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codeName="ThisWorkbook"/>
  <mc:AlternateContent xmlns:mc="http://schemas.openxmlformats.org/markup-compatibility/2006">
    <mc:Choice Requires="x15">
      <x15ac:absPath xmlns:x15ac="http://schemas.microsoft.com/office/spreadsheetml/2010/11/ac" url="C:\Users\SkeneG\AppData\Local\OpenText\OTEdit\EC_mako\c130691799\"/>
    </mc:Choice>
  </mc:AlternateContent>
  <xr:revisionPtr revIDLastSave="0" documentId="8_{739A466A-DFFF-4C6E-BF89-0E6156FE69FA}" xr6:coauthVersionLast="47" xr6:coauthVersionMax="47" xr10:uidLastSave="{00000000-0000-0000-0000-000000000000}"/>
  <bookViews>
    <workbookView xWindow="-120" yWindow="-120" windowWidth="29040" windowHeight="15840" tabRatio="897" activeTab="12" xr2:uid="{00000000-000D-0000-FFFF-FFFF00000000}"/>
  </bookViews>
  <sheets>
    <sheet name="Intro" sheetId="70" r:id="rId1"/>
    <sheet name="Guide to Model" sheetId="71" r:id="rId2"/>
    <sheet name="Primary Inputs" sheetId="1" r:id="rId3"/>
    <sheet name="Primary Inputs Alt" sheetId="66" state="hidden" r:id="rId4"/>
    <sheet name="Cost Inputs" sheetId="42" r:id="rId5"/>
    <sheet name="Calculations" sheetId="61" state="hidden" r:id="rId6"/>
    <sheet name="Calculations Alt" sheetId="67" state="hidden" r:id="rId7"/>
    <sheet name="Impacts Database" sheetId="26" r:id="rId8"/>
    <sheet name="Impact Inputs" sheetId="56" r:id="rId9"/>
    <sheet name="GDP inflator" sheetId="21" state="hidden" r:id="rId10"/>
    <sheet name="Chart data" sheetId="59" state="hidden" r:id="rId11"/>
    <sheet name="Chart data Alt" sheetId="69" state="hidden" r:id="rId12"/>
    <sheet name="Outputs Summary" sheetId="58" r:id="rId13"/>
    <sheet name="Outputs Summary Alt" sheetId="68" r:id="rId14"/>
    <sheet name="Assumptions" sheetId="72" r:id="rId15"/>
    <sheet name="Wellbeing Impacts" sheetId="73" r:id="rId16"/>
    <sheet name="Sensitivity Analysis" sheetId="74" r:id="rId17"/>
    <sheet name="Chart data (2)" sheetId="75" state="hidden" r:id="rId18"/>
  </sheets>
  <definedNames>
    <definedName name="_xlnm._FilterDatabase" localSheetId="7" hidden="1">'Impacts Database'!$A$2:$M$271</definedName>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41970.5922569444</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_xlnm.Print_Area" localSheetId="4">'Cost Inputs'!$B$1:$M$8</definedName>
    <definedName name="_xlnm.Print_Area" localSheetId="1">'Guide to Model'!$A$1:$E$27</definedName>
    <definedName name="_xlnm.Print_Area" localSheetId="8">'Impact Inputs'!$A$1:$S$155</definedName>
    <definedName name="_xlnm.Print_Area" localSheetId="7">'Impacts Database'!$A$1:$I$220</definedName>
    <definedName name="_xlnm.Print_Area" localSheetId="0">Intro!$A$1:$O$34</definedName>
    <definedName name="_xlnm.Print_Area" localSheetId="12">'Outputs Summary'!$A$1:$AA$70</definedName>
    <definedName name="_xlnm.Print_Area" localSheetId="13">'Outputs Summary Alt'!$A$1:$AB$52</definedName>
    <definedName name="_xlnm.Print_Area" localSheetId="2">'Primary Inputs'!$A$1:$N$23</definedName>
    <definedName name="_xlnm.Print_Area" localSheetId="3">'Primary Inputs Alt'!$A$1:$F$24</definedName>
    <definedName name="_xlnm.Print_Area" localSheetId="15">'Wellbeing Impacts'!$A$1:$H$15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0" i="56" l="1"/>
  <c r="B254" i="59" l="1"/>
  <c r="B204" i="75" l="1"/>
  <c r="B203" i="75"/>
  <c r="B202" i="75"/>
  <c r="B201" i="75"/>
  <c r="B200" i="75"/>
  <c r="B199" i="75"/>
  <c r="B198" i="75"/>
  <c r="B197" i="75"/>
  <c r="B196" i="75"/>
  <c r="B195" i="75"/>
  <c r="B194" i="75"/>
  <c r="B193" i="75"/>
  <c r="B192" i="75"/>
  <c r="H191" i="75"/>
  <c r="C75" i="75"/>
  <c r="C74" i="75"/>
  <c r="C73" i="75"/>
  <c r="C72" i="75"/>
  <c r="C71" i="75"/>
  <c r="C70" i="75"/>
  <c r="C69" i="75"/>
  <c r="C68" i="75"/>
  <c r="C67" i="75"/>
  <c r="C66" i="75"/>
  <c r="C65" i="75"/>
  <c r="C64" i="75"/>
  <c r="C63" i="75"/>
  <c r="C62" i="75"/>
  <c r="C169" i="75" s="1"/>
  <c r="C61" i="75"/>
  <c r="C60" i="75"/>
  <c r="C59" i="75"/>
  <c r="C58" i="75"/>
  <c r="C57" i="75"/>
  <c r="C56" i="75"/>
  <c r="C55" i="75"/>
  <c r="C54" i="75"/>
  <c r="C53" i="75"/>
  <c r="C52" i="75"/>
  <c r="C51" i="75"/>
  <c r="C50" i="75"/>
  <c r="C49" i="75"/>
  <c r="C48" i="75"/>
  <c r="C47" i="75"/>
  <c r="C46" i="75"/>
  <c r="C45" i="75"/>
  <c r="C44" i="75"/>
  <c r="C151" i="75" s="1"/>
  <c r="C43" i="75"/>
  <c r="C42" i="75"/>
  <c r="C41" i="75"/>
  <c r="C148" i="75" s="1"/>
  <c r="C40" i="75"/>
  <c r="C147" i="75" s="1"/>
  <c r="C39" i="75"/>
  <c r="C38" i="75"/>
  <c r="C37" i="75"/>
  <c r="C144" i="75" s="1"/>
  <c r="C36" i="75"/>
  <c r="C143" i="75" s="1"/>
  <c r="C35" i="75"/>
  <c r="C34" i="75"/>
  <c r="C33" i="75"/>
  <c r="C32" i="75"/>
  <c r="C31" i="75"/>
  <c r="C30" i="75"/>
  <c r="C29" i="75"/>
  <c r="C136" i="75" s="1"/>
  <c r="C28" i="75"/>
  <c r="C27" i="75"/>
  <c r="C26" i="75"/>
  <c r="B8" i="75"/>
  <c r="C115" i="75" l="1"/>
  <c r="C90" i="75"/>
  <c r="C139" i="75"/>
  <c r="C85" i="75"/>
  <c r="C145" i="75"/>
  <c r="C91" i="75"/>
  <c r="C153" i="75"/>
  <c r="C99" i="75"/>
  <c r="C135" i="75"/>
  <c r="C81" i="75"/>
  <c r="C141" i="75"/>
  <c r="C87" i="75"/>
  <c r="C149" i="75"/>
  <c r="C95" i="75"/>
  <c r="C161" i="75"/>
  <c r="C107" i="75"/>
  <c r="C174" i="75"/>
  <c r="C120" i="75"/>
  <c r="C134" i="75"/>
  <c r="C80" i="75"/>
  <c r="C138" i="75"/>
  <c r="C84" i="75"/>
  <c r="C142" i="75"/>
  <c r="C88" i="75"/>
  <c r="C146" i="75"/>
  <c r="C92" i="75"/>
  <c r="C150" i="75"/>
  <c r="C96" i="75"/>
  <c r="C154" i="75"/>
  <c r="C100" i="75"/>
  <c r="C158" i="75"/>
  <c r="C104" i="75"/>
  <c r="C162" i="75"/>
  <c r="C108" i="75"/>
  <c r="C166" i="75"/>
  <c r="C112" i="75"/>
  <c r="C140" i="75"/>
  <c r="C86" i="75"/>
  <c r="C82" i="75"/>
  <c r="C157" i="75"/>
  <c r="C103" i="75"/>
  <c r="C165" i="75"/>
  <c r="C111" i="75"/>
  <c r="C133" i="75"/>
  <c r="C79" i="75"/>
  <c r="C83" i="75"/>
  <c r="C137" i="75"/>
  <c r="C170" i="75"/>
  <c r="C116" i="75"/>
  <c r="C178" i="75"/>
  <c r="C124" i="75"/>
  <c r="C173" i="75"/>
  <c r="C119" i="75"/>
  <c r="C177" i="75"/>
  <c r="C123" i="75"/>
  <c r="C93" i="75"/>
  <c r="C152" i="75"/>
  <c r="C98" i="75"/>
  <c r="C156" i="75"/>
  <c r="C102" i="75"/>
  <c r="C160" i="75"/>
  <c r="C106" i="75"/>
  <c r="C164" i="75"/>
  <c r="C110" i="75"/>
  <c r="C168" i="75"/>
  <c r="C114" i="75"/>
  <c r="C172" i="75"/>
  <c r="C118" i="75"/>
  <c r="C176" i="75"/>
  <c r="C122" i="75"/>
  <c r="C180" i="75"/>
  <c r="C126" i="75"/>
  <c r="C94" i="75"/>
  <c r="C155" i="75"/>
  <c r="C101" i="75"/>
  <c r="C159" i="75"/>
  <c r="C105" i="75"/>
  <c r="C163" i="75"/>
  <c r="C109" i="75"/>
  <c r="C167" i="75"/>
  <c r="C113" i="75"/>
  <c r="C171" i="75"/>
  <c r="C117" i="75"/>
  <c r="C175" i="75"/>
  <c r="C121" i="75"/>
  <c r="C179" i="75"/>
  <c r="C125" i="75"/>
  <c r="C89" i="75"/>
  <c r="C97" i="75"/>
  <c r="C182" i="75"/>
  <c r="C128" i="75"/>
  <c r="C181" i="75"/>
  <c r="C127" i="75"/>
  <c r="B17" i="74" l="1"/>
  <c r="B16" i="74"/>
  <c r="B15" i="74"/>
  <c r="D266" i="26" l="1"/>
  <c r="D265" i="26"/>
  <c r="D264" i="26"/>
  <c r="D263" i="26"/>
  <c r="D262" i="26"/>
  <c r="D261" i="26"/>
  <c r="B20" i="74"/>
  <c r="B19" i="74"/>
  <c r="B18" i="74"/>
  <c r="M15" i="56"/>
  <c r="D268" i="26" l="1"/>
  <c r="D267" i="26"/>
  <c r="D260" i="26"/>
  <c r="D259" i="26"/>
  <c r="D270" i="26" l="1"/>
  <c r="D256" i="26"/>
  <c r="D257" i="26"/>
  <c r="D258" i="26"/>
  <c r="D269" i="26"/>
  <c r="D2" i="26" l="1"/>
  <c r="A16" i="56" l="1"/>
  <c r="A7" i="56" l="1"/>
  <c r="D48" i="42" l="1"/>
  <c r="E31" i="42"/>
  <c r="E32" i="42"/>
  <c r="E33" i="42"/>
  <c r="E34" i="42"/>
  <c r="E35" i="42"/>
  <c r="E36" i="42"/>
  <c r="E37" i="42"/>
  <c r="E38" i="42"/>
  <c r="E39" i="42"/>
  <c r="E40" i="42"/>
  <c r="E41" i="42"/>
  <c r="E42" i="42"/>
  <c r="E43" i="42"/>
  <c r="E44" i="42"/>
  <c r="E45" i="42"/>
  <c r="E46" i="42"/>
  <c r="E47" i="42"/>
  <c r="E48" i="42"/>
  <c r="E17" i="42" l="1"/>
  <c r="E18" i="42"/>
  <c r="E19" i="42"/>
  <c r="E20" i="42"/>
  <c r="E21" i="42"/>
  <c r="E22" i="42"/>
  <c r="E23" i="42"/>
  <c r="E24" i="42"/>
  <c r="E25" i="42"/>
  <c r="E26" i="42"/>
  <c r="E27" i="42"/>
  <c r="E28" i="42"/>
  <c r="E29" i="42"/>
  <c r="E30" i="42"/>
  <c r="C10" i="42" l="1"/>
  <c r="D49" i="42" l="1"/>
  <c r="E49" i="42" s="1"/>
  <c r="D50" i="42" l="1"/>
  <c r="E50" i="42" s="1"/>
  <c r="D51" i="42" l="1"/>
  <c r="E51" i="42" s="1"/>
  <c r="D52" i="42" l="1"/>
  <c r="E52" i="42" s="1"/>
  <c r="D53" i="42" l="1"/>
  <c r="E53" i="42" s="1"/>
  <c r="D54" i="42"/>
  <c r="E54" i="42" s="1"/>
  <c r="P33" i="58"/>
  <c r="D55" i="42" l="1"/>
  <c r="E55" i="42" s="1"/>
  <c r="X44" i="58"/>
  <c r="D8" i="74" s="1"/>
  <c r="T44" i="58"/>
  <c r="C8" i="74" s="1"/>
  <c r="D56" i="42" l="1"/>
  <c r="E56" i="42" s="1"/>
  <c r="Q59" i="56"/>
  <c r="E35" i="68"/>
  <c r="E35" i="58"/>
  <c r="D57" i="42" l="1"/>
  <c r="E57" i="42" s="1"/>
  <c r="B246" i="59"/>
  <c r="B247" i="69" s="1"/>
  <c r="D58" i="42" l="1"/>
  <c r="E58" i="42" s="1"/>
  <c r="B255" i="59"/>
  <c r="B256" i="69" s="1"/>
  <c r="B256" i="59"/>
  <c r="B257" i="69" s="1"/>
  <c r="B257" i="59"/>
  <c r="B258" i="69" s="1"/>
  <c r="B258" i="59"/>
  <c r="B259" i="69" s="1"/>
  <c r="D59" i="42" l="1"/>
  <c r="E59" i="42" s="1"/>
  <c r="D69" i="56"/>
  <c r="D153" i="56"/>
  <c r="G163" i="67" s="1"/>
  <c r="D150" i="56"/>
  <c r="D147" i="56"/>
  <c r="D144" i="56"/>
  <c r="D141" i="56"/>
  <c r="D138" i="56"/>
  <c r="D135" i="56"/>
  <c r="D132" i="56"/>
  <c r="D129" i="56"/>
  <c r="D126" i="56"/>
  <c r="D123" i="56"/>
  <c r="D120" i="56"/>
  <c r="D117" i="56"/>
  <c r="D114" i="56"/>
  <c r="D111" i="56"/>
  <c r="D108" i="56"/>
  <c r="D105" i="56"/>
  <c r="D102" i="56"/>
  <c r="D99" i="56"/>
  <c r="D96" i="56"/>
  <c r="D93" i="56"/>
  <c r="D90" i="56"/>
  <c r="D87" i="56"/>
  <c r="D84" i="56"/>
  <c r="D81" i="56"/>
  <c r="D78" i="56"/>
  <c r="D75" i="56"/>
  <c r="D72" i="56"/>
  <c r="D66" i="56"/>
  <c r="D63" i="56"/>
  <c r="D60" i="56"/>
  <c r="D57" i="56"/>
  <c r="D54" i="56"/>
  <c r="D51" i="56"/>
  <c r="D48" i="56"/>
  <c r="D45" i="56"/>
  <c r="D42" i="56"/>
  <c r="D39" i="56"/>
  <c r="D36" i="56"/>
  <c r="D33" i="56"/>
  <c r="D27" i="56"/>
  <c r="D24" i="56"/>
  <c r="D21" i="56"/>
  <c r="D18" i="56"/>
  <c r="D15" i="56"/>
  <c r="D12" i="56"/>
  <c r="D9" i="56"/>
  <c r="D6" i="56"/>
  <c r="G114" i="67" s="1"/>
  <c r="D60" i="42" l="1"/>
  <c r="E60" i="42" s="1"/>
  <c r="G117" i="61"/>
  <c r="G117" i="67"/>
  <c r="G118" i="61"/>
  <c r="G118" i="67"/>
  <c r="G122" i="61"/>
  <c r="G122" i="67"/>
  <c r="G126" i="61"/>
  <c r="G126" i="67"/>
  <c r="G130" i="61"/>
  <c r="G130" i="67"/>
  <c r="G134" i="61"/>
  <c r="G134" i="67"/>
  <c r="G139" i="61"/>
  <c r="G139" i="67"/>
  <c r="G143" i="61"/>
  <c r="G143" i="67"/>
  <c r="G147" i="61"/>
  <c r="G147" i="67"/>
  <c r="G151" i="61"/>
  <c r="G151" i="67"/>
  <c r="G155" i="61"/>
  <c r="G155" i="67"/>
  <c r="G159" i="61"/>
  <c r="G159" i="67"/>
  <c r="G163" i="61"/>
  <c r="G121" i="61"/>
  <c r="G121" i="67"/>
  <c r="G133" i="61"/>
  <c r="G133" i="67"/>
  <c r="G142" i="61"/>
  <c r="G142" i="67"/>
  <c r="G154" i="61"/>
  <c r="G154" i="67"/>
  <c r="G162" i="61"/>
  <c r="G162" i="67"/>
  <c r="G119" i="61"/>
  <c r="G119" i="67"/>
  <c r="G127" i="61"/>
  <c r="G127" i="67"/>
  <c r="G131" i="61"/>
  <c r="G131" i="67"/>
  <c r="G136" i="61"/>
  <c r="G136" i="67"/>
  <c r="G140" i="61"/>
  <c r="G140" i="67"/>
  <c r="G144" i="61"/>
  <c r="G144" i="67"/>
  <c r="G148" i="61"/>
  <c r="G148" i="67"/>
  <c r="G152" i="61"/>
  <c r="G152" i="67"/>
  <c r="G156" i="61"/>
  <c r="G156" i="67"/>
  <c r="G160" i="61"/>
  <c r="G160" i="67"/>
  <c r="G135" i="61"/>
  <c r="G135" i="67"/>
  <c r="G125" i="61"/>
  <c r="G125" i="67"/>
  <c r="G129" i="61"/>
  <c r="G129" i="67"/>
  <c r="G138" i="61"/>
  <c r="G138" i="67"/>
  <c r="G146" i="61"/>
  <c r="G146" i="67"/>
  <c r="G150" i="61"/>
  <c r="G150" i="67"/>
  <c r="G158" i="61"/>
  <c r="G158" i="67"/>
  <c r="G115" i="61"/>
  <c r="G115" i="67"/>
  <c r="G123" i="61"/>
  <c r="G123" i="67"/>
  <c r="G116" i="61"/>
  <c r="G116" i="67"/>
  <c r="G120" i="61"/>
  <c r="G120" i="67"/>
  <c r="G124" i="61"/>
  <c r="G124" i="67"/>
  <c r="G128" i="61"/>
  <c r="G128" i="67"/>
  <c r="G132" i="61"/>
  <c r="G132" i="67"/>
  <c r="G137" i="61"/>
  <c r="G137" i="67"/>
  <c r="G141" i="61"/>
  <c r="G141" i="67"/>
  <c r="G145" i="61"/>
  <c r="G145" i="67"/>
  <c r="G149" i="61"/>
  <c r="G149" i="67"/>
  <c r="G153" i="61"/>
  <c r="G153" i="67"/>
  <c r="G157" i="61"/>
  <c r="G157" i="67"/>
  <c r="G161" i="61"/>
  <c r="G161" i="67"/>
  <c r="G114" i="61"/>
  <c r="B4" i="21"/>
  <c r="E12" i="42"/>
  <c r="D61" i="42" l="1"/>
  <c r="E61" i="42" s="1"/>
  <c r="AP337" i="67"/>
  <c r="M337" i="67"/>
  <c r="X337" i="67"/>
  <c r="BF337" i="67"/>
  <c r="AS337" i="67"/>
  <c r="AN337" i="67"/>
  <c r="Z337" i="67"/>
  <c r="AU337" i="67"/>
  <c r="BA337" i="67"/>
  <c r="AM337" i="67"/>
  <c r="BD337" i="67"/>
  <c r="AB337" i="67"/>
  <c r="BE337" i="67"/>
  <c r="AQ337" i="67"/>
  <c r="AD337" i="67"/>
  <c r="AR337" i="67"/>
  <c r="Q337" i="67"/>
  <c r="L337" i="67"/>
  <c r="O337" i="67"/>
  <c r="Y337" i="67"/>
  <c r="BC337" i="67"/>
  <c r="N337" i="67"/>
  <c r="AT337" i="67"/>
  <c r="BH337" i="67"/>
  <c r="S337" i="67"/>
  <c r="AO337" i="67"/>
  <c r="AZ337" i="67"/>
  <c r="AJ337" i="67"/>
  <c r="T337" i="67"/>
  <c r="AC337" i="67"/>
  <c r="BG337" i="67"/>
  <c r="AE337" i="67"/>
  <c r="AW337" i="67"/>
  <c r="AI337" i="67"/>
  <c r="BB337" i="67"/>
  <c r="AL337" i="67"/>
  <c r="V337" i="67"/>
  <c r="AG337" i="67"/>
  <c r="AV337" i="67"/>
  <c r="AF337" i="67"/>
  <c r="P337" i="67"/>
  <c r="U337" i="67"/>
  <c r="AY337" i="67"/>
  <c r="W337" i="67"/>
  <c r="AK337" i="67"/>
  <c r="AA337" i="67"/>
  <c r="AX337" i="67"/>
  <c r="AH337" i="67"/>
  <c r="R337" i="67"/>
  <c r="K337" i="67"/>
  <c r="BB337" i="61"/>
  <c r="AY337" i="61"/>
  <c r="AW337" i="61"/>
  <c r="V337" i="61"/>
  <c r="AI337" i="61"/>
  <c r="AN337" i="61"/>
  <c r="AK337" i="61"/>
  <c r="S337" i="61"/>
  <c r="BD337" i="61"/>
  <c r="AH337" i="61"/>
  <c r="X337" i="61"/>
  <c r="M337" i="61"/>
  <c r="Z337" i="61"/>
  <c r="AO337" i="61"/>
  <c r="AJ337" i="61"/>
  <c r="N337" i="61"/>
  <c r="BH337" i="61"/>
  <c r="AE337" i="61"/>
  <c r="K337" i="61"/>
  <c r="AX337" i="61"/>
  <c r="R337" i="61"/>
  <c r="AG337" i="61"/>
  <c r="AV337" i="61"/>
  <c r="AF337" i="61"/>
  <c r="P337" i="61"/>
  <c r="AL337" i="61"/>
  <c r="BA337" i="61"/>
  <c r="U337" i="61"/>
  <c r="BG337" i="61"/>
  <c r="AQ337" i="61"/>
  <c r="AA337" i="61"/>
  <c r="BF337" i="61"/>
  <c r="AZ337" i="61"/>
  <c r="T337" i="61"/>
  <c r="AT337" i="61"/>
  <c r="AC337" i="61"/>
  <c r="AU337" i="61"/>
  <c r="O337" i="61"/>
  <c r="AP337" i="61"/>
  <c r="BE337" i="61"/>
  <c r="Y337" i="61"/>
  <c r="AR337" i="61"/>
  <c r="AB337" i="61"/>
  <c r="L337" i="61"/>
  <c r="AD337" i="61"/>
  <c r="AS337" i="61"/>
  <c r="Q337" i="61"/>
  <c r="BC337" i="61"/>
  <c r="AM337" i="61"/>
  <c r="W337" i="61"/>
  <c r="D62" i="42" l="1"/>
  <c r="E62" i="42" s="1"/>
  <c r="P34" i="58"/>
  <c r="P12" i="58"/>
  <c r="D63" i="42" l="1"/>
  <c r="E63" i="42" s="1"/>
  <c r="P44" i="58"/>
  <c r="B8" i="74" s="1"/>
  <c r="D64" i="42" l="1"/>
  <c r="E64" i="42" s="1"/>
  <c r="Y12" i="68"/>
  <c r="Y11" i="68"/>
  <c r="C9" i="42"/>
  <c r="P8" i="58"/>
  <c r="P50" i="58" s="1"/>
  <c r="B11" i="74" s="1"/>
  <c r="D65" i="42" l="1"/>
  <c r="E65" i="42" s="1"/>
  <c r="R12" i="66"/>
  <c r="E33" i="1"/>
  <c r="E34" i="1" s="1"/>
  <c r="D66" i="42" l="1"/>
  <c r="E66" i="42" s="1"/>
  <c r="S12" i="66"/>
  <c r="D67" i="42" l="1"/>
  <c r="E67" i="42" s="1"/>
  <c r="F11" i="68"/>
  <c r="F4" i="68"/>
  <c r="D68" i="42" l="1"/>
  <c r="E68" i="42" s="1"/>
  <c r="Q11" i="56"/>
  <c r="E12" i="66"/>
  <c r="C81" i="69" s="1"/>
  <c r="J8" i="58"/>
  <c r="P12" i="68"/>
  <c r="D69" i="42" l="1"/>
  <c r="E69" i="42" s="1"/>
  <c r="P11" i="58"/>
  <c r="P46" i="58" s="1"/>
  <c r="B9" i="74" s="1"/>
  <c r="D70" i="42" l="1"/>
  <c r="E70" i="42" s="1"/>
  <c r="P9" i="68"/>
  <c r="P9" i="58"/>
  <c r="P6" i="68"/>
  <c r="P6" i="58"/>
  <c r="M6" i="56"/>
  <c r="M9" i="56"/>
  <c r="M12" i="56"/>
  <c r="D71" i="42" l="1"/>
  <c r="E71" i="42" s="1"/>
  <c r="P5" i="58"/>
  <c r="P48" i="58" s="1"/>
  <c r="B10" i="74" s="1"/>
  <c r="D72" i="42" l="1"/>
  <c r="E72" i="42" s="1"/>
  <c r="B255" i="69"/>
  <c r="B253" i="59"/>
  <c r="B254" i="69" s="1"/>
  <c r="B252" i="59"/>
  <c r="B253" i="69" s="1"/>
  <c r="B251" i="59"/>
  <c r="B252" i="69" s="1"/>
  <c r="B250" i="59"/>
  <c r="B251" i="69" s="1"/>
  <c r="B249" i="59"/>
  <c r="B250" i="69" s="1"/>
  <c r="B248" i="59"/>
  <c r="B249" i="69" s="1"/>
  <c r="B247" i="59"/>
  <c r="B248" i="69" s="1"/>
  <c r="B8" i="59"/>
  <c r="D73" i="42" l="1"/>
  <c r="E73" i="42" s="1"/>
  <c r="P11" i="68"/>
  <c r="D74" i="42" l="1"/>
  <c r="E74" i="42" s="1"/>
  <c r="F19" i="66"/>
  <c r="E19" i="66"/>
  <c r="N19" i="66"/>
  <c r="M19" i="66"/>
  <c r="L19" i="66"/>
  <c r="K19" i="66"/>
  <c r="J19" i="66"/>
  <c r="I19" i="66"/>
  <c r="H19" i="66"/>
  <c r="G19" i="66"/>
  <c r="D75" i="42" l="1"/>
  <c r="E75" i="42" s="1"/>
  <c r="K3" i="61"/>
  <c r="D76" i="42" l="1"/>
  <c r="E76" i="42" s="1"/>
  <c r="H7" i="42"/>
  <c r="G7" i="42"/>
  <c r="F7" i="42"/>
  <c r="E7" i="42"/>
  <c r="D7" i="42"/>
  <c r="G1" i="1"/>
  <c r="D77" i="42" l="1"/>
  <c r="E77" i="42" s="1"/>
  <c r="A154" i="56"/>
  <c r="D78" i="42" l="1"/>
  <c r="E78" i="42" s="1"/>
  <c r="Q149" i="56"/>
  <c r="C5" i="66"/>
  <c r="C22" i="1"/>
  <c r="D79" i="42" l="1"/>
  <c r="E79" i="42" s="1"/>
  <c r="C16" i="66"/>
  <c r="D80" i="42" l="1"/>
  <c r="E80" i="42" s="1"/>
  <c r="E6" i="56"/>
  <c r="D81" i="42" l="1"/>
  <c r="E81" i="42" s="1"/>
  <c r="F7" i="68"/>
  <c r="F5" i="68"/>
  <c r="F6" i="58"/>
  <c r="F5" i="58"/>
  <c r="C21" i="66"/>
  <c r="C23" i="66" s="1"/>
  <c r="C8" i="69" s="1"/>
  <c r="G8" i="68"/>
  <c r="G8" i="58"/>
  <c r="C5" i="42"/>
  <c r="C4" i="42"/>
  <c r="B3" i="42"/>
  <c r="B1" i="42"/>
  <c r="C259" i="69" l="1"/>
  <c r="C257" i="69"/>
  <c r="C258" i="69"/>
  <c r="C23" i="1"/>
  <c r="C8" i="75" l="1"/>
  <c r="P36" i="58"/>
  <c r="B4" i="74" s="1"/>
  <c r="G26" i="68"/>
  <c r="J14" i="58"/>
  <c r="J14" i="68"/>
  <c r="H26" i="68"/>
  <c r="H26" i="58"/>
  <c r="G26" i="58"/>
  <c r="P42" i="58"/>
  <c r="B7" i="74" s="1"/>
  <c r="G15" i="58"/>
  <c r="I15" i="58"/>
  <c r="C25" i="74" s="1"/>
  <c r="P40" i="58"/>
  <c r="B6" i="74" s="1"/>
  <c r="P38" i="58"/>
  <c r="B5" i="74" s="1"/>
  <c r="H15" i="58"/>
  <c r="H35" i="58" s="1"/>
  <c r="C8" i="59"/>
  <c r="I15" i="68"/>
  <c r="G15" i="68"/>
  <c r="G35" i="68" s="1"/>
  <c r="H15" i="68"/>
  <c r="H35" i="68" s="1"/>
  <c r="X8" i="58"/>
  <c r="E32" i="66"/>
  <c r="C201" i="75" l="1"/>
  <c r="C199" i="75"/>
  <c r="C195" i="75"/>
  <c r="C200" i="75"/>
  <c r="C196" i="75"/>
  <c r="C9" i="75"/>
  <c r="C187" i="75" s="1"/>
  <c r="C197" i="75"/>
  <c r="C204" i="75"/>
  <c r="C202" i="75"/>
  <c r="C192" i="75"/>
  <c r="C194" i="75"/>
  <c r="C10" i="75"/>
  <c r="C203" i="75"/>
  <c r="C193" i="75"/>
  <c r="C198" i="75"/>
  <c r="C10" i="59"/>
  <c r="C256" i="59"/>
  <c r="C258" i="59"/>
  <c r="C257" i="59"/>
  <c r="J34" i="58"/>
  <c r="J25" i="58"/>
  <c r="I26" i="68"/>
  <c r="I35" i="68"/>
  <c r="J34" i="68" l="1"/>
  <c r="J25" i="68"/>
  <c r="A10" i="56"/>
  <c r="A13" i="56"/>
  <c r="A19" i="56"/>
  <c r="A22" i="56"/>
  <c r="A25" i="56"/>
  <c r="A28" i="56"/>
  <c r="A31" i="56"/>
  <c r="A34" i="56"/>
  <c r="A37" i="56"/>
  <c r="A40" i="56"/>
  <c r="A43" i="56"/>
  <c r="A46" i="56"/>
  <c r="A49" i="56"/>
  <c r="A52" i="56"/>
  <c r="A55" i="56"/>
  <c r="A58" i="56"/>
  <c r="A61" i="56"/>
  <c r="A64" i="56"/>
  <c r="A67" i="56"/>
  <c r="A70" i="56"/>
  <c r="A73" i="56"/>
  <c r="A76" i="56"/>
  <c r="A79" i="56"/>
  <c r="A82" i="56"/>
  <c r="A85" i="56"/>
  <c r="A88" i="56"/>
  <c r="A91" i="56"/>
  <c r="A94" i="56"/>
  <c r="A97" i="56"/>
  <c r="A100" i="56"/>
  <c r="A103" i="56"/>
  <c r="A106" i="56"/>
  <c r="A109" i="56"/>
  <c r="A112" i="56"/>
  <c r="A115" i="56"/>
  <c r="A118" i="56"/>
  <c r="A121" i="56"/>
  <c r="A124" i="56"/>
  <c r="A127" i="56"/>
  <c r="A130" i="56"/>
  <c r="A133" i="56"/>
  <c r="A136" i="56"/>
  <c r="A139" i="56"/>
  <c r="A142" i="56"/>
  <c r="A145" i="56"/>
  <c r="A148" i="56"/>
  <c r="A151" i="56"/>
  <c r="C9" i="56" l="1"/>
  <c r="C12" i="56"/>
  <c r="C15" i="56"/>
  <c r="C18" i="56"/>
  <c r="C21" i="56"/>
  <c r="C24" i="56"/>
  <c r="C27" i="56"/>
  <c r="C30" i="56"/>
  <c r="C33" i="56"/>
  <c r="C36" i="56"/>
  <c r="C39" i="56"/>
  <c r="C42" i="56"/>
  <c r="C45" i="56"/>
  <c r="C48" i="56"/>
  <c r="C51" i="56"/>
  <c r="C54" i="56"/>
  <c r="C57" i="56"/>
  <c r="C60" i="56"/>
  <c r="C63" i="56"/>
  <c r="C66" i="56"/>
  <c r="C69" i="56"/>
  <c r="C72" i="56"/>
  <c r="C75" i="56"/>
  <c r="C78" i="56"/>
  <c r="C81" i="56"/>
  <c r="C84" i="56"/>
  <c r="C87" i="56"/>
  <c r="C90" i="56"/>
  <c r="C93" i="56"/>
  <c r="C96" i="56"/>
  <c r="C99" i="56"/>
  <c r="C102" i="56"/>
  <c r="C105" i="56"/>
  <c r="C108" i="56"/>
  <c r="C111" i="56"/>
  <c r="C114" i="56"/>
  <c r="C117" i="56"/>
  <c r="C120" i="56"/>
  <c r="C123" i="56"/>
  <c r="C126" i="56"/>
  <c r="C129" i="56"/>
  <c r="C132" i="56"/>
  <c r="C135" i="56"/>
  <c r="C138" i="56"/>
  <c r="C141" i="56"/>
  <c r="C144" i="56"/>
  <c r="C147" i="56"/>
  <c r="C150" i="56"/>
  <c r="C153" i="56"/>
  <c r="F163" i="67" s="1"/>
  <c r="Q14" i="56"/>
  <c r="Q17" i="56"/>
  <c r="Q20" i="56"/>
  <c r="Q23" i="56"/>
  <c r="Q26" i="56"/>
  <c r="Q29" i="56"/>
  <c r="Q32" i="56"/>
  <c r="Q35" i="56"/>
  <c r="Q38" i="56"/>
  <c r="Q41" i="56"/>
  <c r="Q44" i="56"/>
  <c r="Q47" i="56"/>
  <c r="Q50" i="56"/>
  <c r="Q53" i="56"/>
  <c r="Q56" i="56"/>
  <c r="Q62" i="56"/>
  <c r="Q65" i="56"/>
  <c r="Q68" i="56"/>
  <c r="Q71" i="56"/>
  <c r="Q74" i="56"/>
  <c r="Q77" i="56"/>
  <c r="Q80" i="56"/>
  <c r="Q83" i="56"/>
  <c r="Q86" i="56"/>
  <c r="Q89" i="56"/>
  <c r="Q92" i="56"/>
  <c r="Q95" i="56"/>
  <c r="Q98" i="56"/>
  <c r="Q101" i="56"/>
  <c r="Q104" i="56"/>
  <c r="Q107" i="56"/>
  <c r="Q110" i="56"/>
  <c r="Q113" i="56"/>
  <c r="Q116" i="56"/>
  <c r="Q119" i="56"/>
  <c r="Q122" i="56"/>
  <c r="Q125" i="56"/>
  <c r="Q128" i="56"/>
  <c r="Q131" i="56"/>
  <c r="Q134" i="56"/>
  <c r="Q137" i="56"/>
  <c r="Q140" i="56"/>
  <c r="Q143" i="56"/>
  <c r="Q146" i="56"/>
  <c r="Q152" i="56"/>
  <c r="Q155" i="56"/>
  <c r="F12" i="66" l="1"/>
  <c r="G12" i="66"/>
  <c r="H12" i="66"/>
  <c r="I12" i="66"/>
  <c r="J12" i="66"/>
  <c r="K12" i="66"/>
  <c r="L12" i="66"/>
  <c r="M12" i="66"/>
  <c r="N12" i="66"/>
  <c r="O12" i="66"/>
  <c r="P12" i="66"/>
  <c r="Q12" i="66"/>
  <c r="T12" i="66"/>
  <c r="U12" i="66"/>
  <c r="V12" i="66"/>
  <c r="W12" i="66"/>
  <c r="X12" i="66"/>
  <c r="Y12" i="66"/>
  <c r="Z12" i="66"/>
  <c r="AA12" i="66"/>
  <c r="AB12" i="66"/>
  <c r="AC12" i="66"/>
  <c r="AD12" i="66"/>
  <c r="AE12" i="66"/>
  <c r="AF12" i="66"/>
  <c r="AG12" i="66"/>
  <c r="AH12" i="66"/>
  <c r="AI12" i="66"/>
  <c r="AJ12" i="66"/>
  <c r="AK12" i="66"/>
  <c r="AL12" i="66"/>
  <c r="AM12" i="66"/>
  <c r="AN12" i="66"/>
  <c r="AO12" i="66"/>
  <c r="AP12" i="66"/>
  <c r="AQ12" i="66"/>
  <c r="AR12" i="66"/>
  <c r="AS12" i="66"/>
  <c r="AT12" i="66"/>
  <c r="AU12" i="66"/>
  <c r="AV12" i="66"/>
  <c r="AW12" i="66"/>
  <c r="AX12" i="66"/>
  <c r="AY12" i="66"/>
  <c r="AZ12" i="66"/>
  <c r="BA12" i="66"/>
  <c r="BB12" i="66"/>
  <c r="J8" i="68" l="1"/>
  <c r="E272" i="67"/>
  <c r="E273" i="67"/>
  <c r="E274" i="67"/>
  <c r="E275" i="67"/>
  <c r="E276" i="67"/>
  <c r="E277" i="67"/>
  <c r="E278" i="67"/>
  <c r="E279" i="67"/>
  <c r="E280" i="67"/>
  <c r="E281" i="67"/>
  <c r="E282" i="67"/>
  <c r="E283" i="67"/>
  <c r="E284" i="67"/>
  <c r="E285" i="67"/>
  <c r="E286" i="67"/>
  <c r="E287" i="67"/>
  <c r="E288" i="67"/>
  <c r="E289" i="67"/>
  <c r="E290" i="67"/>
  <c r="E291" i="67"/>
  <c r="E292" i="67"/>
  <c r="E293" i="67"/>
  <c r="E294" i="67"/>
  <c r="E295" i="67"/>
  <c r="E296" i="67"/>
  <c r="E297" i="67"/>
  <c r="E298" i="67"/>
  <c r="E299" i="67"/>
  <c r="E300" i="67"/>
  <c r="E301" i="67"/>
  <c r="E302" i="67"/>
  <c r="E303" i="67"/>
  <c r="E304" i="67"/>
  <c r="E305" i="67"/>
  <c r="E306" i="67"/>
  <c r="E307" i="67"/>
  <c r="E308" i="67"/>
  <c r="E309" i="67"/>
  <c r="E310" i="67"/>
  <c r="E311" i="67"/>
  <c r="E312" i="67"/>
  <c r="E313" i="67"/>
  <c r="E314" i="67"/>
  <c r="E315" i="67"/>
  <c r="E316" i="67"/>
  <c r="E317" i="67"/>
  <c r="E318" i="67"/>
  <c r="E319" i="67"/>
  <c r="E320" i="67"/>
  <c r="E271" i="67"/>
  <c r="E220" i="67"/>
  <c r="E221" i="67"/>
  <c r="E222" i="67"/>
  <c r="E223" i="67"/>
  <c r="E224" i="67"/>
  <c r="E225" i="67"/>
  <c r="E226" i="67"/>
  <c r="E227" i="67"/>
  <c r="E228" i="67"/>
  <c r="E229" i="67"/>
  <c r="E230" i="67"/>
  <c r="E231" i="67"/>
  <c r="E232" i="67"/>
  <c r="E233" i="67"/>
  <c r="E234" i="67"/>
  <c r="E235" i="67"/>
  <c r="E236" i="67"/>
  <c r="E237" i="67"/>
  <c r="E238" i="67"/>
  <c r="E239" i="67"/>
  <c r="E240" i="67"/>
  <c r="E241" i="67"/>
  <c r="E242" i="67"/>
  <c r="E243" i="67"/>
  <c r="E244" i="67"/>
  <c r="E245" i="67"/>
  <c r="E246" i="67"/>
  <c r="E247" i="67"/>
  <c r="E248" i="67"/>
  <c r="E249" i="67"/>
  <c r="E250" i="67"/>
  <c r="E251" i="67"/>
  <c r="E252" i="67"/>
  <c r="E253" i="67"/>
  <c r="E254" i="67"/>
  <c r="E255" i="67"/>
  <c r="E256" i="67"/>
  <c r="E257" i="67"/>
  <c r="E258" i="67"/>
  <c r="E259" i="67"/>
  <c r="E260" i="67"/>
  <c r="E261" i="67"/>
  <c r="E262" i="67"/>
  <c r="E263" i="67"/>
  <c r="E264" i="67"/>
  <c r="E265" i="67"/>
  <c r="E266" i="67"/>
  <c r="E267" i="67"/>
  <c r="E268" i="67"/>
  <c r="E219" i="67"/>
  <c r="E168" i="67"/>
  <c r="E169" i="67"/>
  <c r="E170" i="67"/>
  <c r="E171" i="67"/>
  <c r="E172" i="67"/>
  <c r="E173" i="67"/>
  <c r="E174" i="67"/>
  <c r="E175" i="67"/>
  <c r="E176" i="67"/>
  <c r="E177" i="67"/>
  <c r="E178" i="67"/>
  <c r="E179" i="67"/>
  <c r="E180" i="67"/>
  <c r="E181" i="67"/>
  <c r="E182" i="67"/>
  <c r="E183" i="67"/>
  <c r="E184" i="67"/>
  <c r="E185" i="67"/>
  <c r="E186" i="67"/>
  <c r="E187" i="67"/>
  <c r="E188" i="67"/>
  <c r="E189" i="67"/>
  <c r="E190" i="67"/>
  <c r="E191" i="67"/>
  <c r="E192" i="67"/>
  <c r="E193" i="67"/>
  <c r="E194" i="67"/>
  <c r="E195" i="67"/>
  <c r="E196" i="67"/>
  <c r="E197" i="67"/>
  <c r="E198" i="67"/>
  <c r="E199" i="67"/>
  <c r="E200" i="67"/>
  <c r="E201" i="67"/>
  <c r="E202" i="67"/>
  <c r="E203" i="67"/>
  <c r="E204" i="67"/>
  <c r="E205" i="67"/>
  <c r="E206" i="67"/>
  <c r="E207" i="67"/>
  <c r="E208" i="67"/>
  <c r="E209" i="67"/>
  <c r="E210" i="67"/>
  <c r="E211" i="67"/>
  <c r="E212" i="67"/>
  <c r="E213" i="67"/>
  <c r="E214" i="67"/>
  <c r="E215" i="67"/>
  <c r="E216" i="67"/>
  <c r="E167" i="67"/>
  <c r="E115" i="67"/>
  <c r="E116" i="67"/>
  <c r="E117" i="67"/>
  <c r="E118" i="67"/>
  <c r="E119" i="67"/>
  <c r="E120" i="67"/>
  <c r="E121" i="67"/>
  <c r="E122" i="67"/>
  <c r="E123" i="67"/>
  <c r="E124" i="67"/>
  <c r="E125" i="67"/>
  <c r="E126" i="67"/>
  <c r="E127" i="67"/>
  <c r="E128" i="67"/>
  <c r="E129" i="67"/>
  <c r="E130" i="67"/>
  <c r="E131" i="67"/>
  <c r="E132" i="67"/>
  <c r="E133" i="67"/>
  <c r="E134" i="67"/>
  <c r="E135" i="67"/>
  <c r="E136" i="67"/>
  <c r="E137" i="67"/>
  <c r="E138" i="67"/>
  <c r="E139" i="67"/>
  <c r="E140" i="67"/>
  <c r="E141" i="67"/>
  <c r="E142" i="67"/>
  <c r="E143" i="67"/>
  <c r="E144" i="67"/>
  <c r="E145" i="67"/>
  <c r="E146" i="67"/>
  <c r="E147" i="67"/>
  <c r="E148" i="67"/>
  <c r="E149" i="67"/>
  <c r="E150" i="67"/>
  <c r="E151" i="67"/>
  <c r="E152" i="67"/>
  <c r="E153" i="67"/>
  <c r="E154" i="67"/>
  <c r="E155" i="67"/>
  <c r="E156" i="67"/>
  <c r="E157" i="67"/>
  <c r="E158" i="67"/>
  <c r="E159" i="67"/>
  <c r="E160" i="67"/>
  <c r="E161" i="67"/>
  <c r="E162" i="67"/>
  <c r="E163" i="67"/>
  <c r="E114" i="67"/>
  <c r="M153" i="56"/>
  <c r="A83" i="68" l="1"/>
  <c r="A75" i="68"/>
  <c r="A67" i="68"/>
  <c r="A59" i="68"/>
  <c r="A51" i="68"/>
  <c r="A82" i="68"/>
  <c r="A74" i="68"/>
  <c r="A66" i="68"/>
  <c r="A58" i="68"/>
  <c r="A81" i="68"/>
  <c r="A73" i="68"/>
  <c r="A65" i="68"/>
  <c r="A57" i="68"/>
  <c r="A80" i="68"/>
  <c r="A72" i="68"/>
  <c r="A64" i="68"/>
  <c r="A56" i="68"/>
  <c r="A79" i="68"/>
  <c r="A71" i="68"/>
  <c r="A63" i="68"/>
  <c r="A55" i="68"/>
  <c r="A78" i="68"/>
  <c r="A70" i="68"/>
  <c r="A62" i="68"/>
  <c r="A54" i="68"/>
  <c r="A85" i="68"/>
  <c r="A77" i="68"/>
  <c r="A69" i="68"/>
  <c r="A61" i="68"/>
  <c r="A53" i="68"/>
  <c r="A84" i="68"/>
  <c r="A76" i="68"/>
  <c r="A68" i="68"/>
  <c r="A60" i="68"/>
  <c r="A52" i="68"/>
  <c r="Q8" i="56"/>
  <c r="E272" i="61"/>
  <c r="E273" i="61"/>
  <c r="E274" i="61"/>
  <c r="E275" i="61"/>
  <c r="E276" i="61"/>
  <c r="E277" i="61"/>
  <c r="E278" i="61"/>
  <c r="E279" i="61"/>
  <c r="E280" i="61"/>
  <c r="E281" i="61"/>
  <c r="E282" i="61"/>
  <c r="E283" i="61"/>
  <c r="E284" i="61"/>
  <c r="E285" i="61"/>
  <c r="E286" i="61"/>
  <c r="A51" i="58" s="1"/>
  <c r="E287" i="61"/>
  <c r="A52" i="58" s="1"/>
  <c r="E288" i="61"/>
  <c r="A53" i="58" s="1"/>
  <c r="E289" i="61"/>
  <c r="A54" i="58" s="1"/>
  <c r="E290" i="61"/>
  <c r="A55" i="58" s="1"/>
  <c r="E291" i="61"/>
  <c r="A56" i="58" s="1"/>
  <c r="E292" i="61"/>
  <c r="A57" i="58" s="1"/>
  <c r="E293" i="61"/>
  <c r="A58" i="58" s="1"/>
  <c r="E294" i="61"/>
  <c r="A59" i="58" s="1"/>
  <c r="E295" i="61"/>
  <c r="A60" i="58" s="1"/>
  <c r="E296" i="61"/>
  <c r="A61" i="58" s="1"/>
  <c r="E297" i="61"/>
  <c r="A62" i="58" s="1"/>
  <c r="E298" i="61"/>
  <c r="A63" i="58" s="1"/>
  <c r="E299" i="61"/>
  <c r="A64" i="58" s="1"/>
  <c r="E300" i="61"/>
  <c r="A65" i="58" s="1"/>
  <c r="E301" i="61"/>
  <c r="A66" i="58" s="1"/>
  <c r="E302" i="61"/>
  <c r="A67" i="58" s="1"/>
  <c r="E303" i="61"/>
  <c r="A68" i="58" s="1"/>
  <c r="E304" i="61"/>
  <c r="A69" i="58" s="1"/>
  <c r="E305" i="61"/>
  <c r="A70" i="58" s="1"/>
  <c r="E306" i="61"/>
  <c r="A71" i="58" s="1"/>
  <c r="E307" i="61"/>
  <c r="A72" i="58" s="1"/>
  <c r="E308" i="61"/>
  <c r="A73" i="58" s="1"/>
  <c r="E309" i="61"/>
  <c r="A74" i="58" s="1"/>
  <c r="E310" i="61"/>
  <c r="A75" i="58" s="1"/>
  <c r="E311" i="61"/>
  <c r="A76" i="58" s="1"/>
  <c r="E312" i="61"/>
  <c r="A77" i="58" s="1"/>
  <c r="E313" i="61"/>
  <c r="A78" i="58" s="1"/>
  <c r="E314" i="61"/>
  <c r="A79" i="58" s="1"/>
  <c r="E315" i="61"/>
  <c r="A80" i="58" s="1"/>
  <c r="E316" i="61"/>
  <c r="A81" i="58" s="1"/>
  <c r="E317" i="61"/>
  <c r="A82" i="58" s="1"/>
  <c r="E318" i="61"/>
  <c r="A83" i="58" s="1"/>
  <c r="E319" i="61"/>
  <c r="A84" i="58" s="1"/>
  <c r="E320" i="61"/>
  <c r="A85" i="58" s="1"/>
  <c r="E271" i="61"/>
  <c r="E220" i="61"/>
  <c r="E221" i="61"/>
  <c r="E222" i="61"/>
  <c r="E223" i="61"/>
  <c r="E224" i="61"/>
  <c r="E225" i="61"/>
  <c r="E226" i="61"/>
  <c r="E227" i="61"/>
  <c r="E228" i="61"/>
  <c r="E229" i="61"/>
  <c r="E230" i="61"/>
  <c r="E231" i="61"/>
  <c r="E232" i="61"/>
  <c r="E233" i="61"/>
  <c r="E234" i="61"/>
  <c r="E235" i="61"/>
  <c r="E236" i="61"/>
  <c r="E237" i="61"/>
  <c r="E238" i="61"/>
  <c r="E239" i="61"/>
  <c r="E240" i="61"/>
  <c r="E241" i="61"/>
  <c r="E242" i="61"/>
  <c r="E243" i="61"/>
  <c r="E244" i="61"/>
  <c r="E245" i="61"/>
  <c r="E246" i="61"/>
  <c r="E247" i="61"/>
  <c r="E248" i="61"/>
  <c r="E249" i="61"/>
  <c r="E250" i="61"/>
  <c r="E251" i="61"/>
  <c r="E252" i="61"/>
  <c r="E253" i="61"/>
  <c r="E254" i="61"/>
  <c r="E255" i="61"/>
  <c r="E256" i="61"/>
  <c r="E257" i="61"/>
  <c r="E258" i="61"/>
  <c r="E259" i="61"/>
  <c r="E260" i="61"/>
  <c r="E261" i="61"/>
  <c r="E262" i="61"/>
  <c r="E263" i="61"/>
  <c r="E264" i="61"/>
  <c r="E265" i="61"/>
  <c r="E266" i="61"/>
  <c r="E267" i="61"/>
  <c r="E268" i="61"/>
  <c r="E219" i="61"/>
  <c r="E168" i="61"/>
  <c r="E169" i="61"/>
  <c r="E170" i="61"/>
  <c r="E171" i="61"/>
  <c r="E172" i="61"/>
  <c r="E173" i="61"/>
  <c r="E174" i="61"/>
  <c r="E175" i="61"/>
  <c r="E176" i="61"/>
  <c r="E177" i="61"/>
  <c r="E178" i="61"/>
  <c r="E179" i="61"/>
  <c r="E180" i="61"/>
  <c r="E181" i="61"/>
  <c r="E182" i="61"/>
  <c r="E183" i="61"/>
  <c r="E184" i="61"/>
  <c r="E185" i="61"/>
  <c r="E186" i="61"/>
  <c r="E187" i="61"/>
  <c r="E188" i="61"/>
  <c r="E189" i="61"/>
  <c r="E190" i="61"/>
  <c r="E191" i="61"/>
  <c r="E192" i="61"/>
  <c r="E193" i="61"/>
  <c r="E194" i="61"/>
  <c r="E195" i="61"/>
  <c r="E196" i="61"/>
  <c r="E197" i="61"/>
  <c r="E198" i="61"/>
  <c r="E199" i="61"/>
  <c r="E200" i="61"/>
  <c r="E201" i="61"/>
  <c r="E202" i="61"/>
  <c r="E203" i="61"/>
  <c r="E204" i="61"/>
  <c r="E205" i="61"/>
  <c r="E206" i="61"/>
  <c r="E207" i="61"/>
  <c r="E208" i="61"/>
  <c r="E209" i="61"/>
  <c r="E210" i="61"/>
  <c r="E211" i="61"/>
  <c r="E212" i="61"/>
  <c r="E213" i="61"/>
  <c r="E214" i="61"/>
  <c r="E215" i="61"/>
  <c r="E216" i="61"/>
  <c r="E167" i="61"/>
  <c r="E115" i="61"/>
  <c r="E116" i="61"/>
  <c r="E117" i="61"/>
  <c r="E118" i="61"/>
  <c r="E119" i="61"/>
  <c r="E120" i="61"/>
  <c r="E121" i="61"/>
  <c r="E122" i="61"/>
  <c r="E123" i="61"/>
  <c r="E124" i="61"/>
  <c r="E125" i="61"/>
  <c r="E126" i="61"/>
  <c r="E127" i="61"/>
  <c r="E128" i="61"/>
  <c r="E129" i="61"/>
  <c r="E130" i="61"/>
  <c r="E131" i="61"/>
  <c r="E132" i="61"/>
  <c r="E133" i="61"/>
  <c r="E134" i="61"/>
  <c r="E135" i="61"/>
  <c r="E136" i="61"/>
  <c r="E137" i="61"/>
  <c r="E138" i="61"/>
  <c r="E139" i="61"/>
  <c r="E140" i="61"/>
  <c r="E141" i="61"/>
  <c r="E142" i="61"/>
  <c r="E143" i="61"/>
  <c r="E144" i="61"/>
  <c r="E145" i="61"/>
  <c r="E146" i="61"/>
  <c r="E147" i="61"/>
  <c r="E148" i="61"/>
  <c r="E149" i="61"/>
  <c r="E150" i="61"/>
  <c r="E151" i="61"/>
  <c r="E152" i="61"/>
  <c r="E153" i="61"/>
  <c r="E154" i="61"/>
  <c r="E155" i="61"/>
  <c r="E156" i="61"/>
  <c r="E157" i="61"/>
  <c r="E158" i="61"/>
  <c r="E159" i="61"/>
  <c r="E160" i="61"/>
  <c r="E161" i="61"/>
  <c r="E162" i="61"/>
  <c r="E163" i="61"/>
  <c r="E114" i="61"/>
  <c r="F289" i="67"/>
  <c r="M60" i="56"/>
  <c r="F290" i="67"/>
  <c r="M63" i="56"/>
  <c r="F291" i="67"/>
  <c r="M66" i="56"/>
  <c r="F292" i="67"/>
  <c r="M69" i="56"/>
  <c r="F293" i="67"/>
  <c r="M72" i="56"/>
  <c r="F294" i="67"/>
  <c r="M75" i="56"/>
  <c r="F295" i="67"/>
  <c r="M78" i="56"/>
  <c r="F296" i="67"/>
  <c r="M81" i="56"/>
  <c r="F297" i="67"/>
  <c r="M84" i="56"/>
  <c r="F298" i="67"/>
  <c r="M87" i="56"/>
  <c r="F299" i="67"/>
  <c r="M90" i="56"/>
  <c r="F300" i="67"/>
  <c r="M93" i="56"/>
  <c r="F301" i="67"/>
  <c r="M96" i="56"/>
  <c r="F302" i="67"/>
  <c r="M99" i="56"/>
  <c r="F303" i="67"/>
  <c r="M102" i="56"/>
  <c r="F304" i="67"/>
  <c r="M105" i="56"/>
  <c r="F305" i="67"/>
  <c r="M108" i="56"/>
  <c r="F306" i="67"/>
  <c r="M111" i="56"/>
  <c r="F307" i="67"/>
  <c r="M114" i="56"/>
  <c r="F308" i="67"/>
  <c r="M117" i="56"/>
  <c r="F309" i="67"/>
  <c r="M120" i="56"/>
  <c r="F310" i="67"/>
  <c r="M123" i="56"/>
  <c r="F311" i="67"/>
  <c r="M126" i="56"/>
  <c r="F312" i="67"/>
  <c r="M129" i="56"/>
  <c r="F313" i="67"/>
  <c r="M132" i="56"/>
  <c r="F314" i="67"/>
  <c r="M135" i="56"/>
  <c r="F315" i="67"/>
  <c r="M138" i="56"/>
  <c r="F316" i="67"/>
  <c r="M141" i="56"/>
  <c r="F317" i="67"/>
  <c r="M144" i="56"/>
  <c r="F318" i="67"/>
  <c r="M147" i="56"/>
  <c r="F319" i="67"/>
  <c r="M150" i="56"/>
  <c r="F320" i="67"/>
  <c r="F286" i="67"/>
  <c r="M51" i="56"/>
  <c r="F287" i="67"/>
  <c r="M54" i="56"/>
  <c r="F288" i="67"/>
  <c r="M57" i="56"/>
  <c r="F82" i="68" l="1"/>
  <c r="F74" i="68"/>
  <c r="F66" i="68"/>
  <c r="F62" i="68"/>
  <c r="F58" i="68"/>
  <c r="F54" i="68"/>
  <c r="F78" i="68"/>
  <c r="F70" i="68"/>
  <c r="F51" i="68"/>
  <c r="F85" i="68"/>
  <c r="F77" i="68"/>
  <c r="F69" i="68"/>
  <c r="F61" i="68"/>
  <c r="F57" i="68"/>
  <c r="F81" i="68"/>
  <c r="F73" i="68"/>
  <c r="F65" i="68"/>
  <c r="F84" i="68"/>
  <c r="F76" i="68"/>
  <c r="F68" i="68"/>
  <c r="F64" i="68"/>
  <c r="F60" i="68"/>
  <c r="F56" i="68"/>
  <c r="F80" i="68"/>
  <c r="F72" i="68"/>
  <c r="F53" i="68"/>
  <c r="F83" i="68"/>
  <c r="F75" i="68"/>
  <c r="F67" i="68"/>
  <c r="F63" i="68"/>
  <c r="F59" i="68"/>
  <c r="F55" i="68"/>
  <c r="F79" i="68"/>
  <c r="F71" i="68"/>
  <c r="F52" i="68"/>
  <c r="A75" i="74"/>
  <c r="A67" i="74"/>
  <c r="A59" i="74"/>
  <c r="A51" i="74"/>
  <c r="A43" i="74"/>
  <c r="A74" i="74"/>
  <c r="A66" i="74"/>
  <c r="A58" i="74"/>
  <c r="A50" i="74"/>
  <c r="A73" i="74"/>
  <c r="A65" i="74"/>
  <c r="A57" i="74"/>
  <c r="A49" i="74"/>
  <c r="A72" i="74"/>
  <c r="A64" i="74"/>
  <c r="A56" i="74"/>
  <c r="A48" i="74"/>
  <c r="A71" i="74"/>
  <c r="A63" i="74"/>
  <c r="A55" i="74"/>
  <c r="A47" i="74"/>
  <c r="A70" i="74"/>
  <c r="A62" i="74"/>
  <c r="A54" i="74"/>
  <c r="A46" i="74"/>
  <c r="A77" i="74"/>
  <c r="A69" i="74"/>
  <c r="A61" i="74"/>
  <c r="A53" i="74"/>
  <c r="A45" i="74"/>
  <c r="A76" i="74"/>
  <c r="A68" i="74"/>
  <c r="A60" i="74"/>
  <c r="A52" i="74"/>
  <c r="A44" i="74"/>
  <c r="A72" i="73"/>
  <c r="A64" i="73"/>
  <c r="A56" i="73"/>
  <c r="A48" i="73"/>
  <c r="A40" i="73"/>
  <c r="A71" i="73"/>
  <c r="A63" i="73"/>
  <c r="A55" i="73"/>
  <c r="A47" i="73"/>
  <c r="A70" i="73"/>
  <c r="A62" i="73"/>
  <c r="A54" i="73"/>
  <c r="A46" i="73"/>
  <c r="A69" i="73"/>
  <c r="A61" i="73"/>
  <c r="A53" i="73"/>
  <c r="A45" i="73"/>
  <c r="A68" i="73"/>
  <c r="A60" i="73"/>
  <c r="A52" i="73"/>
  <c r="A44" i="73"/>
  <c r="A67" i="73"/>
  <c r="A59" i="73"/>
  <c r="A51" i="73"/>
  <c r="A43" i="73"/>
  <c r="A74" i="73"/>
  <c r="A66" i="73"/>
  <c r="A58" i="73"/>
  <c r="A50" i="73"/>
  <c r="A42" i="73"/>
  <c r="A73" i="73"/>
  <c r="A65" i="73"/>
  <c r="A57" i="73"/>
  <c r="A49" i="73"/>
  <c r="A41" i="73"/>
  <c r="F211" i="67"/>
  <c r="F263" i="67"/>
  <c r="F199" i="67"/>
  <c r="F251" i="67"/>
  <c r="F195" i="67"/>
  <c r="F247" i="67"/>
  <c r="F189" i="67"/>
  <c r="F241" i="67"/>
  <c r="F185" i="67"/>
  <c r="F237" i="67"/>
  <c r="F209" i="67"/>
  <c r="F261" i="67"/>
  <c r="F205" i="67"/>
  <c r="F257" i="67"/>
  <c r="F203" i="67"/>
  <c r="F255" i="67"/>
  <c r="F191" i="67"/>
  <c r="F243" i="67"/>
  <c r="F184" i="67"/>
  <c r="F236" i="67"/>
  <c r="F182" i="67"/>
  <c r="F234" i="67"/>
  <c r="F216" i="67"/>
  <c r="F268" i="67"/>
  <c r="F214" i="67"/>
  <c r="F266" i="67"/>
  <c r="F212" i="67"/>
  <c r="F264" i="67"/>
  <c r="F210" i="67"/>
  <c r="F262" i="67"/>
  <c r="F208" i="67"/>
  <c r="F260" i="67"/>
  <c r="F206" i="67"/>
  <c r="F258" i="67"/>
  <c r="F204" i="67"/>
  <c r="F256" i="67"/>
  <c r="F202" i="67"/>
  <c r="F254" i="67"/>
  <c r="F200" i="67"/>
  <c r="F252" i="67"/>
  <c r="F198" i="67"/>
  <c r="F250" i="67"/>
  <c r="F196" i="67"/>
  <c r="F248" i="67"/>
  <c r="F194" i="67"/>
  <c r="F246" i="67"/>
  <c r="F192" i="67"/>
  <c r="F244" i="67"/>
  <c r="F190" i="67"/>
  <c r="F242" i="67"/>
  <c r="F188" i="67"/>
  <c r="F240" i="67"/>
  <c r="F186" i="67"/>
  <c r="F238" i="67"/>
  <c r="F183" i="67"/>
  <c r="F235" i="67"/>
  <c r="F215" i="67"/>
  <c r="F267" i="67"/>
  <c r="F213" i="67"/>
  <c r="F265" i="67"/>
  <c r="F207" i="67"/>
  <c r="F259" i="67"/>
  <c r="F201" i="67"/>
  <c r="F253" i="67"/>
  <c r="F197" i="67"/>
  <c r="F249" i="67"/>
  <c r="F193" i="67"/>
  <c r="F245" i="67"/>
  <c r="F187" i="67"/>
  <c r="F239" i="67"/>
  <c r="F152" i="61"/>
  <c r="F152" i="67"/>
  <c r="F148" i="61"/>
  <c r="F148" i="67"/>
  <c r="F144" i="61"/>
  <c r="F144" i="67"/>
  <c r="F138" i="61"/>
  <c r="F138" i="67"/>
  <c r="F130" i="61"/>
  <c r="F130" i="67"/>
  <c r="F162" i="61"/>
  <c r="F162" i="67"/>
  <c r="F160" i="61"/>
  <c r="F160" i="67"/>
  <c r="F158" i="61"/>
  <c r="F158" i="67"/>
  <c r="F156" i="61"/>
  <c r="F156" i="67"/>
  <c r="F154" i="61"/>
  <c r="F154" i="67"/>
  <c r="F150" i="61"/>
  <c r="F150" i="67"/>
  <c r="F146" i="61"/>
  <c r="F146" i="67"/>
  <c r="F142" i="61"/>
  <c r="F142" i="67"/>
  <c r="F140" i="61"/>
  <c r="F140" i="67"/>
  <c r="F136" i="61"/>
  <c r="F136" i="67"/>
  <c r="F134" i="61"/>
  <c r="F134" i="67"/>
  <c r="F132" i="61"/>
  <c r="F132" i="67"/>
  <c r="F131" i="61"/>
  <c r="F131" i="67"/>
  <c r="F129" i="61"/>
  <c r="F129" i="67"/>
  <c r="F163" i="61"/>
  <c r="F161" i="61"/>
  <c r="F161" i="67"/>
  <c r="F159" i="61"/>
  <c r="F159" i="67"/>
  <c r="F157" i="61"/>
  <c r="F157" i="67"/>
  <c r="F155" i="61"/>
  <c r="F155" i="67"/>
  <c r="F153" i="61"/>
  <c r="F153" i="67"/>
  <c r="F151" i="61"/>
  <c r="F151" i="67"/>
  <c r="F149" i="61"/>
  <c r="F149" i="67"/>
  <c r="F147" i="61"/>
  <c r="F147" i="67"/>
  <c r="F145" i="61"/>
  <c r="F145" i="67"/>
  <c r="F143" i="61"/>
  <c r="F143" i="67"/>
  <c r="F141" i="61"/>
  <c r="F141" i="67"/>
  <c r="F139" i="61"/>
  <c r="F139" i="67"/>
  <c r="F137" i="61"/>
  <c r="F137" i="67"/>
  <c r="F135" i="61"/>
  <c r="F135" i="67"/>
  <c r="F133" i="61"/>
  <c r="F133" i="67"/>
  <c r="F295" i="61"/>
  <c r="F60" i="58" s="1"/>
  <c r="F311" i="61"/>
  <c r="F76" i="58" s="1"/>
  <c r="F307" i="61"/>
  <c r="F72" i="58" s="1"/>
  <c r="F291" i="61"/>
  <c r="F56" i="58" s="1"/>
  <c r="F319" i="61"/>
  <c r="F84" i="58" s="1"/>
  <c r="F303" i="61"/>
  <c r="F68" i="58" s="1"/>
  <c r="F287" i="61"/>
  <c r="F52" i="58" s="1"/>
  <c r="F315" i="61"/>
  <c r="F80" i="58" s="1"/>
  <c r="F299" i="61"/>
  <c r="F64" i="58" s="1"/>
  <c r="F318" i="61"/>
  <c r="F83" i="58" s="1"/>
  <c r="F314" i="61"/>
  <c r="F79" i="58" s="1"/>
  <c r="F310" i="61"/>
  <c r="F75" i="58" s="1"/>
  <c r="F306" i="61"/>
  <c r="F71" i="58" s="1"/>
  <c r="F302" i="61"/>
  <c r="F67" i="58" s="1"/>
  <c r="F298" i="61"/>
  <c r="F63" i="58" s="1"/>
  <c r="F294" i="61"/>
  <c r="F59" i="58" s="1"/>
  <c r="F290" i="61"/>
  <c r="F55" i="58" s="1"/>
  <c r="F286" i="61"/>
  <c r="F51" i="58" s="1"/>
  <c r="F317" i="61"/>
  <c r="F82" i="58" s="1"/>
  <c r="F313" i="61"/>
  <c r="F78" i="58" s="1"/>
  <c r="F309" i="61"/>
  <c r="F74" i="58" s="1"/>
  <c r="F305" i="61"/>
  <c r="F70" i="58" s="1"/>
  <c r="F301" i="61"/>
  <c r="F66" i="58" s="1"/>
  <c r="F297" i="61"/>
  <c r="F62" i="58" s="1"/>
  <c r="F293" i="61"/>
  <c r="F58" i="58" s="1"/>
  <c r="F289" i="61"/>
  <c r="F54" i="58" s="1"/>
  <c r="F320" i="61"/>
  <c r="F85" i="58" s="1"/>
  <c r="F316" i="61"/>
  <c r="F81" i="58" s="1"/>
  <c r="F312" i="61"/>
  <c r="F77" i="58" s="1"/>
  <c r="F308" i="61"/>
  <c r="F73" i="58" s="1"/>
  <c r="F304" i="61"/>
  <c r="F69" i="58" s="1"/>
  <c r="F300" i="61"/>
  <c r="F65" i="58" s="1"/>
  <c r="F296" i="61"/>
  <c r="F61" i="58" s="1"/>
  <c r="F292" i="61"/>
  <c r="F57" i="58" s="1"/>
  <c r="F288" i="61"/>
  <c r="F53" i="58" s="1"/>
  <c r="F235" i="61"/>
  <c r="F263" i="61"/>
  <c r="F259" i="61"/>
  <c r="F255" i="61"/>
  <c r="F251" i="61"/>
  <c r="F247" i="61"/>
  <c r="F243" i="61"/>
  <c r="F239" i="61"/>
  <c r="F266" i="61"/>
  <c r="F262" i="61"/>
  <c r="F258" i="61"/>
  <c r="F254" i="61"/>
  <c r="F250" i="61"/>
  <c r="F246" i="61"/>
  <c r="F242" i="61"/>
  <c r="F238" i="61"/>
  <c r="F234" i="61"/>
  <c r="F265" i="61"/>
  <c r="F261" i="61"/>
  <c r="F257" i="61"/>
  <c r="F253" i="61"/>
  <c r="F249" i="61"/>
  <c r="F245" i="61"/>
  <c r="F241" i="61"/>
  <c r="F237" i="61"/>
  <c r="F267" i="61"/>
  <c r="F268" i="61"/>
  <c r="F264" i="61"/>
  <c r="F260" i="61"/>
  <c r="F256" i="61"/>
  <c r="F252" i="61"/>
  <c r="F248" i="61"/>
  <c r="F244" i="61"/>
  <c r="F240" i="61"/>
  <c r="F236" i="61"/>
  <c r="F203" i="61"/>
  <c r="F215" i="61"/>
  <c r="F199" i="61"/>
  <c r="F183" i="61"/>
  <c r="F187" i="61"/>
  <c r="F211" i="61"/>
  <c r="F195" i="61"/>
  <c r="F182" i="61"/>
  <c r="F207" i="61"/>
  <c r="F191" i="61"/>
  <c r="F214" i="61"/>
  <c r="F206" i="61"/>
  <c r="F198" i="61"/>
  <c r="F190" i="61"/>
  <c r="F213" i="61"/>
  <c r="F209" i="61"/>
  <c r="F205" i="61"/>
  <c r="F201" i="61"/>
  <c r="F197" i="61"/>
  <c r="F193" i="61"/>
  <c r="F189" i="61"/>
  <c r="F185" i="61"/>
  <c r="F210" i="61"/>
  <c r="F202" i="61"/>
  <c r="F194" i="61"/>
  <c r="F186" i="61"/>
  <c r="F216" i="61"/>
  <c r="F212" i="61"/>
  <c r="F208" i="61"/>
  <c r="F204" i="61"/>
  <c r="F200" i="61"/>
  <c r="F196" i="61"/>
  <c r="F192" i="61"/>
  <c r="F188" i="61"/>
  <c r="F184" i="61"/>
  <c r="F272" i="67"/>
  <c r="F273" i="67"/>
  <c r="F274" i="67"/>
  <c r="C22" i="66"/>
  <c r="C17" i="66"/>
  <c r="F8" i="68"/>
  <c r="C6" i="66"/>
  <c r="F8" i="67"/>
  <c r="C83" i="69"/>
  <c r="C190" i="69" s="1"/>
  <c r="C84" i="69"/>
  <c r="C191" i="69" s="1"/>
  <c r="C85" i="69"/>
  <c r="C86" i="69"/>
  <c r="F13" i="67"/>
  <c r="C88" i="69"/>
  <c r="F15" i="67"/>
  <c r="F69" i="67"/>
  <c r="F17" i="67"/>
  <c r="C92" i="69"/>
  <c r="C199" i="69" s="1"/>
  <c r="C93" i="69"/>
  <c r="C94" i="69"/>
  <c r="C95" i="69"/>
  <c r="C202" i="69" s="1"/>
  <c r="C96" i="69"/>
  <c r="C203" i="69" s="1"/>
  <c r="F76" i="67"/>
  <c r="F24" i="67"/>
  <c r="C99" i="69"/>
  <c r="C100" i="69"/>
  <c r="C207" i="69" s="1"/>
  <c r="C101" i="69"/>
  <c r="C102" i="69"/>
  <c r="C103" i="69"/>
  <c r="C104" i="69"/>
  <c r="C211" i="69" s="1"/>
  <c r="F31" i="67"/>
  <c r="F32" i="67"/>
  <c r="C107" i="69"/>
  <c r="C108" i="69"/>
  <c r="F88" i="67"/>
  <c r="C110" i="69"/>
  <c r="C163" i="69" s="1"/>
  <c r="C111" i="69"/>
  <c r="C218" i="69" s="1"/>
  <c r="C112" i="69"/>
  <c r="F39" i="67"/>
  <c r="F40" i="67"/>
  <c r="C115" i="69"/>
  <c r="C116" i="69"/>
  <c r="C117" i="69"/>
  <c r="C224" i="69" s="1"/>
  <c r="C118" i="69"/>
  <c r="C225" i="69" s="1"/>
  <c r="C119" i="69"/>
  <c r="C120" i="69"/>
  <c r="C227" i="69" s="1"/>
  <c r="F100" i="67"/>
  <c r="F48" i="67"/>
  <c r="C123" i="69"/>
  <c r="C124" i="69"/>
  <c r="F104" i="67"/>
  <c r="C126" i="69"/>
  <c r="C127" i="69"/>
  <c r="C128" i="69"/>
  <c r="F55" i="67"/>
  <c r="F109" i="67"/>
  <c r="C130" i="69"/>
  <c r="C121" i="69"/>
  <c r="C228" i="69" s="1"/>
  <c r="C105" i="69"/>
  <c r="C89" i="69"/>
  <c r="C82" i="69"/>
  <c r="B8" i="69"/>
  <c r="A50" i="68"/>
  <c r="A49" i="68"/>
  <c r="A48" i="68"/>
  <c r="A47" i="68"/>
  <c r="A46" i="68"/>
  <c r="A45" i="68"/>
  <c r="A44" i="68"/>
  <c r="A43" i="68"/>
  <c r="A42" i="68"/>
  <c r="A41" i="68"/>
  <c r="A40" i="68"/>
  <c r="A39" i="68"/>
  <c r="A38" i="68"/>
  <c r="A37" i="68"/>
  <c r="A36" i="68"/>
  <c r="F107" i="67"/>
  <c r="F92" i="67"/>
  <c r="F84" i="67"/>
  <c r="F77" i="67"/>
  <c r="F72" i="67"/>
  <c r="F51" i="67"/>
  <c r="F43" i="67"/>
  <c r="F35" i="67"/>
  <c r="F27" i="67"/>
  <c r="F26" i="67"/>
  <c r="F23" i="67"/>
  <c r="F18" i="67"/>
  <c r="E2" i="67"/>
  <c r="F32" i="66"/>
  <c r="G32" i="66" s="1"/>
  <c r="H32" i="66" s="1"/>
  <c r="I32" i="66" s="1"/>
  <c r="J32" i="66" s="1"/>
  <c r="K32" i="66" s="1"/>
  <c r="L32" i="66" s="1"/>
  <c r="M32" i="66" s="1"/>
  <c r="N32" i="66" s="1"/>
  <c r="O32" i="66" s="1"/>
  <c r="P32" i="66" s="1"/>
  <c r="Q32" i="66" s="1"/>
  <c r="R32" i="66" s="1"/>
  <c r="S32" i="66" s="1"/>
  <c r="T32" i="66" s="1"/>
  <c r="U32" i="66" s="1"/>
  <c r="V32" i="66" s="1"/>
  <c r="W32" i="66" s="1"/>
  <c r="X32" i="66" s="1"/>
  <c r="Y32" i="66" s="1"/>
  <c r="Z32" i="66" s="1"/>
  <c r="AA32" i="66" s="1"/>
  <c r="AB32" i="66" s="1"/>
  <c r="AC32" i="66" s="1"/>
  <c r="AD32" i="66" s="1"/>
  <c r="AE32" i="66" s="1"/>
  <c r="AF32" i="66" s="1"/>
  <c r="AG32" i="66" s="1"/>
  <c r="AH32" i="66" s="1"/>
  <c r="AI32" i="66" s="1"/>
  <c r="AJ32" i="66" s="1"/>
  <c r="AK32" i="66" s="1"/>
  <c r="AL32" i="66" s="1"/>
  <c r="AM32" i="66" s="1"/>
  <c r="AN32" i="66" s="1"/>
  <c r="AO32" i="66" s="1"/>
  <c r="AP32" i="66" s="1"/>
  <c r="AQ32" i="66" s="1"/>
  <c r="AR32" i="66" s="1"/>
  <c r="AS32" i="66" s="1"/>
  <c r="AT32" i="66" s="1"/>
  <c r="AU32" i="66" s="1"/>
  <c r="AV32" i="66" s="1"/>
  <c r="AW32" i="66" s="1"/>
  <c r="AX32" i="66" s="1"/>
  <c r="AY32" i="66" s="1"/>
  <c r="AZ32" i="66" s="1"/>
  <c r="BA32" i="66" s="1"/>
  <c r="BB32" i="66" s="1"/>
  <c r="E29" i="66"/>
  <c r="X5" i="58"/>
  <c r="BA7" i="42"/>
  <c r="B50" i="74" l="1"/>
  <c r="B47" i="74"/>
  <c r="B56" i="74"/>
  <c r="B52" i="74"/>
  <c r="B57" i="74"/>
  <c r="B54" i="74"/>
  <c r="B51" i="74"/>
  <c r="B72" i="74"/>
  <c r="B61" i="74"/>
  <c r="B58" i="74"/>
  <c r="B55" i="74"/>
  <c r="B44" i="74"/>
  <c r="B62" i="74"/>
  <c r="B60" i="74"/>
  <c r="B59" i="74"/>
  <c r="B69" i="74"/>
  <c r="B66" i="74"/>
  <c r="B63" i="74"/>
  <c r="B76" i="74"/>
  <c r="B73" i="74"/>
  <c r="B70" i="74"/>
  <c r="B67" i="74"/>
  <c r="B48" i="74"/>
  <c r="B53" i="74"/>
  <c r="B65" i="74"/>
  <c r="B45" i="74"/>
  <c r="B77" i="74"/>
  <c r="B74" i="74"/>
  <c r="B71" i="74"/>
  <c r="B64" i="74"/>
  <c r="B49" i="74"/>
  <c r="B46" i="74"/>
  <c r="B43" i="74"/>
  <c r="B75" i="74"/>
  <c r="B68" i="74"/>
  <c r="B58" i="73"/>
  <c r="B55" i="73"/>
  <c r="B52" i="73"/>
  <c r="B41" i="73"/>
  <c r="B62" i="73"/>
  <c r="B59" i="73"/>
  <c r="B56" i="73"/>
  <c r="B57" i="73"/>
  <c r="B66" i="73"/>
  <c r="B63" i="73"/>
  <c r="B60" i="73"/>
  <c r="B73" i="73"/>
  <c r="B70" i="73"/>
  <c r="B67" i="73"/>
  <c r="B64" i="73"/>
  <c r="B45" i="73"/>
  <c r="B42" i="73"/>
  <c r="B74" i="73"/>
  <c r="B71" i="73"/>
  <c r="B68" i="73"/>
  <c r="B61" i="73"/>
  <c r="B46" i="73"/>
  <c r="B43" i="73"/>
  <c r="B40" i="73"/>
  <c r="B72" i="73"/>
  <c r="B65" i="73"/>
  <c r="B50" i="73"/>
  <c r="B47" i="73"/>
  <c r="B44" i="73"/>
  <c r="B53" i="73"/>
  <c r="B49" i="73"/>
  <c r="B54" i="73"/>
  <c r="B51" i="73"/>
  <c r="B48" i="73"/>
  <c r="B69" i="73"/>
  <c r="C10" i="69"/>
  <c r="V6" i="58"/>
  <c r="X6" i="68"/>
  <c r="X5" i="68"/>
  <c r="J370" i="67"/>
  <c r="X8" i="68"/>
  <c r="F170" i="67"/>
  <c r="F222" i="67"/>
  <c r="F169" i="67"/>
  <c r="F221" i="67"/>
  <c r="F168" i="67"/>
  <c r="F220" i="67"/>
  <c r="F116" i="67"/>
  <c r="F117" i="67"/>
  <c r="F115" i="67"/>
  <c r="F64" i="67"/>
  <c r="F11" i="67"/>
  <c r="F220" i="61"/>
  <c r="F272" i="61"/>
  <c r="F222" i="61"/>
  <c r="F274" i="61"/>
  <c r="F221" i="61"/>
  <c r="F273" i="61"/>
  <c r="F170" i="61"/>
  <c r="F116" i="61"/>
  <c r="F169" i="61"/>
  <c r="F115" i="61"/>
  <c r="F168" i="61"/>
  <c r="F39" i="68"/>
  <c r="F117" i="61"/>
  <c r="F19" i="67"/>
  <c r="F47" i="67"/>
  <c r="F68" i="67"/>
  <c r="F80" i="67"/>
  <c r="F96" i="67"/>
  <c r="F108" i="67"/>
  <c r="C109" i="69"/>
  <c r="C216" i="69" s="1"/>
  <c r="C125" i="69"/>
  <c r="C232" i="69" s="1"/>
  <c r="C97" i="69"/>
  <c r="C150" i="69" s="1"/>
  <c r="C113" i="69"/>
  <c r="C220" i="69" s="1"/>
  <c r="C129" i="69"/>
  <c r="C236" i="69" s="1"/>
  <c r="C106" i="69"/>
  <c r="C159" i="69" s="1"/>
  <c r="F20" i="67"/>
  <c r="F61" i="67"/>
  <c r="F85" i="67"/>
  <c r="C114" i="69"/>
  <c r="C221" i="69" s="1"/>
  <c r="J59" i="67"/>
  <c r="F93" i="67"/>
  <c r="C90" i="69"/>
  <c r="C143" i="69" s="1"/>
  <c r="F101" i="67"/>
  <c r="C98" i="69"/>
  <c r="C151" i="69" s="1"/>
  <c r="F14" i="67"/>
  <c r="F70" i="67"/>
  <c r="F22" i="67"/>
  <c r="F60" i="67"/>
  <c r="F7" i="67"/>
  <c r="F29" i="67"/>
  <c r="F66" i="67"/>
  <c r="C122" i="69"/>
  <c r="C229" i="69" s="1"/>
  <c r="F44" i="67"/>
  <c r="F16" i="67"/>
  <c r="F56" i="67"/>
  <c r="F62" i="67"/>
  <c r="F73" i="67"/>
  <c r="F36" i="67"/>
  <c r="F52" i="67"/>
  <c r="F65" i="67"/>
  <c r="F12" i="67"/>
  <c r="F28" i="67"/>
  <c r="F74" i="67"/>
  <c r="F81" i="67"/>
  <c r="F89" i="67"/>
  <c r="F97" i="67"/>
  <c r="F105" i="67"/>
  <c r="C9" i="69"/>
  <c r="C242" i="69" s="1"/>
  <c r="H246" i="69"/>
  <c r="E30" i="66"/>
  <c r="P5" i="68"/>
  <c r="J270" i="67"/>
  <c r="F10" i="68"/>
  <c r="J392" i="67"/>
  <c r="P8" i="68"/>
  <c r="E27" i="66"/>
  <c r="F21" i="67"/>
  <c r="F25" i="67"/>
  <c r="F9" i="67"/>
  <c r="F30" i="67"/>
  <c r="F33" i="67"/>
  <c r="F37" i="67"/>
  <c r="F41" i="67"/>
  <c r="F45" i="67"/>
  <c r="F49" i="67"/>
  <c r="F53" i="67"/>
  <c r="F63" i="67"/>
  <c r="F67" i="67"/>
  <c r="F71" i="67"/>
  <c r="F78" i="67"/>
  <c r="F82" i="67"/>
  <c r="F86" i="67"/>
  <c r="F90" i="67"/>
  <c r="F94" i="67"/>
  <c r="F98" i="67"/>
  <c r="F102" i="67"/>
  <c r="F106" i="67"/>
  <c r="C87" i="69"/>
  <c r="C140" i="69" s="1"/>
  <c r="C91" i="69"/>
  <c r="C198" i="69" s="1"/>
  <c r="F10" i="67"/>
  <c r="F34" i="67"/>
  <c r="F38" i="67"/>
  <c r="F42" i="67"/>
  <c r="F46" i="67"/>
  <c r="F50" i="67"/>
  <c r="F54" i="67"/>
  <c r="F75" i="67"/>
  <c r="F79" i="67"/>
  <c r="F83" i="67"/>
  <c r="F87" i="67"/>
  <c r="F91" i="67"/>
  <c r="F95" i="67"/>
  <c r="F99" i="67"/>
  <c r="F103" i="67"/>
  <c r="E33" i="66"/>
  <c r="C173" i="69"/>
  <c r="C164" i="69"/>
  <c r="C145" i="69"/>
  <c r="C136" i="69"/>
  <c r="C153" i="69"/>
  <c r="F28" i="66"/>
  <c r="F29" i="66" s="1"/>
  <c r="C234" i="69"/>
  <c r="C180" i="69"/>
  <c r="C223" i="69"/>
  <c r="C169" i="69"/>
  <c r="C188" i="69"/>
  <c r="C134" i="69"/>
  <c r="C192" i="69"/>
  <c r="C138" i="69"/>
  <c r="C196" i="69"/>
  <c r="C142" i="69"/>
  <c r="C200" i="69"/>
  <c r="C146" i="69"/>
  <c r="C208" i="69"/>
  <c r="C154" i="69"/>
  <c r="C226" i="69"/>
  <c r="C172" i="69"/>
  <c r="C189" i="69"/>
  <c r="C135" i="69"/>
  <c r="C193" i="69"/>
  <c r="C139" i="69"/>
  <c r="C201" i="69"/>
  <c r="C147" i="69"/>
  <c r="C231" i="69"/>
  <c r="C177" i="69"/>
  <c r="C206" i="69"/>
  <c r="C152" i="69"/>
  <c r="C215" i="69"/>
  <c r="C161" i="69"/>
  <c r="C219" i="69"/>
  <c r="C165" i="69"/>
  <c r="C222" i="69"/>
  <c r="C168" i="69"/>
  <c r="C230" i="69"/>
  <c r="C176" i="69"/>
  <c r="C149" i="69"/>
  <c r="C157" i="69"/>
  <c r="C195" i="69"/>
  <c r="C141" i="69"/>
  <c r="C210" i="69"/>
  <c r="C156" i="69"/>
  <c r="C214" i="69"/>
  <c r="C160" i="69"/>
  <c r="C235" i="69"/>
  <c r="C181" i="69"/>
  <c r="C137" i="69"/>
  <c r="C148" i="69"/>
  <c r="C212" i="69"/>
  <c r="C158" i="69"/>
  <c r="C217" i="69"/>
  <c r="C155" i="69"/>
  <c r="C209" i="69"/>
  <c r="C233" i="69"/>
  <c r="C179" i="69"/>
  <c r="C237" i="69"/>
  <c r="C183" i="69"/>
  <c r="C171" i="69"/>
  <c r="C170" i="69"/>
  <c r="C174" i="69"/>
  <c r="I7" i="42"/>
  <c r="J7" i="42"/>
  <c r="K7" i="42"/>
  <c r="L7" i="42"/>
  <c r="M7" i="42"/>
  <c r="N7" i="42"/>
  <c r="O7" i="42"/>
  <c r="P7" i="42"/>
  <c r="Q7" i="42"/>
  <c r="R7" i="42"/>
  <c r="S7" i="42"/>
  <c r="T7" i="42"/>
  <c r="U7" i="42"/>
  <c r="V7" i="42"/>
  <c r="W7" i="42"/>
  <c r="X7" i="42"/>
  <c r="Y7" i="42"/>
  <c r="Z7" i="42"/>
  <c r="AA7" i="42"/>
  <c r="AB7" i="42"/>
  <c r="AC7" i="42"/>
  <c r="AD7" i="42"/>
  <c r="AE7" i="42"/>
  <c r="AF7" i="42"/>
  <c r="AG7" i="42"/>
  <c r="AH7" i="42"/>
  <c r="AI7" i="42"/>
  <c r="AJ7" i="42"/>
  <c r="AK7" i="42"/>
  <c r="AL7" i="42"/>
  <c r="AM7" i="42"/>
  <c r="AN7" i="42"/>
  <c r="AO7" i="42"/>
  <c r="AP7" i="42"/>
  <c r="AQ7" i="42"/>
  <c r="AR7" i="42"/>
  <c r="AS7" i="42"/>
  <c r="AT7" i="42"/>
  <c r="AU7" i="42"/>
  <c r="AV7" i="42"/>
  <c r="AW7" i="42"/>
  <c r="AX7" i="42"/>
  <c r="AY7" i="42"/>
  <c r="AZ7" i="42"/>
  <c r="E13" i="42"/>
  <c r="E14" i="42"/>
  <c r="E15" i="42"/>
  <c r="E16" i="42"/>
  <c r="C204" i="69" l="1"/>
  <c r="C166" i="69"/>
  <c r="C182" i="69"/>
  <c r="C162" i="69"/>
  <c r="C178" i="69"/>
  <c r="C213" i="69"/>
  <c r="C167" i="69"/>
  <c r="C197" i="69"/>
  <c r="C205" i="69"/>
  <c r="C175" i="69"/>
  <c r="C251" i="69"/>
  <c r="C255" i="69"/>
  <c r="C250" i="69"/>
  <c r="C254" i="69"/>
  <c r="C249" i="69"/>
  <c r="C253" i="69"/>
  <c r="C247" i="69"/>
  <c r="C248" i="69"/>
  <c r="C252" i="69"/>
  <c r="C256" i="69"/>
  <c r="F27" i="66"/>
  <c r="K2" i="67"/>
  <c r="K388" i="67" s="1"/>
  <c r="E18" i="66"/>
  <c r="E11" i="66" s="1"/>
  <c r="I5" i="69"/>
  <c r="C144" i="69"/>
  <c r="C194" i="69"/>
  <c r="E34" i="66"/>
  <c r="K3" i="67" s="1"/>
  <c r="F30" i="66"/>
  <c r="G28" i="66"/>
  <c r="G29" i="66" s="1"/>
  <c r="I212" i="69" l="1"/>
  <c r="K218" i="67"/>
  <c r="K270" i="67" s="1"/>
  <c r="K389" i="67"/>
  <c r="K390" i="67" s="1"/>
  <c r="K393" i="67"/>
  <c r="K9" i="67"/>
  <c r="K15" i="67"/>
  <c r="K19" i="67"/>
  <c r="K23" i="67"/>
  <c r="K27" i="67"/>
  <c r="K31" i="67"/>
  <c r="K35" i="67"/>
  <c r="K39" i="67"/>
  <c r="K43" i="67"/>
  <c r="K47" i="67"/>
  <c r="K51" i="67"/>
  <c r="K55" i="67"/>
  <c r="K10" i="67"/>
  <c r="K41" i="67"/>
  <c r="K49" i="67"/>
  <c r="K11" i="67"/>
  <c r="K12" i="67"/>
  <c r="K16" i="67"/>
  <c r="K20" i="67"/>
  <c r="K24" i="67"/>
  <c r="K28" i="67"/>
  <c r="K32" i="67"/>
  <c r="K36" i="67"/>
  <c r="K40" i="67"/>
  <c r="K44" i="67"/>
  <c r="K48" i="67"/>
  <c r="K52" i="67"/>
  <c r="K56" i="67"/>
  <c r="K13" i="67"/>
  <c r="K17" i="67"/>
  <c r="K21" i="67"/>
  <c r="K25" i="67"/>
  <c r="K29" i="67"/>
  <c r="K33" i="67"/>
  <c r="K37" i="67"/>
  <c r="K45" i="67"/>
  <c r="K18" i="67"/>
  <c r="K34" i="67"/>
  <c r="K50" i="67"/>
  <c r="K22" i="67"/>
  <c r="K38" i="67"/>
  <c r="K54" i="67"/>
  <c r="K8" i="67"/>
  <c r="K14" i="67"/>
  <c r="K46" i="67"/>
  <c r="K26" i="67"/>
  <c r="K42" i="67"/>
  <c r="K53" i="67"/>
  <c r="K30" i="67"/>
  <c r="I174" i="69"/>
  <c r="I97" i="69"/>
  <c r="I210" i="69"/>
  <c r="I135" i="69"/>
  <c r="I95" i="69"/>
  <c r="I161" i="69"/>
  <c r="I152" i="69"/>
  <c r="I180" i="69"/>
  <c r="I234" i="69"/>
  <c r="I204" i="69"/>
  <c r="I145" i="69"/>
  <c r="I118" i="69"/>
  <c r="I193" i="69"/>
  <c r="I121" i="69"/>
  <c r="I110" i="69"/>
  <c r="I136" i="69"/>
  <c r="I195" i="69"/>
  <c r="I236" i="69"/>
  <c r="I211" i="69"/>
  <c r="I129" i="69"/>
  <c r="I113" i="69"/>
  <c r="I103" i="69"/>
  <c r="I157" i="69"/>
  <c r="I168" i="69"/>
  <c r="I151" i="69"/>
  <c r="I202" i="69"/>
  <c r="I213" i="69"/>
  <c r="I233" i="69"/>
  <c r="I90" i="69"/>
  <c r="I96" i="69"/>
  <c r="I153" i="69"/>
  <c r="I120" i="69"/>
  <c r="I115" i="69"/>
  <c r="I200" i="69"/>
  <c r="I167" i="69"/>
  <c r="I223" i="69"/>
  <c r="I82" i="69"/>
  <c r="I104" i="69"/>
  <c r="I83" i="69"/>
  <c r="I99" i="69"/>
  <c r="I84" i="69"/>
  <c r="I100" i="69"/>
  <c r="I85" i="69"/>
  <c r="I101" i="69"/>
  <c r="I117" i="69"/>
  <c r="I191" i="69"/>
  <c r="I138" i="69"/>
  <c r="I177" i="69"/>
  <c r="I107" i="69"/>
  <c r="I124" i="69"/>
  <c r="I170" i="69"/>
  <c r="I182" i="69"/>
  <c r="I165" i="69"/>
  <c r="I119" i="69"/>
  <c r="I140" i="69"/>
  <c r="I156" i="69"/>
  <c r="I172" i="69"/>
  <c r="I219" i="69"/>
  <c r="I122" i="69"/>
  <c r="I139" i="69"/>
  <c r="I155" i="69"/>
  <c r="I171" i="69"/>
  <c r="I203" i="69"/>
  <c r="I190" i="69"/>
  <c r="I206" i="69"/>
  <c r="I179" i="69"/>
  <c r="I197" i="69"/>
  <c r="I218" i="69"/>
  <c r="I217" i="69"/>
  <c r="I216" i="69"/>
  <c r="I222" i="69"/>
  <c r="I221" i="69"/>
  <c r="I237" i="69"/>
  <c r="I141" i="69"/>
  <c r="I94" i="69"/>
  <c r="I91" i="69"/>
  <c r="I108" i="69"/>
  <c r="I92" i="69"/>
  <c r="I162" i="69"/>
  <c r="I93" i="69"/>
  <c r="I109" i="69"/>
  <c r="I142" i="69"/>
  <c r="I106" i="69"/>
  <c r="I150" i="69"/>
  <c r="I232" i="69"/>
  <c r="I116" i="69"/>
  <c r="I137" i="69"/>
  <c r="I166" i="69"/>
  <c r="I149" i="69"/>
  <c r="I199" i="69"/>
  <c r="I127" i="69"/>
  <c r="I148" i="69"/>
  <c r="I164" i="69"/>
  <c r="I192" i="69"/>
  <c r="I114" i="69"/>
  <c r="I130" i="69"/>
  <c r="I147" i="69"/>
  <c r="I163" i="69"/>
  <c r="I181" i="69"/>
  <c r="I176" i="69"/>
  <c r="I198" i="69"/>
  <c r="I215" i="69"/>
  <c r="I189" i="69"/>
  <c r="I205" i="69"/>
  <c r="I209" i="69"/>
  <c r="I235" i="69"/>
  <c r="I228" i="69"/>
  <c r="I230" i="69"/>
  <c r="I229" i="69"/>
  <c r="I112" i="69"/>
  <c r="I98" i="69"/>
  <c r="I86" i="69"/>
  <c r="I87" i="69"/>
  <c r="I169" i="69"/>
  <c r="I88" i="69"/>
  <c r="I154" i="69"/>
  <c r="I89" i="69"/>
  <c r="I105" i="69"/>
  <c r="I125" i="69"/>
  <c r="I102" i="69"/>
  <c r="I146" i="69"/>
  <c r="I207" i="69"/>
  <c r="I111" i="69"/>
  <c r="I128" i="69"/>
  <c r="I158" i="69"/>
  <c r="I196" i="69"/>
  <c r="I173" i="69"/>
  <c r="I123" i="69"/>
  <c r="I144" i="69"/>
  <c r="I160" i="69"/>
  <c r="I178" i="69"/>
  <c r="I231" i="69"/>
  <c r="I126" i="69"/>
  <c r="I143" i="69"/>
  <c r="I159" i="69"/>
  <c r="I175" i="69"/>
  <c r="I214" i="69"/>
  <c r="I194" i="69"/>
  <c r="I208" i="69"/>
  <c r="I183" i="69"/>
  <c r="I201" i="69"/>
  <c r="I224" i="69"/>
  <c r="I227" i="69"/>
  <c r="I220" i="69"/>
  <c r="I226" i="69"/>
  <c r="I225" i="69"/>
  <c r="L2" i="67"/>
  <c r="G27" i="66"/>
  <c r="F18" i="66"/>
  <c r="F11" i="66" s="1"/>
  <c r="J5" i="69"/>
  <c r="K74" i="67"/>
  <c r="K106" i="67"/>
  <c r="K66" i="67"/>
  <c r="K109" i="67"/>
  <c r="K101" i="67"/>
  <c r="K93" i="67"/>
  <c r="K85" i="67"/>
  <c r="K77" i="67"/>
  <c r="K69" i="67"/>
  <c r="K61" i="67"/>
  <c r="K88" i="67"/>
  <c r="K68" i="67"/>
  <c r="K94" i="67"/>
  <c r="K62" i="67"/>
  <c r="K82" i="67"/>
  <c r="K98" i="67"/>
  <c r="K99" i="67"/>
  <c r="K75" i="67"/>
  <c r="K86" i="67"/>
  <c r="K108" i="67"/>
  <c r="K90" i="67"/>
  <c r="K103" i="67"/>
  <c r="K95" i="67"/>
  <c r="K87" i="67"/>
  <c r="K79" i="67"/>
  <c r="K71" i="67"/>
  <c r="K63" i="67"/>
  <c r="K96" i="67"/>
  <c r="K64" i="67"/>
  <c r="K76" i="67"/>
  <c r="K102" i="67"/>
  <c r="K70" i="67"/>
  <c r="K105" i="67"/>
  <c r="K97" i="67"/>
  <c r="K89" i="67"/>
  <c r="K81" i="67"/>
  <c r="K73" i="67"/>
  <c r="K65" i="67"/>
  <c r="K104" i="67"/>
  <c r="K72" i="67"/>
  <c r="K84" i="67"/>
  <c r="K78" i="67"/>
  <c r="K92" i="67"/>
  <c r="K107" i="67"/>
  <c r="K91" i="67"/>
  <c r="K83" i="67"/>
  <c r="K67" i="67"/>
  <c r="K80" i="67"/>
  <c r="K100" i="67"/>
  <c r="H28" i="66"/>
  <c r="H29" i="66" s="1"/>
  <c r="G30" i="66"/>
  <c r="L388" i="67" l="1"/>
  <c r="L389" i="67"/>
  <c r="L14" i="67"/>
  <c r="L18" i="67"/>
  <c r="L22" i="67"/>
  <c r="L26" i="67"/>
  <c r="L30" i="67"/>
  <c r="L34" i="67"/>
  <c r="L38" i="67"/>
  <c r="L42" i="67"/>
  <c r="L46" i="67"/>
  <c r="L50" i="67"/>
  <c r="L54" i="67"/>
  <c r="L12" i="67"/>
  <c r="L16" i="67"/>
  <c r="L24" i="67"/>
  <c r="L32" i="67"/>
  <c r="L44" i="67"/>
  <c r="L9" i="67"/>
  <c r="L15" i="67"/>
  <c r="L19" i="67"/>
  <c r="L23" i="67"/>
  <c r="L27" i="67"/>
  <c r="L31" i="67"/>
  <c r="L35" i="67"/>
  <c r="L39" i="67"/>
  <c r="L43" i="67"/>
  <c r="L47" i="67"/>
  <c r="L51" i="67"/>
  <c r="L55" i="67"/>
  <c r="L11" i="67"/>
  <c r="L20" i="67"/>
  <c r="L28" i="67"/>
  <c r="L36" i="67"/>
  <c r="L40" i="67"/>
  <c r="L48" i="67"/>
  <c r="L21" i="67"/>
  <c r="L37" i="67"/>
  <c r="L52" i="67"/>
  <c r="L25" i="67"/>
  <c r="L45" i="67"/>
  <c r="L10" i="67"/>
  <c r="L33" i="67"/>
  <c r="L41" i="67"/>
  <c r="L13" i="67"/>
  <c r="L29" i="67"/>
  <c r="L56" i="67"/>
  <c r="L17" i="67"/>
  <c r="L49" i="67"/>
  <c r="L53" i="67"/>
  <c r="G18" i="66"/>
  <c r="G11" i="66" s="1"/>
  <c r="H27" i="66"/>
  <c r="M2" i="67"/>
  <c r="K5" i="69"/>
  <c r="L109" i="67"/>
  <c r="L101" i="67"/>
  <c r="L93" i="67"/>
  <c r="L85" i="67"/>
  <c r="L77" i="67"/>
  <c r="L69" i="67"/>
  <c r="L106" i="67"/>
  <c r="L74" i="67"/>
  <c r="L70" i="67"/>
  <c r="L88" i="67"/>
  <c r="L92" i="67"/>
  <c r="L68" i="67"/>
  <c r="L107" i="67"/>
  <c r="L83" i="67"/>
  <c r="L67" i="67"/>
  <c r="L98" i="67"/>
  <c r="L62" i="67"/>
  <c r="L100" i="67"/>
  <c r="L84" i="67"/>
  <c r="L103" i="67"/>
  <c r="L95" i="67"/>
  <c r="L87" i="67"/>
  <c r="L79" i="67"/>
  <c r="L71" i="67"/>
  <c r="L63" i="67"/>
  <c r="L82" i="67"/>
  <c r="L78" i="67"/>
  <c r="L96" i="67"/>
  <c r="L64" i="67"/>
  <c r="L108" i="67"/>
  <c r="L76" i="67"/>
  <c r="L105" i="67"/>
  <c r="L97" i="67"/>
  <c r="L89" i="67"/>
  <c r="L81" i="67"/>
  <c r="L73" i="67"/>
  <c r="L65" i="67"/>
  <c r="L90" i="67"/>
  <c r="L94" i="67"/>
  <c r="L104" i="67"/>
  <c r="L72" i="67"/>
  <c r="L86" i="67"/>
  <c r="L218" i="67"/>
  <c r="L270" i="67" s="1"/>
  <c r="L99" i="67"/>
  <c r="L91" i="67"/>
  <c r="L75" i="67"/>
  <c r="L66" i="67"/>
  <c r="L102" i="67"/>
  <c r="L80" i="67"/>
  <c r="J234" i="69"/>
  <c r="J235" i="69"/>
  <c r="J233" i="69"/>
  <c r="J232" i="69"/>
  <c r="J210" i="69"/>
  <c r="J206" i="69"/>
  <c r="J190" i="69"/>
  <c r="J212" i="69"/>
  <c r="J195" i="69"/>
  <c r="J221" i="69"/>
  <c r="J178" i="69"/>
  <c r="J160" i="69"/>
  <c r="J144" i="69"/>
  <c r="J123" i="69"/>
  <c r="J205" i="69"/>
  <c r="J169" i="69"/>
  <c r="J153" i="69"/>
  <c r="J137" i="69"/>
  <c r="J116" i="69"/>
  <c r="J162" i="69"/>
  <c r="J163" i="69"/>
  <c r="J147" i="69"/>
  <c r="J104" i="69"/>
  <c r="J155" i="69"/>
  <c r="J126" i="69"/>
  <c r="J111" i="69"/>
  <c r="J196" i="69"/>
  <c r="J90" i="69"/>
  <c r="J138" i="69"/>
  <c r="J109" i="69"/>
  <c r="J93" i="69"/>
  <c r="J95" i="69"/>
  <c r="J174" i="69"/>
  <c r="J146" i="69"/>
  <c r="J179" i="69"/>
  <c r="J84" i="69"/>
  <c r="J222" i="69"/>
  <c r="J213" i="69"/>
  <c r="J208" i="69"/>
  <c r="J228" i="69"/>
  <c r="J199" i="69"/>
  <c r="J192" i="69"/>
  <c r="J148" i="69"/>
  <c r="J236" i="69"/>
  <c r="J157" i="69"/>
  <c r="J120" i="69"/>
  <c r="J171" i="69"/>
  <c r="J108" i="69"/>
  <c r="J130" i="69"/>
  <c r="J209" i="69"/>
  <c r="J167" i="69"/>
  <c r="J97" i="69"/>
  <c r="J83" i="69"/>
  <c r="J216" i="69"/>
  <c r="J96" i="69"/>
  <c r="J230" i="69"/>
  <c r="J231" i="69"/>
  <c r="J225" i="69"/>
  <c r="J224" i="69"/>
  <c r="J229" i="69"/>
  <c r="J202" i="69"/>
  <c r="J180" i="69"/>
  <c r="J207" i="69"/>
  <c r="J191" i="69"/>
  <c r="J219" i="69"/>
  <c r="J172" i="69"/>
  <c r="J156" i="69"/>
  <c r="J140" i="69"/>
  <c r="J119" i="69"/>
  <c r="J197" i="69"/>
  <c r="J165" i="69"/>
  <c r="J149" i="69"/>
  <c r="J128" i="69"/>
  <c r="J211" i="69"/>
  <c r="J154" i="69"/>
  <c r="J193" i="69"/>
  <c r="J142" i="69"/>
  <c r="J237" i="69"/>
  <c r="J151" i="69"/>
  <c r="J122" i="69"/>
  <c r="J107" i="69"/>
  <c r="J158" i="69"/>
  <c r="J86" i="69"/>
  <c r="J125" i="69"/>
  <c r="J105" i="69"/>
  <c r="J89" i="69"/>
  <c r="J91" i="69"/>
  <c r="J121" i="69"/>
  <c r="J139" i="69"/>
  <c r="J129" i="69"/>
  <c r="J150" i="69"/>
  <c r="J223" i="69"/>
  <c r="J214" i="69"/>
  <c r="J194" i="69"/>
  <c r="J177" i="69"/>
  <c r="J164" i="69"/>
  <c r="J127" i="69"/>
  <c r="J173" i="69"/>
  <c r="J141" i="69"/>
  <c r="J170" i="69"/>
  <c r="J159" i="69"/>
  <c r="J166" i="69"/>
  <c r="J114" i="69"/>
  <c r="J94" i="69"/>
  <c r="J113" i="69"/>
  <c r="J99" i="69"/>
  <c r="J102" i="69"/>
  <c r="J92" i="69"/>
  <c r="J175" i="69"/>
  <c r="J227" i="69"/>
  <c r="J198" i="69"/>
  <c r="J200" i="69"/>
  <c r="J115" i="69"/>
  <c r="J124" i="69"/>
  <c r="J112" i="69"/>
  <c r="J103" i="69"/>
  <c r="J101" i="69"/>
  <c r="J106" i="69"/>
  <c r="J226" i="69"/>
  <c r="J215" i="69"/>
  <c r="J181" i="69"/>
  <c r="J136" i="69"/>
  <c r="J145" i="69"/>
  <c r="J118" i="69"/>
  <c r="J117" i="69"/>
  <c r="J110" i="69"/>
  <c r="J218" i="69"/>
  <c r="J203" i="69"/>
  <c r="J152" i="69"/>
  <c r="J161" i="69"/>
  <c r="J201" i="69"/>
  <c r="J143" i="69"/>
  <c r="J220" i="69"/>
  <c r="J87" i="69"/>
  <c r="J88" i="69"/>
  <c r="J217" i="69"/>
  <c r="J176" i="69"/>
  <c r="J168" i="69"/>
  <c r="J183" i="69"/>
  <c r="J204" i="69"/>
  <c r="J182" i="69"/>
  <c r="J98" i="69"/>
  <c r="J85" i="69"/>
  <c r="J100" i="69"/>
  <c r="H30" i="66"/>
  <c r="I28" i="66"/>
  <c r="I29" i="66" s="1"/>
  <c r="M388" i="67" l="1"/>
  <c r="M389" i="67"/>
  <c r="M10" i="67"/>
  <c r="M13" i="67"/>
  <c r="M17" i="67"/>
  <c r="M21" i="67"/>
  <c r="M25" i="67"/>
  <c r="M29" i="67"/>
  <c r="M33" i="67"/>
  <c r="M37" i="67"/>
  <c r="M41" i="67"/>
  <c r="M45" i="67"/>
  <c r="M49" i="67"/>
  <c r="M53" i="67"/>
  <c r="M19" i="67"/>
  <c r="M27" i="67"/>
  <c r="M31" i="67"/>
  <c r="M35" i="67"/>
  <c r="M39" i="67"/>
  <c r="M47" i="67"/>
  <c r="M14" i="67"/>
  <c r="M18" i="67"/>
  <c r="M22" i="67"/>
  <c r="M26" i="67"/>
  <c r="M30" i="67"/>
  <c r="M34" i="67"/>
  <c r="M38" i="67"/>
  <c r="M42" i="67"/>
  <c r="M46" i="67"/>
  <c r="M50" i="67"/>
  <c r="M54" i="67"/>
  <c r="M15" i="67"/>
  <c r="M23" i="67"/>
  <c r="M43" i="67"/>
  <c r="M11" i="67"/>
  <c r="M24" i="67"/>
  <c r="M40" i="67"/>
  <c r="M55" i="67"/>
  <c r="M12" i="67"/>
  <c r="M44" i="67"/>
  <c r="M16" i="67"/>
  <c r="M32" i="67"/>
  <c r="M51" i="67"/>
  <c r="M20" i="67"/>
  <c r="M28" i="67"/>
  <c r="M52" i="67"/>
  <c r="M48" i="67"/>
  <c r="M36" i="67"/>
  <c r="M56" i="67"/>
  <c r="M104" i="67"/>
  <c r="M96" i="67"/>
  <c r="M88" i="67"/>
  <c r="M80" i="67"/>
  <c r="M72" i="67"/>
  <c r="M64" i="67"/>
  <c r="M91" i="67"/>
  <c r="M95" i="67"/>
  <c r="M81" i="67"/>
  <c r="M101" i="67"/>
  <c r="M106" i="67"/>
  <c r="M98" i="67"/>
  <c r="M90" i="67"/>
  <c r="M74" i="67"/>
  <c r="M99" i="67"/>
  <c r="M79" i="67"/>
  <c r="M100" i="67"/>
  <c r="M76" i="67"/>
  <c r="M107" i="67"/>
  <c r="M63" i="67"/>
  <c r="M65" i="67"/>
  <c r="M87" i="67"/>
  <c r="M77" i="67"/>
  <c r="M109" i="67"/>
  <c r="M218" i="67"/>
  <c r="M270" i="67" s="1"/>
  <c r="M102" i="67"/>
  <c r="M94" i="67"/>
  <c r="M86" i="67"/>
  <c r="M78" i="67"/>
  <c r="M70" i="67"/>
  <c r="M83" i="67"/>
  <c r="M71" i="67"/>
  <c r="M105" i="67"/>
  <c r="M73" i="67"/>
  <c r="M69" i="67"/>
  <c r="M82" i="67"/>
  <c r="M66" i="67"/>
  <c r="M67" i="67"/>
  <c r="M103" i="67"/>
  <c r="M89" i="67"/>
  <c r="M93" i="67"/>
  <c r="M108" i="67"/>
  <c r="M92" i="67"/>
  <c r="M84" i="67"/>
  <c r="M68" i="67"/>
  <c r="M75" i="67"/>
  <c r="M97" i="67"/>
  <c r="M85" i="67"/>
  <c r="K231" i="69"/>
  <c r="K232" i="69"/>
  <c r="K230" i="69"/>
  <c r="K210" i="69"/>
  <c r="K219" i="69"/>
  <c r="K212" i="69"/>
  <c r="K195" i="69"/>
  <c r="K233" i="69"/>
  <c r="K200" i="69"/>
  <c r="K178" i="69"/>
  <c r="K183" i="69"/>
  <c r="K161" i="69"/>
  <c r="K145" i="69"/>
  <c r="K124" i="69"/>
  <c r="K208" i="69"/>
  <c r="K174" i="69"/>
  <c r="K158" i="69"/>
  <c r="K142" i="69"/>
  <c r="K121" i="69"/>
  <c r="K179" i="69"/>
  <c r="K151" i="69"/>
  <c r="K160" i="69"/>
  <c r="K148" i="69"/>
  <c r="K105" i="69"/>
  <c r="K112" i="69"/>
  <c r="K163" i="69"/>
  <c r="K106" i="69"/>
  <c r="K91" i="69"/>
  <c r="K143" i="69"/>
  <c r="K111" i="69"/>
  <c r="K94" i="69"/>
  <c r="K101" i="69"/>
  <c r="K85" i="69"/>
  <c r="K92" i="69"/>
  <c r="K123" i="69"/>
  <c r="K236" i="69"/>
  <c r="K214" i="69"/>
  <c r="K234" i="69"/>
  <c r="K177" i="69"/>
  <c r="K182" i="69"/>
  <c r="K197" i="69"/>
  <c r="K149" i="69"/>
  <c r="K213" i="69"/>
  <c r="K162" i="69"/>
  <c r="K125" i="69"/>
  <c r="K159" i="69"/>
  <c r="K152" i="69"/>
  <c r="K140" i="69"/>
  <c r="K110" i="69"/>
  <c r="K172" i="69"/>
  <c r="K98" i="69"/>
  <c r="K89" i="69"/>
  <c r="K144" i="69"/>
  <c r="K227" i="69"/>
  <c r="K228" i="69"/>
  <c r="K222" i="69"/>
  <c r="K237" i="69"/>
  <c r="K215" i="69"/>
  <c r="K207" i="69"/>
  <c r="K191" i="69"/>
  <c r="K217" i="69"/>
  <c r="K196" i="69"/>
  <c r="K226" i="69"/>
  <c r="K173" i="69"/>
  <c r="K157" i="69"/>
  <c r="K141" i="69"/>
  <c r="K120" i="69"/>
  <c r="K202" i="69"/>
  <c r="K170" i="69"/>
  <c r="K154" i="69"/>
  <c r="K138" i="69"/>
  <c r="K117" i="69"/>
  <c r="K175" i="69"/>
  <c r="K206" i="69"/>
  <c r="K198" i="69"/>
  <c r="K139" i="69"/>
  <c r="K171" i="69"/>
  <c r="K108" i="69"/>
  <c r="K127" i="69"/>
  <c r="K102" i="69"/>
  <c r="K87" i="69"/>
  <c r="K130" i="69"/>
  <c r="K107" i="69"/>
  <c r="K90" i="69"/>
  <c r="K97" i="69"/>
  <c r="K126" i="69"/>
  <c r="K88" i="69"/>
  <c r="K118" i="69"/>
  <c r="K235" i="69"/>
  <c r="K220" i="69"/>
  <c r="K221" i="69"/>
  <c r="K199" i="69"/>
  <c r="K204" i="69"/>
  <c r="K165" i="69"/>
  <c r="K128" i="69"/>
  <c r="K180" i="69"/>
  <c r="K146" i="69"/>
  <c r="K193" i="69"/>
  <c r="K168" i="69"/>
  <c r="K109" i="69"/>
  <c r="K201" i="69"/>
  <c r="K95" i="69"/>
  <c r="K114" i="69"/>
  <c r="K115" i="69"/>
  <c r="K96" i="69"/>
  <c r="K155" i="69"/>
  <c r="K225" i="69"/>
  <c r="K113" i="69"/>
  <c r="K129" i="69"/>
  <c r="K223" i="69"/>
  <c r="K211" i="69"/>
  <c r="K192" i="69"/>
  <c r="K137" i="69"/>
  <c r="K150" i="69"/>
  <c r="K176" i="69"/>
  <c r="K104" i="69"/>
  <c r="K122" i="69"/>
  <c r="K100" i="69"/>
  <c r="K229" i="69"/>
  <c r="K209" i="69"/>
  <c r="K153" i="69"/>
  <c r="K166" i="69"/>
  <c r="K167" i="69"/>
  <c r="K147" i="69"/>
  <c r="K93" i="69"/>
  <c r="K218" i="69"/>
  <c r="K181" i="69"/>
  <c r="K169" i="69"/>
  <c r="K194" i="69"/>
  <c r="K216" i="69"/>
  <c r="K99" i="69"/>
  <c r="K86" i="69"/>
  <c r="K156" i="69"/>
  <c r="K224" i="69"/>
  <c r="K203" i="69"/>
  <c r="K205" i="69"/>
  <c r="K116" i="69"/>
  <c r="K164" i="69"/>
  <c r="K119" i="69"/>
  <c r="K103" i="69"/>
  <c r="K84" i="69"/>
  <c r="L5" i="69"/>
  <c r="I27" i="66"/>
  <c r="H18" i="66"/>
  <c r="H11" i="66" s="1"/>
  <c r="N2" i="67"/>
  <c r="I30" i="66"/>
  <c r="J28" i="66"/>
  <c r="J29" i="66" s="1"/>
  <c r="C81" i="59"/>
  <c r="C188" i="59" s="1"/>
  <c r="C82" i="59"/>
  <c r="C135" i="59" s="1"/>
  <c r="C83" i="59"/>
  <c r="C136" i="59" s="1"/>
  <c r="C84" i="59"/>
  <c r="C137" i="59" s="1"/>
  <c r="C85" i="59"/>
  <c r="C138" i="59" s="1"/>
  <c r="C86" i="59"/>
  <c r="C139" i="59" s="1"/>
  <c r="C87" i="59"/>
  <c r="C140" i="59" s="1"/>
  <c r="C88" i="59"/>
  <c r="C141" i="59" s="1"/>
  <c r="C89" i="59"/>
  <c r="C142" i="59" s="1"/>
  <c r="C90" i="59"/>
  <c r="C143" i="59" s="1"/>
  <c r="C91" i="59"/>
  <c r="C144" i="59" s="1"/>
  <c r="C92" i="59"/>
  <c r="C145" i="59" s="1"/>
  <c r="C93" i="59"/>
  <c r="C146" i="59" s="1"/>
  <c r="C94" i="59"/>
  <c r="C147" i="59" s="1"/>
  <c r="C95" i="59"/>
  <c r="C148" i="59" s="1"/>
  <c r="C96" i="59"/>
  <c r="C149" i="59" s="1"/>
  <c r="C97" i="59"/>
  <c r="C150" i="59" s="1"/>
  <c r="C98" i="59"/>
  <c r="C151" i="59" s="1"/>
  <c r="C99" i="59"/>
  <c r="C152" i="59" s="1"/>
  <c r="C100" i="59"/>
  <c r="C153" i="59" s="1"/>
  <c r="C101" i="59"/>
  <c r="C154" i="59" s="1"/>
  <c r="C102" i="59"/>
  <c r="C155" i="59" s="1"/>
  <c r="C103" i="59"/>
  <c r="C156" i="59" s="1"/>
  <c r="C104" i="59"/>
  <c r="C157" i="59" s="1"/>
  <c r="C105" i="59"/>
  <c r="C158" i="59" s="1"/>
  <c r="C106" i="59"/>
  <c r="C159" i="59" s="1"/>
  <c r="C107" i="59"/>
  <c r="C160" i="59" s="1"/>
  <c r="C108" i="59"/>
  <c r="C161" i="59" s="1"/>
  <c r="C109" i="59"/>
  <c r="C162" i="59" s="1"/>
  <c r="C110" i="59"/>
  <c r="C163" i="59" s="1"/>
  <c r="C111" i="59"/>
  <c r="C164" i="59" s="1"/>
  <c r="C112" i="59"/>
  <c r="C165" i="59" s="1"/>
  <c r="C113" i="59"/>
  <c r="C166" i="59" s="1"/>
  <c r="C114" i="59"/>
  <c r="C167" i="59" s="1"/>
  <c r="C115" i="59"/>
  <c r="C168" i="59" s="1"/>
  <c r="C116" i="59"/>
  <c r="C169" i="59" s="1"/>
  <c r="C117" i="59"/>
  <c r="C170" i="59" s="1"/>
  <c r="C118" i="59"/>
  <c r="C171" i="59" s="1"/>
  <c r="C119" i="59"/>
  <c r="C172" i="59" s="1"/>
  <c r="C120" i="59"/>
  <c r="C173" i="59" s="1"/>
  <c r="C121" i="59"/>
  <c r="C174" i="59" s="1"/>
  <c r="C122" i="59"/>
  <c r="C175" i="59" s="1"/>
  <c r="C123" i="59"/>
  <c r="C176" i="59" s="1"/>
  <c r="C124" i="59"/>
  <c r="C177" i="59" s="1"/>
  <c r="C125" i="59"/>
  <c r="C178" i="59" s="1"/>
  <c r="C126" i="59"/>
  <c r="C179" i="59" s="1"/>
  <c r="C127" i="59"/>
  <c r="C180" i="59" s="1"/>
  <c r="C128" i="59"/>
  <c r="C181" i="59" s="1"/>
  <c r="C129" i="59"/>
  <c r="C182" i="59" s="1"/>
  <c r="C80" i="59"/>
  <c r="C133" i="59" s="1"/>
  <c r="M18" i="56"/>
  <c r="M21" i="56"/>
  <c r="M24" i="56"/>
  <c r="M27" i="56"/>
  <c r="M30" i="56"/>
  <c r="M33" i="56"/>
  <c r="M36" i="56"/>
  <c r="M39" i="56"/>
  <c r="M42" i="56"/>
  <c r="M45" i="56"/>
  <c r="M48" i="56"/>
  <c r="F275" i="67"/>
  <c r="F276" i="67"/>
  <c r="F277" i="67"/>
  <c r="F278" i="67"/>
  <c r="F279" i="67"/>
  <c r="F280" i="67"/>
  <c r="F281" i="67"/>
  <c r="F282" i="67"/>
  <c r="F283" i="67"/>
  <c r="F284" i="67"/>
  <c r="F285" i="67"/>
  <c r="C6" i="56"/>
  <c r="F61" i="61"/>
  <c r="F62" i="61"/>
  <c r="F63" i="61"/>
  <c r="F64" i="61"/>
  <c r="F65" i="61"/>
  <c r="F66" i="61"/>
  <c r="F67" i="61"/>
  <c r="F68" i="61"/>
  <c r="F69" i="61"/>
  <c r="F70" i="61"/>
  <c r="F71" i="61"/>
  <c r="F72" i="61"/>
  <c r="F73" i="61"/>
  <c r="F74" i="61"/>
  <c r="F75" i="61"/>
  <c r="F76" i="61"/>
  <c r="F77" i="61"/>
  <c r="F78" i="61"/>
  <c r="F79" i="61"/>
  <c r="F80" i="61"/>
  <c r="F81" i="61"/>
  <c r="F82" i="61"/>
  <c r="F83" i="61"/>
  <c r="F84" i="61"/>
  <c r="F85" i="61"/>
  <c r="F86" i="61"/>
  <c r="F87" i="61"/>
  <c r="F88" i="61"/>
  <c r="F89" i="61"/>
  <c r="F90" i="61"/>
  <c r="F91" i="61"/>
  <c r="F92" i="61"/>
  <c r="F93" i="61"/>
  <c r="F94" i="61"/>
  <c r="F95" i="61"/>
  <c r="F96" i="61"/>
  <c r="F97" i="61"/>
  <c r="F98" i="61"/>
  <c r="F99" i="61"/>
  <c r="F100" i="61"/>
  <c r="F101" i="61"/>
  <c r="F102" i="61"/>
  <c r="F103" i="61"/>
  <c r="F104" i="61"/>
  <c r="F105" i="61"/>
  <c r="F106" i="61"/>
  <c r="F107" i="61"/>
  <c r="F108" i="61"/>
  <c r="F109" i="61"/>
  <c r="F60" i="61"/>
  <c r="F8" i="61"/>
  <c r="F9" i="61"/>
  <c r="F10" i="61"/>
  <c r="F11" i="61"/>
  <c r="F12" i="61"/>
  <c r="F13" i="61"/>
  <c r="F14" i="61"/>
  <c r="F15" i="61"/>
  <c r="F16" i="61"/>
  <c r="F17" i="61"/>
  <c r="F18" i="61"/>
  <c r="F19" i="61"/>
  <c r="F20" i="61"/>
  <c r="F21" i="61"/>
  <c r="F22" i="61"/>
  <c r="F23" i="61"/>
  <c r="F24" i="61"/>
  <c r="F25" i="61"/>
  <c r="F26" i="61"/>
  <c r="F27" i="61"/>
  <c r="F28" i="61"/>
  <c r="F29" i="61"/>
  <c r="F30" i="61"/>
  <c r="F31" i="61"/>
  <c r="F32" i="61"/>
  <c r="F33" i="61"/>
  <c r="F34" i="61"/>
  <c r="F35" i="61"/>
  <c r="F36" i="61"/>
  <c r="F37" i="61"/>
  <c r="F38" i="61"/>
  <c r="F39" i="61"/>
  <c r="F40" i="61"/>
  <c r="F41" i="61"/>
  <c r="F42" i="61"/>
  <c r="F43" i="61"/>
  <c r="F44" i="61"/>
  <c r="F45" i="61"/>
  <c r="F46" i="61"/>
  <c r="F47" i="61"/>
  <c r="F48" i="61"/>
  <c r="F49" i="61"/>
  <c r="F50" i="61"/>
  <c r="F51" i="61"/>
  <c r="F52" i="61"/>
  <c r="F53" i="61"/>
  <c r="F54" i="61"/>
  <c r="F55" i="61"/>
  <c r="F56" i="61"/>
  <c r="F7" i="61"/>
  <c r="F9" i="58"/>
  <c r="J392" i="61"/>
  <c r="J370" i="61"/>
  <c r="J270" i="61"/>
  <c r="J59" i="61"/>
  <c r="H245" i="59"/>
  <c r="E29" i="1"/>
  <c r="T4" i="56" s="1"/>
  <c r="T3" i="56"/>
  <c r="B3" i="21"/>
  <c r="E27" i="1"/>
  <c r="F32" i="1"/>
  <c r="F33" i="1" s="1"/>
  <c r="A50" i="58"/>
  <c r="A37" i="58"/>
  <c r="A38" i="58"/>
  <c r="A39" i="58"/>
  <c r="A40" i="58"/>
  <c r="A41" i="58"/>
  <c r="A42" i="58"/>
  <c r="A43" i="58"/>
  <c r="A44" i="58"/>
  <c r="A45" i="58"/>
  <c r="A46" i="58"/>
  <c r="A47" i="58"/>
  <c r="A48" i="58"/>
  <c r="A49" i="58"/>
  <c r="A36" i="58"/>
  <c r="E2" i="61"/>
  <c r="K9" i="58"/>
  <c r="X54" i="58" s="1"/>
  <c r="F8" i="58"/>
  <c r="A39" i="74" l="1"/>
  <c r="A42" i="74"/>
  <c r="A41" i="74"/>
  <c r="A40" i="74"/>
  <c r="K2" i="61"/>
  <c r="I5" i="75"/>
  <c r="F50" i="21"/>
  <c r="F20" i="21"/>
  <c r="F36" i="21"/>
  <c r="D255" i="26" s="1"/>
  <c r="F30" i="21"/>
  <c r="F43" i="21"/>
  <c r="F33" i="21"/>
  <c r="F49" i="21"/>
  <c r="F38" i="21"/>
  <c r="F39" i="21"/>
  <c r="F24" i="21"/>
  <c r="F40" i="21"/>
  <c r="F42" i="21"/>
  <c r="F21" i="21"/>
  <c r="F37" i="21"/>
  <c r="F22" i="21"/>
  <c r="F46" i="21"/>
  <c r="F47" i="21"/>
  <c r="F32" i="21"/>
  <c r="F29" i="21"/>
  <c r="F34" i="21"/>
  <c r="F28" i="21"/>
  <c r="F44" i="21"/>
  <c r="F23" i="21"/>
  <c r="F25" i="21"/>
  <c r="F41" i="21"/>
  <c r="F26" i="21"/>
  <c r="F27" i="21"/>
  <c r="F48" i="21"/>
  <c r="F35" i="21"/>
  <c r="F45" i="21"/>
  <c r="F31" i="21"/>
  <c r="A29" i="73"/>
  <c r="A32" i="74"/>
  <c r="A28" i="73"/>
  <c r="A31" i="74"/>
  <c r="A34" i="73"/>
  <c r="A37" i="74"/>
  <c r="A26" i="73"/>
  <c r="A29" i="74"/>
  <c r="A33" i="73"/>
  <c r="A36" i="74"/>
  <c r="A32" i="73"/>
  <c r="A35" i="74"/>
  <c r="A27" i="73"/>
  <c r="A30" i="74"/>
  <c r="A31" i="73"/>
  <c r="A34" i="74"/>
  <c r="A30" i="73"/>
  <c r="A33" i="74"/>
  <c r="A35" i="73"/>
  <c r="A38" i="74"/>
  <c r="A25" i="73"/>
  <c r="A28" i="74"/>
  <c r="A36" i="73"/>
  <c r="A39" i="73"/>
  <c r="A38" i="73"/>
  <c r="A37" i="73"/>
  <c r="F167" i="67"/>
  <c r="F3" i="21"/>
  <c r="F17" i="21"/>
  <c r="K389" i="61"/>
  <c r="J30" i="58" s="1"/>
  <c r="K388" i="61"/>
  <c r="G32" i="1"/>
  <c r="H32" i="1" s="1"/>
  <c r="I32" i="1" s="1"/>
  <c r="J32" i="1" s="1"/>
  <c r="K32" i="1" s="1"/>
  <c r="L32" i="1" s="1"/>
  <c r="M32" i="1" s="1"/>
  <c r="N32" i="1" s="1"/>
  <c r="O32" i="1" s="1"/>
  <c r="P32" i="1" s="1"/>
  <c r="Q32" i="1" s="1"/>
  <c r="R32" i="1" s="1"/>
  <c r="S32" i="1" s="1"/>
  <c r="T32" i="1" s="1"/>
  <c r="U32" i="1" s="1"/>
  <c r="V32" i="1" s="1"/>
  <c r="W32" i="1" s="1"/>
  <c r="X32" i="1" s="1"/>
  <c r="Y32" i="1" s="1"/>
  <c r="Z32" i="1" s="1"/>
  <c r="AA32" i="1" s="1"/>
  <c r="AB32" i="1" s="1"/>
  <c r="AC32" i="1" s="1"/>
  <c r="AD32" i="1" s="1"/>
  <c r="AE32" i="1" s="1"/>
  <c r="AF32" i="1" s="1"/>
  <c r="AG32" i="1" s="1"/>
  <c r="AH32" i="1" s="1"/>
  <c r="AI32" i="1" s="1"/>
  <c r="AJ32" i="1" s="1"/>
  <c r="AK32" i="1" s="1"/>
  <c r="AL32" i="1" s="1"/>
  <c r="AM32" i="1" s="1"/>
  <c r="AN32" i="1" s="1"/>
  <c r="AO32" i="1" s="1"/>
  <c r="AP32" i="1" s="1"/>
  <c r="AQ32" i="1" s="1"/>
  <c r="AR32" i="1" s="1"/>
  <c r="AS32" i="1" s="1"/>
  <c r="AT32" i="1" s="1"/>
  <c r="AU32" i="1" s="1"/>
  <c r="AV32" i="1" s="1"/>
  <c r="AW32" i="1" s="1"/>
  <c r="AX32" i="1" s="1"/>
  <c r="AY32" i="1" s="1"/>
  <c r="AZ32" i="1" s="1"/>
  <c r="BA32" i="1" s="1"/>
  <c r="BB32" i="1" s="1"/>
  <c r="G6" i="56"/>
  <c r="J15" i="68"/>
  <c r="J15" i="58"/>
  <c r="F271" i="67"/>
  <c r="N389" i="67"/>
  <c r="M30" i="68" s="1"/>
  <c r="N11" i="67"/>
  <c r="N12" i="67"/>
  <c r="N16" i="67"/>
  <c r="N20" i="67"/>
  <c r="N24" i="67"/>
  <c r="N28" i="67"/>
  <c r="N32" i="67"/>
  <c r="N36" i="67"/>
  <c r="N40" i="67"/>
  <c r="N44" i="67"/>
  <c r="N48" i="67"/>
  <c r="N52" i="67"/>
  <c r="N56" i="67"/>
  <c r="N14" i="67"/>
  <c r="N22" i="67"/>
  <c r="N42" i="67"/>
  <c r="N50" i="67"/>
  <c r="N13" i="67"/>
  <c r="N17" i="67"/>
  <c r="N21" i="67"/>
  <c r="N25" i="67"/>
  <c r="N29" i="67"/>
  <c r="N33" i="67"/>
  <c r="N37" i="67"/>
  <c r="N41" i="67"/>
  <c r="N45" i="67"/>
  <c r="N49" i="67"/>
  <c r="N53" i="67"/>
  <c r="N18" i="67"/>
  <c r="N26" i="67"/>
  <c r="N30" i="67"/>
  <c r="N34" i="67"/>
  <c r="N38" i="67"/>
  <c r="N46" i="67"/>
  <c r="N27" i="67"/>
  <c r="N43" i="67"/>
  <c r="N15" i="67"/>
  <c r="N31" i="67"/>
  <c r="N54" i="67"/>
  <c r="N39" i="67"/>
  <c r="N51" i="67"/>
  <c r="N47" i="67"/>
  <c r="N55" i="67"/>
  <c r="N19" i="67"/>
  <c r="N35" i="67"/>
  <c r="N23" i="67"/>
  <c r="K30" i="68"/>
  <c r="L30" i="68"/>
  <c r="G35" i="58"/>
  <c r="K9" i="61"/>
  <c r="K14" i="61"/>
  <c r="K17" i="61"/>
  <c r="K25" i="61"/>
  <c r="K30" i="61"/>
  <c r="K33" i="61"/>
  <c r="K12" i="61"/>
  <c r="K19" i="61"/>
  <c r="K20" i="61"/>
  <c r="K28" i="61"/>
  <c r="K10" i="61"/>
  <c r="K13" i="61"/>
  <c r="K21" i="61"/>
  <c r="K26" i="61"/>
  <c r="K29" i="61"/>
  <c r="K31" i="61"/>
  <c r="K39" i="61"/>
  <c r="K40" i="61"/>
  <c r="K23" i="61"/>
  <c r="K24" i="61"/>
  <c r="K15" i="61"/>
  <c r="K35" i="61"/>
  <c r="K36" i="61"/>
  <c r="K37" i="61"/>
  <c r="K48" i="61"/>
  <c r="K44" i="61"/>
  <c r="K45" i="61"/>
  <c r="K43" i="61"/>
  <c r="K51" i="61"/>
  <c r="K52" i="61"/>
  <c r="K50" i="61"/>
  <c r="K53" i="61"/>
  <c r="K55" i="61"/>
  <c r="K54" i="61"/>
  <c r="K8" i="61"/>
  <c r="K41" i="61"/>
  <c r="K38" i="61"/>
  <c r="K218" i="61"/>
  <c r="K270" i="61" s="1"/>
  <c r="H61" i="56"/>
  <c r="H63" i="56"/>
  <c r="H67" i="56"/>
  <c r="H69" i="56"/>
  <c r="H73" i="56"/>
  <c r="H75" i="56"/>
  <c r="H79" i="56"/>
  <c r="H81" i="56"/>
  <c r="H85" i="56"/>
  <c r="H87" i="56"/>
  <c r="H91" i="56"/>
  <c r="H93" i="56"/>
  <c r="H97" i="56"/>
  <c r="H99" i="56"/>
  <c r="H103" i="56"/>
  <c r="H105" i="56"/>
  <c r="H109" i="56"/>
  <c r="H111" i="56"/>
  <c r="H115" i="56"/>
  <c r="H117" i="56"/>
  <c r="H121" i="56"/>
  <c r="H123" i="56"/>
  <c r="H127" i="56"/>
  <c r="H129" i="56"/>
  <c r="H133" i="56"/>
  <c r="H135" i="56"/>
  <c r="H139" i="56"/>
  <c r="H141" i="56"/>
  <c r="H145" i="56"/>
  <c r="H147" i="56"/>
  <c r="H151" i="56"/>
  <c r="H154" i="56"/>
  <c r="H51" i="56"/>
  <c r="H55" i="56"/>
  <c r="H57" i="56"/>
  <c r="E60" i="56"/>
  <c r="H65" i="56"/>
  <c r="H77" i="56"/>
  <c r="H89" i="56"/>
  <c r="H101" i="56"/>
  <c r="H113" i="56"/>
  <c r="E126" i="56"/>
  <c r="G129" i="56"/>
  <c r="E132" i="56"/>
  <c r="G135" i="56"/>
  <c r="H137" i="56"/>
  <c r="E150" i="56"/>
  <c r="H153" i="56"/>
  <c r="G51" i="56"/>
  <c r="H53" i="56"/>
  <c r="E54" i="56"/>
  <c r="G57" i="56"/>
  <c r="G60" i="56"/>
  <c r="H62" i="56"/>
  <c r="E63" i="56"/>
  <c r="G66" i="56"/>
  <c r="H68" i="56"/>
  <c r="E69" i="56"/>
  <c r="G72" i="56"/>
  <c r="H74" i="56"/>
  <c r="E75" i="56"/>
  <c r="G78" i="56"/>
  <c r="H80" i="56"/>
  <c r="E81" i="56"/>
  <c r="G84" i="56"/>
  <c r="H86" i="56"/>
  <c r="E87" i="56"/>
  <c r="G90" i="56"/>
  <c r="H92" i="56"/>
  <c r="E93" i="56"/>
  <c r="G96" i="56"/>
  <c r="H98" i="56"/>
  <c r="E99" i="56"/>
  <c r="G102" i="56"/>
  <c r="H104" i="56"/>
  <c r="E105" i="56"/>
  <c r="G108" i="56"/>
  <c r="H110" i="56"/>
  <c r="E111" i="56"/>
  <c r="G114" i="56"/>
  <c r="H116" i="56"/>
  <c r="E117" i="56"/>
  <c r="G120" i="56"/>
  <c r="H122" i="56"/>
  <c r="E123" i="56"/>
  <c r="G126" i="56"/>
  <c r="H128" i="56"/>
  <c r="E129" i="56"/>
  <c r="G132" i="56"/>
  <c r="H134" i="56"/>
  <c r="E135" i="56"/>
  <c r="G138" i="56"/>
  <c r="H140" i="56"/>
  <c r="E141" i="56"/>
  <c r="G144" i="56"/>
  <c r="H146" i="56"/>
  <c r="E147" i="56"/>
  <c r="G150" i="56"/>
  <c r="H152" i="56"/>
  <c r="E153" i="56"/>
  <c r="H155" i="56"/>
  <c r="E51" i="56"/>
  <c r="G54" i="56"/>
  <c r="H56" i="56"/>
  <c r="E57" i="56"/>
  <c r="G63" i="56"/>
  <c r="E66" i="56"/>
  <c r="G69" i="56"/>
  <c r="H71" i="56"/>
  <c r="H83" i="56"/>
  <c r="G87" i="56"/>
  <c r="E90" i="56"/>
  <c r="G93" i="56"/>
  <c r="H95" i="56"/>
  <c r="E108" i="56"/>
  <c r="G111" i="56"/>
  <c r="E114" i="56"/>
  <c r="G117" i="56"/>
  <c r="E120" i="56"/>
  <c r="G123" i="56"/>
  <c r="H125" i="56"/>
  <c r="E138" i="56"/>
  <c r="H143" i="56"/>
  <c r="H59" i="56"/>
  <c r="H60" i="56"/>
  <c r="H64" i="56"/>
  <c r="H66" i="56"/>
  <c r="H70" i="56"/>
  <c r="H72" i="56"/>
  <c r="H76" i="56"/>
  <c r="H78" i="56"/>
  <c r="H82" i="56"/>
  <c r="H84" i="56"/>
  <c r="H88" i="56"/>
  <c r="H90" i="56"/>
  <c r="H94" i="56"/>
  <c r="H96" i="56"/>
  <c r="H100" i="56"/>
  <c r="H102" i="56"/>
  <c r="H106" i="56"/>
  <c r="H108" i="56"/>
  <c r="H112" i="56"/>
  <c r="H114" i="56"/>
  <c r="H118" i="56"/>
  <c r="H120" i="56"/>
  <c r="H124" i="56"/>
  <c r="H126" i="56"/>
  <c r="H130" i="56"/>
  <c r="H132" i="56"/>
  <c r="H136" i="56"/>
  <c r="H138" i="56"/>
  <c r="H142" i="56"/>
  <c r="H144" i="56"/>
  <c r="H148" i="56"/>
  <c r="H150" i="56"/>
  <c r="G153" i="56"/>
  <c r="H52" i="56"/>
  <c r="H54" i="56"/>
  <c r="H58" i="56"/>
  <c r="E72" i="56"/>
  <c r="G75" i="56"/>
  <c r="E78" i="56"/>
  <c r="G81" i="56"/>
  <c r="E84" i="56"/>
  <c r="E96" i="56"/>
  <c r="G99" i="56"/>
  <c r="E102" i="56"/>
  <c r="G105" i="56"/>
  <c r="H107" i="56"/>
  <c r="H119" i="56"/>
  <c r="H131" i="56"/>
  <c r="G141" i="56"/>
  <c r="E144" i="56"/>
  <c r="G147" i="56"/>
  <c r="H149" i="56"/>
  <c r="F180" i="67"/>
  <c r="F232" i="67"/>
  <c r="F172" i="67"/>
  <c r="F224" i="67"/>
  <c r="F176" i="67"/>
  <c r="F228" i="67"/>
  <c r="F181" i="67"/>
  <c r="F233" i="67"/>
  <c r="F179" i="67"/>
  <c r="F231" i="67"/>
  <c r="F177" i="67"/>
  <c r="F229" i="67"/>
  <c r="F175" i="67"/>
  <c r="F227" i="67"/>
  <c r="F173" i="67"/>
  <c r="F225" i="67"/>
  <c r="F171" i="67"/>
  <c r="F223" i="67"/>
  <c r="F178" i="67"/>
  <c r="F230" i="67"/>
  <c r="F174" i="67"/>
  <c r="F226" i="67"/>
  <c r="F219" i="67"/>
  <c r="F127" i="67"/>
  <c r="F125" i="67"/>
  <c r="F123" i="67"/>
  <c r="F121" i="67"/>
  <c r="F119" i="67"/>
  <c r="F128" i="67"/>
  <c r="F126" i="67"/>
  <c r="F124" i="67"/>
  <c r="F122" i="67"/>
  <c r="F120" i="67"/>
  <c r="F118" i="67"/>
  <c r="F114" i="67"/>
  <c r="F228" i="61"/>
  <c r="F280" i="61"/>
  <c r="F45" i="58" s="1"/>
  <c r="F232" i="61"/>
  <c r="F284" i="61"/>
  <c r="F49" i="58" s="1"/>
  <c r="F224" i="61"/>
  <c r="F276" i="61"/>
  <c r="F41" i="58" s="1"/>
  <c r="F233" i="61"/>
  <c r="F285" i="61"/>
  <c r="F50" i="58" s="1"/>
  <c r="F231" i="61"/>
  <c r="F283" i="61"/>
  <c r="F48" i="58" s="1"/>
  <c r="F229" i="61"/>
  <c r="F281" i="61"/>
  <c r="F46" i="58" s="1"/>
  <c r="F227" i="61"/>
  <c r="F279" i="61"/>
  <c r="F44" i="58" s="1"/>
  <c r="F225" i="61"/>
  <c r="F277" i="61"/>
  <c r="F42" i="58" s="1"/>
  <c r="F223" i="61"/>
  <c r="F275" i="61"/>
  <c r="F40" i="58" s="1"/>
  <c r="F230" i="61"/>
  <c r="F282" i="61"/>
  <c r="F47" i="58" s="1"/>
  <c r="F226" i="61"/>
  <c r="F278" i="61"/>
  <c r="F43" i="58" s="1"/>
  <c r="F219" i="61"/>
  <c r="F271" i="61"/>
  <c r="F36" i="58" s="1"/>
  <c r="F127" i="61"/>
  <c r="F180" i="61"/>
  <c r="F123" i="61"/>
  <c r="F176" i="61"/>
  <c r="F125" i="61"/>
  <c r="F178" i="61"/>
  <c r="F121" i="61"/>
  <c r="F174" i="61"/>
  <c r="F128" i="61"/>
  <c r="F181" i="61"/>
  <c r="F126" i="61"/>
  <c r="F179" i="61"/>
  <c r="F124" i="61"/>
  <c r="F177" i="61"/>
  <c r="F122" i="61"/>
  <c r="F175" i="61"/>
  <c r="F120" i="61"/>
  <c r="F173" i="61"/>
  <c r="F118" i="61"/>
  <c r="F171" i="61"/>
  <c r="F119" i="61"/>
  <c r="F172" i="61"/>
  <c r="F114" i="61"/>
  <c r="F167" i="61"/>
  <c r="I5" i="59"/>
  <c r="F7" i="21"/>
  <c r="F11" i="21"/>
  <c r="F15" i="21"/>
  <c r="F19" i="21"/>
  <c r="F54" i="21"/>
  <c r="F58" i="21"/>
  <c r="F62" i="21"/>
  <c r="F66" i="21"/>
  <c r="F6" i="21"/>
  <c r="F10" i="21"/>
  <c r="F14" i="21"/>
  <c r="F18" i="21"/>
  <c r="F53" i="21"/>
  <c r="F57" i="21"/>
  <c r="F61" i="21"/>
  <c r="F65" i="21"/>
  <c r="F5" i="21"/>
  <c r="F9" i="21"/>
  <c r="F13" i="21"/>
  <c r="F52" i="21"/>
  <c r="F56" i="21"/>
  <c r="F60" i="21"/>
  <c r="F64" i="21"/>
  <c r="F4" i="21"/>
  <c r="F8" i="21"/>
  <c r="F12" i="21"/>
  <c r="F16" i="21"/>
  <c r="F51" i="21"/>
  <c r="F55" i="21"/>
  <c r="F59" i="21"/>
  <c r="F63" i="21"/>
  <c r="G15" i="56"/>
  <c r="G27" i="56"/>
  <c r="G39" i="56"/>
  <c r="G12" i="56"/>
  <c r="G24" i="56"/>
  <c r="G36" i="56"/>
  <c r="G48" i="56"/>
  <c r="G9" i="56"/>
  <c r="G21" i="56"/>
  <c r="G33" i="56"/>
  <c r="G45" i="56"/>
  <c r="G18" i="56"/>
  <c r="G30" i="56"/>
  <c r="G42" i="56"/>
  <c r="E9" i="56"/>
  <c r="H11" i="56"/>
  <c r="H15" i="56"/>
  <c r="H10" i="56"/>
  <c r="E12" i="56"/>
  <c r="H14" i="56"/>
  <c r="H9" i="56"/>
  <c r="H13" i="56"/>
  <c r="E15" i="56"/>
  <c r="H17" i="56"/>
  <c r="H12" i="56"/>
  <c r="H16" i="56"/>
  <c r="L236" i="69"/>
  <c r="L220" i="69"/>
  <c r="L225" i="69"/>
  <c r="L219" i="69"/>
  <c r="L226" i="69"/>
  <c r="L223" i="69"/>
  <c r="L200" i="69"/>
  <c r="L178" i="69"/>
  <c r="L201" i="69"/>
  <c r="L179" i="69"/>
  <c r="L194" i="69"/>
  <c r="L166" i="69"/>
  <c r="L150" i="69"/>
  <c r="L129" i="69"/>
  <c r="L218" i="69"/>
  <c r="L175" i="69"/>
  <c r="L159" i="69"/>
  <c r="L143" i="69"/>
  <c r="L122" i="69"/>
  <c r="L172" i="69"/>
  <c r="L210" i="69"/>
  <c r="L165" i="69"/>
  <c r="L153" i="69"/>
  <c r="L119" i="69"/>
  <c r="L102" i="69"/>
  <c r="L128" i="69"/>
  <c r="L113" i="69"/>
  <c r="L168" i="69"/>
  <c r="L92" i="69"/>
  <c r="L95" i="69"/>
  <c r="L112" i="69"/>
  <c r="L161" i="69"/>
  <c r="L86" i="69"/>
  <c r="L103" i="69"/>
  <c r="L149" i="69"/>
  <c r="L224" i="69"/>
  <c r="L227" i="69"/>
  <c r="L208" i="69"/>
  <c r="L182" i="69"/>
  <c r="L183" i="69"/>
  <c r="L170" i="69"/>
  <c r="L138" i="69"/>
  <c r="L177" i="69"/>
  <c r="L147" i="69"/>
  <c r="L198" i="69"/>
  <c r="L173" i="69"/>
  <c r="L123" i="69"/>
  <c r="L106" i="69"/>
  <c r="L116" i="69"/>
  <c r="L96" i="69"/>
  <c r="L140" i="69"/>
  <c r="L89" i="69"/>
  <c r="L108" i="69"/>
  <c r="L228" i="69"/>
  <c r="L235" i="69"/>
  <c r="L212" i="69"/>
  <c r="L192" i="69"/>
  <c r="L193" i="69"/>
  <c r="L174" i="69"/>
  <c r="L232" i="69"/>
  <c r="L237" i="69"/>
  <c r="L221" i="69"/>
  <c r="L215" i="69"/>
  <c r="L216" i="69"/>
  <c r="L217" i="69"/>
  <c r="L196" i="69"/>
  <c r="L222" i="69"/>
  <c r="L197" i="69"/>
  <c r="L231" i="69"/>
  <c r="L180" i="69"/>
  <c r="L162" i="69"/>
  <c r="L146" i="69"/>
  <c r="L125" i="69"/>
  <c r="L207" i="69"/>
  <c r="L171" i="69"/>
  <c r="L155" i="69"/>
  <c r="L139" i="69"/>
  <c r="L118" i="69"/>
  <c r="L164" i="69"/>
  <c r="L195" i="69"/>
  <c r="L157" i="69"/>
  <c r="L144" i="69"/>
  <c r="L115" i="69"/>
  <c r="L160" i="69"/>
  <c r="L124" i="69"/>
  <c r="L109" i="69"/>
  <c r="L141" i="69"/>
  <c r="L88" i="69"/>
  <c r="L91" i="69"/>
  <c r="L107" i="69"/>
  <c r="L97" i="69"/>
  <c r="L101" i="69"/>
  <c r="L93" i="69"/>
  <c r="L98" i="69"/>
  <c r="L229" i="69"/>
  <c r="L234" i="69"/>
  <c r="L204" i="69"/>
  <c r="L205" i="69"/>
  <c r="L202" i="69"/>
  <c r="L154" i="69"/>
  <c r="L117" i="69"/>
  <c r="L163" i="69"/>
  <c r="L126" i="69"/>
  <c r="L148" i="69"/>
  <c r="L169" i="69"/>
  <c r="L145" i="69"/>
  <c r="L206" i="69"/>
  <c r="L99" i="69"/>
  <c r="L111" i="69"/>
  <c r="L176" i="69"/>
  <c r="L233" i="69"/>
  <c r="L211" i="69"/>
  <c r="L209" i="69"/>
  <c r="L214" i="69"/>
  <c r="L213" i="69"/>
  <c r="L158" i="69"/>
  <c r="L121" i="69"/>
  <c r="L199" i="69"/>
  <c r="L114" i="69"/>
  <c r="L127" i="69"/>
  <c r="L105" i="69"/>
  <c r="L104" i="69"/>
  <c r="L167" i="69"/>
  <c r="L156" i="69"/>
  <c r="L110" i="69"/>
  <c r="L100" i="69"/>
  <c r="L94" i="69"/>
  <c r="L142" i="69"/>
  <c r="L130" i="69"/>
  <c r="L203" i="69"/>
  <c r="L120" i="69"/>
  <c r="L87" i="69"/>
  <c r="L90" i="69"/>
  <c r="L151" i="69"/>
  <c r="L181" i="69"/>
  <c r="L152" i="69"/>
  <c r="L230" i="69"/>
  <c r="L85" i="69"/>
  <c r="N108" i="67"/>
  <c r="N100" i="67"/>
  <c r="N92" i="67"/>
  <c r="N84" i="67"/>
  <c r="N76" i="67"/>
  <c r="N68" i="67"/>
  <c r="N109" i="67"/>
  <c r="N77" i="67"/>
  <c r="N91" i="67"/>
  <c r="N89" i="67"/>
  <c r="N103" i="67"/>
  <c r="N79" i="67"/>
  <c r="N87" i="67"/>
  <c r="N218" i="67"/>
  <c r="N270" i="67" s="1"/>
  <c r="N94" i="67"/>
  <c r="N78" i="67"/>
  <c r="N85" i="67"/>
  <c r="N99" i="67"/>
  <c r="N105" i="67"/>
  <c r="N106" i="67"/>
  <c r="N98" i="67"/>
  <c r="N90" i="67"/>
  <c r="N82" i="67"/>
  <c r="N74" i="67"/>
  <c r="N66" i="67"/>
  <c r="N101" i="67"/>
  <c r="N69" i="67"/>
  <c r="N97" i="67"/>
  <c r="N83" i="67"/>
  <c r="N81" i="67"/>
  <c r="N71" i="67"/>
  <c r="N102" i="67"/>
  <c r="N86" i="67"/>
  <c r="N70" i="67"/>
  <c r="N67" i="67"/>
  <c r="N65" i="67"/>
  <c r="N95" i="67"/>
  <c r="N80" i="67"/>
  <c r="N93" i="67"/>
  <c r="N107" i="67"/>
  <c r="N88" i="67"/>
  <c r="N96" i="67"/>
  <c r="N64" i="67"/>
  <c r="N104" i="67"/>
  <c r="N72" i="67"/>
  <c r="N75" i="67"/>
  <c r="N73" i="67"/>
  <c r="O2" i="67"/>
  <c r="I18" i="66"/>
  <c r="I11" i="66" s="1"/>
  <c r="J27" i="66"/>
  <c r="M5" i="69"/>
  <c r="B22" i="69" s="1"/>
  <c r="L29" i="68"/>
  <c r="F47" i="68"/>
  <c r="F43" i="68"/>
  <c r="F41" i="68"/>
  <c r="J30" i="66"/>
  <c r="K28" i="66"/>
  <c r="K29" i="66" s="1"/>
  <c r="F49" i="68"/>
  <c r="F45" i="68"/>
  <c r="F38" i="68"/>
  <c r="F50" i="68"/>
  <c r="F48" i="68"/>
  <c r="F46" i="68"/>
  <c r="F44" i="68"/>
  <c r="F42" i="68"/>
  <c r="F40" i="68"/>
  <c r="F37" i="68"/>
  <c r="H8" i="56"/>
  <c r="H47" i="56"/>
  <c r="E45" i="56"/>
  <c r="H43" i="56"/>
  <c r="H39" i="56"/>
  <c r="H35" i="56"/>
  <c r="E33" i="56"/>
  <c r="H31" i="56"/>
  <c r="H27" i="56"/>
  <c r="H23" i="56"/>
  <c r="E21" i="56"/>
  <c r="H19" i="56"/>
  <c r="H7" i="56"/>
  <c r="H48" i="56"/>
  <c r="H44" i="56"/>
  <c r="E42" i="56"/>
  <c r="H40" i="56"/>
  <c r="H36" i="56"/>
  <c r="H32" i="56"/>
  <c r="E30" i="56"/>
  <c r="H28" i="56"/>
  <c r="H24" i="56"/>
  <c r="H20" i="56"/>
  <c r="E18" i="56"/>
  <c r="H6" i="56"/>
  <c r="H49" i="56"/>
  <c r="H45" i="56"/>
  <c r="H41" i="56"/>
  <c r="E39" i="56"/>
  <c r="H37" i="56"/>
  <c r="H33" i="56"/>
  <c r="H29" i="56"/>
  <c r="E27" i="56"/>
  <c r="H25" i="56"/>
  <c r="H21" i="56"/>
  <c r="H50" i="56"/>
  <c r="E48" i="56"/>
  <c r="H46" i="56"/>
  <c r="H42" i="56"/>
  <c r="H38" i="56"/>
  <c r="E36" i="56"/>
  <c r="H34" i="56"/>
  <c r="H30" i="56"/>
  <c r="H26" i="56"/>
  <c r="E24" i="56"/>
  <c r="H22" i="56"/>
  <c r="H18" i="56"/>
  <c r="C233" i="59"/>
  <c r="C229" i="59"/>
  <c r="C225" i="59"/>
  <c r="C221" i="59"/>
  <c r="C217" i="59"/>
  <c r="C213" i="59"/>
  <c r="C209" i="59"/>
  <c r="C205" i="59"/>
  <c r="C201" i="59"/>
  <c r="C197" i="59"/>
  <c r="C193" i="59"/>
  <c r="C189" i="59"/>
  <c r="C234" i="59"/>
  <c r="C230" i="59"/>
  <c r="C226" i="59"/>
  <c r="C222" i="59"/>
  <c r="C218" i="59"/>
  <c r="C214" i="59"/>
  <c r="C210" i="59"/>
  <c r="C206" i="59"/>
  <c r="C202" i="59"/>
  <c r="C198" i="59"/>
  <c r="C194" i="59"/>
  <c r="C190" i="59"/>
  <c r="C235" i="59"/>
  <c r="C231" i="59"/>
  <c r="C227" i="59"/>
  <c r="C223" i="59"/>
  <c r="C219" i="59"/>
  <c r="C215" i="59"/>
  <c r="C211" i="59"/>
  <c r="C207" i="59"/>
  <c r="C203" i="59"/>
  <c r="C199" i="59"/>
  <c r="C195" i="59"/>
  <c r="C191" i="59"/>
  <c r="C236" i="59"/>
  <c r="C232" i="59"/>
  <c r="C228" i="59"/>
  <c r="C224" i="59"/>
  <c r="C220" i="59"/>
  <c r="C216" i="59"/>
  <c r="C212" i="59"/>
  <c r="C208" i="59"/>
  <c r="C204" i="59"/>
  <c r="C200" i="59"/>
  <c r="C196" i="59"/>
  <c r="C192" i="59"/>
  <c r="K109" i="61"/>
  <c r="K105" i="61"/>
  <c r="K101" i="61"/>
  <c r="K93" i="61"/>
  <c r="K89" i="61"/>
  <c r="K85" i="61"/>
  <c r="K77" i="61"/>
  <c r="K73" i="61"/>
  <c r="K69" i="61"/>
  <c r="K61" i="61"/>
  <c r="K106" i="61"/>
  <c r="K102" i="61"/>
  <c r="K94" i="61"/>
  <c r="K90" i="61"/>
  <c r="K86" i="61"/>
  <c r="K78" i="61"/>
  <c r="K74" i="61"/>
  <c r="K70" i="61"/>
  <c r="K62" i="61"/>
  <c r="K107" i="61"/>
  <c r="K103" i="61"/>
  <c r="K95" i="61"/>
  <c r="K91" i="61"/>
  <c r="K87" i="61"/>
  <c r="K79" i="61"/>
  <c r="K75" i="61"/>
  <c r="K71" i="61"/>
  <c r="K63" i="61"/>
  <c r="K108" i="61"/>
  <c r="K104" i="61"/>
  <c r="K96" i="61"/>
  <c r="K92" i="61"/>
  <c r="K88" i="61"/>
  <c r="K80" i="61"/>
  <c r="K76" i="61"/>
  <c r="K72" i="61"/>
  <c r="K64" i="61"/>
  <c r="T2" i="56"/>
  <c r="C187" i="59"/>
  <c r="C134" i="59"/>
  <c r="F28" i="1"/>
  <c r="E30" i="1"/>
  <c r="E18" i="1"/>
  <c r="E11" i="1" s="1"/>
  <c r="F27" i="1"/>
  <c r="D3" i="42"/>
  <c r="D6" i="42" s="1"/>
  <c r="F34" i="1"/>
  <c r="L3" i="61" s="1"/>
  <c r="F39" i="58"/>
  <c r="F37" i="58"/>
  <c r="F38" i="58"/>
  <c r="B44" i="69" l="1"/>
  <c r="B33" i="69"/>
  <c r="B55" i="69" s="1"/>
  <c r="F36" i="68"/>
  <c r="B39" i="74"/>
  <c r="B41" i="74"/>
  <c r="B40" i="74"/>
  <c r="B42" i="74"/>
  <c r="I191" i="59"/>
  <c r="D88" i="26"/>
  <c r="D93" i="26"/>
  <c r="D14" i="26"/>
  <c r="D78" i="26"/>
  <c r="D68" i="26"/>
  <c r="D69" i="26"/>
  <c r="D70" i="26"/>
  <c r="D12" i="26"/>
  <c r="D13" i="26"/>
  <c r="D111" i="26"/>
  <c r="D252" i="26"/>
  <c r="D110" i="26"/>
  <c r="D76" i="26"/>
  <c r="D224" i="26"/>
  <c r="D67" i="26"/>
  <c r="D109" i="26"/>
  <c r="D112" i="26"/>
  <c r="D73" i="26"/>
  <c r="D71" i="26"/>
  <c r="D223" i="26"/>
  <c r="D15" i="26"/>
  <c r="D220" i="26"/>
  <c r="D77" i="26"/>
  <c r="D107" i="26"/>
  <c r="D222" i="26"/>
  <c r="D11" i="26"/>
  <c r="D75" i="26"/>
  <c r="D227" i="26"/>
  <c r="D72" i="26"/>
  <c r="D225" i="26"/>
  <c r="D228" i="26"/>
  <c r="D226" i="26"/>
  <c r="D74" i="26"/>
  <c r="D254" i="26"/>
  <c r="D253" i="26"/>
  <c r="D221" i="26"/>
  <c r="D215" i="26"/>
  <c r="D214" i="26"/>
  <c r="D217" i="26"/>
  <c r="D237" i="26"/>
  <c r="D218" i="26"/>
  <c r="D100" i="26"/>
  <c r="D85" i="26"/>
  <c r="D236" i="26"/>
  <c r="D87" i="26"/>
  <c r="D99" i="26"/>
  <c r="D235" i="26"/>
  <c r="D216" i="26"/>
  <c r="D213" i="26"/>
  <c r="D212" i="26"/>
  <c r="D94" i="26"/>
  <c r="D90" i="26"/>
  <c r="D211" i="26"/>
  <c r="D97" i="26"/>
  <c r="D92" i="26"/>
  <c r="D95" i="26"/>
  <c r="D89" i="26"/>
  <c r="D96" i="26"/>
  <c r="D91" i="26"/>
  <c r="D219" i="26"/>
  <c r="D98" i="26"/>
  <c r="D4" i="26"/>
  <c r="D199" i="26"/>
  <c r="D230" i="26"/>
  <c r="D232" i="26"/>
  <c r="D233" i="26"/>
  <c r="D117" i="26"/>
  <c r="D135" i="26"/>
  <c r="D231" i="26"/>
  <c r="D241" i="26"/>
  <c r="D242" i="26"/>
  <c r="D197" i="26"/>
  <c r="D243" i="26"/>
  <c r="D136" i="26"/>
  <c r="D234" i="26"/>
  <c r="D240" i="26"/>
  <c r="D198" i="26"/>
  <c r="D200" i="26"/>
  <c r="D201" i="26"/>
  <c r="D229" i="26"/>
  <c r="D30" i="26"/>
  <c r="D29" i="26"/>
  <c r="D207" i="26"/>
  <c r="D206" i="26"/>
  <c r="D208" i="26"/>
  <c r="D3" i="26"/>
  <c r="D118" i="26"/>
  <c r="D202" i="26"/>
  <c r="D204" i="26"/>
  <c r="D205" i="26"/>
  <c r="D134" i="26"/>
  <c r="D203" i="26"/>
  <c r="D209" i="26"/>
  <c r="D210" i="26"/>
  <c r="D175" i="26"/>
  <c r="D130" i="26"/>
  <c r="D131" i="26"/>
  <c r="D129" i="26"/>
  <c r="I95" i="75"/>
  <c r="I30" i="75"/>
  <c r="I180" i="75"/>
  <c r="I172" i="75"/>
  <c r="I168" i="75"/>
  <c r="I149" i="75"/>
  <c r="I125" i="75"/>
  <c r="I165" i="75"/>
  <c r="I102" i="75"/>
  <c r="I99" i="75"/>
  <c r="I128" i="75"/>
  <c r="I97" i="75"/>
  <c r="I68" i="75"/>
  <c r="I33" i="75"/>
  <c r="I44" i="75"/>
  <c r="I28" i="75"/>
  <c r="I181" i="75"/>
  <c r="I174" i="75"/>
  <c r="I173" i="75"/>
  <c r="I166" i="75"/>
  <c r="I163" i="75"/>
  <c r="I164" i="75"/>
  <c r="I152" i="75"/>
  <c r="I161" i="75"/>
  <c r="I145" i="75"/>
  <c r="I142" i="75"/>
  <c r="I121" i="75"/>
  <c r="I126" i="75"/>
  <c r="I155" i="75"/>
  <c r="I123" i="75"/>
  <c r="I114" i="75"/>
  <c r="I98" i="75"/>
  <c r="I87" i="75"/>
  <c r="I40" i="75"/>
  <c r="I182" i="75"/>
  <c r="I179" i="75"/>
  <c r="I169" i="75"/>
  <c r="I162" i="75"/>
  <c r="I159" i="75"/>
  <c r="I160" i="75"/>
  <c r="I148" i="75"/>
  <c r="I154" i="75"/>
  <c r="I141" i="75"/>
  <c r="I139" i="75"/>
  <c r="I117" i="75"/>
  <c r="I122" i="75"/>
  <c r="I143" i="75"/>
  <c r="I119" i="75"/>
  <c r="I110" i="75"/>
  <c r="I134" i="75"/>
  <c r="I107" i="75"/>
  <c r="I124" i="75"/>
  <c r="I100" i="75"/>
  <c r="I92" i="75"/>
  <c r="I75" i="75"/>
  <c r="I89" i="75"/>
  <c r="I86" i="75"/>
  <c r="I61" i="75"/>
  <c r="I45" i="75"/>
  <c r="I83" i="75"/>
  <c r="I58" i="75"/>
  <c r="I42" i="75"/>
  <c r="I90" i="75"/>
  <c r="I67" i="75"/>
  <c r="I27" i="75"/>
  <c r="I35" i="75"/>
  <c r="I51" i="75"/>
  <c r="I60" i="75"/>
  <c r="I64" i="75"/>
  <c r="I177" i="75"/>
  <c r="I175" i="75"/>
  <c r="I176" i="75"/>
  <c r="I158" i="75"/>
  <c r="I171" i="75"/>
  <c r="I157" i="75"/>
  <c r="I153" i="75"/>
  <c r="I144" i="75"/>
  <c r="I150" i="75"/>
  <c r="I135" i="75"/>
  <c r="I140" i="75"/>
  <c r="I118" i="75"/>
  <c r="I137" i="75"/>
  <c r="I115" i="75"/>
  <c r="I106" i="75"/>
  <c r="I120" i="75"/>
  <c r="I103" i="75"/>
  <c r="I112" i="75"/>
  <c r="I96" i="75"/>
  <c r="I88" i="75"/>
  <c r="I109" i="75"/>
  <c r="I85" i="75"/>
  <c r="I73" i="75"/>
  <c r="I57" i="75"/>
  <c r="I41" i="75"/>
  <c r="I70" i="75"/>
  <c r="I54" i="75"/>
  <c r="I38" i="75"/>
  <c r="I82" i="75"/>
  <c r="I63" i="75"/>
  <c r="I29" i="75"/>
  <c r="I39" i="75"/>
  <c r="I55" i="75"/>
  <c r="I32" i="75"/>
  <c r="I72" i="75"/>
  <c r="I178" i="75"/>
  <c r="I170" i="75"/>
  <c r="I167" i="75"/>
  <c r="I156" i="75"/>
  <c r="I151" i="75"/>
  <c r="I146" i="75"/>
  <c r="I136" i="75"/>
  <c r="I127" i="75"/>
  <c r="I147" i="75"/>
  <c r="I116" i="75"/>
  <c r="I108" i="75"/>
  <c r="I84" i="75"/>
  <c r="I81" i="75"/>
  <c r="I105" i="75"/>
  <c r="I69" i="75"/>
  <c r="I37" i="75"/>
  <c r="I50" i="75"/>
  <c r="I74" i="75"/>
  <c r="I49" i="75"/>
  <c r="I101" i="75"/>
  <c r="I111" i="75"/>
  <c r="I80" i="75"/>
  <c r="I65" i="75"/>
  <c r="I91" i="75"/>
  <c r="I46" i="75"/>
  <c r="I71" i="75"/>
  <c r="I36" i="75"/>
  <c r="I52" i="75"/>
  <c r="I31" i="75"/>
  <c r="I113" i="75"/>
  <c r="I138" i="75"/>
  <c r="I93" i="75"/>
  <c r="I53" i="75"/>
  <c r="I66" i="75"/>
  <c r="I34" i="75"/>
  <c r="I59" i="75"/>
  <c r="I48" i="75"/>
  <c r="I56" i="75"/>
  <c r="I43" i="75"/>
  <c r="I104" i="75"/>
  <c r="I94" i="75"/>
  <c r="I62" i="75"/>
  <c r="I47" i="75"/>
  <c r="D181" i="26"/>
  <c r="D176" i="26"/>
  <c r="D116" i="26"/>
  <c r="D177" i="26"/>
  <c r="D178" i="26"/>
  <c r="D179" i="26"/>
  <c r="D180" i="26"/>
  <c r="D105" i="26"/>
  <c r="D103" i="26"/>
  <c r="D102" i="26"/>
  <c r="D106" i="26"/>
  <c r="D101" i="26"/>
  <c r="D104" i="26"/>
  <c r="D193" i="26"/>
  <c r="D185" i="26"/>
  <c r="D186" i="26"/>
  <c r="D189" i="26"/>
  <c r="D190" i="26"/>
  <c r="D182" i="26"/>
  <c r="D188" i="26"/>
  <c r="D191" i="26"/>
  <c r="D184" i="26"/>
  <c r="D196" i="26"/>
  <c r="D194" i="26"/>
  <c r="D195" i="26"/>
  <c r="D187" i="26"/>
  <c r="D183" i="26"/>
  <c r="D192" i="26"/>
  <c r="D17" i="26"/>
  <c r="D31" i="26"/>
  <c r="D45" i="26"/>
  <c r="D57" i="26"/>
  <c r="D65" i="26"/>
  <c r="D146" i="26"/>
  <c r="D168" i="26"/>
  <c r="D40" i="26"/>
  <c r="D8" i="26"/>
  <c r="D32" i="26"/>
  <c r="D147" i="26"/>
  <c r="D54" i="26"/>
  <c r="D144" i="26"/>
  <c r="D157" i="26"/>
  <c r="D171" i="26"/>
  <c r="D33" i="26"/>
  <c r="D154" i="26"/>
  <c r="D172" i="26"/>
  <c r="D145" i="26"/>
  <c r="D152" i="26"/>
  <c r="D174" i="26"/>
  <c r="D51" i="26"/>
  <c r="D47" i="26"/>
  <c r="D59" i="26"/>
  <c r="D239" i="26"/>
  <c r="D62" i="26"/>
  <c r="D84" i="26"/>
  <c r="D66" i="26"/>
  <c r="D48" i="26"/>
  <c r="D44" i="26"/>
  <c r="D27" i="26"/>
  <c r="D34" i="26"/>
  <c r="D170" i="26"/>
  <c r="D49" i="26"/>
  <c r="D35" i="26"/>
  <c r="D150" i="26"/>
  <c r="D83" i="26"/>
  <c r="D36" i="26"/>
  <c r="D151" i="26"/>
  <c r="D24" i="26"/>
  <c r="D39" i="26"/>
  <c r="D53" i="26"/>
  <c r="D61" i="26"/>
  <c r="D113" i="26"/>
  <c r="D160" i="26"/>
  <c r="D247" i="26"/>
  <c r="D143" i="26"/>
  <c r="D22" i="26"/>
  <c r="D79" i="26"/>
  <c r="D37" i="26"/>
  <c r="D81" i="26"/>
  <c r="D153" i="26"/>
  <c r="D167" i="26"/>
  <c r="D115" i="26"/>
  <c r="D9" i="26"/>
  <c r="D108" i="26"/>
  <c r="D244" i="26"/>
  <c r="D80" i="26"/>
  <c r="D19" i="26"/>
  <c r="D52" i="26"/>
  <c r="D169" i="26"/>
  <c r="D41" i="26"/>
  <c r="D165" i="26"/>
  <c r="D56" i="26"/>
  <c r="D42" i="26"/>
  <c r="D245" i="26"/>
  <c r="D50" i="26"/>
  <c r="D137" i="26"/>
  <c r="D7" i="26"/>
  <c r="D28" i="26"/>
  <c r="D43" i="26"/>
  <c r="D55" i="26"/>
  <c r="D63" i="26"/>
  <c r="D142" i="26"/>
  <c r="D164" i="26"/>
  <c r="D251" i="26"/>
  <c r="D5" i="26"/>
  <c r="D25" i="26"/>
  <c r="D114" i="26"/>
  <c r="D46" i="26"/>
  <c r="D138" i="26"/>
  <c r="D155" i="26"/>
  <c r="D246" i="26"/>
  <c r="D163" i="26"/>
  <c r="D20" i="26"/>
  <c r="D148" i="26"/>
  <c r="D161" i="26"/>
  <c r="D26" i="26"/>
  <c r="D60" i="26"/>
  <c r="D173" i="26"/>
  <c r="D58" i="26"/>
  <c r="D249" i="26"/>
  <c r="D139" i="26"/>
  <c r="D64" i="26"/>
  <c r="D166" i="26"/>
  <c r="D140" i="26"/>
  <c r="D141" i="26"/>
  <c r="D10" i="26"/>
  <c r="D38" i="26"/>
  <c r="D16" i="26"/>
  <c r="D149" i="26"/>
  <c r="D250" i="26"/>
  <c r="D21" i="26"/>
  <c r="D82" i="26"/>
  <c r="D18" i="26"/>
  <c r="D23" i="26"/>
  <c r="D162" i="26"/>
  <c r="D248" i="26"/>
  <c r="D159" i="26"/>
  <c r="D6" i="26"/>
  <c r="D158" i="26"/>
  <c r="D156" i="26"/>
  <c r="D238" i="26"/>
  <c r="D86" i="26"/>
  <c r="G27" i="1"/>
  <c r="K5" i="75" s="1"/>
  <c r="J5" i="75"/>
  <c r="B31" i="73"/>
  <c r="B34" i="74"/>
  <c r="B27" i="73"/>
  <c r="B30" i="74"/>
  <c r="B34" i="73"/>
  <c r="B37" i="74"/>
  <c r="B26" i="73"/>
  <c r="B29" i="74"/>
  <c r="B32" i="73"/>
  <c r="B35" i="74"/>
  <c r="B33" i="73"/>
  <c r="B36" i="74"/>
  <c r="B30" i="73"/>
  <c r="B33" i="74"/>
  <c r="B28" i="73"/>
  <c r="B31" i="74"/>
  <c r="B29" i="73"/>
  <c r="B32" i="74"/>
  <c r="B35" i="73"/>
  <c r="B38" i="74"/>
  <c r="B25" i="73"/>
  <c r="B28" i="74"/>
  <c r="B36" i="73"/>
  <c r="B38" i="73"/>
  <c r="B37" i="73"/>
  <c r="B39" i="73"/>
  <c r="D132" i="26"/>
  <c r="D133" i="26"/>
  <c r="D122" i="26"/>
  <c r="D126" i="26"/>
  <c r="D119" i="26"/>
  <c r="D127" i="26"/>
  <c r="D123" i="26"/>
  <c r="D121" i="26"/>
  <c r="D124" i="26"/>
  <c r="D125" i="26"/>
  <c r="D120" i="26"/>
  <c r="D128" i="26"/>
  <c r="K393" i="61"/>
  <c r="K400" i="61"/>
  <c r="I114" i="59"/>
  <c r="I145" i="59"/>
  <c r="G33" i="1"/>
  <c r="H33" i="1" s="1"/>
  <c r="I33" i="1" s="1"/>
  <c r="J33" i="1" s="1"/>
  <c r="K33" i="1" s="1"/>
  <c r="L33" i="1" s="1"/>
  <c r="M33" i="1" s="1"/>
  <c r="M34" i="1" s="1"/>
  <c r="K68" i="61"/>
  <c r="K84" i="61"/>
  <c r="K100" i="61"/>
  <c r="K67" i="61"/>
  <c r="K83" i="61"/>
  <c r="K99" i="61"/>
  <c r="K66" i="61"/>
  <c r="K82" i="61"/>
  <c r="K98" i="61"/>
  <c r="K65" i="61"/>
  <c r="K81" i="61"/>
  <c r="K97" i="61"/>
  <c r="K34" i="61"/>
  <c r="K56" i="61"/>
  <c r="K49" i="61"/>
  <c r="K46" i="61"/>
  <c r="K42" i="61"/>
  <c r="K32" i="61"/>
  <c r="K47" i="61"/>
  <c r="K16" i="61"/>
  <c r="K18" i="61"/>
  <c r="K27" i="61"/>
  <c r="K11" i="61"/>
  <c r="K22" i="61"/>
  <c r="F123" i="56"/>
  <c r="F129" i="56"/>
  <c r="F126" i="56"/>
  <c r="K15" i="68"/>
  <c r="K15" i="58"/>
  <c r="I95" i="59"/>
  <c r="I221" i="59"/>
  <c r="I208" i="59"/>
  <c r="J35" i="58"/>
  <c r="J26" i="58"/>
  <c r="I120" i="59"/>
  <c r="J35" i="68"/>
  <c r="J26" i="68"/>
  <c r="I144" i="59"/>
  <c r="O389" i="67"/>
  <c r="N30" i="68" s="1"/>
  <c r="O388" i="67"/>
  <c r="O15" i="67"/>
  <c r="O19" i="67"/>
  <c r="O23" i="67"/>
  <c r="O27" i="67"/>
  <c r="O31" i="67"/>
  <c r="O35" i="67"/>
  <c r="O39" i="67"/>
  <c r="O43" i="67"/>
  <c r="O47" i="67"/>
  <c r="O51" i="67"/>
  <c r="O55" i="67"/>
  <c r="O13" i="67"/>
  <c r="O17" i="67"/>
  <c r="O21" i="67"/>
  <c r="O25" i="67"/>
  <c r="O29" i="67"/>
  <c r="O33" i="67"/>
  <c r="O37" i="67"/>
  <c r="O45" i="67"/>
  <c r="O12" i="67"/>
  <c r="O16" i="67"/>
  <c r="O20" i="67"/>
  <c r="O24" i="67"/>
  <c r="O28" i="67"/>
  <c r="O32" i="67"/>
  <c r="O36" i="67"/>
  <c r="O40" i="67"/>
  <c r="O44" i="67"/>
  <c r="O48" i="67"/>
  <c r="O52" i="67"/>
  <c r="O56" i="67"/>
  <c r="O41" i="67"/>
  <c r="O49" i="67"/>
  <c r="O14" i="67"/>
  <c r="O30" i="67"/>
  <c r="O46" i="67"/>
  <c r="O53" i="67"/>
  <c r="O18" i="67"/>
  <c r="O34" i="67"/>
  <c r="O50" i="67"/>
  <c r="O22" i="67"/>
  <c r="O38" i="67"/>
  <c r="O26" i="67"/>
  <c r="O54" i="67"/>
  <c r="O42" i="67"/>
  <c r="J5" i="59"/>
  <c r="J199" i="59" s="1"/>
  <c r="L31" i="68"/>
  <c r="K394" i="67"/>
  <c r="K395" i="67" s="1"/>
  <c r="I16" i="69" s="1"/>
  <c r="J30" i="68"/>
  <c r="M390" i="67"/>
  <c r="L19" i="68" s="1"/>
  <c r="M400" i="67"/>
  <c r="K400" i="67"/>
  <c r="L400" i="67"/>
  <c r="J19" i="68"/>
  <c r="J29" i="68"/>
  <c r="L390" i="67"/>
  <c r="K19" i="68" s="1"/>
  <c r="K29" i="68"/>
  <c r="K31" i="68" s="1"/>
  <c r="I26" i="58"/>
  <c r="I35" i="58"/>
  <c r="F33" i="66"/>
  <c r="I155" i="59"/>
  <c r="I188" i="59"/>
  <c r="I159" i="59"/>
  <c r="I85" i="59"/>
  <c r="I83" i="59"/>
  <c r="I164" i="59"/>
  <c r="I150" i="59"/>
  <c r="I205" i="59"/>
  <c r="I223" i="59"/>
  <c r="I230" i="59"/>
  <c r="I117" i="59"/>
  <c r="I166" i="59"/>
  <c r="I189" i="59"/>
  <c r="I214" i="59"/>
  <c r="I110" i="59"/>
  <c r="I161" i="59"/>
  <c r="I232" i="59"/>
  <c r="I119" i="59"/>
  <c r="I101" i="59"/>
  <c r="I177" i="59"/>
  <c r="I207" i="59"/>
  <c r="I84" i="59"/>
  <c r="I97" i="59"/>
  <c r="I128" i="59"/>
  <c r="I182" i="59"/>
  <c r="I138" i="59"/>
  <c r="I175" i="59"/>
  <c r="I198" i="59"/>
  <c r="I228" i="59"/>
  <c r="I81" i="59"/>
  <c r="I126" i="59"/>
  <c r="I90" i="59"/>
  <c r="I103" i="59"/>
  <c r="I129" i="59"/>
  <c r="I82" i="59"/>
  <c r="I139" i="59"/>
  <c r="I181" i="59"/>
  <c r="I149" i="59"/>
  <c r="I170" i="59"/>
  <c r="I147" i="59"/>
  <c r="I217" i="59"/>
  <c r="I233" i="59"/>
  <c r="I219" i="59"/>
  <c r="I235" i="59"/>
  <c r="I210" i="59"/>
  <c r="I226" i="59"/>
  <c r="I134" i="59"/>
  <c r="I236" i="59"/>
  <c r="I108" i="59"/>
  <c r="I127" i="59"/>
  <c r="I91" i="59"/>
  <c r="I122" i="59"/>
  <c r="I109" i="59"/>
  <c r="I93" i="59"/>
  <c r="I102" i="59"/>
  <c r="I107" i="59"/>
  <c r="I100" i="59"/>
  <c r="I125" i="59"/>
  <c r="I92" i="59"/>
  <c r="I116" i="59"/>
  <c r="I148" i="59"/>
  <c r="I180" i="59"/>
  <c r="I176" i="59"/>
  <c r="I136" i="59"/>
  <c r="I169" i="59"/>
  <c r="I153" i="59"/>
  <c r="I141" i="59"/>
  <c r="I174" i="59"/>
  <c r="I158" i="59"/>
  <c r="I99" i="59"/>
  <c r="I171" i="59"/>
  <c r="I168" i="59"/>
  <c r="I197" i="59"/>
  <c r="I213" i="59"/>
  <c r="I229" i="59"/>
  <c r="I199" i="59"/>
  <c r="I215" i="59"/>
  <c r="I231" i="59"/>
  <c r="I190" i="59"/>
  <c r="I206" i="59"/>
  <c r="I222" i="59"/>
  <c r="I151" i="59"/>
  <c r="I220" i="59"/>
  <c r="I200" i="59"/>
  <c r="I196" i="59"/>
  <c r="I167" i="59"/>
  <c r="I115" i="59"/>
  <c r="I104" i="59"/>
  <c r="I105" i="59"/>
  <c r="I96" i="59"/>
  <c r="I113" i="59"/>
  <c r="I124" i="59"/>
  <c r="I156" i="59"/>
  <c r="I143" i="59"/>
  <c r="I165" i="59"/>
  <c r="I137" i="59"/>
  <c r="I154" i="59"/>
  <c r="I179" i="59"/>
  <c r="I135" i="59"/>
  <c r="I201" i="59"/>
  <c r="I203" i="59"/>
  <c r="I194" i="59"/>
  <c r="I216" i="59"/>
  <c r="I212" i="59"/>
  <c r="I192" i="59"/>
  <c r="I123" i="59"/>
  <c r="I89" i="59"/>
  <c r="I118" i="59"/>
  <c r="I88" i="59"/>
  <c r="I98" i="59"/>
  <c r="I106" i="59"/>
  <c r="I111" i="59"/>
  <c r="I94" i="59"/>
  <c r="I121" i="59"/>
  <c r="I87" i="59"/>
  <c r="I86" i="59"/>
  <c r="I172" i="59"/>
  <c r="I160" i="59"/>
  <c r="I140" i="59"/>
  <c r="I173" i="59"/>
  <c r="I157" i="59"/>
  <c r="I112" i="59"/>
  <c r="I178" i="59"/>
  <c r="I162" i="59"/>
  <c r="I146" i="59"/>
  <c r="I163" i="59"/>
  <c r="I152" i="59"/>
  <c r="I193" i="59"/>
  <c r="I209" i="59"/>
  <c r="I225" i="59"/>
  <c r="I195" i="59"/>
  <c r="I211" i="59"/>
  <c r="I227" i="59"/>
  <c r="I142" i="59"/>
  <c r="I202" i="59"/>
  <c r="I218" i="59"/>
  <c r="I234" i="59"/>
  <c r="I204" i="59"/>
  <c r="I224" i="59"/>
  <c r="C248" i="59"/>
  <c r="C252" i="59"/>
  <c r="C246" i="59"/>
  <c r="C247" i="59"/>
  <c r="C251" i="59"/>
  <c r="C255" i="59"/>
  <c r="C250" i="59"/>
  <c r="C254" i="59"/>
  <c r="C249" i="59"/>
  <c r="C253" i="59"/>
  <c r="P2" i="67"/>
  <c r="N5" i="69"/>
  <c r="J18" i="66"/>
  <c r="J11" i="66" s="1"/>
  <c r="K27" i="66"/>
  <c r="O107" i="67"/>
  <c r="H107" i="67" s="1"/>
  <c r="O99" i="67"/>
  <c r="H99" i="67" s="1"/>
  <c r="O91" i="67"/>
  <c r="H91" i="67" s="1"/>
  <c r="O83" i="67"/>
  <c r="H83" i="67" s="1"/>
  <c r="O75" i="67"/>
  <c r="H75" i="67" s="1"/>
  <c r="O67" i="67"/>
  <c r="H67" i="67" s="1"/>
  <c r="O108" i="67"/>
  <c r="H108" i="67" s="1"/>
  <c r="O76" i="67"/>
  <c r="H76" i="67" s="1"/>
  <c r="O80" i="67"/>
  <c r="H80" i="67" s="1"/>
  <c r="O98" i="67"/>
  <c r="H98" i="67" s="1"/>
  <c r="O66" i="67"/>
  <c r="H66" i="67" s="1"/>
  <c r="O88" i="67"/>
  <c r="H88" i="67" s="1"/>
  <c r="O70" i="67"/>
  <c r="H70" i="67" s="1"/>
  <c r="O78" i="67"/>
  <c r="H78" i="67" s="1"/>
  <c r="O101" i="67"/>
  <c r="H101" i="67" s="1"/>
  <c r="O77" i="67"/>
  <c r="H77" i="67" s="1"/>
  <c r="O74" i="67"/>
  <c r="H74" i="67" s="1"/>
  <c r="O105" i="67"/>
  <c r="H105" i="67" s="1"/>
  <c r="O97" i="67"/>
  <c r="H97" i="67" s="1"/>
  <c r="O89" i="67"/>
  <c r="H89" i="67" s="1"/>
  <c r="O81" i="67"/>
  <c r="H81" i="67" s="1"/>
  <c r="O73" i="67"/>
  <c r="H73" i="67" s="1"/>
  <c r="O65" i="67"/>
  <c r="H65" i="67" s="1"/>
  <c r="O100" i="67"/>
  <c r="H100" i="67" s="1"/>
  <c r="O68" i="67"/>
  <c r="H68" i="67" s="1"/>
  <c r="O90" i="67"/>
  <c r="H90" i="67" s="1"/>
  <c r="O72" i="67"/>
  <c r="H72" i="67" s="1"/>
  <c r="O86" i="67"/>
  <c r="H86" i="67" s="1"/>
  <c r="O109" i="67"/>
  <c r="H109" i="67" s="1"/>
  <c r="O93" i="67"/>
  <c r="H93" i="67" s="1"/>
  <c r="O85" i="67"/>
  <c r="H85" i="67" s="1"/>
  <c r="O69" i="67"/>
  <c r="H69" i="67" s="1"/>
  <c r="O218" i="67"/>
  <c r="O270" i="67" s="1"/>
  <c r="O84" i="67"/>
  <c r="H84" i="67" s="1"/>
  <c r="O96" i="67"/>
  <c r="H96" i="67" s="1"/>
  <c r="O106" i="67"/>
  <c r="H106" i="67" s="1"/>
  <c r="O94" i="67"/>
  <c r="H94" i="67" s="1"/>
  <c r="O102" i="67"/>
  <c r="H102" i="67" s="1"/>
  <c r="O103" i="67"/>
  <c r="H103" i="67" s="1"/>
  <c r="O95" i="67"/>
  <c r="H95" i="67" s="1"/>
  <c r="O87" i="67"/>
  <c r="H87" i="67" s="1"/>
  <c r="O79" i="67"/>
  <c r="H79" i="67" s="1"/>
  <c r="O71" i="67"/>
  <c r="H71" i="67" s="1"/>
  <c r="O92" i="67"/>
  <c r="H92" i="67" s="1"/>
  <c r="O104" i="67"/>
  <c r="H104" i="67" s="1"/>
  <c r="O82" i="67"/>
  <c r="H82" i="67" s="1"/>
  <c r="M225" i="69"/>
  <c r="M226" i="69"/>
  <c r="M216" i="69"/>
  <c r="M217" i="69"/>
  <c r="M214" i="69"/>
  <c r="M193" i="69"/>
  <c r="M219" i="69"/>
  <c r="M198" i="69"/>
  <c r="M236" i="69"/>
  <c r="M199" i="69"/>
  <c r="M167" i="69"/>
  <c r="M151" i="69"/>
  <c r="M130" i="69"/>
  <c r="M114" i="69"/>
  <c r="M172" i="69"/>
  <c r="M156" i="69"/>
  <c r="M140" i="69"/>
  <c r="M115" i="69"/>
  <c r="M161" i="69"/>
  <c r="M170" i="69"/>
  <c r="M158" i="69"/>
  <c r="M125" i="69"/>
  <c r="M107" i="69"/>
  <c r="M142" i="69"/>
  <c r="M173" i="69"/>
  <c r="M108" i="69"/>
  <c r="M93" i="69"/>
  <c r="M120" i="69"/>
  <c r="M88" i="69"/>
  <c r="M116" i="69"/>
  <c r="M86" i="69"/>
  <c r="M91" i="69"/>
  <c r="M166" i="69"/>
  <c r="M229" i="69"/>
  <c r="M223" i="69"/>
  <c r="M197" i="69"/>
  <c r="M176" i="69"/>
  <c r="M171" i="69"/>
  <c r="M118" i="69"/>
  <c r="M144" i="69"/>
  <c r="M174" i="69"/>
  <c r="M165" i="69"/>
  <c r="M97" i="69"/>
  <c r="M105" i="69"/>
  <c r="M109" i="69"/>
  <c r="M234" i="69"/>
  <c r="M231" i="69"/>
  <c r="M201" i="69"/>
  <c r="M180" i="69"/>
  <c r="M175" i="69"/>
  <c r="M143" i="69"/>
  <c r="M164" i="69"/>
  <c r="M203" i="69"/>
  <c r="M141" i="69"/>
  <c r="M146" i="69"/>
  <c r="M113" i="69"/>
  <c r="M95" i="69"/>
  <c r="M237" i="69"/>
  <c r="M221" i="69"/>
  <c r="M222" i="69"/>
  <c r="M212" i="69"/>
  <c r="M213" i="69"/>
  <c r="M205" i="69"/>
  <c r="M183" i="69"/>
  <c r="M211" i="69"/>
  <c r="M194" i="69"/>
  <c r="M218" i="69"/>
  <c r="M177" i="69"/>
  <c r="M163" i="69"/>
  <c r="M147" i="69"/>
  <c r="M126" i="69"/>
  <c r="M204" i="69"/>
  <c r="M168" i="69"/>
  <c r="M152" i="69"/>
  <c r="M127" i="69"/>
  <c r="M220" i="69"/>
  <c r="M153" i="69"/>
  <c r="M162" i="69"/>
  <c r="M149" i="69"/>
  <c r="M121" i="69"/>
  <c r="M103" i="69"/>
  <c r="M110" i="69"/>
  <c r="M150" i="69"/>
  <c r="M104" i="69"/>
  <c r="M89" i="69"/>
  <c r="M100" i="69"/>
  <c r="M145" i="69"/>
  <c r="M98" i="69"/>
  <c r="M154" i="69"/>
  <c r="M181" i="69"/>
  <c r="M157" i="69"/>
  <c r="M230" i="69"/>
  <c r="M224" i="69"/>
  <c r="M228" i="69"/>
  <c r="M227" i="69"/>
  <c r="M202" i="69"/>
  <c r="M207" i="69"/>
  <c r="M155" i="69"/>
  <c r="M139" i="69"/>
  <c r="M182" i="69"/>
  <c r="M160" i="69"/>
  <c r="M119" i="69"/>
  <c r="M169" i="69"/>
  <c r="M200" i="69"/>
  <c r="M129" i="69"/>
  <c r="M111" i="69"/>
  <c r="M102" i="69"/>
  <c r="M112" i="69"/>
  <c r="M128" i="69"/>
  <c r="M92" i="69"/>
  <c r="M90" i="69"/>
  <c r="M99" i="69"/>
  <c r="M87" i="69"/>
  <c r="M233" i="69"/>
  <c r="M232" i="69"/>
  <c r="M209" i="69"/>
  <c r="M179" i="69"/>
  <c r="M206" i="69"/>
  <c r="M208" i="69"/>
  <c r="M159" i="69"/>
  <c r="M122" i="69"/>
  <c r="M196" i="69"/>
  <c r="M148" i="69"/>
  <c r="M123" i="69"/>
  <c r="M215" i="69"/>
  <c r="M178" i="69"/>
  <c r="M117" i="69"/>
  <c r="M195" i="69"/>
  <c r="M106" i="69"/>
  <c r="M101" i="69"/>
  <c r="M235" i="69"/>
  <c r="M96" i="69"/>
  <c r="M94" i="69"/>
  <c r="M124" i="69"/>
  <c r="M210" i="69"/>
  <c r="L28" i="66"/>
  <c r="L29" i="66" s="1"/>
  <c r="K30" i="66"/>
  <c r="C9" i="59"/>
  <c r="C241" i="59" s="1"/>
  <c r="J29" i="58"/>
  <c r="J31" i="58" s="1"/>
  <c r="K390" i="61"/>
  <c r="J19" i="58" s="1"/>
  <c r="F29" i="1"/>
  <c r="U3" i="56"/>
  <c r="E3" i="42"/>
  <c r="E6" i="42" s="1"/>
  <c r="F18" i="1"/>
  <c r="F11" i="1" s="1"/>
  <c r="L2" i="61"/>
  <c r="L388" i="61" s="1"/>
  <c r="U2" i="56"/>
  <c r="K394" i="61"/>
  <c r="K395" i="61" l="1"/>
  <c r="I16" i="59" s="1"/>
  <c r="H27" i="1"/>
  <c r="L5" i="75" s="1"/>
  <c r="L159" i="75" s="1"/>
  <c r="G18" i="1"/>
  <c r="L174" i="75"/>
  <c r="L175" i="75"/>
  <c r="L158" i="75"/>
  <c r="L147" i="75"/>
  <c r="L124" i="75"/>
  <c r="L121" i="75"/>
  <c r="L119" i="75"/>
  <c r="L123" i="75"/>
  <c r="L95" i="75"/>
  <c r="L74" i="75"/>
  <c r="L88" i="75"/>
  <c r="L64" i="75"/>
  <c r="L127" i="75"/>
  <c r="L53" i="75"/>
  <c r="L37" i="75"/>
  <c r="L62" i="75"/>
  <c r="L176" i="75"/>
  <c r="L182" i="75"/>
  <c r="L157" i="75"/>
  <c r="L170" i="75"/>
  <c r="L168" i="75"/>
  <c r="L152" i="75"/>
  <c r="L143" i="75"/>
  <c r="L160" i="75"/>
  <c r="L154" i="75"/>
  <c r="L117" i="75"/>
  <c r="L122" i="75"/>
  <c r="L109" i="75"/>
  <c r="L115" i="75"/>
  <c r="L102" i="75"/>
  <c r="L111" i="75"/>
  <c r="L146" i="75"/>
  <c r="L91" i="75"/>
  <c r="L108" i="75"/>
  <c r="L84" i="75"/>
  <c r="L85" i="75"/>
  <c r="L60" i="75"/>
  <c r="L44" i="75"/>
  <c r="L100" i="75"/>
  <c r="L65" i="75"/>
  <c r="L49" i="75"/>
  <c r="L89" i="75"/>
  <c r="L94" i="75"/>
  <c r="L177" i="75"/>
  <c r="L169" i="75"/>
  <c r="L167" i="75"/>
  <c r="L148" i="75"/>
  <c r="L149" i="75"/>
  <c r="L139" i="75"/>
  <c r="L118" i="75"/>
  <c r="L114" i="75"/>
  <c r="L107" i="75"/>
  <c r="L87" i="75"/>
  <c r="L75" i="75"/>
  <c r="L56" i="75"/>
  <c r="L90" i="75"/>
  <c r="L45" i="75"/>
  <c r="L71" i="75"/>
  <c r="L51" i="75"/>
  <c r="L178" i="75"/>
  <c r="L165" i="75"/>
  <c r="L163" i="75"/>
  <c r="L153" i="75"/>
  <c r="L145" i="75"/>
  <c r="L125" i="75"/>
  <c r="L116" i="75"/>
  <c r="L110" i="75"/>
  <c r="L103" i="75"/>
  <c r="L83" i="75"/>
  <c r="L112" i="75"/>
  <c r="L52" i="75"/>
  <c r="L73" i="75"/>
  <c r="L41" i="75"/>
  <c r="L63" i="75"/>
  <c r="L171" i="75"/>
  <c r="L155" i="75"/>
  <c r="L138" i="75"/>
  <c r="L105" i="75"/>
  <c r="L104" i="75"/>
  <c r="L72" i="75"/>
  <c r="L61" i="75"/>
  <c r="L172" i="75"/>
  <c r="L151" i="75"/>
  <c r="L128" i="75"/>
  <c r="L101" i="75"/>
  <c r="L97" i="75"/>
  <c r="L68" i="75"/>
  <c r="L57" i="75"/>
  <c r="L47" i="75"/>
  <c r="L33" i="75"/>
  <c r="L55" i="75"/>
  <c r="L166" i="75"/>
  <c r="L142" i="75"/>
  <c r="L96" i="75"/>
  <c r="L70" i="75"/>
  <c r="L162" i="75"/>
  <c r="L140" i="75"/>
  <c r="L92" i="75"/>
  <c r="L66" i="75"/>
  <c r="L164" i="75"/>
  <c r="L40" i="75"/>
  <c r="L31" i="75"/>
  <c r="L67" i="75"/>
  <c r="L150" i="75"/>
  <c r="L36" i="75"/>
  <c r="L39" i="75"/>
  <c r="L43" i="75"/>
  <c r="L180" i="75"/>
  <c r="L137" i="75"/>
  <c r="L179" i="75"/>
  <c r="L30" i="75"/>
  <c r="L54" i="75"/>
  <c r="L58" i="75"/>
  <c r="L59" i="75"/>
  <c r="L98" i="75"/>
  <c r="L46" i="75"/>
  <c r="L86" i="75"/>
  <c r="L32" i="75"/>
  <c r="L34" i="75"/>
  <c r="L38" i="75"/>
  <c r="L42" i="75"/>
  <c r="L35" i="75"/>
  <c r="L50" i="75"/>
  <c r="J73" i="75"/>
  <c r="J31" i="75"/>
  <c r="J45" i="75"/>
  <c r="J92" i="75"/>
  <c r="J41" i="75"/>
  <c r="J53" i="75"/>
  <c r="J37" i="75"/>
  <c r="J57" i="75"/>
  <c r="J49" i="75"/>
  <c r="J65" i="75"/>
  <c r="J182" i="75"/>
  <c r="J180" i="75"/>
  <c r="J169" i="75"/>
  <c r="J167" i="75"/>
  <c r="J168" i="75"/>
  <c r="J161" i="75"/>
  <c r="J162" i="75"/>
  <c r="J151" i="75"/>
  <c r="J148" i="75"/>
  <c r="J147" i="75"/>
  <c r="J126" i="75"/>
  <c r="J144" i="75"/>
  <c r="J119" i="75"/>
  <c r="J128" i="75"/>
  <c r="J135" i="75"/>
  <c r="J103" i="75"/>
  <c r="J112" i="75"/>
  <c r="J96" i="75"/>
  <c r="J101" i="75"/>
  <c r="J89" i="75"/>
  <c r="J98" i="75"/>
  <c r="J82" i="75"/>
  <c r="J70" i="75"/>
  <c r="J54" i="75"/>
  <c r="J38" i="75"/>
  <c r="J75" i="75"/>
  <c r="J63" i="75"/>
  <c r="J47" i="75"/>
  <c r="J95" i="75"/>
  <c r="J64" i="75"/>
  <c r="J179" i="75"/>
  <c r="J175" i="75"/>
  <c r="J177" i="75"/>
  <c r="J163" i="75"/>
  <c r="J164" i="75"/>
  <c r="J158" i="75"/>
  <c r="J154" i="75"/>
  <c r="J145" i="75"/>
  <c r="J146" i="75"/>
  <c r="J143" i="75"/>
  <c r="J122" i="75"/>
  <c r="J137" i="75"/>
  <c r="J115" i="75"/>
  <c r="J124" i="75"/>
  <c r="J121" i="75"/>
  <c r="J99" i="75"/>
  <c r="J108" i="75"/>
  <c r="J113" i="75"/>
  <c r="J97" i="75"/>
  <c r="J85" i="75"/>
  <c r="J94" i="75"/>
  <c r="J102" i="75"/>
  <c r="J66" i="75"/>
  <c r="J50" i="75"/>
  <c r="J34" i="75"/>
  <c r="J74" i="75"/>
  <c r="J59" i="75"/>
  <c r="J43" i="75"/>
  <c r="J87" i="75"/>
  <c r="J60" i="75"/>
  <c r="J178" i="75"/>
  <c r="J170" i="75"/>
  <c r="J160" i="75"/>
  <c r="J150" i="75"/>
  <c r="J142" i="75"/>
  <c r="J118" i="75"/>
  <c r="J141" i="75"/>
  <c r="J111" i="75"/>
  <c r="J104" i="75"/>
  <c r="J110" i="75"/>
  <c r="J90" i="75"/>
  <c r="J62" i="75"/>
  <c r="J117" i="75"/>
  <c r="J55" i="75"/>
  <c r="J72" i="75"/>
  <c r="J29" i="75"/>
  <c r="J174" i="75"/>
  <c r="J171" i="75"/>
  <c r="J165" i="75"/>
  <c r="J166" i="75"/>
  <c r="J155" i="75"/>
  <c r="J152" i="75"/>
  <c r="J138" i="75"/>
  <c r="J107" i="75"/>
  <c r="J100" i="75"/>
  <c r="J93" i="75"/>
  <c r="J86" i="75"/>
  <c r="J58" i="75"/>
  <c r="J88" i="75"/>
  <c r="J51" i="75"/>
  <c r="J68" i="75"/>
  <c r="J36" i="75"/>
  <c r="J40" i="75"/>
  <c r="J52" i="75"/>
  <c r="J56" i="75"/>
  <c r="J173" i="75"/>
  <c r="J149" i="75"/>
  <c r="J136" i="75"/>
  <c r="J116" i="75"/>
  <c r="J105" i="75"/>
  <c r="J83" i="75"/>
  <c r="J67" i="75"/>
  <c r="J84" i="75"/>
  <c r="J181" i="75"/>
  <c r="J153" i="75"/>
  <c r="J127" i="75"/>
  <c r="J125" i="75"/>
  <c r="J91" i="75"/>
  <c r="J39" i="75"/>
  <c r="J44" i="75"/>
  <c r="J159" i="75"/>
  <c r="J156" i="75"/>
  <c r="J120" i="75"/>
  <c r="J81" i="75"/>
  <c r="J42" i="75"/>
  <c r="J106" i="75"/>
  <c r="J157" i="75"/>
  <c r="J109" i="75"/>
  <c r="J35" i="75"/>
  <c r="J33" i="75"/>
  <c r="J140" i="75"/>
  <c r="J114" i="75"/>
  <c r="J48" i="75"/>
  <c r="J123" i="75"/>
  <c r="J30" i="75"/>
  <c r="J69" i="75"/>
  <c r="J46" i="75"/>
  <c r="J71" i="75"/>
  <c r="J61" i="75"/>
  <c r="J139" i="75"/>
  <c r="J28" i="75"/>
  <c r="J176" i="75"/>
  <c r="J32" i="75"/>
  <c r="J172" i="75"/>
  <c r="K70" i="75"/>
  <c r="K66" i="75"/>
  <c r="K32" i="75"/>
  <c r="K53" i="75"/>
  <c r="K41" i="75"/>
  <c r="K31" i="75"/>
  <c r="K38" i="75"/>
  <c r="K46" i="75"/>
  <c r="K54" i="75"/>
  <c r="K57" i="75"/>
  <c r="K30" i="75"/>
  <c r="K34" i="75"/>
  <c r="K42" i="75"/>
  <c r="K50" i="75"/>
  <c r="K58" i="75"/>
  <c r="K49" i="75"/>
  <c r="K45" i="75"/>
  <c r="K180" i="75"/>
  <c r="K177" i="75"/>
  <c r="K172" i="75"/>
  <c r="K164" i="75"/>
  <c r="K166" i="75"/>
  <c r="K150" i="75"/>
  <c r="K151" i="75"/>
  <c r="K146" i="75"/>
  <c r="K147" i="75"/>
  <c r="K149" i="75"/>
  <c r="K123" i="75"/>
  <c r="K128" i="75"/>
  <c r="K158" i="75"/>
  <c r="K117" i="75"/>
  <c r="K108" i="75"/>
  <c r="K109" i="75"/>
  <c r="K118" i="75"/>
  <c r="K106" i="75"/>
  <c r="K99" i="75"/>
  <c r="K82" i="75"/>
  <c r="K87" i="75"/>
  <c r="K88" i="75"/>
  <c r="K67" i="75"/>
  <c r="K51" i="75"/>
  <c r="K35" i="75"/>
  <c r="K72" i="75"/>
  <c r="K56" i="75"/>
  <c r="K40" i="75"/>
  <c r="K73" i="75"/>
  <c r="K111" i="75"/>
  <c r="K29" i="75"/>
  <c r="K62" i="75"/>
  <c r="K181" i="75"/>
  <c r="K178" i="75"/>
  <c r="K174" i="75"/>
  <c r="K160" i="75"/>
  <c r="K162" i="75"/>
  <c r="K169" i="75"/>
  <c r="K157" i="75"/>
  <c r="K142" i="75"/>
  <c r="K143" i="75"/>
  <c r="K145" i="75"/>
  <c r="K119" i="75"/>
  <c r="K124" i="75"/>
  <c r="K139" i="75"/>
  <c r="K140" i="75"/>
  <c r="K104" i="75"/>
  <c r="K105" i="75"/>
  <c r="K115" i="75"/>
  <c r="K102" i="75"/>
  <c r="K94" i="75"/>
  <c r="K103" i="75"/>
  <c r="K83" i="75"/>
  <c r="K75" i="75"/>
  <c r="K63" i="75"/>
  <c r="K47" i="75"/>
  <c r="K122" i="75"/>
  <c r="K68" i="75"/>
  <c r="K52" i="75"/>
  <c r="K36" i="75"/>
  <c r="K69" i="75"/>
  <c r="K89" i="75"/>
  <c r="K175" i="75"/>
  <c r="K173" i="75"/>
  <c r="K163" i="75"/>
  <c r="K156" i="75"/>
  <c r="K152" i="75"/>
  <c r="K141" i="75"/>
  <c r="K125" i="75"/>
  <c r="K100" i="75"/>
  <c r="K114" i="75"/>
  <c r="K90" i="75"/>
  <c r="K107" i="75"/>
  <c r="K59" i="75"/>
  <c r="K93" i="75"/>
  <c r="K48" i="75"/>
  <c r="K65" i="75"/>
  <c r="K33" i="75"/>
  <c r="K170" i="75"/>
  <c r="K167" i="75"/>
  <c r="K137" i="75"/>
  <c r="K120" i="75"/>
  <c r="K101" i="75"/>
  <c r="K95" i="75"/>
  <c r="K43" i="75"/>
  <c r="K92" i="75"/>
  <c r="K37" i="75"/>
  <c r="K171" i="75"/>
  <c r="K155" i="75"/>
  <c r="K127" i="75"/>
  <c r="K112" i="75"/>
  <c r="K136" i="75"/>
  <c r="K39" i="75"/>
  <c r="K84" i="75"/>
  <c r="K176" i="75"/>
  <c r="K168" i="75"/>
  <c r="K154" i="75"/>
  <c r="K148" i="75"/>
  <c r="K144" i="75"/>
  <c r="K138" i="75"/>
  <c r="K121" i="75"/>
  <c r="K113" i="75"/>
  <c r="K110" i="75"/>
  <c r="K86" i="75"/>
  <c r="K96" i="75"/>
  <c r="K55" i="75"/>
  <c r="K85" i="75"/>
  <c r="K44" i="75"/>
  <c r="K61" i="75"/>
  <c r="K182" i="75"/>
  <c r="K165" i="75"/>
  <c r="K159" i="75"/>
  <c r="K126" i="75"/>
  <c r="K98" i="75"/>
  <c r="K74" i="75"/>
  <c r="K64" i="75"/>
  <c r="K179" i="75"/>
  <c r="K161" i="75"/>
  <c r="K153" i="75"/>
  <c r="K116" i="75"/>
  <c r="K97" i="75"/>
  <c r="K91" i="75"/>
  <c r="K71" i="75"/>
  <c r="K60" i="75"/>
  <c r="J198" i="59"/>
  <c r="J119" i="59"/>
  <c r="J169" i="59"/>
  <c r="G34" i="1"/>
  <c r="M3" i="61" s="1"/>
  <c r="L393" i="61"/>
  <c r="J101" i="59"/>
  <c r="J144" i="59"/>
  <c r="J225" i="59"/>
  <c r="J120" i="59"/>
  <c r="J156" i="59"/>
  <c r="J212" i="59"/>
  <c r="F15" i="56"/>
  <c r="R17" i="56" s="1"/>
  <c r="F12" i="56"/>
  <c r="F9" i="56"/>
  <c r="F6" i="56"/>
  <c r="R6" i="56" s="1"/>
  <c r="J110" i="59"/>
  <c r="J125" i="59"/>
  <c r="J108" i="59"/>
  <c r="J95" i="59"/>
  <c r="J142" i="59"/>
  <c r="J164" i="59"/>
  <c r="J158" i="59"/>
  <c r="J233" i="59"/>
  <c r="J218" i="59"/>
  <c r="J203" i="59"/>
  <c r="J115" i="59"/>
  <c r="J122" i="59"/>
  <c r="J175" i="59"/>
  <c r="J180" i="59"/>
  <c r="J141" i="59"/>
  <c r="J231" i="59"/>
  <c r="J210" i="59"/>
  <c r="J197" i="59"/>
  <c r="J87" i="59"/>
  <c r="J103" i="59"/>
  <c r="J92" i="59"/>
  <c r="J161" i="59"/>
  <c r="J143" i="59"/>
  <c r="J157" i="59"/>
  <c r="J224" i="59"/>
  <c r="J223" i="59"/>
  <c r="J211" i="59"/>
  <c r="J84" i="59"/>
  <c r="J121" i="59"/>
  <c r="J118" i="59"/>
  <c r="J104" i="59"/>
  <c r="J98" i="59"/>
  <c r="J106" i="59"/>
  <c r="J167" i="59"/>
  <c r="J179" i="59"/>
  <c r="J163" i="59"/>
  <c r="J140" i="59"/>
  <c r="J153" i="59"/>
  <c r="J137" i="59"/>
  <c r="J229" i="59"/>
  <c r="J221" i="59"/>
  <c r="J214" i="59"/>
  <c r="J208" i="59"/>
  <c r="J192" i="59"/>
  <c r="J207" i="59"/>
  <c r="J191" i="59"/>
  <c r="J82" i="59"/>
  <c r="J83" i="59"/>
  <c r="J100" i="59"/>
  <c r="J93" i="59"/>
  <c r="J102" i="59"/>
  <c r="J174" i="59"/>
  <c r="J135" i="59"/>
  <c r="J139" i="59"/>
  <c r="J232" i="59"/>
  <c r="J196" i="59"/>
  <c r="J206" i="59"/>
  <c r="J85" i="59"/>
  <c r="J116" i="59"/>
  <c r="J111" i="59"/>
  <c r="J97" i="59"/>
  <c r="J88" i="59"/>
  <c r="J91" i="59"/>
  <c r="J138" i="59"/>
  <c r="J151" i="59"/>
  <c r="J176" i="59"/>
  <c r="J181" i="59"/>
  <c r="J165" i="59"/>
  <c r="J148" i="59"/>
  <c r="J236" i="59"/>
  <c r="J220" i="59"/>
  <c r="J204" i="59"/>
  <c r="J219" i="59"/>
  <c r="J202" i="59"/>
  <c r="J86" i="59"/>
  <c r="J128" i="59"/>
  <c r="J112" i="59"/>
  <c r="J117" i="59"/>
  <c r="J127" i="59"/>
  <c r="J114" i="59"/>
  <c r="J109" i="59"/>
  <c r="J178" i="59"/>
  <c r="J171" i="59"/>
  <c r="J155" i="59"/>
  <c r="J172" i="59"/>
  <c r="J177" i="59"/>
  <c r="J159" i="59"/>
  <c r="J147" i="59"/>
  <c r="J152" i="59"/>
  <c r="J136" i="59"/>
  <c r="J234" i="59"/>
  <c r="J216" i="59"/>
  <c r="J217" i="59"/>
  <c r="J226" i="59"/>
  <c r="J215" i="59"/>
  <c r="J205" i="59"/>
  <c r="J189" i="59"/>
  <c r="J195" i="59"/>
  <c r="J190" i="59"/>
  <c r="J89" i="59"/>
  <c r="J124" i="59"/>
  <c r="J94" i="59"/>
  <c r="J129" i="59"/>
  <c r="J113" i="59"/>
  <c r="J123" i="59"/>
  <c r="J126" i="59"/>
  <c r="J107" i="59"/>
  <c r="J99" i="59"/>
  <c r="J105" i="59"/>
  <c r="J90" i="59"/>
  <c r="J96" i="59"/>
  <c r="J182" i="59"/>
  <c r="J170" i="59"/>
  <c r="J166" i="59"/>
  <c r="J162" i="59"/>
  <c r="J149" i="59"/>
  <c r="J168" i="59"/>
  <c r="J154" i="59"/>
  <c r="J173" i="59"/>
  <c r="J150" i="59"/>
  <c r="J160" i="59"/>
  <c r="J146" i="59"/>
  <c r="J145" i="59"/>
  <c r="J235" i="59"/>
  <c r="J228" i="59"/>
  <c r="J230" i="59"/>
  <c r="J201" i="59"/>
  <c r="J213" i="59"/>
  <c r="J222" i="59"/>
  <c r="J227" i="59"/>
  <c r="J193" i="59"/>
  <c r="J200" i="59"/>
  <c r="J209" i="59"/>
  <c r="J194" i="59"/>
  <c r="J31" i="68"/>
  <c r="F132" i="56"/>
  <c r="L15" i="58"/>
  <c r="L15" i="68"/>
  <c r="P389" i="67"/>
  <c r="K35" i="58"/>
  <c r="K26" i="58"/>
  <c r="L389" i="61"/>
  <c r="K5" i="59"/>
  <c r="K94" i="59" s="1"/>
  <c r="K35" i="68"/>
  <c r="K26" i="68"/>
  <c r="L15" i="61"/>
  <c r="L16" i="61"/>
  <c r="L23" i="61"/>
  <c r="L24" i="61"/>
  <c r="L31" i="61"/>
  <c r="L32" i="61"/>
  <c r="L9" i="61"/>
  <c r="L14" i="61"/>
  <c r="L17" i="61"/>
  <c r="L22" i="61"/>
  <c r="L25" i="61"/>
  <c r="L30" i="61"/>
  <c r="L33" i="61"/>
  <c r="L11" i="61"/>
  <c r="L12" i="61"/>
  <c r="L19" i="61"/>
  <c r="L20" i="61"/>
  <c r="L27" i="61"/>
  <c r="L28" i="61"/>
  <c r="L10" i="61"/>
  <c r="L34" i="61"/>
  <c r="L37" i="61"/>
  <c r="L42" i="61"/>
  <c r="L45" i="61"/>
  <c r="L18" i="61"/>
  <c r="L29" i="61"/>
  <c r="L21" i="61"/>
  <c r="L26" i="61"/>
  <c r="L38" i="61"/>
  <c r="L41" i="61"/>
  <c r="L13" i="61"/>
  <c r="L36" i="61"/>
  <c r="L48" i="61"/>
  <c r="L54" i="61"/>
  <c r="L35" i="61"/>
  <c r="L43" i="61"/>
  <c r="L47" i="61"/>
  <c r="L51" i="61"/>
  <c r="L52" i="61"/>
  <c r="L46" i="61"/>
  <c r="L49" i="61"/>
  <c r="L50" i="61"/>
  <c r="L55" i="61"/>
  <c r="L56" i="61"/>
  <c r="L40" i="61"/>
  <c r="L39" i="61"/>
  <c r="L44" i="61"/>
  <c r="L53" i="61"/>
  <c r="F27" i="56"/>
  <c r="F78" i="56"/>
  <c r="F102" i="56"/>
  <c r="F150" i="56"/>
  <c r="F54" i="56"/>
  <c r="F69" i="56"/>
  <c r="F93" i="56"/>
  <c r="F117" i="56"/>
  <c r="F141" i="56"/>
  <c r="F36" i="56"/>
  <c r="F33" i="56"/>
  <c r="F72" i="56"/>
  <c r="F96" i="56"/>
  <c r="F120" i="56"/>
  <c r="F144" i="56"/>
  <c r="F63" i="56"/>
  <c r="F87" i="56"/>
  <c r="F111" i="56"/>
  <c r="F135" i="56"/>
  <c r="F42" i="56"/>
  <c r="F39" i="56"/>
  <c r="F66" i="56"/>
  <c r="F90" i="56"/>
  <c r="F114" i="56"/>
  <c r="F138" i="56"/>
  <c r="F81" i="56"/>
  <c r="F105" i="56"/>
  <c r="F57" i="56"/>
  <c r="F48" i="56"/>
  <c r="F45" i="56"/>
  <c r="F30" i="56"/>
  <c r="F60" i="56"/>
  <c r="F84" i="56"/>
  <c r="F108" i="56"/>
  <c r="F75" i="56"/>
  <c r="F99" i="56"/>
  <c r="F147" i="56"/>
  <c r="F51" i="56"/>
  <c r="F24" i="56"/>
  <c r="P15" i="67"/>
  <c r="P19" i="67"/>
  <c r="P23" i="67"/>
  <c r="P27" i="67"/>
  <c r="P31" i="67"/>
  <c r="P35" i="67"/>
  <c r="P39" i="67"/>
  <c r="P43" i="67"/>
  <c r="P47" i="67"/>
  <c r="P51" i="67"/>
  <c r="P55" i="67"/>
  <c r="P22" i="67"/>
  <c r="P34" i="67"/>
  <c r="P46" i="67"/>
  <c r="P16" i="67"/>
  <c r="P20" i="67"/>
  <c r="P24" i="67"/>
  <c r="P28" i="67"/>
  <c r="P32" i="67"/>
  <c r="P36" i="67"/>
  <c r="P40" i="67"/>
  <c r="P44" i="67"/>
  <c r="P48" i="67"/>
  <c r="P52" i="67"/>
  <c r="P56" i="67"/>
  <c r="P18" i="67"/>
  <c r="P30" i="67"/>
  <c r="P42" i="67"/>
  <c r="P54" i="67"/>
  <c r="P13" i="67"/>
  <c r="P17" i="67"/>
  <c r="P21" i="67"/>
  <c r="P25" i="67"/>
  <c r="P29" i="67"/>
  <c r="P33" i="67"/>
  <c r="P37" i="67"/>
  <c r="P41" i="67"/>
  <c r="P45" i="67"/>
  <c r="P49" i="67"/>
  <c r="P53" i="67"/>
  <c r="P14" i="67"/>
  <c r="P26" i="67"/>
  <c r="P38" i="67"/>
  <c r="P50" i="67"/>
  <c r="L218" i="61"/>
  <c r="L270" i="61" s="1"/>
  <c r="F21" i="56"/>
  <c r="F153" i="56"/>
  <c r="G33" i="66"/>
  <c r="F34" i="66"/>
  <c r="L3" i="67" s="1"/>
  <c r="L393" i="67" s="1"/>
  <c r="F18" i="56"/>
  <c r="N226" i="69"/>
  <c r="N227" i="69"/>
  <c r="N221" i="69"/>
  <c r="N228" i="69"/>
  <c r="N210" i="69"/>
  <c r="N206" i="69"/>
  <c r="N180" i="69"/>
  <c r="N208" i="69"/>
  <c r="N195" i="69"/>
  <c r="N196" i="69"/>
  <c r="N164" i="69"/>
  <c r="N148" i="69"/>
  <c r="N123" i="69"/>
  <c r="N212" i="69"/>
  <c r="N173" i="69"/>
  <c r="N157" i="69"/>
  <c r="N141" i="69"/>
  <c r="N116" i="69"/>
  <c r="N166" i="69"/>
  <c r="N175" i="69"/>
  <c r="N163" i="69"/>
  <c r="N108" i="69"/>
  <c r="N129" i="69"/>
  <c r="N111" i="69"/>
  <c r="N126" i="69"/>
  <c r="N90" i="69"/>
  <c r="N106" i="69"/>
  <c r="N93" i="69"/>
  <c r="N96" i="69"/>
  <c r="N122" i="69"/>
  <c r="N197" i="69"/>
  <c r="N171" i="69"/>
  <c r="N113" i="69"/>
  <c r="N229" i="69"/>
  <c r="N211" i="69"/>
  <c r="N199" i="69"/>
  <c r="N127" i="69"/>
  <c r="N161" i="69"/>
  <c r="N174" i="69"/>
  <c r="N112" i="69"/>
  <c r="N155" i="69"/>
  <c r="N97" i="69"/>
  <c r="N114" i="69"/>
  <c r="N235" i="69"/>
  <c r="N219" i="69"/>
  <c r="N203" i="69"/>
  <c r="N140" i="69"/>
  <c r="N165" i="69"/>
  <c r="N178" i="69"/>
  <c r="N146" i="69"/>
  <c r="N103" i="69"/>
  <c r="N101" i="69"/>
  <c r="N215" i="69"/>
  <c r="N222" i="69"/>
  <c r="N223" i="69"/>
  <c r="N217" i="69"/>
  <c r="N220" i="69"/>
  <c r="N233" i="69"/>
  <c r="N202" i="69"/>
  <c r="N176" i="69"/>
  <c r="N207" i="69"/>
  <c r="N181" i="69"/>
  <c r="N182" i="69"/>
  <c r="N160" i="69"/>
  <c r="N144" i="69"/>
  <c r="N119" i="69"/>
  <c r="N209" i="69"/>
  <c r="N169" i="69"/>
  <c r="N153" i="69"/>
  <c r="N128" i="69"/>
  <c r="N225" i="69"/>
  <c r="N158" i="69"/>
  <c r="N167" i="69"/>
  <c r="N154" i="69"/>
  <c r="N104" i="69"/>
  <c r="N125" i="69"/>
  <c r="N107" i="69"/>
  <c r="N118" i="69"/>
  <c r="N151" i="69"/>
  <c r="N102" i="69"/>
  <c r="N89" i="69"/>
  <c r="N92" i="69"/>
  <c r="N109" i="69"/>
  <c r="N105" i="69"/>
  <c r="N162" i="69"/>
  <c r="N87" i="69"/>
  <c r="N230" i="69"/>
  <c r="N231" i="69"/>
  <c r="N236" i="69"/>
  <c r="N214" i="69"/>
  <c r="N194" i="69"/>
  <c r="N216" i="69"/>
  <c r="N204" i="69"/>
  <c r="N168" i="69"/>
  <c r="N152" i="69"/>
  <c r="N224" i="69"/>
  <c r="N179" i="69"/>
  <c r="N145" i="69"/>
  <c r="N120" i="69"/>
  <c r="N205" i="69"/>
  <c r="N183" i="69"/>
  <c r="N170" i="69"/>
  <c r="N117" i="69"/>
  <c r="N94" i="69"/>
  <c r="N110" i="69"/>
  <c r="N100" i="69"/>
  <c r="N143" i="69"/>
  <c r="N91" i="69"/>
  <c r="N130" i="69"/>
  <c r="N234" i="69"/>
  <c r="N237" i="69"/>
  <c r="N213" i="69"/>
  <c r="N218" i="69"/>
  <c r="N198" i="69"/>
  <c r="N232" i="69"/>
  <c r="N177" i="69"/>
  <c r="N172" i="69"/>
  <c r="N156" i="69"/>
  <c r="N115" i="69"/>
  <c r="N201" i="69"/>
  <c r="N149" i="69"/>
  <c r="N124" i="69"/>
  <c r="N150" i="69"/>
  <c r="N159" i="69"/>
  <c r="N200" i="69"/>
  <c r="N121" i="69"/>
  <c r="N98" i="69"/>
  <c r="N142" i="69"/>
  <c r="N147" i="69"/>
  <c r="N88" i="69"/>
  <c r="N99" i="69"/>
  <c r="N95" i="69"/>
  <c r="K18" i="66"/>
  <c r="K11" i="66" s="1"/>
  <c r="L27" i="66"/>
  <c r="O5" i="69"/>
  <c r="Q2" i="67"/>
  <c r="O390" i="67"/>
  <c r="N19" i="68" s="1"/>
  <c r="N29" i="68"/>
  <c r="N31" i="68" s="1"/>
  <c r="P103" i="67"/>
  <c r="P95" i="67"/>
  <c r="P87" i="67"/>
  <c r="P79" i="67"/>
  <c r="P71" i="67"/>
  <c r="P94" i="67"/>
  <c r="P108" i="67"/>
  <c r="P76" i="67"/>
  <c r="P90" i="67"/>
  <c r="P72" i="67"/>
  <c r="P96" i="67"/>
  <c r="P105" i="67"/>
  <c r="P89" i="67"/>
  <c r="P98" i="67"/>
  <c r="P99" i="67"/>
  <c r="P75" i="67"/>
  <c r="P78" i="67"/>
  <c r="P92" i="67"/>
  <c r="P109" i="67"/>
  <c r="P101" i="67"/>
  <c r="P93" i="67"/>
  <c r="P85" i="67"/>
  <c r="P77" i="67"/>
  <c r="P69" i="67"/>
  <c r="P86" i="67"/>
  <c r="P100" i="67"/>
  <c r="P68" i="67"/>
  <c r="P74" i="67"/>
  <c r="P80" i="67"/>
  <c r="P97" i="67"/>
  <c r="P81" i="67"/>
  <c r="P73" i="67"/>
  <c r="P102" i="67"/>
  <c r="P70" i="67"/>
  <c r="P218" i="67"/>
  <c r="P270" i="67" s="1"/>
  <c r="P84" i="67"/>
  <c r="P104" i="67"/>
  <c r="P88" i="67"/>
  <c r="P107" i="67"/>
  <c r="P91" i="67"/>
  <c r="P83" i="67"/>
  <c r="P67" i="67"/>
  <c r="P82" i="67"/>
  <c r="P106" i="67"/>
  <c r="P66" i="67"/>
  <c r="L30" i="66"/>
  <c r="M28" i="66"/>
  <c r="M29" i="66" s="1"/>
  <c r="G11" i="1"/>
  <c r="L63" i="61"/>
  <c r="L62" i="61"/>
  <c r="L64" i="61"/>
  <c r="L67" i="61"/>
  <c r="L71" i="61"/>
  <c r="L66" i="61"/>
  <c r="L70" i="61"/>
  <c r="L65" i="61"/>
  <c r="L69" i="61"/>
  <c r="L68" i="61"/>
  <c r="L72" i="61"/>
  <c r="L73" i="61"/>
  <c r="L74" i="61"/>
  <c r="L75" i="61"/>
  <c r="L76" i="61"/>
  <c r="L77" i="61"/>
  <c r="L78" i="61"/>
  <c r="L79" i="61"/>
  <c r="L80" i="61"/>
  <c r="L81" i="61"/>
  <c r="L82" i="61"/>
  <c r="L83" i="61"/>
  <c r="L84" i="61"/>
  <c r="L85" i="61"/>
  <c r="L86" i="61"/>
  <c r="L87" i="61"/>
  <c r="L88" i="61"/>
  <c r="L89" i="61"/>
  <c r="L90" i="61"/>
  <c r="L91" i="61"/>
  <c r="L92" i="61"/>
  <c r="L93" i="61"/>
  <c r="L94" i="61"/>
  <c r="L95" i="61"/>
  <c r="L96" i="61"/>
  <c r="L97" i="61"/>
  <c r="L98" i="61"/>
  <c r="L99" i="61"/>
  <c r="L100" i="61"/>
  <c r="L101" i="61"/>
  <c r="L102" i="61"/>
  <c r="L103" i="61"/>
  <c r="L104" i="61"/>
  <c r="L105" i="61"/>
  <c r="L106" i="61"/>
  <c r="L107" i="61"/>
  <c r="L108" i="61"/>
  <c r="L109" i="61"/>
  <c r="F30" i="1"/>
  <c r="U4" i="56"/>
  <c r="G28" i="1"/>
  <c r="M2" i="61"/>
  <c r="V2" i="56"/>
  <c r="F3" i="42"/>
  <c r="F6" i="42" s="1"/>
  <c r="L93" i="75" l="1"/>
  <c r="L126" i="75"/>
  <c r="L161" i="75"/>
  <c r="L141" i="75"/>
  <c r="L181" i="75"/>
  <c r="L69" i="75"/>
  <c r="L99" i="75"/>
  <c r="L144" i="75"/>
  <c r="L120" i="75"/>
  <c r="L173" i="75"/>
  <c r="L48" i="75"/>
  <c r="L106" i="75"/>
  <c r="L156" i="75"/>
  <c r="L113" i="75"/>
  <c r="K160" i="59"/>
  <c r="R8" i="56"/>
  <c r="M388" i="61"/>
  <c r="M393" i="61" s="1"/>
  <c r="K226" i="59"/>
  <c r="K144" i="59"/>
  <c r="K110" i="59"/>
  <c r="K88" i="59"/>
  <c r="K236" i="59"/>
  <c r="K99" i="59"/>
  <c r="K229" i="59"/>
  <c r="K97" i="59"/>
  <c r="K171" i="59"/>
  <c r="K212" i="59"/>
  <c r="K127" i="59"/>
  <c r="K154" i="59"/>
  <c r="K197" i="59"/>
  <c r="K112" i="59"/>
  <c r="K141" i="59"/>
  <c r="K152" i="59"/>
  <c r="K221" i="59"/>
  <c r="K118" i="59"/>
  <c r="K121" i="59"/>
  <c r="K105" i="59"/>
  <c r="K182" i="59"/>
  <c r="K143" i="59"/>
  <c r="K150" i="59"/>
  <c r="K215" i="59"/>
  <c r="K202" i="59"/>
  <c r="K201" i="59"/>
  <c r="K128" i="59"/>
  <c r="K96" i="59"/>
  <c r="K90" i="59"/>
  <c r="K148" i="59"/>
  <c r="K176" i="59"/>
  <c r="K234" i="59"/>
  <c r="K216" i="59"/>
  <c r="K199" i="59"/>
  <c r="K123" i="59"/>
  <c r="K124" i="59"/>
  <c r="K95" i="59"/>
  <c r="K111" i="59"/>
  <c r="K92" i="59"/>
  <c r="K181" i="59"/>
  <c r="K158" i="59"/>
  <c r="K166" i="59"/>
  <c r="K167" i="59"/>
  <c r="K137" i="59"/>
  <c r="K163" i="59"/>
  <c r="K147" i="59"/>
  <c r="K232" i="59"/>
  <c r="K194" i="59"/>
  <c r="K217" i="59"/>
  <c r="K211" i="59"/>
  <c r="K192" i="59"/>
  <c r="K86" i="59"/>
  <c r="K119" i="59"/>
  <c r="K87" i="59"/>
  <c r="K120" i="59"/>
  <c r="K126" i="59"/>
  <c r="K129" i="59"/>
  <c r="K113" i="59"/>
  <c r="K107" i="59"/>
  <c r="K104" i="59"/>
  <c r="K91" i="59"/>
  <c r="K98" i="59"/>
  <c r="K174" i="59"/>
  <c r="K177" i="59"/>
  <c r="K173" i="59"/>
  <c r="K178" i="59"/>
  <c r="K179" i="59"/>
  <c r="K162" i="59"/>
  <c r="K149" i="59"/>
  <c r="K151" i="59"/>
  <c r="K168" i="59"/>
  <c r="K159" i="59"/>
  <c r="K138" i="59"/>
  <c r="K142" i="59"/>
  <c r="K235" i="59"/>
  <c r="K228" i="59"/>
  <c r="K223" i="59"/>
  <c r="K224" i="59"/>
  <c r="K195" i="59"/>
  <c r="K213" i="59"/>
  <c r="K218" i="59"/>
  <c r="K207" i="59"/>
  <c r="K191" i="59"/>
  <c r="K205" i="59"/>
  <c r="K210" i="59"/>
  <c r="K193" i="59"/>
  <c r="R16" i="56"/>
  <c r="K122" i="59"/>
  <c r="K89" i="59"/>
  <c r="K102" i="59"/>
  <c r="K117" i="59"/>
  <c r="K108" i="59"/>
  <c r="K101" i="59"/>
  <c r="K136" i="59"/>
  <c r="K146" i="59"/>
  <c r="K153" i="59"/>
  <c r="K172" i="59"/>
  <c r="K140" i="59"/>
  <c r="K230" i="59"/>
  <c r="K227" i="59"/>
  <c r="K209" i="59"/>
  <c r="K222" i="59"/>
  <c r="K198" i="59"/>
  <c r="K208" i="59"/>
  <c r="K196" i="59"/>
  <c r="R15" i="56"/>
  <c r="K83" i="59"/>
  <c r="K85" i="59"/>
  <c r="K115" i="59"/>
  <c r="K84" i="59"/>
  <c r="K116" i="59"/>
  <c r="K114" i="59"/>
  <c r="K125" i="59"/>
  <c r="K106" i="59"/>
  <c r="K103" i="59"/>
  <c r="K100" i="59"/>
  <c r="K109" i="59"/>
  <c r="K93" i="59"/>
  <c r="K161" i="59"/>
  <c r="K169" i="59"/>
  <c r="K165" i="59"/>
  <c r="K170" i="59"/>
  <c r="K175" i="59"/>
  <c r="K155" i="59"/>
  <c r="K145" i="59"/>
  <c r="K180" i="59"/>
  <c r="K164" i="59"/>
  <c r="K157" i="59"/>
  <c r="K156" i="59"/>
  <c r="K139" i="59"/>
  <c r="K231" i="59"/>
  <c r="K233" i="59"/>
  <c r="K219" i="59"/>
  <c r="K220" i="59"/>
  <c r="K225" i="59"/>
  <c r="K203" i="59"/>
  <c r="K214" i="59"/>
  <c r="K206" i="59"/>
  <c r="K190" i="59"/>
  <c r="K200" i="59"/>
  <c r="K204" i="59"/>
  <c r="M15" i="58"/>
  <c r="M15" i="68"/>
  <c r="R24" i="56"/>
  <c r="R28" i="56"/>
  <c r="R11" i="56"/>
  <c r="R22" i="56"/>
  <c r="R13" i="56"/>
  <c r="Q389" i="67"/>
  <c r="Q388" i="67"/>
  <c r="L400" i="61"/>
  <c r="M389" i="61"/>
  <c r="L26" i="58"/>
  <c r="L35" i="58"/>
  <c r="L35" i="68"/>
  <c r="L26" i="68"/>
  <c r="H18" i="1"/>
  <c r="H11" i="1" s="1"/>
  <c r="M10" i="61"/>
  <c r="M13" i="61"/>
  <c r="M18" i="61"/>
  <c r="M21" i="61"/>
  <c r="M26" i="61"/>
  <c r="M29" i="61"/>
  <c r="M15" i="61"/>
  <c r="M16" i="61"/>
  <c r="M23" i="61"/>
  <c r="M24" i="61"/>
  <c r="M31" i="61"/>
  <c r="M32" i="61"/>
  <c r="M14" i="61"/>
  <c r="M17" i="61"/>
  <c r="M22" i="61"/>
  <c r="M25" i="61"/>
  <c r="M30" i="61"/>
  <c r="M33" i="61"/>
  <c r="M19" i="61"/>
  <c r="M28" i="61"/>
  <c r="M35" i="61"/>
  <c r="M36" i="61"/>
  <c r="M43" i="61"/>
  <c r="M44" i="61"/>
  <c r="M11" i="61"/>
  <c r="M34" i="61"/>
  <c r="M12" i="61"/>
  <c r="M39" i="61"/>
  <c r="M40" i="61"/>
  <c r="M20" i="61"/>
  <c r="M38" i="61"/>
  <c r="M41" i="61"/>
  <c r="M47" i="61"/>
  <c r="M37" i="61"/>
  <c r="M42" i="61"/>
  <c r="M45" i="61"/>
  <c r="M48" i="61"/>
  <c r="M55" i="61"/>
  <c r="M56" i="61"/>
  <c r="M27" i="61"/>
  <c r="M54" i="61"/>
  <c r="M52" i="61"/>
  <c r="M51" i="61"/>
  <c r="M53" i="61"/>
  <c r="M46" i="61"/>
  <c r="M49" i="61"/>
  <c r="M50" i="61"/>
  <c r="R26" i="56"/>
  <c r="R27" i="56"/>
  <c r="R29" i="56"/>
  <c r="R10" i="56"/>
  <c r="U10" i="56" s="1"/>
  <c r="R25" i="56"/>
  <c r="R14" i="56"/>
  <c r="R37" i="56"/>
  <c r="R36" i="56"/>
  <c r="R38" i="56"/>
  <c r="R51" i="56"/>
  <c r="T51" i="56" s="1"/>
  <c r="R53" i="56"/>
  <c r="R52" i="56"/>
  <c r="T52" i="56" s="1"/>
  <c r="R77" i="56"/>
  <c r="R75" i="56"/>
  <c r="T75" i="56" s="1"/>
  <c r="R76" i="56"/>
  <c r="T76" i="56" s="1"/>
  <c r="R61" i="56"/>
  <c r="T61" i="56" s="1"/>
  <c r="R60" i="56"/>
  <c r="T60" i="56" s="1"/>
  <c r="R62" i="56"/>
  <c r="R59" i="56"/>
  <c r="R58" i="56"/>
  <c r="T58" i="56" s="1"/>
  <c r="R57" i="56"/>
  <c r="T57" i="56" s="1"/>
  <c r="R140" i="56"/>
  <c r="R138" i="56"/>
  <c r="T138" i="56" s="1"/>
  <c r="R139" i="56"/>
  <c r="T139" i="56" s="1"/>
  <c r="R40" i="56"/>
  <c r="R41" i="56"/>
  <c r="R39" i="56"/>
  <c r="R88" i="56"/>
  <c r="T88" i="56" s="1"/>
  <c r="R89" i="56"/>
  <c r="R87" i="56"/>
  <c r="T87" i="56" s="1"/>
  <c r="R96" i="56"/>
  <c r="T96" i="56" s="1"/>
  <c r="R98" i="56"/>
  <c r="R97" i="56"/>
  <c r="T97" i="56" s="1"/>
  <c r="R141" i="56"/>
  <c r="T141" i="56" s="1"/>
  <c r="R143" i="56"/>
  <c r="R142" i="56"/>
  <c r="R56" i="56"/>
  <c r="R55" i="56"/>
  <c r="T55" i="56" s="1"/>
  <c r="R54" i="56"/>
  <c r="T54" i="56" s="1"/>
  <c r="R79" i="56"/>
  <c r="T79" i="56" s="1"/>
  <c r="R80" i="56"/>
  <c r="R78" i="56"/>
  <c r="T78" i="56" s="1"/>
  <c r="R100" i="56"/>
  <c r="T100" i="56" s="1"/>
  <c r="R101" i="56"/>
  <c r="R99" i="56"/>
  <c r="T99" i="56" s="1"/>
  <c r="R49" i="56"/>
  <c r="R50" i="56"/>
  <c r="R48" i="56"/>
  <c r="R83" i="56"/>
  <c r="R82" i="56"/>
  <c r="T82" i="56" s="1"/>
  <c r="R81" i="56"/>
  <c r="T81" i="56" s="1"/>
  <c r="R67" i="56"/>
  <c r="T67" i="56" s="1"/>
  <c r="R66" i="56"/>
  <c r="T66" i="56" s="1"/>
  <c r="R68" i="56"/>
  <c r="R111" i="56"/>
  <c r="T111" i="56" s="1"/>
  <c r="R112" i="56"/>
  <c r="T112" i="56" s="1"/>
  <c r="R113" i="56"/>
  <c r="R121" i="56"/>
  <c r="T121" i="56" s="1"/>
  <c r="R122" i="56"/>
  <c r="R120" i="56"/>
  <c r="T120" i="56" s="1"/>
  <c r="R103" i="56"/>
  <c r="T103" i="56" s="1"/>
  <c r="R102" i="56"/>
  <c r="T102" i="56" s="1"/>
  <c r="R104" i="56"/>
  <c r="R147" i="56"/>
  <c r="T147" i="56" s="1"/>
  <c r="R149" i="56"/>
  <c r="R148" i="56"/>
  <c r="T148" i="56" s="1"/>
  <c r="R134" i="56"/>
  <c r="R133" i="56"/>
  <c r="T133" i="56" s="1"/>
  <c r="R132" i="56"/>
  <c r="T132" i="56" s="1"/>
  <c r="R31" i="56"/>
  <c r="R30" i="56"/>
  <c r="R32" i="56"/>
  <c r="R131" i="56"/>
  <c r="R130" i="56"/>
  <c r="T130" i="56" s="1"/>
  <c r="R129" i="56"/>
  <c r="T129" i="56" s="1"/>
  <c r="R115" i="56"/>
  <c r="T115" i="56" s="1"/>
  <c r="R116" i="56"/>
  <c r="R114" i="56"/>
  <c r="T114" i="56" s="1"/>
  <c r="R44" i="56"/>
  <c r="R42" i="56"/>
  <c r="R43" i="56"/>
  <c r="R63" i="56"/>
  <c r="T63" i="56" s="1"/>
  <c r="R65" i="56"/>
  <c r="R64" i="56"/>
  <c r="T64" i="56" s="1"/>
  <c r="R73" i="56"/>
  <c r="T73" i="56" s="1"/>
  <c r="R74" i="56"/>
  <c r="R72" i="56"/>
  <c r="T72" i="56" s="1"/>
  <c r="R117" i="56"/>
  <c r="T117" i="56" s="1"/>
  <c r="R119" i="56"/>
  <c r="R118" i="56"/>
  <c r="T118" i="56" s="1"/>
  <c r="R152" i="56"/>
  <c r="R151" i="56"/>
  <c r="T151" i="56" s="1"/>
  <c r="R150" i="56"/>
  <c r="T150" i="56" s="1"/>
  <c r="R84" i="56"/>
  <c r="T84" i="56" s="1"/>
  <c r="R85" i="56"/>
  <c r="T85" i="56" s="1"/>
  <c r="R86" i="56"/>
  <c r="R71" i="56"/>
  <c r="R70" i="56"/>
  <c r="T70" i="56" s="1"/>
  <c r="R69" i="56"/>
  <c r="T69" i="56" s="1"/>
  <c r="R125" i="56"/>
  <c r="R123" i="56"/>
  <c r="T123" i="56" s="1"/>
  <c r="R124" i="56"/>
  <c r="T124" i="56" s="1"/>
  <c r="R109" i="56"/>
  <c r="T109" i="56" s="1"/>
  <c r="R110" i="56"/>
  <c r="R108" i="56"/>
  <c r="T108" i="56" s="1"/>
  <c r="R47" i="56"/>
  <c r="R45" i="56"/>
  <c r="R46" i="56"/>
  <c r="R107" i="56"/>
  <c r="R105" i="56"/>
  <c r="T105" i="56" s="1"/>
  <c r="R106" i="56"/>
  <c r="T106" i="56" s="1"/>
  <c r="R90" i="56"/>
  <c r="T90" i="56" s="1"/>
  <c r="R91" i="56"/>
  <c r="T91" i="56" s="1"/>
  <c r="R92" i="56"/>
  <c r="R137" i="56"/>
  <c r="R136" i="56"/>
  <c r="T136" i="56" s="1"/>
  <c r="R135" i="56"/>
  <c r="T135" i="56" s="1"/>
  <c r="R146" i="56"/>
  <c r="R144" i="56"/>
  <c r="T144" i="56" s="1"/>
  <c r="R145" i="56"/>
  <c r="T145" i="56" s="1"/>
  <c r="R33" i="56"/>
  <c r="R35" i="56"/>
  <c r="R34" i="56"/>
  <c r="R93" i="56"/>
  <c r="T93" i="56" s="1"/>
  <c r="R95" i="56"/>
  <c r="R94" i="56"/>
  <c r="T94" i="56" s="1"/>
  <c r="R126" i="56"/>
  <c r="T126" i="56" s="1"/>
  <c r="R127" i="56"/>
  <c r="T127" i="56" s="1"/>
  <c r="R128" i="56"/>
  <c r="R9" i="56"/>
  <c r="R12" i="56"/>
  <c r="M218" i="61"/>
  <c r="M270" i="61" s="1"/>
  <c r="Q15" i="67"/>
  <c r="Q19" i="67"/>
  <c r="Q23" i="67"/>
  <c r="Q27" i="67"/>
  <c r="Q31" i="67"/>
  <c r="Q35" i="67"/>
  <c r="Q39" i="67"/>
  <c r="Q43" i="67"/>
  <c r="Q47" i="67"/>
  <c r="Q51" i="67"/>
  <c r="Q55" i="67"/>
  <c r="Q18" i="67"/>
  <c r="Q34" i="67"/>
  <c r="Q42" i="67"/>
  <c r="Q54" i="67"/>
  <c r="Q16" i="67"/>
  <c r="Q20" i="67"/>
  <c r="Q24" i="67"/>
  <c r="Q28" i="67"/>
  <c r="Q32" i="67"/>
  <c r="Q36" i="67"/>
  <c r="Q40" i="67"/>
  <c r="Q44" i="67"/>
  <c r="Q48" i="67"/>
  <c r="Q52" i="67"/>
  <c r="Q56" i="67"/>
  <c r="Q14" i="67"/>
  <c r="Q26" i="67"/>
  <c r="Q38" i="67"/>
  <c r="Q50" i="67"/>
  <c r="Q17" i="67"/>
  <c r="Q21" i="67"/>
  <c r="Q25" i="67"/>
  <c r="Q29" i="67"/>
  <c r="Q33" i="67"/>
  <c r="Q37" i="67"/>
  <c r="Q41" i="67"/>
  <c r="Q45" i="67"/>
  <c r="Q49" i="67"/>
  <c r="Q53" i="67"/>
  <c r="Q22" i="67"/>
  <c r="Q30" i="67"/>
  <c r="Q46" i="67"/>
  <c r="R21" i="56"/>
  <c r="R23" i="56"/>
  <c r="R155" i="56"/>
  <c r="R153" i="56"/>
  <c r="R154" i="56"/>
  <c r="R18" i="56"/>
  <c r="R20" i="56"/>
  <c r="R19" i="56"/>
  <c r="T6" i="56"/>
  <c r="R7" i="56"/>
  <c r="L394" i="67"/>
  <c r="L395" i="67" s="1"/>
  <c r="J16" i="69" s="1"/>
  <c r="G34" i="66"/>
  <c r="M3" i="67" s="1"/>
  <c r="H33" i="66"/>
  <c r="O231" i="69"/>
  <c r="O232" i="69"/>
  <c r="O234" i="69"/>
  <c r="O210" i="69"/>
  <c r="O215" i="69"/>
  <c r="O208" i="69"/>
  <c r="O195" i="69"/>
  <c r="O221" i="69"/>
  <c r="O196" i="69"/>
  <c r="O209" i="69"/>
  <c r="O169" i="69"/>
  <c r="O153" i="69"/>
  <c r="O128" i="69"/>
  <c r="O229" i="69"/>
  <c r="O176" i="69"/>
  <c r="O162" i="69"/>
  <c r="O146" i="69"/>
  <c r="O121" i="69"/>
  <c r="O183" i="69"/>
  <c r="O147" i="69"/>
  <c r="O156" i="69"/>
  <c r="O126" i="69"/>
  <c r="O113" i="69"/>
  <c r="O175" i="69"/>
  <c r="O127" i="69"/>
  <c r="O112" i="69"/>
  <c r="O95" i="69"/>
  <c r="O94" i="69"/>
  <c r="O107" i="69"/>
  <c r="O96" i="69"/>
  <c r="O111" i="69"/>
  <c r="O89" i="69"/>
  <c r="O220" i="69"/>
  <c r="O216" i="69"/>
  <c r="O200" i="69"/>
  <c r="O157" i="69"/>
  <c r="O198" i="69"/>
  <c r="O125" i="69"/>
  <c r="O164" i="69"/>
  <c r="O205" i="69"/>
  <c r="O98" i="69"/>
  <c r="O202" i="69"/>
  <c r="O218" i="69"/>
  <c r="O177" i="69"/>
  <c r="O178" i="69"/>
  <c r="O161" i="69"/>
  <c r="O120" i="69"/>
  <c r="O170" i="69"/>
  <c r="O129" i="69"/>
  <c r="O163" i="69"/>
  <c r="O143" i="69"/>
  <c r="O105" i="69"/>
  <c r="O119" i="69"/>
  <c r="O160" i="69"/>
  <c r="O151" i="69"/>
  <c r="O167" i="69"/>
  <c r="O227" i="69"/>
  <c r="O228" i="69"/>
  <c r="O226" i="69"/>
  <c r="O233" i="69"/>
  <c r="O211" i="69"/>
  <c r="O207" i="69"/>
  <c r="O181" i="69"/>
  <c r="O213" i="69"/>
  <c r="O182" i="69"/>
  <c r="O201" i="69"/>
  <c r="O165" i="69"/>
  <c r="O149" i="69"/>
  <c r="O124" i="69"/>
  <c r="O217" i="69"/>
  <c r="O174" i="69"/>
  <c r="O158" i="69"/>
  <c r="O142" i="69"/>
  <c r="O117" i="69"/>
  <c r="O171" i="69"/>
  <c r="O180" i="69"/>
  <c r="O168" i="69"/>
  <c r="O122" i="69"/>
  <c r="O109" i="69"/>
  <c r="O159" i="69"/>
  <c r="O123" i="69"/>
  <c r="O108" i="69"/>
  <c r="O91" i="69"/>
  <c r="O90" i="69"/>
  <c r="O102" i="69"/>
  <c r="O93" i="69"/>
  <c r="O106" i="69"/>
  <c r="O103" i="69"/>
  <c r="O235" i="69"/>
  <c r="O236" i="69"/>
  <c r="O214" i="69"/>
  <c r="O219" i="69"/>
  <c r="O199" i="69"/>
  <c r="O237" i="69"/>
  <c r="O212" i="69"/>
  <c r="O173" i="69"/>
  <c r="O141" i="69"/>
  <c r="O116" i="69"/>
  <c r="O166" i="69"/>
  <c r="O150" i="69"/>
  <c r="O197" i="69"/>
  <c r="O155" i="69"/>
  <c r="O130" i="69"/>
  <c r="O114" i="69"/>
  <c r="O144" i="69"/>
  <c r="O115" i="69"/>
  <c r="O99" i="69"/>
  <c r="O110" i="69"/>
  <c r="O101" i="69"/>
  <c r="O100" i="69"/>
  <c r="O97" i="69"/>
  <c r="O223" i="69"/>
  <c r="O224" i="69"/>
  <c r="O225" i="69"/>
  <c r="O222" i="69"/>
  <c r="O203" i="69"/>
  <c r="O204" i="69"/>
  <c r="O179" i="69"/>
  <c r="O145" i="69"/>
  <c r="O206" i="69"/>
  <c r="O154" i="69"/>
  <c r="O230" i="69"/>
  <c r="O172" i="69"/>
  <c r="O118" i="69"/>
  <c r="O148" i="69"/>
  <c r="O104" i="69"/>
  <c r="O152" i="69"/>
  <c r="O88" i="69"/>
  <c r="O92" i="69"/>
  <c r="R2" i="67"/>
  <c r="L18" i="66"/>
  <c r="L11" i="66" s="1"/>
  <c r="M27" i="66"/>
  <c r="P5" i="69"/>
  <c r="Q104" i="67"/>
  <c r="Q96" i="67"/>
  <c r="Q88" i="67"/>
  <c r="Q80" i="67"/>
  <c r="Q72" i="67"/>
  <c r="Q103" i="67"/>
  <c r="Q71" i="67"/>
  <c r="Q75" i="67"/>
  <c r="Q93" i="67"/>
  <c r="Q91" i="67"/>
  <c r="Q81" i="67"/>
  <c r="Q90" i="67"/>
  <c r="Q101" i="67"/>
  <c r="Q97" i="67"/>
  <c r="Q108" i="67"/>
  <c r="Q92" i="67"/>
  <c r="Q76" i="67"/>
  <c r="Q87" i="67"/>
  <c r="Q109" i="67"/>
  <c r="Q107" i="67"/>
  <c r="Q218" i="67"/>
  <c r="Q270" i="67" s="1"/>
  <c r="Q102" i="67"/>
  <c r="Q94" i="67"/>
  <c r="Q86" i="67"/>
  <c r="Q78" i="67"/>
  <c r="Q70" i="67"/>
  <c r="Q95" i="67"/>
  <c r="Q67" i="67"/>
  <c r="Q85" i="67"/>
  <c r="Q83" i="67"/>
  <c r="Q106" i="67"/>
  <c r="Q98" i="67"/>
  <c r="Q82" i="67"/>
  <c r="Q74" i="67"/>
  <c r="Q79" i="67"/>
  <c r="Q69" i="67"/>
  <c r="Q99" i="67"/>
  <c r="Q73" i="67"/>
  <c r="Q89" i="67"/>
  <c r="Q100" i="67"/>
  <c r="Q84" i="67"/>
  <c r="Q68" i="67"/>
  <c r="Q77" i="67"/>
  <c r="Q105" i="67"/>
  <c r="M30" i="66"/>
  <c r="N28" i="66"/>
  <c r="N29" i="66" s="1"/>
  <c r="L390" i="61"/>
  <c r="K29" i="58"/>
  <c r="K30" i="58"/>
  <c r="L394" i="61"/>
  <c r="L395" i="61" s="1"/>
  <c r="J16" i="59" s="1"/>
  <c r="M64" i="61"/>
  <c r="M65" i="61"/>
  <c r="M66" i="61"/>
  <c r="M67" i="61"/>
  <c r="M68" i="61"/>
  <c r="M69" i="61"/>
  <c r="M70" i="61"/>
  <c r="M71" i="61"/>
  <c r="M72" i="61"/>
  <c r="M73" i="61"/>
  <c r="M74" i="61"/>
  <c r="M75" i="61"/>
  <c r="M76" i="61"/>
  <c r="M77" i="61"/>
  <c r="M78" i="61"/>
  <c r="M79" i="61"/>
  <c r="M80" i="61"/>
  <c r="M81" i="61"/>
  <c r="M82" i="61"/>
  <c r="M83" i="61"/>
  <c r="M84" i="61"/>
  <c r="M85" i="61"/>
  <c r="M86" i="61"/>
  <c r="M87" i="61"/>
  <c r="M88" i="61"/>
  <c r="M89" i="61"/>
  <c r="M90" i="61"/>
  <c r="M91" i="61"/>
  <c r="M92" i="61"/>
  <c r="M93" i="61"/>
  <c r="M94" i="61"/>
  <c r="M95" i="61"/>
  <c r="M96" i="61"/>
  <c r="M97" i="61"/>
  <c r="M98" i="61"/>
  <c r="M99" i="61"/>
  <c r="M100" i="61"/>
  <c r="M101" i="61"/>
  <c r="M102" i="61"/>
  <c r="M103" i="61"/>
  <c r="M104" i="61"/>
  <c r="M105" i="61"/>
  <c r="M106" i="61"/>
  <c r="M107" i="61"/>
  <c r="M108" i="61"/>
  <c r="M109" i="61"/>
  <c r="M63" i="61"/>
  <c r="I27" i="1"/>
  <c r="M5" i="75" s="1"/>
  <c r="G3" i="42"/>
  <c r="G6" i="42" s="1"/>
  <c r="N388" i="67" s="1"/>
  <c r="V3" i="56"/>
  <c r="G29" i="1"/>
  <c r="H34" i="1"/>
  <c r="N3" i="61" s="1"/>
  <c r="N2" i="61"/>
  <c r="W2" i="56"/>
  <c r="L5" i="59"/>
  <c r="I34" i="1"/>
  <c r="O3" i="61" s="1"/>
  <c r="M177" i="75" l="1"/>
  <c r="M175" i="75"/>
  <c r="M169" i="75"/>
  <c r="M158" i="75"/>
  <c r="M159" i="75"/>
  <c r="M156" i="75"/>
  <c r="M157" i="75"/>
  <c r="M144" i="75"/>
  <c r="M165" i="75"/>
  <c r="M139" i="75"/>
  <c r="M143" i="75"/>
  <c r="M118" i="75"/>
  <c r="M119" i="75"/>
  <c r="M110" i="75"/>
  <c r="M151" i="75"/>
  <c r="M107" i="75"/>
  <c r="M128" i="75"/>
  <c r="M100" i="75"/>
  <c r="M92" i="75"/>
  <c r="M113" i="75"/>
  <c r="M90" i="75"/>
  <c r="M61" i="75"/>
  <c r="M45" i="75"/>
  <c r="M87" i="75"/>
  <c r="M58" i="75"/>
  <c r="M42" i="75"/>
  <c r="M94" i="75"/>
  <c r="M63" i="75"/>
  <c r="M180" i="75"/>
  <c r="M179" i="75"/>
  <c r="M172" i="75"/>
  <c r="M170" i="75"/>
  <c r="M171" i="75"/>
  <c r="M168" i="75"/>
  <c r="M152" i="75"/>
  <c r="M153" i="75"/>
  <c r="M155" i="75"/>
  <c r="M154" i="75"/>
  <c r="M125" i="75"/>
  <c r="M140" i="75"/>
  <c r="M147" i="75"/>
  <c r="M115" i="75"/>
  <c r="M106" i="75"/>
  <c r="M138" i="75"/>
  <c r="M103" i="75"/>
  <c r="M112" i="75"/>
  <c r="M96" i="75"/>
  <c r="M88" i="75"/>
  <c r="M93" i="75"/>
  <c r="M73" i="75"/>
  <c r="M57" i="75"/>
  <c r="M41" i="75"/>
  <c r="M70" i="75"/>
  <c r="M54" i="75"/>
  <c r="M38" i="75"/>
  <c r="M86" i="75"/>
  <c r="M59" i="75"/>
  <c r="M174" i="75"/>
  <c r="M162" i="75"/>
  <c r="M160" i="75"/>
  <c r="M150" i="75"/>
  <c r="M142" i="75"/>
  <c r="M122" i="75"/>
  <c r="M114" i="75"/>
  <c r="M111" i="75"/>
  <c r="M104" i="75"/>
  <c r="M75" i="75"/>
  <c r="M65" i="75"/>
  <c r="M105" i="75"/>
  <c r="M46" i="75"/>
  <c r="M67" i="75"/>
  <c r="M181" i="75"/>
  <c r="M176" i="75"/>
  <c r="M167" i="75"/>
  <c r="M148" i="75"/>
  <c r="M145" i="75"/>
  <c r="M121" i="75"/>
  <c r="M127" i="75"/>
  <c r="M102" i="75"/>
  <c r="M99" i="75"/>
  <c r="M116" i="75"/>
  <c r="M89" i="75"/>
  <c r="M53" i="75"/>
  <c r="M66" i="75"/>
  <c r="M34" i="75"/>
  <c r="M68" i="75"/>
  <c r="M173" i="75"/>
  <c r="M161" i="75"/>
  <c r="M117" i="75"/>
  <c r="M98" i="75"/>
  <c r="M109" i="75"/>
  <c r="M49" i="75"/>
  <c r="M101" i="75"/>
  <c r="M43" i="75"/>
  <c r="M55" i="75"/>
  <c r="M166" i="75"/>
  <c r="M149" i="75"/>
  <c r="M126" i="75"/>
  <c r="M124" i="75"/>
  <c r="M84" i="75"/>
  <c r="M37" i="75"/>
  <c r="M71" i="75"/>
  <c r="M35" i="75"/>
  <c r="M178" i="75"/>
  <c r="M146" i="75"/>
  <c r="M108" i="75"/>
  <c r="M50" i="75"/>
  <c r="M163" i="75"/>
  <c r="M123" i="75"/>
  <c r="M85" i="75"/>
  <c r="M60" i="75"/>
  <c r="M164" i="75"/>
  <c r="M69" i="75"/>
  <c r="M39" i="75"/>
  <c r="M141" i="75"/>
  <c r="M62" i="75"/>
  <c r="M182" i="75"/>
  <c r="M120" i="75"/>
  <c r="M32" i="75"/>
  <c r="M95" i="75"/>
  <c r="M33" i="75"/>
  <c r="M74" i="75"/>
  <c r="M51" i="75"/>
  <c r="M31" i="75"/>
  <c r="M47" i="75"/>
  <c r="M36" i="75"/>
  <c r="M56" i="75"/>
  <c r="M64" i="75"/>
  <c r="M48" i="75"/>
  <c r="M72" i="75"/>
  <c r="M91" i="75"/>
  <c r="M40" i="75"/>
  <c r="M52" i="75"/>
  <c r="M44" i="75"/>
  <c r="M97" i="75"/>
  <c r="N390" i="67"/>
  <c r="M19" i="68" s="1"/>
  <c r="N400" i="67"/>
  <c r="M29" i="68"/>
  <c r="M31" i="68" s="1"/>
  <c r="O400" i="67"/>
  <c r="N15" i="68"/>
  <c r="N15" i="58"/>
  <c r="T142" i="56"/>
  <c r="R388" i="67"/>
  <c r="R389" i="67"/>
  <c r="N388" i="61"/>
  <c r="N393" i="61" s="1"/>
  <c r="N389" i="61"/>
  <c r="M30" i="58" s="1"/>
  <c r="M35" i="58"/>
  <c r="M26" i="58"/>
  <c r="H3" i="42"/>
  <c r="H6" i="42" s="1"/>
  <c r="M35" i="68"/>
  <c r="M26" i="68"/>
  <c r="M400" i="61"/>
  <c r="U96" i="56"/>
  <c r="N11" i="61"/>
  <c r="N12" i="61"/>
  <c r="N19" i="61"/>
  <c r="N20" i="61"/>
  <c r="N27" i="61"/>
  <c r="N28" i="61"/>
  <c r="N13" i="61"/>
  <c r="N18" i="61"/>
  <c r="N21" i="61"/>
  <c r="N26" i="61"/>
  <c r="N29" i="61"/>
  <c r="N15" i="61"/>
  <c r="N16" i="61"/>
  <c r="N23" i="61"/>
  <c r="N24" i="61"/>
  <c r="N31" i="61"/>
  <c r="N32" i="61"/>
  <c r="N38" i="61"/>
  <c r="N41" i="61"/>
  <c r="N46" i="61"/>
  <c r="N14" i="61"/>
  <c r="N33" i="61"/>
  <c r="N35" i="61"/>
  <c r="N36" i="61"/>
  <c r="N22" i="61"/>
  <c r="N25" i="61"/>
  <c r="N34" i="61"/>
  <c r="N37" i="61"/>
  <c r="N39" i="61"/>
  <c r="N40" i="61"/>
  <c r="N43" i="61"/>
  <c r="N49" i="61"/>
  <c r="N47" i="61"/>
  <c r="N17" i="61"/>
  <c r="N42" i="61"/>
  <c r="N50" i="61"/>
  <c r="N53" i="61"/>
  <c r="N56" i="61"/>
  <c r="N45" i="61"/>
  <c r="N48" i="61"/>
  <c r="N55" i="61"/>
  <c r="N54" i="61"/>
  <c r="N44" i="61"/>
  <c r="N30" i="61"/>
  <c r="N52" i="61"/>
  <c r="N51" i="61"/>
  <c r="U109" i="56"/>
  <c r="U111" i="56"/>
  <c r="U54" i="56"/>
  <c r="U81" i="56"/>
  <c r="U76" i="56"/>
  <c r="U138" i="56"/>
  <c r="U69" i="56"/>
  <c r="U85" i="56"/>
  <c r="T128" i="56"/>
  <c r="T146" i="56"/>
  <c r="U72" i="56"/>
  <c r="U144" i="56"/>
  <c r="U129" i="56"/>
  <c r="U100" i="56"/>
  <c r="T10" i="56"/>
  <c r="U58" i="56"/>
  <c r="U126" i="56"/>
  <c r="T101" i="56"/>
  <c r="T98" i="56"/>
  <c r="U79" i="56"/>
  <c r="U115" i="56"/>
  <c r="U52" i="56"/>
  <c r="U88" i="56"/>
  <c r="U112" i="56"/>
  <c r="U142" i="56"/>
  <c r="U120" i="56"/>
  <c r="U90" i="56"/>
  <c r="U64" i="56"/>
  <c r="U67" i="56"/>
  <c r="U106" i="56"/>
  <c r="U61" i="56"/>
  <c r="U133" i="56"/>
  <c r="U139" i="56"/>
  <c r="U147" i="56"/>
  <c r="U151" i="56"/>
  <c r="U117" i="56"/>
  <c r="U57" i="56"/>
  <c r="U150" i="56"/>
  <c r="U99" i="56"/>
  <c r="U145" i="56"/>
  <c r="U91" i="56"/>
  <c r="U73" i="56"/>
  <c r="U60" i="56"/>
  <c r="U66" i="56"/>
  <c r="U97" i="56"/>
  <c r="U132" i="56"/>
  <c r="U93" i="56"/>
  <c r="U136" i="56"/>
  <c r="T107" i="56"/>
  <c r="T125" i="56"/>
  <c r="T71" i="56"/>
  <c r="T119" i="56"/>
  <c r="T65" i="56"/>
  <c r="T116" i="56"/>
  <c r="T131" i="56"/>
  <c r="T104" i="56"/>
  <c r="T122" i="56"/>
  <c r="T83" i="56"/>
  <c r="T80" i="56"/>
  <c r="T56" i="56"/>
  <c r="T134" i="56"/>
  <c r="U135" i="56"/>
  <c r="U103" i="56"/>
  <c r="U123" i="56"/>
  <c r="U108" i="56"/>
  <c r="U127" i="56"/>
  <c r="U55" i="56"/>
  <c r="U141" i="56"/>
  <c r="U102" i="56"/>
  <c r="U51" i="56"/>
  <c r="U78" i="56"/>
  <c r="U75" i="56"/>
  <c r="U87" i="56"/>
  <c r="U121" i="56"/>
  <c r="U70" i="56"/>
  <c r="U105" i="56"/>
  <c r="U84" i="56"/>
  <c r="U114" i="56"/>
  <c r="U94" i="56"/>
  <c r="U118" i="56"/>
  <c r="U124" i="56"/>
  <c r="U130" i="56"/>
  <c r="U82" i="56"/>
  <c r="U63" i="56"/>
  <c r="U148" i="56"/>
  <c r="T95" i="56"/>
  <c r="T137" i="56"/>
  <c r="T92" i="56"/>
  <c r="T152" i="56"/>
  <c r="T149" i="56"/>
  <c r="T113" i="56"/>
  <c r="T68" i="56"/>
  <c r="T89" i="56"/>
  <c r="T59" i="56"/>
  <c r="T62" i="56"/>
  <c r="T53" i="56"/>
  <c r="T110" i="56"/>
  <c r="T86" i="56"/>
  <c r="T74" i="56"/>
  <c r="T140" i="56"/>
  <c r="T77" i="56"/>
  <c r="R18" i="67"/>
  <c r="R22" i="67"/>
  <c r="R26" i="67"/>
  <c r="R30" i="67"/>
  <c r="R34" i="67"/>
  <c r="R38" i="67"/>
  <c r="R42" i="67"/>
  <c r="R46" i="67"/>
  <c r="R50" i="67"/>
  <c r="R54" i="67"/>
  <c r="R21" i="67"/>
  <c r="R29" i="67"/>
  <c r="R37" i="67"/>
  <c r="R49" i="67"/>
  <c r="R15" i="67"/>
  <c r="R19" i="67"/>
  <c r="R23" i="67"/>
  <c r="R27" i="67"/>
  <c r="R31" i="67"/>
  <c r="R35" i="67"/>
  <c r="R39" i="67"/>
  <c r="R43" i="67"/>
  <c r="R47" i="67"/>
  <c r="R51" i="67"/>
  <c r="R55" i="67"/>
  <c r="R25" i="67"/>
  <c r="R41" i="67"/>
  <c r="R16" i="67"/>
  <c r="R20" i="67"/>
  <c r="R24" i="67"/>
  <c r="R28" i="67"/>
  <c r="R32" i="67"/>
  <c r="R36" i="67"/>
  <c r="R40" i="67"/>
  <c r="R44" i="67"/>
  <c r="R48" i="67"/>
  <c r="R52" i="67"/>
  <c r="R56" i="67"/>
  <c r="R17" i="67"/>
  <c r="R33" i="67"/>
  <c r="R45" i="67"/>
  <c r="R53" i="67"/>
  <c r="N218" i="61"/>
  <c r="N270" i="61" s="1"/>
  <c r="U154" i="56"/>
  <c r="T154" i="56"/>
  <c r="T153" i="56"/>
  <c r="U153" i="56"/>
  <c r="M394" i="67"/>
  <c r="M393" i="67"/>
  <c r="I33" i="66"/>
  <c r="H34" i="66"/>
  <c r="N3" i="67" s="1"/>
  <c r="T19" i="56"/>
  <c r="U19" i="56"/>
  <c r="U42" i="56"/>
  <c r="T42" i="56"/>
  <c r="U46" i="56"/>
  <c r="T46" i="56"/>
  <c r="U48" i="56"/>
  <c r="T48" i="56"/>
  <c r="T30" i="56"/>
  <c r="U30" i="56"/>
  <c r="T43" i="56"/>
  <c r="U43" i="56"/>
  <c r="U33" i="56"/>
  <c r="T33" i="56"/>
  <c r="U16" i="56"/>
  <c r="T16" i="56"/>
  <c r="U22" i="56"/>
  <c r="T22" i="56"/>
  <c r="T34" i="56"/>
  <c r="U34" i="56"/>
  <c r="T27" i="56"/>
  <c r="U27" i="56"/>
  <c r="U12" i="56"/>
  <c r="T12" i="56"/>
  <c r="U31" i="56"/>
  <c r="T31" i="56"/>
  <c r="U37" i="56"/>
  <c r="T37" i="56"/>
  <c r="T9" i="56"/>
  <c r="U9" i="56"/>
  <c r="T49" i="56"/>
  <c r="U49" i="56"/>
  <c r="T25" i="56"/>
  <c r="U25" i="56"/>
  <c r="U39" i="56"/>
  <c r="T39" i="56"/>
  <c r="U18" i="56"/>
  <c r="T18" i="56"/>
  <c r="T21" i="56"/>
  <c r="U21" i="56"/>
  <c r="U24" i="56"/>
  <c r="T24" i="56"/>
  <c r="T36" i="56"/>
  <c r="U36" i="56"/>
  <c r="T45" i="56"/>
  <c r="U45" i="56"/>
  <c r="U28" i="56"/>
  <c r="T28" i="56"/>
  <c r="U40" i="56"/>
  <c r="T40" i="56"/>
  <c r="T15" i="56"/>
  <c r="U15" i="56"/>
  <c r="T13" i="56"/>
  <c r="U13" i="56"/>
  <c r="Q390" i="67"/>
  <c r="P232" i="69"/>
  <c r="P237" i="69"/>
  <c r="P221" i="69"/>
  <c r="P215" i="69"/>
  <c r="P216" i="69"/>
  <c r="P213" i="69"/>
  <c r="P182" i="69"/>
  <c r="P210" i="69"/>
  <c r="P197" i="69"/>
  <c r="P206" i="69"/>
  <c r="P170" i="69"/>
  <c r="P154" i="69"/>
  <c r="P129" i="69"/>
  <c r="P234" i="69"/>
  <c r="P171" i="69"/>
  <c r="P155" i="69"/>
  <c r="P130" i="69"/>
  <c r="P114" i="69"/>
  <c r="P160" i="69"/>
  <c r="P161" i="69"/>
  <c r="P110" i="69"/>
  <c r="P164" i="69"/>
  <c r="P109" i="69"/>
  <c r="P124" i="69"/>
  <c r="P103" i="69"/>
  <c r="P177" i="69"/>
  <c r="P119" i="69"/>
  <c r="P99" i="69"/>
  <c r="P94" i="69"/>
  <c r="P101" i="69"/>
  <c r="P128" i="69"/>
  <c r="P172" i="69"/>
  <c r="P236" i="69"/>
  <c r="P220" i="69"/>
  <c r="P225" i="69"/>
  <c r="P219" i="69"/>
  <c r="P222" i="69"/>
  <c r="P196" i="69"/>
  <c r="P218" i="69"/>
  <c r="P217" i="69"/>
  <c r="P174" i="69"/>
  <c r="P142" i="69"/>
  <c r="P175" i="69"/>
  <c r="P143" i="69"/>
  <c r="P168" i="69"/>
  <c r="P157" i="69"/>
  <c r="P113" i="69"/>
  <c r="P107" i="69"/>
  <c r="P127" i="69"/>
  <c r="P98" i="69"/>
  <c r="P89" i="69"/>
  <c r="P224" i="69"/>
  <c r="P223" i="69"/>
  <c r="P230" i="69"/>
  <c r="P200" i="69"/>
  <c r="P205" i="69"/>
  <c r="P176" i="69"/>
  <c r="P146" i="69"/>
  <c r="P181" i="69"/>
  <c r="P147" i="69"/>
  <c r="P202" i="69"/>
  <c r="P173" i="69"/>
  <c r="P149" i="69"/>
  <c r="P111" i="69"/>
  <c r="P96" i="69"/>
  <c r="P108" i="69"/>
  <c r="P123" i="69"/>
  <c r="P144" i="69"/>
  <c r="P228" i="69"/>
  <c r="P233" i="69"/>
  <c r="P231" i="69"/>
  <c r="P211" i="69"/>
  <c r="P212" i="69"/>
  <c r="P204" i="69"/>
  <c r="P178" i="69"/>
  <c r="P209" i="69"/>
  <c r="P183" i="69"/>
  <c r="P198" i="69"/>
  <c r="P166" i="69"/>
  <c r="P150" i="69"/>
  <c r="P125" i="69"/>
  <c r="P203" i="69"/>
  <c r="P167" i="69"/>
  <c r="P151" i="69"/>
  <c r="P126" i="69"/>
  <c r="P235" i="69"/>
  <c r="P152" i="69"/>
  <c r="P214" i="69"/>
  <c r="P106" i="69"/>
  <c r="P153" i="69"/>
  <c r="P105" i="69"/>
  <c r="P116" i="69"/>
  <c r="P100" i="69"/>
  <c r="P165" i="69"/>
  <c r="P112" i="69"/>
  <c r="P95" i="69"/>
  <c r="P90" i="69"/>
  <c r="P97" i="69"/>
  <c r="P207" i="69"/>
  <c r="P227" i="69"/>
  <c r="P201" i="69"/>
  <c r="P158" i="69"/>
  <c r="P117" i="69"/>
  <c r="P159" i="69"/>
  <c r="P118" i="69"/>
  <c r="P169" i="69"/>
  <c r="P180" i="69"/>
  <c r="P145" i="69"/>
  <c r="P92" i="69"/>
  <c r="P104" i="69"/>
  <c r="P120" i="69"/>
  <c r="P115" i="69"/>
  <c r="P229" i="69"/>
  <c r="P208" i="69"/>
  <c r="P226" i="69"/>
  <c r="P179" i="69"/>
  <c r="P162" i="69"/>
  <c r="P121" i="69"/>
  <c r="P163" i="69"/>
  <c r="P122" i="69"/>
  <c r="P199" i="69"/>
  <c r="P102" i="69"/>
  <c r="P156" i="69"/>
  <c r="P148" i="69"/>
  <c r="P91" i="69"/>
  <c r="P93" i="69"/>
  <c r="R108" i="67"/>
  <c r="R100" i="67"/>
  <c r="R92" i="67"/>
  <c r="R84" i="67"/>
  <c r="R76" i="67"/>
  <c r="R68" i="67"/>
  <c r="R89" i="67"/>
  <c r="R69" i="67"/>
  <c r="R95" i="67"/>
  <c r="R99" i="67"/>
  <c r="R83" i="67"/>
  <c r="R102" i="67"/>
  <c r="R86" i="67"/>
  <c r="R70" i="67"/>
  <c r="R97" i="67"/>
  <c r="R103" i="67"/>
  <c r="R104" i="67"/>
  <c r="R96" i="67"/>
  <c r="R88" i="67"/>
  <c r="R72" i="67"/>
  <c r="R73" i="67"/>
  <c r="R93" i="67"/>
  <c r="R75" i="67"/>
  <c r="R91" i="67"/>
  <c r="R106" i="67"/>
  <c r="R98" i="67"/>
  <c r="R90" i="67"/>
  <c r="R82" i="67"/>
  <c r="R74" i="67"/>
  <c r="R81" i="67"/>
  <c r="R101" i="67"/>
  <c r="R87" i="67"/>
  <c r="R107" i="67"/>
  <c r="R218" i="67"/>
  <c r="R270" i="67" s="1"/>
  <c r="R94" i="67"/>
  <c r="R78" i="67"/>
  <c r="R77" i="67"/>
  <c r="R71" i="67"/>
  <c r="R85" i="67"/>
  <c r="R80" i="67"/>
  <c r="R105" i="67"/>
  <c r="R79" i="67"/>
  <c r="R109" i="67"/>
  <c r="S2" i="67"/>
  <c r="N27" i="66"/>
  <c r="Q5" i="69"/>
  <c r="M18" i="66"/>
  <c r="M11" i="66" s="1"/>
  <c r="N30" i="66"/>
  <c r="O28" i="66"/>
  <c r="O29" i="66" s="1"/>
  <c r="K31" i="58"/>
  <c r="L194" i="59"/>
  <c r="L195" i="59"/>
  <c r="L202" i="59"/>
  <c r="L203" i="59"/>
  <c r="L209" i="59"/>
  <c r="L191" i="59"/>
  <c r="L198" i="59"/>
  <c r="L199" i="59"/>
  <c r="L206" i="59"/>
  <c r="L207" i="59"/>
  <c r="L211" i="59"/>
  <c r="L193" i="59"/>
  <c r="L196" i="59"/>
  <c r="L201" i="59"/>
  <c r="L204" i="59"/>
  <c r="L210" i="59"/>
  <c r="L192" i="59"/>
  <c r="L213" i="59"/>
  <c r="L217" i="59"/>
  <c r="L221" i="59"/>
  <c r="L225" i="59"/>
  <c r="L200" i="59"/>
  <c r="L212" i="59"/>
  <c r="L216" i="59"/>
  <c r="L220" i="59"/>
  <c r="L224" i="59"/>
  <c r="L205" i="59"/>
  <c r="L208" i="59"/>
  <c r="L215" i="59"/>
  <c r="L219" i="59"/>
  <c r="L223" i="59"/>
  <c r="L227" i="59"/>
  <c r="L197" i="59"/>
  <c r="L214" i="59"/>
  <c r="L218" i="59"/>
  <c r="L222" i="59"/>
  <c r="L226" i="59"/>
  <c r="L228" i="59"/>
  <c r="L232" i="59"/>
  <c r="L236" i="59"/>
  <c r="L231" i="59"/>
  <c r="L235" i="59"/>
  <c r="L230" i="59"/>
  <c r="L234" i="59"/>
  <c r="L229" i="59"/>
  <c r="L233" i="59"/>
  <c r="L140" i="59"/>
  <c r="L141" i="59"/>
  <c r="L148" i="59"/>
  <c r="L149" i="59"/>
  <c r="L155" i="59"/>
  <c r="L137" i="59"/>
  <c r="L143" i="59"/>
  <c r="L150" i="59"/>
  <c r="L156" i="59"/>
  <c r="L162" i="59"/>
  <c r="L145" i="59"/>
  <c r="L153" i="59"/>
  <c r="L154" i="59"/>
  <c r="L163" i="59"/>
  <c r="L167" i="59"/>
  <c r="L171" i="59"/>
  <c r="L175" i="59"/>
  <c r="L179" i="59"/>
  <c r="L146" i="59"/>
  <c r="L151" i="59"/>
  <c r="L161" i="59"/>
  <c r="L166" i="59"/>
  <c r="L170" i="59"/>
  <c r="L174" i="59"/>
  <c r="L178" i="59"/>
  <c r="L182" i="59"/>
  <c r="L138" i="59"/>
  <c r="L142" i="59"/>
  <c r="L147" i="59"/>
  <c r="L139" i="59"/>
  <c r="L158" i="59"/>
  <c r="L160" i="59"/>
  <c r="L169" i="59"/>
  <c r="L177" i="59"/>
  <c r="L165" i="59"/>
  <c r="L181" i="59"/>
  <c r="L159" i="59"/>
  <c r="L164" i="59"/>
  <c r="L172" i="59"/>
  <c r="L152" i="59"/>
  <c r="L168" i="59"/>
  <c r="L176" i="59"/>
  <c r="L144" i="59"/>
  <c r="L157" i="59"/>
  <c r="L173" i="59"/>
  <c r="L180" i="59"/>
  <c r="K19" i="58"/>
  <c r="L29" i="58"/>
  <c r="M390" i="61"/>
  <c r="L19" i="58" s="1"/>
  <c r="L30" i="58"/>
  <c r="M394" i="61"/>
  <c r="M395" i="61" s="1"/>
  <c r="K16" i="59" s="1"/>
  <c r="L91" i="59"/>
  <c r="L92" i="59"/>
  <c r="L99" i="59"/>
  <c r="L100" i="59"/>
  <c r="L104" i="59"/>
  <c r="L108" i="59"/>
  <c r="L94" i="59"/>
  <c r="L97" i="59"/>
  <c r="L103" i="59"/>
  <c r="L107" i="59"/>
  <c r="L111" i="59"/>
  <c r="L95" i="59"/>
  <c r="L96" i="59"/>
  <c r="L102" i="59"/>
  <c r="L106" i="59"/>
  <c r="L110" i="59"/>
  <c r="L93" i="59"/>
  <c r="L105" i="59"/>
  <c r="L112" i="59"/>
  <c r="L116" i="59"/>
  <c r="L120" i="59"/>
  <c r="L124" i="59"/>
  <c r="L128" i="59"/>
  <c r="L84" i="59"/>
  <c r="L87" i="59"/>
  <c r="L89" i="59"/>
  <c r="L109" i="59"/>
  <c r="L121" i="59"/>
  <c r="L129" i="59"/>
  <c r="L98" i="59"/>
  <c r="L101" i="59"/>
  <c r="L115" i="59"/>
  <c r="L119" i="59"/>
  <c r="L123" i="59"/>
  <c r="L127" i="59"/>
  <c r="L85" i="59"/>
  <c r="L86" i="59"/>
  <c r="L117" i="59"/>
  <c r="L125" i="59"/>
  <c r="L90" i="59"/>
  <c r="L114" i="59"/>
  <c r="L118" i="59"/>
  <c r="L122" i="59"/>
  <c r="L126" i="59"/>
  <c r="L88" i="59"/>
  <c r="L113" i="59"/>
  <c r="N64" i="61"/>
  <c r="N65" i="61"/>
  <c r="N66" i="61"/>
  <c r="N67" i="61"/>
  <c r="N68" i="61"/>
  <c r="N69" i="61"/>
  <c r="N70" i="61"/>
  <c r="N71" i="61"/>
  <c r="N72" i="61"/>
  <c r="N73" i="61"/>
  <c r="N74" i="61"/>
  <c r="N75" i="61"/>
  <c r="N76" i="61"/>
  <c r="N77" i="61"/>
  <c r="N78" i="61"/>
  <c r="N79" i="61"/>
  <c r="N80" i="61"/>
  <c r="N81" i="61"/>
  <c r="N82" i="61"/>
  <c r="N83" i="61"/>
  <c r="N84" i="61"/>
  <c r="N85" i="61"/>
  <c r="N86" i="61"/>
  <c r="N87" i="61"/>
  <c r="N88" i="61"/>
  <c r="N89" i="61"/>
  <c r="N90" i="61"/>
  <c r="N91" i="61"/>
  <c r="N92" i="61"/>
  <c r="N93" i="61"/>
  <c r="N94" i="61"/>
  <c r="N95" i="61"/>
  <c r="N96" i="61"/>
  <c r="N97" i="61"/>
  <c r="N98" i="61"/>
  <c r="N99" i="61"/>
  <c r="N100" i="61"/>
  <c r="N101" i="61"/>
  <c r="N102" i="61"/>
  <c r="N103" i="61"/>
  <c r="N104" i="61"/>
  <c r="N105" i="61"/>
  <c r="N106" i="61"/>
  <c r="N107" i="61"/>
  <c r="N108" i="61"/>
  <c r="N109" i="61"/>
  <c r="J27" i="1"/>
  <c r="O2" i="61"/>
  <c r="I18" i="1"/>
  <c r="I11" i="1" s="1"/>
  <c r="X2" i="56"/>
  <c r="M5" i="59"/>
  <c r="B22" i="59" s="1"/>
  <c r="G30" i="1"/>
  <c r="H28" i="1"/>
  <c r="V4" i="56"/>
  <c r="V6" i="56" s="1"/>
  <c r="U7" i="56"/>
  <c r="U6" i="56"/>
  <c r="T7" i="56"/>
  <c r="J34" i="1"/>
  <c r="P3" i="61" s="1"/>
  <c r="M395" i="67" l="1"/>
  <c r="K16" i="69" s="1"/>
  <c r="B44" i="59"/>
  <c r="B33" i="59"/>
  <c r="B55" i="59" s="1"/>
  <c r="N5" i="59"/>
  <c r="N5" i="75"/>
  <c r="I23" i="75"/>
  <c r="I21" i="75"/>
  <c r="M30" i="75" s="1"/>
  <c r="J21" i="75"/>
  <c r="J23" i="75"/>
  <c r="T8" i="56"/>
  <c r="J76" i="69"/>
  <c r="J78" i="69"/>
  <c r="I78" i="69"/>
  <c r="I76" i="69"/>
  <c r="J75" i="59"/>
  <c r="J77" i="59"/>
  <c r="I77" i="59"/>
  <c r="I75" i="59"/>
  <c r="I80" i="59" s="1"/>
  <c r="T143" i="56"/>
  <c r="K135" i="61"/>
  <c r="K144" i="61"/>
  <c r="K160" i="67"/>
  <c r="K154" i="61"/>
  <c r="U83" i="56"/>
  <c r="K130" i="61"/>
  <c r="S389" i="67"/>
  <c r="S388" i="67"/>
  <c r="O389" i="61"/>
  <c r="O388" i="61"/>
  <c r="N26" i="68"/>
  <c r="N35" i="68"/>
  <c r="N400" i="61"/>
  <c r="N26" i="58"/>
  <c r="N35" i="58"/>
  <c r="U98" i="56"/>
  <c r="O14" i="61"/>
  <c r="O17" i="61"/>
  <c r="O22" i="61"/>
  <c r="O25" i="61"/>
  <c r="O30" i="61"/>
  <c r="O33" i="61"/>
  <c r="O12" i="61"/>
  <c r="O19" i="61"/>
  <c r="O20" i="61"/>
  <c r="O27" i="61"/>
  <c r="O28" i="61"/>
  <c r="O13" i="61"/>
  <c r="O18" i="61"/>
  <c r="O21" i="61"/>
  <c r="O26" i="61"/>
  <c r="O29" i="61"/>
  <c r="O39" i="61"/>
  <c r="O40" i="61"/>
  <c r="O47" i="61"/>
  <c r="O16" i="61"/>
  <c r="O31" i="61"/>
  <c r="O23" i="61"/>
  <c r="O24" i="61"/>
  <c r="O35" i="61"/>
  <c r="O36" i="61"/>
  <c r="O34" i="61"/>
  <c r="O44" i="61"/>
  <c r="O45" i="61"/>
  <c r="O46" i="61"/>
  <c r="O48" i="61"/>
  <c r="O15" i="61"/>
  <c r="O38" i="61"/>
  <c r="O41" i="61"/>
  <c r="O43" i="61"/>
  <c r="O32" i="61"/>
  <c r="O37" i="61"/>
  <c r="O49" i="61"/>
  <c r="O51" i="61"/>
  <c r="O52" i="61"/>
  <c r="O42" i="61"/>
  <c r="O50" i="61"/>
  <c r="O53" i="61"/>
  <c r="O55" i="61"/>
  <c r="O56" i="61"/>
  <c r="O54" i="61"/>
  <c r="U110" i="56"/>
  <c r="U146" i="56"/>
  <c r="U113" i="56"/>
  <c r="K154" i="67"/>
  <c r="U56" i="56"/>
  <c r="U140" i="56"/>
  <c r="K160" i="61"/>
  <c r="U86" i="56"/>
  <c r="U71" i="56"/>
  <c r="U104" i="56"/>
  <c r="U77" i="56"/>
  <c r="U68" i="56"/>
  <c r="U122" i="56"/>
  <c r="U53" i="56"/>
  <c r="K139" i="67"/>
  <c r="K152" i="67"/>
  <c r="K133" i="61"/>
  <c r="K147" i="61"/>
  <c r="U74" i="56"/>
  <c r="K145" i="67"/>
  <c r="K156" i="61"/>
  <c r="K153" i="67"/>
  <c r="K144" i="67"/>
  <c r="K130" i="67"/>
  <c r="K146" i="61"/>
  <c r="K151" i="61"/>
  <c r="K150" i="67"/>
  <c r="K138" i="67"/>
  <c r="K155" i="61"/>
  <c r="K135" i="67"/>
  <c r="U131" i="56"/>
  <c r="U101" i="56"/>
  <c r="U59" i="56"/>
  <c r="U116" i="56"/>
  <c r="U128" i="56"/>
  <c r="K145" i="61"/>
  <c r="U80" i="56"/>
  <c r="U89" i="56"/>
  <c r="U92" i="56"/>
  <c r="U62" i="56"/>
  <c r="U143" i="56"/>
  <c r="U134" i="56"/>
  <c r="K146" i="67"/>
  <c r="U65" i="56"/>
  <c r="U119" i="56"/>
  <c r="U152" i="56"/>
  <c r="U107" i="56"/>
  <c r="U149" i="56"/>
  <c r="K133" i="67"/>
  <c r="K152" i="61"/>
  <c r="K147" i="67"/>
  <c r="K153" i="61"/>
  <c r="K139" i="61"/>
  <c r="K150" i="61"/>
  <c r="K156" i="67"/>
  <c r="K155" i="67"/>
  <c r="K138" i="61"/>
  <c r="U137" i="56"/>
  <c r="K151" i="67"/>
  <c r="U95" i="56"/>
  <c r="U125" i="56"/>
  <c r="K141" i="67"/>
  <c r="K141" i="61"/>
  <c r="K134" i="67"/>
  <c r="K134" i="61"/>
  <c r="K142" i="61"/>
  <c r="K142" i="67"/>
  <c r="K162" i="61"/>
  <c r="K162" i="67"/>
  <c r="K132" i="61"/>
  <c r="K132" i="67"/>
  <c r="K149" i="61"/>
  <c r="K149" i="67"/>
  <c r="K157" i="61"/>
  <c r="K157" i="67"/>
  <c r="K131" i="61"/>
  <c r="K131" i="67"/>
  <c r="K161" i="67"/>
  <c r="K161" i="61"/>
  <c r="K143" i="61"/>
  <c r="K143" i="67"/>
  <c r="K136" i="61"/>
  <c r="K136" i="67"/>
  <c r="K140" i="67"/>
  <c r="K140" i="61"/>
  <c r="K137" i="67"/>
  <c r="K137" i="61"/>
  <c r="K148" i="61"/>
  <c r="K148" i="67"/>
  <c r="K158" i="61"/>
  <c r="K158" i="67"/>
  <c r="K129" i="61"/>
  <c r="K129" i="67"/>
  <c r="S16" i="67"/>
  <c r="S20" i="67"/>
  <c r="S24" i="67"/>
  <c r="S28" i="67"/>
  <c r="S32" i="67"/>
  <c r="S36" i="67"/>
  <c r="S40" i="67"/>
  <c r="S44" i="67"/>
  <c r="S48" i="67"/>
  <c r="S52" i="67"/>
  <c r="S56" i="67"/>
  <c r="S19" i="67"/>
  <c r="S35" i="67"/>
  <c r="S51" i="67"/>
  <c r="S17" i="67"/>
  <c r="S21" i="67"/>
  <c r="S25" i="67"/>
  <c r="S29" i="67"/>
  <c r="S33" i="67"/>
  <c r="S37" i="67"/>
  <c r="S41" i="67"/>
  <c r="S45" i="67"/>
  <c r="S49" i="67"/>
  <c r="S53" i="67"/>
  <c r="S27" i="67"/>
  <c r="S39" i="67"/>
  <c r="S43" i="67"/>
  <c r="S55" i="67"/>
  <c r="S18" i="67"/>
  <c r="S22" i="67"/>
  <c r="S26" i="67"/>
  <c r="S30" i="67"/>
  <c r="S34" i="67"/>
  <c r="S38" i="67"/>
  <c r="S42" i="67"/>
  <c r="S46" i="67"/>
  <c r="S50" i="67"/>
  <c r="S54" i="67"/>
  <c r="S23" i="67"/>
  <c r="S31" i="67"/>
  <c r="S47" i="67"/>
  <c r="V73" i="56"/>
  <c r="V144" i="56"/>
  <c r="V127" i="56"/>
  <c r="V148" i="56"/>
  <c r="V96" i="56"/>
  <c r="V120" i="56"/>
  <c r="V108" i="56"/>
  <c r="V87" i="56"/>
  <c r="V94" i="56"/>
  <c r="V111" i="56"/>
  <c r="V100" i="56"/>
  <c r="V139" i="56"/>
  <c r="V117" i="56"/>
  <c r="V114" i="56"/>
  <c r="V136" i="56"/>
  <c r="V75" i="56"/>
  <c r="V60" i="56"/>
  <c r="V66" i="56"/>
  <c r="V69" i="56"/>
  <c r="V64" i="56"/>
  <c r="V88" i="56"/>
  <c r="V85" i="56"/>
  <c r="V84" i="56"/>
  <c r="V63" i="56"/>
  <c r="V81" i="56"/>
  <c r="V82" i="56"/>
  <c r="V123" i="56"/>
  <c r="V126" i="56"/>
  <c r="V142" i="56"/>
  <c r="V93" i="56"/>
  <c r="V76" i="56"/>
  <c r="V106" i="56"/>
  <c r="V105" i="56"/>
  <c r="V99" i="56"/>
  <c r="V79" i="56"/>
  <c r="V121" i="56"/>
  <c r="V118" i="56"/>
  <c r="V132" i="56"/>
  <c r="V145" i="56"/>
  <c r="V124" i="56"/>
  <c r="V103" i="56"/>
  <c r="V70" i="56"/>
  <c r="V72" i="56"/>
  <c r="V147" i="56"/>
  <c r="V138" i="56"/>
  <c r="V102" i="56"/>
  <c r="V78" i="56"/>
  <c r="V109" i="56"/>
  <c r="V97" i="56"/>
  <c r="V130" i="56"/>
  <c r="V91" i="56"/>
  <c r="V61" i="56"/>
  <c r="V112" i="56"/>
  <c r="V141" i="56"/>
  <c r="V90" i="56"/>
  <c r="V151" i="56"/>
  <c r="V129" i="56"/>
  <c r="V115" i="56"/>
  <c r="V135" i="56"/>
  <c r="V133" i="56"/>
  <c r="V150" i="56"/>
  <c r="V67" i="56"/>
  <c r="V153" i="56"/>
  <c r="V154" i="56"/>
  <c r="O218" i="61"/>
  <c r="O270" i="61" s="1"/>
  <c r="U11" i="56"/>
  <c r="T11" i="56"/>
  <c r="U155" i="56"/>
  <c r="T155" i="56"/>
  <c r="K163" i="61" s="1"/>
  <c r="V22" i="56"/>
  <c r="V57" i="56"/>
  <c r="V55" i="56"/>
  <c r="V54" i="56"/>
  <c r="V58" i="56"/>
  <c r="V51" i="56"/>
  <c r="V52" i="56"/>
  <c r="N394" i="67"/>
  <c r="N393" i="67"/>
  <c r="I34" i="66"/>
  <c r="O3" i="67" s="1"/>
  <c r="J33" i="66"/>
  <c r="V13" i="56"/>
  <c r="V27" i="56"/>
  <c r="V36" i="56"/>
  <c r="V18" i="56"/>
  <c r="V10" i="56"/>
  <c r="V16" i="56"/>
  <c r="V34" i="56"/>
  <c r="V12" i="56"/>
  <c r="V49" i="56"/>
  <c r="V21" i="56"/>
  <c r="V42" i="56"/>
  <c r="V48" i="56"/>
  <c r="V37" i="56"/>
  <c r="V9" i="56"/>
  <c r="V39" i="56"/>
  <c r="V46" i="56"/>
  <c r="V43" i="56"/>
  <c r="V33" i="56"/>
  <c r="V31" i="56"/>
  <c r="V40" i="56"/>
  <c r="V24" i="56"/>
  <c r="V25" i="56"/>
  <c r="V15" i="56"/>
  <c r="V28" i="56"/>
  <c r="V45" i="56"/>
  <c r="V30" i="56"/>
  <c r="V19" i="56"/>
  <c r="U29" i="56"/>
  <c r="T50" i="56"/>
  <c r="U41" i="56"/>
  <c r="U32" i="56"/>
  <c r="T29" i="56"/>
  <c r="U44" i="56"/>
  <c r="U14" i="56"/>
  <c r="U50" i="56"/>
  <c r="T41" i="56"/>
  <c r="T32" i="56"/>
  <c r="U35" i="56"/>
  <c r="T44" i="56"/>
  <c r="T14" i="56"/>
  <c r="T26" i="56"/>
  <c r="T23" i="56"/>
  <c r="U17" i="56"/>
  <c r="U47" i="56"/>
  <c r="U23" i="56"/>
  <c r="T20" i="56"/>
  <c r="U26" i="56"/>
  <c r="T35" i="56"/>
  <c r="T47" i="56"/>
  <c r="T38" i="56"/>
  <c r="U38" i="56"/>
  <c r="T17" i="56"/>
  <c r="U20" i="56"/>
  <c r="U8" i="56"/>
  <c r="T2" i="67"/>
  <c r="R5" i="69"/>
  <c r="B23" i="69" s="1"/>
  <c r="O27" i="66"/>
  <c r="N18" i="66"/>
  <c r="N11" i="66" s="1"/>
  <c r="R390" i="67"/>
  <c r="S107" i="67"/>
  <c r="S99" i="67"/>
  <c r="S91" i="67"/>
  <c r="S83" i="67"/>
  <c r="S75" i="67"/>
  <c r="S80" i="67"/>
  <c r="S108" i="67"/>
  <c r="S102" i="67"/>
  <c r="S70" i="67"/>
  <c r="S100" i="67"/>
  <c r="S106" i="67"/>
  <c r="S82" i="67"/>
  <c r="S109" i="67"/>
  <c r="S101" i="67"/>
  <c r="S93" i="67"/>
  <c r="S85" i="67"/>
  <c r="S69" i="67"/>
  <c r="S88" i="67"/>
  <c r="S78" i="67"/>
  <c r="S218" i="67"/>
  <c r="S270" i="67" s="1"/>
  <c r="S95" i="67"/>
  <c r="S79" i="67"/>
  <c r="S96" i="67"/>
  <c r="S76" i="67"/>
  <c r="S105" i="67"/>
  <c r="S97" i="67"/>
  <c r="S89" i="67"/>
  <c r="S81" i="67"/>
  <c r="S73" i="67"/>
  <c r="S104" i="67"/>
  <c r="S72" i="67"/>
  <c r="S92" i="67"/>
  <c r="S94" i="67"/>
  <c r="S84" i="67"/>
  <c r="S74" i="67"/>
  <c r="S77" i="67"/>
  <c r="S90" i="67"/>
  <c r="S103" i="67"/>
  <c r="S87" i="67"/>
  <c r="S71" i="67"/>
  <c r="S86" i="67"/>
  <c r="S98" i="67"/>
  <c r="Q229" i="69"/>
  <c r="Q230" i="69"/>
  <c r="Q228" i="69"/>
  <c r="Q235" i="69"/>
  <c r="Q209" i="69"/>
  <c r="Q205" i="69"/>
  <c r="Q179" i="69"/>
  <c r="Q202" i="69"/>
  <c r="Q224" i="69"/>
  <c r="Q171" i="69"/>
  <c r="Q155" i="69"/>
  <c r="Q130" i="69"/>
  <c r="Q114" i="69"/>
  <c r="Q172" i="69"/>
  <c r="Q156" i="69"/>
  <c r="Q127" i="69"/>
  <c r="Q214" i="69"/>
  <c r="Q165" i="69"/>
  <c r="Q208" i="69"/>
  <c r="Q158" i="69"/>
  <c r="Q145" i="69"/>
  <c r="Q116" i="69"/>
  <c r="Q169" i="69"/>
  <c r="Q106" i="69"/>
  <c r="Q121" i="69"/>
  <c r="Q101" i="69"/>
  <c r="Q170" i="69"/>
  <c r="Q92" i="69"/>
  <c r="Q99" i="69"/>
  <c r="Q108" i="69"/>
  <c r="Q94" i="69"/>
  <c r="Q233" i="69"/>
  <c r="Q236" i="69"/>
  <c r="Q213" i="69"/>
  <c r="Q183" i="69"/>
  <c r="Q206" i="69"/>
  <c r="Q175" i="69"/>
  <c r="Q143" i="69"/>
  <c r="Q178" i="69"/>
  <c r="Q144" i="69"/>
  <c r="Q173" i="69"/>
  <c r="Q166" i="69"/>
  <c r="Q120" i="69"/>
  <c r="Q110" i="69"/>
  <c r="Q105" i="69"/>
  <c r="Q96" i="69"/>
  <c r="Q117" i="69"/>
  <c r="Q221" i="69"/>
  <c r="Q217" i="69"/>
  <c r="Q197" i="69"/>
  <c r="Q180" i="69"/>
  <c r="Q163" i="69"/>
  <c r="Q122" i="69"/>
  <c r="Q164" i="69"/>
  <c r="Q119" i="69"/>
  <c r="Q149" i="69"/>
  <c r="Q162" i="69"/>
  <c r="Q107" i="69"/>
  <c r="Q161" i="69"/>
  <c r="Q93" i="69"/>
  <c r="Q112" i="69"/>
  <c r="Q90" i="69"/>
  <c r="Q225" i="69"/>
  <c r="Q226" i="69"/>
  <c r="Q220" i="69"/>
  <c r="Q227" i="69"/>
  <c r="Q232" i="69"/>
  <c r="Q201" i="69"/>
  <c r="Q231" i="69"/>
  <c r="Q198" i="69"/>
  <c r="Q203" i="69"/>
  <c r="Q167" i="69"/>
  <c r="Q151" i="69"/>
  <c r="Q126" i="69"/>
  <c r="Q211" i="69"/>
  <c r="Q168" i="69"/>
  <c r="Q152" i="69"/>
  <c r="Q123" i="69"/>
  <c r="Q207" i="69"/>
  <c r="Q157" i="69"/>
  <c r="Q204" i="69"/>
  <c r="Q219" i="69"/>
  <c r="Q128" i="69"/>
  <c r="Q111" i="69"/>
  <c r="Q154" i="69"/>
  <c r="Q102" i="69"/>
  <c r="Q113" i="69"/>
  <c r="Q97" i="69"/>
  <c r="Q153" i="69"/>
  <c r="Q125" i="69"/>
  <c r="Q95" i="69"/>
  <c r="Q98" i="69"/>
  <c r="Q234" i="69"/>
  <c r="Q212" i="69"/>
  <c r="Q210" i="69"/>
  <c r="Q176" i="69"/>
  <c r="Q159" i="69"/>
  <c r="Q118" i="69"/>
  <c r="Q160" i="69"/>
  <c r="Q115" i="69"/>
  <c r="Q223" i="69"/>
  <c r="Q150" i="69"/>
  <c r="Q103" i="69"/>
  <c r="Q129" i="69"/>
  <c r="Q182" i="69"/>
  <c r="Q104" i="69"/>
  <c r="Q199" i="69"/>
  <c r="Q237" i="69"/>
  <c r="Q222" i="69"/>
  <c r="Q216" i="69"/>
  <c r="Q218" i="69"/>
  <c r="Q215" i="69"/>
  <c r="Q181" i="69"/>
  <c r="Q147" i="69"/>
  <c r="Q200" i="69"/>
  <c r="Q148" i="69"/>
  <c r="Q177" i="69"/>
  <c r="Q174" i="69"/>
  <c r="Q124" i="69"/>
  <c r="Q146" i="69"/>
  <c r="Q109" i="69"/>
  <c r="Q100" i="69"/>
  <c r="Q91" i="69"/>
  <c r="P28" i="66"/>
  <c r="P29" i="66" s="1"/>
  <c r="O30" i="66"/>
  <c r="P2" i="61"/>
  <c r="M192" i="59"/>
  <c r="M197" i="59"/>
  <c r="M200" i="59"/>
  <c r="M205" i="59"/>
  <c r="M208" i="59"/>
  <c r="M212" i="59"/>
  <c r="M193" i="59"/>
  <c r="M196" i="59"/>
  <c r="M201" i="59"/>
  <c r="M204" i="59"/>
  <c r="M210" i="59"/>
  <c r="M194" i="59"/>
  <c r="M195" i="59"/>
  <c r="M202" i="59"/>
  <c r="M203" i="59"/>
  <c r="M209" i="59"/>
  <c r="M216" i="59"/>
  <c r="M220" i="59"/>
  <c r="M224" i="59"/>
  <c r="M198" i="59"/>
  <c r="M211" i="59"/>
  <c r="M215" i="59"/>
  <c r="M219" i="59"/>
  <c r="M223" i="59"/>
  <c r="M227" i="59"/>
  <c r="M206" i="59"/>
  <c r="M207" i="59"/>
  <c r="M214" i="59"/>
  <c r="M218" i="59"/>
  <c r="M222" i="59"/>
  <c r="M226" i="59"/>
  <c r="M199" i="59"/>
  <c r="M213" i="59"/>
  <c r="M217" i="59"/>
  <c r="M221" i="59"/>
  <c r="M225" i="59"/>
  <c r="M231" i="59"/>
  <c r="M235" i="59"/>
  <c r="M230" i="59"/>
  <c r="M234" i="59"/>
  <c r="M229" i="59"/>
  <c r="M233" i="59"/>
  <c r="M228" i="59"/>
  <c r="M232" i="59"/>
  <c r="M236" i="59"/>
  <c r="N198" i="59"/>
  <c r="N199" i="59"/>
  <c r="N206" i="59"/>
  <c r="N207" i="59"/>
  <c r="N211" i="59"/>
  <c r="N194" i="59"/>
  <c r="N195" i="59"/>
  <c r="N202" i="59"/>
  <c r="N203" i="59"/>
  <c r="N209" i="59"/>
  <c r="N197" i="59"/>
  <c r="N200" i="59"/>
  <c r="N205" i="59"/>
  <c r="N208" i="59"/>
  <c r="N212" i="59"/>
  <c r="N196" i="59"/>
  <c r="N215" i="59"/>
  <c r="N219" i="59"/>
  <c r="N223" i="59"/>
  <c r="N227" i="59"/>
  <c r="N204" i="59"/>
  <c r="N210" i="59"/>
  <c r="N214" i="59"/>
  <c r="N218" i="59"/>
  <c r="N222" i="59"/>
  <c r="N226" i="59"/>
  <c r="N201" i="59"/>
  <c r="N213" i="59"/>
  <c r="N217" i="59"/>
  <c r="N221" i="59"/>
  <c r="N225" i="59"/>
  <c r="N193" i="59"/>
  <c r="N216" i="59"/>
  <c r="N220" i="59"/>
  <c r="N224" i="59"/>
  <c r="N230" i="59"/>
  <c r="N234" i="59"/>
  <c r="N229" i="59"/>
  <c r="N233" i="59"/>
  <c r="N228" i="59"/>
  <c r="N232" i="59"/>
  <c r="N236" i="59"/>
  <c r="N231" i="59"/>
  <c r="N235" i="59"/>
  <c r="N144" i="59"/>
  <c r="N145" i="59"/>
  <c r="N152" i="59"/>
  <c r="N153" i="59"/>
  <c r="N157" i="59"/>
  <c r="N139" i="59"/>
  <c r="N149" i="59"/>
  <c r="N151" i="59"/>
  <c r="N154" i="59"/>
  <c r="N160" i="59"/>
  <c r="N143" i="59"/>
  <c r="N146" i="59"/>
  <c r="N147" i="59"/>
  <c r="N148" i="59"/>
  <c r="N155" i="59"/>
  <c r="N156" i="59"/>
  <c r="N161" i="59"/>
  <c r="N165" i="59"/>
  <c r="N169" i="59"/>
  <c r="N173" i="59"/>
  <c r="N177" i="59"/>
  <c r="N181" i="59"/>
  <c r="N140" i="59"/>
  <c r="N141" i="59"/>
  <c r="N150" i="59"/>
  <c r="N142" i="59"/>
  <c r="N158" i="59"/>
  <c r="N159" i="59"/>
  <c r="N164" i="59"/>
  <c r="N168" i="59"/>
  <c r="N172" i="59"/>
  <c r="N176" i="59"/>
  <c r="N180" i="59"/>
  <c r="N163" i="59"/>
  <c r="N167" i="59"/>
  <c r="N175" i="59"/>
  <c r="N179" i="59"/>
  <c r="N170" i="59"/>
  <c r="N166" i="59"/>
  <c r="N174" i="59"/>
  <c r="N182" i="59"/>
  <c r="N171" i="59"/>
  <c r="N162" i="59"/>
  <c r="N178" i="59"/>
  <c r="M138" i="59"/>
  <c r="M143" i="59"/>
  <c r="M146" i="59"/>
  <c r="M151" i="59"/>
  <c r="M154" i="59"/>
  <c r="M158" i="59"/>
  <c r="M141" i="59"/>
  <c r="M142" i="59"/>
  <c r="M145" i="59"/>
  <c r="M155" i="59"/>
  <c r="M161" i="59"/>
  <c r="M149" i="59"/>
  <c r="M162" i="59"/>
  <c r="M166" i="59"/>
  <c r="M170" i="59"/>
  <c r="M174" i="59"/>
  <c r="M178" i="59"/>
  <c r="M182" i="59"/>
  <c r="M144" i="59"/>
  <c r="M147" i="59"/>
  <c r="M148" i="59"/>
  <c r="M156" i="59"/>
  <c r="M157" i="59"/>
  <c r="M160" i="59"/>
  <c r="M165" i="59"/>
  <c r="M169" i="59"/>
  <c r="M173" i="59"/>
  <c r="M177" i="59"/>
  <c r="M181" i="59"/>
  <c r="M139" i="59"/>
  <c r="M152" i="59"/>
  <c r="M168" i="59"/>
  <c r="M176" i="59"/>
  <c r="M150" i="59"/>
  <c r="M153" i="59"/>
  <c r="M159" i="59"/>
  <c r="M180" i="59"/>
  <c r="M140" i="59"/>
  <c r="M171" i="59"/>
  <c r="M163" i="59"/>
  <c r="M167" i="59"/>
  <c r="M175" i="59"/>
  <c r="M164" i="59"/>
  <c r="M172" i="59"/>
  <c r="M179" i="59"/>
  <c r="N394" i="61"/>
  <c r="N395" i="61" s="1"/>
  <c r="L16" i="59" s="1"/>
  <c r="M29" i="58"/>
  <c r="M31" i="58" s="1"/>
  <c r="N390" i="61"/>
  <c r="L31" i="58"/>
  <c r="M94" i="59"/>
  <c r="M97" i="59"/>
  <c r="M103" i="59"/>
  <c r="M107" i="59"/>
  <c r="M111" i="59"/>
  <c r="M95" i="59"/>
  <c r="M96" i="59"/>
  <c r="M102" i="59"/>
  <c r="M106" i="59"/>
  <c r="M110" i="59"/>
  <c r="M90" i="59"/>
  <c r="M93" i="59"/>
  <c r="M98" i="59"/>
  <c r="M101" i="59"/>
  <c r="M105" i="59"/>
  <c r="M109" i="59"/>
  <c r="M91" i="59"/>
  <c r="M104" i="59"/>
  <c r="M115" i="59"/>
  <c r="M119" i="59"/>
  <c r="M123" i="59"/>
  <c r="M127" i="59"/>
  <c r="M85" i="59"/>
  <c r="M86" i="59"/>
  <c r="M112" i="59"/>
  <c r="M120" i="59"/>
  <c r="M128" i="59"/>
  <c r="M99" i="59"/>
  <c r="M100" i="59"/>
  <c r="M114" i="59"/>
  <c r="M118" i="59"/>
  <c r="M122" i="59"/>
  <c r="M126" i="59"/>
  <c r="M88" i="59"/>
  <c r="M108" i="59"/>
  <c r="M124" i="59"/>
  <c r="M92" i="59"/>
  <c r="M113" i="59"/>
  <c r="M117" i="59"/>
  <c r="M121" i="59"/>
  <c r="M125" i="59"/>
  <c r="M129" i="59"/>
  <c r="M116" i="59"/>
  <c r="M87" i="59"/>
  <c r="M89" i="59"/>
  <c r="N95" i="59"/>
  <c r="N96" i="59"/>
  <c r="N102" i="59"/>
  <c r="N106" i="59"/>
  <c r="N110" i="59"/>
  <c r="N90" i="59"/>
  <c r="N93" i="59"/>
  <c r="N98" i="59"/>
  <c r="N101" i="59"/>
  <c r="N105" i="59"/>
  <c r="N109" i="59"/>
  <c r="N91" i="59"/>
  <c r="N92" i="59"/>
  <c r="N99" i="59"/>
  <c r="N100" i="59"/>
  <c r="N104" i="59"/>
  <c r="N108" i="59"/>
  <c r="N97" i="59"/>
  <c r="N103" i="59"/>
  <c r="N114" i="59"/>
  <c r="N118" i="59"/>
  <c r="N122" i="59"/>
  <c r="N126" i="59"/>
  <c r="N88" i="59"/>
  <c r="N107" i="59"/>
  <c r="N94" i="59"/>
  <c r="N113" i="59"/>
  <c r="N117" i="59"/>
  <c r="N121" i="59"/>
  <c r="N125" i="59"/>
  <c r="N129" i="59"/>
  <c r="N123" i="59"/>
  <c r="N127" i="59"/>
  <c r="N111" i="59"/>
  <c r="N112" i="59"/>
  <c r="N116" i="59"/>
  <c r="N120" i="59"/>
  <c r="N124" i="59"/>
  <c r="N128" i="59"/>
  <c r="N87" i="59"/>
  <c r="N89" i="59"/>
  <c r="N115" i="59"/>
  <c r="N119" i="59"/>
  <c r="N86" i="59"/>
  <c r="I3" i="42"/>
  <c r="I6" i="42" s="1"/>
  <c r="P388" i="67" s="1"/>
  <c r="O65" i="61"/>
  <c r="H65" i="61" s="1"/>
  <c r="O66" i="61"/>
  <c r="H66" i="61" s="1"/>
  <c r="O67" i="61"/>
  <c r="H67" i="61" s="1"/>
  <c r="O68" i="61"/>
  <c r="H68" i="61" s="1"/>
  <c r="O69" i="61"/>
  <c r="H69" i="61" s="1"/>
  <c r="O70" i="61"/>
  <c r="H70" i="61" s="1"/>
  <c r="O71" i="61"/>
  <c r="O72" i="61"/>
  <c r="H72" i="61" s="1"/>
  <c r="O73" i="61"/>
  <c r="H73" i="61" s="1"/>
  <c r="O74" i="61"/>
  <c r="H74" i="61" s="1"/>
  <c r="O75" i="61"/>
  <c r="O76" i="61"/>
  <c r="H76" i="61" s="1"/>
  <c r="O77" i="61"/>
  <c r="H77" i="61" s="1"/>
  <c r="O78" i="61"/>
  <c r="H78" i="61" s="1"/>
  <c r="O79" i="61"/>
  <c r="H79" i="61" s="1"/>
  <c r="O80" i="61"/>
  <c r="H80" i="61" s="1"/>
  <c r="O81" i="61"/>
  <c r="H81" i="61" s="1"/>
  <c r="O82" i="61"/>
  <c r="H82" i="61" s="1"/>
  <c r="O83" i="61"/>
  <c r="H83" i="61" s="1"/>
  <c r="O84" i="61"/>
  <c r="O85" i="61"/>
  <c r="H85" i="61" s="1"/>
  <c r="O86" i="61"/>
  <c r="H86" i="61" s="1"/>
  <c r="O87" i="61"/>
  <c r="H87" i="61" s="1"/>
  <c r="O88" i="61"/>
  <c r="H88" i="61" s="1"/>
  <c r="O89" i="61"/>
  <c r="H89" i="61" s="1"/>
  <c r="O90" i="61"/>
  <c r="H90" i="61" s="1"/>
  <c r="O91" i="61"/>
  <c r="O92" i="61"/>
  <c r="H92" i="61" s="1"/>
  <c r="O93" i="61"/>
  <c r="H93" i="61" s="1"/>
  <c r="O94" i="61"/>
  <c r="H94" i="61" s="1"/>
  <c r="O95" i="61"/>
  <c r="H95" i="61" s="1"/>
  <c r="O96" i="61"/>
  <c r="H96" i="61" s="1"/>
  <c r="O97" i="61"/>
  <c r="H97" i="61" s="1"/>
  <c r="O98" i="61"/>
  <c r="H98" i="61" s="1"/>
  <c r="O99" i="61"/>
  <c r="H99" i="61" s="1"/>
  <c r="O100" i="61"/>
  <c r="O101" i="61"/>
  <c r="H101" i="61" s="1"/>
  <c r="O102" i="61"/>
  <c r="H102" i="61" s="1"/>
  <c r="O103" i="61"/>
  <c r="H103" i="61" s="1"/>
  <c r="O104" i="61"/>
  <c r="H104" i="61" s="1"/>
  <c r="O105" i="61"/>
  <c r="H105" i="61" s="1"/>
  <c r="O106" i="61"/>
  <c r="H106" i="61" s="1"/>
  <c r="O107" i="61"/>
  <c r="O108" i="61"/>
  <c r="H108" i="61" s="1"/>
  <c r="O109" i="61"/>
  <c r="H109" i="61" s="1"/>
  <c r="K27" i="1"/>
  <c r="J18" i="1"/>
  <c r="J11" i="1" s="1"/>
  <c r="Y2" i="56"/>
  <c r="V7" i="56"/>
  <c r="H29" i="1"/>
  <c r="W3" i="56"/>
  <c r="K34" i="1"/>
  <c r="Q3" i="61" s="1"/>
  <c r="N395" i="67" l="1"/>
  <c r="L16" i="69" s="1"/>
  <c r="B45" i="69"/>
  <c r="B34" i="69"/>
  <c r="B56" i="69" s="1"/>
  <c r="O5" i="59"/>
  <c r="O5" i="75"/>
  <c r="N88" i="75"/>
  <c r="N56" i="75"/>
  <c r="N40" i="75"/>
  <c r="N36" i="75"/>
  <c r="N52" i="75"/>
  <c r="N44" i="75"/>
  <c r="N48" i="75"/>
  <c r="N61" i="75"/>
  <c r="N69" i="75"/>
  <c r="N181" i="75"/>
  <c r="N178" i="75"/>
  <c r="N177" i="75"/>
  <c r="N171" i="75"/>
  <c r="N159" i="75"/>
  <c r="N165" i="75"/>
  <c r="N153" i="75"/>
  <c r="N150" i="75"/>
  <c r="N146" i="75"/>
  <c r="N147" i="75"/>
  <c r="N140" i="75"/>
  <c r="N127" i="75"/>
  <c r="N148" i="75"/>
  <c r="N116" i="75"/>
  <c r="N107" i="75"/>
  <c r="N112" i="75"/>
  <c r="N96" i="75"/>
  <c r="N105" i="75"/>
  <c r="N98" i="75"/>
  <c r="N102" i="75"/>
  <c r="N87" i="75"/>
  <c r="N58" i="75"/>
  <c r="N42" i="75"/>
  <c r="N95" i="75"/>
  <c r="N63" i="75"/>
  <c r="N47" i="75"/>
  <c r="N121" i="75"/>
  <c r="N72" i="75"/>
  <c r="N75" i="75"/>
  <c r="N182" i="75"/>
  <c r="N174" i="75"/>
  <c r="N173" i="75"/>
  <c r="N172" i="75"/>
  <c r="N168" i="75"/>
  <c r="N161" i="75"/>
  <c r="N149" i="75"/>
  <c r="N155" i="75"/>
  <c r="N142" i="75"/>
  <c r="N143" i="75"/>
  <c r="N126" i="75"/>
  <c r="N123" i="75"/>
  <c r="N128" i="75"/>
  <c r="N139" i="75"/>
  <c r="N103" i="75"/>
  <c r="N108" i="75"/>
  <c r="N117" i="75"/>
  <c r="N101" i="75"/>
  <c r="N93" i="75"/>
  <c r="N94" i="75"/>
  <c r="N70" i="75"/>
  <c r="N54" i="75"/>
  <c r="N38" i="75"/>
  <c r="N92" i="75"/>
  <c r="N59" i="75"/>
  <c r="N43" i="75"/>
  <c r="N106" i="75"/>
  <c r="N68" i="75"/>
  <c r="N73" i="75"/>
  <c r="N179" i="75"/>
  <c r="N169" i="75"/>
  <c r="N164" i="75"/>
  <c r="N166" i="75"/>
  <c r="N158" i="75"/>
  <c r="N122" i="75"/>
  <c r="N124" i="75"/>
  <c r="N99" i="75"/>
  <c r="N113" i="75"/>
  <c r="N89" i="75"/>
  <c r="N66" i="75"/>
  <c r="N34" i="75"/>
  <c r="N55" i="75"/>
  <c r="N91" i="75"/>
  <c r="N65" i="75"/>
  <c r="N33" i="75"/>
  <c r="N180" i="75"/>
  <c r="N170" i="75"/>
  <c r="N160" i="75"/>
  <c r="N154" i="75"/>
  <c r="N151" i="75"/>
  <c r="N118" i="75"/>
  <c r="N120" i="75"/>
  <c r="N156" i="75"/>
  <c r="N109" i="75"/>
  <c r="N85" i="75"/>
  <c r="N62" i="75"/>
  <c r="N110" i="75"/>
  <c r="N51" i="75"/>
  <c r="N74" i="75"/>
  <c r="N53" i="75"/>
  <c r="N57" i="75"/>
  <c r="N163" i="75"/>
  <c r="N152" i="75"/>
  <c r="N115" i="75"/>
  <c r="N100" i="75"/>
  <c r="N86" i="75"/>
  <c r="N67" i="75"/>
  <c r="N60" i="75"/>
  <c r="N176" i="75"/>
  <c r="N145" i="75"/>
  <c r="N125" i="75"/>
  <c r="N114" i="75"/>
  <c r="N71" i="75"/>
  <c r="N49" i="75"/>
  <c r="N162" i="75"/>
  <c r="N141" i="75"/>
  <c r="N104" i="75"/>
  <c r="N50" i="75"/>
  <c r="N35" i="75"/>
  <c r="N144" i="75"/>
  <c r="N90" i="75"/>
  <c r="N175" i="75"/>
  <c r="N119" i="75"/>
  <c r="N46" i="75"/>
  <c r="N167" i="75"/>
  <c r="N39" i="75"/>
  <c r="N111" i="75"/>
  <c r="N32" i="75"/>
  <c r="N157" i="75"/>
  <c r="N64" i="75"/>
  <c r="N37" i="75"/>
  <c r="N41" i="75"/>
  <c r="N45" i="75"/>
  <c r="N97" i="75"/>
  <c r="J134" i="75"/>
  <c r="K135" i="75"/>
  <c r="L136" i="75"/>
  <c r="I133" i="75"/>
  <c r="M137" i="75"/>
  <c r="O139" i="75"/>
  <c r="K23" i="75"/>
  <c r="N138" i="75"/>
  <c r="L29" i="75"/>
  <c r="J27" i="75"/>
  <c r="I26" i="75"/>
  <c r="I76" i="75" s="1"/>
  <c r="I14" i="75" s="1"/>
  <c r="N31" i="75"/>
  <c r="O32" i="75"/>
  <c r="K28" i="75"/>
  <c r="K21" i="75"/>
  <c r="J22" i="75"/>
  <c r="J133" i="75"/>
  <c r="L135" i="75"/>
  <c r="K134" i="75"/>
  <c r="M136" i="75"/>
  <c r="O138" i="75"/>
  <c r="N137" i="75"/>
  <c r="I22" i="75"/>
  <c r="K27" i="75"/>
  <c r="L28" i="75"/>
  <c r="M29" i="75"/>
  <c r="N30" i="75"/>
  <c r="O31" i="75"/>
  <c r="J26" i="75"/>
  <c r="P390" i="67"/>
  <c r="P400" i="67"/>
  <c r="Q400" i="67"/>
  <c r="R400" i="67"/>
  <c r="K334" i="67"/>
  <c r="K334" i="61"/>
  <c r="K76" i="69"/>
  <c r="K78" i="69"/>
  <c r="J77" i="69"/>
  <c r="I77" i="69"/>
  <c r="K75" i="59"/>
  <c r="K80" i="59" s="1"/>
  <c r="K77" i="59"/>
  <c r="J76" i="59"/>
  <c r="I76" i="59"/>
  <c r="L139" i="61"/>
  <c r="L139" i="67"/>
  <c r="K159" i="61"/>
  <c r="K159" i="67"/>
  <c r="V116" i="56"/>
  <c r="L157" i="67"/>
  <c r="L147" i="67"/>
  <c r="L142" i="67"/>
  <c r="L155" i="67"/>
  <c r="L152" i="67"/>
  <c r="L135" i="61"/>
  <c r="L130" i="61"/>
  <c r="L148" i="67"/>
  <c r="V98" i="56"/>
  <c r="V119" i="56"/>
  <c r="L153" i="67"/>
  <c r="L162" i="67"/>
  <c r="L156" i="67"/>
  <c r="L141" i="67"/>
  <c r="L150" i="61"/>
  <c r="L136" i="61"/>
  <c r="L134" i="61"/>
  <c r="L140" i="61"/>
  <c r="L143" i="61"/>
  <c r="L151" i="61"/>
  <c r="L159" i="67"/>
  <c r="L138" i="67"/>
  <c r="L131" i="61"/>
  <c r="L137" i="67"/>
  <c r="L149" i="67"/>
  <c r="L144" i="61"/>
  <c r="L161" i="61"/>
  <c r="L133" i="61"/>
  <c r="L132" i="67"/>
  <c r="L145" i="61"/>
  <c r="L129" i="67"/>
  <c r="L146" i="61"/>
  <c r="L158" i="61"/>
  <c r="L160" i="61"/>
  <c r="T389" i="67"/>
  <c r="T388" i="67"/>
  <c r="S400" i="67"/>
  <c r="P388" i="61"/>
  <c r="P389" i="61"/>
  <c r="P394" i="61" s="1"/>
  <c r="O400" i="61"/>
  <c r="L144" i="67"/>
  <c r="P15" i="61"/>
  <c r="P16" i="61"/>
  <c r="P23" i="61"/>
  <c r="P24" i="61"/>
  <c r="P31" i="61"/>
  <c r="P32" i="61"/>
  <c r="P14" i="61"/>
  <c r="P17" i="61"/>
  <c r="P22" i="61"/>
  <c r="P25" i="61"/>
  <c r="P30" i="61"/>
  <c r="P33" i="61"/>
  <c r="P19" i="61"/>
  <c r="P20" i="61"/>
  <c r="P27" i="61"/>
  <c r="P28" i="61"/>
  <c r="P13" i="61"/>
  <c r="P34" i="61"/>
  <c r="P37" i="61"/>
  <c r="P42" i="61"/>
  <c r="P45" i="61"/>
  <c r="P18" i="61"/>
  <c r="P29" i="61"/>
  <c r="P38" i="61"/>
  <c r="P41" i="61"/>
  <c r="P21" i="61"/>
  <c r="P39" i="61"/>
  <c r="P40" i="61"/>
  <c r="P44" i="61"/>
  <c r="P46" i="61"/>
  <c r="P48" i="61"/>
  <c r="P26" i="61"/>
  <c r="P54" i="61"/>
  <c r="P36" i="61"/>
  <c r="P49" i="61"/>
  <c r="P51" i="61"/>
  <c r="P52" i="61"/>
  <c r="P43" i="61"/>
  <c r="P47" i="61"/>
  <c r="P53" i="61"/>
  <c r="P55" i="61"/>
  <c r="P50" i="61"/>
  <c r="P35" i="61"/>
  <c r="P56" i="61"/>
  <c r="L146" i="67"/>
  <c r="V68" i="56"/>
  <c r="L140" i="67"/>
  <c r="L148" i="61"/>
  <c r="L134" i="67"/>
  <c r="L160" i="67"/>
  <c r="L149" i="61"/>
  <c r="L158" i="67"/>
  <c r="L150" i="67"/>
  <c r="L143" i="67"/>
  <c r="L130" i="67"/>
  <c r="L152" i="61"/>
  <c r="L135" i="67"/>
  <c r="L129" i="61"/>
  <c r="L131" i="67"/>
  <c r="L137" i="61"/>
  <c r="L145" i="67"/>
  <c r="L136" i="67"/>
  <c r="L155" i="61"/>
  <c r="K120" i="67"/>
  <c r="K128" i="67"/>
  <c r="L154" i="61"/>
  <c r="K123" i="67"/>
  <c r="K116" i="67"/>
  <c r="K125" i="67"/>
  <c r="K126" i="67"/>
  <c r="K127" i="67"/>
  <c r="K122" i="67"/>
  <c r="K117" i="67"/>
  <c r="K121" i="67"/>
  <c r="K124" i="67"/>
  <c r="K118" i="67"/>
  <c r="K335" i="67" s="1"/>
  <c r="K119" i="67"/>
  <c r="K115" i="67"/>
  <c r="K333" i="67" s="1"/>
  <c r="L142" i="61"/>
  <c r="L141" i="61"/>
  <c r="L156" i="61"/>
  <c r="L162" i="61"/>
  <c r="L154" i="67"/>
  <c r="L138" i="61"/>
  <c r="L147" i="61"/>
  <c r="L132" i="61"/>
  <c r="L159" i="61"/>
  <c r="L161" i="67"/>
  <c r="L151" i="67"/>
  <c r="L133" i="67"/>
  <c r="L153" i="61"/>
  <c r="L157" i="61"/>
  <c r="V134" i="56"/>
  <c r="V122" i="56"/>
  <c r="V146" i="56"/>
  <c r="V113" i="56"/>
  <c r="V155" i="56"/>
  <c r="V110" i="56"/>
  <c r="V125" i="56"/>
  <c r="V71" i="56"/>
  <c r="V89" i="56"/>
  <c r="V104" i="56"/>
  <c r="V143" i="56"/>
  <c r="V95" i="56"/>
  <c r="V74" i="56"/>
  <c r="T17" i="67"/>
  <c r="T21" i="67"/>
  <c r="T25" i="67"/>
  <c r="T29" i="67"/>
  <c r="T33" i="67"/>
  <c r="T37" i="67"/>
  <c r="T41" i="67"/>
  <c r="T45" i="67"/>
  <c r="T49" i="67"/>
  <c r="T53" i="67"/>
  <c r="T28" i="67"/>
  <c r="T36" i="67"/>
  <c r="T48" i="67"/>
  <c r="T18" i="67"/>
  <c r="T22" i="67"/>
  <c r="T26" i="67"/>
  <c r="T30" i="67"/>
  <c r="T34" i="67"/>
  <c r="T38" i="67"/>
  <c r="T42" i="67"/>
  <c r="T46" i="67"/>
  <c r="T50" i="67"/>
  <c r="T54" i="67"/>
  <c r="T24" i="67"/>
  <c r="T40" i="67"/>
  <c r="T56" i="67"/>
  <c r="T19" i="67"/>
  <c r="T23" i="67"/>
  <c r="T27" i="67"/>
  <c r="T31" i="67"/>
  <c r="T35" i="67"/>
  <c r="T39" i="67"/>
  <c r="T43" i="67"/>
  <c r="T47" i="67"/>
  <c r="T51" i="67"/>
  <c r="T55" i="67"/>
  <c r="T20" i="67"/>
  <c r="T32" i="67"/>
  <c r="T44" i="67"/>
  <c r="T52" i="67"/>
  <c r="V152" i="56"/>
  <c r="V65" i="56"/>
  <c r="V149" i="56"/>
  <c r="V92" i="56"/>
  <c r="V80" i="56"/>
  <c r="V77" i="56"/>
  <c r="V137" i="56"/>
  <c r="V101" i="56"/>
  <c r="V128" i="56"/>
  <c r="V62" i="56"/>
  <c r="V107" i="56"/>
  <c r="V140" i="56"/>
  <c r="P75" i="61"/>
  <c r="V131" i="56"/>
  <c r="V83" i="56"/>
  <c r="V86" i="56"/>
  <c r="L118" i="61"/>
  <c r="L335" i="61" s="1"/>
  <c r="L118" i="67"/>
  <c r="L335" i="67" s="1"/>
  <c r="L123" i="61"/>
  <c r="L123" i="67"/>
  <c r="L116" i="61"/>
  <c r="L116" i="67"/>
  <c r="L125" i="61"/>
  <c r="L125" i="67"/>
  <c r="L163" i="61"/>
  <c r="L163" i="67"/>
  <c r="L115" i="61"/>
  <c r="L115" i="67"/>
  <c r="L333" i="67" s="1"/>
  <c r="L119" i="61"/>
  <c r="L119" i="67"/>
  <c r="L126" i="61"/>
  <c r="L126" i="67"/>
  <c r="L124" i="61"/>
  <c r="L124" i="67"/>
  <c r="L127" i="61"/>
  <c r="L127" i="67"/>
  <c r="L121" i="61"/>
  <c r="L121" i="67"/>
  <c r="L114" i="61"/>
  <c r="L114" i="67"/>
  <c r="L120" i="61"/>
  <c r="L120" i="67"/>
  <c r="L117" i="61"/>
  <c r="L117" i="67"/>
  <c r="L128" i="61"/>
  <c r="L128" i="67"/>
  <c r="L122" i="61"/>
  <c r="L122" i="67"/>
  <c r="K163" i="67"/>
  <c r="K114" i="61"/>
  <c r="K114" i="67"/>
  <c r="K124" i="61"/>
  <c r="K126" i="61"/>
  <c r="K118" i="61"/>
  <c r="K335" i="61" s="1"/>
  <c r="K119" i="61"/>
  <c r="K117" i="61"/>
  <c r="K127" i="61"/>
  <c r="K120" i="61"/>
  <c r="K122" i="61"/>
  <c r="K332" i="61" s="1"/>
  <c r="K128" i="61"/>
  <c r="K123" i="61"/>
  <c r="K116" i="61"/>
  <c r="K125" i="61"/>
  <c r="K121" i="61"/>
  <c r="K115" i="61"/>
  <c r="K333" i="61" s="1"/>
  <c r="V23" i="56"/>
  <c r="V59" i="56"/>
  <c r="V56" i="56"/>
  <c r="V53" i="56"/>
  <c r="K33" i="66"/>
  <c r="J34" i="66"/>
  <c r="P3" i="67" s="1"/>
  <c r="O393" i="67"/>
  <c r="O394" i="67"/>
  <c r="H394" i="67" s="1"/>
  <c r="G30" i="68" s="1"/>
  <c r="V20" i="56"/>
  <c r="V14" i="56"/>
  <c r="V29" i="56"/>
  <c r="V38" i="56"/>
  <c r="V26" i="56"/>
  <c r="V35" i="56"/>
  <c r="V17" i="56"/>
  <c r="V32" i="56"/>
  <c r="V44" i="56"/>
  <c r="V41" i="56"/>
  <c r="V50" i="56"/>
  <c r="V47" i="56"/>
  <c r="V11" i="56"/>
  <c r="V8" i="56"/>
  <c r="U2" i="67"/>
  <c r="P27" i="66"/>
  <c r="O18" i="66"/>
  <c r="O11" i="66" s="1"/>
  <c r="S5" i="69"/>
  <c r="T105" i="67"/>
  <c r="I105" i="67" s="1"/>
  <c r="T97" i="67"/>
  <c r="I97" i="67" s="1"/>
  <c r="T89" i="67"/>
  <c r="I89" i="67" s="1"/>
  <c r="T81" i="67"/>
  <c r="I81" i="67" s="1"/>
  <c r="T73" i="67"/>
  <c r="I73" i="67" s="1"/>
  <c r="T90" i="67"/>
  <c r="I90" i="67" s="1"/>
  <c r="T102" i="67"/>
  <c r="I102" i="67" s="1"/>
  <c r="T80" i="67"/>
  <c r="I80" i="67" s="1"/>
  <c r="T94" i="67"/>
  <c r="I94" i="67" s="1"/>
  <c r="T108" i="67"/>
  <c r="I108" i="67" s="1"/>
  <c r="T218" i="67"/>
  <c r="T270" i="67" s="1"/>
  <c r="T107" i="67"/>
  <c r="I107" i="67" s="1"/>
  <c r="T99" i="67"/>
  <c r="I99" i="67" s="1"/>
  <c r="T91" i="67"/>
  <c r="I91" i="67" s="1"/>
  <c r="T83" i="67"/>
  <c r="I83" i="67" s="1"/>
  <c r="T75" i="67"/>
  <c r="I75" i="67" s="1"/>
  <c r="T98" i="67"/>
  <c r="I98" i="67" s="1"/>
  <c r="T70" i="67"/>
  <c r="I70" i="67" s="1"/>
  <c r="T92" i="67"/>
  <c r="I92" i="67" s="1"/>
  <c r="T109" i="67"/>
  <c r="I109" i="67" s="1"/>
  <c r="T101" i="67"/>
  <c r="I101" i="67" s="1"/>
  <c r="T93" i="67"/>
  <c r="I93" i="67" s="1"/>
  <c r="T85" i="67"/>
  <c r="I85" i="67" s="1"/>
  <c r="T77" i="67"/>
  <c r="I77" i="67" s="1"/>
  <c r="T106" i="67"/>
  <c r="I106" i="67" s="1"/>
  <c r="T74" i="67"/>
  <c r="I74" i="67" s="1"/>
  <c r="T96" i="67"/>
  <c r="I96" i="67" s="1"/>
  <c r="T78" i="67"/>
  <c r="I78" i="67" s="1"/>
  <c r="T84" i="67"/>
  <c r="I84" i="67" s="1"/>
  <c r="T103" i="67"/>
  <c r="I103" i="67" s="1"/>
  <c r="T95" i="67"/>
  <c r="I95" i="67" s="1"/>
  <c r="T87" i="67"/>
  <c r="I87" i="67" s="1"/>
  <c r="T79" i="67"/>
  <c r="I79" i="67" s="1"/>
  <c r="T71" i="67"/>
  <c r="I71" i="67" s="1"/>
  <c r="T82" i="67"/>
  <c r="I82" i="67" s="1"/>
  <c r="T104" i="67"/>
  <c r="I104" i="67" s="1"/>
  <c r="T72" i="67"/>
  <c r="I72" i="67" s="1"/>
  <c r="T86" i="67"/>
  <c r="I86" i="67" s="1"/>
  <c r="T76" i="67"/>
  <c r="I76" i="67" s="1"/>
  <c r="T100" i="67"/>
  <c r="I100" i="67" s="1"/>
  <c r="T88" i="67"/>
  <c r="I88" i="67" s="1"/>
  <c r="R226" i="69"/>
  <c r="R227" i="69"/>
  <c r="R217" i="69"/>
  <c r="R218" i="69"/>
  <c r="R221" i="69"/>
  <c r="R202" i="69"/>
  <c r="R236" i="69"/>
  <c r="R203" i="69"/>
  <c r="R229" i="69"/>
  <c r="R172" i="69"/>
  <c r="R156" i="69"/>
  <c r="R127" i="69"/>
  <c r="R216" i="69"/>
  <c r="R169" i="69"/>
  <c r="R153" i="69"/>
  <c r="R124" i="69"/>
  <c r="R182" i="69"/>
  <c r="R228" i="69"/>
  <c r="R201" i="69"/>
  <c r="R112" i="69"/>
  <c r="R158" i="69"/>
  <c r="R122" i="69"/>
  <c r="R107" i="69"/>
  <c r="R98" i="69"/>
  <c r="R129" i="69"/>
  <c r="R105" i="69"/>
  <c r="R159" i="69"/>
  <c r="R208" i="69"/>
  <c r="R110" i="69"/>
  <c r="R100" i="69"/>
  <c r="R230" i="69"/>
  <c r="R225" i="69"/>
  <c r="R237" i="69"/>
  <c r="R176" i="69"/>
  <c r="R177" i="69"/>
  <c r="R160" i="69"/>
  <c r="R115" i="69"/>
  <c r="R157" i="69"/>
  <c r="R219" i="69"/>
  <c r="R163" i="69"/>
  <c r="R126" i="69"/>
  <c r="R147" i="69"/>
  <c r="R109" i="69"/>
  <c r="R91" i="69"/>
  <c r="R92" i="69"/>
  <c r="R234" i="69"/>
  <c r="R235" i="69"/>
  <c r="R233" i="69"/>
  <c r="R232" i="69"/>
  <c r="R210" i="69"/>
  <c r="R209" i="69"/>
  <c r="R180" i="69"/>
  <c r="R212" i="69"/>
  <c r="R181" i="69"/>
  <c r="R200" i="69"/>
  <c r="R164" i="69"/>
  <c r="R148" i="69"/>
  <c r="R119" i="69"/>
  <c r="R183" i="69"/>
  <c r="R161" i="69"/>
  <c r="R145" i="69"/>
  <c r="R116" i="69"/>
  <c r="R162" i="69"/>
  <c r="R171" i="69"/>
  <c r="R155" i="69"/>
  <c r="R104" i="69"/>
  <c r="R130" i="69"/>
  <c r="R114" i="69"/>
  <c r="R166" i="69"/>
  <c r="R175" i="69"/>
  <c r="R113" i="69"/>
  <c r="R97" i="69"/>
  <c r="R95" i="69"/>
  <c r="R106" i="69"/>
  <c r="R204" i="69"/>
  <c r="R222" i="69"/>
  <c r="R223" i="69"/>
  <c r="R213" i="69"/>
  <c r="R214" i="69"/>
  <c r="R215" i="69"/>
  <c r="R198" i="69"/>
  <c r="R220" i="69"/>
  <c r="R199" i="69"/>
  <c r="R211" i="69"/>
  <c r="R168" i="69"/>
  <c r="R152" i="69"/>
  <c r="R123" i="69"/>
  <c r="R205" i="69"/>
  <c r="R165" i="69"/>
  <c r="R149" i="69"/>
  <c r="R120" i="69"/>
  <c r="R170" i="69"/>
  <c r="R179" i="69"/>
  <c r="R167" i="69"/>
  <c r="R108" i="69"/>
  <c r="R150" i="69"/>
  <c r="R118" i="69"/>
  <c r="R103" i="69"/>
  <c r="R94" i="69"/>
  <c r="R121" i="69"/>
  <c r="R101" i="69"/>
  <c r="R99" i="69"/>
  <c r="R117" i="69"/>
  <c r="R96" i="69"/>
  <c r="R102" i="69"/>
  <c r="R231" i="69"/>
  <c r="R224" i="69"/>
  <c r="R206" i="69"/>
  <c r="R207" i="69"/>
  <c r="R178" i="69"/>
  <c r="R144" i="69"/>
  <c r="R173" i="69"/>
  <c r="R128" i="69"/>
  <c r="R154" i="69"/>
  <c r="R151" i="69"/>
  <c r="R174" i="69"/>
  <c r="R111" i="69"/>
  <c r="R146" i="69"/>
  <c r="R93" i="69"/>
  <c r="R125" i="69"/>
  <c r="S390" i="67"/>
  <c r="K82" i="69"/>
  <c r="J81" i="69"/>
  <c r="L83" i="69"/>
  <c r="M84" i="69"/>
  <c r="N85" i="69"/>
  <c r="O86" i="69"/>
  <c r="P87" i="69"/>
  <c r="Q88" i="69"/>
  <c r="R89" i="69"/>
  <c r="L191" i="69"/>
  <c r="J189" i="69"/>
  <c r="I188" i="69"/>
  <c r="K190" i="69"/>
  <c r="M192" i="69"/>
  <c r="N193" i="69"/>
  <c r="O194" i="69"/>
  <c r="P195" i="69"/>
  <c r="Q196" i="69"/>
  <c r="R197" i="69"/>
  <c r="J188" i="69"/>
  <c r="L190" i="69"/>
  <c r="K189" i="69"/>
  <c r="M191" i="69"/>
  <c r="N192" i="69"/>
  <c r="O193" i="69"/>
  <c r="P194" i="69"/>
  <c r="Q195" i="69"/>
  <c r="R196" i="69"/>
  <c r="L84" i="69"/>
  <c r="K83" i="69"/>
  <c r="J82" i="69"/>
  <c r="I81" i="69"/>
  <c r="M85" i="69"/>
  <c r="N86" i="69"/>
  <c r="O87" i="69"/>
  <c r="P88" i="69"/>
  <c r="Q89" i="69"/>
  <c r="R90" i="69"/>
  <c r="P30" i="66"/>
  <c r="Q28" i="66"/>
  <c r="Q29" i="66" s="1"/>
  <c r="P79" i="61"/>
  <c r="P218" i="61"/>
  <c r="P270" i="61" s="1"/>
  <c r="P84" i="61"/>
  <c r="P107" i="61"/>
  <c r="P106" i="61"/>
  <c r="P102" i="61"/>
  <c r="P68" i="61"/>
  <c r="P100" i="61"/>
  <c r="P81" i="61"/>
  <c r="P86" i="61"/>
  <c r="Q2" i="61"/>
  <c r="P91" i="61"/>
  <c r="P70" i="61"/>
  <c r="P66" i="61"/>
  <c r="P82" i="61"/>
  <c r="P73" i="61"/>
  <c r="P96" i="61"/>
  <c r="P80" i="61"/>
  <c r="P109" i="61"/>
  <c r="P93" i="61"/>
  <c r="P77" i="61"/>
  <c r="P103" i="61"/>
  <c r="P87" i="61"/>
  <c r="P71" i="61"/>
  <c r="P97" i="61"/>
  <c r="P74" i="61"/>
  <c r="P90" i="61"/>
  <c r="P99" i="61"/>
  <c r="P83" i="61"/>
  <c r="P67" i="61"/>
  <c r="P94" i="61"/>
  <c r="P78" i="61"/>
  <c r="P108" i="61"/>
  <c r="P92" i="61"/>
  <c r="P76" i="61"/>
  <c r="P98" i="61"/>
  <c r="P89" i="61"/>
  <c r="P105" i="61"/>
  <c r="P104" i="61"/>
  <c r="P88" i="61"/>
  <c r="P72" i="61"/>
  <c r="P101" i="61"/>
  <c r="P85" i="61"/>
  <c r="P69" i="61"/>
  <c r="P95" i="61"/>
  <c r="O196" i="59"/>
  <c r="O201" i="59"/>
  <c r="O204" i="59"/>
  <c r="O210" i="59"/>
  <c r="O197" i="59"/>
  <c r="O200" i="59"/>
  <c r="O205" i="59"/>
  <c r="O208" i="59"/>
  <c r="O212" i="59"/>
  <c r="O198" i="59"/>
  <c r="O199" i="59"/>
  <c r="O206" i="59"/>
  <c r="O207" i="59"/>
  <c r="O211" i="59"/>
  <c r="O203" i="59"/>
  <c r="O214" i="59"/>
  <c r="O218" i="59"/>
  <c r="O222" i="59"/>
  <c r="O226" i="59"/>
  <c r="O195" i="59"/>
  <c r="O209" i="59"/>
  <c r="O213" i="59"/>
  <c r="O217" i="59"/>
  <c r="O221" i="59"/>
  <c r="O225" i="59"/>
  <c r="O194" i="59"/>
  <c r="O216" i="59"/>
  <c r="O220" i="59"/>
  <c r="O224" i="59"/>
  <c r="O202" i="59"/>
  <c r="O215" i="59"/>
  <c r="O219" i="59"/>
  <c r="O223" i="59"/>
  <c r="O227" i="59"/>
  <c r="O229" i="59"/>
  <c r="O233" i="59"/>
  <c r="O228" i="59"/>
  <c r="O232" i="59"/>
  <c r="O236" i="59"/>
  <c r="O231" i="59"/>
  <c r="O235" i="59"/>
  <c r="O230" i="59"/>
  <c r="O234" i="59"/>
  <c r="K188" i="59"/>
  <c r="M190" i="59"/>
  <c r="O192" i="59"/>
  <c r="J187" i="59"/>
  <c r="L189" i="59"/>
  <c r="N191" i="59"/>
  <c r="I187" i="59"/>
  <c r="K189" i="59"/>
  <c r="M191" i="59"/>
  <c r="O193" i="59"/>
  <c r="L190" i="59"/>
  <c r="N192" i="59"/>
  <c r="J188" i="59"/>
  <c r="O142" i="59"/>
  <c r="O147" i="59"/>
  <c r="O150" i="59"/>
  <c r="O156" i="59"/>
  <c r="O146" i="59"/>
  <c r="O148" i="59"/>
  <c r="O152" i="59"/>
  <c r="O153" i="59"/>
  <c r="O158" i="59"/>
  <c r="O159" i="59"/>
  <c r="O163" i="59"/>
  <c r="O151" i="59"/>
  <c r="O157" i="59"/>
  <c r="O160" i="59"/>
  <c r="O164" i="59"/>
  <c r="O168" i="59"/>
  <c r="O172" i="59"/>
  <c r="O176" i="59"/>
  <c r="O180" i="59"/>
  <c r="O140" i="59"/>
  <c r="O141" i="59"/>
  <c r="O144" i="59"/>
  <c r="O167" i="59"/>
  <c r="O171" i="59"/>
  <c r="O175" i="59"/>
  <c r="O179" i="59"/>
  <c r="O145" i="59"/>
  <c r="O149" i="59"/>
  <c r="O155" i="59"/>
  <c r="O166" i="59"/>
  <c r="O174" i="59"/>
  <c r="O182" i="59"/>
  <c r="O162" i="59"/>
  <c r="O178" i="59"/>
  <c r="O143" i="59"/>
  <c r="O154" i="59"/>
  <c r="O161" i="59"/>
  <c r="O165" i="59"/>
  <c r="O173" i="59"/>
  <c r="O181" i="59"/>
  <c r="O170" i="59"/>
  <c r="O169" i="59"/>
  <c r="O177" i="59"/>
  <c r="O390" i="61"/>
  <c r="N29" i="58"/>
  <c r="O393" i="61"/>
  <c r="N30" i="58"/>
  <c r="O394" i="61"/>
  <c r="H394" i="61" s="1"/>
  <c r="G30" i="58" s="1"/>
  <c r="M19" i="58"/>
  <c r="O90" i="59"/>
  <c r="O93" i="59"/>
  <c r="O98" i="59"/>
  <c r="O101" i="59"/>
  <c r="O105" i="59"/>
  <c r="O109" i="59"/>
  <c r="O91" i="59"/>
  <c r="O92" i="59"/>
  <c r="O99" i="59"/>
  <c r="O100" i="59"/>
  <c r="O104" i="59"/>
  <c r="O108" i="59"/>
  <c r="O94" i="59"/>
  <c r="O97" i="59"/>
  <c r="O103" i="59"/>
  <c r="O107" i="59"/>
  <c r="O111" i="59"/>
  <c r="O102" i="59"/>
  <c r="O113" i="59"/>
  <c r="O117" i="59"/>
  <c r="O121" i="59"/>
  <c r="O125" i="59"/>
  <c r="O129" i="59"/>
  <c r="O106" i="59"/>
  <c r="O114" i="59"/>
  <c r="O118" i="59"/>
  <c r="O112" i="59"/>
  <c r="O116" i="59"/>
  <c r="O120" i="59"/>
  <c r="O124" i="59"/>
  <c r="O128" i="59"/>
  <c r="O87" i="59"/>
  <c r="O89" i="59"/>
  <c r="O122" i="59"/>
  <c r="O95" i="59"/>
  <c r="O110" i="59"/>
  <c r="O115" i="59"/>
  <c r="O119" i="59"/>
  <c r="O123" i="59"/>
  <c r="O127" i="59"/>
  <c r="O96" i="59"/>
  <c r="O126" i="59"/>
  <c r="O88" i="59"/>
  <c r="I130" i="59"/>
  <c r="I68" i="59" s="1"/>
  <c r="M84" i="59"/>
  <c r="J81" i="59"/>
  <c r="N85" i="59"/>
  <c r="K82" i="59"/>
  <c r="O86" i="59"/>
  <c r="L83" i="59"/>
  <c r="K81" i="59"/>
  <c r="O85" i="59"/>
  <c r="M83" i="59"/>
  <c r="L82" i="59"/>
  <c r="J80" i="59"/>
  <c r="N84" i="59"/>
  <c r="K18" i="1"/>
  <c r="K11" i="1" s="1"/>
  <c r="Z2" i="56"/>
  <c r="L27" i="1"/>
  <c r="J3" i="42"/>
  <c r="J6" i="42" s="1"/>
  <c r="H75" i="61"/>
  <c r="H91" i="61"/>
  <c r="H71" i="61"/>
  <c r="H100" i="61"/>
  <c r="H84" i="61"/>
  <c r="H107" i="61"/>
  <c r="H30" i="1"/>
  <c r="W4" i="56"/>
  <c r="I28" i="1"/>
  <c r="L34" i="1"/>
  <c r="R3" i="61" s="1"/>
  <c r="H393" i="67" l="1"/>
  <c r="G29" i="68" s="1"/>
  <c r="O395" i="67"/>
  <c r="M16" i="69" s="1"/>
  <c r="C33" i="69" s="1"/>
  <c r="O395" i="61"/>
  <c r="M16" i="59" s="1"/>
  <c r="C33" i="59" s="1"/>
  <c r="K330" i="61"/>
  <c r="S198" i="69"/>
  <c r="J76" i="75"/>
  <c r="J14" i="75" s="1"/>
  <c r="M27" i="1"/>
  <c r="Q5" i="75" s="1"/>
  <c r="Q86" i="75" s="1"/>
  <c r="P5" i="75"/>
  <c r="H393" i="61"/>
  <c r="G29" i="58" s="1"/>
  <c r="G31" i="58" s="1"/>
  <c r="G31" i="68"/>
  <c r="O99" i="75"/>
  <c r="O58" i="75"/>
  <c r="O50" i="75"/>
  <c r="O38" i="75"/>
  <c r="O34" i="75"/>
  <c r="O54" i="75"/>
  <c r="O42" i="75"/>
  <c r="O46" i="75"/>
  <c r="O93" i="75"/>
  <c r="O66" i="75"/>
  <c r="O180" i="75"/>
  <c r="O170" i="75"/>
  <c r="O181" i="75"/>
  <c r="O165" i="75"/>
  <c r="O162" i="75"/>
  <c r="O150" i="75"/>
  <c r="O159" i="75"/>
  <c r="O149" i="75"/>
  <c r="O148" i="75"/>
  <c r="O119" i="75"/>
  <c r="O124" i="75"/>
  <c r="O153" i="75"/>
  <c r="O115" i="75"/>
  <c r="O100" i="75"/>
  <c r="O109" i="75"/>
  <c r="O145" i="75"/>
  <c r="O106" i="75"/>
  <c r="O96" i="75"/>
  <c r="O107" i="75"/>
  <c r="O92" i="75"/>
  <c r="O59" i="75"/>
  <c r="O43" i="75"/>
  <c r="O89" i="75"/>
  <c r="O64" i="75"/>
  <c r="O48" i="75"/>
  <c r="O126" i="75"/>
  <c r="O73" i="75"/>
  <c r="O70" i="75"/>
  <c r="O175" i="75"/>
  <c r="O171" i="75"/>
  <c r="O168" i="75"/>
  <c r="O161" i="75"/>
  <c r="O173" i="75"/>
  <c r="O158" i="75"/>
  <c r="O152" i="75"/>
  <c r="O147" i="75"/>
  <c r="O144" i="75"/>
  <c r="O163" i="75"/>
  <c r="O120" i="75"/>
  <c r="O125" i="75"/>
  <c r="O112" i="75"/>
  <c r="O141" i="75"/>
  <c r="O105" i="75"/>
  <c r="O122" i="75"/>
  <c r="O102" i="75"/>
  <c r="O94" i="75"/>
  <c r="O91" i="75"/>
  <c r="O71" i="75"/>
  <c r="O55" i="75"/>
  <c r="O39" i="75"/>
  <c r="O74" i="75"/>
  <c r="O60" i="75"/>
  <c r="O44" i="75"/>
  <c r="O111" i="75"/>
  <c r="O69" i="75"/>
  <c r="O62" i="75"/>
  <c r="O33" i="75"/>
  <c r="O176" i="75"/>
  <c r="O164" i="75"/>
  <c r="O167" i="75"/>
  <c r="O146" i="75"/>
  <c r="O127" i="75"/>
  <c r="O116" i="75"/>
  <c r="O108" i="75"/>
  <c r="O101" i="75"/>
  <c r="O98" i="75"/>
  <c r="O87" i="75"/>
  <c r="O51" i="75"/>
  <c r="O72" i="75"/>
  <c r="O40" i="75"/>
  <c r="O65" i="75"/>
  <c r="O41" i="75"/>
  <c r="O49" i="75"/>
  <c r="O57" i="75"/>
  <c r="O174" i="75"/>
  <c r="O155" i="75"/>
  <c r="O157" i="75"/>
  <c r="O118" i="75"/>
  <c r="O90" i="75"/>
  <c r="O35" i="75"/>
  <c r="O88" i="75"/>
  <c r="O172" i="75"/>
  <c r="O151" i="75"/>
  <c r="O128" i="75"/>
  <c r="O113" i="75"/>
  <c r="O86" i="75"/>
  <c r="O140" i="75"/>
  <c r="O75" i="75"/>
  <c r="O177" i="75"/>
  <c r="O160" i="75"/>
  <c r="O154" i="75"/>
  <c r="O142" i="75"/>
  <c r="O123" i="75"/>
  <c r="O178" i="75"/>
  <c r="O104" i="75"/>
  <c r="O97" i="75"/>
  <c r="O103" i="75"/>
  <c r="O95" i="75"/>
  <c r="O47" i="75"/>
  <c r="O68" i="75"/>
  <c r="O36" i="75"/>
  <c r="O61" i="75"/>
  <c r="O37" i="75"/>
  <c r="O45" i="75"/>
  <c r="O53" i="75"/>
  <c r="O182" i="75"/>
  <c r="O169" i="75"/>
  <c r="O143" i="75"/>
  <c r="O121" i="75"/>
  <c r="O114" i="75"/>
  <c r="O67" i="75"/>
  <c r="O56" i="75"/>
  <c r="O179" i="75"/>
  <c r="O166" i="75"/>
  <c r="O156" i="75"/>
  <c r="O117" i="75"/>
  <c r="O110" i="75"/>
  <c r="O63" i="75"/>
  <c r="O52" i="75"/>
  <c r="P138" i="75"/>
  <c r="J183" i="75"/>
  <c r="J18" i="75" s="1"/>
  <c r="N136" i="75"/>
  <c r="M135" i="75"/>
  <c r="O137" i="75"/>
  <c r="K133" i="75"/>
  <c r="K183" i="75" s="1"/>
  <c r="K18" i="75" s="1"/>
  <c r="L134" i="75"/>
  <c r="I183" i="75"/>
  <c r="I18" i="75" s="1"/>
  <c r="P31" i="75"/>
  <c r="M28" i="75"/>
  <c r="O30" i="75"/>
  <c r="L27" i="75"/>
  <c r="N29" i="75"/>
  <c r="K22" i="75"/>
  <c r="L80" i="75" s="1"/>
  <c r="K26" i="75"/>
  <c r="K76" i="75" s="1"/>
  <c r="K14" i="75" s="1"/>
  <c r="P86" i="75"/>
  <c r="J80" i="75"/>
  <c r="N84" i="75"/>
  <c r="L82" i="75"/>
  <c r="I79" i="75"/>
  <c r="I129" i="75" s="1"/>
  <c r="I16" i="75" s="1"/>
  <c r="M83" i="75"/>
  <c r="O85" i="75"/>
  <c r="K81" i="75"/>
  <c r="K80" i="75"/>
  <c r="L81" i="75"/>
  <c r="J79" i="75"/>
  <c r="O84" i="75"/>
  <c r="M82" i="75"/>
  <c r="N83" i="75"/>
  <c r="P85" i="75"/>
  <c r="L333" i="61"/>
  <c r="K332" i="67"/>
  <c r="L330" i="67"/>
  <c r="K330" i="67"/>
  <c r="K336" i="61"/>
  <c r="K329" i="67"/>
  <c r="K336" i="67"/>
  <c r="L329" i="61"/>
  <c r="L328" i="67"/>
  <c r="L336" i="67"/>
  <c r="L336" i="61"/>
  <c r="K328" i="67"/>
  <c r="K328" i="61"/>
  <c r="K329" i="61"/>
  <c r="L325" i="67"/>
  <c r="L329" i="67"/>
  <c r="L325" i="61"/>
  <c r="L334" i="67"/>
  <c r="L332" i="67"/>
  <c r="L331" i="61"/>
  <c r="K327" i="67"/>
  <c r="K331" i="67"/>
  <c r="L331" i="67"/>
  <c r="K331" i="61"/>
  <c r="K327" i="61"/>
  <c r="L327" i="67"/>
  <c r="K326" i="61"/>
  <c r="L326" i="67"/>
  <c r="K326" i="67"/>
  <c r="K325" i="67"/>
  <c r="K325" i="61"/>
  <c r="T400" i="67"/>
  <c r="K165" i="67"/>
  <c r="K324" i="67" s="1"/>
  <c r="K353" i="67" s="1"/>
  <c r="L328" i="61"/>
  <c r="L165" i="67"/>
  <c r="L181" i="67" s="1"/>
  <c r="L164" i="61"/>
  <c r="L168" i="61" s="1"/>
  <c r="K164" i="61"/>
  <c r="K170" i="61" s="1"/>
  <c r="K77" i="69"/>
  <c r="K76" i="59"/>
  <c r="M150" i="61"/>
  <c r="M150" i="67"/>
  <c r="M151" i="61"/>
  <c r="M151" i="67"/>
  <c r="M144" i="67"/>
  <c r="M144" i="61"/>
  <c r="M153" i="67"/>
  <c r="M134" i="67"/>
  <c r="M141" i="67"/>
  <c r="M163" i="61"/>
  <c r="M156" i="67"/>
  <c r="U389" i="67"/>
  <c r="U388" i="67"/>
  <c r="Q389" i="61"/>
  <c r="Q394" i="61" s="1"/>
  <c r="Q388" i="61"/>
  <c r="P400" i="61"/>
  <c r="P393" i="61"/>
  <c r="P395" i="61" s="1"/>
  <c r="N16" i="59" s="1"/>
  <c r="L136" i="69"/>
  <c r="J135" i="69"/>
  <c r="L8" i="67"/>
  <c r="L61" i="67" s="1"/>
  <c r="N10" i="67"/>
  <c r="N63" i="67" s="1"/>
  <c r="M9" i="67"/>
  <c r="M62" i="67" s="1"/>
  <c r="O11" i="67"/>
  <c r="O64" i="67" s="1"/>
  <c r="H64" i="67" s="1"/>
  <c r="N9" i="67"/>
  <c r="N62" i="67" s="1"/>
  <c r="M8" i="67"/>
  <c r="M61" i="67" s="1"/>
  <c r="O10" i="67"/>
  <c r="O63" i="67" s="1"/>
  <c r="L7" i="67"/>
  <c r="Q18" i="61"/>
  <c r="Q21" i="61"/>
  <c r="Q26" i="61"/>
  <c r="Q29" i="61"/>
  <c r="Q15" i="61"/>
  <c r="Q16" i="61"/>
  <c r="Q23" i="61"/>
  <c r="Q24" i="61"/>
  <c r="Q31" i="61"/>
  <c r="Q32" i="61"/>
  <c r="Q14" i="61"/>
  <c r="Q17" i="61"/>
  <c r="Q22" i="61"/>
  <c r="Q25" i="61"/>
  <c r="Q30" i="61"/>
  <c r="Q33" i="61"/>
  <c r="Q20" i="61"/>
  <c r="Q27" i="61"/>
  <c r="Q35" i="61"/>
  <c r="Q36" i="61"/>
  <c r="Q43" i="61"/>
  <c r="Q44" i="61"/>
  <c r="Q19" i="61"/>
  <c r="Q28" i="61"/>
  <c r="Q34" i="61"/>
  <c r="Q39" i="61"/>
  <c r="Q40" i="61"/>
  <c r="Q42" i="61"/>
  <c r="Q45" i="61"/>
  <c r="Q38" i="61"/>
  <c r="Q41" i="61"/>
  <c r="Q46" i="61"/>
  <c r="Q55" i="61"/>
  <c r="Q56" i="61"/>
  <c r="Q37" i="61"/>
  <c r="Q54" i="61"/>
  <c r="Q51" i="61"/>
  <c r="Q49" i="61"/>
  <c r="Q52" i="61"/>
  <c r="Q50" i="61"/>
  <c r="Q47" i="61"/>
  <c r="Q53" i="61"/>
  <c r="Q48" i="61"/>
  <c r="M9" i="61"/>
  <c r="M62" i="61" s="1"/>
  <c r="Q13" i="61"/>
  <c r="Q66" i="61" s="1"/>
  <c r="L8" i="61"/>
  <c r="L61" i="61" s="1"/>
  <c r="P12" i="61"/>
  <c r="P65" i="61" s="1"/>
  <c r="O11" i="61"/>
  <c r="O64" i="61" s="1"/>
  <c r="H64" i="61" s="1"/>
  <c r="N10" i="61"/>
  <c r="N63" i="61" s="1"/>
  <c r="O10" i="61"/>
  <c r="O63" i="61" s="1"/>
  <c r="N9" i="61"/>
  <c r="N62" i="61" s="1"/>
  <c r="M8" i="61"/>
  <c r="M61" i="61" s="1"/>
  <c r="Q12" i="61"/>
  <c r="Q65" i="61" s="1"/>
  <c r="P11" i="61"/>
  <c r="P64" i="61" s="1"/>
  <c r="L7" i="61"/>
  <c r="K7" i="61"/>
  <c r="K60" i="61" s="1"/>
  <c r="K110" i="61" s="1"/>
  <c r="L330" i="61"/>
  <c r="M134" i="61"/>
  <c r="L326" i="61"/>
  <c r="M159" i="67"/>
  <c r="M146" i="61"/>
  <c r="M148" i="61"/>
  <c r="M152" i="67"/>
  <c r="M143" i="61"/>
  <c r="M135" i="61"/>
  <c r="M149" i="61"/>
  <c r="M136" i="67"/>
  <c r="M160" i="67"/>
  <c r="L327" i="61"/>
  <c r="M152" i="61"/>
  <c r="M156" i="61"/>
  <c r="M136" i="61"/>
  <c r="M160" i="61"/>
  <c r="M149" i="67"/>
  <c r="M141" i="61"/>
  <c r="M163" i="67"/>
  <c r="M153" i="61"/>
  <c r="M148" i="67"/>
  <c r="M146" i="67"/>
  <c r="M135" i="67"/>
  <c r="M143" i="67"/>
  <c r="M159" i="61"/>
  <c r="U21" i="67"/>
  <c r="U25" i="67"/>
  <c r="U29" i="67"/>
  <c r="U33" i="67"/>
  <c r="U37" i="67"/>
  <c r="U41" i="67"/>
  <c r="U45" i="67"/>
  <c r="U49" i="67"/>
  <c r="U53" i="67"/>
  <c r="U20" i="67"/>
  <c r="U32" i="67"/>
  <c r="U44" i="67"/>
  <c r="U56" i="67"/>
  <c r="U18" i="67"/>
  <c r="U22" i="67"/>
  <c r="U26" i="67"/>
  <c r="U30" i="67"/>
  <c r="U34" i="67"/>
  <c r="U38" i="67"/>
  <c r="U42" i="67"/>
  <c r="U46" i="67"/>
  <c r="U50" i="67"/>
  <c r="U54" i="67"/>
  <c r="U24" i="67"/>
  <c r="U40" i="67"/>
  <c r="U52" i="67"/>
  <c r="U19" i="67"/>
  <c r="U23" i="67"/>
  <c r="U27" i="67"/>
  <c r="U31" i="67"/>
  <c r="U35" i="67"/>
  <c r="U39" i="67"/>
  <c r="U43" i="67"/>
  <c r="U47" i="67"/>
  <c r="U51" i="67"/>
  <c r="U55" i="67"/>
  <c r="U28" i="67"/>
  <c r="U36" i="67"/>
  <c r="U48" i="67"/>
  <c r="M145" i="67"/>
  <c r="M145" i="61"/>
  <c r="M133" i="61"/>
  <c r="M133" i="67"/>
  <c r="M157" i="61"/>
  <c r="M157" i="67"/>
  <c r="M140" i="61"/>
  <c r="M140" i="67"/>
  <c r="M155" i="67"/>
  <c r="M155" i="61"/>
  <c r="M158" i="61"/>
  <c r="M158" i="67"/>
  <c r="M132" i="67"/>
  <c r="M132" i="61"/>
  <c r="M137" i="67"/>
  <c r="M137" i="61"/>
  <c r="M142" i="61"/>
  <c r="M142" i="67"/>
  <c r="W144" i="56"/>
  <c r="W73" i="56"/>
  <c r="W111" i="56"/>
  <c r="W69" i="56"/>
  <c r="W64" i="56"/>
  <c r="W148" i="56"/>
  <c r="W100" i="56"/>
  <c r="W139" i="56"/>
  <c r="W127" i="56"/>
  <c r="W66" i="56"/>
  <c r="W87" i="56"/>
  <c r="W136" i="56"/>
  <c r="W60" i="56"/>
  <c r="W117" i="56"/>
  <c r="W120" i="56"/>
  <c r="W96" i="56"/>
  <c r="W94" i="56"/>
  <c r="W75" i="56"/>
  <c r="W108" i="56"/>
  <c r="W114" i="56"/>
  <c r="W106" i="56"/>
  <c r="W130" i="56"/>
  <c r="W81" i="56"/>
  <c r="W118" i="56"/>
  <c r="W88" i="56"/>
  <c r="W142" i="56"/>
  <c r="W82" i="56"/>
  <c r="W123" i="56"/>
  <c r="W76" i="56"/>
  <c r="W93" i="56"/>
  <c r="W151" i="56"/>
  <c r="W63" i="56"/>
  <c r="W126" i="56"/>
  <c r="W147" i="56"/>
  <c r="W102" i="56"/>
  <c r="W109" i="56"/>
  <c r="W79" i="56"/>
  <c r="W129" i="56"/>
  <c r="W121" i="56"/>
  <c r="W112" i="56"/>
  <c r="W90" i="56"/>
  <c r="W72" i="56"/>
  <c r="W99" i="56"/>
  <c r="W85" i="56"/>
  <c r="W84" i="56"/>
  <c r="W132" i="56"/>
  <c r="W105" i="56"/>
  <c r="W97" i="56"/>
  <c r="W103" i="56"/>
  <c r="W141" i="56"/>
  <c r="W133" i="56"/>
  <c r="W91" i="56"/>
  <c r="W138" i="56"/>
  <c r="W70" i="56"/>
  <c r="W135" i="56"/>
  <c r="W67" i="56"/>
  <c r="W145" i="56"/>
  <c r="W61" i="56"/>
  <c r="W115" i="56"/>
  <c r="W150" i="56"/>
  <c r="W124" i="56"/>
  <c r="W78" i="56"/>
  <c r="W153" i="56"/>
  <c r="W154" i="56"/>
  <c r="M162" i="61"/>
  <c r="M162" i="67"/>
  <c r="P390" i="61"/>
  <c r="S90" i="69"/>
  <c r="M139" i="61"/>
  <c r="M139" i="67"/>
  <c r="M147" i="67"/>
  <c r="M147" i="61"/>
  <c r="M154" i="61"/>
  <c r="M154" i="67"/>
  <c r="M138" i="67"/>
  <c r="M138" i="61"/>
  <c r="M161" i="67"/>
  <c r="M161" i="61"/>
  <c r="L332" i="61"/>
  <c r="L334" i="61"/>
  <c r="U17" i="67"/>
  <c r="U16" i="67"/>
  <c r="S14" i="67"/>
  <c r="T15" i="67"/>
  <c r="S15" i="67"/>
  <c r="T16" i="67"/>
  <c r="Q13" i="67"/>
  <c r="R14" i="67"/>
  <c r="R13" i="67"/>
  <c r="Q12" i="67"/>
  <c r="P12" i="67"/>
  <c r="P65" i="67" s="1"/>
  <c r="P11" i="67"/>
  <c r="P64" i="67" s="1"/>
  <c r="K7" i="67"/>
  <c r="M114" i="61"/>
  <c r="M114" i="67"/>
  <c r="M125" i="61"/>
  <c r="M125" i="67"/>
  <c r="M123" i="61"/>
  <c r="M123" i="67"/>
  <c r="M116" i="61"/>
  <c r="M116" i="67"/>
  <c r="M130" i="61"/>
  <c r="M130" i="67"/>
  <c r="M115" i="61"/>
  <c r="M115" i="67"/>
  <c r="M333" i="67" s="1"/>
  <c r="M126" i="61"/>
  <c r="M126" i="67"/>
  <c r="M120" i="61"/>
  <c r="M120" i="67"/>
  <c r="M118" i="61"/>
  <c r="M335" i="61" s="1"/>
  <c r="M118" i="67"/>
  <c r="M335" i="67" s="1"/>
  <c r="M131" i="61"/>
  <c r="M131" i="67"/>
  <c r="M127" i="61"/>
  <c r="M127" i="67"/>
  <c r="M122" i="61"/>
  <c r="M122" i="67"/>
  <c r="M124" i="61"/>
  <c r="M124" i="67"/>
  <c r="M119" i="61"/>
  <c r="M119" i="67"/>
  <c r="M128" i="61"/>
  <c r="M128" i="67"/>
  <c r="M117" i="61"/>
  <c r="M117" i="67"/>
  <c r="M121" i="61"/>
  <c r="M121" i="67"/>
  <c r="M129" i="61"/>
  <c r="M129" i="67"/>
  <c r="H395" i="67"/>
  <c r="W55" i="56"/>
  <c r="W54" i="56"/>
  <c r="W57" i="56"/>
  <c r="W58" i="56"/>
  <c r="W51" i="56"/>
  <c r="W52" i="56"/>
  <c r="P393" i="67"/>
  <c r="P394" i="67"/>
  <c r="L33" i="66"/>
  <c r="K34" i="66"/>
  <c r="Q3" i="67" s="1"/>
  <c r="Q98" i="61"/>
  <c r="S91" i="69"/>
  <c r="S197" i="69"/>
  <c r="Q75" i="61"/>
  <c r="J238" i="69"/>
  <c r="J73" i="69" s="1"/>
  <c r="I238" i="69"/>
  <c r="I73" i="69" s="1"/>
  <c r="J131" i="69"/>
  <c r="J69" i="69" s="1"/>
  <c r="I131" i="69"/>
  <c r="I69" i="69" s="1"/>
  <c r="J237" i="59"/>
  <c r="J72" i="59" s="1"/>
  <c r="I237" i="59"/>
  <c r="I72" i="59" s="1"/>
  <c r="J130" i="59"/>
  <c r="J68" i="59" s="1"/>
  <c r="W10" i="56"/>
  <c r="W16" i="56"/>
  <c r="W22" i="56"/>
  <c r="W34" i="56"/>
  <c r="W37" i="56"/>
  <c r="W18" i="56"/>
  <c r="W36" i="56"/>
  <c r="W42" i="56"/>
  <c r="W48" i="56"/>
  <c r="W33" i="56"/>
  <c r="W12" i="56"/>
  <c r="W21" i="56"/>
  <c r="W19" i="56"/>
  <c r="W46" i="56"/>
  <c r="W43" i="56"/>
  <c r="W27" i="56"/>
  <c r="W31" i="56"/>
  <c r="W9" i="56"/>
  <c r="W25" i="56"/>
  <c r="W39" i="56"/>
  <c r="W28" i="56"/>
  <c r="W15" i="56"/>
  <c r="W24" i="56"/>
  <c r="W30" i="56"/>
  <c r="W45" i="56"/>
  <c r="W40" i="56"/>
  <c r="W13" i="56"/>
  <c r="W49" i="56"/>
  <c r="I134" i="69"/>
  <c r="S143" i="69"/>
  <c r="K135" i="69"/>
  <c r="O139" i="69"/>
  <c r="J134" i="69"/>
  <c r="P140" i="69"/>
  <c r="M138" i="69"/>
  <c r="Q142" i="69"/>
  <c r="Q141" i="69"/>
  <c r="M137" i="69"/>
  <c r="R142" i="69"/>
  <c r="N138" i="69"/>
  <c r="I133" i="59"/>
  <c r="L136" i="59"/>
  <c r="S144" i="69"/>
  <c r="O140" i="69"/>
  <c r="L137" i="69"/>
  <c r="P141" i="69"/>
  <c r="K136" i="69"/>
  <c r="R143" i="69"/>
  <c r="N139" i="69"/>
  <c r="N138" i="59"/>
  <c r="J133" i="59"/>
  <c r="O139" i="59"/>
  <c r="K135" i="59"/>
  <c r="J134" i="59"/>
  <c r="M137" i="59"/>
  <c r="K134" i="59"/>
  <c r="N137" i="59"/>
  <c r="M136" i="59"/>
  <c r="L135" i="59"/>
  <c r="O138" i="59"/>
  <c r="U104" i="67"/>
  <c r="U96" i="67"/>
  <c r="U88" i="67"/>
  <c r="U80" i="67"/>
  <c r="U72" i="67"/>
  <c r="U99" i="67"/>
  <c r="U81" i="67"/>
  <c r="U87" i="67"/>
  <c r="U109" i="67"/>
  <c r="U108" i="67"/>
  <c r="U100" i="67"/>
  <c r="U92" i="67"/>
  <c r="U76" i="67"/>
  <c r="U83" i="67"/>
  <c r="U97" i="67"/>
  <c r="U101" i="67"/>
  <c r="U105" i="67"/>
  <c r="U77" i="67"/>
  <c r="U93" i="67"/>
  <c r="U106" i="67"/>
  <c r="U98" i="67"/>
  <c r="U90" i="67"/>
  <c r="U82" i="67"/>
  <c r="U74" i="67"/>
  <c r="U107" i="67"/>
  <c r="U75" i="67"/>
  <c r="U89" i="67"/>
  <c r="U95" i="67"/>
  <c r="U84" i="67"/>
  <c r="U79" i="67"/>
  <c r="U85" i="67"/>
  <c r="U218" i="67"/>
  <c r="U270" i="67" s="1"/>
  <c r="U102" i="67"/>
  <c r="U94" i="67"/>
  <c r="U86" i="67"/>
  <c r="U78" i="67"/>
  <c r="U91" i="67"/>
  <c r="U103" i="67"/>
  <c r="U73" i="67"/>
  <c r="U71" i="67"/>
  <c r="T390" i="67"/>
  <c r="P18" i="66"/>
  <c r="P11" i="66" s="1"/>
  <c r="V2" i="67"/>
  <c r="Q27" i="66"/>
  <c r="T5" i="69"/>
  <c r="T90" i="69" s="1"/>
  <c r="S235" i="69"/>
  <c r="S236" i="69"/>
  <c r="S220" i="69"/>
  <c r="S214" i="69"/>
  <c r="S221" i="69"/>
  <c r="S226" i="69"/>
  <c r="S199" i="69"/>
  <c r="S217" i="69"/>
  <c r="S182" i="69"/>
  <c r="S205" i="69"/>
  <c r="S165" i="69"/>
  <c r="S149" i="69"/>
  <c r="S120" i="69"/>
  <c r="S174" i="69"/>
  <c r="S158" i="69"/>
  <c r="S129" i="69"/>
  <c r="S113" i="69"/>
  <c r="S159" i="69"/>
  <c r="S168" i="69"/>
  <c r="S176" i="69"/>
  <c r="S109" i="69"/>
  <c r="S112" i="69"/>
  <c r="S171" i="69"/>
  <c r="S110" i="69"/>
  <c r="S95" i="69"/>
  <c r="S107" i="69"/>
  <c r="S164" i="69"/>
  <c r="S97" i="69"/>
  <c r="S92" i="69"/>
  <c r="S130" i="69"/>
  <c r="S237" i="69"/>
  <c r="S177" i="69"/>
  <c r="S173" i="69"/>
  <c r="S128" i="69"/>
  <c r="S166" i="69"/>
  <c r="S175" i="69"/>
  <c r="S209" i="69"/>
  <c r="S163" i="69"/>
  <c r="S123" i="69"/>
  <c r="S118" i="69"/>
  <c r="S119" i="69"/>
  <c r="S148" i="69"/>
  <c r="S232" i="69"/>
  <c r="S210" i="69"/>
  <c r="S212" i="69"/>
  <c r="S208" i="69"/>
  <c r="S183" i="69"/>
  <c r="S145" i="69"/>
  <c r="S170" i="69"/>
  <c r="S125" i="69"/>
  <c r="S151" i="69"/>
  <c r="S172" i="69"/>
  <c r="S108" i="69"/>
  <c r="S106" i="69"/>
  <c r="S103" i="69"/>
  <c r="S93" i="69"/>
  <c r="S223" i="69"/>
  <c r="S224" i="69"/>
  <c r="S218" i="69"/>
  <c r="S229" i="69"/>
  <c r="S211" i="69"/>
  <c r="S203" i="69"/>
  <c r="S225" i="69"/>
  <c r="S200" i="69"/>
  <c r="S216" i="69"/>
  <c r="S169" i="69"/>
  <c r="S153" i="69"/>
  <c r="S124" i="69"/>
  <c r="S180" i="69"/>
  <c r="S162" i="69"/>
  <c r="S146" i="69"/>
  <c r="S117" i="69"/>
  <c r="S167" i="69"/>
  <c r="S213" i="69"/>
  <c r="S206" i="69"/>
  <c r="S147" i="69"/>
  <c r="S155" i="69"/>
  <c r="S179" i="69"/>
  <c r="S115" i="69"/>
  <c r="S99" i="69"/>
  <c r="S111" i="69"/>
  <c r="S94" i="69"/>
  <c r="S101" i="69"/>
  <c r="S96" i="69"/>
  <c r="S114" i="69"/>
  <c r="S227" i="69"/>
  <c r="S228" i="69"/>
  <c r="S222" i="69"/>
  <c r="S215" i="69"/>
  <c r="S207" i="69"/>
  <c r="S204" i="69"/>
  <c r="S234" i="69"/>
  <c r="S157" i="69"/>
  <c r="S202" i="69"/>
  <c r="S150" i="69"/>
  <c r="S121" i="69"/>
  <c r="S233" i="69"/>
  <c r="S156" i="69"/>
  <c r="S104" i="69"/>
  <c r="S102" i="69"/>
  <c r="S98" i="69"/>
  <c r="S100" i="69"/>
  <c r="S231" i="69"/>
  <c r="S230" i="69"/>
  <c r="S219" i="69"/>
  <c r="S181" i="69"/>
  <c r="S178" i="69"/>
  <c r="S161" i="69"/>
  <c r="S116" i="69"/>
  <c r="S154" i="69"/>
  <c r="S201" i="69"/>
  <c r="S160" i="69"/>
  <c r="S105" i="69"/>
  <c r="S152" i="69"/>
  <c r="S126" i="69"/>
  <c r="S122" i="69"/>
  <c r="S127" i="69"/>
  <c r="K188" i="69"/>
  <c r="L189" i="69"/>
  <c r="M190" i="69"/>
  <c r="N191" i="69"/>
  <c r="O192" i="69"/>
  <c r="P193" i="69"/>
  <c r="Q194" i="69"/>
  <c r="R195" i="69"/>
  <c r="S196" i="69"/>
  <c r="L82" i="69"/>
  <c r="K81" i="69"/>
  <c r="M83" i="69"/>
  <c r="N84" i="69"/>
  <c r="O85" i="69"/>
  <c r="P86" i="69"/>
  <c r="Q87" i="69"/>
  <c r="R88" i="69"/>
  <c r="S89" i="69"/>
  <c r="Q30" i="66"/>
  <c r="R28" i="66"/>
  <c r="R29" i="66" s="1"/>
  <c r="Q69" i="61"/>
  <c r="Q218" i="61"/>
  <c r="Q270" i="61" s="1"/>
  <c r="L18" i="1"/>
  <c r="L11" i="1" s="1"/>
  <c r="Q84" i="61"/>
  <c r="Q91" i="61"/>
  <c r="Q70" i="61"/>
  <c r="Q68" i="61"/>
  <c r="Q107" i="61"/>
  <c r="Q86" i="61"/>
  <c r="H395" i="61"/>
  <c r="Q92" i="61"/>
  <c r="Q82" i="61"/>
  <c r="Q102" i="61"/>
  <c r="Q103" i="61"/>
  <c r="Q95" i="61"/>
  <c r="Q76" i="61"/>
  <c r="Q105" i="61"/>
  <c r="Q89" i="61"/>
  <c r="Q73" i="61"/>
  <c r="Q96" i="61"/>
  <c r="Q80" i="61"/>
  <c r="Q109" i="61"/>
  <c r="Q93" i="61"/>
  <c r="Q77" i="61"/>
  <c r="Q100" i="61"/>
  <c r="Q87" i="61"/>
  <c r="Q106" i="61"/>
  <c r="Q90" i="61"/>
  <c r="Q74" i="61"/>
  <c r="Q99" i="61"/>
  <c r="Q83" i="61"/>
  <c r="Q67" i="61"/>
  <c r="Q94" i="61"/>
  <c r="Q78" i="61"/>
  <c r="Q71" i="61"/>
  <c r="Q108" i="61"/>
  <c r="Q79" i="61"/>
  <c r="Q97" i="61"/>
  <c r="Q81" i="61"/>
  <c r="Q104" i="61"/>
  <c r="Q88" i="61"/>
  <c r="Q72" i="61"/>
  <c r="Q101" i="61"/>
  <c r="Q85" i="61"/>
  <c r="K3" i="42"/>
  <c r="K6" i="42" s="1"/>
  <c r="P5" i="59"/>
  <c r="P194" i="59" s="1"/>
  <c r="AA2" i="56"/>
  <c r="R2" i="61"/>
  <c r="L188" i="59"/>
  <c r="N190" i="59"/>
  <c r="M189" i="59"/>
  <c r="O191" i="59"/>
  <c r="K187" i="59"/>
  <c r="N19" i="58"/>
  <c r="N31" i="58"/>
  <c r="M82" i="59"/>
  <c r="K130" i="59"/>
  <c r="O84" i="59"/>
  <c r="N83" i="59"/>
  <c r="L81" i="59"/>
  <c r="W7" i="56"/>
  <c r="W6" i="56"/>
  <c r="X3" i="56"/>
  <c r="I29" i="1"/>
  <c r="AB2" i="56"/>
  <c r="S2" i="61"/>
  <c r="Q5" i="59"/>
  <c r="L3" i="42"/>
  <c r="L6" i="42" s="1"/>
  <c r="N27" i="1"/>
  <c r="R5" i="75" s="1"/>
  <c r="R33" i="75" s="1"/>
  <c r="M18" i="1"/>
  <c r="M11" i="1" s="1"/>
  <c r="N33" i="1"/>
  <c r="S3" i="61"/>
  <c r="Q32" i="75" l="1"/>
  <c r="Q87" i="75"/>
  <c r="P395" i="67"/>
  <c r="N16" i="69" s="1"/>
  <c r="M330" i="67"/>
  <c r="P96" i="75"/>
  <c r="P181" i="75"/>
  <c r="P178" i="75"/>
  <c r="P172" i="75"/>
  <c r="P161" i="75"/>
  <c r="P162" i="75"/>
  <c r="P159" i="75"/>
  <c r="P156" i="75"/>
  <c r="P149" i="75"/>
  <c r="P144" i="75"/>
  <c r="P128" i="75"/>
  <c r="P150" i="75"/>
  <c r="P117" i="75"/>
  <c r="P118" i="75"/>
  <c r="P105" i="75"/>
  <c r="P110" i="75"/>
  <c r="P127" i="75"/>
  <c r="P103" i="75"/>
  <c r="P87" i="75"/>
  <c r="P92" i="75"/>
  <c r="P89" i="75"/>
  <c r="P60" i="75"/>
  <c r="P44" i="75"/>
  <c r="P73" i="75"/>
  <c r="P57" i="75"/>
  <c r="P41" i="75"/>
  <c r="P93" i="75"/>
  <c r="P176" i="75"/>
  <c r="P174" i="75"/>
  <c r="P173" i="75"/>
  <c r="P157" i="75"/>
  <c r="P158" i="75"/>
  <c r="P155" i="75"/>
  <c r="P152" i="75"/>
  <c r="P147" i="75"/>
  <c r="P153" i="75"/>
  <c r="P124" i="75"/>
  <c r="P142" i="75"/>
  <c r="P146" i="75"/>
  <c r="P119" i="75"/>
  <c r="P101" i="75"/>
  <c r="P106" i="75"/>
  <c r="P116" i="75"/>
  <c r="P99" i="75"/>
  <c r="P74" i="75"/>
  <c r="P88" i="75"/>
  <c r="P72" i="75"/>
  <c r="P56" i="75"/>
  <c r="P40" i="75"/>
  <c r="P69" i="75"/>
  <c r="P53" i="75"/>
  <c r="P37" i="75"/>
  <c r="P70" i="75"/>
  <c r="P177" i="75"/>
  <c r="P169" i="75"/>
  <c r="P167" i="75"/>
  <c r="P148" i="75"/>
  <c r="P145" i="75"/>
  <c r="P125" i="75"/>
  <c r="P113" i="75"/>
  <c r="P102" i="75"/>
  <c r="P108" i="75"/>
  <c r="P75" i="75"/>
  <c r="P52" i="75"/>
  <c r="P65" i="75"/>
  <c r="P115" i="75"/>
  <c r="P63" i="75"/>
  <c r="P182" i="75"/>
  <c r="P165" i="75"/>
  <c r="P163" i="75"/>
  <c r="P164" i="75"/>
  <c r="P141" i="75"/>
  <c r="P121" i="75"/>
  <c r="P109" i="75"/>
  <c r="P98" i="75"/>
  <c r="P91" i="75"/>
  <c r="P100" i="75"/>
  <c r="P48" i="75"/>
  <c r="P61" i="75"/>
  <c r="P97" i="75"/>
  <c r="P46" i="75"/>
  <c r="P50" i="75"/>
  <c r="P175" i="75"/>
  <c r="P160" i="75"/>
  <c r="P168" i="75"/>
  <c r="P114" i="75"/>
  <c r="P95" i="75"/>
  <c r="P94" i="75"/>
  <c r="P62" i="75"/>
  <c r="P179" i="75"/>
  <c r="P170" i="75"/>
  <c r="P143" i="75"/>
  <c r="P126" i="75"/>
  <c r="P111" i="75"/>
  <c r="P68" i="75"/>
  <c r="P49" i="75"/>
  <c r="P104" i="75"/>
  <c r="P180" i="75"/>
  <c r="P154" i="75"/>
  <c r="P107" i="75"/>
  <c r="P45" i="75"/>
  <c r="P35" i="75"/>
  <c r="P39" i="75"/>
  <c r="P171" i="75"/>
  <c r="P120" i="75"/>
  <c r="P112" i="75"/>
  <c r="P66" i="75"/>
  <c r="P43" i="75"/>
  <c r="P47" i="75"/>
  <c r="P59" i="75"/>
  <c r="P151" i="75"/>
  <c r="P36" i="75"/>
  <c r="P122" i="75"/>
  <c r="P55" i="75"/>
  <c r="P64" i="75"/>
  <c r="P38" i="75"/>
  <c r="P42" i="75"/>
  <c r="P166" i="75"/>
  <c r="P34" i="75"/>
  <c r="P51" i="75"/>
  <c r="P71" i="75"/>
  <c r="P67" i="75"/>
  <c r="P90" i="75"/>
  <c r="P58" i="75"/>
  <c r="P123" i="75"/>
  <c r="P54" i="75"/>
  <c r="P140" i="75"/>
  <c r="P33" i="75"/>
  <c r="P32" i="75"/>
  <c r="P139" i="75"/>
  <c r="R41" i="75"/>
  <c r="R49" i="75"/>
  <c r="R53" i="75"/>
  <c r="R37" i="75"/>
  <c r="R114" i="75"/>
  <c r="R57" i="75"/>
  <c r="R45" i="75"/>
  <c r="R61" i="75"/>
  <c r="R182" i="75"/>
  <c r="R175" i="75"/>
  <c r="R170" i="75"/>
  <c r="R163" i="75"/>
  <c r="R160" i="75"/>
  <c r="R166" i="75"/>
  <c r="R157" i="75"/>
  <c r="R145" i="75"/>
  <c r="R146" i="75"/>
  <c r="R152" i="75"/>
  <c r="R127" i="75"/>
  <c r="R128" i="75"/>
  <c r="R111" i="75"/>
  <c r="R144" i="75"/>
  <c r="R104" i="75"/>
  <c r="R121" i="75"/>
  <c r="R101" i="75"/>
  <c r="R93" i="75"/>
  <c r="R94" i="75"/>
  <c r="R70" i="75"/>
  <c r="R54" i="75"/>
  <c r="R38" i="75"/>
  <c r="R67" i="75"/>
  <c r="R51" i="75"/>
  <c r="R72" i="75"/>
  <c r="R179" i="75"/>
  <c r="R176" i="75"/>
  <c r="R180" i="75"/>
  <c r="R159" i="75"/>
  <c r="R177" i="75"/>
  <c r="R158" i="75"/>
  <c r="R154" i="75"/>
  <c r="R162" i="75"/>
  <c r="R155" i="75"/>
  <c r="R126" i="75"/>
  <c r="R123" i="75"/>
  <c r="R124" i="75"/>
  <c r="R107" i="75"/>
  <c r="R117" i="75"/>
  <c r="R100" i="75"/>
  <c r="R113" i="75"/>
  <c r="R97" i="75"/>
  <c r="R89" i="75"/>
  <c r="R90" i="75"/>
  <c r="R66" i="75"/>
  <c r="R50" i="75"/>
  <c r="R98" i="75"/>
  <c r="R63" i="75"/>
  <c r="R47" i="75"/>
  <c r="R173" i="75"/>
  <c r="R168" i="75"/>
  <c r="R153" i="75"/>
  <c r="R156" i="75"/>
  <c r="R122" i="75"/>
  <c r="R120" i="75"/>
  <c r="R112" i="75"/>
  <c r="R109" i="75"/>
  <c r="R125" i="75"/>
  <c r="R62" i="75"/>
  <c r="R75" i="75"/>
  <c r="R43" i="75"/>
  <c r="R60" i="75"/>
  <c r="R44" i="75"/>
  <c r="R48" i="75"/>
  <c r="R65" i="75"/>
  <c r="R181" i="75"/>
  <c r="R169" i="75"/>
  <c r="R164" i="75"/>
  <c r="R149" i="75"/>
  <c r="R148" i="75"/>
  <c r="R118" i="75"/>
  <c r="R116" i="75"/>
  <c r="R108" i="75"/>
  <c r="R105" i="75"/>
  <c r="R106" i="75"/>
  <c r="R58" i="75"/>
  <c r="R71" i="75"/>
  <c r="R39" i="75"/>
  <c r="R92" i="75"/>
  <c r="R73" i="75"/>
  <c r="R167" i="75"/>
  <c r="R151" i="75"/>
  <c r="R115" i="75"/>
  <c r="R172" i="75"/>
  <c r="R91" i="75"/>
  <c r="R55" i="75"/>
  <c r="R178" i="75"/>
  <c r="R161" i="75"/>
  <c r="R119" i="75"/>
  <c r="R102" i="75"/>
  <c r="R42" i="75"/>
  <c r="R74" i="75"/>
  <c r="R52" i="75"/>
  <c r="R171" i="75"/>
  <c r="R147" i="75"/>
  <c r="R99" i="75"/>
  <c r="R110" i="75"/>
  <c r="R68" i="75"/>
  <c r="R36" i="75"/>
  <c r="R174" i="75"/>
  <c r="R103" i="75"/>
  <c r="R59" i="75"/>
  <c r="R56" i="75"/>
  <c r="R69" i="75"/>
  <c r="R165" i="75"/>
  <c r="R96" i="75"/>
  <c r="R64" i="75"/>
  <c r="R95" i="75"/>
  <c r="R40" i="75"/>
  <c r="R46" i="75"/>
  <c r="R150" i="75"/>
  <c r="R143" i="75"/>
  <c r="R142" i="75"/>
  <c r="R34" i="75"/>
  <c r="R35" i="75"/>
  <c r="R141" i="75"/>
  <c r="R88" i="75"/>
  <c r="Q36" i="75"/>
  <c r="Q64" i="75"/>
  <c r="Q72" i="75"/>
  <c r="Q180" i="75"/>
  <c r="Q177" i="75"/>
  <c r="Q176" i="75"/>
  <c r="Q170" i="75"/>
  <c r="Q158" i="75"/>
  <c r="Q168" i="75"/>
  <c r="Q156" i="75"/>
  <c r="Q153" i="75"/>
  <c r="Q151" i="75"/>
  <c r="Q146" i="75"/>
  <c r="Q121" i="75"/>
  <c r="Q126" i="75"/>
  <c r="Q123" i="75"/>
  <c r="Q114" i="75"/>
  <c r="Q98" i="75"/>
  <c r="Q107" i="75"/>
  <c r="Q112" i="75"/>
  <c r="Q96" i="75"/>
  <c r="Q75" i="75"/>
  <c r="Q93" i="75"/>
  <c r="Q74" i="75"/>
  <c r="Q61" i="75"/>
  <c r="Q45" i="75"/>
  <c r="Q70" i="75"/>
  <c r="Q54" i="75"/>
  <c r="Q38" i="75"/>
  <c r="Q63" i="75"/>
  <c r="Q181" i="75"/>
  <c r="Q178" i="75"/>
  <c r="Q172" i="75"/>
  <c r="Q171" i="75"/>
  <c r="Q167" i="75"/>
  <c r="Q164" i="75"/>
  <c r="Q152" i="75"/>
  <c r="Q149" i="75"/>
  <c r="Q145" i="75"/>
  <c r="Q142" i="75"/>
  <c r="Q117" i="75"/>
  <c r="Q122" i="75"/>
  <c r="Q119" i="75"/>
  <c r="Q110" i="75"/>
  <c r="Q128" i="75"/>
  <c r="Q103" i="75"/>
  <c r="Q108" i="75"/>
  <c r="Q113" i="75"/>
  <c r="Q120" i="75"/>
  <c r="Q89" i="75"/>
  <c r="Q73" i="75"/>
  <c r="Q57" i="75"/>
  <c r="Q41" i="75"/>
  <c r="Q66" i="75"/>
  <c r="Q50" i="75"/>
  <c r="Q90" i="75"/>
  <c r="Q59" i="75"/>
  <c r="Q179" i="75"/>
  <c r="Q169" i="75"/>
  <c r="Q159" i="75"/>
  <c r="Q165" i="75"/>
  <c r="Q150" i="75"/>
  <c r="Q147" i="75"/>
  <c r="Q124" i="75"/>
  <c r="Q111" i="75"/>
  <c r="Q100" i="75"/>
  <c r="Q97" i="75"/>
  <c r="Q65" i="75"/>
  <c r="Q91" i="75"/>
  <c r="Q42" i="75"/>
  <c r="Q174" i="75"/>
  <c r="Q166" i="75"/>
  <c r="Q160" i="75"/>
  <c r="Q154" i="75"/>
  <c r="Q143" i="75"/>
  <c r="Q118" i="75"/>
  <c r="Q106" i="75"/>
  <c r="Q99" i="75"/>
  <c r="Q92" i="75"/>
  <c r="Q105" i="75"/>
  <c r="Q53" i="75"/>
  <c r="Q62" i="75"/>
  <c r="Q71" i="75"/>
  <c r="Q52" i="75"/>
  <c r="Q56" i="75"/>
  <c r="Q162" i="75"/>
  <c r="Q144" i="75"/>
  <c r="Q127" i="75"/>
  <c r="Q95" i="75"/>
  <c r="Q94" i="75"/>
  <c r="Q58" i="75"/>
  <c r="Q182" i="75"/>
  <c r="Q163" i="75"/>
  <c r="Q157" i="75"/>
  <c r="Q115" i="75"/>
  <c r="Q104" i="75"/>
  <c r="Q69" i="75"/>
  <c r="Q46" i="75"/>
  <c r="Q148" i="75"/>
  <c r="Q116" i="75"/>
  <c r="Q37" i="75"/>
  <c r="Q175" i="75"/>
  <c r="Q155" i="75"/>
  <c r="Q49" i="75"/>
  <c r="Q48" i="75"/>
  <c r="Q161" i="75"/>
  <c r="Q88" i="75"/>
  <c r="Q102" i="75"/>
  <c r="Q60" i="75"/>
  <c r="Q101" i="75"/>
  <c r="Q40" i="75"/>
  <c r="Q125" i="75"/>
  <c r="Q67" i="75"/>
  <c r="Q51" i="75"/>
  <c r="Q173" i="75"/>
  <c r="Q68" i="75"/>
  <c r="Q39" i="75"/>
  <c r="Q43" i="75"/>
  <c r="Q55" i="75"/>
  <c r="Q109" i="75"/>
  <c r="Q44" i="75"/>
  <c r="Q35" i="75"/>
  <c r="Q47" i="75"/>
  <c r="Q140" i="75"/>
  <c r="Q34" i="75"/>
  <c r="Q139" i="75"/>
  <c r="Q141" i="75"/>
  <c r="Q33" i="75"/>
  <c r="R87" i="75"/>
  <c r="R140" i="75"/>
  <c r="L21" i="75"/>
  <c r="J129" i="75"/>
  <c r="J16" i="75" s="1"/>
  <c r="P84" i="75"/>
  <c r="N82" i="75"/>
  <c r="O83" i="75"/>
  <c r="K79" i="75"/>
  <c r="K129" i="75" s="1"/>
  <c r="K16" i="75" s="1"/>
  <c r="M81" i="75"/>
  <c r="Q85" i="75"/>
  <c r="R86" i="75"/>
  <c r="L23" i="75"/>
  <c r="M333" i="61"/>
  <c r="M336" i="67"/>
  <c r="M336" i="61"/>
  <c r="M328" i="67"/>
  <c r="M329" i="61"/>
  <c r="M325" i="67"/>
  <c r="M329" i="67"/>
  <c r="M334" i="67"/>
  <c r="M332" i="67"/>
  <c r="M331" i="67"/>
  <c r="M331" i="61"/>
  <c r="M327" i="67"/>
  <c r="M326" i="67"/>
  <c r="K368" i="67"/>
  <c r="K351" i="67"/>
  <c r="K366" i="67" s="1"/>
  <c r="K352" i="67"/>
  <c r="K367" i="67" s="1"/>
  <c r="K342" i="67"/>
  <c r="K357" i="67" s="1"/>
  <c r="K343" i="67"/>
  <c r="K358" i="67" s="1"/>
  <c r="K341" i="67"/>
  <c r="K345" i="67"/>
  <c r="K360" i="67" s="1"/>
  <c r="K346" i="67"/>
  <c r="K361" i="67" s="1"/>
  <c r="K347" i="67"/>
  <c r="K362" i="67" s="1"/>
  <c r="K348" i="67"/>
  <c r="K363" i="67" s="1"/>
  <c r="K344" i="67"/>
  <c r="K359" i="67" s="1"/>
  <c r="K350" i="67"/>
  <c r="K365" i="67" s="1"/>
  <c r="K349" i="67"/>
  <c r="K364" i="67" s="1"/>
  <c r="K338" i="67"/>
  <c r="M325" i="61"/>
  <c r="G19" i="68"/>
  <c r="H396" i="67" s="1"/>
  <c r="M165" i="67"/>
  <c r="M175" i="67" s="1"/>
  <c r="M164" i="61"/>
  <c r="M167" i="61" s="1"/>
  <c r="Q400" i="61"/>
  <c r="L76" i="69"/>
  <c r="L78" i="69"/>
  <c r="L75" i="59"/>
  <c r="L77" i="59"/>
  <c r="W98" i="56"/>
  <c r="W146" i="56"/>
  <c r="V17" i="67"/>
  <c r="V388" i="67"/>
  <c r="V389" i="67"/>
  <c r="U400" i="67"/>
  <c r="R14" i="61"/>
  <c r="R67" i="61" s="1"/>
  <c r="R388" i="61"/>
  <c r="R389" i="61"/>
  <c r="R394" i="61" s="1"/>
  <c r="S14" i="61"/>
  <c r="S67" i="61" s="1"/>
  <c r="S389" i="61"/>
  <c r="S394" i="61" s="1"/>
  <c r="S388" i="61"/>
  <c r="S393" i="61" s="1"/>
  <c r="L135" i="69"/>
  <c r="O9" i="67"/>
  <c r="O62" i="67" s="1"/>
  <c r="H62" i="67" s="1"/>
  <c r="N8" i="67"/>
  <c r="N61" i="67" s="1"/>
  <c r="M7" i="67"/>
  <c r="R13" i="61"/>
  <c r="R66" i="61" s="1"/>
  <c r="R19" i="61"/>
  <c r="R20" i="61"/>
  <c r="R27" i="61"/>
  <c r="R28" i="61"/>
  <c r="R18" i="61"/>
  <c r="R21" i="61"/>
  <c r="R26" i="61"/>
  <c r="R29" i="61"/>
  <c r="R15" i="61"/>
  <c r="R16" i="61"/>
  <c r="R23" i="61"/>
  <c r="R24" i="61"/>
  <c r="R31" i="61"/>
  <c r="R32" i="61"/>
  <c r="R17" i="61"/>
  <c r="R30" i="61"/>
  <c r="R38" i="61"/>
  <c r="R41" i="61"/>
  <c r="R46" i="61"/>
  <c r="R35" i="61"/>
  <c r="R36" i="61"/>
  <c r="R33" i="61"/>
  <c r="R34" i="61"/>
  <c r="R37" i="61"/>
  <c r="R47" i="61"/>
  <c r="R49" i="61"/>
  <c r="R25" i="61"/>
  <c r="R42" i="61"/>
  <c r="R39" i="61"/>
  <c r="R40" i="61"/>
  <c r="R44" i="61"/>
  <c r="R50" i="61"/>
  <c r="R53" i="61"/>
  <c r="R56" i="61"/>
  <c r="R22" i="61"/>
  <c r="R55" i="61"/>
  <c r="R54" i="61"/>
  <c r="R48" i="61"/>
  <c r="R43" i="61"/>
  <c r="R51" i="61"/>
  <c r="R45" i="61"/>
  <c r="R52" i="61"/>
  <c r="S17" i="61"/>
  <c r="S22" i="61"/>
  <c r="S25" i="61"/>
  <c r="S30" i="61"/>
  <c r="S33" i="61"/>
  <c r="S19" i="61"/>
  <c r="S20" i="61"/>
  <c r="S27" i="61"/>
  <c r="S28" i="61"/>
  <c r="S18" i="61"/>
  <c r="S21" i="61"/>
  <c r="S26" i="61"/>
  <c r="S29" i="61"/>
  <c r="S32" i="61"/>
  <c r="S39" i="61"/>
  <c r="S40" i="61"/>
  <c r="S47" i="61"/>
  <c r="S16" i="61"/>
  <c r="S31" i="61"/>
  <c r="S35" i="61"/>
  <c r="S36" i="61"/>
  <c r="S24" i="61"/>
  <c r="S37" i="61"/>
  <c r="S43" i="61"/>
  <c r="S48" i="61"/>
  <c r="S34" i="61"/>
  <c r="S51" i="61"/>
  <c r="S52" i="61"/>
  <c r="S42" i="61"/>
  <c r="S38" i="61"/>
  <c r="S41" i="61"/>
  <c r="S44" i="61"/>
  <c r="S46" i="61"/>
  <c r="S50" i="61"/>
  <c r="S53" i="61"/>
  <c r="S23" i="61"/>
  <c r="S55" i="61"/>
  <c r="S56" i="61"/>
  <c r="S45" i="61"/>
  <c r="S54" i="61"/>
  <c r="S49" i="61"/>
  <c r="S15" i="61"/>
  <c r="S68" i="61" s="1"/>
  <c r="Q11" i="61"/>
  <c r="Q64" i="61" s="1"/>
  <c r="P10" i="61"/>
  <c r="P63" i="61" s="1"/>
  <c r="O9" i="61"/>
  <c r="O62" i="61" s="1"/>
  <c r="S13" i="61"/>
  <c r="S66" i="61" s="1"/>
  <c r="N8" i="61"/>
  <c r="N61" i="61" s="1"/>
  <c r="R12" i="61"/>
  <c r="R65" i="61" s="1"/>
  <c r="M326" i="61"/>
  <c r="M7" i="61"/>
  <c r="M330" i="61"/>
  <c r="W122" i="56"/>
  <c r="W83" i="56"/>
  <c r="M327" i="61"/>
  <c r="M328" i="61"/>
  <c r="L169" i="61"/>
  <c r="L200" i="61"/>
  <c r="L197" i="61"/>
  <c r="L216" i="61"/>
  <c r="L194" i="61"/>
  <c r="L214" i="61"/>
  <c r="W125" i="56"/>
  <c r="W116" i="56"/>
  <c r="W62" i="56"/>
  <c r="W71" i="56"/>
  <c r="L183" i="61"/>
  <c r="L195" i="61"/>
  <c r="L203" i="61"/>
  <c r="L167" i="61"/>
  <c r="L189" i="61"/>
  <c r="L215" i="61"/>
  <c r="W134" i="56"/>
  <c r="W152" i="56"/>
  <c r="L170" i="61"/>
  <c r="L222" i="61" s="1"/>
  <c r="L172" i="61"/>
  <c r="L184" i="61"/>
  <c r="L211" i="61"/>
  <c r="L206" i="61"/>
  <c r="L201" i="61"/>
  <c r="L213" i="61"/>
  <c r="L171" i="61"/>
  <c r="L178" i="61"/>
  <c r="L207" i="61"/>
  <c r="L186" i="61"/>
  <c r="L209" i="61"/>
  <c r="L185" i="61"/>
  <c r="W143" i="56"/>
  <c r="W74" i="56"/>
  <c r="V20" i="67"/>
  <c r="V24" i="67"/>
  <c r="V28" i="67"/>
  <c r="V32" i="67"/>
  <c r="V36" i="67"/>
  <c r="V40" i="67"/>
  <c r="V44" i="67"/>
  <c r="V48" i="67"/>
  <c r="V52" i="67"/>
  <c r="V56" i="67"/>
  <c r="V27" i="67"/>
  <c r="V35" i="67"/>
  <c r="V47" i="67"/>
  <c r="V21" i="67"/>
  <c r="V25" i="67"/>
  <c r="V29" i="67"/>
  <c r="V33" i="67"/>
  <c r="V37" i="67"/>
  <c r="V41" i="67"/>
  <c r="V45" i="67"/>
  <c r="V49" i="67"/>
  <c r="V53" i="67"/>
  <c r="V23" i="67"/>
  <c r="V39" i="67"/>
  <c r="V51" i="67"/>
  <c r="V22" i="67"/>
  <c r="V26" i="67"/>
  <c r="V30" i="67"/>
  <c r="V34" i="67"/>
  <c r="V38" i="67"/>
  <c r="V42" i="67"/>
  <c r="V46" i="67"/>
  <c r="V50" i="67"/>
  <c r="V54" i="67"/>
  <c r="V19" i="67"/>
  <c r="V31" i="67"/>
  <c r="V43" i="67"/>
  <c r="V55" i="67"/>
  <c r="L180" i="61"/>
  <c r="L174" i="61"/>
  <c r="L175" i="61"/>
  <c r="L177" i="61"/>
  <c r="L182" i="61"/>
  <c r="L198" i="61"/>
  <c r="L193" i="61"/>
  <c r="L208" i="61"/>
  <c r="L191" i="61"/>
  <c r="L202" i="61"/>
  <c r="L188" i="61"/>
  <c r="L190" i="61"/>
  <c r="V18" i="67"/>
  <c r="W104" i="56"/>
  <c r="W80" i="56"/>
  <c r="W77" i="56"/>
  <c r="W89" i="56"/>
  <c r="W107" i="56"/>
  <c r="W95" i="56"/>
  <c r="W128" i="56"/>
  <c r="W65" i="56"/>
  <c r="S218" i="61"/>
  <c r="S270" i="61" s="1"/>
  <c r="W101" i="56"/>
  <c r="W131" i="56"/>
  <c r="W149" i="56"/>
  <c r="L181" i="61"/>
  <c r="L179" i="61"/>
  <c r="L173" i="61"/>
  <c r="L176" i="61"/>
  <c r="L196" i="61"/>
  <c r="L210" i="61"/>
  <c r="L199" i="61"/>
  <c r="L212" i="61"/>
  <c r="L192" i="61"/>
  <c r="L204" i="61"/>
  <c r="L187" i="61"/>
  <c r="L205" i="61"/>
  <c r="W155" i="56"/>
  <c r="W68" i="56"/>
  <c r="W92" i="56"/>
  <c r="W86" i="56"/>
  <c r="W113" i="56"/>
  <c r="W110" i="56"/>
  <c r="W119" i="56"/>
  <c r="W137" i="56"/>
  <c r="W140" i="56"/>
  <c r="Q65" i="67"/>
  <c r="K210" i="61"/>
  <c r="K262" i="61" s="1"/>
  <c r="L60" i="67"/>
  <c r="L110" i="67" s="1"/>
  <c r="J14" i="69" s="1"/>
  <c r="K190" i="61"/>
  <c r="K242" i="61" s="1"/>
  <c r="K171" i="61"/>
  <c r="L168" i="67"/>
  <c r="L180" i="67"/>
  <c r="K167" i="61"/>
  <c r="K219" i="61" s="1"/>
  <c r="K207" i="61"/>
  <c r="K259" i="61" s="1"/>
  <c r="L177" i="67"/>
  <c r="L170" i="67"/>
  <c r="L173" i="67"/>
  <c r="L178" i="67"/>
  <c r="L171" i="67"/>
  <c r="L169" i="67"/>
  <c r="L216" i="67"/>
  <c r="L179" i="67"/>
  <c r="L174" i="67"/>
  <c r="L175" i="67"/>
  <c r="K184" i="61"/>
  <c r="K236" i="61" s="1"/>
  <c r="L203" i="67"/>
  <c r="L194" i="67"/>
  <c r="L185" i="67"/>
  <c r="L197" i="67"/>
  <c r="L213" i="67"/>
  <c r="L202" i="67"/>
  <c r="L187" i="67"/>
  <c r="L190" i="67"/>
  <c r="L205" i="67"/>
  <c r="L204" i="67"/>
  <c r="L201" i="67"/>
  <c r="L188" i="67"/>
  <c r="L195" i="67"/>
  <c r="L198" i="67"/>
  <c r="L199" i="67"/>
  <c r="L214" i="67"/>
  <c r="L200" i="67"/>
  <c r="L211" i="67"/>
  <c r="L191" i="67"/>
  <c r="L215" i="67"/>
  <c r="L189" i="67"/>
  <c r="L186" i="67"/>
  <c r="L208" i="67"/>
  <c r="L210" i="67"/>
  <c r="L192" i="67"/>
  <c r="L206" i="67"/>
  <c r="L207" i="67"/>
  <c r="L212" i="67"/>
  <c r="L193" i="67"/>
  <c r="L196" i="67"/>
  <c r="L209" i="67"/>
  <c r="L182" i="67"/>
  <c r="L184" i="67"/>
  <c r="L183" i="67"/>
  <c r="L176" i="67"/>
  <c r="L172" i="67"/>
  <c r="L167" i="67"/>
  <c r="K212" i="61"/>
  <c r="K264" i="61" s="1"/>
  <c r="K195" i="61"/>
  <c r="K167" i="67"/>
  <c r="K219" i="67" s="1"/>
  <c r="K187" i="67"/>
  <c r="K239" i="67" s="1"/>
  <c r="K185" i="67"/>
  <c r="K237" i="67" s="1"/>
  <c r="K186" i="67"/>
  <c r="K238" i="67" s="1"/>
  <c r="K203" i="67"/>
  <c r="K255" i="67" s="1"/>
  <c r="K205" i="67"/>
  <c r="K257" i="67" s="1"/>
  <c r="K194" i="67"/>
  <c r="K246" i="67" s="1"/>
  <c r="K204" i="67"/>
  <c r="K256" i="67" s="1"/>
  <c r="K213" i="67"/>
  <c r="K265" i="67" s="1"/>
  <c r="K190" i="67"/>
  <c r="K242" i="67" s="1"/>
  <c r="K197" i="67"/>
  <c r="K249" i="67" s="1"/>
  <c r="K193" i="67"/>
  <c r="K245" i="67" s="1"/>
  <c r="K188" i="67"/>
  <c r="K240" i="67" s="1"/>
  <c r="K201" i="67"/>
  <c r="K253" i="67" s="1"/>
  <c r="K202" i="67"/>
  <c r="K254" i="67" s="1"/>
  <c r="K212" i="67"/>
  <c r="K264" i="67" s="1"/>
  <c r="K189" i="67"/>
  <c r="K241" i="67" s="1"/>
  <c r="K209" i="67"/>
  <c r="K261" i="67" s="1"/>
  <c r="K196" i="67"/>
  <c r="K248" i="67" s="1"/>
  <c r="K191" i="67"/>
  <c r="K243" i="67" s="1"/>
  <c r="K199" i="67"/>
  <c r="K251" i="67" s="1"/>
  <c r="K206" i="67"/>
  <c r="K258" i="67" s="1"/>
  <c r="K198" i="67"/>
  <c r="K250" i="67" s="1"/>
  <c r="K208" i="67"/>
  <c r="K260" i="67" s="1"/>
  <c r="K214" i="67"/>
  <c r="K266" i="67" s="1"/>
  <c r="K192" i="67"/>
  <c r="K244" i="67" s="1"/>
  <c r="K211" i="67"/>
  <c r="K263" i="67" s="1"/>
  <c r="K207" i="67"/>
  <c r="K259" i="67" s="1"/>
  <c r="K195" i="67"/>
  <c r="K247" i="67" s="1"/>
  <c r="K210" i="67"/>
  <c r="K262" i="67" s="1"/>
  <c r="K200" i="67"/>
  <c r="K252" i="67" s="1"/>
  <c r="K215" i="67"/>
  <c r="K267" i="67" s="1"/>
  <c r="K183" i="67"/>
  <c r="K235" i="67" s="1"/>
  <c r="K182" i="67"/>
  <c r="K234" i="67" s="1"/>
  <c r="K184" i="67"/>
  <c r="K236" i="67" s="1"/>
  <c r="K171" i="67"/>
  <c r="K175" i="67"/>
  <c r="K227" i="67" s="1"/>
  <c r="K169" i="67"/>
  <c r="K221" i="67" s="1"/>
  <c r="K177" i="67"/>
  <c r="K229" i="67" s="1"/>
  <c r="K170" i="67"/>
  <c r="K181" i="67"/>
  <c r="K233" i="67" s="1"/>
  <c r="K178" i="67"/>
  <c r="K230" i="67" s="1"/>
  <c r="K179" i="67"/>
  <c r="K173" i="67"/>
  <c r="K168" i="67"/>
  <c r="K180" i="67"/>
  <c r="K232" i="67" s="1"/>
  <c r="K172" i="67"/>
  <c r="K224" i="67" s="1"/>
  <c r="K174" i="67"/>
  <c r="K226" i="67" s="1"/>
  <c r="K176" i="67"/>
  <c r="K228" i="67" s="1"/>
  <c r="K216" i="67"/>
  <c r="K174" i="61"/>
  <c r="K203" i="61"/>
  <c r="K255" i="61" s="1"/>
  <c r="K197" i="61"/>
  <c r="K249" i="61" s="1"/>
  <c r="K177" i="61"/>
  <c r="K229" i="61" s="1"/>
  <c r="K281" i="61" s="1"/>
  <c r="K206" i="61"/>
  <c r="K258" i="61" s="1"/>
  <c r="K202" i="61"/>
  <c r="K254" i="61" s="1"/>
  <c r="K200" i="61"/>
  <c r="K252" i="61" s="1"/>
  <c r="K175" i="61"/>
  <c r="K227" i="61" s="1"/>
  <c r="K215" i="61"/>
  <c r="K194" i="61"/>
  <c r="K182" i="61"/>
  <c r="K186" i="61"/>
  <c r="K211" i="61"/>
  <c r="K172" i="61"/>
  <c r="K188" i="61"/>
  <c r="K240" i="61" s="1"/>
  <c r="K189" i="61"/>
  <c r="K204" i="61"/>
  <c r="K199" i="61"/>
  <c r="K216" i="61"/>
  <c r="K183" i="61"/>
  <c r="K235" i="61" s="1"/>
  <c r="V16" i="67"/>
  <c r="U15" i="67"/>
  <c r="T14" i="67"/>
  <c r="S13" i="67"/>
  <c r="R12" i="67"/>
  <c r="Q11" i="67"/>
  <c r="Q64" i="67" s="1"/>
  <c r="P10" i="67"/>
  <c r="P63" i="67" s="1"/>
  <c r="M332" i="61"/>
  <c r="K205" i="61"/>
  <c r="K57" i="67"/>
  <c r="K181" i="61"/>
  <c r="K233" i="61" s="1"/>
  <c r="K191" i="61"/>
  <c r="K178" i="61"/>
  <c r="K201" i="61"/>
  <c r="K253" i="61" s="1"/>
  <c r="K214" i="61"/>
  <c r="K266" i="61" s="1"/>
  <c r="K208" i="61"/>
  <c r="K260" i="61" s="1"/>
  <c r="K180" i="61"/>
  <c r="K187" i="61"/>
  <c r="K173" i="61"/>
  <c r="K213" i="61"/>
  <c r="K265" i="61" s="1"/>
  <c r="K192" i="61"/>
  <c r="K244" i="61" s="1"/>
  <c r="K185" i="61"/>
  <c r="K237" i="61" s="1"/>
  <c r="K196" i="61"/>
  <c r="K179" i="61"/>
  <c r="K231" i="61" s="1"/>
  <c r="K283" i="61" s="1"/>
  <c r="K193" i="61"/>
  <c r="K198" i="61"/>
  <c r="K209" i="61"/>
  <c r="K261" i="61" s="1"/>
  <c r="K168" i="61"/>
  <c r="K220" i="61" s="1"/>
  <c r="K169" i="61"/>
  <c r="K221" i="61" s="1"/>
  <c r="K176" i="61"/>
  <c r="M334" i="61"/>
  <c r="L60" i="61"/>
  <c r="L110" i="61" s="1"/>
  <c r="K222" i="61"/>
  <c r="H63" i="67"/>
  <c r="W53" i="56"/>
  <c r="W59" i="56"/>
  <c r="W56" i="56"/>
  <c r="W14" i="56"/>
  <c r="Q66" i="67"/>
  <c r="Q393" i="67"/>
  <c r="Q395" i="67" s="1"/>
  <c r="O16" i="69" s="1"/>
  <c r="Q394" i="67"/>
  <c r="L34" i="66"/>
  <c r="R3" i="67" s="1"/>
  <c r="M33" i="66"/>
  <c r="R82" i="61"/>
  <c r="R92" i="61"/>
  <c r="R69" i="61"/>
  <c r="R91" i="61"/>
  <c r="R77" i="61"/>
  <c r="R90" i="61"/>
  <c r="R79" i="61"/>
  <c r="R80" i="61"/>
  <c r="R109" i="61"/>
  <c r="R105" i="61"/>
  <c r="R99" i="61"/>
  <c r="R103" i="61"/>
  <c r="R70" i="61"/>
  <c r="R71" i="61"/>
  <c r="R73" i="61"/>
  <c r="H63" i="61"/>
  <c r="K238" i="69"/>
  <c r="K73" i="69" s="1"/>
  <c r="L324" i="67"/>
  <c r="L353" i="67" s="1"/>
  <c r="L368" i="67" s="1"/>
  <c r="J184" i="69"/>
  <c r="J71" i="69" s="1"/>
  <c r="I184" i="69"/>
  <c r="I71" i="69" s="1"/>
  <c r="K131" i="69"/>
  <c r="K69" i="69" s="1"/>
  <c r="K237" i="59"/>
  <c r="K72" i="59" s="1"/>
  <c r="J183" i="59"/>
  <c r="J70" i="59" s="1"/>
  <c r="I183" i="59"/>
  <c r="I70" i="59" s="1"/>
  <c r="T197" i="69"/>
  <c r="W38" i="56"/>
  <c r="T143" i="69"/>
  <c r="K60" i="67"/>
  <c r="W20" i="56"/>
  <c r="W29" i="56"/>
  <c r="W32" i="56"/>
  <c r="W41" i="56"/>
  <c r="W44" i="56"/>
  <c r="R86" i="61"/>
  <c r="R102" i="61"/>
  <c r="R95" i="61"/>
  <c r="R76" i="61"/>
  <c r="R98" i="61"/>
  <c r="R74" i="61"/>
  <c r="R96" i="61"/>
  <c r="R75" i="61"/>
  <c r="P210" i="59"/>
  <c r="W50" i="56"/>
  <c r="W35" i="56"/>
  <c r="R85" i="61"/>
  <c r="R94" i="61"/>
  <c r="R108" i="61"/>
  <c r="R87" i="61"/>
  <c r="R106" i="61"/>
  <c r="R89" i="61"/>
  <c r="R107" i="61"/>
  <c r="R83" i="61"/>
  <c r="W11" i="56"/>
  <c r="W47" i="56"/>
  <c r="W17" i="56"/>
  <c r="W26" i="56"/>
  <c r="W23" i="56"/>
  <c r="K133" i="59"/>
  <c r="N136" i="59"/>
  <c r="L134" i="59"/>
  <c r="K134" i="69"/>
  <c r="M135" i="59"/>
  <c r="K57" i="61"/>
  <c r="O137" i="59"/>
  <c r="M136" i="69"/>
  <c r="P139" i="69"/>
  <c r="Q140" i="69"/>
  <c r="L57" i="67"/>
  <c r="K324" i="61"/>
  <c r="K341" i="61" s="1"/>
  <c r="R141" i="69"/>
  <c r="N137" i="69"/>
  <c r="L57" i="61"/>
  <c r="S142" i="69"/>
  <c r="O138" i="69"/>
  <c r="L324" i="61"/>
  <c r="L344" i="61" s="1"/>
  <c r="W8" i="56"/>
  <c r="G19" i="58"/>
  <c r="H396" i="61" s="1"/>
  <c r="V104" i="67"/>
  <c r="V96" i="67"/>
  <c r="V88" i="67"/>
  <c r="V80" i="67"/>
  <c r="V72" i="67"/>
  <c r="V93" i="67"/>
  <c r="V89" i="67"/>
  <c r="V91" i="67"/>
  <c r="V95" i="67"/>
  <c r="V103" i="67"/>
  <c r="V87" i="67"/>
  <c r="V108" i="67"/>
  <c r="V92" i="67"/>
  <c r="V76" i="67"/>
  <c r="V109" i="67"/>
  <c r="V107" i="67"/>
  <c r="V97" i="67"/>
  <c r="V218" i="67"/>
  <c r="V270" i="67" s="1"/>
  <c r="V86" i="67"/>
  <c r="V85" i="67"/>
  <c r="V83" i="67"/>
  <c r="V79" i="67"/>
  <c r="V106" i="67"/>
  <c r="V98" i="67"/>
  <c r="V90" i="67"/>
  <c r="V82" i="67"/>
  <c r="V74" i="67"/>
  <c r="V101" i="67"/>
  <c r="V99" i="67"/>
  <c r="V73" i="67"/>
  <c r="V100" i="67"/>
  <c r="V84" i="67"/>
  <c r="V77" i="67"/>
  <c r="V75" i="67"/>
  <c r="V102" i="67"/>
  <c r="V94" i="67"/>
  <c r="V78" i="67"/>
  <c r="V81" i="67"/>
  <c r="V105" i="67"/>
  <c r="W2" i="67"/>
  <c r="Q18" i="66"/>
  <c r="Q11" i="66" s="1"/>
  <c r="R27" i="66"/>
  <c r="U5" i="69"/>
  <c r="U390" i="67"/>
  <c r="T232" i="69"/>
  <c r="T237" i="69"/>
  <c r="T221" i="69"/>
  <c r="T215" i="69"/>
  <c r="T216" i="69"/>
  <c r="T217" i="69"/>
  <c r="T178" i="69"/>
  <c r="T201" i="69"/>
  <c r="T180" i="69"/>
  <c r="T162" i="69"/>
  <c r="T146" i="69"/>
  <c r="T117" i="69"/>
  <c r="T207" i="69"/>
  <c r="T167" i="69"/>
  <c r="T151" i="69"/>
  <c r="T122" i="69"/>
  <c r="T206" i="69"/>
  <c r="T156" i="69"/>
  <c r="T173" i="69"/>
  <c r="T161" i="69"/>
  <c r="T119" i="69"/>
  <c r="T102" i="69"/>
  <c r="T124" i="69"/>
  <c r="T105" i="69"/>
  <c r="T99" i="69"/>
  <c r="T111" i="69"/>
  <c r="T112" i="69"/>
  <c r="T93" i="69"/>
  <c r="T104" i="69"/>
  <c r="T224" i="69"/>
  <c r="T227" i="69"/>
  <c r="T208" i="69"/>
  <c r="T214" i="69"/>
  <c r="T170" i="69"/>
  <c r="T222" i="69"/>
  <c r="T159" i="69"/>
  <c r="T114" i="69"/>
  <c r="T218" i="69"/>
  <c r="T127" i="69"/>
  <c r="T168" i="69"/>
  <c r="T100" i="69"/>
  <c r="T103" i="69"/>
  <c r="T94" i="69"/>
  <c r="T236" i="69"/>
  <c r="T220" i="69"/>
  <c r="T225" i="69"/>
  <c r="T219" i="69"/>
  <c r="T226" i="69"/>
  <c r="T231" i="69"/>
  <c r="T182" i="69"/>
  <c r="T205" i="69"/>
  <c r="T202" i="69"/>
  <c r="T166" i="69"/>
  <c r="T150" i="69"/>
  <c r="T121" i="69"/>
  <c r="T210" i="69"/>
  <c r="T171" i="69"/>
  <c r="T155" i="69"/>
  <c r="T126" i="69"/>
  <c r="T209" i="69"/>
  <c r="T164" i="69"/>
  <c r="T203" i="69"/>
  <c r="T181" i="69"/>
  <c r="T123" i="69"/>
  <c r="T106" i="69"/>
  <c r="T128" i="69"/>
  <c r="T109" i="69"/>
  <c r="T96" i="69"/>
  <c r="T160" i="69"/>
  <c r="T149" i="69"/>
  <c r="T98" i="69"/>
  <c r="T153" i="69"/>
  <c r="T229" i="69"/>
  <c r="T234" i="69"/>
  <c r="T200" i="69"/>
  <c r="T179" i="69"/>
  <c r="T154" i="69"/>
  <c r="T125" i="69"/>
  <c r="T175" i="69"/>
  <c r="T130" i="69"/>
  <c r="T172" i="69"/>
  <c r="T157" i="69"/>
  <c r="T110" i="69"/>
  <c r="T116" i="69"/>
  <c r="T169" i="69"/>
  <c r="T101" i="69"/>
  <c r="T228" i="69"/>
  <c r="T233" i="69"/>
  <c r="T235" i="69"/>
  <c r="T211" i="69"/>
  <c r="T212" i="69"/>
  <c r="T204" i="69"/>
  <c r="T230" i="69"/>
  <c r="T183" i="69"/>
  <c r="T174" i="69"/>
  <c r="T158" i="69"/>
  <c r="T129" i="69"/>
  <c r="T113" i="69"/>
  <c r="T177" i="69"/>
  <c r="T163" i="69"/>
  <c r="T147" i="69"/>
  <c r="T118" i="69"/>
  <c r="T176" i="69"/>
  <c r="T148" i="69"/>
  <c r="T165" i="69"/>
  <c r="T152" i="69"/>
  <c r="T115" i="69"/>
  <c r="T213" i="69"/>
  <c r="T120" i="69"/>
  <c r="T223" i="69"/>
  <c r="T95" i="69"/>
  <c r="T108" i="69"/>
  <c r="T107" i="69"/>
  <c r="T97" i="69"/>
  <c r="T198" i="69"/>
  <c r="T145" i="69"/>
  <c r="T92" i="69"/>
  <c r="T91" i="69"/>
  <c r="T199" i="69"/>
  <c r="T144" i="69"/>
  <c r="R30" i="66"/>
  <c r="S28" i="66"/>
  <c r="S29" i="66" s="1"/>
  <c r="Q393" i="61"/>
  <c r="Q395" i="61" s="1"/>
  <c r="O16" i="59" s="1"/>
  <c r="R218" i="61"/>
  <c r="R270" i="61" s="1"/>
  <c r="P181" i="59"/>
  <c r="P116" i="59"/>
  <c r="P197" i="59"/>
  <c r="P110" i="59"/>
  <c r="P154" i="59"/>
  <c r="P229" i="59"/>
  <c r="P211" i="59"/>
  <c r="P121" i="59"/>
  <c r="P139" i="59"/>
  <c r="P159" i="59"/>
  <c r="P122" i="59"/>
  <c r="P100" i="59"/>
  <c r="P179" i="59"/>
  <c r="P227" i="59"/>
  <c r="P85" i="59"/>
  <c r="P115" i="59"/>
  <c r="P95" i="59"/>
  <c r="P146" i="59"/>
  <c r="P174" i="59"/>
  <c r="P157" i="59"/>
  <c r="P231" i="59"/>
  <c r="P208" i="59"/>
  <c r="P117" i="59"/>
  <c r="P93" i="59"/>
  <c r="P97" i="59"/>
  <c r="P160" i="59"/>
  <c r="P152" i="59"/>
  <c r="P149" i="59"/>
  <c r="P226" i="59"/>
  <c r="P217" i="59"/>
  <c r="P203" i="59"/>
  <c r="P129" i="59"/>
  <c r="P126" i="59"/>
  <c r="P109" i="59"/>
  <c r="P119" i="59"/>
  <c r="P113" i="59"/>
  <c r="P120" i="59"/>
  <c r="P98" i="59"/>
  <c r="P96" i="59"/>
  <c r="P103" i="59"/>
  <c r="P104" i="59"/>
  <c r="P91" i="59"/>
  <c r="P138" i="59"/>
  <c r="P140" i="59"/>
  <c r="P169" i="59"/>
  <c r="P164" i="59"/>
  <c r="P177" i="59"/>
  <c r="P161" i="59"/>
  <c r="P178" i="59"/>
  <c r="P163" i="59"/>
  <c r="P145" i="59"/>
  <c r="P167" i="59"/>
  <c r="P162" i="59"/>
  <c r="P155" i="59"/>
  <c r="P87" i="59"/>
  <c r="P192" i="59"/>
  <c r="P233" i="59"/>
  <c r="P235" i="59"/>
  <c r="P228" i="59"/>
  <c r="P214" i="59"/>
  <c r="P215" i="59"/>
  <c r="P216" i="59"/>
  <c r="P221" i="59"/>
  <c r="P200" i="59"/>
  <c r="P196" i="59"/>
  <c r="P199" i="59"/>
  <c r="P88" i="59"/>
  <c r="P89" i="59"/>
  <c r="P114" i="59"/>
  <c r="P123" i="59"/>
  <c r="P125" i="59"/>
  <c r="P124" i="59"/>
  <c r="P101" i="59"/>
  <c r="P102" i="59"/>
  <c r="P107" i="59"/>
  <c r="P108" i="59"/>
  <c r="P92" i="59"/>
  <c r="Q390" i="61"/>
  <c r="P168" i="59"/>
  <c r="P172" i="59"/>
  <c r="P151" i="59"/>
  <c r="P165" i="59"/>
  <c r="P182" i="59"/>
  <c r="P166" i="59"/>
  <c r="P153" i="59"/>
  <c r="P171" i="59"/>
  <c r="P142" i="59"/>
  <c r="P144" i="59"/>
  <c r="P141" i="59"/>
  <c r="P193" i="59"/>
  <c r="P230" i="59"/>
  <c r="P232" i="59"/>
  <c r="P218" i="59"/>
  <c r="P219" i="59"/>
  <c r="P220" i="59"/>
  <c r="P225" i="59"/>
  <c r="P212" i="59"/>
  <c r="P201" i="59"/>
  <c r="P206" i="59"/>
  <c r="R78" i="61"/>
  <c r="R101" i="61"/>
  <c r="R93" i="61"/>
  <c r="R100" i="61"/>
  <c r="R84" i="61"/>
  <c r="R68" i="61"/>
  <c r="R97" i="61"/>
  <c r="R81" i="61"/>
  <c r="R104" i="61"/>
  <c r="R88" i="61"/>
  <c r="R72" i="61"/>
  <c r="P86" i="59"/>
  <c r="P105" i="59"/>
  <c r="P118" i="59"/>
  <c r="P127" i="59"/>
  <c r="P90" i="59"/>
  <c r="P128" i="59"/>
  <c r="P112" i="59"/>
  <c r="P106" i="59"/>
  <c r="P111" i="59"/>
  <c r="P94" i="59"/>
  <c r="P99" i="59"/>
  <c r="P176" i="59"/>
  <c r="P180" i="59"/>
  <c r="P156" i="59"/>
  <c r="P173" i="59"/>
  <c r="P143" i="59"/>
  <c r="P170" i="59"/>
  <c r="P150" i="59"/>
  <c r="P175" i="59"/>
  <c r="P158" i="59"/>
  <c r="P147" i="59"/>
  <c r="P148" i="59"/>
  <c r="P234" i="59"/>
  <c r="P236" i="59"/>
  <c r="P222" i="59"/>
  <c r="P223" i="59"/>
  <c r="P224" i="59"/>
  <c r="P205" i="59"/>
  <c r="P213" i="59"/>
  <c r="P204" i="59"/>
  <c r="P207" i="59"/>
  <c r="P202" i="59"/>
  <c r="P198" i="59"/>
  <c r="P195" i="59"/>
  <c r="P209" i="59"/>
  <c r="Q197" i="59"/>
  <c r="Q200" i="59"/>
  <c r="Q205" i="59"/>
  <c r="Q208" i="59"/>
  <c r="Q212" i="59"/>
  <c r="Q196" i="59"/>
  <c r="Q201" i="59"/>
  <c r="Q204" i="59"/>
  <c r="Q210" i="59"/>
  <c r="Q202" i="59"/>
  <c r="Q203" i="59"/>
  <c r="Q209" i="59"/>
  <c r="Q198" i="59"/>
  <c r="Q211" i="59"/>
  <c r="Q216" i="59"/>
  <c r="Q220" i="59"/>
  <c r="Q224" i="59"/>
  <c r="Q206" i="59"/>
  <c r="Q207" i="59"/>
  <c r="Q215" i="59"/>
  <c r="Q219" i="59"/>
  <c r="Q223" i="59"/>
  <c r="Q227" i="59"/>
  <c r="Q199" i="59"/>
  <c r="Q214" i="59"/>
  <c r="Q218" i="59"/>
  <c r="Q222" i="59"/>
  <c r="Q226" i="59"/>
  <c r="Q213" i="59"/>
  <c r="Q217" i="59"/>
  <c r="Q221" i="59"/>
  <c r="Q225" i="59"/>
  <c r="Q231" i="59"/>
  <c r="Q235" i="59"/>
  <c r="Q230" i="59"/>
  <c r="Q234" i="59"/>
  <c r="Q229" i="59"/>
  <c r="Q233" i="59"/>
  <c r="Q228" i="59"/>
  <c r="Q232" i="59"/>
  <c r="Q236" i="59"/>
  <c r="Q194" i="59"/>
  <c r="Q195" i="59"/>
  <c r="Q193" i="59"/>
  <c r="Q143" i="59"/>
  <c r="Q146" i="59"/>
  <c r="Q151" i="59"/>
  <c r="Q154" i="59"/>
  <c r="Q158" i="59"/>
  <c r="Q150" i="59"/>
  <c r="Q156" i="59"/>
  <c r="Q161" i="59"/>
  <c r="Q144" i="59"/>
  <c r="Q152" i="59"/>
  <c r="Q163" i="59"/>
  <c r="Q166" i="59"/>
  <c r="Q170" i="59"/>
  <c r="Q174" i="59"/>
  <c r="Q178" i="59"/>
  <c r="Q182" i="59"/>
  <c r="Q149" i="59"/>
  <c r="Q155" i="59"/>
  <c r="Q145" i="59"/>
  <c r="Q153" i="59"/>
  <c r="Q162" i="59"/>
  <c r="Q165" i="59"/>
  <c r="Q169" i="59"/>
  <c r="Q173" i="59"/>
  <c r="Q177" i="59"/>
  <c r="Q181" i="59"/>
  <c r="Q142" i="59"/>
  <c r="Q147" i="59"/>
  <c r="Q164" i="59"/>
  <c r="Q172" i="59"/>
  <c r="Q180" i="59"/>
  <c r="Q168" i="59"/>
  <c r="Q176" i="59"/>
  <c r="Q157" i="59"/>
  <c r="Q159" i="59"/>
  <c r="Q171" i="59"/>
  <c r="Q179" i="59"/>
  <c r="Q148" i="59"/>
  <c r="Q160" i="59"/>
  <c r="Q167" i="59"/>
  <c r="Q175" i="59"/>
  <c r="Q141" i="59"/>
  <c r="Q140" i="59"/>
  <c r="Q139" i="59"/>
  <c r="Q94" i="59"/>
  <c r="Q97" i="59"/>
  <c r="Q103" i="59"/>
  <c r="Q107" i="59"/>
  <c r="Q111" i="59"/>
  <c r="Q95" i="59"/>
  <c r="Q96" i="59"/>
  <c r="Q102" i="59"/>
  <c r="Q106" i="59"/>
  <c r="Q110" i="59"/>
  <c r="Q90" i="59"/>
  <c r="Q93" i="59"/>
  <c r="Q98" i="59"/>
  <c r="Q101" i="59"/>
  <c r="Q105" i="59"/>
  <c r="Q109" i="59"/>
  <c r="Q99" i="59"/>
  <c r="Q100" i="59"/>
  <c r="Q115" i="59"/>
  <c r="Q119" i="59"/>
  <c r="Q123" i="59"/>
  <c r="Q127" i="59"/>
  <c r="Q91" i="59"/>
  <c r="Q104" i="59"/>
  <c r="Q120" i="59"/>
  <c r="Q124" i="59"/>
  <c r="Q128" i="59"/>
  <c r="Q92" i="59"/>
  <c r="Q114" i="59"/>
  <c r="Q118" i="59"/>
  <c r="Q122" i="59"/>
  <c r="Q126" i="59"/>
  <c r="Q89" i="59"/>
  <c r="Q116" i="59"/>
  <c r="Q108" i="59"/>
  <c r="Q113" i="59"/>
  <c r="Q117" i="59"/>
  <c r="Q121" i="59"/>
  <c r="Q125" i="59"/>
  <c r="Q129" i="59"/>
  <c r="Q112" i="59"/>
  <c r="Q87" i="59"/>
  <c r="Q88" i="59"/>
  <c r="Q86" i="59"/>
  <c r="S73" i="61"/>
  <c r="S74" i="61"/>
  <c r="S81" i="61"/>
  <c r="S82" i="61"/>
  <c r="S89" i="61"/>
  <c r="S90" i="61"/>
  <c r="S97" i="61"/>
  <c r="S98" i="61"/>
  <c r="S105" i="61"/>
  <c r="S106" i="61"/>
  <c r="S71" i="61"/>
  <c r="S76" i="61"/>
  <c r="S79" i="61"/>
  <c r="S84" i="61"/>
  <c r="S87" i="61"/>
  <c r="S92" i="61"/>
  <c r="S95" i="61"/>
  <c r="S100" i="61"/>
  <c r="S103" i="61"/>
  <c r="S108" i="61"/>
  <c r="S69" i="61"/>
  <c r="S70" i="61"/>
  <c r="S77" i="61"/>
  <c r="S78" i="61"/>
  <c r="S85" i="61"/>
  <c r="S86" i="61"/>
  <c r="S93" i="61"/>
  <c r="S94" i="61"/>
  <c r="S101" i="61"/>
  <c r="S102" i="61"/>
  <c r="S109" i="61"/>
  <c r="S80" i="61"/>
  <c r="S83" i="61"/>
  <c r="S72" i="61"/>
  <c r="S91" i="61"/>
  <c r="S104" i="61"/>
  <c r="S96" i="61"/>
  <c r="S99" i="61"/>
  <c r="S75" i="61"/>
  <c r="S88" i="61"/>
  <c r="S107" i="61"/>
  <c r="I30" i="1"/>
  <c r="J28" i="1"/>
  <c r="X4" i="56"/>
  <c r="X6" i="56" s="1"/>
  <c r="T2" i="61"/>
  <c r="N18" i="1"/>
  <c r="N11" i="1" s="1"/>
  <c r="AC2" i="56"/>
  <c r="R5" i="59"/>
  <c r="B23" i="59" s="1"/>
  <c r="M3" i="42"/>
  <c r="M6" i="42" s="1"/>
  <c r="O27" i="1"/>
  <c r="S5" i="75" s="1"/>
  <c r="S87" i="75" s="1"/>
  <c r="O33" i="1"/>
  <c r="N34" i="1"/>
  <c r="T3" i="61" s="1"/>
  <c r="S395" i="61" l="1"/>
  <c r="Q16" i="59" s="1"/>
  <c r="K383" i="67"/>
  <c r="K110" i="67"/>
  <c r="I14" i="69" s="1"/>
  <c r="J14" i="59"/>
  <c r="J18" i="59" s="1"/>
  <c r="J18" i="69"/>
  <c r="K276" i="67"/>
  <c r="K281" i="67"/>
  <c r="K284" i="67"/>
  <c r="K273" i="67"/>
  <c r="K17" i="68"/>
  <c r="K21" i="68" s="1"/>
  <c r="K279" i="67"/>
  <c r="K280" i="67"/>
  <c r="K285" i="67"/>
  <c r="K271" i="67"/>
  <c r="K282" i="67"/>
  <c r="J17" i="68"/>
  <c r="J21" i="68" s="1"/>
  <c r="K278" i="67"/>
  <c r="B45" i="59"/>
  <c r="B34" i="59"/>
  <c r="B56" i="59" s="1"/>
  <c r="S57" i="75"/>
  <c r="S45" i="75"/>
  <c r="S38" i="75"/>
  <c r="S46" i="75"/>
  <c r="S54" i="75"/>
  <c r="S42" i="75"/>
  <c r="S66" i="75"/>
  <c r="S180" i="75"/>
  <c r="S177" i="75"/>
  <c r="S178" i="75"/>
  <c r="S160" i="75"/>
  <c r="S157" i="75"/>
  <c r="S154" i="75"/>
  <c r="S151" i="75"/>
  <c r="S167" i="75"/>
  <c r="S163" i="75"/>
  <c r="S123" i="75"/>
  <c r="S120" i="75"/>
  <c r="S121" i="75"/>
  <c r="S112" i="75"/>
  <c r="S122" i="75"/>
  <c r="S101" i="75"/>
  <c r="S114" i="75"/>
  <c r="S98" i="75"/>
  <c r="S111" i="75"/>
  <c r="S67" i="75"/>
  <c r="S51" i="75"/>
  <c r="S103" i="75"/>
  <c r="S64" i="75"/>
  <c r="S48" i="75"/>
  <c r="S96" i="75"/>
  <c r="S69" i="75"/>
  <c r="S49" i="75"/>
  <c r="S53" i="75"/>
  <c r="S175" i="75"/>
  <c r="S170" i="75"/>
  <c r="S172" i="75"/>
  <c r="S169" i="75"/>
  <c r="S173" i="75"/>
  <c r="S150" i="75"/>
  <c r="S156" i="75"/>
  <c r="S158" i="75"/>
  <c r="S152" i="75"/>
  <c r="S119" i="75"/>
  <c r="S116" i="75"/>
  <c r="S117" i="75"/>
  <c r="S108" i="75"/>
  <c r="S113" i="75"/>
  <c r="S97" i="75"/>
  <c r="S110" i="75"/>
  <c r="S107" i="75"/>
  <c r="S91" i="75"/>
  <c r="S63" i="75"/>
  <c r="S47" i="75"/>
  <c r="S93" i="75"/>
  <c r="S60" i="75"/>
  <c r="S44" i="75"/>
  <c r="S92" i="75"/>
  <c r="S65" i="75"/>
  <c r="S37" i="75"/>
  <c r="S176" i="75"/>
  <c r="S168" i="75"/>
  <c r="S166" i="75"/>
  <c r="S148" i="75"/>
  <c r="S144" i="75"/>
  <c r="S145" i="75"/>
  <c r="S104" i="75"/>
  <c r="S126" i="75"/>
  <c r="S94" i="75"/>
  <c r="S59" i="75"/>
  <c r="S72" i="75"/>
  <c r="S40" i="75"/>
  <c r="S61" i="75"/>
  <c r="S174" i="75"/>
  <c r="S159" i="75"/>
  <c r="S128" i="75"/>
  <c r="S109" i="75"/>
  <c r="S43" i="75"/>
  <c r="S74" i="75"/>
  <c r="S95" i="75"/>
  <c r="S171" i="75"/>
  <c r="S155" i="75"/>
  <c r="S124" i="75"/>
  <c r="S105" i="75"/>
  <c r="S71" i="75"/>
  <c r="S52" i="75"/>
  <c r="S50" i="75"/>
  <c r="S41" i="75"/>
  <c r="S181" i="75"/>
  <c r="S164" i="75"/>
  <c r="S162" i="75"/>
  <c r="S146" i="75"/>
  <c r="S127" i="75"/>
  <c r="S125" i="75"/>
  <c r="S100" i="75"/>
  <c r="S115" i="75"/>
  <c r="S90" i="75"/>
  <c r="S55" i="75"/>
  <c r="S68" i="75"/>
  <c r="S99" i="75"/>
  <c r="S62" i="75"/>
  <c r="S182" i="75"/>
  <c r="S165" i="75"/>
  <c r="S153" i="75"/>
  <c r="S149" i="75"/>
  <c r="S106" i="75"/>
  <c r="S75" i="75"/>
  <c r="S56" i="75"/>
  <c r="S58" i="75"/>
  <c r="S179" i="75"/>
  <c r="S161" i="75"/>
  <c r="S147" i="75"/>
  <c r="S118" i="75"/>
  <c r="S102" i="75"/>
  <c r="S39" i="75"/>
  <c r="S73" i="75"/>
  <c r="S70" i="75"/>
  <c r="S36" i="75"/>
  <c r="S143" i="75"/>
  <c r="S35" i="75"/>
  <c r="S142" i="75"/>
  <c r="S89" i="75"/>
  <c r="S88" i="75"/>
  <c r="S141" i="75"/>
  <c r="S34" i="75"/>
  <c r="K399" i="61"/>
  <c r="K401" i="61" s="1"/>
  <c r="K402" i="61" s="1"/>
  <c r="L399" i="61"/>
  <c r="N28" i="75"/>
  <c r="R32" i="75"/>
  <c r="Q31" i="75"/>
  <c r="S33" i="75"/>
  <c r="M27" i="75"/>
  <c r="O29" i="75"/>
  <c r="L26" i="75"/>
  <c r="L76" i="75" s="1"/>
  <c r="L14" i="75" s="1"/>
  <c r="P30" i="75"/>
  <c r="L133" i="75"/>
  <c r="L183" i="75" s="1"/>
  <c r="L18" i="75" s="1"/>
  <c r="P137" i="75"/>
  <c r="M134" i="75"/>
  <c r="Q138" i="75"/>
  <c r="N135" i="75"/>
  <c r="S140" i="75"/>
  <c r="R139" i="75"/>
  <c r="O136" i="75"/>
  <c r="L22" i="75"/>
  <c r="L383" i="67"/>
  <c r="K371" i="61"/>
  <c r="K338" i="61"/>
  <c r="K342" i="61"/>
  <c r="K372" i="61" s="1"/>
  <c r="K371" i="67"/>
  <c r="K372" i="67"/>
  <c r="K376" i="67"/>
  <c r="K380" i="67"/>
  <c r="K373" i="67"/>
  <c r="K377" i="67"/>
  <c r="K381" i="67"/>
  <c r="K379" i="67"/>
  <c r="K374" i="67"/>
  <c r="K378" i="67"/>
  <c r="K382" i="67"/>
  <c r="K375" i="67"/>
  <c r="L338" i="67"/>
  <c r="L348" i="67"/>
  <c r="L363" i="67" s="1"/>
  <c r="L351" i="67"/>
  <c r="L366" i="67" s="1"/>
  <c r="L347" i="67"/>
  <c r="L362" i="67" s="1"/>
  <c r="L350" i="67"/>
  <c r="L365" i="67" s="1"/>
  <c r="L346" i="67"/>
  <c r="L361" i="67" s="1"/>
  <c r="L342" i="67"/>
  <c r="L357" i="67" s="1"/>
  <c r="L344" i="67"/>
  <c r="L359" i="67" s="1"/>
  <c r="L352" i="67"/>
  <c r="L367" i="67" s="1"/>
  <c r="L349" i="67"/>
  <c r="L364" i="67" s="1"/>
  <c r="L345" i="67"/>
  <c r="L360" i="67" s="1"/>
  <c r="L343" i="67"/>
  <c r="L358" i="67" s="1"/>
  <c r="L341" i="67"/>
  <c r="L371" i="67" s="1"/>
  <c r="L348" i="61"/>
  <c r="L346" i="61"/>
  <c r="L350" i="61"/>
  <c r="L351" i="61"/>
  <c r="L353" i="61"/>
  <c r="L352" i="61"/>
  <c r="L347" i="61"/>
  <c r="L349" i="61"/>
  <c r="L341" i="61"/>
  <c r="L345" i="61"/>
  <c r="L342" i="61"/>
  <c r="L343" i="61"/>
  <c r="L338" i="61"/>
  <c r="K352" i="61"/>
  <c r="K367" i="61" s="1"/>
  <c r="K353" i="61"/>
  <c r="K368" i="61" s="1"/>
  <c r="K350" i="61"/>
  <c r="K365" i="61" s="1"/>
  <c r="K351" i="61"/>
  <c r="K366" i="61" s="1"/>
  <c r="K348" i="61"/>
  <c r="K363" i="61" s="1"/>
  <c r="K349" i="61"/>
  <c r="K364" i="61" s="1"/>
  <c r="K346" i="61"/>
  <c r="K361" i="61" s="1"/>
  <c r="K347" i="61"/>
  <c r="K362" i="61" s="1"/>
  <c r="K344" i="61"/>
  <c r="K359" i="61" s="1"/>
  <c r="K345" i="61"/>
  <c r="K360" i="61" s="1"/>
  <c r="K343" i="61"/>
  <c r="K358" i="61" s="1"/>
  <c r="L268" i="67"/>
  <c r="K268" i="67"/>
  <c r="N152" i="61"/>
  <c r="L77" i="69"/>
  <c r="L76" i="59"/>
  <c r="N144" i="61"/>
  <c r="N144" i="67"/>
  <c r="N160" i="61"/>
  <c r="N160" i="67"/>
  <c r="N139" i="67"/>
  <c r="W17" i="67"/>
  <c r="W389" i="67"/>
  <c r="W388" i="67"/>
  <c r="V400" i="67"/>
  <c r="R400" i="61"/>
  <c r="T14" i="61"/>
  <c r="T67" i="61" s="1"/>
  <c r="I67" i="61" s="1"/>
  <c r="T388" i="61"/>
  <c r="T389" i="61"/>
  <c r="T394" i="61" s="1"/>
  <c r="I394" i="61" s="1"/>
  <c r="H30" i="58" s="1"/>
  <c r="S400" i="61"/>
  <c r="M82" i="69"/>
  <c r="T23" i="61"/>
  <c r="T24" i="61"/>
  <c r="T31" i="61"/>
  <c r="T32" i="61"/>
  <c r="T17" i="61"/>
  <c r="T22" i="61"/>
  <c r="T25" i="61"/>
  <c r="T30" i="61"/>
  <c r="T33" i="61"/>
  <c r="T19" i="61"/>
  <c r="T20" i="61"/>
  <c r="T27" i="61"/>
  <c r="T28" i="61"/>
  <c r="T21" i="61"/>
  <c r="T26" i="61"/>
  <c r="T34" i="61"/>
  <c r="T37" i="61"/>
  <c r="T42" i="61"/>
  <c r="T45" i="61"/>
  <c r="T38" i="61"/>
  <c r="T41" i="61"/>
  <c r="T35" i="61"/>
  <c r="T44" i="61"/>
  <c r="T46" i="61"/>
  <c r="T43" i="61"/>
  <c r="T47" i="61"/>
  <c r="T48" i="61"/>
  <c r="T49" i="61"/>
  <c r="T54" i="61"/>
  <c r="T29" i="61"/>
  <c r="T18" i="61"/>
  <c r="T39" i="61"/>
  <c r="T40" i="61"/>
  <c r="T51" i="61"/>
  <c r="T52" i="61"/>
  <c r="T36" i="61"/>
  <c r="T50" i="61"/>
  <c r="T53" i="61"/>
  <c r="T55" i="61"/>
  <c r="T56" i="61"/>
  <c r="T15" i="61"/>
  <c r="T68" i="61" s="1"/>
  <c r="I68" i="61" s="1"/>
  <c r="T16" i="61"/>
  <c r="T69" i="61" s="1"/>
  <c r="L225" i="61"/>
  <c r="L277" i="61" s="1"/>
  <c r="R390" i="61"/>
  <c r="N150" i="61"/>
  <c r="N152" i="67"/>
  <c r="N156" i="61"/>
  <c r="N132" i="61"/>
  <c r="N153" i="67"/>
  <c r="N139" i="61"/>
  <c r="N162" i="67"/>
  <c r="N135" i="61"/>
  <c r="L223" i="61"/>
  <c r="K40" i="58" s="1"/>
  <c r="L263" i="61"/>
  <c r="L315" i="61" s="1"/>
  <c r="L245" i="61"/>
  <c r="L297" i="61" s="1"/>
  <c r="L226" i="61"/>
  <c r="K43" i="58" s="1"/>
  <c r="L252" i="61"/>
  <c r="L304" i="61" s="1"/>
  <c r="L241" i="61"/>
  <c r="L293" i="61" s="1"/>
  <c r="L249" i="61"/>
  <c r="K66" i="58" s="1"/>
  <c r="L248" i="61"/>
  <c r="L300" i="61" s="1"/>
  <c r="N150" i="67"/>
  <c r="L262" i="61"/>
  <c r="L314" i="61" s="1"/>
  <c r="L230" i="61"/>
  <c r="K47" i="58" s="1"/>
  <c r="N153" i="61"/>
  <c r="L256" i="61"/>
  <c r="K73" i="58" s="1"/>
  <c r="L268" i="61"/>
  <c r="K85" i="58" s="1"/>
  <c r="L267" i="61"/>
  <c r="L319" i="61" s="1"/>
  <c r="L238" i="61"/>
  <c r="L290" i="61" s="1"/>
  <c r="N132" i="67"/>
  <c r="L224" i="61"/>
  <c r="K41" i="58" s="1"/>
  <c r="L246" i="61"/>
  <c r="K63" i="58" s="1"/>
  <c r="L247" i="61"/>
  <c r="L299" i="61" s="1"/>
  <c r="L219" i="61"/>
  <c r="L271" i="61" s="1"/>
  <c r="L250" i="61"/>
  <c r="L302" i="61" s="1"/>
  <c r="L239" i="61"/>
  <c r="K56" i="58" s="1"/>
  <c r="K268" i="61"/>
  <c r="K320" i="61" s="1"/>
  <c r="N135" i="67"/>
  <c r="N156" i="67"/>
  <c r="K247" i="61"/>
  <c r="J64" i="58" s="1"/>
  <c r="N162" i="61"/>
  <c r="N161" i="61"/>
  <c r="N161" i="67"/>
  <c r="N145" i="67"/>
  <c r="N145" i="61"/>
  <c r="N133" i="67"/>
  <c r="N133" i="61"/>
  <c r="T218" i="61"/>
  <c r="T270" i="61" s="1"/>
  <c r="N141" i="67"/>
  <c r="N141" i="61"/>
  <c r="L228" i="61"/>
  <c r="K45" i="58" s="1"/>
  <c r="N158" i="61"/>
  <c r="N158" i="67"/>
  <c r="N149" i="67"/>
  <c r="N149" i="61"/>
  <c r="N142" i="61"/>
  <c r="N142" i="67"/>
  <c r="N155" i="61"/>
  <c r="N155" i="67"/>
  <c r="N154" i="67"/>
  <c r="N154" i="61"/>
  <c r="N137" i="61"/>
  <c r="N137" i="67"/>
  <c r="R393" i="61"/>
  <c r="R395" i="61" s="1"/>
  <c r="P16" i="59" s="1"/>
  <c r="W23" i="67"/>
  <c r="W24" i="67"/>
  <c r="W31" i="67"/>
  <c r="W32" i="67"/>
  <c r="W39" i="67"/>
  <c r="W40" i="67"/>
  <c r="W22" i="67"/>
  <c r="W25" i="67"/>
  <c r="W30" i="67"/>
  <c r="W33" i="67"/>
  <c r="W38" i="67"/>
  <c r="W41" i="67"/>
  <c r="W20" i="67"/>
  <c r="W27" i="67"/>
  <c r="W28" i="67"/>
  <c r="W35" i="67"/>
  <c r="W36" i="67"/>
  <c r="W43" i="67"/>
  <c r="W44" i="67"/>
  <c r="W34" i="67"/>
  <c r="W37" i="67"/>
  <c r="W51" i="67"/>
  <c r="W52" i="67"/>
  <c r="W29" i="67"/>
  <c r="W42" i="67"/>
  <c r="W50" i="67"/>
  <c r="W53" i="67"/>
  <c r="W21" i="67"/>
  <c r="W47" i="67"/>
  <c r="W48" i="67"/>
  <c r="W49" i="67"/>
  <c r="W54" i="67"/>
  <c r="W55" i="67"/>
  <c r="W26" i="67"/>
  <c r="W45" i="67"/>
  <c r="W46" i="67"/>
  <c r="W56" i="67"/>
  <c r="W19" i="67"/>
  <c r="W18" i="67"/>
  <c r="L232" i="61"/>
  <c r="K49" i="58" s="1"/>
  <c r="L257" i="61"/>
  <c r="L309" i="61" s="1"/>
  <c r="L234" i="61"/>
  <c r="L286" i="61" s="1"/>
  <c r="N157" i="61"/>
  <c r="N157" i="67"/>
  <c r="N140" i="61"/>
  <c r="N140" i="67"/>
  <c r="N134" i="61"/>
  <c r="N134" i="67"/>
  <c r="N143" i="67"/>
  <c r="N143" i="61"/>
  <c r="N138" i="67"/>
  <c r="N138" i="61"/>
  <c r="N136" i="61"/>
  <c r="N136" i="67"/>
  <c r="N148" i="61"/>
  <c r="N148" i="67"/>
  <c r="X94" i="56"/>
  <c r="X117" i="56"/>
  <c r="X75" i="56"/>
  <c r="X127" i="56"/>
  <c r="X136" i="56"/>
  <c r="X114" i="56"/>
  <c r="X66" i="56"/>
  <c r="X60" i="56"/>
  <c r="X139" i="56"/>
  <c r="X69" i="56"/>
  <c r="X144" i="56"/>
  <c r="X108" i="56"/>
  <c r="X100" i="56"/>
  <c r="X111" i="56"/>
  <c r="X120" i="56"/>
  <c r="X148" i="56"/>
  <c r="X96" i="56"/>
  <c r="X73" i="56"/>
  <c r="X87" i="56"/>
  <c r="X64" i="56"/>
  <c r="X63" i="56"/>
  <c r="X81" i="56"/>
  <c r="X93" i="56"/>
  <c r="X76" i="56"/>
  <c r="X90" i="56"/>
  <c r="X72" i="56"/>
  <c r="X126" i="56"/>
  <c r="X123" i="56"/>
  <c r="X82" i="56"/>
  <c r="X130" i="56"/>
  <c r="X147" i="56"/>
  <c r="X84" i="56"/>
  <c r="X132" i="56"/>
  <c r="X99" i="56"/>
  <c r="X133" i="56"/>
  <c r="X121" i="56"/>
  <c r="X109" i="56"/>
  <c r="X142" i="56"/>
  <c r="X145" i="56"/>
  <c r="X78" i="56"/>
  <c r="X151" i="56"/>
  <c r="X88" i="56"/>
  <c r="X103" i="56"/>
  <c r="X112" i="56"/>
  <c r="X141" i="56"/>
  <c r="X67" i="56"/>
  <c r="X70" i="56"/>
  <c r="X124" i="56"/>
  <c r="X138" i="56"/>
  <c r="X105" i="56"/>
  <c r="X118" i="56"/>
  <c r="X129" i="56"/>
  <c r="X85" i="56"/>
  <c r="X91" i="56"/>
  <c r="X61" i="56"/>
  <c r="X135" i="56"/>
  <c r="X106" i="56"/>
  <c r="X150" i="56"/>
  <c r="X102" i="56"/>
  <c r="X79" i="56"/>
  <c r="X97" i="56"/>
  <c r="X115" i="56"/>
  <c r="X154" i="56"/>
  <c r="X153" i="56"/>
  <c r="L243" i="61"/>
  <c r="K60" i="58" s="1"/>
  <c r="L251" i="61"/>
  <c r="L303" i="61" s="1"/>
  <c r="N151" i="61"/>
  <c r="N151" i="67"/>
  <c r="N163" i="61"/>
  <c r="N163" i="67"/>
  <c r="N147" i="61"/>
  <c r="N147" i="67"/>
  <c r="N146" i="61"/>
  <c r="N146" i="67"/>
  <c r="N159" i="67"/>
  <c r="N159" i="61"/>
  <c r="R65" i="67"/>
  <c r="K399" i="67"/>
  <c r="K401" i="67" s="1"/>
  <c r="K402" i="67" s="1"/>
  <c r="K288" i="67"/>
  <c r="J53" i="68"/>
  <c r="K304" i="67"/>
  <c r="J69" i="68"/>
  <c r="K315" i="67"/>
  <c r="J80" i="68"/>
  <c r="K302" i="67"/>
  <c r="J67" i="68"/>
  <c r="K300" i="67"/>
  <c r="J65" i="68"/>
  <c r="K306" i="67"/>
  <c r="J71" i="68"/>
  <c r="K301" i="67"/>
  <c r="J66" i="68"/>
  <c r="K298" i="67"/>
  <c r="J63" i="68"/>
  <c r="K289" i="67"/>
  <c r="J54" i="68"/>
  <c r="K286" i="67"/>
  <c r="J51" i="68"/>
  <c r="K314" i="67"/>
  <c r="J79" i="68"/>
  <c r="K296" i="67"/>
  <c r="J61" i="68"/>
  <c r="K310" i="67"/>
  <c r="J75" i="68"/>
  <c r="K313" i="67"/>
  <c r="J78" i="68"/>
  <c r="K305" i="67"/>
  <c r="J70" i="68"/>
  <c r="K294" i="67"/>
  <c r="J59" i="68"/>
  <c r="K309" i="67"/>
  <c r="J74" i="68"/>
  <c r="K291" i="67"/>
  <c r="J56" i="68"/>
  <c r="K287" i="67"/>
  <c r="J52" i="68"/>
  <c r="K299" i="67"/>
  <c r="J64" i="68"/>
  <c r="K318" i="67"/>
  <c r="J83" i="68"/>
  <c r="K303" i="67"/>
  <c r="J68" i="68"/>
  <c r="K293" i="67"/>
  <c r="J58" i="68"/>
  <c r="K292" i="67"/>
  <c r="J57" i="68"/>
  <c r="K317" i="67"/>
  <c r="J82" i="68"/>
  <c r="K307" i="67"/>
  <c r="J72" i="68"/>
  <c r="K319" i="67"/>
  <c r="J84" i="68"/>
  <c r="K311" i="67"/>
  <c r="J76" i="68"/>
  <c r="K312" i="67"/>
  <c r="J77" i="68"/>
  <c r="K295" i="67"/>
  <c r="J60" i="68"/>
  <c r="K316" i="67"/>
  <c r="J81" i="68"/>
  <c r="K297" i="67"/>
  <c r="J62" i="68"/>
  <c r="K308" i="67"/>
  <c r="J73" i="68"/>
  <c r="K290" i="67"/>
  <c r="J55" i="68"/>
  <c r="L264" i="61"/>
  <c r="L316" i="61" s="1"/>
  <c r="K223" i="61"/>
  <c r="J40" i="58" s="1"/>
  <c r="K234" i="61"/>
  <c r="K286" i="61" s="1"/>
  <c r="L240" i="61"/>
  <c r="L292" i="61" s="1"/>
  <c r="L228" i="67"/>
  <c r="L237" i="67"/>
  <c r="L220" i="67"/>
  <c r="L229" i="67"/>
  <c r="L260" i="67"/>
  <c r="L238" i="67"/>
  <c r="L231" i="67"/>
  <c r="K224" i="61"/>
  <c r="K276" i="61" s="1"/>
  <c r="L254" i="61"/>
  <c r="L306" i="61" s="1"/>
  <c r="L255" i="61"/>
  <c r="L307" i="61" s="1"/>
  <c r="L245" i="67"/>
  <c r="L222" i="67"/>
  <c r="L224" i="67"/>
  <c r="L234" i="67"/>
  <c r="L264" i="67"/>
  <c r="L262" i="67"/>
  <c r="L267" i="67"/>
  <c r="L266" i="67"/>
  <c r="L240" i="67"/>
  <c r="L242" i="67"/>
  <c r="L249" i="67"/>
  <c r="L227" i="67"/>
  <c r="L221" i="67"/>
  <c r="L232" i="67"/>
  <c r="L259" i="67"/>
  <c r="L243" i="67"/>
  <c r="L251" i="67"/>
  <c r="L253" i="67"/>
  <c r="L239" i="67"/>
  <c r="L226" i="67"/>
  <c r="L223" i="67"/>
  <c r="L235" i="67"/>
  <c r="L248" i="67"/>
  <c r="L263" i="67"/>
  <c r="L250" i="67"/>
  <c r="L256" i="67"/>
  <c r="L254" i="67"/>
  <c r="L246" i="67"/>
  <c r="L230" i="67"/>
  <c r="L236" i="67"/>
  <c r="L244" i="67"/>
  <c r="L241" i="67"/>
  <c r="L252" i="67"/>
  <c r="L247" i="67"/>
  <c r="L257" i="67"/>
  <c r="L265" i="67"/>
  <c r="L255" i="67"/>
  <c r="L225" i="67"/>
  <c r="L258" i="67"/>
  <c r="L242" i="61"/>
  <c r="L294" i="61" s="1"/>
  <c r="L233" i="67"/>
  <c r="L261" i="67"/>
  <c r="L236" i="61"/>
  <c r="K53" i="58" s="1"/>
  <c r="M57" i="67"/>
  <c r="M227" i="67"/>
  <c r="L219" i="67"/>
  <c r="K271" i="61"/>
  <c r="K225" i="67"/>
  <c r="K231" i="67"/>
  <c r="K223" i="67"/>
  <c r="K222" i="67"/>
  <c r="K220" i="67"/>
  <c r="L259" i="61"/>
  <c r="L311" i="61" s="1"/>
  <c r="K267" i="61"/>
  <c r="K319" i="61" s="1"/>
  <c r="L258" i="61"/>
  <c r="L310" i="61" s="1"/>
  <c r="K226" i="61"/>
  <c r="K278" i="61" s="1"/>
  <c r="M173" i="67"/>
  <c r="M225" i="67" s="1"/>
  <c r="M177" i="67"/>
  <c r="M229" i="67" s="1"/>
  <c r="M183" i="67"/>
  <c r="M235" i="67" s="1"/>
  <c r="M178" i="67"/>
  <c r="M182" i="67"/>
  <c r="M234" i="67" s="1"/>
  <c r="M179" i="67"/>
  <c r="M231" i="67" s="1"/>
  <c r="M181" i="67"/>
  <c r="M169" i="67"/>
  <c r="K238" i="61"/>
  <c r="K290" i="61" s="1"/>
  <c r="L235" i="61"/>
  <c r="L287" i="61" s="1"/>
  <c r="M168" i="67"/>
  <c r="M220" i="67" s="1"/>
  <c r="M184" i="67"/>
  <c r="M236" i="67" s="1"/>
  <c r="M167" i="67"/>
  <c r="M219" i="67" s="1"/>
  <c r="M171" i="67"/>
  <c r="M223" i="67" s="1"/>
  <c r="M174" i="67"/>
  <c r="M204" i="67"/>
  <c r="M256" i="67" s="1"/>
  <c r="M187" i="67"/>
  <c r="M239" i="67" s="1"/>
  <c r="M201" i="67"/>
  <c r="M253" i="67" s="1"/>
  <c r="M194" i="67"/>
  <c r="M246" i="67" s="1"/>
  <c r="M197" i="67"/>
  <c r="M249" i="67" s="1"/>
  <c r="M202" i="67"/>
  <c r="M254" i="67" s="1"/>
  <c r="M213" i="67"/>
  <c r="M265" i="67" s="1"/>
  <c r="M203" i="67"/>
  <c r="M255" i="67" s="1"/>
  <c r="M185" i="67"/>
  <c r="M237" i="67" s="1"/>
  <c r="M190" i="67"/>
  <c r="M242" i="67" s="1"/>
  <c r="M205" i="67"/>
  <c r="M257" i="67" s="1"/>
  <c r="M188" i="67"/>
  <c r="M240" i="67" s="1"/>
  <c r="M186" i="67"/>
  <c r="M238" i="67" s="1"/>
  <c r="M207" i="67"/>
  <c r="M259" i="67" s="1"/>
  <c r="M196" i="67"/>
  <c r="M248" i="67" s="1"/>
  <c r="M211" i="67"/>
  <c r="M263" i="67" s="1"/>
  <c r="M191" i="67"/>
  <c r="M243" i="67" s="1"/>
  <c r="M215" i="67"/>
  <c r="M267" i="67" s="1"/>
  <c r="M209" i="67"/>
  <c r="M261" i="67" s="1"/>
  <c r="M192" i="67"/>
  <c r="M244" i="67" s="1"/>
  <c r="M212" i="67"/>
  <c r="M264" i="67" s="1"/>
  <c r="M214" i="67"/>
  <c r="M266" i="67" s="1"/>
  <c r="M208" i="67"/>
  <c r="M260" i="67" s="1"/>
  <c r="M193" i="67"/>
  <c r="M245" i="67" s="1"/>
  <c r="M210" i="67"/>
  <c r="M262" i="67" s="1"/>
  <c r="M189" i="67"/>
  <c r="M241" i="67" s="1"/>
  <c r="M198" i="67"/>
  <c r="M250" i="67" s="1"/>
  <c r="M200" i="67"/>
  <c r="M252" i="67" s="1"/>
  <c r="M206" i="67"/>
  <c r="M258" i="67" s="1"/>
  <c r="M199" i="67"/>
  <c r="M251" i="67" s="1"/>
  <c r="M195" i="67"/>
  <c r="M247" i="67" s="1"/>
  <c r="M216" i="67"/>
  <c r="L229" i="61"/>
  <c r="K46" i="58" s="1"/>
  <c r="M172" i="67"/>
  <c r="M224" i="67" s="1"/>
  <c r="M176" i="67"/>
  <c r="M228" i="67" s="1"/>
  <c r="M180" i="67"/>
  <c r="M232" i="67" s="1"/>
  <c r="M170" i="67"/>
  <c r="M222" i="67" s="1"/>
  <c r="K241" i="61"/>
  <c r="J58" i="58" s="1"/>
  <c r="K232" i="61"/>
  <c r="J49" i="58" s="1"/>
  <c r="L227" i="61"/>
  <c r="K44" i="58" s="1"/>
  <c r="K225" i="61"/>
  <c r="K277" i="61" s="1"/>
  <c r="K263" i="61"/>
  <c r="K315" i="61" s="1"/>
  <c r="K256" i="61"/>
  <c r="J73" i="58" s="1"/>
  <c r="K246" i="61"/>
  <c r="J63" i="58" s="1"/>
  <c r="K251" i="61"/>
  <c r="J68" i="58" s="1"/>
  <c r="J43" i="68"/>
  <c r="K257" i="61"/>
  <c r="K309" i="61" s="1"/>
  <c r="L244" i="61"/>
  <c r="L296" i="61" s="1"/>
  <c r="N114" i="61"/>
  <c r="N114" i="67"/>
  <c r="N117" i="61"/>
  <c r="N117" i="67"/>
  <c r="N128" i="61"/>
  <c r="N128" i="67"/>
  <c r="N122" i="61"/>
  <c r="N122" i="67"/>
  <c r="N116" i="61"/>
  <c r="N116" i="67"/>
  <c r="N127" i="61"/>
  <c r="N127" i="67"/>
  <c r="N121" i="61"/>
  <c r="N121" i="67"/>
  <c r="N124" i="61"/>
  <c r="N124" i="67"/>
  <c r="N130" i="61"/>
  <c r="N130" i="67"/>
  <c r="N119" i="61"/>
  <c r="N119" i="67"/>
  <c r="N115" i="61"/>
  <c r="N115" i="67"/>
  <c r="N333" i="67" s="1"/>
  <c r="N126" i="61"/>
  <c r="N126" i="67"/>
  <c r="N118" i="61"/>
  <c r="N335" i="61" s="1"/>
  <c r="N118" i="67"/>
  <c r="N335" i="67" s="1"/>
  <c r="N131" i="61"/>
  <c r="N131" i="67"/>
  <c r="N120" i="61"/>
  <c r="N120" i="67"/>
  <c r="N123" i="61"/>
  <c r="N123" i="67"/>
  <c r="N125" i="61"/>
  <c r="N125" i="67"/>
  <c r="N129" i="61"/>
  <c r="N129" i="67"/>
  <c r="K230" i="61"/>
  <c r="K282" i="61" s="1"/>
  <c r="L221" i="61"/>
  <c r="K38" i="58" s="1"/>
  <c r="K245" i="61"/>
  <c r="J62" i="58" s="1"/>
  <c r="L231" i="61"/>
  <c r="K48" i="58" s="1"/>
  <c r="J41" i="68"/>
  <c r="K243" i="61"/>
  <c r="K295" i="61" s="1"/>
  <c r="L265" i="61"/>
  <c r="L317" i="61" s="1"/>
  <c r="L220" i="61"/>
  <c r="K37" i="58" s="1"/>
  <c r="L260" i="61"/>
  <c r="K77" i="58" s="1"/>
  <c r="K250" i="61"/>
  <c r="K302" i="61" s="1"/>
  <c r="L253" i="61"/>
  <c r="L305" i="61" s="1"/>
  <c r="L237" i="61"/>
  <c r="L289" i="61" s="1"/>
  <c r="J47" i="68"/>
  <c r="K239" i="61"/>
  <c r="K291" i="61" s="1"/>
  <c r="K228" i="61"/>
  <c r="K280" i="61" s="1"/>
  <c r="K248" i="61"/>
  <c r="K300" i="61" s="1"/>
  <c r="L266" i="61"/>
  <c r="L318" i="61" s="1"/>
  <c r="L233" i="61"/>
  <c r="K50" i="58" s="1"/>
  <c r="L261" i="61"/>
  <c r="L313" i="61" s="1"/>
  <c r="M177" i="61"/>
  <c r="M229" i="61" s="1"/>
  <c r="L46" i="58" s="1"/>
  <c r="M179" i="61"/>
  <c r="M231" i="61" s="1"/>
  <c r="L48" i="58" s="1"/>
  <c r="M194" i="61"/>
  <c r="M246" i="61" s="1"/>
  <c r="M203" i="61"/>
  <c r="M255" i="61" s="1"/>
  <c r="M197" i="61"/>
  <c r="M249" i="61" s="1"/>
  <c r="M207" i="61"/>
  <c r="M259" i="61" s="1"/>
  <c r="M209" i="61"/>
  <c r="M261" i="61" s="1"/>
  <c r="M206" i="61"/>
  <c r="M258" i="61" s="1"/>
  <c r="M214" i="61"/>
  <c r="M266" i="61" s="1"/>
  <c r="M196" i="61"/>
  <c r="M248" i="61" s="1"/>
  <c r="M171" i="61"/>
  <c r="M223" i="61" s="1"/>
  <c r="L40" i="58" s="1"/>
  <c r="M168" i="61"/>
  <c r="M220" i="61" s="1"/>
  <c r="L37" i="58" s="1"/>
  <c r="M190" i="61"/>
  <c r="M242" i="61" s="1"/>
  <c r="M200" i="61"/>
  <c r="M252" i="61" s="1"/>
  <c r="M210" i="61"/>
  <c r="M262" i="61" s="1"/>
  <c r="M169" i="61"/>
  <c r="M221" i="61" s="1"/>
  <c r="L38" i="58" s="1"/>
  <c r="M183" i="61"/>
  <c r="M235" i="61" s="1"/>
  <c r="M172" i="61"/>
  <c r="M224" i="61" s="1"/>
  <c r="L41" i="58" s="1"/>
  <c r="M205" i="61"/>
  <c r="M257" i="61" s="1"/>
  <c r="M202" i="61"/>
  <c r="M254" i="61" s="1"/>
  <c r="M188" i="61"/>
  <c r="M240" i="61" s="1"/>
  <c r="M186" i="61"/>
  <c r="M238" i="61" s="1"/>
  <c r="M212" i="61"/>
  <c r="M264" i="61" s="1"/>
  <c r="M215" i="61"/>
  <c r="M267" i="61" s="1"/>
  <c r="M198" i="61"/>
  <c r="M250" i="61" s="1"/>
  <c r="M181" i="61"/>
  <c r="M233" i="61" s="1"/>
  <c r="L50" i="58" s="1"/>
  <c r="M178" i="61"/>
  <c r="M230" i="61" s="1"/>
  <c r="L47" i="58" s="1"/>
  <c r="M170" i="61"/>
  <c r="M222" i="61" s="1"/>
  <c r="L39" i="58" s="1"/>
  <c r="M173" i="61"/>
  <c r="M225" i="61" s="1"/>
  <c r="L42" i="58" s="1"/>
  <c r="M201" i="61"/>
  <c r="M253" i="61" s="1"/>
  <c r="M193" i="61"/>
  <c r="M245" i="61" s="1"/>
  <c r="M175" i="61"/>
  <c r="M227" i="61" s="1"/>
  <c r="L44" i="58" s="1"/>
  <c r="M182" i="61"/>
  <c r="M234" i="61" s="1"/>
  <c r="M216" i="61"/>
  <c r="M268" i="61" s="1"/>
  <c r="M204" i="61"/>
  <c r="M256" i="61" s="1"/>
  <c r="M187" i="61"/>
  <c r="M239" i="61" s="1"/>
  <c r="M213" i="61"/>
  <c r="M265" i="61" s="1"/>
  <c r="M195" i="61"/>
  <c r="M247" i="61" s="1"/>
  <c r="M192" i="61"/>
  <c r="M244" i="61" s="1"/>
  <c r="M208" i="61"/>
  <c r="M260" i="61" s="1"/>
  <c r="M191" i="61"/>
  <c r="M243" i="61" s="1"/>
  <c r="M189" i="61"/>
  <c r="M241" i="61" s="1"/>
  <c r="M174" i="61"/>
  <c r="M226" i="61" s="1"/>
  <c r="L43" i="58" s="1"/>
  <c r="M180" i="61"/>
  <c r="M232" i="61" s="1"/>
  <c r="L49" i="58" s="1"/>
  <c r="M176" i="61"/>
  <c r="M228" i="61" s="1"/>
  <c r="L45" i="58" s="1"/>
  <c r="M185" i="61"/>
  <c r="M237" i="61" s="1"/>
  <c r="M199" i="61"/>
  <c r="M251" i="61" s="1"/>
  <c r="M211" i="61"/>
  <c r="M263" i="61" s="1"/>
  <c r="M184" i="61"/>
  <c r="M236" i="61" s="1"/>
  <c r="K311" i="61"/>
  <c r="J76" i="58"/>
  <c r="K306" i="61"/>
  <c r="J71" i="58"/>
  <c r="K305" i="61"/>
  <c r="J70" i="58"/>
  <c r="K289" i="61"/>
  <c r="J54" i="58"/>
  <c r="K316" i="61"/>
  <c r="J81" i="58"/>
  <c r="K307" i="61"/>
  <c r="J72" i="58"/>
  <c r="K318" i="61"/>
  <c r="J83" i="58"/>
  <c r="K317" i="61"/>
  <c r="J82" i="58"/>
  <c r="K301" i="61"/>
  <c r="J66" i="58"/>
  <c r="K312" i="61"/>
  <c r="J77" i="58"/>
  <c r="K296" i="61"/>
  <c r="J61" i="58"/>
  <c r="K287" i="61"/>
  <c r="J52" i="58"/>
  <c r="K314" i="61"/>
  <c r="J79" i="58"/>
  <c r="K313" i="61"/>
  <c r="J78" i="58"/>
  <c r="K292" i="61"/>
  <c r="J57" i="58"/>
  <c r="K310" i="61"/>
  <c r="J75" i="58"/>
  <c r="K294" i="61"/>
  <c r="J59" i="58"/>
  <c r="K304" i="61"/>
  <c r="J69" i="58"/>
  <c r="K288" i="61"/>
  <c r="J53" i="58"/>
  <c r="M60" i="61"/>
  <c r="M110" i="61" s="1"/>
  <c r="M219" i="61"/>
  <c r="L36" i="58" s="1"/>
  <c r="J48" i="58"/>
  <c r="K273" i="61"/>
  <c r="J38" i="58"/>
  <c r="K285" i="61"/>
  <c r="J50" i="58"/>
  <c r="K272" i="61"/>
  <c r="J37" i="58"/>
  <c r="K274" i="61"/>
  <c r="J39" i="58"/>
  <c r="K279" i="61"/>
  <c r="J44" i="58"/>
  <c r="J46" i="58"/>
  <c r="X54" i="56"/>
  <c r="X57" i="56"/>
  <c r="X55" i="56"/>
  <c r="X58" i="56"/>
  <c r="X52" i="56"/>
  <c r="X51" i="56"/>
  <c r="M324" i="67"/>
  <c r="M353" i="67" s="1"/>
  <c r="M368" i="67" s="1"/>
  <c r="N33" i="66"/>
  <c r="M34" i="66"/>
  <c r="S3" i="67" s="1"/>
  <c r="R393" i="67"/>
  <c r="R395" i="67" s="1"/>
  <c r="P16" i="69" s="1"/>
  <c r="R394" i="67"/>
  <c r="R67" i="67"/>
  <c r="O19" i="66"/>
  <c r="R66" i="67"/>
  <c r="M60" i="67"/>
  <c r="M110" i="67" s="1"/>
  <c r="K14" i="69" s="1"/>
  <c r="J36" i="68"/>
  <c r="K184" i="69"/>
  <c r="K71" i="69" s="1"/>
  <c r="K183" i="59"/>
  <c r="K70" i="59" s="1"/>
  <c r="X10" i="56"/>
  <c r="X43" i="56"/>
  <c r="X34" i="56"/>
  <c r="X37" i="56"/>
  <c r="X49" i="56"/>
  <c r="X21" i="56"/>
  <c r="X36" i="56"/>
  <c r="X42" i="56"/>
  <c r="X46" i="56"/>
  <c r="X48" i="56"/>
  <c r="X16" i="56"/>
  <c r="X12" i="56"/>
  <c r="X31" i="56"/>
  <c r="X24" i="56"/>
  <c r="X25" i="56"/>
  <c r="X40" i="56"/>
  <c r="X15" i="56"/>
  <c r="X39" i="56"/>
  <c r="X45" i="56"/>
  <c r="X13" i="56"/>
  <c r="X33" i="56"/>
  <c r="X27" i="56"/>
  <c r="X9" i="56"/>
  <c r="X30" i="56"/>
  <c r="X19" i="56"/>
  <c r="X22" i="56"/>
  <c r="X18" i="56"/>
  <c r="X28" i="56"/>
  <c r="M324" i="61"/>
  <c r="M348" i="61" s="1"/>
  <c r="J49" i="68"/>
  <c r="J46" i="68"/>
  <c r="K17" i="58"/>
  <c r="K21" i="58" s="1"/>
  <c r="J50" i="68"/>
  <c r="J45" i="68"/>
  <c r="L399" i="67"/>
  <c r="L401" i="67" s="1"/>
  <c r="L402" i="67" s="1"/>
  <c r="J38" i="68"/>
  <c r="M57" i="61"/>
  <c r="M399" i="61" s="1"/>
  <c r="K39" i="58"/>
  <c r="W103" i="67"/>
  <c r="W95" i="67"/>
  <c r="W87" i="67"/>
  <c r="W79" i="67"/>
  <c r="W92" i="67"/>
  <c r="W88" i="67"/>
  <c r="W106" i="67"/>
  <c r="W74" i="67"/>
  <c r="W80" i="67"/>
  <c r="W102" i="67"/>
  <c r="W94" i="67"/>
  <c r="W105" i="67"/>
  <c r="W89" i="67"/>
  <c r="W81" i="67"/>
  <c r="W82" i="67"/>
  <c r="W107" i="67"/>
  <c r="W99" i="67"/>
  <c r="W91" i="67"/>
  <c r="W83" i="67"/>
  <c r="W75" i="67"/>
  <c r="W108" i="67"/>
  <c r="W76" i="67"/>
  <c r="W90" i="67"/>
  <c r="W104" i="67"/>
  <c r="W86" i="67"/>
  <c r="W78" i="67"/>
  <c r="W109" i="67"/>
  <c r="W101" i="67"/>
  <c r="W93" i="67"/>
  <c r="W85" i="67"/>
  <c r="W77" i="67"/>
  <c r="W218" i="67"/>
  <c r="W270" i="67" s="1"/>
  <c r="W84" i="67"/>
  <c r="W98" i="67"/>
  <c r="W97" i="67"/>
  <c r="W73" i="67"/>
  <c r="W100" i="67"/>
  <c r="W96" i="67"/>
  <c r="V390" i="67"/>
  <c r="U225" i="69"/>
  <c r="U226" i="69"/>
  <c r="U216" i="69"/>
  <c r="U217" i="69"/>
  <c r="U220" i="69"/>
  <c r="U201" i="69"/>
  <c r="U219" i="69"/>
  <c r="U180" i="69"/>
  <c r="U177" i="69"/>
  <c r="U163" i="69"/>
  <c r="U147" i="69"/>
  <c r="U118" i="69"/>
  <c r="U204" i="69"/>
  <c r="U164" i="69"/>
  <c r="U148" i="69"/>
  <c r="U115" i="69"/>
  <c r="U153" i="69"/>
  <c r="U166" i="69"/>
  <c r="U117" i="69"/>
  <c r="U103" i="69"/>
  <c r="U157" i="69"/>
  <c r="U228" i="69"/>
  <c r="U104" i="69"/>
  <c r="U150" i="69"/>
  <c r="U96" i="69"/>
  <c r="U165" i="69"/>
  <c r="U154" i="69"/>
  <c r="U119" i="69"/>
  <c r="U108" i="69"/>
  <c r="U109" i="69"/>
  <c r="U99" i="69"/>
  <c r="U233" i="69"/>
  <c r="U234" i="69"/>
  <c r="U231" i="69"/>
  <c r="U209" i="69"/>
  <c r="U179" i="69"/>
  <c r="U210" i="69"/>
  <c r="U155" i="69"/>
  <c r="U227" i="69"/>
  <c r="U156" i="69"/>
  <c r="U169" i="69"/>
  <c r="U125" i="69"/>
  <c r="U203" i="69"/>
  <c r="U112" i="69"/>
  <c r="U116" i="69"/>
  <c r="U94" i="69"/>
  <c r="U237" i="69"/>
  <c r="U221" i="69"/>
  <c r="U222" i="69"/>
  <c r="U212" i="69"/>
  <c r="U213" i="69"/>
  <c r="U214" i="69"/>
  <c r="U183" i="69"/>
  <c r="U211" i="69"/>
  <c r="U176" i="69"/>
  <c r="U175" i="69"/>
  <c r="U159" i="69"/>
  <c r="U130" i="69"/>
  <c r="U114" i="69"/>
  <c r="U182" i="69"/>
  <c r="U160" i="69"/>
  <c r="U127" i="69"/>
  <c r="U181" i="69"/>
  <c r="U178" i="69"/>
  <c r="U129" i="69"/>
  <c r="U113" i="69"/>
  <c r="U218" i="69"/>
  <c r="U110" i="69"/>
  <c r="U149" i="69"/>
  <c r="U101" i="69"/>
  <c r="U124" i="69"/>
  <c r="U174" i="69"/>
  <c r="U98" i="69"/>
  <c r="U128" i="69"/>
  <c r="U229" i="69"/>
  <c r="U230" i="69"/>
  <c r="U224" i="69"/>
  <c r="U223" i="69"/>
  <c r="U236" i="69"/>
  <c r="U205" i="69"/>
  <c r="U235" i="69"/>
  <c r="U202" i="69"/>
  <c r="U207" i="69"/>
  <c r="U167" i="69"/>
  <c r="U151" i="69"/>
  <c r="U122" i="69"/>
  <c r="U215" i="69"/>
  <c r="U168" i="69"/>
  <c r="U152" i="69"/>
  <c r="U161" i="69"/>
  <c r="U162" i="69"/>
  <c r="U121" i="69"/>
  <c r="U107" i="69"/>
  <c r="U173" i="69"/>
  <c r="U102" i="69"/>
  <c r="U158" i="69"/>
  <c r="U100" i="69"/>
  <c r="U95" i="69"/>
  <c r="U232" i="69"/>
  <c r="U208" i="69"/>
  <c r="U206" i="69"/>
  <c r="U171" i="69"/>
  <c r="U126" i="69"/>
  <c r="U172" i="69"/>
  <c r="U123" i="69"/>
  <c r="U170" i="69"/>
  <c r="U111" i="69"/>
  <c r="U106" i="69"/>
  <c r="U97" i="69"/>
  <c r="U120" i="69"/>
  <c r="U105" i="69"/>
  <c r="U146" i="69"/>
  <c r="U199" i="69"/>
  <c r="U92" i="69"/>
  <c r="U93" i="69"/>
  <c r="U145" i="69"/>
  <c r="U200" i="69"/>
  <c r="U144" i="69"/>
  <c r="U91" i="69"/>
  <c r="U198" i="69"/>
  <c r="X2" i="67"/>
  <c r="S27" i="66"/>
  <c r="V5" i="69"/>
  <c r="R18" i="66"/>
  <c r="R11" i="66" s="1"/>
  <c r="P85" i="69"/>
  <c r="O84" i="69"/>
  <c r="S88" i="69"/>
  <c r="T89" i="69"/>
  <c r="L81" i="69"/>
  <c r="J44" i="68"/>
  <c r="R87" i="69"/>
  <c r="N83" i="69"/>
  <c r="U90" i="69"/>
  <c r="Q86" i="69"/>
  <c r="T28" i="66"/>
  <c r="T29" i="66" s="1"/>
  <c r="S30" i="66"/>
  <c r="L188" i="69"/>
  <c r="M189" i="69"/>
  <c r="N190" i="69"/>
  <c r="O191" i="69"/>
  <c r="P192" i="69"/>
  <c r="Q193" i="69"/>
  <c r="R194" i="69"/>
  <c r="S195" i="69"/>
  <c r="T196" i="69"/>
  <c r="U197" i="69"/>
  <c r="H62" i="61"/>
  <c r="R198" i="59"/>
  <c r="R199" i="59"/>
  <c r="R206" i="59"/>
  <c r="R207" i="59"/>
  <c r="R211" i="59"/>
  <c r="R202" i="59"/>
  <c r="R203" i="59"/>
  <c r="R209" i="59"/>
  <c r="R197" i="59"/>
  <c r="R200" i="59"/>
  <c r="R205" i="59"/>
  <c r="R208" i="59"/>
  <c r="R204" i="59"/>
  <c r="R210" i="59"/>
  <c r="R215" i="59"/>
  <c r="R219" i="59"/>
  <c r="R223" i="59"/>
  <c r="R227" i="59"/>
  <c r="R201" i="59"/>
  <c r="R214" i="59"/>
  <c r="R218" i="59"/>
  <c r="R222" i="59"/>
  <c r="R226" i="59"/>
  <c r="R213" i="59"/>
  <c r="R217" i="59"/>
  <c r="R221" i="59"/>
  <c r="R225" i="59"/>
  <c r="R212" i="59"/>
  <c r="R216" i="59"/>
  <c r="R220" i="59"/>
  <c r="R224" i="59"/>
  <c r="R230" i="59"/>
  <c r="R234" i="59"/>
  <c r="R229" i="59"/>
  <c r="R233" i="59"/>
  <c r="R228" i="59"/>
  <c r="R232" i="59"/>
  <c r="R236" i="59"/>
  <c r="R231" i="59"/>
  <c r="R235" i="59"/>
  <c r="R196" i="59"/>
  <c r="R195" i="59"/>
  <c r="R194" i="59"/>
  <c r="L187" i="59"/>
  <c r="N189" i="59"/>
  <c r="R193" i="59"/>
  <c r="M188" i="59"/>
  <c r="O190" i="59"/>
  <c r="Q192" i="59"/>
  <c r="P191" i="59"/>
  <c r="R144" i="59"/>
  <c r="R145" i="59"/>
  <c r="R152" i="59"/>
  <c r="R153" i="59"/>
  <c r="R157" i="59"/>
  <c r="R143" i="59"/>
  <c r="R155" i="59"/>
  <c r="R160" i="59"/>
  <c r="R150" i="59"/>
  <c r="R162" i="59"/>
  <c r="R165" i="59"/>
  <c r="R169" i="59"/>
  <c r="R173" i="59"/>
  <c r="R177" i="59"/>
  <c r="R181" i="59"/>
  <c r="R146" i="59"/>
  <c r="R147" i="59"/>
  <c r="R148" i="59"/>
  <c r="R149" i="59"/>
  <c r="R154" i="59"/>
  <c r="R161" i="59"/>
  <c r="R164" i="59"/>
  <c r="R168" i="59"/>
  <c r="R172" i="59"/>
  <c r="R176" i="59"/>
  <c r="R180" i="59"/>
  <c r="R151" i="59"/>
  <c r="R159" i="59"/>
  <c r="R171" i="59"/>
  <c r="R179" i="59"/>
  <c r="R167" i="59"/>
  <c r="R175" i="59"/>
  <c r="R158" i="59"/>
  <c r="R163" i="59"/>
  <c r="R182" i="59"/>
  <c r="R170" i="59"/>
  <c r="R178" i="59"/>
  <c r="R156" i="59"/>
  <c r="R166" i="59"/>
  <c r="R174" i="59"/>
  <c r="R141" i="59"/>
  <c r="R142" i="59"/>
  <c r="R140" i="59"/>
  <c r="S390" i="61"/>
  <c r="R95" i="59"/>
  <c r="R96" i="59"/>
  <c r="R102" i="59"/>
  <c r="R106" i="59"/>
  <c r="R110" i="59"/>
  <c r="R90" i="59"/>
  <c r="R93" i="59"/>
  <c r="R98" i="59"/>
  <c r="R101" i="59"/>
  <c r="R105" i="59"/>
  <c r="R109" i="59"/>
  <c r="R91" i="59"/>
  <c r="R92" i="59"/>
  <c r="R99" i="59"/>
  <c r="R100" i="59"/>
  <c r="R104" i="59"/>
  <c r="R108" i="59"/>
  <c r="R94" i="59"/>
  <c r="R114" i="59"/>
  <c r="R118" i="59"/>
  <c r="R122" i="59"/>
  <c r="R126" i="59"/>
  <c r="R97" i="59"/>
  <c r="R115" i="59"/>
  <c r="R123" i="59"/>
  <c r="R111" i="59"/>
  <c r="R113" i="59"/>
  <c r="R117" i="59"/>
  <c r="R121" i="59"/>
  <c r="R125" i="59"/>
  <c r="R129" i="59"/>
  <c r="R103" i="59"/>
  <c r="R119" i="59"/>
  <c r="R107" i="59"/>
  <c r="R112" i="59"/>
  <c r="R116" i="59"/>
  <c r="R120" i="59"/>
  <c r="R124" i="59"/>
  <c r="R128" i="59"/>
  <c r="R127" i="59"/>
  <c r="R89" i="59"/>
  <c r="R88" i="59"/>
  <c r="R87" i="59"/>
  <c r="P84" i="59"/>
  <c r="R86" i="59"/>
  <c r="Q85" i="59"/>
  <c r="O83" i="59"/>
  <c r="M81" i="59"/>
  <c r="N82" i="59"/>
  <c r="L80" i="59"/>
  <c r="L130" i="59" s="1"/>
  <c r="T71" i="61"/>
  <c r="I71" i="61" s="1"/>
  <c r="T76" i="61"/>
  <c r="I76" i="61" s="1"/>
  <c r="T79" i="61"/>
  <c r="I79" i="61" s="1"/>
  <c r="T84" i="61"/>
  <c r="I84" i="61" s="1"/>
  <c r="T87" i="61"/>
  <c r="I87" i="61" s="1"/>
  <c r="T92" i="61"/>
  <c r="I92" i="61" s="1"/>
  <c r="T95" i="61"/>
  <c r="I95" i="61" s="1"/>
  <c r="T100" i="61"/>
  <c r="I100" i="61" s="1"/>
  <c r="T103" i="61"/>
  <c r="I103" i="61" s="1"/>
  <c r="T108" i="61"/>
  <c r="I108" i="61" s="1"/>
  <c r="T70" i="61"/>
  <c r="I70" i="61" s="1"/>
  <c r="T77" i="61"/>
  <c r="I77" i="61" s="1"/>
  <c r="T78" i="61"/>
  <c r="I78" i="61" s="1"/>
  <c r="T85" i="61"/>
  <c r="I85" i="61" s="1"/>
  <c r="T86" i="61"/>
  <c r="I86" i="61" s="1"/>
  <c r="T93" i="61"/>
  <c r="I93" i="61" s="1"/>
  <c r="T94" i="61"/>
  <c r="I94" i="61" s="1"/>
  <c r="T101" i="61"/>
  <c r="I101" i="61" s="1"/>
  <c r="T102" i="61"/>
  <c r="I102" i="61" s="1"/>
  <c r="T109" i="61"/>
  <c r="I109" i="61" s="1"/>
  <c r="T72" i="61"/>
  <c r="I72" i="61" s="1"/>
  <c r="T75" i="61"/>
  <c r="I75" i="61" s="1"/>
  <c r="T80" i="61"/>
  <c r="I80" i="61" s="1"/>
  <c r="T83" i="61"/>
  <c r="I83" i="61" s="1"/>
  <c r="T88" i="61"/>
  <c r="I88" i="61" s="1"/>
  <c r="T91" i="61"/>
  <c r="I91" i="61" s="1"/>
  <c r="T96" i="61"/>
  <c r="I96" i="61" s="1"/>
  <c r="T99" i="61"/>
  <c r="I99" i="61" s="1"/>
  <c r="T104" i="61"/>
  <c r="I104" i="61" s="1"/>
  <c r="T107" i="61"/>
  <c r="I107" i="61" s="1"/>
  <c r="T81" i="61"/>
  <c r="I81" i="61" s="1"/>
  <c r="T82" i="61"/>
  <c r="I82" i="61" s="1"/>
  <c r="T74" i="61"/>
  <c r="I74" i="61" s="1"/>
  <c r="T89" i="61"/>
  <c r="I89" i="61" s="1"/>
  <c r="T106" i="61"/>
  <c r="I106" i="61" s="1"/>
  <c r="T97" i="61"/>
  <c r="I97" i="61" s="1"/>
  <c r="T98" i="61"/>
  <c r="I98" i="61" s="1"/>
  <c r="T73" i="61"/>
  <c r="I73" i="61" s="1"/>
  <c r="T90" i="61"/>
  <c r="I90" i="61" s="1"/>
  <c r="T105" i="61"/>
  <c r="I105" i="61" s="1"/>
  <c r="Y3" i="56"/>
  <c r="J29" i="1"/>
  <c r="X7" i="56"/>
  <c r="S5" i="59"/>
  <c r="P27" i="1"/>
  <c r="T5" i="75" s="1"/>
  <c r="T141" i="75" s="1"/>
  <c r="U2" i="61"/>
  <c r="AD2" i="56"/>
  <c r="O18" i="1"/>
  <c r="O11" i="1" s="1"/>
  <c r="N3" i="42"/>
  <c r="N6" i="42" s="1"/>
  <c r="P33" i="1"/>
  <c r="O34" i="1"/>
  <c r="U3" i="61" s="1"/>
  <c r="N330" i="67" l="1"/>
  <c r="K14" i="59"/>
  <c r="K18" i="59" s="1"/>
  <c r="K18" i="69"/>
  <c r="I14" i="59"/>
  <c r="I18" i="59" s="1"/>
  <c r="M271" i="67"/>
  <c r="L282" i="67"/>
  <c r="L275" i="67"/>
  <c r="M274" i="67"/>
  <c r="K272" i="67"/>
  <c r="L17" i="68"/>
  <c r="L21" i="68" s="1"/>
  <c r="L279" i="67"/>
  <c r="M284" i="67"/>
  <c r="K274" i="67"/>
  <c r="L276" i="67"/>
  <c r="M280" i="67"/>
  <c r="M281" i="67"/>
  <c r="K275" i="67"/>
  <c r="L274" i="67"/>
  <c r="L281" i="67"/>
  <c r="M276" i="67"/>
  <c r="K283" i="67"/>
  <c r="L272" i="67"/>
  <c r="K277" i="67"/>
  <c r="L280" i="67"/>
  <c r="J85" i="68"/>
  <c r="M283" i="67"/>
  <c r="L271" i="67"/>
  <c r="L277" i="67"/>
  <c r="K85" i="68"/>
  <c r="S194" i="59"/>
  <c r="T94" i="75"/>
  <c r="T43" i="75"/>
  <c r="T71" i="75"/>
  <c r="T59" i="75"/>
  <c r="T63" i="75"/>
  <c r="T47" i="75"/>
  <c r="T176" i="75"/>
  <c r="T174" i="75"/>
  <c r="T173" i="75"/>
  <c r="T161" i="75"/>
  <c r="T158" i="75"/>
  <c r="T160" i="75"/>
  <c r="T156" i="75"/>
  <c r="T147" i="75"/>
  <c r="T145" i="75"/>
  <c r="T146" i="75"/>
  <c r="T126" i="75"/>
  <c r="T123" i="75"/>
  <c r="T105" i="75"/>
  <c r="T114" i="75"/>
  <c r="T98" i="75"/>
  <c r="T99" i="75"/>
  <c r="T97" i="75"/>
  <c r="T96" i="75"/>
  <c r="T72" i="75"/>
  <c r="T56" i="75"/>
  <c r="T40" i="75"/>
  <c r="T65" i="75"/>
  <c r="T49" i="75"/>
  <c r="T70" i="75"/>
  <c r="T39" i="75"/>
  <c r="T55" i="75"/>
  <c r="T179" i="75"/>
  <c r="T182" i="75"/>
  <c r="T175" i="75"/>
  <c r="T169" i="75"/>
  <c r="T157" i="75"/>
  <c r="T167" i="75"/>
  <c r="T155" i="75"/>
  <c r="T152" i="75"/>
  <c r="T150" i="75"/>
  <c r="T128" i="75"/>
  <c r="T125" i="75"/>
  <c r="T122" i="75"/>
  <c r="T116" i="75"/>
  <c r="T101" i="75"/>
  <c r="T110" i="75"/>
  <c r="T111" i="75"/>
  <c r="T95" i="75"/>
  <c r="T91" i="75"/>
  <c r="T92" i="75"/>
  <c r="T68" i="75"/>
  <c r="T52" i="75"/>
  <c r="T108" i="75"/>
  <c r="T61" i="75"/>
  <c r="T45" i="75"/>
  <c r="T66" i="75"/>
  <c r="T177" i="75"/>
  <c r="T170" i="75"/>
  <c r="T181" i="75"/>
  <c r="T165" i="75"/>
  <c r="T159" i="75"/>
  <c r="T153" i="75"/>
  <c r="T120" i="75"/>
  <c r="T154" i="75"/>
  <c r="T115" i="75"/>
  <c r="T103" i="75"/>
  <c r="T100" i="75"/>
  <c r="T60" i="75"/>
  <c r="T69" i="75"/>
  <c r="T104" i="75"/>
  <c r="T178" i="75"/>
  <c r="T166" i="75"/>
  <c r="T151" i="75"/>
  <c r="T168" i="75"/>
  <c r="T121" i="75"/>
  <c r="T113" i="75"/>
  <c r="T106" i="75"/>
  <c r="T119" i="75"/>
  <c r="T75" i="75"/>
  <c r="T48" i="75"/>
  <c r="T57" i="75"/>
  <c r="T62" i="75"/>
  <c r="T51" i="75"/>
  <c r="T180" i="75"/>
  <c r="T163" i="75"/>
  <c r="T124" i="75"/>
  <c r="T127" i="75"/>
  <c r="T74" i="75"/>
  <c r="T73" i="75"/>
  <c r="T46" i="75"/>
  <c r="T50" i="75"/>
  <c r="T172" i="75"/>
  <c r="T148" i="75"/>
  <c r="T107" i="75"/>
  <c r="T64" i="75"/>
  <c r="T109" i="75"/>
  <c r="T44" i="75"/>
  <c r="T38" i="75"/>
  <c r="T42" i="75"/>
  <c r="T171" i="75"/>
  <c r="T164" i="75"/>
  <c r="T117" i="75"/>
  <c r="T102" i="75"/>
  <c r="T93" i="75"/>
  <c r="T53" i="75"/>
  <c r="T54" i="75"/>
  <c r="T58" i="75"/>
  <c r="T118" i="75"/>
  <c r="T41" i="75"/>
  <c r="T162" i="75"/>
  <c r="T149" i="75"/>
  <c r="T112" i="75"/>
  <c r="T67" i="75"/>
  <c r="T144" i="75"/>
  <c r="T37" i="75"/>
  <c r="T143" i="75"/>
  <c r="T36" i="75"/>
  <c r="T89" i="75"/>
  <c r="T35" i="75"/>
  <c r="T90" i="75"/>
  <c r="T142" i="75"/>
  <c r="T88" i="75"/>
  <c r="T34" i="75"/>
  <c r="M21" i="75"/>
  <c r="S32" i="75" s="1"/>
  <c r="M23" i="75"/>
  <c r="P83" i="75"/>
  <c r="R85" i="75"/>
  <c r="L79" i="75"/>
  <c r="L129" i="75" s="1"/>
  <c r="L16" i="75" s="1"/>
  <c r="S86" i="75"/>
  <c r="T87" i="75"/>
  <c r="M80" i="75"/>
  <c r="N81" i="75"/>
  <c r="O82" i="75"/>
  <c r="Q84" i="75"/>
  <c r="N333" i="61"/>
  <c r="N336" i="67"/>
  <c r="N336" i="61"/>
  <c r="N328" i="67"/>
  <c r="N329" i="61"/>
  <c r="N325" i="67"/>
  <c r="N329" i="67"/>
  <c r="M383" i="67"/>
  <c r="N334" i="67"/>
  <c r="N332" i="67"/>
  <c r="N331" i="61"/>
  <c r="N331" i="67"/>
  <c r="N327" i="67"/>
  <c r="N326" i="67"/>
  <c r="N326" i="61"/>
  <c r="K379" i="61"/>
  <c r="K376" i="61"/>
  <c r="K375" i="61"/>
  <c r="K373" i="61"/>
  <c r="K374" i="61"/>
  <c r="K357" i="61"/>
  <c r="K356" i="61"/>
  <c r="L378" i="67"/>
  <c r="L376" i="67"/>
  <c r="L379" i="67"/>
  <c r="L374" i="67"/>
  <c r="L372" i="67"/>
  <c r="L377" i="67"/>
  <c r="L381" i="67"/>
  <c r="L375" i="67"/>
  <c r="L380" i="67"/>
  <c r="L382" i="67"/>
  <c r="L373" i="67"/>
  <c r="L356" i="67"/>
  <c r="M338" i="67"/>
  <c r="M350" i="67"/>
  <c r="M365" i="67" s="1"/>
  <c r="M346" i="67"/>
  <c r="M361" i="67" s="1"/>
  <c r="M342" i="67"/>
  <c r="M357" i="67" s="1"/>
  <c r="M345" i="67"/>
  <c r="M360" i="67" s="1"/>
  <c r="M351" i="67"/>
  <c r="M366" i="67" s="1"/>
  <c r="M352" i="67"/>
  <c r="M367" i="67" s="1"/>
  <c r="M343" i="67"/>
  <c r="M373" i="67" s="1"/>
  <c r="M344" i="67"/>
  <c r="M359" i="67" s="1"/>
  <c r="M347" i="67"/>
  <c r="M362" i="67" s="1"/>
  <c r="M348" i="67"/>
  <c r="M363" i="67" s="1"/>
  <c r="M349" i="67"/>
  <c r="M364" i="67" s="1"/>
  <c r="M341" i="67"/>
  <c r="M356" i="67" s="1"/>
  <c r="L375" i="61"/>
  <c r="L380" i="61"/>
  <c r="L382" i="61"/>
  <c r="L376" i="61"/>
  <c r="L371" i="61"/>
  <c r="L383" i="61"/>
  <c r="L373" i="61"/>
  <c r="L379" i="61"/>
  <c r="L381" i="61"/>
  <c r="K383" i="61"/>
  <c r="L372" i="61"/>
  <c r="L377" i="61"/>
  <c r="M378" i="61"/>
  <c r="L378" i="61"/>
  <c r="M363" i="61"/>
  <c r="K381" i="61"/>
  <c r="L374" i="61"/>
  <c r="K382" i="61"/>
  <c r="K380" i="61"/>
  <c r="K378" i="61"/>
  <c r="K377" i="61"/>
  <c r="L360" i="61"/>
  <c r="L361" i="61"/>
  <c r="L367" i="61"/>
  <c r="L356" i="61"/>
  <c r="L368" i="61"/>
  <c r="L363" i="61"/>
  <c r="L358" i="61"/>
  <c r="L364" i="61"/>
  <c r="L366" i="61"/>
  <c r="L357" i="61"/>
  <c r="L362" i="61"/>
  <c r="L365" i="61"/>
  <c r="L359" i="61"/>
  <c r="M346" i="61"/>
  <c r="M361" i="61" s="1"/>
  <c r="M342" i="61"/>
  <c r="M357" i="61" s="1"/>
  <c r="M341" i="61"/>
  <c r="M356" i="61" s="1"/>
  <c r="M352" i="61"/>
  <c r="M367" i="61" s="1"/>
  <c r="M353" i="61"/>
  <c r="M368" i="61" s="1"/>
  <c r="M351" i="61"/>
  <c r="M366" i="61" s="1"/>
  <c r="M347" i="61"/>
  <c r="M362" i="61" s="1"/>
  <c r="M349" i="61"/>
  <c r="M364" i="61" s="1"/>
  <c r="M345" i="61"/>
  <c r="M360" i="61" s="1"/>
  <c r="M350" i="61"/>
  <c r="M365" i="61" s="1"/>
  <c r="M343" i="61"/>
  <c r="M358" i="61" s="1"/>
  <c r="M344" i="61"/>
  <c r="M359" i="61" s="1"/>
  <c r="M338" i="61"/>
  <c r="N325" i="61"/>
  <c r="N328" i="61"/>
  <c r="K320" i="67"/>
  <c r="M268" i="67"/>
  <c r="N165" i="67"/>
  <c r="N183" i="67" s="1"/>
  <c r="N164" i="61"/>
  <c r="M78" i="69"/>
  <c r="M76" i="69"/>
  <c r="M77" i="59"/>
  <c r="M75" i="59"/>
  <c r="T400" i="61"/>
  <c r="W400" i="67"/>
  <c r="X116" i="56"/>
  <c r="X146" i="56"/>
  <c r="X98" i="56"/>
  <c r="X388" i="67"/>
  <c r="X389" i="67"/>
  <c r="U389" i="61"/>
  <c r="U388" i="61"/>
  <c r="X125" i="56"/>
  <c r="L320" i="61"/>
  <c r="X80" i="56"/>
  <c r="L134" i="69"/>
  <c r="L184" i="69" s="1"/>
  <c r="L71" i="69" s="1"/>
  <c r="O8" i="67"/>
  <c r="O61" i="67" s="1"/>
  <c r="H61" i="67" s="1"/>
  <c r="N7" i="67"/>
  <c r="U18" i="61"/>
  <c r="U21" i="61"/>
  <c r="U26" i="61"/>
  <c r="U29" i="61"/>
  <c r="U23" i="61"/>
  <c r="U24" i="61"/>
  <c r="U31" i="61"/>
  <c r="U32" i="61"/>
  <c r="U22" i="61"/>
  <c r="U25" i="61"/>
  <c r="U30" i="61"/>
  <c r="U33" i="61"/>
  <c r="U35" i="61"/>
  <c r="U36" i="61"/>
  <c r="U43" i="61"/>
  <c r="U44" i="61"/>
  <c r="U20" i="61"/>
  <c r="U27" i="61"/>
  <c r="U34" i="61"/>
  <c r="U19" i="61"/>
  <c r="U28" i="61"/>
  <c r="U39" i="61"/>
  <c r="U40" i="61"/>
  <c r="U38" i="61"/>
  <c r="U41" i="61"/>
  <c r="U45" i="61"/>
  <c r="U37" i="61"/>
  <c r="U46" i="61"/>
  <c r="U47" i="61"/>
  <c r="U48" i="61"/>
  <c r="U55" i="61"/>
  <c r="U56" i="61"/>
  <c r="U49" i="61"/>
  <c r="U54" i="61"/>
  <c r="U42" i="61"/>
  <c r="U52" i="61"/>
  <c r="U50" i="61"/>
  <c r="U51" i="61"/>
  <c r="U53" i="61"/>
  <c r="U16" i="61"/>
  <c r="U69" i="61" s="1"/>
  <c r="U17" i="61"/>
  <c r="U70" i="61" s="1"/>
  <c r="U15" i="61"/>
  <c r="U68" i="61" s="1"/>
  <c r="O8" i="61"/>
  <c r="O61" i="61" s="1"/>
  <c r="S12" i="61"/>
  <c r="S65" i="61" s="1"/>
  <c r="R11" i="61"/>
  <c r="R64" i="61" s="1"/>
  <c r="Q10" i="61"/>
  <c r="Q63" i="61" s="1"/>
  <c r="U14" i="61"/>
  <c r="U67" i="61" s="1"/>
  <c r="T13" i="61"/>
  <c r="T66" i="61" s="1"/>
  <c r="I66" i="61" s="1"/>
  <c r="P9" i="61"/>
  <c r="P62" i="61" s="1"/>
  <c r="N7" i="61"/>
  <c r="N330" i="61"/>
  <c r="K80" i="58"/>
  <c r="K62" i="58"/>
  <c r="N327" i="61"/>
  <c r="K84" i="58"/>
  <c r="L308" i="61"/>
  <c r="K69" i="58"/>
  <c r="K58" i="58"/>
  <c r="K65" i="58"/>
  <c r="L301" i="61"/>
  <c r="K55" i="58"/>
  <c r="K81" i="58"/>
  <c r="K79" i="58"/>
  <c r="L298" i="61"/>
  <c r="K64" i="58"/>
  <c r="X62" i="56"/>
  <c r="K67" i="58"/>
  <c r="K45" i="68"/>
  <c r="L295" i="61"/>
  <c r="X86" i="56"/>
  <c r="X110" i="56"/>
  <c r="K299" i="61"/>
  <c r="L291" i="61"/>
  <c r="J85" i="58"/>
  <c r="K68" i="58"/>
  <c r="K51" i="58"/>
  <c r="X155" i="56"/>
  <c r="K71" i="58"/>
  <c r="K36" i="68"/>
  <c r="K74" i="58"/>
  <c r="X92" i="56"/>
  <c r="X113" i="56"/>
  <c r="X119" i="56"/>
  <c r="X71" i="56"/>
  <c r="X134" i="56"/>
  <c r="X68" i="56"/>
  <c r="X89" i="56"/>
  <c r="X107" i="56"/>
  <c r="X83" i="56"/>
  <c r="X122" i="56"/>
  <c r="X77" i="56"/>
  <c r="X104" i="56"/>
  <c r="X143" i="56"/>
  <c r="X131" i="56"/>
  <c r="X74" i="56"/>
  <c r="X152" i="56"/>
  <c r="X101" i="56"/>
  <c r="X140" i="56"/>
  <c r="X137" i="56"/>
  <c r="X95" i="56"/>
  <c r="U218" i="61"/>
  <c r="U270" i="61" s="1"/>
  <c r="X21" i="67"/>
  <c r="X26" i="67"/>
  <c r="X29" i="67"/>
  <c r="X34" i="67"/>
  <c r="X37" i="67"/>
  <c r="X42" i="67"/>
  <c r="X45" i="67"/>
  <c r="X23" i="67"/>
  <c r="X24" i="67"/>
  <c r="X31" i="67"/>
  <c r="X32" i="67"/>
  <c r="X39" i="67"/>
  <c r="X40" i="67"/>
  <c r="X22" i="67"/>
  <c r="X25" i="67"/>
  <c r="X30" i="67"/>
  <c r="X33" i="67"/>
  <c r="X38" i="67"/>
  <c r="X41" i="67"/>
  <c r="X35" i="67"/>
  <c r="X36" i="67"/>
  <c r="X46" i="67"/>
  <c r="X49" i="67"/>
  <c r="X54" i="67"/>
  <c r="X27" i="67"/>
  <c r="X44" i="67"/>
  <c r="X51" i="67"/>
  <c r="X52" i="67"/>
  <c r="X50" i="67"/>
  <c r="X53" i="67"/>
  <c r="X28" i="67"/>
  <c r="X48" i="67"/>
  <c r="X56" i="67"/>
  <c r="X47" i="67"/>
  <c r="X43" i="67"/>
  <c r="X55" i="67"/>
  <c r="X20" i="67"/>
  <c r="X19" i="67"/>
  <c r="X18" i="67"/>
  <c r="X65" i="56"/>
  <c r="X149" i="56"/>
  <c r="X128" i="56"/>
  <c r="K76" i="58"/>
  <c r="J48" i="68"/>
  <c r="M299" i="67"/>
  <c r="L64" i="68"/>
  <c r="M302" i="67"/>
  <c r="L67" i="68"/>
  <c r="M312" i="67"/>
  <c r="L77" i="68"/>
  <c r="M313" i="67"/>
  <c r="L78" i="68"/>
  <c r="M300" i="67"/>
  <c r="L65" i="68"/>
  <c r="M309" i="67"/>
  <c r="L74" i="68"/>
  <c r="M317" i="67"/>
  <c r="L82" i="68"/>
  <c r="M305" i="67"/>
  <c r="L70" i="68"/>
  <c r="L313" i="67"/>
  <c r="K78" i="68"/>
  <c r="L309" i="67"/>
  <c r="K74" i="68"/>
  <c r="L296" i="67"/>
  <c r="K61" i="68"/>
  <c r="L306" i="67"/>
  <c r="K71" i="68"/>
  <c r="L300" i="67"/>
  <c r="K65" i="68"/>
  <c r="L291" i="67"/>
  <c r="K56" i="68"/>
  <c r="L311" i="67"/>
  <c r="K76" i="68"/>
  <c r="L301" i="67"/>
  <c r="K66" i="68"/>
  <c r="L319" i="67"/>
  <c r="K84" i="68"/>
  <c r="L312" i="67"/>
  <c r="K77" i="68"/>
  <c r="M303" i="67"/>
  <c r="L68" i="68"/>
  <c r="M293" i="67"/>
  <c r="L58" i="68"/>
  <c r="M318" i="67"/>
  <c r="L83" i="68"/>
  <c r="M319" i="67"/>
  <c r="L84" i="68"/>
  <c r="M311" i="67"/>
  <c r="L76" i="68"/>
  <c r="M294" i="67"/>
  <c r="L59" i="68"/>
  <c r="M306" i="67"/>
  <c r="L71" i="68"/>
  <c r="M291" i="67"/>
  <c r="L56" i="68"/>
  <c r="M286" i="67"/>
  <c r="L51" i="68"/>
  <c r="L320" i="67"/>
  <c r="L299" i="67"/>
  <c r="K64" i="68"/>
  <c r="L288" i="67"/>
  <c r="K53" i="68"/>
  <c r="L308" i="67"/>
  <c r="K73" i="68"/>
  <c r="L287" i="67"/>
  <c r="K52" i="68"/>
  <c r="L305" i="67"/>
  <c r="K70" i="68"/>
  <c r="L294" i="67"/>
  <c r="K59" i="68"/>
  <c r="L314" i="67"/>
  <c r="K79" i="68"/>
  <c r="M310" i="67"/>
  <c r="L75" i="68"/>
  <c r="M314" i="67"/>
  <c r="L79" i="68"/>
  <c r="M316" i="67"/>
  <c r="L81" i="68"/>
  <c r="M295" i="67"/>
  <c r="L60" i="68"/>
  <c r="M290" i="67"/>
  <c r="L55" i="68"/>
  <c r="M289" i="67"/>
  <c r="L54" i="68"/>
  <c r="M301" i="67"/>
  <c r="L66" i="68"/>
  <c r="M308" i="67"/>
  <c r="L73" i="68"/>
  <c r="M288" i="67"/>
  <c r="L53" i="68"/>
  <c r="L307" i="67"/>
  <c r="K72" i="68"/>
  <c r="L304" i="67"/>
  <c r="K69" i="68"/>
  <c r="L302" i="67"/>
  <c r="K67" i="68"/>
  <c r="L303" i="67"/>
  <c r="K68" i="68"/>
  <c r="L292" i="67"/>
  <c r="K57" i="68"/>
  <c r="L316" i="67"/>
  <c r="K81" i="68"/>
  <c r="L297" i="67"/>
  <c r="K62" i="68"/>
  <c r="M304" i="67"/>
  <c r="L69" i="68"/>
  <c r="M297" i="67"/>
  <c r="L62" i="68"/>
  <c r="M296" i="67"/>
  <c r="L61" i="68"/>
  <c r="M315" i="67"/>
  <c r="L80" i="68"/>
  <c r="M292" i="67"/>
  <c r="L57" i="68"/>
  <c r="M307" i="67"/>
  <c r="L72" i="68"/>
  <c r="M298" i="67"/>
  <c r="L63" i="68"/>
  <c r="M287" i="67"/>
  <c r="L52" i="68"/>
  <c r="L310" i="67"/>
  <c r="K75" i="68"/>
  <c r="L317" i="67"/>
  <c r="K82" i="68"/>
  <c r="L293" i="67"/>
  <c r="K58" i="68"/>
  <c r="L298" i="67"/>
  <c r="K63" i="68"/>
  <c r="L315" i="67"/>
  <c r="K80" i="68"/>
  <c r="L295" i="67"/>
  <c r="K60" i="68"/>
  <c r="L318" i="67"/>
  <c r="K83" i="68"/>
  <c r="L286" i="67"/>
  <c r="K51" i="68"/>
  <c r="L290" i="67"/>
  <c r="K55" i="68"/>
  <c r="L289" i="67"/>
  <c r="K54" i="68"/>
  <c r="K297" i="61"/>
  <c r="J37" i="68"/>
  <c r="K43" i="68"/>
  <c r="L278" i="67"/>
  <c r="L40" i="68"/>
  <c r="M275" i="67"/>
  <c r="L37" i="68"/>
  <c r="M272" i="67"/>
  <c r="K275" i="61"/>
  <c r="L42" i="68"/>
  <c r="M277" i="67"/>
  <c r="L44" i="68"/>
  <c r="M279" i="67"/>
  <c r="K50" i="68"/>
  <c r="L285" i="67"/>
  <c r="K49" i="68"/>
  <c r="L284" i="67"/>
  <c r="K38" i="68"/>
  <c r="L273" i="67"/>
  <c r="K48" i="68"/>
  <c r="L283" i="67"/>
  <c r="K72" i="58"/>
  <c r="K75" i="58"/>
  <c r="J39" i="68"/>
  <c r="L288" i="61"/>
  <c r="J42" i="68"/>
  <c r="K293" i="61"/>
  <c r="J51" i="58"/>
  <c r="K356" i="67"/>
  <c r="K82" i="58"/>
  <c r="K70" i="58"/>
  <c r="J36" i="58"/>
  <c r="K59" i="58"/>
  <c r="J47" i="58"/>
  <c r="J80" i="58"/>
  <c r="J55" i="58"/>
  <c r="M399" i="67"/>
  <c r="M401" i="67" s="1"/>
  <c r="M402" i="67" s="1"/>
  <c r="J45" i="58"/>
  <c r="K308" i="61"/>
  <c r="K57" i="58"/>
  <c r="K284" i="61"/>
  <c r="J40" i="68"/>
  <c r="J41" i="58"/>
  <c r="K52" i="58"/>
  <c r="J84" i="58"/>
  <c r="K54" i="58"/>
  <c r="L49" i="68"/>
  <c r="M233" i="67"/>
  <c r="M226" i="67"/>
  <c r="L39" i="68"/>
  <c r="M230" i="67"/>
  <c r="M221" i="67"/>
  <c r="J43" i="58"/>
  <c r="K303" i="61"/>
  <c r="J74" i="58"/>
  <c r="K298" i="61"/>
  <c r="J42" i="58"/>
  <c r="K61" i="58"/>
  <c r="K83" i="58"/>
  <c r="L312" i="61"/>
  <c r="L273" i="61"/>
  <c r="W16" i="67"/>
  <c r="X17" i="67"/>
  <c r="V15" i="67"/>
  <c r="U14" i="67"/>
  <c r="T13" i="67"/>
  <c r="S12" i="67"/>
  <c r="S65" i="67" s="1"/>
  <c r="R11" i="67"/>
  <c r="R64" i="67" s="1"/>
  <c r="Q10" i="67"/>
  <c r="Q63" i="67" s="1"/>
  <c r="P9" i="67"/>
  <c r="P62" i="67" s="1"/>
  <c r="K78" i="58"/>
  <c r="J67" i="58"/>
  <c r="J56" i="58"/>
  <c r="J60" i="58"/>
  <c r="J65" i="58"/>
  <c r="N332" i="61"/>
  <c r="N334" i="61"/>
  <c r="M319" i="61"/>
  <c r="L84" i="58"/>
  <c r="M318" i="61"/>
  <c r="L83" i="58"/>
  <c r="M286" i="61"/>
  <c r="L51" i="58"/>
  <c r="M320" i="61"/>
  <c r="L85" i="58"/>
  <c r="M315" i="61"/>
  <c r="L80" i="58"/>
  <c r="M299" i="61"/>
  <c r="L64" i="58"/>
  <c r="M306" i="61"/>
  <c r="L71" i="58"/>
  <c r="M288" i="61"/>
  <c r="L53" i="58"/>
  <c r="M310" i="61"/>
  <c r="L75" i="58"/>
  <c r="M301" i="61"/>
  <c r="L66" i="58"/>
  <c r="M313" i="61"/>
  <c r="L78" i="58"/>
  <c r="M314" i="61"/>
  <c r="L79" i="58"/>
  <c r="M317" i="61"/>
  <c r="L82" i="58"/>
  <c r="M311" i="61"/>
  <c r="L76" i="58"/>
  <c r="M295" i="61"/>
  <c r="L60" i="58"/>
  <c r="M302" i="61"/>
  <c r="L67" i="58"/>
  <c r="M297" i="61"/>
  <c r="L62" i="58"/>
  <c r="M316" i="61"/>
  <c r="L81" i="58"/>
  <c r="M296" i="61"/>
  <c r="L61" i="58"/>
  <c r="M308" i="61"/>
  <c r="L73" i="58"/>
  <c r="M309" i="61"/>
  <c r="L74" i="58"/>
  <c r="M312" i="61"/>
  <c r="L77" i="58"/>
  <c r="M307" i="61"/>
  <c r="L72" i="58"/>
  <c r="M292" i="61"/>
  <c r="L57" i="58"/>
  <c r="M294" i="61"/>
  <c r="L59" i="58"/>
  <c r="M293" i="61"/>
  <c r="L58" i="58"/>
  <c r="M298" i="61"/>
  <c r="L63" i="58"/>
  <c r="M305" i="61"/>
  <c r="L70" i="58"/>
  <c r="M300" i="61"/>
  <c r="L65" i="58"/>
  <c r="M304" i="61"/>
  <c r="L69" i="58"/>
  <c r="M303" i="61"/>
  <c r="L68" i="58"/>
  <c r="M291" i="61"/>
  <c r="L56" i="58"/>
  <c r="M290" i="61"/>
  <c r="L55" i="58"/>
  <c r="M289" i="61"/>
  <c r="L54" i="58"/>
  <c r="M287" i="61"/>
  <c r="L52" i="58"/>
  <c r="X56" i="56"/>
  <c r="X53" i="56"/>
  <c r="X59" i="56"/>
  <c r="S394" i="67"/>
  <c r="S393" i="67"/>
  <c r="S395" i="67" s="1"/>
  <c r="Q16" i="69" s="1"/>
  <c r="S68" i="67"/>
  <c r="S67" i="67"/>
  <c r="P19" i="66"/>
  <c r="S66" i="67"/>
  <c r="N34" i="66"/>
  <c r="T3" i="67" s="1"/>
  <c r="O33" i="66"/>
  <c r="X23" i="56"/>
  <c r="L36" i="68"/>
  <c r="X14" i="56"/>
  <c r="L238" i="69"/>
  <c r="L73" i="69" s="1"/>
  <c r="L131" i="69"/>
  <c r="L69" i="69" s="1"/>
  <c r="L237" i="59"/>
  <c r="L72" i="59" s="1"/>
  <c r="K42" i="68"/>
  <c r="X29" i="56"/>
  <c r="X20" i="56"/>
  <c r="X47" i="56"/>
  <c r="X50" i="56"/>
  <c r="L281" i="61"/>
  <c r="X26" i="56"/>
  <c r="X32" i="56"/>
  <c r="X41" i="56"/>
  <c r="X38" i="56"/>
  <c r="L280" i="61"/>
  <c r="X44" i="56"/>
  <c r="U143" i="69"/>
  <c r="X11" i="56"/>
  <c r="X17" i="56"/>
  <c r="X35" i="56"/>
  <c r="K36" i="58"/>
  <c r="K47" i="68"/>
  <c r="L275" i="61"/>
  <c r="O137" i="69"/>
  <c r="M135" i="69"/>
  <c r="K42" i="58"/>
  <c r="Q139" i="69"/>
  <c r="S141" i="69"/>
  <c r="L46" i="68"/>
  <c r="K37" i="68"/>
  <c r="R139" i="59"/>
  <c r="K41" i="68"/>
  <c r="L284" i="61"/>
  <c r="K39" i="68"/>
  <c r="K40" i="68"/>
  <c r="L285" i="61"/>
  <c r="L48" i="68"/>
  <c r="L276" i="61"/>
  <c r="R140" i="69"/>
  <c r="N136" i="69"/>
  <c r="T142" i="69"/>
  <c r="P138" i="69"/>
  <c r="L272" i="61"/>
  <c r="K46" i="68"/>
  <c r="K44" i="68"/>
  <c r="L282" i="61"/>
  <c r="M134" i="59"/>
  <c r="L133" i="59"/>
  <c r="L278" i="61"/>
  <c r="L41" i="68"/>
  <c r="O136" i="59"/>
  <c r="N135" i="59"/>
  <c r="Q138" i="59"/>
  <c r="P137" i="59"/>
  <c r="L45" i="68"/>
  <c r="L274" i="61"/>
  <c r="L283" i="61"/>
  <c r="X8" i="56"/>
  <c r="L279" i="61"/>
  <c r="S18" i="66"/>
  <c r="S11" i="66" s="1"/>
  <c r="Y2" i="67"/>
  <c r="W5" i="69"/>
  <c r="B24" i="69" s="1"/>
  <c r="T27" i="66"/>
  <c r="W390" i="67"/>
  <c r="V222" i="69"/>
  <c r="V223" i="69"/>
  <c r="V217" i="69"/>
  <c r="V220" i="69"/>
  <c r="V225" i="69"/>
  <c r="V202" i="69"/>
  <c r="V216" i="69"/>
  <c r="V181" i="69"/>
  <c r="V182" i="69"/>
  <c r="V160" i="69"/>
  <c r="V127" i="69"/>
  <c r="V232" i="69"/>
  <c r="V173" i="69"/>
  <c r="V157" i="69"/>
  <c r="V124" i="69"/>
  <c r="V174" i="69"/>
  <c r="V183" i="69"/>
  <c r="V171" i="69"/>
  <c r="V104" i="69"/>
  <c r="V147" i="69"/>
  <c r="V117" i="69"/>
  <c r="V103" i="69"/>
  <c r="V122" i="69"/>
  <c r="V212" i="69"/>
  <c r="V110" i="69"/>
  <c r="V97" i="69"/>
  <c r="V96" i="69"/>
  <c r="V95" i="69"/>
  <c r="V230" i="69"/>
  <c r="V231" i="69"/>
  <c r="V229" i="69"/>
  <c r="V236" i="69"/>
  <c r="V214" i="69"/>
  <c r="V211" i="69"/>
  <c r="V176" i="69"/>
  <c r="V207" i="69"/>
  <c r="V215" i="69"/>
  <c r="V168" i="69"/>
  <c r="V152" i="69"/>
  <c r="V119" i="69"/>
  <c r="V201" i="69"/>
  <c r="V165" i="69"/>
  <c r="V149" i="69"/>
  <c r="V116" i="69"/>
  <c r="V158" i="69"/>
  <c r="V167" i="69"/>
  <c r="V162" i="69"/>
  <c r="V125" i="69"/>
  <c r="V111" i="69"/>
  <c r="V154" i="69"/>
  <c r="V98" i="69"/>
  <c r="V163" i="69"/>
  <c r="V102" i="69"/>
  <c r="V126" i="69"/>
  <c r="V105" i="69"/>
  <c r="V99" i="69"/>
  <c r="V218" i="69"/>
  <c r="V209" i="69"/>
  <c r="V156" i="69"/>
  <c r="V208" i="69"/>
  <c r="V153" i="69"/>
  <c r="V166" i="69"/>
  <c r="V178" i="69"/>
  <c r="V113" i="69"/>
  <c r="V114" i="69"/>
  <c r="V106" i="69"/>
  <c r="V170" i="69"/>
  <c r="V226" i="69"/>
  <c r="V227" i="69"/>
  <c r="V221" i="69"/>
  <c r="V228" i="69"/>
  <c r="V210" i="69"/>
  <c r="V206" i="69"/>
  <c r="V224" i="69"/>
  <c r="V203" i="69"/>
  <c r="V204" i="69"/>
  <c r="V164" i="69"/>
  <c r="V148" i="69"/>
  <c r="V115" i="69"/>
  <c r="V179" i="69"/>
  <c r="V161" i="69"/>
  <c r="V128" i="69"/>
  <c r="V200" i="69"/>
  <c r="V150" i="69"/>
  <c r="V159" i="69"/>
  <c r="V108" i="69"/>
  <c r="V151" i="69"/>
  <c r="V121" i="69"/>
  <c r="V107" i="69"/>
  <c r="V130" i="69"/>
  <c r="V94" i="69"/>
  <c r="V155" i="69"/>
  <c r="V101" i="69"/>
  <c r="V100" i="69"/>
  <c r="V118" i="69"/>
  <c r="V112" i="69"/>
  <c r="V234" i="69"/>
  <c r="V235" i="69"/>
  <c r="V237" i="69"/>
  <c r="V213" i="69"/>
  <c r="V219" i="69"/>
  <c r="V180" i="69"/>
  <c r="V177" i="69"/>
  <c r="V172" i="69"/>
  <c r="V123" i="69"/>
  <c r="V169" i="69"/>
  <c r="V120" i="69"/>
  <c r="V175" i="69"/>
  <c r="V146" i="69"/>
  <c r="V129" i="69"/>
  <c r="V233" i="69"/>
  <c r="V205" i="69"/>
  <c r="V93" i="69"/>
  <c r="V109" i="69"/>
  <c r="V145" i="69"/>
  <c r="V199" i="69"/>
  <c r="V92" i="69"/>
  <c r="X105" i="67"/>
  <c r="X97" i="67"/>
  <c r="X89" i="67"/>
  <c r="X81" i="67"/>
  <c r="X102" i="67"/>
  <c r="X74" i="67"/>
  <c r="X92" i="67"/>
  <c r="X82" i="67"/>
  <c r="X80" i="67"/>
  <c r="X104" i="67"/>
  <c r="X109" i="67"/>
  <c r="X93" i="67"/>
  <c r="X77" i="67"/>
  <c r="X86" i="67"/>
  <c r="X108" i="67"/>
  <c r="X95" i="67"/>
  <c r="X79" i="67"/>
  <c r="X94" i="67"/>
  <c r="X106" i="67"/>
  <c r="X84" i="67"/>
  <c r="X107" i="67"/>
  <c r="X99" i="67"/>
  <c r="X91" i="67"/>
  <c r="X83" i="67"/>
  <c r="X75" i="67"/>
  <c r="X78" i="67"/>
  <c r="X90" i="67"/>
  <c r="X100" i="67"/>
  <c r="X101" i="67"/>
  <c r="X85" i="67"/>
  <c r="X98" i="67"/>
  <c r="X76" i="67"/>
  <c r="X88" i="67"/>
  <c r="X103" i="67"/>
  <c r="X87" i="67"/>
  <c r="X218" i="67"/>
  <c r="X270" i="67" s="1"/>
  <c r="X96" i="67"/>
  <c r="V144" i="69"/>
  <c r="V198" i="69"/>
  <c r="V91" i="69"/>
  <c r="T30" i="66"/>
  <c r="U28" i="66"/>
  <c r="U29" i="66" s="1"/>
  <c r="T393" i="61"/>
  <c r="T395" i="61" s="1"/>
  <c r="R16" i="59" s="1"/>
  <c r="T390" i="61"/>
  <c r="S201" i="59"/>
  <c r="S204" i="59"/>
  <c r="S210" i="59"/>
  <c r="S200" i="59"/>
  <c r="S205" i="59"/>
  <c r="S208" i="59"/>
  <c r="S198" i="59"/>
  <c r="S199" i="59"/>
  <c r="S206" i="59"/>
  <c r="S207" i="59"/>
  <c r="S211" i="59"/>
  <c r="S209" i="59"/>
  <c r="S214" i="59"/>
  <c r="S218" i="59"/>
  <c r="S222" i="59"/>
  <c r="S226" i="59"/>
  <c r="S213" i="59"/>
  <c r="S217" i="59"/>
  <c r="S221" i="59"/>
  <c r="S225" i="59"/>
  <c r="S202" i="59"/>
  <c r="S212" i="59"/>
  <c r="S216" i="59"/>
  <c r="S220" i="59"/>
  <c r="S224" i="59"/>
  <c r="S203" i="59"/>
  <c r="S215" i="59"/>
  <c r="S219" i="59"/>
  <c r="S223" i="59"/>
  <c r="S227" i="59"/>
  <c r="S229" i="59"/>
  <c r="S233" i="59"/>
  <c r="S228" i="59"/>
  <c r="S232" i="59"/>
  <c r="S236" i="59"/>
  <c r="S231" i="59"/>
  <c r="S235" i="59"/>
  <c r="S230" i="59"/>
  <c r="S234" i="59"/>
  <c r="S197" i="59"/>
  <c r="S196" i="59"/>
  <c r="S195" i="59"/>
  <c r="S147" i="59"/>
  <c r="S150" i="59"/>
  <c r="S156" i="59"/>
  <c r="S145" i="59"/>
  <c r="S149" i="59"/>
  <c r="S151" i="59"/>
  <c r="S154" i="59"/>
  <c r="S159" i="59"/>
  <c r="S163" i="59"/>
  <c r="S153" i="59"/>
  <c r="S161" i="59"/>
  <c r="S164" i="59"/>
  <c r="S168" i="59"/>
  <c r="S172" i="59"/>
  <c r="S176" i="59"/>
  <c r="S180" i="59"/>
  <c r="S146" i="59"/>
  <c r="S148" i="59"/>
  <c r="S155" i="59"/>
  <c r="S160" i="59"/>
  <c r="S167" i="59"/>
  <c r="S171" i="59"/>
  <c r="S175" i="59"/>
  <c r="S179" i="59"/>
  <c r="S152" i="59"/>
  <c r="S157" i="59"/>
  <c r="S170" i="59"/>
  <c r="S178" i="59"/>
  <c r="S158" i="59"/>
  <c r="S174" i="59"/>
  <c r="S181" i="59"/>
  <c r="S144" i="59"/>
  <c r="S162" i="59"/>
  <c r="S169" i="59"/>
  <c r="S177" i="59"/>
  <c r="S166" i="59"/>
  <c r="S182" i="59"/>
  <c r="S165" i="59"/>
  <c r="S173" i="59"/>
  <c r="S142" i="59"/>
  <c r="S143" i="59"/>
  <c r="S141" i="59"/>
  <c r="S140" i="59"/>
  <c r="S93" i="59"/>
  <c r="S98" i="59"/>
  <c r="S101" i="59"/>
  <c r="S105" i="59"/>
  <c r="S109" i="59"/>
  <c r="S91" i="59"/>
  <c r="S92" i="59"/>
  <c r="S99" i="59"/>
  <c r="S100" i="59"/>
  <c r="S104" i="59"/>
  <c r="S108" i="59"/>
  <c r="S94" i="59"/>
  <c r="S97" i="59"/>
  <c r="S103" i="59"/>
  <c r="S107" i="59"/>
  <c r="S111" i="59"/>
  <c r="S113" i="59"/>
  <c r="S117" i="59"/>
  <c r="S121" i="59"/>
  <c r="S125" i="59"/>
  <c r="S129" i="59"/>
  <c r="S102" i="59"/>
  <c r="S122" i="59"/>
  <c r="S126" i="59"/>
  <c r="S95" i="59"/>
  <c r="S110" i="59"/>
  <c r="S112" i="59"/>
  <c r="S116" i="59"/>
  <c r="S120" i="59"/>
  <c r="S124" i="59"/>
  <c r="S128" i="59"/>
  <c r="S114" i="59"/>
  <c r="S96" i="59"/>
  <c r="S106" i="59"/>
  <c r="S115" i="59"/>
  <c r="S119" i="59"/>
  <c r="S123" i="59"/>
  <c r="S127" i="59"/>
  <c r="S118" i="59"/>
  <c r="S90" i="59"/>
  <c r="S89" i="59"/>
  <c r="S88" i="59"/>
  <c r="S87" i="59"/>
  <c r="U77" i="61"/>
  <c r="U78" i="61"/>
  <c r="U85" i="61"/>
  <c r="U86" i="61"/>
  <c r="U93" i="61"/>
  <c r="U94" i="61"/>
  <c r="U101" i="61"/>
  <c r="U102" i="61"/>
  <c r="U109" i="61"/>
  <c r="U72" i="61"/>
  <c r="U75" i="61"/>
  <c r="U80" i="61"/>
  <c r="U83" i="61"/>
  <c r="U88" i="61"/>
  <c r="U91" i="61"/>
  <c r="U96" i="61"/>
  <c r="U99" i="61"/>
  <c r="U104" i="61"/>
  <c r="U107" i="61"/>
  <c r="U73" i="61"/>
  <c r="U74" i="61"/>
  <c r="U81" i="61"/>
  <c r="U82" i="61"/>
  <c r="U89" i="61"/>
  <c r="U90" i="61"/>
  <c r="U97" i="61"/>
  <c r="U98" i="61"/>
  <c r="U105" i="61"/>
  <c r="U106" i="61"/>
  <c r="U76" i="61"/>
  <c r="U87" i="61"/>
  <c r="U108" i="61"/>
  <c r="U95" i="61"/>
  <c r="U100" i="61"/>
  <c r="U71" i="61"/>
  <c r="U92" i="61"/>
  <c r="U103" i="61"/>
  <c r="U79" i="61"/>
  <c r="U84" i="61"/>
  <c r="I69" i="61"/>
  <c r="J30" i="1"/>
  <c r="Y4" i="56"/>
  <c r="Y6" i="56" s="1"/>
  <c r="K28" i="1"/>
  <c r="Q27" i="1"/>
  <c r="U5" i="75" s="1"/>
  <c r="U88" i="75" s="1"/>
  <c r="T5" i="59"/>
  <c r="O3" i="42"/>
  <c r="O6" i="42" s="1"/>
  <c r="P18" i="1"/>
  <c r="P11" i="1" s="1"/>
  <c r="AE2" i="56"/>
  <c r="V2" i="61"/>
  <c r="Q33" i="1"/>
  <c r="P34" i="1"/>
  <c r="V3" i="61" s="1"/>
  <c r="I18" i="69" l="1"/>
  <c r="I20" i="69" s="1"/>
  <c r="B46" i="69"/>
  <c r="B35" i="69"/>
  <c r="B57" i="69" s="1"/>
  <c r="I20" i="59"/>
  <c r="J20" i="59"/>
  <c r="K20" i="59"/>
  <c r="M282" i="67"/>
  <c r="M278" i="67"/>
  <c r="L85" i="68"/>
  <c r="M285" i="67"/>
  <c r="I393" i="61"/>
  <c r="C34" i="59"/>
  <c r="U116" i="75"/>
  <c r="U47" i="75"/>
  <c r="U51" i="75"/>
  <c r="U60" i="75"/>
  <c r="U182" i="75"/>
  <c r="U175" i="75"/>
  <c r="U169" i="75"/>
  <c r="U158" i="75"/>
  <c r="U159" i="75"/>
  <c r="U165" i="75"/>
  <c r="U148" i="75"/>
  <c r="U150" i="75"/>
  <c r="U161" i="75"/>
  <c r="U117" i="75"/>
  <c r="U151" i="75"/>
  <c r="U115" i="75"/>
  <c r="U106" i="75"/>
  <c r="U107" i="75"/>
  <c r="U120" i="75"/>
  <c r="U100" i="75"/>
  <c r="U92" i="75"/>
  <c r="U73" i="75"/>
  <c r="U57" i="75"/>
  <c r="U41" i="75"/>
  <c r="U70" i="75"/>
  <c r="U54" i="75"/>
  <c r="U109" i="75"/>
  <c r="U63" i="75"/>
  <c r="U177" i="75"/>
  <c r="U172" i="75"/>
  <c r="U170" i="75"/>
  <c r="U176" i="75"/>
  <c r="U168" i="75"/>
  <c r="U157" i="75"/>
  <c r="U153" i="75"/>
  <c r="U155" i="75"/>
  <c r="U147" i="75"/>
  <c r="U126" i="75"/>
  <c r="U127" i="75"/>
  <c r="U128" i="75"/>
  <c r="U102" i="75"/>
  <c r="U103" i="75"/>
  <c r="U112" i="75"/>
  <c r="U96" i="75"/>
  <c r="U75" i="75"/>
  <c r="U69" i="75"/>
  <c r="U53" i="75"/>
  <c r="U113" i="75"/>
  <c r="U66" i="75"/>
  <c r="U50" i="75"/>
  <c r="U94" i="75"/>
  <c r="U59" i="75"/>
  <c r="U178" i="75"/>
  <c r="U166" i="75"/>
  <c r="U164" i="75"/>
  <c r="U149" i="75"/>
  <c r="U125" i="75"/>
  <c r="U123" i="75"/>
  <c r="U98" i="75"/>
  <c r="U108" i="75"/>
  <c r="U105" i="75"/>
  <c r="U49" i="75"/>
  <c r="U62" i="75"/>
  <c r="U71" i="75"/>
  <c r="U68" i="75"/>
  <c r="U174" i="75"/>
  <c r="U162" i="75"/>
  <c r="U160" i="75"/>
  <c r="U171" i="75"/>
  <c r="U121" i="75"/>
  <c r="U119" i="75"/>
  <c r="U111" i="75"/>
  <c r="U104" i="75"/>
  <c r="U93" i="75"/>
  <c r="U45" i="75"/>
  <c r="U58" i="75"/>
  <c r="U67" i="75"/>
  <c r="U39" i="75"/>
  <c r="U55" i="75"/>
  <c r="U180" i="75"/>
  <c r="U167" i="75"/>
  <c r="U154" i="75"/>
  <c r="U114" i="75"/>
  <c r="U124" i="75"/>
  <c r="U97" i="75"/>
  <c r="U72" i="75"/>
  <c r="U44" i="75"/>
  <c r="U156" i="75"/>
  <c r="U99" i="75"/>
  <c r="U46" i="75"/>
  <c r="U43" i="75"/>
  <c r="U48" i="75"/>
  <c r="U152" i="75"/>
  <c r="U95" i="75"/>
  <c r="U42" i="75"/>
  <c r="U181" i="75"/>
  <c r="U163" i="75"/>
  <c r="U146" i="75"/>
  <c r="U110" i="75"/>
  <c r="U101" i="75"/>
  <c r="U74" i="75"/>
  <c r="U64" i="75"/>
  <c r="U56" i="75"/>
  <c r="U179" i="75"/>
  <c r="U122" i="75"/>
  <c r="U65" i="75"/>
  <c r="U173" i="75"/>
  <c r="U118" i="75"/>
  <c r="U61" i="75"/>
  <c r="U40" i="75"/>
  <c r="U52" i="75"/>
  <c r="U144" i="75"/>
  <c r="U38" i="75"/>
  <c r="U37" i="75"/>
  <c r="U145" i="75"/>
  <c r="U143" i="75"/>
  <c r="U36" i="75"/>
  <c r="U90" i="75"/>
  <c r="U91" i="75"/>
  <c r="U89" i="75"/>
  <c r="U35" i="75"/>
  <c r="U142" i="75"/>
  <c r="H61" i="61"/>
  <c r="P29" i="75"/>
  <c r="T33" i="75"/>
  <c r="U34" i="75"/>
  <c r="R31" i="75"/>
  <c r="M26" i="75"/>
  <c r="M76" i="75" s="1"/>
  <c r="M14" i="75" s="1"/>
  <c r="O28" i="75"/>
  <c r="N27" i="75"/>
  <c r="Q30" i="75"/>
  <c r="M133" i="75"/>
  <c r="M183" i="75" s="1"/>
  <c r="M18" i="75" s="1"/>
  <c r="T140" i="75"/>
  <c r="U141" i="75"/>
  <c r="P136" i="75"/>
  <c r="Q137" i="75"/>
  <c r="R138" i="75"/>
  <c r="O135" i="75"/>
  <c r="S139" i="75"/>
  <c r="N134" i="75"/>
  <c r="M22" i="75"/>
  <c r="I395" i="61"/>
  <c r="H19" i="58" s="1"/>
  <c r="I396" i="61" s="1"/>
  <c r="H29" i="58"/>
  <c r="H31" i="58" s="1"/>
  <c r="M378" i="67"/>
  <c r="M380" i="67"/>
  <c r="M374" i="67"/>
  <c r="M379" i="67"/>
  <c r="M376" i="67"/>
  <c r="M372" i="67"/>
  <c r="M377" i="67"/>
  <c r="M381" i="67"/>
  <c r="M375" i="67"/>
  <c r="M382" i="67"/>
  <c r="M371" i="67"/>
  <c r="M358" i="67"/>
  <c r="M376" i="61"/>
  <c r="M372" i="61"/>
  <c r="M377" i="61"/>
  <c r="M382" i="61"/>
  <c r="M381" i="61"/>
  <c r="M375" i="61"/>
  <c r="M383" i="61"/>
  <c r="M373" i="61"/>
  <c r="M371" i="61"/>
  <c r="M379" i="61"/>
  <c r="M380" i="61"/>
  <c r="M374" i="61"/>
  <c r="M320" i="67"/>
  <c r="M77" i="69"/>
  <c r="M76" i="59"/>
  <c r="O160" i="67"/>
  <c r="X400" i="67"/>
  <c r="O144" i="67"/>
  <c r="O150" i="67"/>
  <c r="U400" i="61"/>
  <c r="O160" i="61"/>
  <c r="O150" i="61"/>
  <c r="O144" i="61"/>
  <c r="O141" i="67"/>
  <c r="O134" i="67"/>
  <c r="O149" i="61"/>
  <c r="O140" i="67"/>
  <c r="O138" i="67"/>
  <c r="O148" i="67"/>
  <c r="O139" i="61"/>
  <c r="O142" i="61"/>
  <c r="O137" i="67"/>
  <c r="O153" i="67"/>
  <c r="Y389" i="67"/>
  <c r="Y388" i="67"/>
  <c r="V15" i="61"/>
  <c r="V68" i="61" s="1"/>
  <c r="V388" i="61"/>
  <c r="V389" i="61"/>
  <c r="V394" i="61" s="1"/>
  <c r="U394" i="61"/>
  <c r="O153" i="61"/>
  <c r="O138" i="61"/>
  <c r="J86" i="68"/>
  <c r="K86" i="68"/>
  <c r="L86" i="58"/>
  <c r="K86" i="58"/>
  <c r="J86" i="58"/>
  <c r="V19" i="61"/>
  <c r="V20" i="61"/>
  <c r="V27" i="61"/>
  <c r="V28" i="61"/>
  <c r="V21" i="61"/>
  <c r="V26" i="61"/>
  <c r="V29" i="61"/>
  <c r="V23" i="61"/>
  <c r="V24" i="61"/>
  <c r="V31" i="61"/>
  <c r="V32" i="61"/>
  <c r="V22" i="61"/>
  <c r="V25" i="61"/>
  <c r="V38" i="61"/>
  <c r="V41" i="61"/>
  <c r="V46" i="61"/>
  <c r="V30" i="61"/>
  <c r="V35" i="61"/>
  <c r="V36" i="61"/>
  <c r="V34" i="61"/>
  <c r="V37" i="61"/>
  <c r="V33" i="61"/>
  <c r="V39" i="61"/>
  <c r="V40" i="61"/>
  <c r="V42" i="61"/>
  <c r="V44" i="61"/>
  <c r="V45" i="61"/>
  <c r="V43" i="61"/>
  <c r="V50" i="61"/>
  <c r="V53" i="61"/>
  <c r="V56" i="61"/>
  <c r="V47" i="61"/>
  <c r="V48" i="61"/>
  <c r="V55" i="61"/>
  <c r="V49" i="61"/>
  <c r="V51" i="61"/>
  <c r="V52" i="61"/>
  <c r="V54" i="61"/>
  <c r="V18" i="61"/>
  <c r="V71" i="61" s="1"/>
  <c r="V17" i="61"/>
  <c r="V70" i="61" s="1"/>
  <c r="V16" i="61"/>
  <c r="V69" i="61" s="1"/>
  <c r="O147" i="61"/>
  <c r="O135" i="67"/>
  <c r="O152" i="67"/>
  <c r="O132" i="61"/>
  <c r="O156" i="67"/>
  <c r="O163" i="67"/>
  <c r="O151" i="61"/>
  <c r="O152" i="61"/>
  <c r="O140" i="61"/>
  <c r="O132" i="67"/>
  <c r="O148" i="61"/>
  <c r="O137" i="61"/>
  <c r="O151" i="67"/>
  <c r="O141" i="61"/>
  <c r="O163" i="61"/>
  <c r="O149" i="67"/>
  <c r="O134" i="61"/>
  <c r="O142" i="67"/>
  <c r="O156" i="61"/>
  <c r="O139" i="67"/>
  <c r="O135" i="61"/>
  <c r="O147" i="67"/>
  <c r="Y27" i="67"/>
  <c r="Y28" i="67"/>
  <c r="Y35" i="67"/>
  <c r="Y36" i="67"/>
  <c r="Y43" i="67"/>
  <c r="Y44" i="67"/>
  <c r="Y26" i="67"/>
  <c r="Y29" i="67"/>
  <c r="Y34" i="67"/>
  <c r="Y37" i="67"/>
  <c r="Y42" i="67"/>
  <c r="Y45" i="67"/>
  <c r="Y23" i="67"/>
  <c r="Y24" i="67"/>
  <c r="Y31" i="67"/>
  <c r="Y32" i="67"/>
  <c r="Y39" i="67"/>
  <c r="Y40" i="67"/>
  <c r="Y30" i="67"/>
  <c r="Y41" i="67"/>
  <c r="Y47" i="67"/>
  <c r="Y48" i="67"/>
  <c r="Y55" i="67"/>
  <c r="Y33" i="67"/>
  <c r="Y38" i="67"/>
  <c r="Y46" i="67"/>
  <c r="Y49" i="67"/>
  <c r="Y25" i="67"/>
  <c r="Y51" i="67"/>
  <c r="Y52" i="67"/>
  <c r="Y54" i="67"/>
  <c r="Y56" i="67"/>
  <c r="Y50" i="67"/>
  <c r="Y53" i="67"/>
  <c r="Y22" i="67"/>
  <c r="Y20" i="67"/>
  <c r="Y21" i="67"/>
  <c r="Y19" i="67"/>
  <c r="O133" i="67"/>
  <c r="O133" i="61"/>
  <c r="O145" i="61"/>
  <c r="O145" i="67"/>
  <c r="O136" i="61"/>
  <c r="O136" i="67"/>
  <c r="V218" i="61"/>
  <c r="V270" i="61" s="1"/>
  <c r="Y18" i="67"/>
  <c r="O143" i="61"/>
  <c r="O143" i="67"/>
  <c r="O162" i="61"/>
  <c r="O162" i="67"/>
  <c r="O155" i="67"/>
  <c r="O155" i="61"/>
  <c r="Y69" i="56"/>
  <c r="Y66" i="56"/>
  <c r="Y111" i="56"/>
  <c r="Y108" i="56"/>
  <c r="Y127" i="56"/>
  <c r="Y96" i="56"/>
  <c r="Y136" i="56"/>
  <c r="Y60" i="56"/>
  <c r="Y114" i="56"/>
  <c r="Y144" i="56"/>
  <c r="Y94" i="56"/>
  <c r="Y73" i="56"/>
  <c r="Y139" i="56"/>
  <c r="Y148" i="56"/>
  <c r="Y120" i="56"/>
  <c r="Y75" i="56"/>
  <c r="Y117" i="56"/>
  <c r="Y64" i="56"/>
  <c r="Y87" i="56"/>
  <c r="Y100" i="56"/>
  <c r="Y76" i="56"/>
  <c r="Y93" i="56"/>
  <c r="Y88" i="56"/>
  <c r="Y82" i="56"/>
  <c r="Y72" i="56"/>
  <c r="Y63" i="56"/>
  <c r="Y126" i="56"/>
  <c r="Y79" i="56"/>
  <c r="Y78" i="56"/>
  <c r="Y81" i="56"/>
  <c r="Y118" i="56"/>
  <c r="Y142" i="56"/>
  <c r="Y145" i="56"/>
  <c r="Y67" i="56"/>
  <c r="Y151" i="56"/>
  <c r="Y124" i="56"/>
  <c r="Y130" i="56"/>
  <c r="Y70" i="56"/>
  <c r="Y129" i="56"/>
  <c r="Y103" i="56"/>
  <c r="Y141" i="56"/>
  <c r="Y102" i="56"/>
  <c r="Y133" i="56"/>
  <c r="Y147" i="56"/>
  <c r="Y112" i="56"/>
  <c r="Y123" i="56"/>
  <c r="Y90" i="56"/>
  <c r="Y106" i="56"/>
  <c r="Y99" i="56"/>
  <c r="Y138" i="56"/>
  <c r="Y85" i="56"/>
  <c r="Y61" i="56"/>
  <c r="Y84" i="56"/>
  <c r="Y109" i="56"/>
  <c r="Y121" i="56"/>
  <c r="Y115" i="56"/>
  <c r="Y135" i="56"/>
  <c r="Y132" i="56"/>
  <c r="Y105" i="56"/>
  <c r="Y97" i="56"/>
  <c r="Y91" i="56"/>
  <c r="Y150" i="56"/>
  <c r="Y154" i="56"/>
  <c r="Y153" i="56"/>
  <c r="O154" i="61"/>
  <c r="O154" i="67"/>
  <c r="O157" i="67"/>
  <c r="O157" i="61"/>
  <c r="O159" i="61"/>
  <c r="O159" i="67"/>
  <c r="O161" i="67"/>
  <c r="O161" i="61"/>
  <c r="O158" i="61"/>
  <c r="O158" i="67"/>
  <c r="O146" i="61"/>
  <c r="O146" i="67"/>
  <c r="L38" i="68"/>
  <c r="M273" i="67"/>
  <c r="L43" i="68"/>
  <c r="L47" i="68"/>
  <c r="L50" i="68"/>
  <c r="N60" i="67"/>
  <c r="N110" i="67" s="1"/>
  <c r="L14" i="69" s="1"/>
  <c r="N235" i="67"/>
  <c r="N184" i="67"/>
  <c r="N236" i="67" s="1"/>
  <c r="N173" i="67"/>
  <c r="N225" i="67" s="1"/>
  <c r="N177" i="67"/>
  <c r="N229" i="67" s="1"/>
  <c r="N167" i="67"/>
  <c r="N219" i="67" s="1"/>
  <c r="N194" i="67"/>
  <c r="N246" i="67" s="1"/>
  <c r="N185" i="67"/>
  <c r="N237" i="67" s="1"/>
  <c r="N187" i="67"/>
  <c r="N239" i="67" s="1"/>
  <c r="N191" i="67"/>
  <c r="N243" i="67" s="1"/>
  <c r="N201" i="67"/>
  <c r="N253" i="67" s="1"/>
  <c r="N205" i="67"/>
  <c r="N257" i="67" s="1"/>
  <c r="N197" i="67"/>
  <c r="N249" i="67" s="1"/>
  <c r="N213" i="67"/>
  <c r="N265" i="67" s="1"/>
  <c r="N190" i="67"/>
  <c r="N242" i="67" s="1"/>
  <c r="N202" i="67"/>
  <c r="N254" i="67" s="1"/>
  <c r="N204" i="67"/>
  <c r="N256" i="67" s="1"/>
  <c r="N188" i="67"/>
  <c r="N240" i="67" s="1"/>
  <c r="N203" i="67"/>
  <c r="N255" i="67" s="1"/>
  <c r="N211" i="67"/>
  <c r="N263" i="67" s="1"/>
  <c r="N196" i="67"/>
  <c r="N248" i="67" s="1"/>
  <c r="N193" i="67"/>
  <c r="N245" i="67" s="1"/>
  <c r="N200" i="67"/>
  <c r="N252" i="67" s="1"/>
  <c r="N192" i="67"/>
  <c r="N244" i="67" s="1"/>
  <c r="N189" i="67"/>
  <c r="N241" i="67" s="1"/>
  <c r="N209" i="67"/>
  <c r="N261" i="67" s="1"/>
  <c r="N214" i="67"/>
  <c r="N266" i="67" s="1"/>
  <c r="N215" i="67"/>
  <c r="N267" i="67" s="1"/>
  <c r="N198" i="67"/>
  <c r="N250" i="67" s="1"/>
  <c r="N210" i="67"/>
  <c r="N262" i="67" s="1"/>
  <c r="N212" i="67"/>
  <c r="N264" i="67" s="1"/>
  <c r="N195" i="67"/>
  <c r="N247" i="67" s="1"/>
  <c r="N206" i="67"/>
  <c r="N258" i="67" s="1"/>
  <c r="N207" i="67"/>
  <c r="N259" i="67" s="1"/>
  <c r="N208" i="67"/>
  <c r="N260" i="67" s="1"/>
  <c r="N186" i="67"/>
  <c r="N238" i="67" s="1"/>
  <c r="N199" i="67"/>
  <c r="N251" i="67" s="1"/>
  <c r="N216" i="67"/>
  <c r="N170" i="67"/>
  <c r="N222" i="67" s="1"/>
  <c r="N172" i="67"/>
  <c r="N224" i="67" s="1"/>
  <c r="N176" i="67"/>
  <c r="N228" i="67" s="1"/>
  <c r="N181" i="67"/>
  <c r="N168" i="67"/>
  <c r="N220" i="67" s="1"/>
  <c r="N175" i="67"/>
  <c r="N227" i="67" s="1"/>
  <c r="N182" i="67"/>
  <c r="N234" i="67" s="1"/>
  <c r="N169" i="67"/>
  <c r="N171" i="67"/>
  <c r="N223" i="67" s="1"/>
  <c r="N178" i="67"/>
  <c r="N230" i="67" s="1"/>
  <c r="N180" i="67"/>
  <c r="N232" i="67" s="1"/>
  <c r="N179" i="67"/>
  <c r="N174" i="67"/>
  <c r="N226" i="67" s="1"/>
  <c r="N57" i="67"/>
  <c r="O114" i="61"/>
  <c r="O114" i="67"/>
  <c r="O123" i="61"/>
  <c r="O123" i="67"/>
  <c r="O126" i="61"/>
  <c r="O126" i="67"/>
  <c r="O128" i="61"/>
  <c r="O128" i="67"/>
  <c r="O129" i="61"/>
  <c r="O129" i="67"/>
  <c r="O130" i="61"/>
  <c r="O130" i="67"/>
  <c r="O117" i="61"/>
  <c r="O325" i="61" s="1"/>
  <c r="O117" i="67"/>
  <c r="O122" i="61"/>
  <c r="O122" i="67"/>
  <c r="O127" i="61"/>
  <c r="O127" i="67"/>
  <c r="O121" i="61"/>
  <c r="O121" i="67"/>
  <c r="O116" i="61"/>
  <c r="O116" i="67"/>
  <c r="O115" i="61"/>
  <c r="O115" i="67"/>
  <c r="O333" i="67" s="1"/>
  <c r="O124" i="61"/>
  <c r="O124" i="67"/>
  <c r="O120" i="61"/>
  <c r="O120" i="67"/>
  <c r="O118" i="61"/>
  <c r="O335" i="61" s="1"/>
  <c r="O118" i="67"/>
  <c r="O335" i="67" s="1"/>
  <c r="O125" i="61"/>
  <c r="O125" i="67"/>
  <c r="O119" i="61"/>
  <c r="O119" i="67"/>
  <c r="O131" i="61"/>
  <c r="O131" i="67"/>
  <c r="N324" i="67"/>
  <c r="N353" i="67" s="1"/>
  <c r="N172" i="61"/>
  <c r="N224" i="61" s="1"/>
  <c r="N169" i="61"/>
  <c r="N221" i="61" s="1"/>
  <c r="N205" i="61"/>
  <c r="N257" i="61" s="1"/>
  <c r="N201" i="61"/>
  <c r="N253" i="61" s="1"/>
  <c r="N191" i="61"/>
  <c r="N243" i="61" s="1"/>
  <c r="N192" i="61"/>
  <c r="N244" i="61" s="1"/>
  <c r="N200" i="61"/>
  <c r="N252" i="61" s="1"/>
  <c r="N208" i="61"/>
  <c r="N260" i="61" s="1"/>
  <c r="N196" i="61"/>
  <c r="N248" i="61" s="1"/>
  <c r="N210" i="61"/>
  <c r="N262" i="61" s="1"/>
  <c r="N181" i="61"/>
  <c r="N233" i="61" s="1"/>
  <c r="M50" i="58" s="1"/>
  <c r="N180" i="61"/>
  <c r="N232" i="61" s="1"/>
  <c r="N167" i="61"/>
  <c r="N219" i="61" s="1"/>
  <c r="M36" i="58" s="1"/>
  <c r="N194" i="61"/>
  <c r="N246" i="61" s="1"/>
  <c r="N199" i="61"/>
  <c r="N251" i="61" s="1"/>
  <c r="N170" i="61"/>
  <c r="N222" i="61" s="1"/>
  <c r="N183" i="61"/>
  <c r="N235" i="61" s="1"/>
  <c r="N173" i="61"/>
  <c r="N225" i="61" s="1"/>
  <c r="M42" i="58" s="1"/>
  <c r="N197" i="61"/>
  <c r="N249" i="61" s="1"/>
  <c r="N190" i="61"/>
  <c r="N242" i="61" s="1"/>
  <c r="N187" i="61"/>
  <c r="N239" i="61" s="1"/>
  <c r="N212" i="61"/>
  <c r="N264" i="61" s="1"/>
  <c r="N215" i="61"/>
  <c r="N267" i="61" s="1"/>
  <c r="N186" i="61"/>
  <c r="N238" i="61" s="1"/>
  <c r="N214" i="61"/>
  <c r="N266" i="61" s="1"/>
  <c r="N189" i="61"/>
  <c r="N241" i="61" s="1"/>
  <c r="N178" i="61"/>
  <c r="N230" i="61" s="1"/>
  <c r="M47" i="58" s="1"/>
  <c r="N182" i="61"/>
  <c r="N234" i="61" s="1"/>
  <c r="N177" i="61"/>
  <c r="N229" i="61" s="1"/>
  <c r="N174" i="61"/>
  <c r="N226" i="61" s="1"/>
  <c r="N185" i="61"/>
  <c r="N237" i="61" s="1"/>
  <c r="N193" i="61"/>
  <c r="N245" i="61" s="1"/>
  <c r="N211" i="61"/>
  <c r="N263" i="61" s="1"/>
  <c r="N171" i="61"/>
  <c r="N223" i="61" s="1"/>
  <c r="M40" i="58" s="1"/>
  <c r="N176" i="61"/>
  <c r="N228" i="61" s="1"/>
  <c r="M45" i="58" s="1"/>
  <c r="N204" i="61"/>
  <c r="N256" i="61" s="1"/>
  <c r="N203" i="61"/>
  <c r="N255" i="61" s="1"/>
  <c r="N213" i="61"/>
  <c r="N265" i="61" s="1"/>
  <c r="N195" i="61"/>
  <c r="N247" i="61" s="1"/>
  <c r="N209" i="61"/>
  <c r="N261" i="61" s="1"/>
  <c r="N207" i="61"/>
  <c r="N259" i="61" s="1"/>
  <c r="N198" i="61"/>
  <c r="N250" i="61" s="1"/>
  <c r="N216" i="61"/>
  <c r="N268" i="61" s="1"/>
  <c r="N184" i="61"/>
  <c r="N236" i="61" s="1"/>
  <c r="N175" i="61"/>
  <c r="N227" i="61" s="1"/>
  <c r="N179" i="61"/>
  <c r="N231" i="61" s="1"/>
  <c r="N188" i="61"/>
  <c r="N240" i="61" s="1"/>
  <c r="N202" i="61"/>
  <c r="N254" i="61" s="1"/>
  <c r="N206" i="61"/>
  <c r="N258" i="61" s="1"/>
  <c r="N168" i="61"/>
  <c r="N220" i="61" s="1"/>
  <c r="N272" i="61" s="1"/>
  <c r="N57" i="61"/>
  <c r="Y57" i="56"/>
  <c r="Y55" i="56"/>
  <c r="Y58" i="56"/>
  <c r="Y54" i="56"/>
  <c r="Y51" i="56"/>
  <c r="Y52" i="56"/>
  <c r="P33" i="66"/>
  <c r="O34" i="66"/>
  <c r="U3" i="67" s="1"/>
  <c r="Q19" i="66"/>
  <c r="T394" i="67"/>
  <c r="I394" i="67" s="1"/>
  <c r="H30" i="68" s="1"/>
  <c r="T393" i="67"/>
  <c r="T68" i="67"/>
  <c r="I68" i="67" s="1"/>
  <c r="T69" i="67"/>
  <c r="I69" i="67" s="1"/>
  <c r="T67" i="67"/>
  <c r="I67" i="67" s="1"/>
  <c r="T66" i="67"/>
  <c r="I66" i="67" s="1"/>
  <c r="L183" i="59"/>
  <c r="L70" i="59" s="1"/>
  <c r="Y10" i="56"/>
  <c r="Y30" i="56"/>
  <c r="Y16" i="56"/>
  <c r="Y12" i="56"/>
  <c r="Y37" i="56"/>
  <c r="Y9" i="56"/>
  <c r="Y25" i="56"/>
  <c r="Y42" i="56"/>
  <c r="Y48" i="56"/>
  <c r="Y49" i="56"/>
  <c r="Y39" i="56"/>
  <c r="Y19" i="56"/>
  <c r="Y46" i="56"/>
  <c r="Y43" i="56"/>
  <c r="Y27" i="56"/>
  <c r="Y34" i="56"/>
  <c r="Y21" i="56"/>
  <c r="Y28" i="56"/>
  <c r="Y15" i="56"/>
  <c r="Y13" i="56"/>
  <c r="Y33" i="56"/>
  <c r="Y24" i="56"/>
  <c r="Y45" i="56"/>
  <c r="Y31" i="56"/>
  <c r="Y36" i="56"/>
  <c r="Y40" i="56"/>
  <c r="Y22" i="56"/>
  <c r="Y18" i="56"/>
  <c r="N324" i="61"/>
  <c r="N341" i="61" s="1"/>
  <c r="N356" i="61" s="1"/>
  <c r="N60" i="61"/>
  <c r="Y108" i="67"/>
  <c r="Y100" i="67"/>
  <c r="Y92" i="67"/>
  <c r="Y84" i="67"/>
  <c r="Y76" i="67"/>
  <c r="Y95" i="67"/>
  <c r="Y83" i="67"/>
  <c r="Y85" i="67"/>
  <c r="Y97" i="67"/>
  <c r="Y218" i="67"/>
  <c r="Y270" i="67" s="1"/>
  <c r="Y102" i="67"/>
  <c r="Y94" i="67"/>
  <c r="Y86" i="67"/>
  <c r="Y78" i="67"/>
  <c r="Y104" i="67"/>
  <c r="Y96" i="67"/>
  <c r="Y88" i="67"/>
  <c r="Y80" i="67"/>
  <c r="Y79" i="67"/>
  <c r="Y99" i="67"/>
  <c r="Y101" i="67"/>
  <c r="Y89" i="67"/>
  <c r="Y106" i="67"/>
  <c r="Y98" i="67"/>
  <c r="Y90" i="67"/>
  <c r="Y82" i="67"/>
  <c r="Y87" i="67"/>
  <c r="Y107" i="67"/>
  <c r="Y109" i="67"/>
  <c r="Y77" i="67"/>
  <c r="Y81" i="67"/>
  <c r="Y103" i="67"/>
  <c r="Y91" i="67"/>
  <c r="Y93" i="67"/>
  <c r="Y75" i="67"/>
  <c r="Y105" i="67"/>
  <c r="X390" i="67"/>
  <c r="W223" i="69"/>
  <c r="W224" i="69"/>
  <c r="W218" i="69"/>
  <c r="W225" i="69"/>
  <c r="W207" i="69"/>
  <c r="W203" i="69"/>
  <c r="W213" i="69"/>
  <c r="W178" i="69"/>
  <c r="W179" i="69"/>
  <c r="W161" i="69"/>
  <c r="W128" i="69"/>
  <c r="W237" i="69"/>
  <c r="W170" i="69"/>
  <c r="W154" i="69"/>
  <c r="W125" i="69"/>
  <c r="W212" i="69"/>
  <c r="W155" i="69"/>
  <c r="W164" i="69"/>
  <c r="W148" i="69"/>
  <c r="W118" i="69"/>
  <c r="W183" i="69"/>
  <c r="W123" i="69"/>
  <c r="W108" i="69"/>
  <c r="W95" i="69"/>
  <c r="W94" i="69"/>
  <c r="W106" i="69"/>
  <c r="W100" i="69"/>
  <c r="W96" i="69"/>
  <c r="W227" i="69"/>
  <c r="W211" i="69"/>
  <c r="W201" i="69"/>
  <c r="W174" i="69"/>
  <c r="W163" i="69"/>
  <c r="W122" i="69"/>
  <c r="W112" i="69"/>
  <c r="W102" i="69"/>
  <c r="W231" i="69"/>
  <c r="W232" i="69"/>
  <c r="W234" i="69"/>
  <c r="W210" i="69"/>
  <c r="W215" i="69"/>
  <c r="W177" i="69"/>
  <c r="W200" i="69"/>
  <c r="W208" i="69"/>
  <c r="W153" i="69"/>
  <c r="W120" i="69"/>
  <c r="W162" i="69"/>
  <c r="W146" i="69"/>
  <c r="W171" i="69"/>
  <c r="W202" i="69"/>
  <c r="W126" i="69"/>
  <c r="W152" i="69"/>
  <c r="W159" i="69"/>
  <c r="W168" i="69"/>
  <c r="W175" i="69"/>
  <c r="W93" i="69"/>
  <c r="W235" i="69"/>
  <c r="W236" i="69"/>
  <c r="W220" i="69"/>
  <c r="W214" i="69"/>
  <c r="W219" i="69"/>
  <c r="W230" i="69"/>
  <c r="W181" i="69"/>
  <c r="W204" i="69"/>
  <c r="W222" i="69"/>
  <c r="W173" i="69"/>
  <c r="W157" i="69"/>
  <c r="W124" i="69"/>
  <c r="W206" i="69"/>
  <c r="W166" i="69"/>
  <c r="W150" i="69"/>
  <c r="W121" i="69"/>
  <c r="W205" i="69"/>
  <c r="W147" i="69"/>
  <c r="W156" i="69"/>
  <c r="W130" i="69"/>
  <c r="W114" i="69"/>
  <c r="W167" i="69"/>
  <c r="W119" i="69"/>
  <c r="W104" i="69"/>
  <c r="W217" i="69"/>
  <c r="W180" i="69"/>
  <c r="W103" i="69"/>
  <c r="W97" i="69"/>
  <c r="W101" i="69"/>
  <c r="W228" i="69"/>
  <c r="W226" i="69"/>
  <c r="W233" i="69"/>
  <c r="W209" i="69"/>
  <c r="W229" i="69"/>
  <c r="W182" i="69"/>
  <c r="W165" i="69"/>
  <c r="W149" i="69"/>
  <c r="W116" i="69"/>
  <c r="W158" i="69"/>
  <c r="W129" i="69"/>
  <c r="W113" i="69"/>
  <c r="W172" i="69"/>
  <c r="W160" i="69"/>
  <c r="W105" i="69"/>
  <c r="W127" i="69"/>
  <c r="W99" i="69"/>
  <c r="W98" i="69"/>
  <c r="W111" i="69"/>
  <c r="W110" i="69"/>
  <c r="W216" i="69"/>
  <c r="W169" i="69"/>
  <c r="W176" i="69"/>
  <c r="W117" i="69"/>
  <c r="W221" i="69"/>
  <c r="W109" i="69"/>
  <c r="W115" i="69"/>
  <c r="W151" i="69"/>
  <c r="W107" i="69"/>
  <c r="W92" i="69"/>
  <c r="W199" i="69"/>
  <c r="W145" i="69"/>
  <c r="Z2" i="67"/>
  <c r="T18" i="66"/>
  <c r="T11" i="66" s="1"/>
  <c r="X5" i="69"/>
  <c r="U27" i="66"/>
  <c r="S87" i="69"/>
  <c r="O83" i="69"/>
  <c r="W91" i="69"/>
  <c r="P84" i="69"/>
  <c r="V90" i="69"/>
  <c r="R86" i="69"/>
  <c r="N82" i="69"/>
  <c r="T88" i="69"/>
  <c r="U89" i="69"/>
  <c r="Q85" i="69"/>
  <c r="M81" i="69"/>
  <c r="M188" i="69"/>
  <c r="N189" i="69"/>
  <c r="O190" i="69"/>
  <c r="P191" i="69"/>
  <c r="Q192" i="69"/>
  <c r="R193" i="69"/>
  <c r="S194" i="69"/>
  <c r="T195" i="69"/>
  <c r="U196" i="69"/>
  <c r="V197" i="69"/>
  <c r="W198" i="69"/>
  <c r="U30" i="66"/>
  <c r="V28" i="66"/>
  <c r="V29" i="66" s="1"/>
  <c r="U393" i="61"/>
  <c r="J17" i="58"/>
  <c r="J21" i="58" s="1"/>
  <c r="L401" i="61"/>
  <c r="L402" i="61" s="1"/>
  <c r="T202" i="59"/>
  <c r="T203" i="59"/>
  <c r="T209" i="59"/>
  <c r="T199" i="59"/>
  <c r="T206" i="59"/>
  <c r="T207" i="59"/>
  <c r="T211" i="59"/>
  <c r="T201" i="59"/>
  <c r="T204" i="59"/>
  <c r="T210" i="59"/>
  <c r="T205" i="59"/>
  <c r="T208" i="59"/>
  <c r="T213" i="59"/>
  <c r="T217" i="59"/>
  <c r="T221" i="59"/>
  <c r="T225" i="59"/>
  <c r="T212" i="59"/>
  <c r="T216" i="59"/>
  <c r="T220" i="59"/>
  <c r="T224" i="59"/>
  <c r="T215" i="59"/>
  <c r="T219" i="59"/>
  <c r="T223" i="59"/>
  <c r="T227" i="59"/>
  <c r="T200" i="59"/>
  <c r="T214" i="59"/>
  <c r="T218" i="59"/>
  <c r="T222" i="59"/>
  <c r="T226" i="59"/>
  <c r="T228" i="59"/>
  <c r="T232" i="59"/>
  <c r="T236" i="59"/>
  <c r="T231" i="59"/>
  <c r="T235" i="59"/>
  <c r="T230" i="59"/>
  <c r="T234" i="59"/>
  <c r="T229" i="59"/>
  <c r="T233" i="59"/>
  <c r="T198" i="59"/>
  <c r="T197" i="59"/>
  <c r="T196" i="59"/>
  <c r="T195" i="59"/>
  <c r="M187" i="59"/>
  <c r="O189" i="59"/>
  <c r="Q191" i="59"/>
  <c r="S193" i="59"/>
  <c r="N188" i="59"/>
  <c r="P190" i="59"/>
  <c r="R192" i="59"/>
  <c r="T194" i="59"/>
  <c r="T148" i="59"/>
  <c r="T149" i="59"/>
  <c r="T155" i="59"/>
  <c r="T146" i="59"/>
  <c r="T152" i="59"/>
  <c r="T153" i="59"/>
  <c r="T158" i="59"/>
  <c r="T162" i="59"/>
  <c r="T145" i="59"/>
  <c r="T154" i="59"/>
  <c r="T160" i="59"/>
  <c r="T167" i="59"/>
  <c r="T171" i="59"/>
  <c r="T175" i="59"/>
  <c r="T179" i="59"/>
  <c r="T147" i="59"/>
  <c r="T151" i="59"/>
  <c r="T156" i="59"/>
  <c r="T157" i="59"/>
  <c r="T159" i="59"/>
  <c r="T166" i="59"/>
  <c r="T170" i="59"/>
  <c r="T174" i="59"/>
  <c r="T178" i="59"/>
  <c r="T182" i="59"/>
  <c r="T169" i="59"/>
  <c r="T177" i="59"/>
  <c r="T173" i="59"/>
  <c r="T180" i="59"/>
  <c r="T150" i="59"/>
  <c r="T168" i="59"/>
  <c r="T176" i="59"/>
  <c r="T163" i="59"/>
  <c r="T165" i="59"/>
  <c r="T181" i="59"/>
  <c r="T161" i="59"/>
  <c r="T164" i="59"/>
  <c r="T172" i="59"/>
  <c r="T143" i="59"/>
  <c r="T144" i="59"/>
  <c r="T142" i="59"/>
  <c r="T141" i="59"/>
  <c r="U390" i="61"/>
  <c r="T92" i="59"/>
  <c r="T99" i="59"/>
  <c r="T100" i="59"/>
  <c r="T104" i="59"/>
  <c r="T108" i="59"/>
  <c r="T94" i="59"/>
  <c r="T97" i="59"/>
  <c r="T103" i="59"/>
  <c r="T107" i="59"/>
  <c r="T111" i="59"/>
  <c r="T95" i="59"/>
  <c r="T96" i="59"/>
  <c r="T102" i="59"/>
  <c r="T106" i="59"/>
  <c r="T110" i="59"/>
  <c r="T112" i="59"/>
  <c r="T116" i="59"/>
  <c r="T120" i="59"/>
  <c r="T124" i="59"/>
  <c r="T128" i="59"/>
  <c r="T101" i="59"/>
  <c r="T113" i="59"/>
  <c r="T121" i="59"/>
  <c r="T109" i="59"/>
  <c r="T115" i="59"/>
  <c r="T119" i="59"/>
  <c r="T123" i="59"/>
  <c r="T127" i="59"/>
  <c r="T117" i="59"/>
  <c r="T129" i="59"/>
  <c r="T93" i="59"/>
  <c r="T105" i="59"/>
  <c r="T114" i="59"/>
  <c r="T118" i="59"/>
  <c r="T122" i="59"/>
  <c r="T126" i="59"/>
  <c r="T98" i="59"/>
  <c r="T125" i="59"/>
  <c r="T90" i="59"/>
  <c r="T91" i="59"/>
  <c r="T89" i="59"/>
  <c r="T88" i="59"/>
  <c r="P83" i="59"/>
  <c r="R85" i="59"/>
  <c r="T87" i="59"/>
  <c r="Q84" i="59"/>
  <c r="S86" i="59"/>
  <c r="M80" i="59"/>
  <c r="M130" i="59" s="1"/>
  <c r="N81" i="59"/>
  <c r="O82" i="59"/>
  <c r="K68" i="59"/>
  <c r="V72" i="61"/>
  <c r="V75" i="61"/>
  <c r="V80" i="61"/>
  <c r="V83" i="61"/>
  <c r="V88" i="61"/>
  <c r="V91" i="61"/>
  <c r="V96" i="61"/>
  <c r="V99" i="61"/>
  <c r="V104" i="61"/>
  <c r="V107" i="61"/>
  <c r="V73" i="61"/>
  <c r="V74" i="61"/>
  <c r="V81" i="61"/>
  <c r="V82" i="61"/>
  <c r="V89" i="61"/>
  <c r="V90" i="61"/>
  <c r="V97" i="61"/>
  <c r="V98" i="61"/>
  <c r="V105" i="61"/>
  <c r="V106" i="61"/>
  <c r="V76" i="61"/>
  <c r="V79" i="61"/>
  <c r="V84" i="61"/>
  <c r="V87" i="61"/>
  <c r="V92" i="61"/>
  <c r="V95" i="61"/>
  <c r="V100" i="61"/>
  <c r="V103" i="61"/>
  <c r="V108" i="61"/>
  <c r="V94" i="61"/>
  <c r="V101" i="61"/>
  <c r="V77" i="61"/>
  <c r="V86" i="61"/>
  <c r="V109" i="61"/>
  <c r="V78" i="61"/>
  <c r="V85" i="61"/>
  <c r="V93" i="61"/>
  <c r="V102" i="61"/>
  <c r="Y7" i="56"/>
  <c r="K29" i="1"/>
  <c r="Z3" i="56"/>
  <c r="AF2" i="56"/>
  <c r="R27" i="1"/>
  <c r="V5" i="75" s="1"/>
  <c r="W2" i="61"/>
  <c r="U5" i="59"/>
  <c r="U195" i="59" s="1"/>
  <c r="Q18" i="1"/>
  <c r="Q11" i="1" s="1"/>
  <c r="P3" i="42"/>
  <c r="P6" i="42" s="1"/>
  <c r="R33" i="1"/>
  <c r="Q34" i="1"/>
  <c r="W3" i="61" s="1"/>
  <c r="U395" i="61" l="1"/>
  <c r="S16" i="59" s="1"/>
  <c r="I393" i="67"/>
  <c r="H29" i="68" s="1"/>
  <c r="T395" i="67"/>
  <c r="R16" i="69" s="1"/>
  <c r="C34" i="69" s="1"/>
  <c r="X92" i="69"/>
  <c r="J20" i="69"/>
  <c r="K20" i="69"/>
  <c r="N281" i="67"/>
  <c r="M17" i="68"/>
  <c r="M21" i="68" s="1"/>
  <c r="N278" i="67"/>
  <c r="N272" i="67"/>
  <c r="N282" i="67"/>
  <c r="N276" i="67"/>
  <c r="N275" i="67"/>
  <c r="H31" i="68"/>
  <c r="V75" i="75"/>
  <c r="V52" i="75"/>
  <c r="V44" i="75"/>
  <c r="V48" i="75"/>
  <c r="V56" i="75"/>
  <c r="V40" i="75"/>
  <c r="V182" i="75"/>
  <c r="V175" i="75"/>
  <c r="V169" i="75"/>
  <c r="V167" i="75"/>
  <c r="V164" i="75"/>
  <c r="V161" i="75"/>
  <c r="V150" i="75"/>
  <c r="V157" i="75"/>
  <c r="V166" i="75"/>
  <c r="V148" i="75"/>
  <c r="V115" i="75"/>
  <c r="V120" i="75"/>
  <c r="V107" i="75"/>
  <c r="V112" i="75"/>
  <c r="V96" i="75"/>
  <c r="V105" i="75"/>
  <c r="V93" i="75"/>
  <c r="V74" i="75"/>
  <c r="V58" i="75"/>
  <c r="V42" i="75"/>
  <c r="V59" i="75"/>
  <c r="V43" i="75"/>
  <c r="V68" i="75"/>
  <c r="V61" i="75"/>
  <c r="V41" i="75"/>
  <c r="V179" i="75"/>
  <c r="V180" i="75"/>
  <c r="V170" i="75"/>
  <c r="V163" i="75"/>
  <c r="V160" i="75"/>
  <c r="V153" i="75"/>
  <c r="V162" i="75"/>
  <c r="V152" i="75"/>
  <c r="V126" i="75"/>
  <c r="V127" i="75"/>
  <c r="V156" i="75"/>
  <c r="V116" i="75"/>
  <c r="V103" i="75"/>
  <c r="V108" i="75"/>
  <c r="V125" i="75"/>
  <c r="V101" i="75"/>
  <c r="V110" i="75"/>
  <c r="V70" i="75"/>
  <c r="V54" i="75"/>
  <c r="V71" i="75"/>
  <c r="V55" i="75"/>
  <c r="V114" i="75"/>
  <c r="V64" i="75"/>
  <c r="V181" i="75"/>
  <c r="V173" i="75"/>
  <c r="V168" i="75"/>
  <c r="V154" i="75"/>
  <c r="V147" i="75"/>
  <c r="V119" i="75"/>
  <c r="V111" i="75"/>
  <c r="V100" i="75"/>
  <c r="V106" i="75"/>
  <c r="V62" i="75"/>
  <c r="V63" i="75"/>
  <c r="V72" i="75"/>
  <c r="V177" i="75"/>
  <c r="V165" i="75"/>
  <c r="V151" i="75"/>
  <c r="V128" i="75"/>
  <c r="V121" i="75"/>
  <c r="V97" i="75"/>
  <c r="V50" i="75"/>
  <c r="V47" i="75"/>
  <c r="V57" i="75"/>
  <c r="V102" i="75"/>
  <c r="V174" i="75"/>
  <c r="V159" i="75"/>
  <c r="V158" i="75"/>
  <c r="V118" i="75"/>
  <c r="V117" i="75"/>
  <c r="V113" i="75"/>
  <c r="V98" i="75"/>
  <c r="V67" i="75"/>
  <c r="V60" i="75"/>
  <c r="V171" i="75"/>
  <c r="V122" i="75"/>
  <c r="V104" i="75"/>
  <c r="V46" i="75"/>
  <c r="V45" i="75"/>
  <c r="V172" i="75"/>
  <c r="V123" i="75"/>
  <c r="V109" i="75"/>
  <c r="V51" i="75"/>
  <c r="V149" i="75"/>
  <c r="V94" i="75"/>
  <c r="V49" i="75"/>
  <c r="V65" i="75"/>
  <c r="V178" i="75"/>
  <c r="V95" i="75"/>
  <c r="V176" i="75"/>
  <c r="V99" i="75"/>
  <c r="V155" i="75"/>
  <c r="V66" i="75"/>
  <c r="V53" i="75"/>
  <c r="V124" i="75"/>
  <c r="V69" i="75"/>
  <c r="V73" i="75"/>
  <c r="V146" i="75"/>
  <c r="V39" i="75"/>
  <c r="V38" i="75"/>
  <c r="V145" i="75"/>
  <c r="V37" i="75"/>
  <c r="V91" i="75"/>
  <c r="V144" i="75"/>
  <c r="V92" i="75"/>
  <c r="V90" i="75"/>
  <c r="V36" i="75"/>
  <c r="V143" i="75"/>
  <c r="V89" i="75"/>
  <c r="V35" i="75"/>
  <c r="V142" i="75"/>
  <c r="N23" i="75"/>
  <c r="P135" i="75" s="1"/>
  <c r="N110" i="61"/>
  <c r="N21" i="75"/>
  <c r="M79" i="75"/>
  <c r="M129" i="75" s="1"/>
  <c r="M16" i="75" s="1"/>
  <c r="Q83" i="75"/>
  <c r="O81" i="75"/>
  <c r="V88" i="75"/>
  <c r="T86" i="75"/>
  <c r="S85" i="75"/>
  <c r="P82" i="75"/>
  <c r="U87" i="75"/>
  <c r="R84" i="75"/>
  <c r="N80" i="75"/>
  <c r="O333" i="61"/>
  <c r="O328" i="67"/>
  <c r="O330" i="67"/>
  <c r="O336" i="61"/>
  <c r="O336" i="67"/>
  <c r="O329" i="61"/>
  <c r="O325" i="67"/>
  <c r="O329" i="67"/>
  <c r="N399" i="61"/>
  <c r="O334" i="67"/>
  <c r="O332" i="67"/>
  <c r="O331" i="67"/>
  <c r="O331" i="61"/>
  <c r="O327" i="67"/>
  <c r="O326" i="67"/>
  <c r="N383" i="67"/>
  <c r="N338" i="67"/>
  <c r="N345" i="67"/>
  <c r="N360" i="67" s="1"/>
  <c r="N347" i="67"/>
  <c r="N362" i="67" s="1"/>
  <c r="N352" i="67"/>
  <c r="N367" i="67" s="1"/>
  <c r="N348" i="67"/>
  <c r="N363" i="67" s="1"/>
  <c r="N343" i="67"/>
  <c r="N358" i="67" s="1"/>
  <c r="N346" i="67"/>
  <c r="N361" i="67" s="1"/>
  <c r="N349" i="67"/>
  <c r="N364" i="67" s="1"/>
  <c r="N342" i="67"/>
  <c r="N357" i="67" s="1"/>
  <c r="N344" i="67"/>
  <c r="N359" i="67" s="1"/>
  <c r="N350" i="67"/>
  <c r="N365" i="67" s="1"/>
  <c r="N351" i="67"/>
  <c r="N366" i="67" s="1"/>
  <c r="N341" i="67"/>
  <c r="N356" i="67" s="1"/>
  <c r="N371" i="61"/>
  <c r="N344" i="61"/>
  <c r="N359" i="61" s="1"/>
  <c r="N352" i="61"/>
  <c r="N367" i="61" s="1"/>
  <c r="N353" i="61"/>
  <c r="N368" i="61" s="1"/>
  <c r="N351" i="61"/>
  <c r="N366" i="61" s="1"/>
  <c r="N347" i="61"/>
  <c r="N362" i="61" s="1"/>
  <c r="N342" i="61"/>
  <c r="N357" i="61" s="1"/>
  <c r="N349" i="61"/>
  <c r="N364" i="61" s="1"/>
  <c r="N345" i="61"/>
  <c r="N360" i="61" s="1"/>
  <c r="N346" i="61"/>
  <c r="N361" i="61" s="1"/>
  <c r="N350" i="61"/>
  <c r="N365" i="61" s="1"/>
  <c r="N348" i="61"/>
  <c r="N363" i="61" s="1"/>
  <c r="N343" i="61"/>
  <c r="N358" i="61" s="1"/>
  <c r="N338" i="61"/>
  <c r="O328" i="61"/>
  <c r="N268" i="67"/>
  <c r="O165" i="67"/>
  <c r="O182" i="67" s="1"/>
  <c r="O164" i="61"/>
  <c r="O199" i="61" s="1"/>
  <c r="N76" i="69"/>
  <c r="N78" i="69"/>
  <c r="N75" i="59"/>
  <c r="N77" i="59"/>
  <c r="V400" i="61"/>
  <c r="Y122" i="56"/>
  <c r="Y89" i="56"/>
  <c r="Y68" i="56"/>
  <c r="Y62" i="56"/>
  <c r="Y400" i="67"/>
  <c r="Z388" i="67"/>
  <c r="Z389" i="67"/>
  <c r="W389" i="61"/>
  <c r="W394" i="61" s="1"/>
  <c r="W388" i="61"/>
  <c r="L86" i="68"/>
  <c r="M134" i="69"/>
  <c r="M184" i="69" s="1"/>
  <c r="M71" i="69" s="1"/>
  <c r="O7" i="67"/>
  <c r="W22" i="61"/>
  <c r="W25" i="61"/>
  <c r="W30" i="61"/>
  <c r="W33" i="61"/>
  <c r="W20" i="61"/>
  <c r="W27" i="61"/>
  <c r="W28" i="61"/>
  <c r="W21" i="61"/>
  <c r="W26" i="61"/>
  <c r="W29" i="61"/>
  <c r="W23" i="61"/>
  <c r="W24" i="61"/>
  <c r="W39" i="61"/>
  <c r="W40" i="61"/>
  <c r="W32" i="61"/>
  <c r="W35" i="61"/>
  <c r="W36" i="61"/>
  <c r="W47" i="61"/>
  <c r="W48" i="61"/>
  <c r="W31" i="61"/>
  <c r="W38" i="61"/>
  <c r="W41" i="61"/>
  <c r="W42" i="61"/>
  <c r="W34" i="61"/>
  <c r="W45" i="61"/>
  <c r="W51" i="61"/>
  <c r="W52" i="61"/>
  <c r="W37" i="61"/>
  <c r="W43" i="61"/>
  <c r="W50" i="61"/>
  <c r="W53" i="61"/>
  <c r="W44" i="61"/>
  <c r="W49" i="61"/>
  <c r="W46" i="61"/>
  <c r="W55" i="61"/>
  <c r="W56" i="61"/>
  <c r="W54" i="61"/>
  <c r="W19" i="61"/>
  <c r="W72" i="61" s="1"/>
  <c r="W18" i="61"/>
  <c r="W71" i="61" s="1"/>
  <c r="W17" i="61"/>
  <c r="W70" i="61" s="1"/>
  <c r="W16" i="61"/>
  <c r="W69" i="61" s="1"/>
  <c r="Q9" i="61"/>
  <c r="Q62" i="61" s="1"/>
  <c r="U13" i="61"/>
  <c r="U66" i="61" s="1"/>
  <c r="P8" i="61"/>
  <c r="P61" i="61" s="1"/>
  <c r="T12" i="61"/>
  <c r="T65" i="61" s="1"/>
  <c r="S11" i="61"/>
  <c r="S64" i="61" s="1"/>
  <c r="W15" i="61"/>
  <c r="W68" i="61" s="1"/>
  <c r="R10" i="61"/>
  <c r="R63" i="61" s="1"/>
  <c r="V14" i="61"/>
  <c r="V67" i="61" s="1"/>
  <c r="O7" i="61"/>
  <c r="O326" i="61"/>
  <c r="O332" i="61"/>
  <c r="O327" i="61"/>
  <c r="O330" i="61"/>
  <c r="Y77" i="56"/>
  <c r="N399" i="67"/>
  <c r="N401" i="67" s="1"/>
  <c r="N402" i="67" s="1"/>
  <c r="Y92" i="56"/>
  <c r="Y113" i="56"/>
  <c r="Y131" i="56"/>
  <c r="Y110" i="56"/>
  <c r="P148" i="61" s="1"/>
  <c r="Y146" i="56"/>
  <c r="Y98" i="56"/>
  <c r="Y116" i="56"/>
  <c r="Y119" i="56"/>
  <c r="Y71" i="56"/>
  <c r="Z25" i="67"/>
  <c r="Z30" i="67"/>
  <c r="Z33" i="67"/>
  <c r="Z38" i="67"/>
  <c r="Z41" i="67"/>
  <c r="Z27" i="67"/>
  <c r="Z28" i="67"/>
  <c r="Z35" i="67"/>
  <c r="Z36" i="67"/>
  <c r="Z43" i="67"/>
  <c r="Z44" i="67"/>
  <c r="Z26" i="67"/>
  <c r="Z29" i="67"/>
  <c r="Z34" i="67"/>
  <c r="Z37" i="67"/>
  <c r="Z42" i="67"/>
  <c r="Z45" i="67"/>
  <c r="Z23" i="67"/>
  <c r="Z50" i="67"/>
  <c r="Z53" i="67"/>
  <c r="Z24" i="67"/>
  <c r="Z47" i="67"/>
  <c r="Z48" i="67"/>
  <c r="Z32" i="67"/>
  <c r="Z39" i="67"/>
  <c r="Z46" i="67"/>
  <c r="Z49" i="67"/>
  <c r="Z54" i="67"/>
  <c r="Z51" i="67"/>
  <c r="Z56" i="67"/>
  <c r="Z55" i="67"/>
  <c r="Z31" i="67"/>
  <c r="Z40" i="67"/>
  <c r="Z52" i="67"/>
  <c r="Z22" i="67"/>
  <c r="Z21" i="67"/>
  <c r="Z20" i="67"/>
  <c r="Z19" i="67"/>
  <c r="Y65" i="56"/>
  <c r="Y149" i="56"/>
  <c r="W218" i="61"/>
  <c r="W270" i="61" s="1"/>
  <c r="Y140" i="56"/>
  <c r="Y128" i="56"/>
  <c r="Y107" i="56"/>
  <c r="Y104" i="56"/>
  <c r="Y125" i="56"/>
  <c r="Y143" i="56"/>
  <c r="Y80" i="56"/>
  <c r="Y83" i="56"/>
  <c r="Y101" i="56"/>
  <c r="Y74" i="56"/>
  <c r="Y155" i="56"/>
  <c r="Y86" i="56"/>
  <c r="Y134" i="56"/>
  <c r="Y152" i="56"/>
  <c r="Y95" i="56"/>
  <c r="Y137" i="56"/>
  <c r="N311" i="67"/>
  <c r="M76" i="68"/>
  <c r="N314" i="67"/>
  <c r="M79" i="68"/>
  <c r="N313" i="67"/>
  <c r="M78" i="68"/>
  <c r="N297" i="67"/>
  <c r="M62" i="68"/>
  <c r="N292" i="67"/>
  <c r="M57" i="68"/>
  <c r="N317" i="67"/>
  <c r="M82" i="68"/>
  <c r="N295" i="67"/>
  <c r="M60" i="68"/>
  <c r="N287" i="67"/>
  <c r="M52" i="68"/>
  <c r="N286" i="67"/>
  <c r="M51" i="68"/>
  <c r="N303" i="67"/>
  <c r="M68" i="68"/>
  <c r="N310" i="67"/>
  <c r="M75" i="68"/>
  <c r="N302" i="67"/>
  <c r="M67" i="68"/>
  <c r="N293" i="67"/>
  <c r="M58" i="68"/>
  <c r="N300" i="67"/>
  <c r="M65" i="68"/>
  <c r="N308" i="67"/>
  <c r="M73" i="68"/>
  <c r="N301" i="67"/>
  <c r="M66" i="68"/>
  <c r="N291" i="67"/>
  <c r="M56" i="68"/>
  <c r="N290" i="67"/>
  <c r="M55" i="68"/>
  <c r="N299" i="67"/>
  <c r="M64" i="68"/>
  <c r="N319" i="67"/>
  <c r="M84" i="68"/>
  <c r="N296" i="67"/>
  <c r="M61" i="68"/>
  <c r="N315" i="67"/>
  <c r="M80" i="68"/>
  <c r="N306" i="67"/>
  <c r="M71" i="68"/>
  <c r="N309" i="67"/>
  <c r="M74" i="68"/>
  <c r="N289" i="67"/>
  <c r="M54" i="68"/>
  <c r="N312" i="67"/>
  <c r="M77" i="68"/>
  <c r="N316" i="67"/>
  <c r="M81" i="68"/>
  <c r="N318" i="67"/>
  <c r="M83" i="68"/>
  <c r="N304" i="67"/>
  <c r="M69" i="68"/>
  <c r="N307" i="67"/>
  <c r="M72" i="68"/>
  <c r="N294" i="67"/>
  <c r="M59" i="68"/>
  <c r="N305" i="67"/>
  <c r="M70" i="68"/>
  <c r="N298" i="67"/>
  <c r="M63" i="68"/>
  <c r="N288" i="67"/>
  <c r="M53" i="68"/>
  <c r="M49" i="68"/>
  <c r="N284" i="67"/>
  <c r="M45" i="68"/>
  <c r="N280" i="67"/>
  <c r="M44" i="68"/>
  <c r="N279" i="67"/>
  <c r="M42" i="68"/>
  <c r="N277" i="67"/>
  <c r="M36" i="68"/>
  <c r="N271" i="67"/>
  <c r="M39" i="68"/>
  <c r="N274" i="67"/>
  <c r="M41" i="68"/>
  <c r="N231" i="67"/>
  <c r="N221" i="67"/>
  <c r="N233" i="67"/>
  <c r="M40" i="68"/>
  <c r="M37" i="68"/>
  <c r="M47" i="68"/>
  <c r="O334" i="61"/>
  <c r="M46" i="68"/>
  <c r="X16" i="67"/>
  <c r="W15" i="67"/>
  <c r="Z18" i="67"/>
  <c r="Y17" i="67"/>
  <c r="V14" i="67"/>
  <c r="U13" i="67"/>
  <c r="U66" i="67" s="1"/>
  <c r="T12" i="67"/>
  <c r="T65" i="67" s="1"/>
  <c r="I65" i="67" s="1"/>
  <c r="S11" i="67"/>
  <c r="S64" i="67" s="1"/>
  <c r="R10" i="67"/>
  <c r="R63" i="67" s="1"/>
  <c r="Q9" i="67"/>
  <c r="Q62" i="67" s="1"/>
  <c r="P8" i="67"/>
  <c r="P61" i="67" s="1"/>
  <c r="M43" i="68"/>
  <c r="I395" i="67"/>
  <c r="M17" i="58"/>
  <c r="M21" i="58" s="1"/>
  <c r="N317" i="61"/>
  <c r="M82" i="58"/>
  <c r="N313" i="61"/>
  <c r="M78" i="58"/>
  <c r="N311" i="61"/>
  <c r="M76" i="58"/>
  <c r="N306" i="61"/>
  <c r="M71" i="58"/>
  <c r="N298" i="61"/>
  <c r="M63" i="58"/>
  <c r="N296" i="61"/>
  <c r="M61" i="58"/>
  <c r="N287" i="61"/>
  <c r="M52" i="58"/>
  <c r="N290" i="61"/>
  <c r="M55" i="58"/>
  <c r="N315" i="61"/>
  <c r="M80" i="58"/>
  <c r="N308" i="61"/>
  <c r="M73" i="58"/>
  <c r="N312" i="61"/>
  <c r="M77" i="58"/>
  <c r="N299" i="61"/>
  <c r="M64" i="58"/>
  <c r="N303" i="61"/>
  <c r="M68" i="58"/>
  <c r="N318" i="61"/>
  <c r="M83" i="58"/>
  <c r="N302" i="61"/>
  <c r="M67" i="58"/>
  <c r="N292" i="61"/>
  <c r="M57" i="58"/>
  <c r="N286" i="61"/>
  <c r="M51" i="58"/>
  <c r="N309" i="61"/>
  <c r="M74" i="58"/>
  <c r="N307" i="61"/>
  <c r="M72" i="58"/>
  <c r="N304" i="61"/>
  <c r="M69" i="58"/>
  <c r="N319" i="61"/>
  <c r="M84" i="58"/>
  <c r="N295" i="61"/>
  <c r="M60" i="58"/>
  <c r="N314" i="61"/>
  <c r="M79" i="58"/>
  <c r="N305" i="61"/>
  <c r="M70" i="58"/>
  <c r="N293" i="61"/>
  <c r="M58" i="58"/>
  <c r="N288" i="61"/>
  <c r="M53" i="58"/>
  <c r="N300" i="61"/>
  <c r="M65" i="58"/>
  <c r="N320" i="61"/>
  <c r="M85" i="58"/>
  <c r="N297" i="61"/>
  <c r="M62" i="58"/>
  <c r="N316" i="61"/>
  <c r="M81" i="58"/>
  <c r="N294" i="61"/>
  <c r="M59" i="58"/>
  <c r="N310" i="61"/>
  <c r="M75" i="58"/>
  <c r="N301" i="61"/>
  <c r="M66" i="58"/>
  <c r="N289" i="61"/>
  <c r="M54" i="58"/>
  <c r="N291" i="61"/>
  <c r="M56" i="58"/>
  <c r="Y59" i="56"/>
  <c r="Y56" i="56"/>
  <c r="Y53" i="56"/>
  <c r="U70" i="67"/>
  <c r="U69" i="67"/>
  <c r="U393" i="67"/>
  <c r="U394" i="67"/>
  <c r="U68" i="67"/>
  <c r="U67" i="67"/>
  <c r="Q33" i="66"/>
  <c r="P34" i="66"/>
  <c r="V3" i="67" s="1"/>
  <c r="R19" i="66"/>
  <c r="M238" i="69"/>
  <c r="M73" i="69" s="1"/>
  <c r="M131" i="69"/>
  <c r="M69" i="69" s="1"/>
  <c r="M237" i="59"/>
  <c r="M72" i="59" s="1"/>
  <c r="W144" i="69"/>
  <c r="O136" i="69"/>
  <c r="S140" i="69"/>
  <c r="Y32" i="56"/>
  <c r="Y14" i="56"/>
  <c r="Y47" i="56"/>
  <c r="Y41" i="56"/>
  <c r="Y29" i="56"/>
  <c r="V143" i="69"/>
  <c r="R139" i="69"/>
  <c r="N135" i="69"/>
  <c r="Y35" i="56"/>
  <c r="Y20" i="56"/>
  <c r="Y38" i="56"/>
  <c r="X145" i="69"/>
  <c r="T141" i="69"/>
  <c r="P137" i="69"/>
  <c r="Y44" i="56"/>
  <c r="Y50" i="56"/>
  <c r="Y11" i="56"/>
  <c r="V393" i="61"/>
  <c r="V395" i="61" s="1"/>
  <c r="T16" i="59" s="1"/>
  <c r="U142" i="69"/>
  <c r="Q138" i="69"/>
  <c r="Y23" i="56"/>
  <c r="Y26" i="56"/>
  <c r="Y17" i="56"/>
  <c r="M37" i="58"/>
  <c r="N275" i="61"/>
  <c r="R138" i="59"/>
  <c r="N271" i="61"/>
  <c r="N277" i="61"/>
  <c r="N282" i="61"/>
  <c r="N280" i="61"/>
  <c r="N285" i="61"/>
  <c r="Q137" i="59"/>
  <c r="O135" i="59"/>
  <c r="P136" i="59"/>
  <c r="Y8" i="56"/>
  <c r="N134" i="59"/>
  <c r="M133" i="59"/>
  <c r="T140" i="59"/>
  <c r="S139" i="59"/>
  <c r="X232" i="69"/>
  <c r="X237" i="69"/>
  <c r="X221" i="69"/>
  <c r="X215" i="69"/>
  <c r="X216" i="69"/>
  <c r="X213" i="69"/>
  <c r="X178" i="69"/>
  <c r="X205" i="69"/>
  <c r="X227" i="69"/>
  <c r="X170" i="69"/>
  <c r="X154" i="69"/>
  <c r="X121" i="69"/>
  <c r="X209" i="69"/>
  <c r="X171" i="69"/>
  <c r="X155" i="69"/>
  <c r="X126" i="69"/>
  <c r="X217" i="69"/>
  <c r="X152" i="69"/>
  <c r="X226" i="69"/>
  <c r="X110" i="69"/>
  <c r="X156" i="69"/>
  <c r="X202" i="69"/>
  <c r="X111" i="69"/>
  <c r="X96" i="69"/>
  <c r="X112" i="69"/>
  <c r="X95" i="69"/>
  <c r="X127" i="69"/>
  <c r="X119" i="69"/>
  <c r="X236" i="69"/>
  <c r="X220" i="69"/>
  <c r="X225" i="69"/>
  <c r="X219" i="69"/>
  <c r="X222" i="69"/>
  <c r="X235" i="69"/>
  <c r="X182" i="69"/>
  <c r="X210" i="69"/>
  <c r="X179" i="69"/>
  <c r="X174" i="69"/>
  <c r="X125" i="69"/>
  <c r="X214" i="69"/>
  <c r="X175" i="69"/>
  <c r="X159" i="69"/>
  <c r="X114" i="69"/>
  <c r="X160" i="69"/>
  <c r="X149" i="69"/>
  <c r="X105" i="69"/>
  <c r="X100" i="69"/>
  <c r="X99" i="69"/>
  <c r="X124" i="69"/>
  <c r="X224" i="69"/>
  <c r="X229" i="69"/>
  <c r="X223" i="69"/>
  <c r="X230" i="69"/>
  <c r="X208" i="69"/>
  <c r="X204" i="69"/>
  <c r="X218" i="69"/>
  <c r="X183" i="69"/>
  <c r="X176" i="69"/>
  <c r="X162" i="69"/>
  <c r="X129" i="69"/>
  <c r="X113" i="69"/>
  <c r="X181" i="69"/>
  <c r="X163" i="69"/>
  <c r="X118" i="69"/>
  <c r="X168" i="69"/>
  <c r="X169" i="69"/>
  <c r="X153" i="69"/>
  <c r="X102" i="69"/>
  <c r="X109" i="69"/>
  <c r="X128" i="69"/>
  <c r="X123" i="69"/>
  <c r="X104" i="69"/>
  <c r="X98" i="69"/>
  <c r="X228" i="69"/>
  <c r="X233" i="69"/>
  <c r="X231" i="69"/>
  <c r="X211" i="69"/>
  <c r="X212" i="69"/>
  <c r="X207" i="69"/>
  <c r="X234" i="69"/>
  <c r="X201" i="69"/>
  <c r="X206" i="69"/>
  <c r="X166" i="69"/>
  <c r="X150" i="69"/>
  <c r="X117" i="69"/>
  <c r="X203" i="69"/>
  <c r="X167" i="69"/>
  <c r="X151" i="69"/>
  <c r="X122" i="69"/>
  <c r="X180" i="69"/>
  <c r="X177" i="69"/>
  <c r="X165" i="69"/>
  <c r="X106" i="69"/>
  <c r="X148" i="69"/>
  <c r="X164" i="69"/>
  <c r="X107" i="69"/>
  <c r="X173" i="69"/>
  <c r="X108" i="69"/>
  <c r="X116" i="69"/>
  <c r="X101" i="69"/>
  <c r="X157" i="69"/>
  <c r="X158" i="69"/>
  <c r="X130" i="69"/>
  <c r="X161" i="69"/>
  <c r="X172" i="69"/>
  <c r="X120" i="69"/>
  <c r="X115" i="69"/>
  <c r="X94" i="69"/>
  <c r="X147" i="69"/>
  <c r="X103" i="69"/>
  <c r="X97" i="69"/>
  <c r="X146" i="69"/>
  <c r="X93" i="69"/>
  <c r="X200" i="69"/>
  <c r="AA2" i="67"/>
  <c r="Y5" i="69"/>
  <c r="U18" i="66"/>
  <c r="U11" i="66" s="1"/>
  <c r="V27" i="66"/>
  <c r="Z104" i="67"/>
  <c r="Z96" i="67"/>
  <c r="Z88" i="67"/>
  <c r="Z80" i="67"/>
  <c r="Z105" i="67"/>
  <c r="Z87" i="67"/>
  <c r="Z85" i="67"/>
  <c r="Z107" i="67"/>
  <c r="Z91" i="67"/>
  <c r="Z100" i="67"/>
  <c r="Z76" i="67"/>
  <c r="Z89" i="67"/>
  <c r="Z109" i="67"/>
  <c r="Z218" i="67"/>
  <c r="Z270" i="67" s="1"/>
  <c r="Z102" i="67"/>
  <c r="Z94" i="67"/>
  <c r="Z86" i="67"/>
  <c r="Z78" i="67"/>
  <c r="Z97" i="67"/>
  <c r="Z79" i="67"/>
  <c r="Z77" i="67"/>
  <c r="Z83" i="67"/>
  <c r="Z106" i="67"/>
  <c r="Z98" i="67"/>
  <c r="Z90" i="67"/>
  <c r="Z82" i="67"/>
  <c r="Z81" i="67"/>
  <c r="Z101" i="67"/>
  <c r="Z95" i="67"/>
  <c r="Z93" i="67"/>
  <c r="Z99" i="67"/>
  <c r="Z108" i="67"/>
  <c r="Z92" i="67"/>
  <c r="Z84" i="67"/>
  <c r="Z103" i="67"/>
  <c r="X199" i="69"/>
  <c r="Y390" i="67"/>
  <c r="V30" i="66"/>
  <c r="W28" i="66"/>
  <c r="W29" i="66" s="1"/>
  <c r="N273" i="61"/>
  <c r="M38" i="58"/>
  <c r="N278" i="61"/>
  <c r="M43" i="58"/>
  <c r="N279" i="61"/>
  <c r="M44" i="58"/>
  <c r="N283" i="61"/>
  <c r="M48" i="58"/>
  <c r="N284" i="61"/>
  <c r="M49" i="58"/>
  <c r="N274" i="61"/>
  <c r="M39" i="58"/>
  <c r="N281" i="61"/>
  <c r="M46" i="58"/>
  <c r="N276" i="61"/>
  <c r="M41" i="58"/>
  <c r="U200" i="59"/>
  <c r="U205" i="59"/>
  <c r="U208" i="59"/>
  <c r="U201" i="59"/>
  <c r="U204" i="59"/>
  <c r="U210" i="59"/>
  <c r="U202" i="59"/>
  <c r="U203" i="59"/>
  <c r="U209" i="59"/>
  <c r="U206" i="59"/>
  <c r="U207" i="59"/>
  <c r="U212" i="59"/>
  <c r="U216" i="59"/>
  <c r="U220" i="59"/>
  <c r="U224" i="59"/>
  <c r="U215" i="59"/>
  <c r="U219" i="59"/>
  <c r="U223" i="59"/>
  <c r="U227" i="59"/>
  <c r="U214" i="59"/>
  <c r="U218" i="59"/>
  <c r="U222" i="59"/>
  <c r="U226" i="59"/>
  <c r="U211" i="59"/>
  <c r="U213" i="59"/>
  <c r="U217" i="59"/>
  <c r="U221" i="59"/>
  <c r="U225" i="59"/>
  <c r="U231" i="59"/>
  <c r="U235" i="59"/>
  <c r="U230" i="59"/>
  <c r="U234" i="59"/>
  <c r="U229" i="59"/>
  <c r="U233" i="59"/>
  <c r="U228" i="59"/>
  <c r="U232" i="59"/>
  <c r="U236" i="59"/>
  <c r="U198" i="59"/>
  <c r="U199" i="59"/>
  <c r="U197" i="59"/>
  <c r="U196" i="59"/>
  <c r="U141" i="59"/>
  <c r="U88" i="59"/>
  <c r="U146" i="59"/>
  <c r="U151" i="59"/>
  <c r="U154" i="59"/>
  <c r="U147" i="59"/>
  <c r="U148" i="59"/>
  <c r="U157" i="59"/>
  <c r="U161" i="59"/>
  <c r="U149" i="59"/>
  <c r="U155" i="59"/>
  <c r="U156" i="59"/>
  <c r="U159" i="59"/>
  <c r="U166" i="59"/>
  <c r="U170" i="59"/>
  <c r="U174" i="59"/>
  <c r="U178" i="59"/>
  <c r="U182" i="59"/>
  <c r="U152" i="59"/>
  <c r="U158" i="59"/>
  <c r="U163" i="59"/>
  <c r="U165" i="59"/>
  <c r="U169" i="59"/>
  <c r="U173" i="59"/>
  <c r="U177" i="59"/>
  <c r="U181" i="59"/>
  <c r="U150" i="59"/>
  <c r="U162" i="59"/>
  <c r="U168" i="59"/>
  <c r="U176" i="59"/>
  <c r="U164" i="59"/>
  <c r="U172" i="59"/>
  <c r="U179" i="59"/>
  <c r="U153" i="59"/>
  <c r="U160" i="59"/>
  <c r="U167" i="59"/>
  <c r="U175" i="59"/>
  <c r="U180" i="59"/>
  <c r="U171" i="59"/>
  <c r="U145" i="59"/>
  <c r="U144" i="59"/>
  <c r="U143" i="59"/>
  <c r="U142" i="59"/>
  <c r="V390" i="61"/>
  <c r="U94" i="59"/>
  <c r="U97" i="59"/>
  <c r="U103" i="59"/>
  <c r="U107" i="59"/>
  <c r="U111" i="59"/>
  <c r="U95" i="59"/>
  <c r="U96" i="59"/>
  <c r="U102" i="59"/>
  <c r="U106" i="59"/>
  <c r="U110" i="59"/>
  <c r="U93" i="59"/>
  <c r="U98" i="59"/>
  <c r="U101" i="59"/>
  <c r="U105" i="59"/>
  <c r="U109" i="59"/>
  <c r="U115" i="59"/>
  <c r="U119" i="59"/>
  <c r="U123" i="59"/>
  <c r="U127" i="59"/>
  <c r="U100" i="59"/>
  <c r="U112" i="59"/>
  <c r="U108" i="59"/>
  <c r="U114" i="59"/>
  <c r="U118" i="59"/>
  <c r="U122" i="59"/>
  <c r="U126" i="59"/>
  <c r="U120" i="59"/>
  <c r="U124" i="59"/>
  <c r="U104" i="59"/>
  <c r="U113" i="59"/>
  <c r="U117" i="59"/>
  <c r="U121" i="59"/>
  <c r="U125" i="59"/>
  <c r="U129" i="59"/>
  <c r="U99" i="59"/>
  <c r="U116" i="59"/>
  <c r="U128" i="59"/>
  <c r="U92" i="59"/>
  <c r="U91" i="59"/>
  <c r="U90" i="59"/>
  <c r="U89" i="59"/>
  <c r="W73" i="61"/>
  <c r="W74" i="61"/>
  <c r="W81" i="61"/>
  <c r="W82" i="61"/>
  <c r="W89" i="61"/>
  <c r="W90" i="61"/>
  <c r="W97" i="61"/>
  <c r="W98" i="61"/>
  <c r="W105" i="61"/>
  <c r="W106" i="61"/>
  <c r="W76" i="61"/>
  <c r="W79" i="61"/>
  <c r="W84" i="61"/>
  <c r="W87" i="61"/>
  <c r="W92" i="61"/>
  <c r="W95" i="61"/>
  <c r="W100" i="61"/>
  <c r="W103" i="61"/>
  <c r="W108" i="61"/>
  <c r="W77" i="61"/>
  <c r="W78" i="61"/>
  <c r="W85" i="61"/>
  <c r="W86" i="61"/>
  <c r="W93" i="61"/>
  <c r="W94" i="61"/>
  <c r="W101" i="61"/>
  <c r="W102" i="61"/>
  <c r="W109" i="61"/>
  <c r="W91" i="61"/>
  <c r="W104" i="61"/>
  <c r="W96" i="61"/>
  <c r="W99" i="61"/>
  <c r="W75" i="61"/>
  <c r="W88" i="61"/>
  <c r="W107" i="61"/>
  <c r="W80" i="61"/>
  <c r="W83" i="61"/>
  <c r="M271" i="61"/>
  <c r="M272" i="61"/>
  <c r="M278" i="61"/>
  <c r="M283" i="61"/>
  <c r="M279" i="61"/>
  <c r="M277" i="61"/>
  <c r="M274" i="61"/>
  <c r="M275" i="61"/>
  <c r="M281" i="61"/>
  <c r="M284" i="61"/>
  <c r="M285" i="61"/>
  <c r="M276" i="61"/>
  <c r="M273" i="61"/>
  <c r="M280" i="61"/>
  <c r="M282" i="61"/>
  <c r="K30" i="1"/>
  <c r="L28" i="1"/>
  <c r="Z4" i="56"/>
  <c r="X2" i="61"/>
  <c r="Q3" i="42"/>
  <c r="Q6" i="42" s="1"/>
  <c r="AG2" i="56"/>
  <c r="R18" i="1"/>
  <c r="R11" i="1" s="1"/>
  <c r="S27" i="1"/>
  <c r="W5" i="75" s="1"/>
  <c r="V5" i="59"/>
  <c r="R34" i="1"/>
  <c r="X3" i="61" s="1"/>
  <c r="S33" i="1"/>
  <c r="U395" i="67" l="1"/>
  <c r="S16" i="69" s="1"/>
  <c r="L14" i="59"/>
  <c r="L18" i="59" s="1"/>
  <c r="L20" i="59" s="1"/>
  <c r="M85" i="68"/>
  <c r="W107" i="75"/>
  <c r="W54" i="75"/>
  <c r="W46" i="75"/>
  <c r="W58" i="75"/>
  <c r="W42" i="75"/>
  <c r="W62" i="75"/>
  <c r="W50" i="75"/>
  <c r="W70" i="75"/>
  <c r="W179" i="75"/>
  <c r="W176" i="75"/>
  <c r="W178" i="75"/>
  <c r="W168" i="75"/>
  <c r="W165" i="75"/>
  <c r="W162" i="75"/>
  <c r="W163" i="75"/>
  <c r="W167" i="75"/>
  <c r="W148" i="75"/>
  <c r="W153" i="75"/>
  <c r="W116" i="75"/>
  <c r="W122" i="75"/>
  <c r="W104" i="75"/>
  <c r="W109" i="75"/>
  <c r="W114" i="75"/>
  <c r="W98" i="75"/>
  <c r="W99" i="75"/>
  <c r="W67" i="75"/>
  <c r="W51" i="75"/>
  <c r="W68" i="75"/>
  <c r="W52" i="75"/>
  <c r="W73" i="75"/>
  <c r="W118" i="75"/>
  <c r="W180" i="75"/>
  <c r="W177" i="75"/>
  <c r="W171" i="75"/>
  <c r="W164" i="75"/>
  <c r="W161" i="75"/>
  <c r="W159" i="75"/>
  <c r="W158" i="75"/>
  <c r="W152" i="75"/>
  <c r="W127" i="75"/>
  <c r="W128" i="75"/>
  <c r="W125" i="75"/>
  <c r="W115" i="75"/>
  <c r="W100" i="75"/>
  <c r="W105" i="75"/>
  <c r="W110" i="75"/>
  <c r="W111" i="75"/>
  <c r="W95" i="75"/>
  <c r="W63" i="75"/>
  <c r="W47" i="75"/>
  <c r="W64" i="75"/>
  <c r="W48" i="75"/>
  <c r="W69" i="75"/>
  <c r="W66" i="75"/>
  <c r="W174" i="75"/>
  <c r="W160" i="75"/>
  <c r="W154" i="75"/>
  <c r="W149" i="75"/>
  <c r="W124" i="75"/>
  <c r="W112" i="75"/>
  <c r="W101" i="75"/>
  <c r="W96" i="75"/>
  <c r="W59" i="75"/>
  <c r="W60" i="75"/>
  <c r="W65" i="75"/>
  <c r="W172" i="75"/>
  <c r="W155" i="75"/>
  <c r="W121" i="75"/>
  <c r="W106" i="75"/>
  <c r="W43" i="75"/>
  <c r="W45" i="75"/>
  <c r="W181" i="75"/>
  <c r="W166" i="75"/>
  <c r="W119" i="75"/>
  <c r="W113" i="75"/>
  <c r="W71" i="75"/>
  <c r="W75" i="75"/>
  <c r="W182" i="75"/>
  <c r="W170" i="75"/>
  <c r="W173" i="75"/>
  <c r="W150" i="75"/>
  <c r="W156" i="75"/>
  <c r="W120" i="75"/>
  <c r="W108" i="75"/>
  <c r="W97" i="75"/>
  <c r="W94" i="75"/>
  <c r="W55" i="75"/>
  <c r="W56" i="75"/>
  <c r="W61" i="75"/>
  <c r="W41" i="75"/>
  <c r="W49" i="75"/>
  <c r="W57" i="75"/>
  <c r="W74" i="75"/>
  <c r="W175" i="75"/>
  <c r="W157" i="75"/>
  <c r="W123" i="75"/>
  <c r="W126" i="75"/>
  <c r="W103" i="75"/>
  <c r="W44" i="75"/>
  <c r="W53" i="75"/>
  <c r="W169" i="75"/>
  <c r="W151" i="75"/>
  <c r="W117" i="75"/>
  <c r="W102" i="75"/>
  <c r="W72" i="75"/>
  <c r="W40" i="75"/>
  <c r="W146" i="75"/>
  <c r="W39" i="75"/>
  <c r="W147" i="75"/>
  <c r="W145" i="75"/>
  <c r="W38" i="75"/>
  <c r="W93" i="75"/>
  <c r="W92" i="75"/>
  <c r="W91" i="75"/>
  <c r="W144" i="75"/>
  <c r="W37" i="75"/>
  <c r="W90" i="75"/>
  <c r="W143" i="75"/>
  <c r="W36" i="75"/>
  <c r="T139" i="75"/>
  <c r="W142" i="75"/>
  <c r="O134" i="75"/>
  <c r="W89" i="75"/>
  <c r="U140" i="75"/>
  <c r="S138" i="75"/>
  <c r="R137" i="75"/>
  <c r="Q136" i="75"/>
  <c r="V141" i="75"/>
  <c r="N133" i="75"/>
  <c r="N183" i="75" s="1"/>
  <c r="N18" i="75" s="1"/>
  <c r="T32" i="75"/>
  <c r="Q29" i="75"/>
  <c r="N22" i="75"/>
  <c r="S31" i="75"/>
  <c r="U33" i="75"/>
  <c r="P28" i="75"/>
  <c r="N26" i="75"/>
  <c r="N76" i="75" s="1"/>
  <c r="N14" i="75" s="1"/>
  <c r="W35" i="75"/>
  <c r="R30" i="75"/>
  <c r="O27" i="75"/>
  <c r="V34" i="75"/>
  <c r="N379" i="67"/>
  <c r="N382" i="67"/>
  <c r="N373" i="67"/>
  <c r="N381" i="67"/>
  <c r="N378" i="67"/>
  <c r="N375" i="67"/>
  <c r="N371" i="67"/>
  <c r="N376" i="67"/>
  <c r="N380" i="67"/>
  <c r="N374" i="67"/>
  <c r="N372" i="67"/>
  <c r="N377" i="67"/>
  <c r="N368" i="67"/>
  <c r="O60" i="67"/>
  <c r="O110" i="67" s="1"/>
  <c r="M14" i="69" s="1"/>
  <c r="C22" i="69" s="1"/>
  <c r="N375" i="61"/>
  <c r="N383" i="61"/>
  <c r="N378" i="61"/>
  <c r="N380" i="61"/>
  <c r="N374" i="61"/>
  <c r="N376" i="61"/>
  <c r="N372" i="61"/>
  <c r="N377" i="61"/>
  <c r="N381" i="61"/>
  <c r="N382" i="61"/>
  <c r="N379" i="61"/>
  <c r="N373" i="61"/>
  <c r="H19" i="68"/>
  <c r="I396" i="67" s="1"/>
  <c r="N320" i="67"/>
  <c r="P135" i="61"/>
  <c r="P134" i="61"/>
  <c r="N77" i="69"/>
  <c r="N76" i="59"/>
  <c r="P152" i="61"/>
  <c r="P152" i="67"/>
  <c r="P134" i="67"/>
  <c r="P141" i="61"/>
  <c r="P132" i="61"/>
  <c r="P141" i="67"/>
  <c r="P132" i="67"/>
  <c r="P160" i="67"/>
  <c r="P142" i="61"/>
  <c r="P151" i="61"/>
  <c r="P148" i="67"/>
  <c r="P155" i="61"/>
  <c r="P137" i="61"/>
  <c r="P144" i="67"/>
  <c r="P149" i="67"/>
  <c r="AA389" i="67"/>
  <c r="AA388" i="67"/>
  <c r="Z400" i="67"/>
  <c r="X16" i="61"/>
  <c r="X69" i="61" s="1"/>
  <c r="X389" i="61"/>
  <c r="X394" i="61" s="1"/>
  <c r="X388" i="61"/>
  <c r="W400" i="61"/>
  <c r="Q191" i="69"/>
  <c r="M86" i="58"/>
  <c r="X23" i="61"/>
  <c r="X24" i="61"/>
  <c r="X31" i="61"/>
  <c r="X32" i="61"/>
  <c r="X22" i="61"/>
  <c r="X25" i="61"/>
  <c r="X30" i="61"/>
  <c r="X33" i="61"/>
  <c r="X27" i="61"/>
  <c r="X28" i="61"/>
  <c r="X29" i="61"/>
  <c r="X34" i="61"/>
  <c r="X37" i="61"/>
  <c r="X42" i="61"/>
  <c r="X45" i="61"/>
  <c r="X21" i="61"/>
  <c r="X26" i="61"/>
  <c r="X38" i="61"/>
  <c r="X41" i="61"/>
  <c r="X36" i="61"/>
  <c r="X43" i="61"/>
  <c r="X35" i="61"/>
  <c r="X39" i="61"/>
  <c r="X40" i="61"/>
  <c r="X47" i="61"/>
  <c r="X48" i="61"/>
  <c r="X49" i="61"/>
  <c r="X54" i="61"/>
  <c r="X51" i="61"/>
  <c r="X52" i="61"/>
  <c r="X53" i="61"/>
  <c r="X50" i="61"/>
  <c r="X46" i="61"/>
  <c r="X56" i="61"/>
  <c r="X44" i="61"/>
  <c r="X55" i="61"/>
  <c r="X19" i="61"/>
  <c r="X72" i="61" s="1"/>
  <c r="X20" i="61"/>
  <c r="X73" i="61" s="1"/>
  <c r="X18" i="61"/>
  <c r="X71" i="61" s="1"/>
  <c r="X17" i="61"/>
  <c r="X70" i="61" s="1"/>
  <c r="P135" i="67"/>
  <c r="P150" i="67"/>
  <c r="P137" i="67"/>
  <c r="P142" i="67"/>
  <c r="P160" i="61"/>
  <c r="P144" i="61"/>
  <c r="P149" i="61"/>
  <c r="P155" i="67"/>
  <c r="P150" i="61"/>
  <c r="P151" i="67"/>
  <c r="Z108" i="56"/>
  <c r="Z120" i="56"/>
  <c r="Z136" i="56"/>
  <c r="Z60" i="56"/>
  <c r="Z75" i="56"/>
  <c r="Z148" i="56"/>
  <c r="Z111" i="56"/>
  <c r="Z139" i="56"/>
  <c r="Z94" i="56"/>
  <c r="Z69" i="56"/>
  <c r="Z66" i="56"/>
  <c r="Z64" i="56"/>
  <c r="Z114" i="56"/>
  <c r="Z100" i="56"/>
  <c r="Z87" i="56"/>
  <c r="Z96" i="56"/>
  <c r="Z73" i="56"/>
  <c r="Z127" i="56"/>
  <c r="Z144" i="56"/>
  <c r="Z117" i="56"/>
  <c r="Z81" i="56"/>
  <c r="Z82" i="56"/>
  <c r="Z76" i="56"/>
  <c r="Z84" i="56"/>
  <c r="Z126" i="56"/>
  <c r="Z78" i="56"/>
  <c r="Z118" i="56"/>
  <c r="Z147" i="56"/>
  <c r="Z90" i="56"/>
  <c r="Z142" i="56"/>
  <c r="Z130" i="56"/>
  <c r="Z112" i="56"/>
  <c r="Z85" i="56"/>
  <c r="Z91" i="56"/>
  <c r="Z88" i="56"/>
  <c r="Z138" i="56"/>
  <c r="Z106" i="56"/>
  <c r="Z103" i="56"/>
  <c r="Z79" i="56"/>
  <c r="Z102" i="56"/>
  <c r="Z99" i="56"/>
  <c r="Z109" i="56"/>
  <c r="Z63" i="56"/>
  <c r="Z123" i="56"/>
  <c r="Z145" i="56"/>
  <c r="Z70" i="56"/>
  <c r="Z93" i="56"/>
  <c r="Z151" i="56"/>
  <c r="Z124" i="56"/>
  <c r="Z133" i="56"/>
  <c r="Z141" i="56"/>
  <c r="Z97" i="56"/>
  <c r="Z129" i="56"/>
  <c r="Z132" i="56"/>
  <c r="Z67" i="56"/>
  <c r="Z135" i="56"/>
  <c r="Z105" i="56"/>
  <c r="Z72" i="56"/>
  <c r="Z61" i="56"/>
  <c r="Z115" i="56"/>
  <c r="Z150" i="56"/>
  <c r="Z121" i="56"/>
  <c r="Z153" i="56"/>
  <c r="Z154" i="56"/>
  <c r="P156" i="67"/>
  <c r="P156" i="61"/>
  <c r="P163" i="61"/>
  <c r="P163" i="67"/>
  <c r="P138" i="61"/>
  <c r="P138" i="67"/>
  <c r="P147" i="67"/>
  <c r="P147" i="61"/>
  <c r="P158" i="61"/>
  <c r="P158" i="67"/>
  <c r="X218" i="61"/>
  <c r="X270" i="61" s="1"/>
  <c r="AA24" i="67"/>
  <c r="AA31" i="67"/>
  <c r="AA32" i="67"/>
  <c r="AA39" i="67"/>
  <c r="AA40" i="67"/>
  <c r="AA25" i="67"/>
  <c r="AA30" i="67"/>
  <c r="AA33" i="67"/>
  <c r="AA38" i="67"/>
  <c r="AA41" i="67"/>
  <c r="AA27" i="67"/>
  <c r="AA28" i="67"/>
  <c r="AA35" i="67"/>
  <c r="AA36" i="67"/>
  <c r="AA43" i="67"/>
  <c r="AA44" i="67"/>
  <c r="AA26" i="67"/>
  <c r="AA45" i="67"/>
  <c r="AA51" i="67"/>
  <c r="AA52" i="67"/>
  <c r="AA34" i="67"/>
  <c r="AA37" i="67"/>
  <c r="AA50" i="67"/>
  <c r="AA53" i="67"/>
  <c r="AA29" i="67"/>
  <c r="AA42" i="67"/>
  <c r="AA47" i="67"/>
  <c r="AA48" i="67"/>
  <c r="AA49" i="67"/>
  <c r="AA55" i="67"/>
  <c r="AA54" i="67"/>
  <c r="AA56" i="67"/>
  <c r="AA46" i="67"/>
  <c r="AA23" i="67"/>
  <c r="AA22" i="67"/>
  <c r="AA21" i="67"/>
  <c r="AA20" i="67"/>
  <c r="P157" i="61"/>
  <c r="P157" i="67"/>
  <c r="P140" i="61"/>
  <c r="P140" i="67"/>
  <c r="P136" i="61"/>
  <c r="P136" i="67"/>
  <c r="P159" i="61"/>
  <c r="P159" i="67"/>
  <c r="P143" i="67"/>
  <c r="P143" i="61"/>
  <c r="P145" i="61"/>
  <c r="P145" i="67"/>
  <c r="P153" i="61"/>
  <c r="P153" i="67"/>
  <c r="P161" i="61"/>
  <c r="P161" i="67"/>
  <c r="AA19" i="67"/>
  <c r="P162" i="67"/>
  <c r="P162" i="61"/>
  <c r="P139" i="61"/>
  <c r="P139" i="67"/>
  <c r="P146" i="61"/>
  <c r="P146" i="67"/>
  <c r="P154" i="67"/>
  <c r="P154" i="61"/>
  <c r="P133" i="67"/>
  <c r="P133" i="61"/>
  <c r="M48" i="68"/>
  <c r="N283" i="67"/>
  <c r="M50" i="68"/>
  <c r="N285" i="67"/>
  <c r="M38" i="68"/>
  <c r="N273" i="67"/>
  <c r="O234" i="67"/>
  <c r="O207" i="61"/>
  <c r="O259" i="61" s="1"/>
  <c r="O205" i="61"/>
  <c r="O257" i="61" s="1"/>
  <c r="O185" i="61"/>
  <c r="O237" i="61" s="1"/>
  <c r="O169" i="61"/>
  <c r="O221" i="61" s="1"/>
  <c r="N38" i="58" s="1"/>
  <c r="O216" i="61"/>
  <c r="O268" i="61" s="1"/>
  <c r="O193" i="61"/>
  <c r="O245" i="61" s="1"/>
  <c r="O178" i="61"/>
  <c r="O230" i="61" s="1"/>
  <c r="O184" i="61"/>
  <c r="O236" i="61" s="1"/>
  <c r="O200" i="61"/>
  <c r="O252" i="61" s="1"/>
  <c r="O170" i="61"/>
  <c r="O222" i="61" s="1"/>
  <c r="N39" i="58" s="1"/>
  <c r="O209" i="61"/>
  <c r="O261" i="61" s="1"/>
  <c r="O167" i="61"/>
  <c r="O219" i="61" s="1"/>
  <c r="N36" i="58" s="1"/>
  <c r="O170" i="67"/>
  <c r="O222" i="67" s="1"/>
  <c r="O178" i="67"/>
  <c r="O230" i="67" s="1"/>
  <c r="O176" i="67"/>
  <c r="O228" i="67" s="1"/>
  <c r="O177" i="67"/>
  <c r="O229" i="67" s="1"/>
  <c r="O174" i="67"/>
  <c r="O226" i="67" s="1"/>
  <c r="O169" i="67"/>
  <c r="O221" i="67" s="1"/>
  <c r="O181" i="67"/>
  <c r="O233" i="67" s="1"/>
  <c r="O168" i="67"/>
  <c r="O184" i="67"/>
  <c r="O236" i="67" s="1"/>
  <c r="O172" i="67"/>
  <c r="O224" i="67" s="1"/>
  <c r="O183" i="67"/>
  <c r="O235" i="67" s="1"/>
  <c r="O173" i="67"/>
  <c r="O225" i="67" s="1"/>
  <c r="O167" i="67"/>
  <c r="O194" i="67"/>
  <c r="O246" i="67" s="1"/>
  <c r="O190" i="67"/>
  <c r="O242" i="67" s="1"/>
  <c r="O205" i="67"/>
  <c r="O257" i="67" s="1"/>
  <c r="O203" i="67"/>
  <c r="O255" i="67" s="1"/>
  <c r="O197" i="67"/>
  <c r="O249" i="67" s="1"/>
  <c r="O188" i="67"/>
  <c r="O240" i="67" s="1"/>
  <c r="O204" i="67"/>
  <c r="O256" i="67" s="1"/>
  <c r="O201" i="67"/>
  <c r="O253" i="67" s="1"/>
  <c r="O187" i="67"/>
  <c r="O239" i="67" s="1"/>
  <c r="O213" i="67"/>
  <c r="O265" i="67" s="1"/>
  <c r="O202" i="67"/>
  <c r="O254" i="67" s="1"/>
  <c r="O185" i="67"/>
  <c r="O237" i="67" s="1"/>
  <c r="O196" i="67"/>
  <c r="O248" i="67" s="1"/>
  <c r="O192" i="67"/>
  <c r="O244" i="67" s="1"/>
  <c r="O212" i="67"/>
  <c r="O264" i="67" s="1"/>
  <c r="O198" i="67"/>
  <c r="O250" i="67" s="1"/>
  <c r="O206" i="67"/>
  <c r="O258" i="67" s="1"/>
  <c r="O207" i="67"/>
  <c r="O259" i="67" s="1"/>
  <c r="O209" i="67"/>
  <c r="O261" i="67" s="1"/>
  <c r="O208" i="67"/>
  <c r="O260" i="67" s="1"/>
  <c r="O210" i="67"/>
  <c r="O262" i="67" s="1"/>
  <c r="O199" i="67"/>
  <c r="O251" i="67" s="1"/>
  <c r="O189" i="67"/>
  <c r="O241" i="67" s="1"/>
  <c r="O215" i="67"/>
  <c r="O267" i="67" s="1"/>
  <c r="O211" i="67"/>
  <c r="O263" i="67" s="1"/>
  <c r="O195" i="67"/>
  <c r="O247" i="67" s="1"/>
  <c r="O186" i="67"/>
  <c r="O238" i="67" s="1"/>
  <c r="O191" i="67"/>
  <c r="O243" i="67" s="1"/>
  <c r="O200" i="67"/>
  <c r="O252" i="67" s="1"/>
  <c r="O214" i="67"/>
  <c r="O266" i="67" s="1"/>
  <c r="O193" i="67"/>
  <c r="O245" i="67" s="1"/>
  <c r="O216" i="67"/>
  <c r="O268" i="67" s="1"/>
  <c r="O179" i="67"/>
  <c r="O231" i="67" s="1"/>
  <c r="O175" i="67"/>
  <c r="O227" i="67" s="1"/>
  <c r="O180" i="67"/>
  <c r="O232" i="67" s="1"/>
  <c r="O171" i="67"/>
  <c r="P114" i="61"/>
  <c r="P114" i="67"/>
  <c r="P128" i="61"/>
  <c r="P128" i="67"/>
  <c r="P125" i="61"/>
  <c r="P125" i="67"/>
  <c r="P131" i="61"/>
  <c r="P131" i="67"/>
  <c r="P117" i="61"/>
  <c r="P325" i="61" s="1"/>
  <c r="P117" i="67"/>
  <c r="P126" i="61"/>
  <c r="P126" i="67"/>
  <c r="P124" i="61"/>
  <c r="P124" i="67"/>
  <c r="P116" i="61"/>
  <c r="P116" i="67"/>
  <c r="P120" i="61"/>
  <c r="P120" i="67"/>
  <c r="P330" i="67" s="1"/>
  <c r="P118" i="61"/>
  <c r="P335" i="61" s="1"/>
  <c r="P118" i="67"/>
  <c r="P335" i="67" s="1"/>
  <c r="P127" i="61"/>
  <c r="P127" i="67"/>
  <c r="P129" i="61"/>
  <c r="P129" i="67"/>
  <c r="P119" i="61"/>
  <c r="P119" i="67"/>
  <c r="P115" i="61"/>
  <c r="P115" i="67"/>
  <c r="P333" i="67" s="1"/>
  <c r="P123" i="61"/>
  <c r="P123" i="67"/>
  <c r="P121" i="61"/>
  <c r="P121" i="67"/>
  <c r="P122" i="61"/>
  <c r="P122" i="67"/>
  <c r="P130" i="61"/>
  <c r="P130" i="67"/>
  <c r="V67" i="67"/>
  <c r="O176" i="61"/>
  <c r="O228" i="61" s="1"/>
  <c r="N45" i="58" s="1"/>
  <c r="O208" i="61"/>
  <c r="O260" i="61" s="1"/>
  <c r="O197" i="61"/>
  <c r="O249" i="61" s="1"/>
  <c r="O211" i="61"/>
  <c r="O263" i="61" s="1"/>
  <c r="O186" i="61"/>
  <c r="O238" i="61" s="1"/>
  <c r="O182" i="61"/>
  <c r="O234" i="61" s="1"/>
  <c r="O214" i="61"/>
  <c r="O266" i="61" s="1"/>
  <c r="O203" i="61"/>
  <c r="O255" i="61" s="1"/>
  <c r="O172" i="61"/>
  <c r="O224" i="61" s="1"/>
  <c r="N41" i="58" s="1"/>
  <c r="O206" i="61"/>
  <c r="O258" i="61" s="1"/>
  <c r="O188" i="61"/>
  <c r="O240" i="61" s="1"/>
  <c r="O180" i="61"/>
  <c r="O232" i="61" s="1"/>
  <c r="N49" i="58" s="1"/>
  <c r="O171" i="61"/>
  <c r="O223" i="61" s="1"/>
  <c r="O198" i="61"/>
  <c r="O250" i="61" s="1"/>
  <c r="O194" i="61"/>
  <c r="O246" i="61" s="1"/>
  <c r="O174" i="61"/>
  <c r="O226" i="61" s="1"/>
  <c r="O215" i="61"/>
  <c r="O267" i="61" s="1"/>
  <c r="O201" i="61"/>
  <c r="O253" i="61" s="1"/>
  <c r="O179" i="61"/>
  <c r="O231" i="61" s="1"/>
  <c r="N48" i="58" s="1"/>
  <c r="O192" i="61"/>
  <c r="O244" i="61" s="1"/>
  <c r="O187" i="61"/>
  <c r="O239" i="61" s="1"/>
  <c r="O189" i="61"/>
  <c r="O241" i="61" s="1"/>
  <c r="O212" i="61"/>
  <c r="O264" i="61" s="1"/>
  <c r="O181" i="61"/>
  <c r="O233" i="61" s="1"/>
  <c r="N50" i="58" s="1"/>
  <c r="O177" i="61"/>
  <c r="O229" i="61" s="1"/>
  <c r="N46" i="58" s="1"/>
  <c r="O175" i="61"/>
  <c r="O227" i="61" s="1"/>
  <c r="O196" i="61"/>
  <c r="O248" i="61" s="1"/>
  <c r="O213" i="61"/>
  <c r="O265" i="61" s="1"/>
  <c r="O168" i="61"/>
  <c r="O220" i="61" s="1"/>
  <c r="O195" i="61"/>
  <c r="O247" i="61" s="1"/>
  <c r="O204" i="61"/>
  <c r="O256" i="61" s="1"/>
  <c r="O173" i="61"/>
  <c r="O225" i="61" s="1"/>
  <c r="O191" i="61"/>
  <c r="O243" i="61" s="1"/>
  <c r="O202" i="61"/>
  <c r="O254" i="61" s="1"/>
  <c r="O210" i="61"/>
  <c r="O262" i="61" s="1"/>
  <c r="O190" i="61"/>
  <c r="O242" i="61" s="1"/>
  <c r="O183" i="61"/>
  <c r="O235" i="61" s="1"/>
  <c r="O57" i="61"/>
  <c r="O251" i="61"/>
  <c r="Z57" i="56"/>
  <c r="Z55" i="56"/>
  <c r="Z54" i="56"/>
  <c r="Z58" i="56"/>
  <c r="Z52" i="56"/>
  <c r="Z51" i="56"/>
  <c r="S19" i="66"/>
  <c r="V70" i="67"/>
  <c r="V71" i="67"/>
  <c r="V393" i="67"/>
  <c r="V394" i="67"/>
  <c r="V69" i="67"/>
  <c r="V68" i="67"/>
  <c r="Q34" i="66"/>
  <c r="W3" i="67" s="1"/>
  <c r="R33" i="66"/>
  <c r="W393" i="61"/>
  <c r="W395" i="61" s="1"/>
  <c r="U16" i="59" s="1"/>
  <c r="M183" i="59"/>
  <c r="M70" i="59" s="1"/>
  <c r="O324" i="67"/>
  <c r="O353" i="67" s="1"/>
  <c r="O368" i="67" s="1"/>
  <c r="Z10" i="56"/>
  <c r="Z42" i="56"/>
  <c r="Z48" i="56"/>
  <c r="Z30" i="56"/>
  <c r="Z37" i="56"/>
  <c r="Z49" i="56"/>
  <c r="Z39" i="56"/>
  <c r="Z21" i="56"/>
  <c r="Z19" i="56"/>
  <c r="Z22" i="56"/>
  <c r="Z34" i="56"/>
  <c r="Z27" i="56"/>
  <c r="Z18" i="56"/>
  <c r="Z24" i="56"/>
  <c r="Z16" i="56"/>
  <c r="Z12" i="56"/>
  <c r="Z36" i="56"/>
  <c r="Z40" i="56"/>
  <c r="Z13" i="56"/>
  <c r="Z46" i="56"/>
  <c r="Z43" i="56"/>
  <c r="Z33" i="56"/>
  <c r="Z25" i="56"/>
  <c r="Z45" i="56"/>
  <c r="Z9" i="56"/>
  <c r="Z15" i="56"/>
  <c r="Z31" i="56"/>
  <c r="Z28" i="56"/>
  <c r="O60" i="61"/>
  <c r="O324" i="61"/>
  <c r="O57" i="67"/>
  <c r="Z390" i="67"/>
  <c r="W27" i="66"/>
  <c r="AB2" i="67"/>
  <c r="V18" i="66"/>
  <c r="V11" i="66" s="1"/>
  <c r="Z5" i="69"/>
  <c r="Z200" i="69" s="1"/>
  <c r="AA109" i="67"/>
  <c r="AA101" i="67"/>
  <c r="AA93" i="67"/>
  <c r="AA85" i="67"/>
  <c r="AA77" i="67"/>
  <c r="AA88" i="67"/>
  <c r="AA100" i="67"/>
  <c r="AA102" i="67"/>
  <c r="AA98" i="67"/>
  <c r="AA218" i="67"/>
  <c r="AA270" i="67" s="1"/>
  <c r="AA107" i="67"/>
  <c r="AA99" i="67"/>
  <c r="AA91" i="67"/>
  <c r="AA83" i="67"/>
  <c r="AA80" i="67"/>
  <c r="AA84" i="67"/>
  <c r="AA94" i="67"/>
  <c r="AA108" i="67"/>
  <c r="AA82" i="67"/>
  <c r="AA106" i="67"/>
  <c r="AA103" i="67"/>
  <c r="AA95" i="67"/>
  <c r="AA87" i="67"/>
  <c r="AA79" i="67"/>
  <c r="AA96" i="67"/>
  <c r="AA78" i="67"/>
  <c r="AA90" i="67"/>
  <c r="AA105" i="67"/>
  <c r="AA97" i="67"/>
  <c r="AA89" i="67"/>
  <c r="AA81" i="67"/>
  <c r="AA104" i="67"/>
  <c r="AA86" i="67"/>
  <c r="AA92" i="67"/>
  <c r="Y229" i="69"/>
  <c r="Y230" i="69"/>
  <c r="Y228" i="69"/>
  <c r="Y235" i="69"/>
  <c r="Y209" i="69"/>
  <c r="Y205" i="69"/>
  <c r="Y223" i="69"/>
  <c r="Y202" i="69"/>
  <c r="Y214" i="69"/>
  <c r="Y171" i="69"/>
  <c r="Y155" i="69"/>
  <c r="Y126" i="69"/>
  <c r="Y219" i="69"/>
  <c r="Y164" i="69"/>
  <c r="Y148" i="69"/>
  <c r="Y115" i="69"/>
  <c r="Y149" i="69"/>
  <c r="Y174" i="69"/>
  <c r="Y204" i="69"/>
  <c r="Y124" i="69"/>
  <c r="Y107" i="69"/>
  <c r="Y110" i="69"/>
  <c r="Y125" i="69"/>
  <c r="Y101" i="69"/>
  <c r="Y121" i="69"/>
  <c r="Y99" i="69"/>
  <c r="Y112" i="69"/>
  <c r="Y162" i="69"/>
  <c r="Y233" i="69"/>
  <c r="Y236" i="69"/>
  <c r="Y213" i="69"/>
  <c r="Y179" i="69"/>
  <c r="Y232" i="69"/>
  <c r="Y175" i="69"/>
  <c r="Y130" i="69"/>
  <c r="Y168" i="69"/>
  <c r="Y119" i="69"/>
  <c r="Y182" i="69"/>
  <c r="Y128" i="69"/>
  <c r="Y153" i="69"/>
  <c r="Y105" i="69"/>
  <c r="Y150" i="69"/>
  <c r="Y98" i="69"/>
  <c r="Y183" i="69"/>
  <c r="Y163" i="69"/>
  <c r="Y172" i="69"/>
  <c r="Y123" i="69"/>
  <c r="Y207" i="69"/>
  <c r="Y154" i="69"/>
  <c r="Y161" i="69"/>
  <c r="Y109" i="69"/>
  <c r="Y113" i="69"/>
  <c r="Y225" i="69"/>
  <c r="Y226" i="69"/>
  <c r="Y220" i="69"/>
  <c r="Y227" i="69"/>
  <c r="Y224" i="69"/>
  <c r="Y201" i="69"/>
  <c r="Y215" i="69"/>
  <c r="Y180" i="69"/>
  <c r="Y203" i="69"/>
  <c r="Y167" i="69"/>
  <c r="Y151" i="69"/>
  <c r="Y122" i="69"/>
  <c r="Y178" i="69"/>
  <c r="Y160" i="69"/>
  <c r="Y127" i="69"/>
  <c r="Y173" i="69"/>
  <c r="Y211" i="69"/>
  <c r="Y166" i="69"/>
  <c r="Y170" i="69"/>
  <c r="Y120" i="69"/>
  <c r="Y103" i="69"/>
  <c r="Y106" i="69"/>
  <c r="Y117" i="69"/>
  <c r="Y97" i="69"/>
  <c r="Y108" i="69"/>
  <c r="Y95" i="69"/>
  <c r="Y129" i="69"/>
  <c r="Y234" i="69"/>
  <c r="Y212" i="69"/>
  <c r="Y210" i="69"/>
  <c r="Y206" i="69"/>
  <c r="Y159" i="69"/>
  <c r="Y114" i="69"/>
  <c r="Y152" i="69"/>
  <c r="Y157" i="69"/>
  <c r="Y231" i="69"/>
  <c r="Y111" i="69"/>
  <c r="Y169" i="69"/>
  <c r="Y96" i="69"/>
  <c r="Y94" i="69"/>
  <c r="Y237" i="69"/>
  <c r="Y221" i="69"/>
  <c r="Y222" i="69"/>
  <c r="Y216" i="69"/>
  <c r="Y217" i="69"/>
  <c r="Y218" i="69"/>
  <c r="Y208" i="69"/>
  <c r="Y176" i="69"/>
  <c r="Y181" i="69"/>
  <c r="Y147" i="69"/>
  <c r="Y118" i="69"/>
  <c r="Y156" i="69"/>
  <c r="Y165" i="69"/>
  <c r="Y158" i="69"/>
  <c r="Y116" i="69"/>
  <c r="Y102" i="69"/>
  <c r="Y100" i="69"/>
  <c r="Y177" i="69"/>
  <c r="Y104" i="69"/>
  <c r="Y200" i="69"/>
  <c r="Y146" i="69"/>
  <c r="Y93" i="69"/>
  <c r="R192" i="69"/>
  <c r="N188" i="69"/>
  <c r="V196" i="69"/>
  <c r="W197" i="69"/>
  <c r="S193" i="69"/>
  <c r="O189" i="69"/>
  <c r="X198" i="69"/>
  <c r="T194" i="69"/>
  <c r="P190" i="69"/>
  <c r="Y199" i="69"/>
  <c r="U195" i="69"/>
  <c r="X28" i="66"/>
  <c r="X29" i="66" s="1"/>
  <c r="W30" i="66"/>
  <c r="N81" i="69"/>
  <c r="O82" i="69"/>
  <c r="P83" i="69"/>
  <c r="Q84" i="69"/>
  <c r="R85" i="69"/>
  <c r="S86" i="69"/>
  <c r="T87" i="69"/>
  <c r="U88" i="69"/>
  <c r="V89" i="69"/>
  <c r="W90" i="69"/>
  <c r="X91" i="69"/>
  <c r="Y92" i="69"/>
  <c r="I65" i="61"/>
  <c r="M401" i="61"/>
  <c r="M402" i="61" s="1"/>
  <c r="N401" i="61"/>
  <c r="N402" i="61" s="1"/>
  <c r="V206" i="59"/>
  <c r="V207" i="59"/>
  <c r="V211" i="59"/>
  <c r="V202" i="59"/>
  <c r="V203" i="59"/>
  <c r="V209" i="59"/>
  <c r="V205" i="59"/>
  <c r="V208" i="59"/>
  <c r="V201" i="59"/>
  <c r="V215" i="59"/>
  <c r="V219" i="59"/>
  <c r="V223" i="59"/>
  <c r="V227" i="59"/>
  <c r="V214" i="59"/>
  <c r="V218" i="59"/>
  <c r="V222" i="59"/>
  <c r="V226" i="59"/>
  <c r="V213" i="59"/>
  <c r="V217" i="59"/>
  <c r="V221" i="59"/>
  <c r="V225" i="59"/>
  <c r="V204" i="59"/>
  <c r="V210" i="59"/>
  <c r="V212" i="59"/>
  <c r="V216" i="59"/>
  <c r="V220" i="59"/>
  <c r="V224" i="59"/>
  <c r="V230" i="59"/>
  <c r="V234" i="59"/>
  <c r="V229" i="59"/>
  <c r="V233" i="59"/>
  <c r="V228" i="59"/>
  <c r="V232" i="59"/>
  <c r="V236" i="59"/>
  <c r="V231" i="59"/>
  <c r="V235" i="59"/>
  <c r="V199" i="59"/>
  <c r="V200" i="59"/>
  <c r="V198" i="59"/>
  <c r="V197" i="59"/>
  <c r="V196" i="59"/>
  <c r="N187" i="59"/>
  <c r="P189" i="59"/>
  <c r="R191" i="59"/>
  <c r="T193" i="59"/>
  <c r="V195" i="59"/>
  <c r="O188" i="59"/>
  <c r="Q190" i="59"/>
  <c r="S192" i="59"/>
  <c r="U194" i="59"/>
  <c r="V152" i="59"/>
  <c r="V153" i="59"/>
  <c r="V157" i="59"/>
  <c r="V150" i="59"/>
  <c r="V156" i="59"/>
  <c r="V160" i="59"/>
  <c r="V147" i="59"/>
  <c r="V148" i="59"/>
  <c r="V151" i="59"/>
  <c r="V158" i="59"/>
  <c r="V163" i="59"/>
  <c r="V165" i="59"/>
  <c r="V169" i="59"/>
  <c r="V173" i="59"/>
  <c r="V177" i="59"/>
  <c r="V181" i="59"/>
  <c r="V162" i="59"/>
  <c r="V164" i="59"/>
  <c r="V168" i="59"/>
  <c r="V172" i="59"/>
  <c r="V176" i="59"/>
  <c r="V180" i="59"/>
  <c r="V167" i="59"/>
  <c r="V175" i="59"/>
  <c r="V154" i="59"/>
  <c r="V161" i="59"/>
  <c r="V171" i="59"/>
  <c r="V149" i="59"/>
  <c r="V155" i="59"/>
  <c r="V159" i="59"/>
  <c r="V178" i="59"/>
  <c r="V166" i="59"/>
  <c r="V174" i="59"/>
  <c r="V182" i="59"/>
  <c r="V179" i="59"/>
  <c r="V170" i="59"/>
  <c r="V146" i="59"/>
  <c r="V145" i="59"/>
  <c r="V144" i="59"/>
  <c r="V143" i="59"/>
  <c r="V142" i="59"/>
  <c r="W390" i="61"/>
  <c r="V95" i="59"/>
  <c r="V96" i="59"/>
  <c r="V102" i="59"/>
  <c r="V106" i="59"/>
  <c r="V110" i="59"/>
  <c r="V98" i="59"/>
  <c r="V101" i="59"/>
  <c r="V105" i="59"/>
  <c r="V109" i="59"/>
  <c r="V99" i="59"/>
  <c r="V100" i="59"/>
  <c r="V104" i="59"/>
  <c r="V108" i="59"/>
  <c r="V111" i="59"/>
  <c r="V114" i="59"/>
  <c r="V118" i="59"/>
  <c r="V122" i="59"/>
  <c r="V126" i="59"/>
  <c r="V115" i="59"/>
  <c r="V119" i="59"/>
  <c r="V127" i="59"/>
  <c r="V107" i="59"/>
  <c r="V113" i="59"/>
  <c r="V117" i="59"/>
  <c r="V121" i="59"/>
  <c r="V125" i="59"/>
  <c r="V129" i="59"/>
  <c r="V97" i="59"/>
  <c r="V103" i="59"/>
  <c r="V112" i="59"/>
  <c r="V116" i="59"/>
  <c r="V120" i="59"/>
  <c r="V124" i="59"/>
  <c r="V128" i="59"/>
  <c r="V94" i="59"/>
  <c r="V123" i="59"/>
  <c r="V93" i="59"/>
  <c r="V92" i="59"/>
  <c r="V91" i="59"/>
  <c r="V90" i="59"/>
  <c r="V89" i="59"/>
  <c r="P82" i="59"/>
  <c r="T86" i="59"/>
  <c r="S85" i="59"/>
  <c r="Q83" i="59"/>
  <c r="U87" i="59"/>
  <c r="R84" i="59"/>
  <c r="V88" i="59"/>
  <c r="O81" i="59"/>
  <c r="N80" i="59"/>
  <c r="N130" i="59" s="1"/>
  <c r="X76" i="61"/>
  <c r="X79" i="61"/>
  <c r="X84" i="61"/>
  <c r="X87" i="61"/>
  <c r="X92" i="61"/>
  <c r="X95" i="61"/>
  <c r="X100" i="61"/>
  <c r="X103" i="61"/>
  <c r="X108" i="61"/>
  <c r="X77" i="61"/>
  <c r="X78" i="61"/>
  <c r="X85" i="61"/>
  <c r="X86" i="61"/>
  <c r="X93" i="61"/>
  <c r="X94" i="61"/>
  <c r="X101" i="61"/>
  <c r="X102" i="61"/>
  <c r="X109" i="61"/>
  <c r="X75" i="61"/>
  <c r="X80" i="61"/>
  <c r="X83" i="61"/>
  <c r="X88" i="61"/>
  <c r="X91" i="61"/>
  <c r="X96" i="61"/>
  <c r="X99" i="61"/>
  <c r="X104" i="61"/>
  <c r="X107" i="61"/>
  <c r="X74" i="61"/>
  <c r="X89" i="61"/>
  <c r="X106" i="61"/>
  <c r="X97" i="61"/>
  <c r="X98" i="61"/>
  <c r="X90" i="61"/>
  <c r="X105" i="61"/>
  <c r="X81" i="61"/>
  <c r="X82" i="61"/>
  <c r="L17" i="58"/>
  <c r="L21" i="58" s="1"/>
  <c r="Z6" i="56"/>
  <c r="Z7" i="56"/>
  <c r="L29" i="1"/>
  <c r="AA3" i="56"/>
  <c r="Y2" i="61"/>
  <c r="T27" i="1"/>
  <c r="X5" i="75" s="1"/>
  <c r="W5" i="59"/>
  <c r="B24" i="59" s="1"/>
  <c r="AH2" i="56"/>
  <c r="S18" i="1"/>
  <c r="S11" i="1" s="1"/>
  <c r="R3" i="42"/>
  <c r="R6" i="42" s="1"/>
  <c r="T33" i="1"/>
  <c r="S34" i="1"/>
  <c r="Y3" i="61" s="1"/>
  <c r="V395" i="67" l="1"/>
  <c r="T16" i="69" s="1"/>
  <c r="L18" i="69"/>
  <c r="N17" i="68"/>
  <c r="N21" i="68" s="1"/>
  <c r="O283" i="67"/>
  <c r="H283" i="67" s="1"/>
  <c r="O273" i="67"/>
  <c r="H273" i="67" s="1"/>
  <c r="N85" i="68"/>
  <c r="O277" i="67"/>
  <c r="H277" i="67" s="1"/>
  <c r="O284" i="67"/>
  <c r="H284" i="67" s="1"/>
  <c r="B46" i="59"/>
  <c r="B35" i="59"/>
  <c r="B57" i="59" s="1"/>
  <c r="X179" i="75"/>
  <c r="X176" i="75"/>
  <c r="X174" i="75"/>
  <c r="X175" i="75"/>
  <c r="X166" i="75"/>
  <c r="X163" i="75"/>
  <c r="X151" i="75"/>
  <c r="X152" i="75"/>
  <c r="X153" i="75"/>
  <c r="X120" i="75"/>
  <c r="X126" i="75"/>
  <c r="X113" i="75"/>
  <c r="X114" i="75"/>
  <c r="X98" i="75"/>
  <c r="X107" i="75"/>
  <c r="X100" i="75"/>
  <c r="X75" i="75"/>
  <c r="X180" i="75"/>
  <c r="X177" i="75"/>
  <c r="X171" i="75"/>
  <c r="X165" i="75"/>
  <c r="X162" i="75"/>
  <c r="X159" i="75"/>
  <c r="X170" i="75"/>
  <c r="X149" i="75"/>
  <c r="X150" i="75"/>
  <c r="X125" i="75"/>
  <c r="X122" i="75"/>
  <c r="X109" i="75"/>
  <c r="X110" i="75"/>
  <c r="X119" i="75"/>
  <c r="X103" i="75"/>
  <c r="X74" i="75"/>
  <c r="X108" i="75"/>
  <c r="X181" i="75"/>
  <c r="X172" i="75"/>
  <c r="X158" i="75"/>
  <c r="X168" i="75"/>
  <c r="X128" i="75"/>
  <c r="X118" i="75"/>
  <c r="X106" i="75"/>
  <c r="X99" i="75"/>
  <c r="X97" i="75"/>
  <c r="X60" i="75"/>
  <c r="X44" i="75"/>
  <c r="X65" i="75"/>
  <c r="X49" i="75"/>
  <c r="X62" i="75"/>
  <c r="X182" i="75"/>
  <c r="X169" i="75"/>
  <c r="X167" i="75"/>
  <c r="X156" i="75"/>
  <c r="X124" i="75"/>
  <c r="X127" i="75"/>
  <c r="X102" i="75"/>
  <c r="X95" i="75"/>
  <c r="X72" i="75"/>
  <c r="X56" i="75"/>
  <c r="X96" i="75"/>
  <c r="X61" i="75"/>
  <c r="X45" i="75"/>
  <c r="X50" i="75"/>
  <c r="X157" i="75"/>
  <c r="X154" i="75"/>
  <c r="X101" i="75"/>
  <c r="X104" i="75"/>
  <c r="X48" i="75"/>
  <c r="X53" i="75"/>
  <c r="X54" i="75"/>
  <c r="X173" i="75"/>
  <c r="X164" i="75"/>
  <c r="X121" i="75"/>
  <c r="X116" i="75"/>
  <c r="X68" i="75"/>
  <c r="X73" i="75"/>
  <c r="X70" i="75"/>
  <c r="X155" i="75"/>
  <c r="X111" i="75"/>
  <c r="X69" i="75"/>
  <c r="X123" i="75"/>
  <c r="X112" i="75"/>
  <c r="X160" i="75"/>
  <c r="X115" i="75"/>
  <c r="X57" i="75"/>
  <c r="X63" i="75"/>
  <c r="X71" i="75"/>
  <c r="X105" i="75"/>
  <c r="X67" i="75"/>
  <c r="X161" i="75"/>
  <c r="X66" i="75"/>
  <c r="X64" i="75"/>
  <c r="X117" i="75"/>
  <c r="X47" i="75"/>
  <c r="X51" i="75"/>
  <c r="X52" i="75"/>
  <c r="X42" i="75"/>
  <c r="X46" i="75"/>
  <c r="X178" i="75"/>
  <c r="X43" i="75"/>
  <c r="X58" i="75"/>
  <c r="X59" i="75"/>
  <c r="X55" i="75"/>
  <c r="X40" i="75"/>
  <c r="X148" i="75"/>
  <c r="X41" i="75"/>
  <c r="X147" i="75"/>
  <c r="X146" i="75"/>
  <c r="X94" i="75"/>
  <c r="X93" i="75"/>
  <c r="X39" i="75"/>
  <c r="X92" i="75"/>
  <c r="X145" i="75"/>
  <c r="X38" i="75"/>
  <c r="X91" i="75"/>
  <c r="X144" i="75"/>
  <c r="X37" i="75"/>
  <c r="X90" i="75"/>
  <c r="X36" i="75"/>
  <c r="X143" i="75"/>
  <c r="O110" i="61"/>
  <c r="H60" i="61"/>
  <c r="H110" i="61" s="1"/>
  <c r="G17" i="58" s="1"/>
  <c r="G21" i="58" s="1"/>
  <c r="T85" i="75"/>
  <c r="U86" i="75"/>
  <c r="W88" i="75"/>
  <c r="N79" i="75"/>
  <c r="N129" i="75" s="1"/>
  <c r="N16" i="75" s="1"/>
  <c r="O21" i="75"/>
  <c r="W34" i="75" s="1"/>
  <c r="O80" i="75"/>
  <c r="X89" i="75"/>
  <c r="S84" i="75"/>
  <c r="P81" i="75"/>
  <c r="R83" i="75"/>
  <c r="Q82" i="75"/>
  <c r="V87" i="75"/>
  <c r="O23" i="75"/>
  <c r="P333" i="61"/>
  <c r="P336" i="67"/>
  <c r="P336" i="61"/>
  <c r="P328" i="67"/>
  <c r="P329" i="61"/>
  <c r="P325" i="67"/>
  <c r="P329" i="67"/>
  <c r="O399" i="61"/>
  <c r="P331" i="67"/>
  <c r="P334" i="67"/>
  <c r="P332" i="67"/>
  <c r="P331" i="61"/>
  <c r="P327" i="67"/>
  <c r="P326" i="67"/>
  <c r="H60" i="67"/>
  <c r="H110" i="67" s="1"/>
  <c r="O383" i="67"/>
  <c r="O338" i="67"/>
  <c r="O349" i="67"/>
  <c r="O364" i="67" s="1"/>
  <c r="O342" i="67"/>
  <c r="O357" i="67" s="1"/>
  <c r="O346" i="67"/>
  <c r="O361" i="67" s="1"/>
  <c r="O350" i="67"/>
  <c r="O365" i="67" s="1"/>
  <c r="O347" i="67"/>
  <c r="O362" i="67" s="1"/>
  <c r="O345" i="67"/>
  <c r="O360" i="67" s="1"/>
  <c r="O351" i="67"/>
  <c r="O366" i="67" s="1"/>
  <c r="O343" i="67"/>
  <c r="O358" i="67" s="1"/>
  <c r="O344" i="67"/>
  <c r="O359" i="67" s="1"/>
  <c r="O348" i="67"/>
  <c r="O363" i="67" s="1"/>
  <c r="O352" i="67"/>
  <c r="O367" i="67" s="1"/>
  <c r="O341" i="67"/>
  <c r="O356" i="67" s="1"/>
  <c r="O352" i="61"/>
  <c r="O367" i="61" s="1"/>
  <c r="O351" i="61"/>
  <c r="O366" i="61" s="1"/>
  <c r="O353" i="61"/>
  <c r="O368" i="61" s="1"/>
  <c r="O347" i="61"/>
  <c r="O362" i="61" s="1"/>
  <c r="O349" i="61"/>
  <c r="O364" i="61" s="1"/>
  <c r="O341" i="61"/>
  <c r="O356" i="61" s="1"/>
  <c r="O345" i="61"/>
  <c r="O360" i="61" s="1"/>
  <c r="O348" i="61"/>
  <c r="O363" i="61" s="1"/>
  <c r="O342" i="61"/>
  <c r="O357" i="61" s="1"/>
  <c r="O343" i="61"/>
  <c r="O358" i="61" s="1"/>
  <c r="O350" i="61"/>
  <c r="O365" i="61" s="1"/>
  <c r="O344" i="61"/>
  <c r="O359" i="61" s="1"/>
  <c r="O346" i="61"/>
  <c r="O361" i="61" s="1"/>
  <c r="O338" i="61"/>
  <c r="P165" i="67"/>
  <c r="P164" i="61"/>
  <c r="P173" i="61" s="1"/>
  <c r="O76" i="69"/>
  <c r="O78" i="69"/>
  <c r="O75" i="59"/>
  <c r="O77" i="59"/>
  <c r="Z29" i="56"/>
  <c r="Z68" i="56"/>
  <c r="Z89" i="56"/>
  <c r="AB389" i="67"/>
  <c r="AB388" i="67"/>
  <c r="AA400" i="67"/>
  <c r="X400" i="61"/>
  <c r="Y389" i="61"/>
  <c r="Y394" i="61" s="1"/>
  <c r="Y388" i="61"/>
  <c r="M86" i="68"/>
  <c r="P136" i="69"/>
  <c r="Y26" i="61"/>
  <c r="Y29" i="61"/>
  <c r="Y23" i="61"/>
  <c r="Y24" i="61"/>
  <c r="Y31" i="61"/>
  <c r="Y32" i="61"/>
  <c r="Y22" i="61"/>
  <c r="Y25" i="61"/>
  <c r="Y30" i="61"/>
  <c r="Y33" i="61"/>
  <c r="Y35" i="61"/>
  <c r="Y36" i="61"/>
  <c r="Y43" i="61"/>
  <c r="Y44" i="61"/>
  <c r="Y34" i="61"/>
  <c r="Y27" i="61"/>
  <c r="Y39" i="61"/>
  <c r="Y40" i="61"/>
  <c r="Y46" i="61"/>
  <c r="Y28" i="61"/>
  <c r="Y42" i="61"/>
  <c r="Y55" i="61"/>
  <c r="Y56" i="61"/>
  <c r="Y38" i="61"/>
  <c r="Y41" i="61"/>
  <c r="Y45" i="61"/>
  <c r="Y49" i="61"/>
  <c r="Y54" i="61"/>
  <c r="Y48" i="61"/>
  <c r="Y51" i="61"/>
  <c r="Y37" i="61"/>
  <c r="Y53" i="61"/>
  <c r="Y47" i="61"/>
  <c r="Y52" i="61"/>
  <c r="Y50" i="61"/>
  <c r="Y21" i="61"/>
  <c r="Y74" i="61" s="1"/>
  <c r="Y20" i="61"/>
  <c r="Y73" i="61" s="1"/>
  <c r="Y19" i="61"/>
  <c r="Y72" i="61" s="1"/>
  <c r="Y18" i="61"/>
  <c r="Y71" i="61" s="1"/>
  <c r="Y17" i="61"/>
  <c r="Y70" i="61" s="1"/>
  <c r="S10" i="61"/>
  <c r="S63" i="61" s="1"/>
  <c r="W14" i="61"/>
  <c r="W67" i="61" s="1"/>
  <c r="R9" i="61"/>
  <c r="R62" i="61" s="1"/>
  <c r="V13" i="61"/>
  <c r="V66" i="61" s="1"/>
  <c r="Q8" i="61"/>
  <c r="Q61" i="61" s="1"/>
  <c r="U12" i="61"/>
  <c r="U65" i="61" s="1"/>
  <c r="Y16" i="61"/>
  <c r="Y69" i="61" s="1"/>
  <c r="X15" i="61"/>
  <c r="X68" i="61" s="1"/>
  <c r="T11" i="61"/>
  <c r="T64" i="61" s="1"/>
  <c r="I64" i="61" s="1"/>
  <c r="P328" i="61"/>
  <c r="P7" i="61"/>
  <c r="P326" i="61"/>
  <c r="Z71" i="56"/>
  <c r="P330" i="61"/>
  <c r="P327" i="61"/>
  <c r="Z98" i="56"/>
  <c r="Z122" i="56"/>
  <c r="Q152" i="67" s="1"/>
  <c r="Z116" i="56"/>
  <c r="Z77" i="56"/>
  <c r="Z80" i="56"/>
  <c r="Z146" i="56"/>
  <c r="Z155" i="56"/>
  <c r="Z113" i="56"/>
  <c r="Z110" i="56"/>
  <c r="Z92" i="56"/>
  <c r="Z83" i="56"/>
  <c r="Z62" i="56"/>
  <c r="Z119" i="56"/>
  <c r="Z125" i="56"/>
  <c r="Z86" i="56"/>
  <c r="Z152" i="56"/>
  <c r="Z65" i="56"/>
  <c r="Z140" i="56"/>
  <c r="AB26" i="67"/>
  <c r="AB29" i="67"/>
  <c r="AB34" i="67"/>
  <c r="AB37" i="67"/>
  <c r="AB42" i="67"/>
  <c r="AB45" i="67"/>
  <c r="AB31" i="67"/>
  <c r="AB32" i="67"/>
  <c r="AB39" i="67"/>
  <c r="AB40" i="67"/>
  <c r="AB25" i="67"/>
  <c r="AB30" i="67"/>
  <c r="AB33" i="67"/>
  <c r="AB38" i="67"/>
  <c r="AB41" i="67"/>
  <c r="AB28" i="67"/>
  <c r="AB43" i="67"/>
  <c r="AB46" i="67"/>
  <c r="AB49" i="67"/>
  <c r="AB54" i="67"/>
  <c r="AB35" i="67"/>
  <c r="AB36" i="67"/>
  <c r="AB51" i="67"/>
  <c r="AB52" i="67"/>
  <c r="AB27" i="67"/>
  <c r="AB44" i="67"/>
  <c r="AB50" i="67"/>
  <c r="AB53" i="67"/>
  <c r="AB48" i="67"/>
  <c r="AB55" i="67"/>
  <c r="AB56" i="67"/>
  <c r="AB47" i="67"/>
  <c r="AB24" i="67"/>
  <c r="AB23" i="67"/>
  <c r="AB22" i="67"/>
  <c r="AB21" i="67"/>
  <c r="AB20" i="67"/>
  <c r="Z131" i="56"/>
  <c r="Z137" i="56"/>
  <c r="Z134" i="56"/>
  <c r="Z104" i="56"/>
  <c r="Z143" i="56"/>
  <c r="Z128" i="56"/>
  <c r="Z101" i="56"/>
  <c r="Z149" i="56"/>
  <c r="Y218" i="61"/>
  <c r="Y270" i="61" s="1"/>
  <c r="Z107" i="56"/>
  <c r="Z74" i="56"/>
  <c r="Z95" i="56"/>
  <c r="O304" i="67"/>
  <c r="H304" i="67" s="1"/>
  <c r="N69" i="68"/>
  <c r="O315" i="67"/>
  <c r="H315" i="67" s="1"/>
  <c r="N80" i="68"/>
  <c r="O314" i="67"/>
  <c r="H314" i="67" s="1"/>
  <c r="N79" i="68"/>
  <c r="O310" i="67"/>
  <c r="H310" i="67" s="1"/>
  <c r="N75" i="68"/>
  <c r="O300" i="67"/>
  <c r="H300" i="67" s="1"/>
  <c r="N65" i="68"/>
  <c r="O291" i="67"/>
  <c r="H291" i="67" s="1"/>
  <c r="N56" i="68"/>
  <c r="O301" i="67"/>
  <c r="H301" i="67" s="1"/>
  <c r="N66" i="68"/>
  <c r="O298" i="67"/>
  <c r="H298" i="67" s="1"/>
  <c r="N63" i="68"/>
  <c r="O320" i="67"/>
  <c r="H320" i="67" s="1"/>
  <c r="O295" i="67"/>
  <c r="H295" i="67" s="1"/>
  <c r="N60" i="68"/>
  <c r="O319" i="67"/>
  <c r="H319" i="67" s="1"/>
  <c r="N84" i="68"/>
  <c r="O312" i="67"/>
  <c r="H312" i="67" s="1"/>
  <c r="N77" i="68"/>
  <c r="O302" i="67"/>
  <c r="H302" i="67" s="1"/>
  <c r="N67" i="68"/>
  <c r="O289" i="67"/>
  <c r="H289" i="67" s="1"/>
  <c r="N54" i="68"/>
  <c r="O305" i="67"/>
  <c r="H305" i="67" s="1"/>
  <c r="N70" i="68"/>
  <c r="O307" i="67"/>
  <c r="H307" i="67" s="1"/>
  <c r="N72" i="68"/>
  <c r="O288" i="67"/>
  <c r="H288" i="67" s="1"/>
  <c r="N53" i="68"/>
  <c r="O297" i="67"/>
  <c r="H297" i="67" s="1"/>
  <c r="N62" i="68"/>
  <c r="O290" i="67"/>
  <c r="H290" i="67" s="1"/>
  <c r="N55" i="68"/>
  <c r="O293" i="67"/>
  <c r="H293" i="67" s="1"/>
  <c r="N58" i="68"/>
  <c r="O313" i="67"/>
  <c r="H313" i="67" s="1"/>
  <c r="N78" i="68"/>
  <c r="O316" i="67"/>
  <c r="H316" i="67" s="1"/>
  <c r="N81" i="68"/>
  <c r="O306" i="67"/>
  <c r="H306" i="67" s="1"/>
  <c r="N71" i="68"/>
  <c r="O308" i="67"/>
  <c r="H308" i="67" s="1"/>
  <c r="N73" i="68"/>
  <c r="O309" i="67"/>
  <c r="H309" i="67" s="1"/>
  <c r="N74" i="68"/>
  <c r="O318" i="67"/>
  <c r="H318" i="67" s="1"/>
  <c r="N83" i="68"/>
  <c r="O299" i="67"/>
  <c r="H299" i="67" s="1"/>
  <c r="N64" i="68"/>
  <c r="O303" i="67"/>
  <c r="H303" i="67" s="1"/>
  <c r="N68" i="68"/>
  <c r="O311" i="67"/>
  <c r="H311" i="67" s="1"/>
  <c r="N76" i="68"/>
  <c r="O296" i="67"/>
  <c r="H296" i="67" s="1"/>
  <c r="N61" i="68"/>
  <c r="O317" i="67"/>
  <c r="H317" i="67" s="1"/>
  <c r="N82" i="68"/>
  <c r="O292" i="67"/>
  <c r="H292" i="67" s="1"/>
  <c r="N57" i="68"/>
  <c r="O294" i="67"/>
  <c r="H294" i="67" s="1"/>
  <c r="N59" i="68"/>
  <c r="O287" i="67"/>
  <c r="H287" i="67" s="1"/>
  <c r="N52" i="68"/>
  <c r="O286" i="67"/>
  <c r="H286" i="67" s="1"/>
  <c r="N51" i="68"/>
  <c r="O282" i="67"/>
  <c r="H282" i="67" s="1"/>
  <c r="N43" i="68"/>
  <c r="O278" i="67"/>
  <c r="H278" i="67" s="1"/>
  <c r="N46" i="68"/>
  <c r="O281" i="67"/>
  <c r="N39" i="68"/>
  <c r="O274" i="67"/>
  <c r="H274" i="67" s="1"/>
  <c r="O276" i="67"/>
  <c r="H276" i="67" s="1"/>
  <c r="O279" i="67"/>
  <c r="H279" i="67" s="1"/>
  <c r="N50" i="68"/>
  <c r="O285" i="67"/>
  <c r="H285" i="67" s="1"/>
  <c r="O280" i="67"/>
  <c r="H280" i="67" s="1"/>
  <c r="O219" i="67"/>
  <c r="O223" i="67"/>
  <c r="O220" i="67"/>
  <c r="W14" i="67"/>
  <c r="W67" i="67" s="1"/>
  <c r="Y16" i="67"/>
  <c r="AB19" i="67"/>
  <c r="X15" i="67"/>
  <c r="AA18" i="67"/>
  <c r="Z17" i="67"/>
  <c r="V13" i="67"/>
  <c r="V66" i="67" s="1"/>
  <c r="U12" i="67"/>
  <c r="U65" i="67" s="1"/>
  <c r="T11" i="67"/>
  <c r="T64" i="67" s="1"/>
  <c r="I64" i="67" s="1"/>
  <c r="S10" i="67"/>
  <c r="S63" i="67" s="1"/>
  <c r="R9" i="67"/>
  <c r="R62" i="67" s="1"/>
  <c r="Q8" i="67"/>
  <c r="Q61" i="67" s="1"/>
  <c r="P7" i="67"/>
  <c r="P334" i="61"/>
  <c r="P332" i="61"/>
  <c r="O296" i="61"/>
  <c r="H296" i="61" s="1"/>
  <c r="G61" i="58" s="1"/>
  <c r="N61" i="58"/>
  <c r="O318" i="61"/>
  <c r="H318" i="61" s="1"/>
  <c r="G83" i="58" s="1"/>
  <c r="N83" i="58"/>
  <c r="O316" i="61"/>
  <c r="H316" i="61" s="1"/>
  <c r="G81" i="58" s="1"/>
  <c r="N81" i="58"/>
  <c r="O302" i="61"/>
  <c r="H302" i="61" s="1"/>
  <c r="G67" i="58" s="1"/>
  <c r="N67" i="58"/>
  <c r="O313" i="61"/>
  <c r="H313" i="61" s="1"/>
  <c r="G78" i="58" s="1"/>
  <c r="N78" i="58"/>
  <c r="O298" i="61"/>
  <c r="H298" i="61" s="1"/>
  <c r="G63" i="58" s="1"/>
  <c r="N63" i="58"/>
  <c r="O297" i="61"/>
  <c r="H297" i="61" s="1"/>
  <c r="G62" i="58" s="1"/>
  <c r="N62" i="58"/>
  <c r="O291" i="61"/>
  <c r="H291" i="61" s="1"/>
  <c r="G56" i="58" s="1"/>
  <c r="N56" i="58"/>
  <c r="O320" i="61"/>
  <c r="H320" i="61" s="1"/>
  <c r="G85" i="58" s="1"/>
  <c r="N85" i="58"/>
  <c r="O312" i="61"/>
  <c r="H312" i="61" s="1"/>
  <c r="G77" i="58" s="1"/>
  <c r="N77" i="58"/>
  <c r="O311" i="61"/>
  <c r="H311" i="61" s="1"/>
  <c r="G76" i="58" s="1"/>
  <c r="N76" i="58"/>
  <c r="O306" i="61"/>
  <c r="H306" i="61" s="1"/>
  <c r="G71" i="58" s="1"/>
  <c r="N71" i="58"/>
  <c r="O293" i="61"/>
  <c r="H293" i="61" s="1"/>
  <c r="G58" i="58" s="1"/>
  <c r="N58" i="58"/>
  <c r="O309" i="61"/>
  <c r="H309" i="61" s="1"/>
  <c r="G74" i="58" s="1"/>
  <c r="N74" i="58"/>
  <c r="O292" i="61"/>
  <c r="H292" i="61" s="1"/>
  <c r="G57" i="58" s="1"/>
  <c r="N57" i="58"/>
  <c r="O287" i="61"/>
  <c r="H287" i="61" s="1"/>
  <c r="G52" i="58" s="1"/>
  <c r="N52" i="58"/>
  <c r="O308" i="61"/>
  <c r="H308" i="61" s="1"/>
  <c r="G73" i="58" s="1"/>
  <c r="N73" i="58"/>
  <c r="O314" i="61"/>
  <c r="H314" i="61" s="1"/>
  <c r="G79" i="58" s="1"/>
  <c r="N79" i="58"/>
  <c r="O303" i="61"/>
  <c r="H303" i="61" s="1"/>
  <c r="G68" i="58" s="1"/>
  <c r="N68" i="58"/>
  <c r="O315" i="61"/>
  <c r="H315" i="61" s="1"/>
  <c r="G80" i="58" s="1"/>
  <c r="N80" i="58"/>
  <c r="O305" i="61"/>
  <c r="H305" i="61" s="1"/>
  <c r="G70" i="58" s="1"/>
  <c r="N70" i="58"/>
  <c r="O304" i="61"/>
  <c r="H304" i="61" s="1"/>
  <c r="G69" i="58" s="1"/>
  <c r="N69" i="58"/>
  <c r="O288" i="61"/>
  <c r="H288" i="61" s="1"/>
  <c r="G53" i="58" s="1"/>
  <c r="N53" i="58"/>
  <c r="O290" i="61"/>
  <c r="H290" i="61" s="1"/>
  <c r="G55" i="58" s="1"/>
  <c r="N55" i="58"/>
  <c r="O289" i="61"/>
  <c r="H289" i="61" s="1"/>
  <c r="G54" i="58" s="1"/>
  <c r="N54" i="58"/>
  <c r="O307" i="61"/>
  <c r="H307" i="61" s="1"/>
  <c r="G72" i="58" s="1"/>
  <c r="N72" i="58"/>
  <c r="O299" i="61"/>
  <c r="H299" i="61" s="1"/>
  <c r="G64" i="58" s="1"/>
  <c r="N64" i="58"/>
  <c r="O319" i="61"/>
  <c r="H319" i="61" s="1"/>
  <c r="G84" i="58" s="1"/>
  <c r="N84" i="58"/>
  <c r="O294" i="61"/>
  <c r="H294" i="61" s="1"/>
  <c r="G59" i="58" s="1"/>
  <c r="N59" i="58"/>
  <c r="O310" i="61"/>
  <c r="H310" i="61" s="1"/>
  <c r="G75" i="58" s="1"/>
  <c r="N75" i="58"/>
  <c r="O317" i="61"/>
  <c r="H317" i="61" s="1"/>
  <c r="G82" i="58" s="1"/>
  <c r="N82" i="58"/>
  <c r="O301" i="61"/>
  <c r="H301" i="61" s="1"/>
  <c r="G66" i="58" s="1"/>
  <c r="N66" i="58"/>
  <c r="O300" i="61"/>
  <c r="H300" i="61" s="1"/>
  <c r="G65" i="58" s="1"/>
  <c r="N65" i="58"/>
  <c r="O295" i="61"/>
  <c r="H295" i="61" s="1"/>
  <c r="G60" i="58" s="1"/>
  <c r="N60" i="58"/>
  <c r="O286" i="61"/>
  <c r="H286" i="61" s="1"/>
  <c r="G51" i="58" s="1"/>
  <c r="N51" i="58"/>
  <c r="N17" i="58"/>
  <c r="N21" i="58" s="1"/>
  <c r="Z56" i="56"/>
  <c r="Z59" i="56"/>
  <c r="Z53" i="56"/>
  <c r="R34" i="66"/>
  <c r="X3" i="67" s="1"/>
  <c r="S33" i="66"/>
  <c r="T19" i="66"/>
  <c r="W71" i="67"/>
  <c r="W69" i="67"/>
  <c r="W70" i="67"/>
  <c r="W394" i="67"/>
  <c r="W72" i="67"/>
  <c r="W393" i="67"/>
  <c r="W395" i="67" s="1"/>
  <c r="U16" i="69" s="1"/>
  <c r="W68" i="67"/>
  <c r="Z11" i="56"/>
  <c r="N238" i="69"/>
  <c r="N73" i="69" s="1"/>
  <c r="N131" i="69"/>
  <c r="N69" i="69" s="1"/>
  <c r="N237" i="59"/>
  <c r="N72" i="59" s="1"/>
  <c r="Z93" i="69"/>
  <c r="O134" i="59"/>
  <c r="V141" i="59"/>
  <c r="N133" i="59"/>
  <c r="N45" i="68"/>
  <c r="N49" i="68"/>
  <c r="W142" i="59"/>
  <c r="P135" i="59"/>
  <c r="N48" i="68"/>
  <c r="Q136" i="59"/>
  <c r="Z32" i="56"/>
  <c r="Z14" i="56"/>
  <c r="T139" i="59"/>
  <c r="U140" i="59"/>
  <c r="Z41" i="56"/>
  <c r="Z23" i="56"/>
  <c r="Z50" i="56"/>
  <c r="N41" i="68"/>
  <c r="R137" i="59"/>
  <c r="S138" i="59"/>
  <c r="Z44" i="56"/>
  <c r="Z20" i="56"/>
  <c r="Z38" i="56"/>
  <c r="Z26" i="56"/>
  <c r="Z17" i="56"/>
  <c r="Z35" i="56"/>
  <c r="Z47" i="56"/>
  <c r="Q137" i="69"/>
  <c r="N47" i="68"/>
  <c r="U141" i="69"/>
  <c r="Y145" i="69"/>
  <c r="W143" i="69"/>
  <c r="S139" i="69"/>
  <c r="O135" i="69"/>
  <c r="Z146" i="69"/>
  <c r="V142" i="69"/>
  <c r="R138" i="69"/>
  <c r="N134" i="69"/>
  <c r="X144" i="69"/>
  <c r="T140" i="69"/>
  <c r="O273" i="61"/>
  <c r="O271" i="61"/>
  <c r="O274" i="61"/>
  <c r="H274" i="61" s="1"/>
  <c r="O281" i="61"/>
  <c r="H281" i="61" s="1"/>
  <c r="O283" i="61"/>
  <c r="H283" i="61" s="1"/>
  <c r="Z8" i="56"/>
  <c r="O399" i="67"/>
  <c r="O401" i="67" s="1"/>
  <c r="O402" i="67" s="1"/>
  <c r="N42" i="68"/>
  <c r="N38" i="68"/>
  <c r="O280" i="61"/>
  <c r="H280" i="61" s="1"/>
  <c r="N44" i="68"/>
  <c r="O285" i="61"/>
  <c r="H285" i="61" s="1"/>
  <c r="O276" i="61"/>
  <c r="H276" i="61" s="1"/>
  <c r="O284" i="61"/>
  <c r="H284" i="61" s="1"/>
  <c r="AB105" i="67"/>
  <c r="AB97" i="67"/>
  <c r="AB89" i="67"/>
  <c r="AB81" i="67"/>
  <c r="AB98" i="67"/>
  <c r="AB78" i="67"/>
  <c r="AB80" i="67"/>
  <c r="AB218" i="67"/>
  <c r="AB270" i="67" s="1"/>
  <c r="AB84" i="67"/>
  <c r="AB107" i="67"/>
  <c r="AB99" i="67"/>
  <c r="AB91" i="67"/>
  <c r="AB83" i="67"/>
  <c r="AB106" i="67"/>
  <c r="AB94" i="67"/>
  <c r="AB88" i="67"/>
  <c r="AB86" i="67"/>
  <c r="AB103" i="67"/>
  <c r="AB95" i="67"/>
  <c r="AB87" i="67"/>
  <c r="AB79" i="67"/>
  <c r="AB90" i="67"/>
  <c r="AB104" i="67"/>
  <c r="AB100" i="67"/>
  <c r="AB108" i="67"/>
  <c r="AB92" i="67"/>
  <c r="AB109" i="67"/>
  <c r="AB101" i="67"/>
  <c r="AB93" i="67"/>
  <c r="AB85" i="67"/>
  <c r="AB82" i="67"/>
  <c r="AB96" i="67"/>
  <c r="AB102" i="67"/>
  <c r="AA5" i="69"/>
  <c r="AC2" i="67"/>
  <c r="X27" i="66"/>
  <c r="W18" i="66"/>
  <c r="W11" i="66" s="1"/>
  <c r="AA390" i="67"/>
  <c r="Z226" i="69"/>
  <c r="Z227" i="69"/>
  <c r="Z217" i="69"/>
  <c r="Z218" i="69"/>
  <c r="Z215" i="69"/>
  <c r="Z180" i="69"/>
  <c r="Z203" i="69"/>
  <c r="Z219" i="69"/>
  <c r="Z168" i="69"/>
  <c r="Z152" i="69"/>
  <c r="Z119" i="69"/>
  <c r="Z183" i="69"/>
  <c r="Z161" i="69"/>
  <c r="Z128" i="69"/>
  <c r="Z221" i="69"/>
  <c r="Z154" i="69"/>
  <c r="Z236" i="69"/>
  <c r="Z150" i="69"/>
  <c r="Z166" i="69"/>
  <c r="Z118" i="69"/>
  <c r="Z103" i="69"/>
  <c r="Z151" i="69"/>
  <c r="Z109" i="69"/>
  <c r="Z99" i="69"/>
  <c r="Z129" i="69"/>
  <c r="Z167" i="69"/>
  <c r="Z106" i="69"/>
  <c r="Z231" i="69"/>
  <c r="Z202" i="69"/>
  <c r="Z237" i="69"/>
  <c r="Z156" i="69"/>
  <c r="Z205" i="69"/>
  <c r="Z149" i="69"/>
  <c r="Z162" i="69"/>
  <c r="Z159" i="69"/>
  <c r="Z122" i="69"/>
  <c r="Z174" i="69"/>
  <c r="Z97" i="69"/>
  <c r="Z102" i="69"/>
  <c r="Z177" i="69"/>
  <c r="Z220" i="69"/>
  <c r="Z153" i="69"/>
  <c r="Z170" i="69"/>
  <c r="Z175" i="69"/>
  <c r="Z126" i="69"/>
  <c r="Z207" i="69"/>
  <c r="Z101" i="69"/>
  <c r="Z110" i="69"/>
  <c r="Z222" i="69"/>
  <c r="Z223" i="69"/>
  <c r="Z213" i="69"/>
  <c r="Z214" i="69"/>
  <c r="Z208" i="69"/>
  <c r="Z176" i="69"/>
  <c r="Z181" i="69"/>
  <c r="Z209" i="69"/>
  <c r="Z164" i="69"/>
  <c r="Z148" i="69"/>
  <c r="Z115" i="69"/>
  <c r="Z173" i="69"/>
  <c r="Z157" i="69"/>
  <c r="Z124" i="69"/>
  <c r="Z204" i="69"/>
  <c r="Z216" i="69"/>
  <c r="Z179" i="69"/>
  <c r="Z112" i="69"/>
  <c r="Z130" i="69"/>
  <c r="Z114" i="69"/>
  <c r="Z211" i="69"/>
  <c r="Z98" i="69"/>
  <c r="Z105" i="69"/>
  <c r="Z95" i="69"/>
  <c r="Z113" i="69"/>
  <c r="Z158" i="69"/>
  <c r="Z96" i="69"/>
  <c r="Z230" i="69"/>
  <c r="Z225" i="69"/>
  <c r="Z224" i="69"/>
  <c r="Z229" i="69"/>
  <c r="Z212" i="69"/>
  <c r="Z172" i="69"/>
  <c r="Z123" i="69"/>
  <c r="Z165" i="69"/>
  <c r="Z116" i="69"/>
  <c r="Z163" i="69"/>
  <c r="Z104" i="69"/>
  <c r="Z107" i="69"/>
  <c r="Z117" i="69"/>
  <c r="Z155" i="69"/>
  <c r="Z100" i="69"/>
  <c r="Z234" i="69"/>
  <c r="Z235" i="69"/>
  <c r="Z233" i="69"/>
  <c r="Z232" i="69"/>
  <c r="Z210" i="69"/>
  <c r="Z206" i="69"/>
  <c r="Z228" i="69"/>
  <c r="Z178" i="69"/>
  <c r="Z160" i="69"/>
  <c r="Z127" i="69"/>
  <c r="Z169" i="69"/>
  <c r="Z120" i="69"/>
  <c r="Z171" i="69"/>
  <c r="Z108" i="69"/>
  <c r="Z111" i="69"/>
  <c r="Z125" i="69"/>
  <c r="Z182" i="69"/>
  <c r="Z121" i="69"/>
  <c r="Z147" i="69"/>
  <c r="Z94" i="69"/>
  <c r="Z201" i="69"/>
  <c r="X30" i="66"/>
  <c r="Y28" i="66"/>
  <c r="Y29" i="66" s="1"/>
  <c r="X393" i="61"/>
  <c r="X395" i="61" s="1"/>
  <c r="V16" i="59" s="1"/>
  <c r="O279" i="61"/>
  <c r="H279" i="61" s="1"/>
  <c r="N44" i="58"/>
  <c r="O277" i="61"/>
  <c r="H277" i="61" s="1"/>
  <c r="N42" i="58"/>
  <c r="O278" i="61"/>
  <c r="H278" i="61" s="1"/>
  <c r="N43" i="58"/>
  <c r="O272" i="61"/>
  <c r="H272" i="61" s="1"/>
  <c r="N37" i="58"/>
  <c r="O275" i="61"/>
  <c r="H275" i="61" s="1"/>
  <c r="N40" i="58"/>
  <c r="O282" i="61"/>
  <c r="H282" i="61" s="1"/>
  <c r="N47" i="58"/>
  <c r="W196" i="59"/>
  <c r="W204" i="59"/>
  <c r="W210" i="59"/>
  <c r="W205" i="59"/>
  <c r="W208" i="59"/>
  <c r="W206" i="59"/>
  <c r="W207" i="59"/>
  <c r="W211" i="59"/>
  <c r="W214" i="59"/>
  <c r="W218" i="59"/>
  <c r="W222" i="59"/>
  <c r="W226" i="59"/>
  <c r="W202" i="59"/>
  <c r="W213" i="59"/>
  <c r="W217" i="59"/>
  <c r="W221" i="59"/>
  <c r="W225" i="59"/>
  <c r="W203" i="59"/>
  <c r="W212" i="59"/>
  <c r="W216" i="59"/>
  <c r="W220" i="59"/>
  <c r="W224" i="59"/>
  <c r="W209" i="59"/>
  <c r="W215" i="59"/>
  <c r="W219" i="59"/>
  <c r="W223" i="59"/>
  <c r="W227" i="59"/>
  <c r="W229" i="59"/>
  <c r="W233" i="59"/>
  <c r="W228" i="59"/>
  <c r="W232" i="59"/>
  <c r="W236" i="59"/>
  <c r="W231" i="59"/>
  <c r="W235" i="59"/>
  <c r="W230" i="59"/>
  <c r="W234" i="59"/>
  <c r="W200" i="59"/>
  <c r="W201" i="59"/>
  <c r="W199" i="59"/>
  <c r="W198" i="59"/>
  <c r="W197" i="59"/>
  <c r="W89" i="59"/>
  <c r="W150" i="59"/>
  <c r="W156" i="59"/>
  <c r="W155" i="59"/>
  <c r="W159" i="59"/>
  <c r="W163" i="59"/>
  <c r="W157" i="59"/>
  <c r="W162" i="59"/>
  <c r="W164" i="59"/>
  <c r="W168" i="59"/>
  <c r="W172" i="59"/>
  <c r="W176" i="59"/>
  <c r="W180" i="59"/>
  <c r="W154" i="59"/>
  <c r="W152" i="59"/>
  <c r="W161" i="59"/>
  <c r="W167" i="59"/>
  <c r="W171" i="59"/>
  <c r="W175" i="59"/>
  <c r="W179" i="59"/>
  <c r="W149" i="59"/>
  <c r="W153" i="59"/>
  <c r="W160" i="59"/>
  <c r="W166" i="59"/>
  <c r="W174" i="59"/>
  <c r="W182" i="59"/>
  <c r="W151" i="59"/>
  <c r="W170" i="59"/>
  <c r="W177" i="59"/>
  <c r="W148" i="59"/>
  <c r="W158" i="59"/>
  <c r="W165" i="59"/>
  <c r="W173" i="59"/>
  <c r="W181" i="59"/>
  <c r="W178" i="59"/>
  <c r="W169" i="59"/>
  <c r="W146" i="59"/>
  <c r="W147" i="59"/>
  <c r="W145" i="59"/>
  <c r="W144" i="59"/>
  <c r="W143" i="59"/>
  <c r="X390" i="61"/>
  <c r="W98" i="59"/>
  <c r="W101" i="59"/>
  <c r="W105" i="59"/>
  <c r="W109" i="59"/>
  <c r="W99" i="59"/>
  <c r="W100" i="59"/>
  <c r="W104" i="59"/>
  <c r="W108" i="59"/>
  <c r="W97" i="59"/>
  <c r="W103" i="59"/>
  <c r="W107" i="59"/>
  <c r="W111" i="59"/>
  <c r="W95" i="59"/>
  <c r="W110" i="59"/>
  <c r="W113" i="59"/>
  <c r="W117" i="59"/>
  <c r="W121" i="59"/>
  <c r="W125" i="59"/>
  <c r="W129" i="59"/>
  <c r="W96" i="59"/>
  <c r="W106" i="59"/>
  <c r="W112" i="59"/>
  <c r="W116" i="59"/>
  <c r="W120" i="59"/>
  <c r="W124" i="59"/>
  <c r="W128" i="59"/>
  <c r="W118" i="59"/>
  <c r="W122" i="59"/>
  <c r="W126" i="59"/>
  <c r="W102" i="59"/>
  <c r="W115" i="59"/>
  <c r="W119" i="59"/>
  <c r="W123" i="59"/>
  <c r="W127" i="59"/>
  <c r="W114" i="59"/>
  <c r="W94" i="59"/>
  <c r="W93" i="59"/>
  <c r="W92" i="59"/>
  <c r="W91" i="59"/>
  <c r="W90" i="59"/>
  <c r="Y77" i="61"/>
  <c r="Y78" i="61"/>
  <c r="Y85" i="61"/>
  <c r="Y86" i="61"/>
  <c r="Y93" i="61"/>
  <c r="Y94" i="61"/>
  <c r="Y101" i="61"/>
  <c r="Y102" i="61"/>
  <c r="Y109" i="61"/>
  <c r="Y75" i="61"/>
  <c r="Y80" i="61"/>
  <c r="Y83" i="61"/>
  <c r="Y88" i="61"/>
  <c r="Y91" i="61"/>
  <c r="Y96" i="61"/>
  <c r="Y99" i="61"/>
  <c r="Y104" i="61"/>
  <c r="Y107" i="61"/>
  <c r="Y81" i="61"/>
  <c r="Y82" i="61"/>
  <c r="Y89" i="61"/>
  <c r="Y90" i="61"/>
  <c r="Y97" i="61"/>
  <c r="Y98" i="61"/>
  <c r="Y105" i="61"/>
  <c r="Y106" i="61"/>
  <c r="Y95" i="61"/>
  <c r="Y100" i="61"/>
  <c r="Y92" i="61"/>
  <c r="Y103" i="61"/>
  <c r="Y79" i="61"/>
  <c r="Y84" i="61"/>
  <c r="Y76" i="61"/>
  <c r="Y87" i="61"/>
  <c r="Y108" i="61"/>
  <c r="L30" i="1"/>
  <c r="AA4" i="56"/>
  <c r="M28" i="1"/>
  <c r="U27" i="1"/>
  <c r="Y5" i="75" s="1"/>
  <c r="Y90" i="75" s="1"/>
  <c r="X5" i="59"/>
  <c r="S3" i="42"/>
  <c r="S6" i="42" s="1"/>
  <c r="AI2" i="56"/>
  <c r="T18" i="1"/>
  <c r="T11" i="1" s="1"/>
  <c r="Z2" i="61"/>
  <c r="T34" i="1"/>
  <c r="Z3" i="61" s="1"/>
  <c r="U33" i="1"/>
  <c r="M14" i="59" l="1"/>
  <c r="C22" i="59" s="1"/>
  <c r="L20" i="69"/>
  <c r="N40" i="68"/>
  <c r="G44" i="68"/>
  <c r="G47" i="68"/>
  <c r="G57" i="68"/>
  <c r="G68" i="68"/>
  <c r="G73" i="68"/>
  <c r="G58" i="68"/>
  <c r="G72" i="68"/>
  <c r="G77" i="68"/>
  <c r="G41" i="68"/>
  <c r="G66" i="68"/>
  <c r="G79" i="68"/>
  <c r="G51" i="68"/>
  <c r="G82" i="68"/>
  <c r="G64" i="68"/>
  <c r="G71" i="68"/>
  <c r="G55" i="68"/>
  <c r="G70" i="68"/>
  <c r="G84" i="68"/>
  <c r="G56" i="68"/>
  <c r="G80" i="68"/>
  <c r="G42" i="68"/>
  <c r="G52" i="68"/>
  <c r="G61" i="68"/>
  <c r="G83" i="68"/>
  <c r="G81" i="68"/>
  <c r="G62" i="68"/>
  <c r="G54" i="68"/>
  <c r="G60" i="68"/>
  <c r="G45" i="68"/>
  <c r="G85" i="68"/>
  <c r="G65" i="68"/>
  <c r="G69" i="68"/>
  <c r="G17" i="68"/>
  <c r="G21" i="68" s="1"/>
  <c r="G59" i="68"/>
  <c r="G76" i="68"/>
  <c r="G74" i="68"/>
  <c r="G78" i="68"/>
  <c r="G53" i="68"/>
  <c r="G67" i="68"/>
  <c r="G63" i="68"/>
  <c r="G75" i="68"/>
  <c r="Y52" i="75"/>
  <c r="Y56" i="75"/>
  <c r="Y72" i="75"/>
  <c r="Y182" i="75"/>
  <c r="Y179" i="75"/>
  <c r="Y169" i="75"/>
  <c r="Y166" i="75"/>
  <c r="Y163" i="75"/>
  <c r="Y160" i="75"/>
  <c r="Y157" i="75"/>
  <c r="Y161" i="75"/>
  <c r="Y121" i="75"/>
  <c r="Y118" i="75"/>
  <c r="Y115" i="75"/>
  <c r="Y102" i="75"/>
  <c r="Y111" i="75"/>
  <c r="Y124" i="75"/>
  <c r="Y100" i="75"/>
  <c r="Y109" i="75"/>
  <c r="Y69" i="75"/>
  <c r="Y53" i="75"/>
  <c r="Y70" i="75"/>
  <c r="Y54" i="75"/>
  <c r="Y71" i="75"/>
  <c r="Y128" i="75"/>
  <c r="Y177" i="75"/>
  <c r="Y175" i="75"/>
  <c r="Y176" i="75"/>
  <c r="Y162" i="75"/>
  <c r="Y159" i="75"/>
  <c r="Y156" i="75"/>
  <c r="Y154" i="75"/>
  <c r="Y150" i="75"/>
  <c r="Y117" i="75"/>
  <c r="Y127" i="75"/>
  <c r="Y114" i="75"/>
  <c r="Y98" i="75"/>
  <c r="Y107" i="75"/>
  <c r="Y112" i="75"/>
  <c r="Y96" i="75"/>
  <c r="Y97" i="75"/>
  <c r="Y65" i="75"/>
  <c r="Y49" i="75"/>
  <c r="Y66" i="75"/>
  <c r="Y50" i="75"/>
  <c r="Y67" i="75"/>
  <c r="Y64" i="75"/>
  <c r="Y181" i="75"/>
  <c r="Y168" i="75"/>
  <c r="Y167" i="75"/>
  <c r="Y153" i="75"/>
  <c r="Y125" i="75"/>
  <c r="Y119" i="75"/>
  <c r="Y116" i="75"/>
  <c r="Y104" i="75"/>
  <c r="Y73" i="75"/>
  <c r="Y101" i="75"/>
  <c r="Y74" i="75"/>
  <c r="Y44" i="75"/>
  <c r="Y178" i="75"/>
  <c r="Y173" i="75"/>
  <c r="Y171" i="75"/>
  <c r="Y165" i="75"/>
  <c r="Y126" i="75"/>
  <c r="Y110" i="75"/>
  <c r="Y103" i="75"/>
  <c r="Y105" i="75"/>
  <c r="Y61" i="75"/>
  <c r="Y62" i="75"/>
  <c r="Y63" i="75"/>
  <c r="Y174" i="75"/>
  <c r="Y164" i="75"/>
  <c r="Y122" i="75"/>
  <c r="Y99" i="75"/>
  <c r="Y57" i="75"/>
  <c r="Y59" i="75"/>
  <c r="Y172" i="75"/>
  <c r="Y152" i="75"/>
  <c r="Y123" i="75"/>
  <c r="Y108" i="75"/>
  <c r="Y45" i="75"/>
  <c r="Y158" i="75"/>
  <c r="Y120" i="75"/>
  <c r="Y46" i="75"/>
  <c r="Y151" i="75"/>
  <c r="Y113" i="75"/>
  <c r="Y180" i="75"/>
  <c r="Y106" i="75"/>
  <c r="Y155" i="75"/>
  <c r="Y48" i="75"/>
  <c r="Y75" i="75"/>
  <c r="Y170" i="75"/>
  <c r="Y47" i="75"/>
  <c r="Y51" i="75"/>
  <c r="Y55" i="75"/>
  <c r="Y60" i="75"/>
  <c r="Y68" i="75"/>
  <c r="Y58" i="75"/>
  <c r="Y43" i="75"/>
  <c r="Y149" i="75"/>
  <c r="Y42" i="75"/>
  <c r="Y148" i="75"/>
  <c r="Y41" i="75"/>
  <c r="Y147" i="75"/>
  <c r="Y95" i="75"/>
  <c r="Y40" i="75"/>
  <c r="Y94" i="75"/>
  <c r="Y93" i="75"/>
  <c r="Y146" i="75"/>
  <c r="Y39" i="75"/>
  <c r="Y92" i="75"/>
  <c r="Y38" i="75"/>
  <c r="Y145" i="75"/>
  <c r="Y144" i="75"/>
  <c r="Y91" i="75"/>
  <c r="Y37" i="75"/>
  <c r="U32" i="75"/>
  <c r="X35" i="75"/>
  <c r="O26" i="75"/>
  <c r="O76" i="75" s="1"/>
  <c r="O14" i="75" s="1"/>
  <c r="P27" i="75"/>
  <c r="R29" i="75"/>
  <c r="T31" i="75"/>
  <c r="Y36" i="75"/>
  <c r="S30" i="75"/>
  <c r="V33" i="75"/>
  <c r="Q28" i="75"/>
  <c r="O22" i="75"/>
  <c r="P134" i="75"/>
  <c r="Q135" i="75"/>
  <c r="R136" i="75"/>
  <c r="X142" i="75"/>
  <c r="Y143" i="75"/>
  <c r="T138" i="75"/>
  <c r="O133" i="75"/>
  <c r="O183" i="75" s="1"/>
  <c r="O18" i="75" s="1"/>
  <c r="V140" i="75"/>
  <c r="W141" i="75"/>
  <c r="U139" i="75"/>
  <c r="S137" i="75"/>
  <c r="H383" i="67"/>
  <c r="F259" i="69" s="1"/>
  <c r="O374" i="67"/>
  <c r="O377" i="67"/>
  <c r="H377" i="67" s="1"/>
  <c r="F253" i="69" s="1"/>
  <c r="O382" i="67"/>
  <c r="O379" i="67"/>
  <c r="O373" i="67"/>
  <c r="O375" i="67"/>
  <c r="O371" i="67"/>
  <c r="H371" i="67" s="1"/>
  <c r="F247" i="69" s="1"/>
  <c r="O376" i="67"/>
  <c r="O381" i="67"/>
  <c r="O380" i="67"/>
  <c r="O378" i="67"/>
  <c r="O372" i="67"/>
  <c r="P60" i="67"/>
  <c r="P110" i="67" s="1"/>
  <c r="N14" i="69" s="1"/>
  <c r="O382" i="61"/>
  <c r="H382" i="61" s="1"/>
  <c r="O379" i="61"/>
  <c r="H379" i="61" s="1"/>
  <c r="F200" i="75" s="1"/>
  <c r="O373" i="61"/>
  <c r="O375" i="61"/>
  <c r="H375" i="61" s="1"/>
  <c r="O371" i="61"/>
  <c r="H371" i="61" s="1"/>
  <c r="F192" i="75" s="1"/>
  <c r="O376" i="61"/>
  <c r="O381" i="61"/>
  <c r="O383" i="61"/>
  <c r="O378" i="61"/>
  <c r="O372" i="61"/>
  <c r="H372" i="61" s="1"/>
  <c r="F193" i="75" s="1"/>
  <c r="O380" i="61"/>
  <c r="O374" i="61"/>
  <c r="O377" i="61"/>
  <c r="H271" i="61"/>
  <c r="G36" i="58" s="1"/>
  <c r="O77" i="69"/>
  <c r="O76" i="59"/>
  <c r="Q141" i="67"/>
  <c r="Q121" i="67"/>
  <c r="Q134" i="61"/>
  <c r="Q121" i="61"/>
  <c r="Q141" i="61"/>
  <c r="Q134" i="67"/>
  <c r="Q132" i="61"/>
  <c r="Q149" i="61"/>
  <c r="Q137" i="67"/>
  <c r="Q140" i="67"/>
  <c r="Q139" i="67"/>
  <c r="Q163" i="61"/>
  <c r="Q150" i="67"/>
  <c r="Q153" i="61"/>
  <c r="Q142" i="61"/>
  <c r="Q160" i="61"/>
  <c r="Q152" i="61"/>
  <c r="Q151" i="67"/>
  <c r="Q148" i="61"/>
  <c r="Q138" i="67"/>
  <c r="Q144" i="61"/>
  <c r="Q135" i="67"/>
  <c r="AC389" i="67"/>
  <c r="AC388" i="67"/>
  <c r="AB400" i="67"/>
  <c r="Y400" i="61"/>
  <c r="Z388" i="61"/>
  <c r="Z389" i="61"/>
  <c r="Z394" i="61" s="1"/>
  <c r="N86" i="58"/>
  <c r="Z27" i="61"/>
  <c r="Z28" i="61"/>
  <c r="Z26" i="61"/>
  <c r="Z29" i="61"/>
  <c r="Z23" i="61"/>
  <c r="Z24" i="61"/>
  <c r="Z31" i="61"/>
  <c r="Z32" i="61"/>
  <c r="Z33" i="61"/>
  <c r="Z38" i="61"/>
  <c r="Z41" i="61"/>
  <c r="Z46" i="61"/>
  <c r="Z25" i="61"/>
  <c r="Z35" i="61"/>
  <c r="Z30" i="61"/>
  <c r="Z34" i="61"/>
  <c r="Z37" i="61"/>
  <c r="Z44" i="61"/>
  <c r="Z45" i="61"/>
  <c r="Z36" i="61"/>
  <c r="Z43" i="61"/>
  <c r="Z50" i="61"/>
  <c r="Z53" i="61"/>
  <c r="Z56" i="61"/>
  <c r="Z39" i="61"/>
  <c r="Z40" i="61"/>
  <c r="Z42" i="61"/>
  <c r="Z55" i="61"/>
  <c r="Z54" i="61"/>
  <c r="Z47" i="61"/>
  <c r="Z52" i="61"/>
  <c r="Z48" i="61"/>
  <c r="Z51" i="61"/>
  <c r="Z49" i="61"/>
  <c r="Z21" i="61"/>
  <c r="Z74" i="61" s="1"/>
  <c r="Z22" i="61"/>
  <c r="Z75" i="61" s="1"/>
  <c r="Z20" i="61"/>
  <c r="Z73" i="61" s="1"/>
  <c r="Z19" i="61"/>
  <c r="Z72" i="61" s="1"/>
  <c r="Z18" i="61"/>
  <c r="Z71" i="61" s="1"/>
  <c r="Z17" i="61"/>
  <c r="Z70" i="61" s="1"/>
  <c r="Q135" i="61"/>
  <c r="Q144" i="67"/>
  <c r="Q137" i="61"/>
  <c r="Q150" i="61"/>
  <c r="Q138" i="61"/>
  <c r="Q151" i="61"/>
  <c r="Q153" i="67"/>
  <c r="Q142" i="67"/>
  <c r="Q160" i="67"/>
  <c r="Q163" i="67"/>
  <c r="Q140" i="61"/>
  <c r="Q139" i="61"/>
  <c r="Q132" i="67"/>
  <c r="Q149" i="67"/>
  <c r="Q148" i="67"/>
  <c r="AC27" i="67"/>
  <c r="AC28" i="67"/>
  <c r="AC35" i="67"/>
  <c r="AC36" i="67"/>
  <c r="AC43" i="67"/>
  <c r="AC44" i="67"/>
  <c r="AC26" i="67"/>
  <c r="AC29" i="67"/>
  <c r="AC34" i="67"/>
  <c r="AC37" i="67"/>
  <c r="AC42" i="67"/>
  <c r="AC45" i="67"/>
  <c r="AC31" i="67"/>
  <c r="AC32" i="67"/>
  <c r="AC39" i="67"/>
  <c r="AC40" i="67"/>
  <c r="AC47" i="67"/>
  <c r="AC48" i="67"/>
  <c r="AC55" i="67"/>
  <c r="AC30" i="67"/>
  <c r="AC41" i="67"/>
  <c r="AC46" i="67"/>
  <c r="AC49" i="67"/>
  <c r="AC33" i="67"/>
  <c r="AC38" i="67"/>
  <c r="AC51" i="67"/>
  <c r="AC52" i="67"/>
  <c r="AC50" i="67"/>
  <c r="AC53" i="67"/>
  <c r="AC56" i="67"/>
  <c r="AC54" i="67"/>
  <c r="AC24" i="67"/>
  <c r="AC25" i="67"/>
  <c r="AC23" i="67"/>
  <c r="AC22" i="67"/>
  <c r="AC21" i="67"/>
  <c r="AA111" i="56"/>
  <c r="AA69" i="56"/>
  <c r="AA64" i="56"/>
  <c r="AA66" i="56"/>
  <c r="AA144" i="56"/>
  <c r="AA148" i="56"/>
  <c r="AA87" i="56"/>
  <c r="AA139" i="56"/>
  <c r="AA127" i="56"/>
  <c r="AA108" i="56"/>
  <c r="AA100" i="56"/>
  <c r="AA73" i="56"/>
  <c r="AA60" i="56"/>
  <c r="AA117" i="56"/>
  <c r="AA94" i="56"/>
  <c r="AA136" i="56"/>
  <c r="AA96" i="56"/>
  <c r="AA114" i="56"/>
  <c r="AA120" i="56"/>
  <c r="AA75" i="56"/>
  <c r="AA63" i="56"/>
  <c r="AA105" i="56"/>
  <c r="AA76" i="56"/>
  <c r="AA93" i="56"/>
  <c r="AA81" i="56"/>
  <c r="AA78" i="56"/>
  <c r="AA126" i="56"/>
  <c r="AA123" i="56"/>
  <c r="AA90" i="56"/>
  <c r="AA132" i="56"/>
  <c r="AA72" i="56"/>
  <c r="AA99" i="56"/>
  <c r="AA147" i="56"/>
  <c r="AA129" i="56"/>
  <c r="AA151" i="56"/>
  <c r="AA103" i="56"/>
  <c r="AA112" i="56"/>
  <c r="AA67" i="56"/>
  <c r="AA82" i="56"/>
  <c r="AA118" i="56"/>
  <c r="AA106" i="56"/>
  <c r="AA142" i="56"/>
  <c r="AA133" i="56"/>
  <c r="AA109" i="56"/>
  <c r="AA79" i="56"/>
  <c r="AA124" i="56"/>
  <c r="AA85" i="56"/>
  <c r="AA88" i="56"/>
  <c r="AA84" i="56"/>
  <c r="AA145" i="56"/>
  <c r="AA102" i="56"/>
  <c r="AA138" i="56"/>
  <c r="AA97" i="56"/>
  <c r="AA70" i="56"/>
  <c r="AA121" i="56"/>
  <c r="AA130" i="56"/>
  <c r="AA61" i="56"/>
  <c r="AA141" i="56"/>
  <c r="AA91" i="56"/>
  <c r="AA115" i="56"/>
  <c r="AA135" i="56"/>
  <c r="AA150" i="56"/>
  <c r="AA154" i="56"/>
  <c r="AA153" i="56"/>
  <c r="Q158" i="67"/>
  <c r="Q158" i="61"/>
  <c r="Q162" i="61"/>
  <c r="Q162" i="67"/>
  <c r="AC20" i="67"/>
  <c r="Z218" i="61"/>
  <c r="Z270" i="61" s="1"/>
  <c r="Q143" i="61"/>
  <c r="Q143" i="67"/>
  <c r="Q147" i="61"/>
  <c r="Q147" i="67"/>
  <c r="Q161" i="67"/>
  <c r="Q161" i="61"/>
  <c r="Q146" i="61"/>
  <c r="Q146" i="67"/>
  <c r="Q157" i="61"/>
  <c r="Q157" i="67"/>
  <c r="Q133" i="61"/>
  <c r="Q133" i="67"/>
  <c r="Q154" i="67"/>
  <c r="Q154" i="61"/>
  <c r="Q136" i="61"/>
  <c r="Q136" i="67"/>
  <c r="Q145" i="61"/>
  <c r="Q145" i="67"/>
  <c r="Q159" i="67"/>
  <c r="Q159" i="61"/>
  <c r="Q156" i="67"/>
  <c r="Q156" i="61"/>
  <c r="Q155" i="61"/>
  <c r="Q155" i="67"/>
  <c r="X68" i="67"/>
  <c r="P170" i="61"/>
  <c r="P222" i="61" s="1"/>
  <c r="P274" i="61" s="1"/>
  <c r="O275" i="67"/>
  <c r="H275" i="67" s="1"/>
  <c r="N36" i="68"/>
  <c r="O271" i="67"/>
  <c r="N37" i="68"/>
  <c r="O272" i="67"/>
  <c r="H272" i="67" s="1"/>
  <c r="H281" i="67"/>
  <c r="G43" i="68"/>
  <c r="G50" i="68"/>
  <c r="G49" i="68"/>
  <c r="G48" i="68"/>
  <c r="G39" i="68"/>
  <c r="P202" i="67"/>
  <c r="P254" i="67" s="1"/>
  <c r="P306" i="67" s="1"/>
  <c r="P204" i="67"/>
  <c r="P256" i="67" s="1"/>
  <c r="P308" i="67" s="1"/>
  <c r="P185" i="67"/>
  <c r="P237" i="67" s="1"/>
  <c r="P289" i="67" s="1"/>
  <c r="P205" i="67"/>
  <c r="P257" i="67" s="1"/>
  <c r="P309" i="67" s="1"/>
  <c r="P203" i="67"/>
  <c r="P255" i="67" s="1"/>
  <c r="P307" i="67" s="1"/>
  <c r="P187" i="67"/>
  <c r="P239" i="67" s="1"/>
  <c r="P291" i="67" s="1"/>
  <c r="P213" i="67"/>
  <c r="P265" i="67" s="1"/>
  <c r="P317" i="67" s="1"/>
  <c r="P194" i="67"/>
  <c r="P246" i="67" s="1"/>
  <c r="P298" i="67" s="1"/>
  <c r="P197" i="67"/>
  <c r="P249" i="67" s="1"/>
  <c r="P301" i="67" s="1"/>
  <c r="P201" i="67"/>
  <c r="P253" i="67" s="1"/>
  <c r="P305" i="67" s="1"/>
  <c r="P188" i="67"/>
  <c r="P240" i="67" s="1"/>
  <c r="P292" i="67" s="1"/>
  <c r="P190" i="67"/>
  <c r="P242" i="67" s="1"/>
  <c r="P294" i="67" s="1"/>
  <c r="P206" i="67"/>
  <c r="P258" i="67" s="1"/>
  <c r="P310" i="67" s="1"/>
  <c r="P212" i="67"/>
  <c r="P264" i="67" s="1"/>
  <c r="P316" i="67" s="1"/>
  <c r="P189" i="67"/>
  <c r="P241" i="67" s="1"/>
  <c r="P293" i="67" s="1"/>
  <c r="P186" i="67"/>
  <c r="P238" i="67" s="1"/>
  <c r="P290" i="67" s="1"/>
  <c r="P193" i="67"/>
  <c r="P245" i="67" s="1"/>
  <c r="P297" i="67" s="1"/>
  <c r="P198" i="67"/>
  <c r="P250" i="67" s="1"/>
  <c r="P302" i="67" s="1"/>
  <c r="P215" i="67"/>
  <c r="P267" i="67" s="1"/>
  <c r="P319" i="67" s="1"/>
  <c r="P210" i="67"/>
  <c r="P262" i="67" s="1"/>
  <c r="P314" i="67" s="1"/>
  <c r="P200" i="67"/>
  <c r="P252" i="67" s="1"/>
  <c r="P304" i="67" s="1"/>
  <c r="P196" i="67"/>
  <c r="P248" i="67" s="1"/>
  <c r="P300" i="67" s="1"/>
  <c r="P195" i="67"/>
  <c r="P247" i="67" s="1"/>
  <c r="P299" i="67" s="1"/>
  <c r="P209" i="67"/>
  <c r="P261" i="67" s="1"/>
  <c r="P313" i="67" s="1"/>
  <c r="P207" i="67"/>
  <c r="P259" i="67" s="1"/>
  <c r="P311" i="67" s="1"/>
  <c r="P208" i="67"/>
  <c r="P260" i="67" s="1"/>
  <c r="P312" i="67" s="1"/>
  <c r="P191" i="67"/>
  <c r="P243" i="67" s="1"/>
  <c r="P295" i="67" s="1"/>
  <c r="P192" i="67"/>
  <c r="P244" i="67" s="1"/>
  <c r="P296" i="67" s="1"/>
  <c r="P199" i="67"/>
  <c r="P251" i="67" s="1"/>
  <c r="P303" i="67" s="1"/>
  <c r="P214" i="67"/>
  <c r="P266" i="67" s="1"/>
  <c r="P318" i="67" s="1"/>
  <c r="P211" i="67"/>
  <c r="P263" i="67" s="1"/>
  <c r="P315" i="67" s="1"/>
  <c r="P216" i="67"/>
  <c r="P268" i="67" s="1"/>
  <c r="P320" i="67" s="1"/>
  <c r="P178" i="67"/>
  <c r="P230" i="67" s="1"/>
  <c r="P282" i="67" s="1"/>
  <c r="P176" i="67"/>
  <c r="P228" i="67" s="1"/>
  <c r="P280" i="67" s="1"/>
  <c r="P169" i="67"/>
  <c r="P221" i="67" s="1"/>
  <c r="P273" i="67" s="1"/>
  <c r="P174" i="67"/>
  <c r="P177" i="67"/>
  <c r="P229" i="67" s="1"/>
  <c r="P281" i="67" s="1"/>
  <c r="P173" i="67"/>
  <c r="P225" i="67" s="1"/>
  <c r="P277" i="67" s="1"/>
  <c r="P181" i="67"/>
  <c r="P233" i="67" s="1"/>
  <c r="P285" i="67" s="1"/>
  <c r="P171" i="67"/>
  <c r="P183" i="67"/>
  <c r="P235" i="67" s="1"/>
  <c r="P287" i="67" s="1"/>
  <c r="P172" i="67"/>
  <c r="P224" i="67" s="1"/>
  <c r="P276" i="67" s="1"/>
  <c r="P184" i="67"/>
  <c r="P236" i="67" s="1"/>
  <c r="P288" i="67" s="1"/>
  <c r="P182" i="67"/>
  <c r="P234" i="67" s="1"/>
  <c r="P286" i="67" s="1"/>
  <c r="P175" i="67"/>
  <c r="P227" i="67" s="1"/>
  <c r="P279" i="67" s="1"/>
  <c r="P180" i="67"/>
  <c r="P232" i="67" s="1"/>
  <c r="P284" i="67" s="1"/>
  <c r="P179" i="67"/>
  <c r="P231" i="67" s="1"/>
  <c r="P283" i="67" s="1"/>
  <c r="P168" i="67"/>
  <c r="P220" i="67" s="1"/>
  <c r="P272" i="67" s="1"/>
  <c r="P167" i="67"/>
  <c r="P219" i="67" s="1"/>
  <c r="P271" i="67" s="1"/>
  <c r="P170" i="67"/>
  <c r="P222" i="67" s="1"/>
  <c r="P274" i="67" s="1"/>
  <c r="P324" i="67"/>
  <c r="P353" i="67" s="1"/>
  <c r="P368" i="67" s="1"/>
  <c r="Q127" i="61"/>
  <c r="Q127" i="67"/>
  <c r="Q119" i="61"/>
  <c r="Q119" i="67"/>
  <c r="Q130" i="61"/>
  <c r="Q130" i="67"/>
  <c r="Q123" i="61"/>
  <c r="Q123" i="67"/>
  <c r="Q124" i="61"/>
  <c r="Q124" i="67"/>
  <c r="Q125" i="61"/>
  <c r="Q125" i="67"/>
  <c r="Q116" i="61"/>
  <c r="Q116" i="67"/>
  <c r="Q114" i="61"/>
  <c r="Q114" i="67"/>
  <c r="Q117" i="61"/>
  <c r="Q117" i="67"/>
  <c r="Q118" i="61"/>
  <c r="Q335" i="61" s="1"/>
  <c r="Q118" i="67"/>
  <c r="Q335" i="67" s="1"/>
  <c r="Q122" i="61"/>
  <c r="Q122" i="67"/>
  <c r="Q115" i="61"/>
  <c r="Q115" i="67"/>
  <c r="Q333" i="67" s="1"/>
  <c r="Q129" i="61"/>
  <c r="Q129" i="67"/>
  <c r="Q120" i="61"/>
  <c r="Q120" i="67"/>
  <c r="Q126" i="61"/>
  <c r="Q126" i="67"/>
  <c r="Q128" i="61"/>
  <c r="Q128" i="67"/>
  <c r="Q131" i="61"/>
  <c r="Q131" i="67"/>
  <c r="P180" i="61"/>
  <c r="P232" i="61" s="1"/>
  <c r="P284" i="61" s="1"/>
  <c r="P171" i="61"/>
  <c r="P223" i="61" s="1"/>
  <c r="P275" i="61" s="1"/>
  <c r="P183" i="61"/>
  <c r="P235" i="61" s="1"/>
  <c r="P287" i="61" s="1"/>
  <c r="P175" i="61"/>
  <c r="P227" i="61" s="1"/>
  <c r="P279" i="61" s="1"/>
  <c r="P204" i="61"/>
  <c r="P256" i="61" s="1"/>
  <c r="P308" i="61" s="1"/>
  <c r="P197" i="61"/>
  <c r="P249" i="61" s="1"/>
  <c r="P301" i="61" s="1"/>
  <c r="P190" i="61"/>
  <c r="P242" i="61" s="1"/>
  <c r="P294" i="61" s="1"/>
  <c r="P215" i="61"/>
  <c r="P267" i="61" s="1"/>
  <c r="P319" i="61" s="1"/>
  <c r="P199" i="61"/>
  <c r="P251" i="61" s="1"/>
  <c r="P303" i="61" s="1"/>
  <c r="P200" i="61"/>
  <c r="P252" i="61" s="1"/>
  <c r="P304" i="61" s="1"/>
  <c r="P207" i="61"/>
  <c r="P259" i="61" s="1"/>
  <c r="P311" i="61" s="1"/>
  <c r="P189" i="61"/>
  <c r="P241" i="61" s="1"/>
  <c r="P293" i="61" s="1"/>
  <c r="P176" i="61"/>
  <c r="P228" i="61" s="1"/>
  <c r="P280" i="61" s="1"/>
  <c r="P213" i="61"/>
  <c r="P265" i="61" s="1"/>
  <c r="P317" i="61" s="1"/>
  <c r="P212" i="61"/>
  <c r="P264" i="61" s="1"/>
  <c r="P316" i="61" s="1"/>
  <c r="P216" i="61"/>
  <c r="P268" i="61" s="1"/>
  <c r="P320" i="61" s="1"/>
  <c r="P172" i="61"/>
  <c r="P224" i="61" s="1"/>
  <c r="P276" i="61" s="1"/>
  <c r="P182" i="61"/>
  <c r="P234" i="61" s="1"/>
  <c r="P286" i="61" s="1"/>
  <c r="P184" i="61"/>
  <c r="P236" i="61" s="1"/>
  <c r="P288" i="61" s="1"/>
  <c r="P202" i="61"/>
  <c r="P254" i="61" s="1"/>
  <c r="P306" i="61" s="1"/>
  <c r="P187" i="61"/>
  <c r="P239" i="61" s="1"/>
  <c r="P291" i="61" s="1"/>
  <c r="P185" i="61"/>
  <c r="P237" i="61" s="1"/>
  <c r="P289" i="61" s="1"/>
  <c r="P206" i="61"/>
  <c r="P258" i="61" s="1"/>
  <c r="P310" i="61" s="1"/>
  <c r="P195" i="61"/>
  <c r="P247" i="61" s="1"/>
  <c r="P299" i="61" s="1"/>
  <c r="P193" i="61"/>
  <c r="P245" i="61" s="1"/>
  <c r="P297" i="61" s="1"/>
  <c r="P214" i="61"/>
  <c r="P266" i="61" s="1"/>
  <c r="P318" i="61" s="1"/>
  <c r="P211" i="61"/>
  <c r="P263" i="61" s="1"/>
  <c r="P315" i="61" s="1"/>
  <c r="P174" i="61"/>
  <c r="P226" i="61" s="1"/>
  <c r="P278" i="61" s="1"/>
  <c r="P169" i="61"/>
  <c r="P221" i="61" s="1"/>
  <c r="P273" i="61" s="1"/>
  <c r="P179" i="61"/>
  <c r="P231" i="61" s="1"/>
  <c r="P283" i="61" s="1"/>
  <c r="P167" i="61"/>
  <c r="P219" i="61" s="1"/>
  <c r="P271" i="61" s="1"/>
  <c r="P188" i="61"/>
  <c r="P240" i="61" s="1"/>
  <c r="P292" i="61" s="1"/>
  <c r="P203" i="61"/>
  <c r="P255" i="61" s="1"/>
  <c r="P307" i="61" s="1"/>
  <c r="P209" i="61"/>
  <c r="P261" i="61" s="1"/>
  <c r="P313" i="61" s="1"/>
  <c r="P191" i="61"/>
  <c r="P243" i="61" s="1"/>
  <c r="P295" i="61" s="1"/>
  <c r="P198" i="61"/>
  <c r="P250" i="61" s="1"/>
  <c r="P302" i="61" s="1"/>
  <c r="P178" i="61"/>
  <c r="P230" i="61" s="1"/>
  <c r="P282" i="61" s="1"/>
  <c r="P181" i="61"/>
  <c r="P233" i="61" s="1"/>
  <c r="P285" i="61" s="1"/>
  <c r="P205" i="61"/>
  <c r="P257" i="61" s="1"/>
  <c r="P309" i="61" s="1"/>
  <c r="P194" i="61"/>
  <c r="P246" i="61" s="1"/>
  <c r="P298" i="61" s="1"/>
  <c r="P201" i="61"/>
  <c r="P253" i="61" s="1"/>
  <c r="P305" i="61" s="1"/>
  <c r="P186" i="61"/>
  <c r="P238" i="61" s="1"/>
  <c r="P290" i="61" s="1"/>
  <c r="P192" i="61"/>
  <c r="P244" i="61" s="1"/>
  <c r="P296" i="61" s="1"/>
  <c r="P208" i="61"/>
  <c r="P260" i="61" s="1"/>
  <c r="P312" i="61" s="1"/>
  <c r="P210" i="61"/>
  <c r="P262" i="61" s="1"/>
  <c r="P314" i="61" s="1"/>
  <c r="P196" i="61"/>
  <c r="P248" i="61" s="1"/>
  <c r="P300" i="61" s="1"/>
  <c r="P168" i="61"/>
  <c r="P220" i="61" s="1"/>
  <c r="P272" i="61" s="1"/>
  <c r="P177" i="61"/>
  <c r="P229" i="61" s="1"/>
  <c r="P281" i="61" s="1"/>
  <c r="H273" i="61"/>
  <c r="G45" i="58"/>
  <c r="G41" i="58"/>
  <c r="G46" i="58"/>
  <c r="G39" i="58"/>
  <c r="G48" i="58"/>
  <c r="G49" i="58"/>
  <c r="G50" i="58"/>
  <c r="P60" i="61"/>
  <c r="P225" i="61"/>
  <c r="P277" i="61" s="1"/>
  <c r="AA57" i="56"/>
  <c r="AA54" i="56"/>
  <c r="AA55" i="56"/>
  <c r="AA58" i="56"/>
  <c r="AA51" i="56"/>
  <c r="AA52" i="56"/>
  <c r="U19" i="66"/>
  <c r="T33" i="66"/>
  <c r="S34" i="66"/>
  <c r="Y3" i="67" s="1"/>
  <c r="X70" i="67"/>
  <c r="X71" i="67"/>
  <c r="X393" i="67"/>
  <c r="X72" i="67"/>
  <c r="X73" i="67"/>
  <c r="X394" i="67"/>
  <c r="X69" i="67"/>
  <c r="Y393" i="61"/>
  <c r="N184" i="69"/>
  <c r="N71" i="69" s="1"/>
  <c r="N183" i="59"/>
  <c r="N70" i="59" s="1"/>
  <c r="AA10" i="56"/>
  <c r="AA42" i="56"/>
  <c r="AA48" i="56"/>
  <c r="AA33" i="56"/>
  <c r="AA21" i="56"/>
  <c r="AA30" i="56"/>
  <c r="AA43" i="56"/>
  <c r="AA16" i="56"/>
  <c r="AA12" i="56"/>
  <c r="AA31" i="56"/>
  <c r="AA49" i="56"/>
  <c r="AA39" i="56"/>
  <c r="AA34" i="56"/>
  <c r="AA18" i="56"/>
  <c r="AA24" i="56"/>
  <c r="AA36" i="56"/>
  <c r="AA25" i="56"/>
  <c r="AA15" i="56"/>
  <c r="AA40" i="56"/>
  <c r="AA13" i="56"/>
  <c r="AA27" i="56"/>
  <c r="AA9" i="56"/>
  <c r="AA45" i="56"/>
  <c r="AA28" i="56"/>
  <c r="AA19" i="56"/>
  <c r="AA22" i="56"/>
  <c r="AA37" i="56"/>
  <c r="AA46" i="56"/>
  <c r="P57" i="67"/>
  <c r="P399" i="67" s="1"/>
  <c r="P401" i="67" s="1"/>
  <c r="P402" i="67" s="1"/>
  <c r="P324" i="61"/>
  <c r="P350" i="61" s="1"/>
  <c r="P365" i="61" s="1"/>
  <c r="P57" i="61"/>
  <c r="AC106" i="67"/>
  <c r="AC98" i="67"/>
  <c r="AC90" i="67"/>
  <c r="AC82" i="67"/>
  <c r="AC107" i="67"/>
  <c r="AC103" i="67"/>
  <c r="AC81" i="67"/>
  <c r="AC101" i="67"/>
  <c r="AC83" i="67"/>
  <c r="AC218" i="67"/>
  <c r="AC270" i="67" s="1"/>
  <c r="AC102" i="67"/>
  <c r="AC94" i="67"/>
  <c r="AC86" i="67"/>
  <c r="AC97" i="67"/>
  <c r="AC104" i="67"/>
  <c r="AC96" i="67"/>
  <c r="AC88" i="67"/>
  <c r="AC80" i="67"/>
  <c r="AC99" i="67"/>
  <c r="AC95" i="67"/>
  <c r="AC105" i="67"/>
  <c r="AC87" i="67"/>
  <c r="AC85" i="67"/>
  <c r="AC93" i="67"/>
  <c r="AC108" i="67"/>
  <c r="AC100" i="67"/>
  <c r="AC92" i="67"/>
  <c r="AC84" i="67"/>
  <c r="AC89" i="67"/>
  <c r="AC91" i="67"/>
  <c r="AC79" i="67"/>
  <c r="AC109" i="67"/>
  <c r="X18" i="66"/>
  <c r="X11" i="66" s="1"/>
  <c r="AB5" i="69"/>
  <c r="AD2" i="67"/>
  <c r="Y27" i="66"/>
  <c r="AA223" i="69"/>
  <c r="AA224" i="69"/>
  <c r="AA218" i="69"/>
  <c r="AA229" i="69"/>
  <c r="AA211" i="69"/>
  <c r="AA203" i="69"/>
  <c r="AA217" i="69"/>
  <c r="AA178" i="69"/>
  <c r="AA169" i="69"/>
  <c r="AA153" i="69"/>
  <c r="AA120" i="69"/>
  <c r="AA202" i="69"/>
  <c r="AA166" i="69"/>
  <c r="AA150" i="69"/>
  <c r="AA117" i="69"/>
  <c r="AA175" i="69"/>
  <c r="AA206" i="69"/>
  <c r="AA208" i="69"/>
  <c r="AA105" i="69"/>
  <c r="AA104" i="69"/>
  <c r="AA110" i="69"/>
  <c r="AA95" i="69"/>
  <c r="AA122" i="69"/>
  <c r="AA103" i="69"/>
  <c r="AA97" i="69"/>
  <c r="AA172" i="69"/>
  <c r="AA115" i="69"/>
  <c r="AA227" i="69"/>
  <c r="AA222" i="69"/>
  <c r="AA215" i="69"/>
  <c r="AA233" i="69"/>
  <c r="AA182" i="69"/>
  <c r="AA157" i="69"/>
  <c r="AA213" i="69"/>
  <c r="AA154" i="69"/>
  <c r="AA179" i="69"/>
  <c r="AA160" i="69"/>
  <c r="AA108" i="69"/>
  <c r="AA99" i="69"/>
  <c r="AA107" i="69"/>
  <c r="AA96" i="69"/>
  <c r="AA232" i="69"/>
  <c r="AA210" i="69"/>
  <c r="AA234" i="69"/>
  <c r="AA204" i="69"/>
  <c r="AA161" i="69"/>
  <c r="AA225" i="69"/>
  <c r="AA158" i="69"/>
  <c r="AA125" i="69"/>
  <c r="AA159" i="69"/>
  <c r="AA155" i="69"/>
  <c r="AA127" i="69"/>
  <c r="AA152" i="69"/>
  <c r="AA123" i="69"/>
  <c r="AA126" i="69"/>
  <c r="AA235" i="69"/>
  <c r="AA236" i="69"/>
  <c r="AA220" i="69"/>
  <c r="AA214" i="69"/>
  <c r="AA221" i="69"/>
  <c r="AA207" i="69"/>
  <c r="AA181" i="69"/>
  <c r="AA209" i="69"/>
  <c r="AA205" i="69"/>
  <c r="AA165" i="69"/>
  <c r="AA149" i="69"/>
  <c r="AA116" i="69"/>
  <c r="AA180" i="69"/>
  <c r="AA162" i="69"/>
  <c r="AA129" i="69"/>
  <c r="AA113" i="69"/>
  <c r="AA167" i="69"/>
  <c r="AA176" i="69"/>
  <c r="AA164" i="69"/>
  <c r="AA171" i="69"/>
  <c r="AA216" i="69"/>
  <c r="AA106" i="69"/>
  <c r="AA156" i="69"/>
  <c r="AA114" i="69"/>
  <c r="AA98" i="69"/>
  <c r="AA118" i="69"/>
  <c r="AA163" i="69"/>
  <c r="AA228" i="69"/>
  <c r="AA237" i="69"/>
  <c r="AA212" i="69"/>
  <c r="AA173" i="69"/>
  <c r="AA124" i="69"/>
  <c r="AA170" i="69"/>
  <c r="AA121" i="69"/>
  <c r="AA151" i="69"/>
  <c r="AA109" i="69"/>
  <c r="AA119" i="69"/>
  <c r="AA130" i="69"/>
  <c r="AA101" i="69"/>
  <c r="AA148" i="69"/>
  <c r="AA231" i="69"/>
  <c r="AA230" i="69"/>
  <c r="AA219" i="69"/>
  <c r="AA177" i="69"/>
  <c r="AA183" i="69"/>
  <c r="AA128" i="69"/>
  <c r="AA174" i="69"/>
  <c r="AA226" i="69"/>
  <c r="AA168" i="69"/>
  <c r="AA112" i="69"/>
  <c r="AA102" i="69"/>
  <c r="AA111" i="69"/>
  <c r="AA100" i="69"/>
  <c r="AA201" i="69"/>
  <c r="AA94" i="69"/>
  <c r="AA147" i="69"/>
  <c r="AB390" i="67"/>
  <c r="O188" i="69"/>
  <c r="P189" i="69"/>
  <c r="Q190" i="69"/>
  <c r="R191" i="69"/>
  <c r="S192" i="69"/>
  <c r="T193" i="69"/>
  <c r="U194" i="69"/>
  <c r="V195" i="69"/>
  <c r="W196" i="69"/>
  <c r="X197" i="69"/>
  <c r="Y198" i="69"/>
  <c r="Z199" i="69"/>
  <c r="AA200" i="69"/>
  <c r="Y30" i="66"/>
  <c r="Z28" i="66"/>
  <c r="Z29" i="66" s="1"/>
  <c r="O81" i="69"/>
  <c r="P82" i="69"/>
  <c r="Q83" i="69"/>
  <c r="R84" i="69"/>
  <c r="S85" i="69"/>
  <c r="T86" i="69"/>
  <c r="U87" i="69"/>
  <c r="V88" i="69"/>
  <c r="W89" i="69"/>
  <c r="X90" i="69"/>
  <c r="Y91" i="69"/>
  <c r="Z92" i="69"/>
  <c r="AA93" i="69"/>
  <c r="G47" i="58"/>
  <c r="G37" i="58"/>
  <c r="G42" i="58"/>
  <c r="G40" i="58"/>
  <c r="G43" i="58"/>
  <c r="G44" i="58"/>
  <c r="O401" i="61"/>
  <c r="O402" i="61" s="1"/>
  <c r="X203" i="59"/>
  <c r="X209" i="59"/>
  <c r="X206" i="59"/>
  <c r="X207" i="59"/>
  <c r="X211" i="59"/>
  <c r="X204" i="59"/>
  <c r="X210" i="59"/>
  <c r="X213" i="59"/>
  <c r="X217" i="59"/>
  <c r="X221" i="59"/>
  <c r="X225" i="59"/>
  <c r="X212" i="59"/>
  <c r="X216" i="59"/>
  <c r="X220" i="59"/>
  <c r="X224" i="59"/>
  <c r="X215" i="59"/>
  <c r="X219" i="59"/>
  <c r="X223" i="59"/>
  <c r="X227" i="59"/>
  <c r="X205" i="59"/>
  <c r="X208" i="59"/>
  <c r="X214" i="59"/>
  <c r="X218" i="59"/>
  <c r="X222" i="59"/>
  <c r="X226" i="59"/>
  <c r="X228" i="59"/>
  <c r="X232" i="59"/>
  <c r="X236" i="59"/>
  <c r="X231" i="59"/>
  <c r="X235" i="59"/>
  <c r="X230" i="59"/>
  <c r="X234" i="59"/>
  <c r="X229" i="59"/>
  <c r="X233" i="59"/>
  <c r="X201" i="59"/>
  <c r="X202" i="59"/>
  <c r="X200" i="59"/>
  <c r="X199" i="59"/>
  <c r="X198" i="59"/>
  <c r="X197" i="59"/>
  <c r="P188" i="59"/>
  <c r="R190" i="59"/>
  <c r="T192" i="59"/>
  <c r="V194" i="59"/>
  <c r="X196" i="59"/>
  <c r="S191" i="59"/>
  <c r="U193" i="59"/>
  <c r="W195" i="59"/>
  <c r="O187" i="59"/>
  <c r="Q189" i="59"/>
  <c r="X149" i="59"/>
  <c r="X155" i="59"/>
  <c r="X151" i="59"/>
  <c r="X154" i="59"/>
  <c r="X158" i="59"/>
  <c r="X162" i="59"/>
  <c r="X152" i="59"/>
  <c r="X161" i="59"/>
  <c r="X167" i="59"/>
  <c r="X171" i="59"/>
  <c r="X175" i="59"/>
  <c r="X179" i="59"/>
  <c r="X150" i="59"/>
  <c r="X153" i="59"/>
  <c r="X160" i="59"/>
  <c r="X166" i="59"/>
  <c r="X170" i="59"/>
  <c r="X174" i="59"/>
  <c r="X178" i="59"/>
  <c r="X182" i="59"/>
  <c r="X165" i="59"/>
  <c r="X173" i="59"/>
  <c r="X181" i="59"/>
  <c r="X169" i="59"/>
  <c r="X157" i="59"/>
  <c r="X176" i="59"/>
  <c r="X156" i="59"/>
  <c r="X163" i="59"/>
  <c r="X164" i="59"/>
  <c r="X172" i="59"/>
  <c r="X180" i="59"/>
  <c r="X159" i="59"/>
  <c r="X177" i="59"/>
  <c r="X168" i="59"/>
  <c r="X147" i="59"/>
  <c r="X148" i="59"/>
  <c r="X146" i="59"/>
  <c r="X145" i="59"/>
  <c r="X144" i="59"/>
  <c r="X143" i="59"/>
  <c r="Y390" i="61"/>
  <c r="X99" i="59"/>
  <c r="X100" i="59"/>
  <c r="X104" i="59"/>
  <c r="X108" i="59"/>
  <c r="X97" i="59"/>
  <c r="X103" i="59"/>
  <c r="X107" i="59"/>
  <c r="X111" i="59"/>
  <c r="X96" i="59"/>
  <c r="X102" i="59"/>
  <c r="X106" i="59"/>
  <c r="X110" i="59"/>
  <c r="X109" i="59"/>
  <c r="X112" i="59"/>
  <c r="X116" i="59"/>
  <c r="X120" i="59"/>
  <c r="X124" i="59"/>
  <c r="X128" i="59"/>
  <c r="X117" i="59"/>
  <c r="X121" i="59"/>
  <c r="X125" i="59"/>
  <c r="X129" i="59"/>
  <c r="X105" i="59"/>
  <c r="X115" i="59"/>
  <c r="X119" i="59"/>
  <c r="X123" i="59"/>
  <c r="X127" i="59"/>
  <c r="X98" i="59"/>
  <c r="X101" i="59"/>
  <c r="X114" i="59"/>
  <c r="X118" i="59"/>
  <c r="X122" i="59"/>
  <c r="X126" i="59"/>
  <c r="X113" i="59"/>
  <c r="X95" i="59"/>
  <c r="X94" i="59"/>
  <c r="X93" i="59"/>
  <c r="X92" i="59"/>
  <c r="X91" i="59"/>
  <c r="X90" i="59"/>
  <c r="R83" i="59"/>
  <c r="V87" i="59"/>
  <c r="T85" i="59"/>
  <c r="X89" i="59"/>
  <c r="Q82" i="59"/>
  <c r="S84" i="59"/>
  <c r="W88" i="59"/>
  <c r="U86" i="59"/>
  <c r="O80" i="59"/>
  <c r="O130" i="59" s="1"/>
  <c r="P81" i="59"/>
  <c r="L68" i="59"/>
  <c r="Z80" i="61"/>
  <c r="Z83" i="61"/>
  <c r="Z88" i="61"/>
  <c r="Z91" i="61"/>
  <c r="Z96" i="61"/>
  <c r="Z99" i="61"/>
  <c r="Z104" i="61"/>
  <c r="Z107" i="61"/>
  <c r="Z81" i="61"/>
  <c r="Z82" i="61"/>
  <c r="Z89" i="61"/>
  <c r="Z90" i="61"/>
  <c r="Z97" i="61"/>
  <c r="Z98" i="61"/>
  <c r="Z105" i="61"/>
  <c r="Z106" i="61"/>
  <c r="Z76" i="61"/>
  <c r="Z79" i="61"/>
  <c r="Z84" i="61"/>
  <c r="Z87" i="61"/>
  <c r="Z92" i="61"/>
  <c r="Z95" i="61"/>
  <c r="Z100" i="61"/>
  <c r="Z103" i="61"/>
  <c r="Z108" i="61"/>
  <c r="Z77" i="61"/>
  <c r="Z86" i="61"/>
  <c r="Z109" i="61"/>
  <c r="Z78" i="61"/>
  <c r="Z85" i="61"/>
  <c r="Z93" i="61"/>
  <c r="Z102" i="61"/>
  <c r="Z94" i="61"/>
  <c r="Z101" i="61"/>
  <c r="AA6" i="56"/>
  <c r="AA7" i="56"/>
  <c r="M29" i="1"/>
  <c r="AB3" i="56"/>
  <c r="AJ2" i="56"/>
  <c r="T3" i="42"/>
  <c r="T6" i="42" s="1"/>
  <c r="AA2" i="61"/>
  <c r="Y5" i="59"/>
  <c r="Y197" i="59" s="1"/>
  <c r="U18" i="1"/>
  <c r="U11" i="1" s="1"/>
  <c r="V27" i="1"/>
  <c r="Z5" i="75" s="1"/>
  <c r="V33" i="1"/>
  <c r="U34" i="1"/>
  <c r="AA3" i="61" s="1"/>
  <c r="X395" i="67" l="1"/>
  <c r="V16" i="69" s="1"/>
  <c r="Y395" i="61"/>
  <c r="W16" i="59" s="1"/>
  <c r="C35" i="59" s="1"/>
  <c r="Q330" i="67"/>
  <c r="M18" i="59"/>
  <c r="C44" i="59" s="1"/>
  <c r="AB94" i="69"/>
  <c r="B25" i="69"/>
  <c r="M18" i="69"/>
  <c r="G40" i="68"/>
  <c r="G46" i="68"/>
  <c r="G37" i="68"/>
  <c r="Z73" i="75"/>
  <c r="Z53" i="75"/>
  <c r="Z65" i="75"/>
  <c r="Z57" i="75"/>
  <c r="Z49" i="75"/>
  <c r="Z45" i="75"/>
  <c r="Z179" i="75"/>
  <c r="Z176" i="75"/>
  <c r="Z170" i="75"/>
  <c r="Z159" i="75"/>
  <c r="Z168" i="75"/>
  <c r="Z153" i="75"/>
  <c r="Z151" i="75"/>
  <c r="Z126" i="75"/>
  <c r="Z123" i="75"/>
  <c r="Z124" i="75"/>
  <c r="Z111" i="75"/>
  <c r="Z125" i="75"/>
  <c r="Z100" i="75"/>
  <c r="Z101" i="75"/>
  <c r="Z114" i="75"/>
  <c r="Z66" i="75"/>
  <c r="Z50" i="75"/>
  <c r="Z74" i="75"/>
  <c r="Z59" i="75"/>
  <c r="Z102" i="75"/>
  <c r="Z60" i="75"/>
  <c r="Z181" i="75"/>
  <c r="Z174" i="75"/>
  <c r="Z169" i="75"/>
  <c r="Z171" i="75"/>
  <c r="Z172" i="75"/>
  <c r="Z165" i="75"/>
  <c r="Z162" i="75"/>
  <c r="Z156" i="75"/>
  <c r="Z122" i="75"/>
  <c r="Z119" i="75"/>
  <c r="Z120" i="75"/>
  <c r="Z107" i="75"/>
  <c r="Z112" i="75"/>
  <c r="Z113" i="75"/>
  <c r="Z97" i="75"/>
  <c r="Z98" i="75"/>
  <c r="Z62" i="75"/>
  <c r="Z46" i="75"/>
  <c r="Z71" i="75"/>
  <c r="Z55" i="75"/>
  <c r="Z72" i="75"/>
  <c r="Z44" i="75"/>
  <c r="Z48" i="75"/>
  <c r="Z178" i="75"/>
  <c r="Z173" i="75"/>
  <c r="Z160" i="75"/>
  <c r="Z154" i="75"/>
  <c r="Z127" i="75"/>
  <c r="Z121" i="75"/>
  <c r="Z104" i="75"/>
  <c r="Z152" i="75"/>
  <c r="Z54" i="75"/>
  <c r="Z63" i="75"/>
  <c r="Z64" i="75"/>
  <c r="Z182" i="75"/>
  <c r="Z167" i="75"/>
  <c r="Z158" i="75"/>
  <c r="Z118" i="75"/>
  <c r="Z103" i="75"/>
  <c r="Z105" i="75"/>
  <c r="Z58" i="75"/>
  <c r="Z51" i="75"/>
  <c r="Z61" i="75"/>
  <c r="Z175" i="75"/>
  <c r="Z164" i="75"/>
  <c r="Z166" i="75"/>
  <c r="Z128" i="75"/>
  <c r="Z108" i="75"/>
  <c r="Z117" i="75"/>
  <c r="Z75" i="75"/>
  <c r="Z68" i="75"/>
  <c r="Z180" i="75"/>
  <c r="Z157" i="75"/>
  <c r="Z99" i="75"/>
  <c r="Z106" i="75"/>
  <c r="Z177" i="75"/>
  <c r="Z155" i="75"/>
  <c r="Z109" i="75"/>
  <c r="Z67" i="75"/>
  <c r="Z52" i="75"/>
  <c r="Z56" i="75"/>
  <c r="Z163" i="75"/>
  <c r="Z110" i="75"/>
  <c r="Z47" i="75"/>
  <c r="Z161" i="75"/>
  <c r="Z70" i="75"/>
  <c r="Z69" i="75"/>
  <c r="Z115" i="75"/>
  <c r="Z116" i="75"/>
  <c r="Z149" i="75"/>
  <c r="Z150" i="75"/>
  <c r="Z43" i="75"/>
  <c r="Z42" i="75"/>
  <c r="Z148" i="75"/>
  <c r="Z95" i="75"/>
  <c r="Z41" i="75"/>
  <c r="Z96" i="75"/>
  <c r="Z94" i="75"/>
  <c r="Z40" i="75"/>
  <c r="Z147" i="75"/>
  <c r="Z93" i="75"/>
  <c r="Z39" i="75"/>
  <c r="Z146" i="75"/>
  <c r="Z92" i="75"/>
  <c r="Z145" i="75"/>
  <c r="Z38" i="75"/>
  <c r="Z91" i="75"/>
  <c r="Z144" i="75"/>
  <c r="Z37" i="75"/>
  <c r="P110" i="61"/>
  <c r="P23" i="75"/>
  <c r="F257" i="59"/>
  <c r="F203" i="75"/>
  <c r="P21" i="75"/>
  <c r="P80" i="75"/>
  <c r="X88" i="75"/>
  <c r="Q81" i="75"/>
  <c r="O79" i="75"/>
  <c r="O129" i="75" s="1"/>
  <c r="O16" i="75" s="1"/>
  <c r="W87" i="75"/>
  <c r="Y89" i="75"/>
  <c r="V86" i="75"/>
  <c r="U85" i="75"/>
  <c r="S83" i="75"/>
  <c r="R82" i="75"/>
  <c r="Z90" i="75"/>
  <c r="T84" i="75"/>
  <c r="Q333" i="61"/>
  <c r="Q328" i="67"/>
  <c r="Q336" i="61"/>
  <c r="Q336" i="67"/>
  <c r="Q329" i="61"/>
  <c r="Q325" i="67"/>
  <c r="Q329" i="67"/>
  <c r="P399" i="61"/>
  <c r="Q331" i="61"/>
  <c r="Q334" i="67"/>
  <c r="Q332" i="67"/>
  <c r="Q331" i="67"/>
  <c r="Q327" i="67"/>
  <c r="Q326" i="67"/>
  <c r="F246" i="59"/>
  <c r="H380" i="67"/>
  <c r="F256" i="69" s="1"/>
  <c r="H381" i="67"/>
  <c r="F257" i="69" s="1"/>
  <c r="H382" i="67"/>
  <c r="F258" i="69" s="1"/>
  <c r="H376" i="67"/>
  <c r="F252" i="69" s="1"/>
  <c r="H373" i="67"/>
  <c r="F249" i="69" s="1"/>
  <c r="H374" i="67"/>
  <c r="F250" i="69" s="1"/>
  <c r="H372" i="67"/>
  <c r="F248" i="69" s="1"/>
  <c r="H378" i="67"/>
  <c r="F254" i="69" s="1"/>
  <c r="H379" i="67"/>
  <c r="F255" i="69" s="1"/>
  <c r="H375" i="67"/>
  <c r="F251" i="69" s="1"/>
  <c r="P338" i="67"/>
  <c r="P352" i="67"/>
  <c r="P367" i="67" s="1"/>
  <c r="P344" i="67"/>
  <c r="P359" i="67" s="1"/>
  <c r="P351" i="67"/>
  <c r="P366" i="67" s="1"/>
  <c r="P345" i="67"/>
  <c r="P360" i="67" s="1"/>
  <c r="P349" i="67"/>
  <c r="P364" i="67" s="1"/>
  <c r="P348" i="67"/>
  <c r="P363" i="67" s="1"/>
  <c r="P350" i="67"/>
  <c r="P365" i="67" s="1"/>
  <c r="P342" i="67"/>
  <c r="P357" i="67" s="1"/>
  <c r="P347" i="67"/>
  <c r="P362" i="67" s="1"/>
  <c r="P343" i="67"/>
  <c r="P358" i="67" s="1"/>
  <c r="P346" i="67"/>
  <c r="P361" i="67" s="1"/>
  <c r="P341" i="67"/>
  <c r="P356" i="67" s="1"/>
  <c r="H380" i="61"/>
  <c r="H381" i="61"/>
  <c r="H373" i="61"/>
  <c r="H383" i="61"/>
  <c r="F247" i="59"/>
  <c r="F254" i="59"/>
  <c r="H374" i="61"/>
  <c r="H377" i="61"/>
  <c r="H378" i="61"/>
  <c r="H376" i="61"/>
  <c r="P380" i="61"/>
  <c r="P346" i="61"/>
  <c r="P361" i="61" s="1"/>
  <c r="P342" i="61"/>
  <c r="P357" i="61" s="1"/>
  <c r="P348" i="61"/>
  <c r="P363" i="61" s="1"/>
  <c r="P351" i="61"/>
  <c r="P366" i="61" s="1"/>
  <c r="P353" i="61"/>
  <c r="P368" i="61" s="1"/>
  <c r="P352" i="61"/>
  <c r="P367" i="61" s="1"/>
  <c r="P347" i="61"/>
  <c r="P362" i="61" s="1"/>
  <c r="P341" i="61"/>
  <c r="P356" i="61" s="1"/>
  <c r="P345" i="61"/>
  <c r="P360" i="61" s="1"/>
  <c r="P349" i="61"/>
  <c r="P364" i="61" s="1"/>
  <c r="P344" i="61"/>
  <c r="P359" i="61" s="1"/>
  <c r="P343" i="61"/>
  <c r="P358" i="61" s="1"/>
  <c r="P338" i="61"/>
  <c r="Q325" i="61"/>
  <c r="H321" i="61"/>
  <c r="Q165" i="67"/>
  <c r="Q179" i="67" s="1"/>
  <c r="Q164" i="61"/>
  <c r="Q184" i="61" s="1"/>
  <c r="P78" i="69"/>
  <c r="P76" i="69"/>
  <c r="P75" i="59"/>
  <c r="P77" i="59"/>
  <c r="Q326" i="61"/>
  <c r="AA71" i="56"/>
  <c r="AD388" i="67"/>
  <c r="AD389" i="67"/>
  <c r="AC400" i="67"/>
  <c r="AA389" i="61"/>
  <c r="AA394" i="61" s="1"/>
  <c r="AA388" i="61"/>
  <c r="Z400" i="61"/>
  <c r="AA122" i="56"/>
  <c r="N86" i="68"/>
  <c r="P135" i="69"/>
  <c r="AA25" i="61"/>
  <c r="AA30" i="61"/>
  <c r="AA27" i="61"/>
  <c r="AA28" i="61"/>
  <c r="AA26" i="61"/>
  <c r="AA29" i="61"/>
  <c r="AA31" i="61"/>
  <c r="AA39" i="61"/>
  <c r="AA40" i="61"/>
  <c r="AA24" i="61"/>
  <c r="AA33" i="61"/>
  <c r="AA32" i="61"/>
  <c r="AA35" i="61"/>
  <c r="AA36" i="61"/>
  <c r="AA37" i="61"/>
  <c r="AA42" i="61"/>
  <c r="AA47" i="61"/>
  <c r="AA48" i="61"/>
  <c r="AA44" i="61"/>
  <c r="AA45" i="61"/>
  <c r="AA46" i="61"/>
  <c r="AA51" i="61"/>
  <c r="AA52" i="61"/>
  <c r="AA34" i="61"/>
  <c r="AA50" i="61"/>
  <c r="AA53" i="61"/>
  <c r="AA38" i="61"/>
  <c r="AA55" i="61"/>
  <c r="AA56" i="61"/>
  <c r="AA54" i="61"/>
  <c r="AA41" i="61"/>
  <c r="AA43" i="61"/>
  <c r="AA49" i="61"/>
  <c r="AA23" i="61"/>
  <c r="AA76" i="61" s="1"/>
  <c r="AA22" i="61"/>
  <c r="AA75" i="61" s="1"/>
  <c r="AA21" i="61"/>
  <c r="AA74" i="61" s="1"/>
  <c r="AA20" i="61"/>
  <c r="AA73" i="61" s="1"/>
  <c r="AA19" i="61"/>
  <c r="AA72" i="61" s="1"/>
  <c r="AA18" i="61"/>
  <c r="AA71" i="61" s="1"/>
  <c r="U11" i="61"/>
  <c r="U64" i="61" s="1"/>
  <c r="Y15" i="61"/>
  <c r="Y68" i="61" s="1"/>
  <c r="T10" i="61"/>
  <c r="T63" i="61" s="1"/>
  <c r="I63" i="61" s="1"/>
  <c r="X14" i="61"/>
  <c r="X67" i="61" s="1"/>
  <c r="S9" i="61"/>
  <c r="S62" i="61" s="1"/>
  <c r="W13" i="61"/>
  <c r="W66" i="61" s="1"/>
  <c r="V12" i="61"/>
  <c r="V65" i="61" s="1"/>
  <c r="AA17" i="61"/>
  <c r="AA70" i="61" s="1"/>
  <c r="R8" i="61"/>
  <c r="R61" i="61" s="1"/>
  <c r="Z16" i="61"/>
  <c r="Z69" i="61" s="1"/>
  <c r="Q328" i="61"/>
  <c r="Q7" i="61"/>
  <c r="AA62" i="56"/>
  <c r="AA98" i="56"/>
  <c r="Q330" i="61"/>
  <c r="Q327" i="61"/>
  <c r="AA134" i="56"/>
  <c r="AA80" i="56"/>
  <c r="AA107" i="56"/>
  <c r="AA116" i="56"/>
  <c r="AA131" i="56"/>
  <c r="AA110" i="56"/>
  <c r="AA119" i="56"/>
  <c r="AA89" i="56"/>
  <c r="AA113" i="56"/>
  <c r="AA92" i="56"/>
  <c r="AA83" i="56"/>
  <c r="AA146" i="56"/>
  <c r="AA86" i="56"/>
  <c r="AA104" i="56"/>
  <c r="AA137" i="56"/>
  <c r="AA74" i="56"/>
  <c r="AA65" i="56"/>
  <c r="AA140" i="56"/>
  <c r="AA155" i="56"/>
  <c r="AA152" i="56"/>
  <c r="AA77" i="56"/>
  <c r="AA95" i="56"/>
  <c r="AA101" i="56"/>
  <c r="AD30" i="67"/>
  <c r="AD33" i="67"/>
  <c r="AD38" i="67"/>
  <c r="AD41" i="67"/>
  <c r="AD27" i="67"/>
  <c r="AD28" i="67"/>
  <c r="AD35" i="67"/>
  <c r="AD36" i="67"/>
  <c r="AD43" i="67"/>
  <c r="AD44" i="67"/>
  <c r="AD29" i="67"/>
  <c r="AD34" i="67"/>
  <c r="AD37" i="67"/>
  <c r="AD42" i="67"/>
  <c r="AD45" i="67"/>
  <c r="AD31" i="67"/>
  <c r="AD40" i="67"/>
  <c r="AD50" i="67"/>
  <c r="AD53" i="67"/>
  <c r="AD47" i="67"/>
  <c r="AD48" i="67"/>
  <c r="AD46" i="67"/>
  <c r="AD49" i="67"/>
  <c r="AD54" i="67"/>
  <c r="AD51" i="67"/>
  <c r="AD52" i="67"/>
  <c r="AD56" i="67"/>
  <c r="AD32" i="67"/>
  <c r="AD39" i="67"/>
  <c r="AD55" i="67"/>
  <c r="AD26" i="67"/>
  <c r="AD25" i="67"/>
  <c r="AD24" i="67"/>
  <c r="AD23" i="67"/>
  <c r="AD22" i="67"/>
  <c r="AD21" i="67"/>
  <c r="AA125" i="56"/>
  <c r="AA143" i="56"/>
  <c r="AA68" i="56"/>
  <c r="AA149" i="56"/>
  <c r="AA218" i="61"/>
  <c r="AA270" i="61" s="1"/>
  <c r="AA393" i="61"/>
  <c r="AA395" i="61" s="1"/>
  <c r="Y16" i="59" s="1"/>
  <c r="AA128" i="56"/>
  <c r="H271" i="67"/>
  <c r="G38" i="68"/>
  <c r="P226" i="67"/>
  <c r="P278" i="67" s="1"/>
  <c r="P223" i="67"/>
  <c r="P275" i="67" s="1"/>
  <c r="Y15" i="67"/>
  <c r="Y68" i="67" s="1"/>
  <c r="X14" i="67"/>
  <c r="X67" i="67" s="1"/>
  <c r="W13" i="67"/>
  <c r="W66" i="67" s="1"/>
  <c r="Z16" i="67"/>
  <c r="AA17" i="67"/>
  <c r="AD20" i="67"/>
  <c r="AC19" i="67"/>
  <c r="AB18" i="67"/>
  <c r="V12" i="67"/>
  <c r="V65" i="67" s="1"/>
  <c r="U11" i="67"/>
  <c r="U64" i="67" s="1"/>
  <c r="T10" i="67"/>
  <c r="T63" i="67" s="1"/>
  <c r="I63" i="67" s="1"/>
  <c r="S9" i="67"/>
  <c r="S62" i="67" s="1"/>
  <c r="R8" i="67"/>
  <c r="R61" i="67" s="1"/>
  <c r="Q7" i="67"/>
  <c r="Q334" i="61"/>
  <c r="Q332" i="61"/>
  <c r="G38" i="58"/>
  <c r="G86" i="58" s="1"/>
  <c r="AA56" i="56"/>
  <c r="AA53" i="56"/>
  <c r="AA59" i="56"/>
  <c r="Y71" i="67"/>
  <c r="Y394" i="67"/>
  <c r="Y72" i="67"/>
  <c r="Y74" i="67"/>
  <c r="Y73" i="67"/>
  <c r="Y393" i="67"/>
  <c r="Y395" i="67" s="1"/>
  <c r="W16" i="69" s="1"/>
  <c r="Y70" i="67"/>
  <c r="U33" i="66"/>
  <c r="T34" i="66"/>
  <c r="Z3" i="67" s="1"/>
  <c r="V19" i="66"/>
  <c r="Y69" i="67"/>
  <c r="O238" i="69"/>
  <c r="O73" i="69" s="1"/>
  <c r="O131" i="69"/>
  <c r="O69" i="69" s="1"/>
  <c r="O237" i="59"/>
  <c r="O72" i="59" s="1"/>
  <c r="AA32" i="56"/>
  <c r="AA38" i="56"/>
  <c r="AA41" i="56"/>
  <c r="AA50" i="56"/>
  <c r="AA44" i="56"/>
  <c r="AA47" i="56"/>
  <c r="T138" i="59"/>
  <c r="AA20" i="56"/>
  <c r="AA26" i="56"/>
  <c r="AA35" i="56"/>
  <c r="AA11" i="56"/>
  <c r="AA29" i="56"/>
  <c r="AA14" i="56"/>
  <c r="AA17" i="56"/>
  <c r="AA23" i="56"/>
  <c r="O134" i="69"/>
  <c r="AA146" i="69"/>
  <c r="Q135" i="59"/>
  <c r="S138" i="69"/>
  <c r="W142" i="69"/>
  <c r="Y144" i="69"/>
  <c r="U140" i="69"/>
  <c r="Q136" i="69"/>
  <c r="Z145" i="69"/>
  <c r="V141" i="69"/>
  <c r="R137" i="69"/>
  <c r="AB147" i="69"/>
  <c r="X143" i="69"/>
  <c r="T139" i="69"/>
  <c r="V140" i="59"/>
  <c r="U139" i="59"/>
  <c r="X142" i="59"/>
  <c r="P134" i="59"/>
  <c r="S137" i="59"/>
  <c r="W141" i="59"/>
  <c r="O133" i="59"/>
  <c r="R136" i="59"/>
  <c r="AA8" i="56"/>
  <c r="AB232" i="69"/>
  <c r="AB237" i="69"/>
  <c r="AB221" i="69"/>
  <c r="AB215" i="69"/>
  <c r="AB216" i="69"/>
  <c r="AB217" i="69"/>
  <c r="AB178" i="69"/>
  <c r="AB205" i="69"/>
  <c r="AB180" i="69"/>
  <c r="AB162" i="69"/>
  <c r="AB129" i="69"/>
  <c r="AB113" i="69"/>
  <c r="AB175" i="69"/>
  <c r="AB159" i="69"/>
  <c r="AB126" i="69"/>
  <c r="AB231" i="69"/>
  <c r="AB181" i="69"/>
  <c r="AB210" i="69"/>
  <c r="AB119" i="69"/>
  <c r="AB102" i="69"/>
  <c r="AB149" i="69"/>
  <c r="AB116" i="69"/>
  <c r="AB96" i="69"/>
  <c r="AB112" i="69"/>
  <c r="AB168" i="69"/>
  <c r="AB153" i="69"/>
  <c r="AB124" i="69"/>
  <c r="AB125" i="69"/>
  <c r="AB169" i="69"/>
  <c r="AB128" i="69"/>
  <c r="AB107" i="69"/>
  <c r="AB236" i="69"/>
  <c r="AB220" i="69"/>
  <c r="AB225" i="69"/>
  <c r="AB219" i="69"/>
  <c r="AB226" i="69"/>
  <c r="AB223" i="69"/>
  <c r="AB182" i="69"/>
  <c r="AB207" i="69"/>
  <c r="AB213" i="69"/>
  <c r="AB166" i="69"/>
  <c r="AB150" i="69"/>
  <c r="AB117" i="69"/>
  <c r="AB177" i="69"/>
  <c r="AB163" i="69"/>
  <c r="AB130" i="69"/>
  <c r="AB114" i="69"/>
  <c r="AB156" i="69"/>
  <c r="AB157" i="69"/>
  <c r="AB123" i="69"/>
  <c r="AB106" i="69"/>
  <c r="AB160" i="69"/>
  <c r="AB120" i="69"/>
  <c r="AB100" i="69"/>
  <c r="AB203" i="69"/>
  <c r="AB103" i="69"/>
  <c r="AB111" i="69"/>
  <c r="AB152" i="69"/>
  <c r="AB224" i="69"/>
  <c r="AB229" i="69"/>
  <c r="AB227" i="69"/>
  <c r="AB234" i="69"/>
  <c r="AB208" i="69"/>
  <c r="AB204" i="69"/>
  <c r="AB214" i="69"/>
  <c r="AB179" i="69"/>
  <c r="AB170" i="69"/>
  <c r="AB154" i="69"/>
  <c r="AB121" i="69"/>
  <c r="AB218" i="69"/>
  <c r="AB167" i="69"/>
  <c r="AB151" i="69"/>
  <c r="AB118" i="69"/>
  <c r="AB164" i="69"/>
  <c r="AB165" i="69"/>
  <c r="AB127" i="69"/>
  <c r="AB110" i="69"/>
  <c r="AB176" i="69"/>
  <c r="AB105" i="69"/>
  <c r="AB99" i="69"/>
  <c r="AB104" i="69"/>
  <c r="AB97" i="69"/>
  <c r="AB98" i="69"/>
  <c r="AB228" i="69"/>
  <c r="AB233" i="69"/>
  <c r="AB235" i="69"/>
  <c r="AB211" i="69"/>
  <c r="AB212" i="69"/>
  <c r="AB209" i="69"/>
  <c r="AB222" i="69"/>
  <c r="AB183" i="69"/>
  <c r="AB174" i="69"/>
  <c r="AB158" i="69"/>
  <c r="AB230" i="69"/>
  <c r="AB171" i="69"/>
  <c r="AB155" i="69"/>
  <c r="AB122" i="69"/>
  <c r="AB172" i="69"/>
  <c r="AB173" i="69"/>
  <c r="AB115" i="69"/>
  <c r="AB206" i="69"/>
  <c r="AB109" i="69"/>
  <c r="AB161" i="69"/>
  <c r="AB108" i="69"/>
  <c r="AB101" i="69"/>
  <c r="AB202" i="69"/>
  <c r="AB148" i="69"/>
  <c r="AB95" i="69"/>
  <c r="AD106" i="67"/>
  <c r="AD98" i="67"/>
  <c r="AD90" i="67"/>
  <c r="AD82" i="67"/>
  <c r="AD101" i="67"/>
  <c r="AD97" i="67"/>
  <c r="AD83" i="67"/>
  <c r="AD87" i="67"/>
  <c r="AD95" i="67"/>
  <c r="AD108" i="67"/>
  <c r="AD100" i="67"/>
  <c r="AD92" i="67"/>
  <c r="AD84" i="67"/>
  <c r="AD109" i="67"/>
  <c r="AD105" i="67"/>
  <c r="AD91" i="67"/>
  <c r="AD81" i="67"/>
  <c r="AD218" i="67"/>
  <c r="AD270" i="67" s="1"/>
  <c r="AD102" i="67"/>
  <c r="AD94" i="67"/>
  <c r="AD86" i="67"/>
  <c r="AD85" i="67"/>
  <c r="AD99" i="67"/>
  <c r="AD89" i="67"/>
  <c r="AD104" i="67"/>
  <c r="AD96" i="67"/>
  <c r="AD88" i="67"/>
  <c r="AD80" i="67"/>
  <c r="AD93" i="67"/>
  <c r="AD107" i="67"/>
  <c r="AD103" i="67"/>
  <c r="AE2" i="67"/>
  <c r="AC5" i="69"/>
  <c r="Y18" i="66"/>
  <c r="Y11" i="66" s="1"/>
  <c r="Z27" i="66"/>
  <c r="AB201" i="69"/>
  <c r="AC390" i="67"/>
  <c r="AA28" i="66"/>
  <c r="AA29" i="66" s="1"/>
  <c r="Z30" i="66"/>
  <c r="Z393" i="61"/>
  <c r="Z395" i="61" s="1"/>
  <c r="X16" i="59" s="1"/>
  <c r="Y205" i="59"/>
  <c r="Y208" i="59"/>
  <c r="Y204" i="59"/>
  <c r="Y210" i="59"/>
  <c r="Y209" i="59"/>
  <c r="Y212" i="59"/>
  <c r="Y216" i="59"/>
  <c r="Y220" i="59"/>
  <c r="Y224" i="59"/>
  <c r="Y215" i="59"/>
  <c r="Y219" i="59"/>
  <c r="Y223" i="59"/>
  <c r="Y227" i="59"/>
  <c r="Y211" i="59"/>
  <c r="Y214" i="59"/>
  <c r="Y218" i="59"/>
  <c r="Y222" i="59"/>
  <c r="Y226" i="59"/>
  <c r="Y206" i="59"/>
  <c r="Y207" i="59"/>
  <c r="Y213" i="59"/>
  <c r="Y217" i="59"/>
  <c r="Y221" i="59"/>
  <c r="Y225" i="59"/>
  <c r="Y231" i="59"/>
  <c r="Y235" i="59"/>
  <c r="Y230" i="59"/>
  <c r="Y234" i="59"/>
  <c r="Y229" i="59"/>
  <c r="Y233" i="59"/>
  <c r="Y228" i="59"/>
  <c r="Y232" i="59"/>
  <c r="Y236" i="59"/>
  <c r="Y203" i="59"/>
  <c r="Y202" i="59"/>
  <c r="Y201" i="59"/>
  <c r="Y200" i="59"/>
  <c r="Y199" i="59"/>
  <c r="Y198" i="59"/>
  <c r="Y90" i="59"/>
  <c r="Y151" i="59"/>
  <c r="Y154" i="59"/>
  <c r="Y152" i="59"/>
  <c r="Y153" i="59"/>
  <c r="Y161" i="59"/>
  <c r="Y150" i="59"/>
  <c r="Y160" i="59"/>
  <c r="Y166" i="59"/>
  <c r="Y170" i="59"/>
  <c r="Y174" i="59"/>
  <c r="Y178" i="59"/>
  <c r="Y182" i="59"/>
  <c r="Y159" i="59"/>
  <c r="Y165" i="59"/>
  <c r="Y169" i="59"/>
  <c r="Y173" i="59"/>
  <c r="Y177" i="59"/>
  <c r="Y181" i="59"/>
  <c r="Y155" i="59"/>
  <c r="Y156" i="59"/>
  <c r="Y158" i="59"/>
  <c r="Y163" i="59"/>
  <c r="Y164" i="59"/>
  <c r="Y172" i="59"/>
  <c r="Y180" i="59"/>
  <c r="Y168" i="59"/>
  <c r="Y162" i="59"/>
  <c r="Y171" i="59"/>
  <c r="Y179" i="59"/>
  <c r="Y157" i="59"/>
  <c r="Y176" i="59"/>
  <c r="Y167" i="59"/>
  <c r="Y175" i="59"/>
  <c r="Y149" i="59"/>
  <c r="Y148" i="59"/>
  <c r="Y147" i="59"/>
  <c r="Y146" i="59"/>
  <c r="Y145" i="59"/>
  <c r="Y144" i="59"/>
  <c r="Y143" i="59"/>
  <c r="Z390" i="61"/>
  <c r="Y97" i="59"/>
  <c r="Y103" i="59"/>
  <c r="Y107" i="59"/>
  <c r="Y111" i="59"/>
  <c r="Y102" i="59"/>
  <c r="Y106" i="59"/>
  <c r="Y110" i="59"/>
  <c r="Y98" i="59"/>
  <c r="Y101" i="59"/>
  <c r="Y105" i="59"/>
  <c r="Y109" i="59"/>
  <c r="Y108" i="59"/>
  <c r="Y115" i="59"/>
  <c r="Y119" i="59"/>
  <c r="Y123" i="59"/>
  <c r="Y127" i="59"/>
  <c r="Y112" i="59"/>
  <c r="Y120" i="59"/>
  <c r="Y124" i="59"/>
  <c r="Y128" i="59"/>
  <c r="Y104" i="59"/>
  <c r="Y114" i="59"/>
  <c r="Y118" i="59"/>
  <c r="Y122" i="59"/>
  <c r="Y126" i="59"/>
  <c r="Y116" i="59"/>
  <c r="Y99" i="59"/>
  <c r="Y100" i="59"/>
  <c r="Y113" i="59"/>
  <c r="Y117" i="59"/>
  <c r="Y121" i="59"/>
  <c r="Y125" i="59"/>
  <c r="Y129" i="59"/>
  <c r="Y95" i="59"/>
  <c r="Y96" i="59"/>
  <c r="Y94" i="59"/>
  <c r="Y93" i="59"/>
  <c r="Y92" i="59"/>
  <c r="Y91" i="59"/>
  <c r="AA81" i="61"/>
  <c r="AA82" i="61"/>
  <c r="AA89" i="61"/>
  <c r="AA90" i="61"/>
  <c r="AA97" i="61"/>
  <c r="AA98" i="61"/>
  <c r="AA105" i="61"/>
  <c r="AA106" i="61"/>
  <c r="AA79" i="61"/>
  <c r="AA84" i="61"/>
  <c r="AA87" i="61"/>
  <c r="AA92" i="61"/>
  <c r="AA95" i="61"/>
  <c r="AA100" i="61"/>
  <c r="AA103" i="61"/>
  <c r="AA108" i="61"/>
  <c r="AA77" i="61"/>
  <c r="AA78" i="61"/>
  <c r="AA85" i="61"/>
  <c r="AA86" i="61"/>
  <c r="AA93" i="61"/>
  <c r="AA94" i="61"/>
  <c r="AA101" i="61"/>
  <c r="AA102" i="61"/>
  <c r="AA109" i="61"/>
  <c r="AA96" i="61"/>
  <c r="AA99" i="61"/>
  <c r="AA88" i="61"/>
  <c r="AA107" i="61"/>
  <c r="AA80" i="61"/>
  <c r="AA83" i="61"/>
  <c r="AA91" i="61"/>
  <c r="AA104" i="61"/>
  <c r="M30" i="1"/>
  <c r="N28" i="1"/>
  <c r="AB4" i="56"/>
  <c r="AB2" i="61"/>
  <c r="AK2" i="56"/>
  <c r="V18" i="1"/>
  <c r="V11" i="1" s="1"/>
  <c r="W27" i="1"/>
  <c r="AA5" i="75" s="1"/>
  <c r="AA91" i="75" s="1"/>
  <c r="Z5" i="59"/>
  <c r="U3" i="42"/>
  <c r="U6" i="42" s="1"/>
  <c r="V34" i="1"/>
  <c r="AB3" i="61" s="1"/>
  <c r="W33" i="1"/>
  <c r="C35" i="69" l="1"/>
  <c r="M20" i="59"/>
  <c r="C55" i="59" s="1"/>
  <c r="M20" i="69"/>
  <c r="C55" i="69" s="1"/>
  <c r="C44" i="69"/>
  <c r="N14" i="59"/>
  <c r="N18" i="59" s="1"/>
  <c r="B47" i="69"/>
  <c r="B36" i="69"/>
  <c r="B58" i="69" s="1"/>
  <c r="AA58" i="75"/>
  <c r="AA57" i="75"/>
  <c r="AA53" i="75"/>
  <c r="AA45" i="75"/>
  <c r="AA49" i="75"/>
  <c r="AA62" i="75"/>
  <c r="AA54" i="75"/>
  <c r="AA50" i="75"/>
  <c r="AA180" i="75"/>
  <c r="AA176" i="75"/>
  <c r="AA171" i="75"/>
  <c r="AA168" i="75"/>
  <c r="AA166" i="75"/>
  <c r="AA154" i="75"/>
  <c r="AA156" i="75"/>
  <c r="AA123" i="75"/>
  <c r="AA124" i="75"/>
  <c r="AA121" i="75"/>
  <c r="AA108" i="75"/>
  <c r="AA109" i="75"/>
  <c r="AA118" i="75"/>
  <c r="AA106" i="75"/>
  <c r="AA103" i="75"/>
  <c r="AA71" i="75"/>
  <c r="AA55" i="75"/>
  <c r="AA72" i="75"/>
  <c r="AA56" i="75"/>
  <c r="AA73" i="75"/>
  <c r="AA70" i="75"/>
  <c r="AA46" i="75"/>
  <c r="AA181" i="75"/>
  <c r="AA177" i="75"/>
  <c r="AA172" i="75"/>
  <c r="AA165" i="75"/>
  <c r="AA162" i="75"/>
  <c r="AA167" i="75"/>
  <c r="AA153" i="75"/>
  <c r="AA119" i="75"/>
  <c r="AA120" i="75"/>
  <c r="AA117" i="75"/>
  <c r="AA104" i="75"/>
  <c r="AA105" i="75"/>
  <c r="AA115" i="75"/>
  <c r="AA102" i="75"/>
  <c r="AA122" i="75"/>
  <c r="AA67" i="75"/>
  <c r="AA51" i="75"/>
  <c r="AA68" i="75"/>
  <c r="AA52" i="75"/>
  <c r="AA69" i="75"/>
  <c r="AA178" i="75"/>
  <c r="AA164" i="75"/>
  <c r="AA169" i="75"/>
  <c r="AA152" i="75"/>
  <c r="AA116" i="75"/>
  <c r="AA100" i="75"/>
  <c r="AA114" i="75"/>
  <c r="AA75" i="75"/>
  <c r="AA47" i="75"/>
  <c r="AA48" i="75"/>
  <c r="AA182" i="75"/>
  <c r="AA161" i="75"/>
  <c r="AA158" i="75"/>
  <c r="AA101" i="75"/>
  <c r="AA63" i="75"/>
  <c r="AA65" i="75"/>
  <c r="AA170" i="75"/>
  <c r="AA174" i="75"/>
  <c r="AA112" i="75"/>
  <c r="AA99" i="75"/>
  <c r="AA60" i="75"/>
  <c r="AA175" i="75"/>
  <c r="AA160" i="75"/>
  <c r="AA163" i="75"/>
  <c r="AA127" i="75"/>
  <c r="AA125" i="75"/>
  <c r="AA113" i="75"/>
  <c r="AA110" i="75"/>
  <c r="AA74" i="75"/>
  <c r="AA111" i="75"/>
  <c r="AA107" i="75"/>
  <c r="AA173" i="75"/>
  <c r="AA155" i="75"/>
  <c r="AA126" i="75"/>
  <c r="AA98" i="75"/>
  <c r="AA64" i="75"/>
  <c r="AA66" i="75"/>
  <c r="AA179" i="75"/>
  <c r="AA157" i="75"/>
  <c r="AA128" i="75"/>
  <c r="AA159" i="75"/>
  <c r="AA59" i="75"/>
  <c r="AA61" i="75"/>
  <c r="AA151" i="75"/>
  <c r="AA44" i="75"/>
  <c r="AA150" i="75"/>
  <c r="AA43" i="75"/>
  <c r="AA149" i="75"/>
  <c r="AA42" i="75"/>
  <c r="AA97" i="75"/>
  <c r="AA96" i="75"/>
  <c r="AA95" i="75"/>
  <c r="AA41" i="75"/>
  <c r="AA148" i="75"/>
  <c r="AA94" i="75"/>
  <c r="AA147" i="75"/>
  <c r="AA40" i="75"/>
  <c r="AA93" i="75"/>
  <c r="AA146" i="75"/>
  <c r="AA39" i="75"/>
  <c r="AA92" i="75"/>
  <c r="AA38" i="75"/>
  <c r="AA145" i="75"/>
  <c r="Z143" i="75"/>
  <c r="AA144" i="75"/>
  <c r="R135" i="75"/>
  <c r="S136" i="75"/>
  <c r="V139" i="75"/>
  <c r="W140" i="75"/>
  <c r="X141" i="75"/>
  <c r="U138" i="75"/>
  <c r="P133" i="75"/>
  <c r="P183" i="75" s="1"/>
  <c r="P18" i="75" s="1"/>
  <c r="T137" i="75"/>
  <c r="Y142" i="75"/>
  <c r="Q134" i="75"/>
  <c r="F251" i="59"/>
  <c r="F197" i="75"/>
  <c r="F256" i="59"/>
  <c r="F202" i="75"/>
  <c r="F249" i="59"/>
  <c r="F195" i="75"/>
  <c r="F248" i="59"/>
  <c r="F194" i="75"/>
  <c r="F253" i="59"/>
  <c r="F199" i="75"/>
  <c r="F255" i="59"/>
  <c r="F201" i="75"/>
  <c r="X34" i="75"/>
  <c r="AA37" i="75"/>
  <c r="P26" i="75"/>
  <c r="P76" i="75" s="1"/>
  <c r="P14" i="75" s="1"/>
  <c r="Y35" i="75"/>
  <c r="Z36" i="75"/>
  <c r="Q27" i="75"/>
  <c r="T30" i="75"/>
  <c r="W33" i="75"/>
  <c r="R28" i="75"/>
  <c r="U31" i="75"/>
  <c r="S29" i="75"/>
  <c r="V32" i="75"/>
  <c r="P22" i="75"/>
  <c r="F252" i="59"/>
  <c r="F198" i="75"/>
  <c r="F258" i="59"/>
  <c r="F204" i="75"/>
  <c r="F250" i="59"/>
  <c r="F196" i="75"/>
  <c r="H384" i="67"/>
  <c r="P375" i="67"/>
  <c r="P383" i="67"/>
  <c r="P381" i="67"/>
  <c r="P379" i="67"/>
  <c r="P373" i="67"/>
  <c r="P377" i="67"/>
  <c r="P371" i="67"/>
  <c r="P374" i="67"/>
  <c r="P382" i="67"/>
  <c r="P376" i="67"/>
  <c r="P380" i="67"/>
  <c r="P378" i="67"/>
  <c r="P372" i="67"/>
  <c r="P373" i="61"/>
  <c r="P376" i="61"/>
  <c r="P374" i="61"/>
  <c r="P383" i="61"/>
  <c r="P378" i="61"/>
  <c r="P372" i="61"/>
  <c r="P381" i="61"/>
  <c r="P375" i="61"/>
  <c r="P382" i="61"/>
  <c r="P379" i="61"/>
  <c r="P377" i="61"/>
  <c r="P371" i="61"/>
  <c r="H384" i="61"/>
  <c r="H385" i="61" s="1"/>
  <c r="R135" i="61"/>
  <c r="G36" i="68"/>
  <c r="G86" i="68" s="1"/>
  <c r="H321" i="67"/>
  <c r="P77" i="69"/>
  <c r="P76" i="59"/>
  <c r="R135" i="67"/>
  <c r="AD400" i="67"/>
  <c r="R157" i="61"/>
  <c r="R139" i="61"/>
  <c r="R151" i="61"/>
  <c r="R147" i="67"/>
  <c r="R146" i="67"/>
  <c r="R142" i="67"/>
  <c r="R148" i="67"/>
  <c r="R138" i="61"/>
  <c r="R152" i="67"/>
  <c r="R133" i="67"/>
  <c r="R140" i="61"/>
  <c r="R149" i="61"/>
  <c r="R155" i="61"/>
  <c r="R156" i="67"/>
  <c r="R144" i="61"/>
  <c r="R136" i="61"/>
  <c r="R160" i="67"/>
  <c r="R141" i="67"/>
  <c r="R150" i="61"/>
  <c r="R132" i="67"/>
  <c r="AE389" i="67"/>
  <c r="AE388" i="67"/>
  <c r="AB18" i="61"/>
  <c r="AB71" i="61" s="1"/>
  <c r="AB388" i="61"/>
  <c r="AB389" i="61"/>
  <c r="AA400" i="61"/>
  <c r="R152" i="61"/>
  <c r="AB31" i="61"/>
  <c r="AB32" i="61"/>
  <c r="AB25" i="61"/>
  <c r="AB30" i="61"/>
  <c r="AB27" i="61"/>
  <c r="AB28" i="61"/>
  <c r="AB34" i="61"/>
  <c r="AB37" i="61"/>
  <c r="AB42" i="61"/>
  <c r="AB45" i="61"/>
  <c r="AB29" i="61"/>
  <c r="AB26" i="61"/>
  <c r="AB33" i="61"/>
  <c r="AB38" i="61"/>
  <c r="AB41" i="61"/>
  <c r="AB47" i="61"/>
  <c r="AB48" i="61"/>
  <c r="AB35" i="61"/>
  <c r="AB36" i="61"/>
  <c r="AB44" i="61"/>
  <c r="AB46" i="61"/>
  <c r="AB49" i="61"/>
  <c r="AB54" i="61"/>
  <c r="AB51" i="61"/>
  <c r="AB52" i="61"/>
  <c r="AB40" i="61"/>
  <c r="AB50" i="61"/>
  <c r="AB55" i="61"/>
  <c r="AB56" i="61"/>
  <c r="AB39" i="61"/>
  <c r="AB53" i="61"/>
  <c r="AB43" i="61"/>
  <c r="AB23" i="61"/>
  <c r="AB76" i="61" s="1"/>
  <c r="AB24" i="61"/>
  <c r="AB77" i="61" s="1"/>
  <c r="AB22" i="61"/>
  <c r="AB75" i="61" s="1"/>
  <c r="AB21" i="61"/>
  <c r="AB74" i="61" s="1"/>
  <c r="AB20" i="61"/>
  <c r="AB73" i="61" s="1"/>
  <c r="AB19" i="61"/>
  <c r="AB72" i="61" s="1"/>
  <c r="R132" i="61"/>
  <c r="R144" i="67"/>
  <c r="R156" i="61"/>
  <c r="R148" i="61"/>
  <c r="R138" i="67"/>
  <c r="R146" i="61"/>
  <c r="R142" i="61"/>
  <c r="R147" i="61"/>
  <c r="R150" i="67"/>
  <c r="R151" i="67"/>
  <c r="R141" i="61"/>
  <c r="R149" i="67"/>
  <c r="R160" i="61"/>
  <c r="R136" i="67"/>
  <c r="R133" i="61"/>
  <c r="R140" i="67"/>
  <c r="R155" i="67"/>
  <c r="R139" i="67"/>
  <c r="R157" i="67"/>
  <c r="R154" i="61"/>
  <c r="R154" i="67"/>
  <c r="R159" i="61"/>
  <c r="R159" i="67"/>
  <c r="AE31" i="67"/>
  <c r="AE32" i="67"/>
  <c r="AE39" i="67"/>
  <c r="AE40" i="67"/>
  <c r="AE30" i="67"/>
  <c r="AE33" i="67"/>
  <c r="AE38" i="67"/>
  <c r="AE41" i="67"/>
  <c r="AE28" i="67"/>
  <c r="AE35" i="67"/>
  <c r="AE36" i="67"/>
  <c r="AE43" i="67"/>
  <c r="AE44" i="67"/>
  <c r="AE51" i="67"/>
  <c r="AE52" i="67"/>
  <c r="AE45" i="67"/>
  <c r="AE50" i="67"/>
  <c r="AE53" i="67"/>
  <c r="AE34" i="67"/>
  <c r="AE37" i="67"/>
  <c r="AE47" i="67"/>
  <c r="AE48" i="67"/>
  <c r="AE46" i="67"/>
  <c r="AE54" i="67"/>
  <c r="AE29" i="67"/>
  <c r="AE49" i="67"/>
  <c r="AE42" i="67"/>
  <c r="AE56" i="67"/>
  <c r="AE55" i="67"/>
  <c r="AE26" i="67"/>
  <c r="AE27" i="67"/>
  <c r="AE25" i="67"/>
  <c r="AE24" i="67"/>
  <c r="AE23" i="67"/>
  <c r="AE22" i="67"/>
  <c r="AE21" i="67"/>
  <c r="R153" i="61"/>
  <c r="R153" i="67"/>
  <c r="R143" i="67"/>
  <c r="R143" i="61"/>
  <c r="R161" i="61"/>
  <c r="R161" i="67"/>
  <c r="R137" i="61"/>
  <c r="R137" i="67"/>
  <c r="R163" i="61"/>
  <c r="R163" i="67"/>
  <c r="R145" i="61"/>
  <c r="R145" i="67"/>
  <c r="AB94" i="56"/>
  <c r="AB75" i="56"/>
  <c r="AB100" i="56"/>
  <c r="AB127" i="56"/>
  <c r="AB64" i="56"/>
  <c r="AB136" i="56"/>
  <c r="AB144" i="56"/>
  <c r="AB108" i="56"/>
  <c r="AB87" i="56"/>
  <c r="AB139" i="56"/>
  <c r="AB69" i="56"/>
  <c r="AB114" i="56"/>
  <c r="AB111" i="56"/>
  <c r="AB66" i="56"/>
  <c r="AB60" i="56"/>
  <c r="AB148" i="56"/>
  <c r="AB96" i="56"/>
  <c r="AB73" i="56"/>
  <c r="AB120" i="56"/>
  <c r="AB117" i="56"/>
  <c r="AB81" i="56"/>
  <c r="AB123" i="56"/>
  <c r="AB126" i="56"/>
  <c r="AB88" i="56"/>
  <c r="AB129" i="56"/>
  <c r="AB84" i="56"/>
  <c r="AB63" i="56"/>
  <c r="AB82" i="56"/>
  <c r="AB130" i="56"/>
  <c r="AB147" i="56"/>
  <c r="AB106" i="56"/>
  <c r="AB118" i="56"/>
  <c r="AB133" i="56"/>
  <c r="AB99" i="56"/>
  <c r="AB105" i="56"/>
  <c r="AB151" i="56"/>
  <c r="AB70" i="56"/>
  <c r="AB76" i="56"/>
  <c r="AB90" i="56"/>
  <c r="AB97" i="56"/>
  <c r="AB145" i="56"/>
  <c r="AB93" i="56"/>
  <c r="AB102" i="56"/>
  <c r="AB79" i="56"/>
  <c r="AB124" i="56"/>
  <c r="AB78" i="56"/>
  <c r="AB132" i="56"/>
  <c r="AB72" i="56"/>
  <c r="AB142" i="56"/>
  <c r="AB138" i="56"/>
  <c r="AB121" i="56"/>
  <c r="AB141" i="56"/>
  <c r="AB109" i="56"/>
  <c r="AB67" i="56"/>
  <c r="AB91" i="56"/>
  <c r="AB61" i="56"/>
  <c r="AB135" i="56"/>
  <c r="AB103" i="56"/>
  <c r="AB115" i="56"/>
  <c r="AB112" i="56"/>
  <c r="AB85" i="56"/>
  <c r="AB150" i="56"/>
  <c r="AB154" i="56"/>
  <c r="AB153" i="56"/>
  <c r="AB218" i="61"/>
  <c r="AB270" i="61" s="1"/>
  <c r="R134" i="67"/>
  <c r="R134" i="61"/>
  <c r="R162" i="61"/>
  <c r="R162" i="67"/>
  <c r="R158" i="67"/>
  <c r="R158" i="61"/>
  <c r="Q60" i="67"/>
  <c r="Q110" i="67" s="1"/>
  <c r="O14" i="69" s="1"/>
  <c r="Q231" i="67"/>
  <c r="Q283" i="67" s="1"/>
  <c r="Q178" i="67"/>
  <c r="Q230" i="67" s="1"/>
  <c r="Q282" i="67" s="1"/>
  <c r="Q173" i="67"/>
  <c r="Q225" i="67" s="1"/>
  <c r="Q277" i="67" s="1"/>
  <c r="Q183" i="67"/>
  <c r="Q235" i="67" s="1"/>
  <c r="Q287" i="67" s="1"/>
  <c r="Q175" i="67"/>
  <c r="Q172" i="67"/>
  <c r="Q224" i="67" s="1"/>
  <c r="Q276" i="67" s="1"/>
  <c r="Q167" i="67"/>
  <c r="Q219" i="67" s="1"/>
  <c r="Q271" i="67" s="1"/>
  <c r="Q177" i="67"/>
  <c r="Q229" i="67" s="1"/>
  <c r="Q281" i="67" s="1"/>
  <c r="Q182" i="67"/>
  <c r="Q234" i="67" s="1"/>
  <c r="Q286" i="67" s="1"/>
  <c r="Q171" i="67"/>
  <c r="Q223" i="67" s="1"/>
  <c r="Q275" i="67" s="1"/>
  <c r="Q181" i="67"/>
  <c r="Q233" i="67" s="1"/>
  <c r="Q285" i="67" s="1"/>
  <c r="Q169" i="67"/>
  <c r="Q221" i="67" s="1"/>
  <c r="Q273" i="67" s="1"/>
  <c r="Q188" i="67"/>
  <c r="Q240" i="67" s="1"/>
  <c r="Q292" i="67" s="1"/>
  <c r="Q204" i="67"/>
  <c r="Q256" i="67" s="1"/>
  <c r="Q308" i="67" s="1"/>
  <c r="Q203" i="67"/>
  <c r="Q255" i="67" s="1"/>
  <c r="Q307" i="67" s="1"/>
  <c r="Q213" i="67"/>
  <c r="Q265" i="67" s="1"/>
  <c r="Q317" i="67" s="1"/>
  <c r="Q190" i="67"/>
  <c r="Q242" i="67" s="1"/>
  <c r="Q294" i="67" s="1"/>
  <c r="Q197" i="67"/>
  <c r="Q249" i="67" s="1"/>
  <c r="Q301" i="67" s="1"/>
  <c r="Q185" i="67"/>
  <c r="Q237" i="67" s="1"/>
  <c r="Q289" i="67" s="1"/>
  <c r="Q202" i="67"/>
  <c r="Q254" i="67" s="1"/>
  <c r="Q306" i="67" s="1"/>
  <c r="Q194" i="67"/>
  <c r="Q246" i="67" s="1"/>
  <c r="Q298" i="67" s="1"/>
  <c r="Q192" i="67"/>
  <c r="Q244" i="67" s="1"/>
  <c r="Q296" i="67" s="1"/>
  <c r="Q187" i="67"/>
  <c r="Q239" i="67" s="1"/>
  <c r="Q291" i="67" s="1"/>
  <c r="Q205" i="67"/>
  <c r="Q257" i="67" s="1"/>
  <c r="Q309" i="67" s="1"/>
  <c r="Q201" i="67"/>
  <c r="Q253" i="67" s="1"/>
  <c r="Q305" i="67" s="1"/>
  <c r="Q196" i="67"/>
  <c r="Q248" i="67" s="1"/>
  <c r="Q300" i="67" s="1"/>
  <c r="Q209" i="67"/>
  <c r="Q261" i="67" s="1"/>
  <c r="Q313" i="67" s="1"/>
  <c r="Q208" i="67"/>
  <c r="Q260" i="67" s="1"/>
  <c r="Q312" i="67" s="1"/>
  <c r="Q186" i="67"/>
  <c r="Q238" i="67" s="1"/>
  <c r="Q290" i="67" s="1"/>
  <c r="Q206" i="67"/>
  <c r="Q258" i="67" s="1"/>
  <c r="Q310" i="67" s="1"/>
  <c r="Q191" i="67"/>
  <c r="Q243" i="67" s="1"/>
  <c r="Q295" i="67" s="1"/>
  <c r="Q195" i="67"/>
  <c r="Q247" i="67" s="1"/>
  <c r="Q299" i="67" s="1"/>
  <c r="Q199" i="67"/>
  <c r="Q251" i="67" s="1"/>
  <c r="Q303" i="67" s="1"/>
  <c r="Q212" i="67"/>
  <c r="Q264" i="67" s="1"/>
  <c r="Q316" i="67" s="1"/>
  <c r="Q200" i="67"/>
  <c r="Q252" i="67" s="1"/>
  <c r="Q304" i="67" s="1"/>
  <c r="Q207" i="67"/>
  <c r="Q259" i="67" s="1"/>
  <c r="Q311" i="67" s="1"/>
  <c r="Q211" i="67"/>
  <c r="Q263" i="67" s="1"/>
  <c r="Q315" i="67" s="1"/>
  <c r="Q189" i="67"/>
  <c r="Q241" i="67" s="1"/>
  <c r="Q293" i="67" s="1"/>
  <c r="Q214" i="67"/>
  <c r="Q266" i="67" s="1"/>
  <c r="Q318" i="67" s="1"/>
  <c r="Q215" i="67"/>
  <c r="Q267" i="67" s="1"/>
  <c r="Q319" i="67" s="1"/>
  <c r="Q193" i="67"/>
  <c r="Q245" i="67" s="1"/>
  <c r="Q297" i="67" s="1"/>
  <c r="Q198" i="67"/>
  <c r="Q250" i="67" s="1"/>
  <c r="Q302" i="67" s="1"/>
  <c r="Q210" i="67"/>
  <c r="Q262" i="67" s="1"/>
  <c r="Q314" i="67" s="1"/>
  <c r="Q216" i="67"/>
  <c r="Q268" i="67" s="1"/>
  <c r="Q320" i="67" s="1"/>
  <c r="Q174" i="67"/>
  <c r="Q226" i="67" s="1"/>
  <c r="Q278" i="67" s="1"/>
  <c r="Q176" i="67"/>
  <c r="Q228" i="67" s="1"/>
  <c r="Q280" i="67" s="1"/>
  <c r="Q168" i="67"/>
  <c r="Q220" i="67" s="1"/>
  <c r="Q272" i="67" s="1"/>
  <c r="Q180" i="67"/>
  <c r="Q232" i="67" s="1"/>
  <c r="Q284" i="67" s="1"/>
  <c r="Q170" i="67"/>
  <c r="Q184" i="67"/>
  <c r="Q236" i="67" s="1"/>
  <c r="Q288" i="67" s="1"/>
  <c r="Q172" i="61"/>
  <c r="Q224" i="61" s="1"/>
  <c r="Q276" i="61" s="1"/>
  <c r="Q200" i="61"/>
  <c r="Q252" i="61" s="1"/>
  <c r="Q304" i="61" s="1"/>
  <c r="Q183" i="61"/>
  <c r="Q235" i="61" s="1"/>
  <c r="Q287" i="61" s="1"/>
  <c r="Q191" i="61"/>
  <c r="Q243" i="61" s="1"/>
  <c r="Q295" i="61" s="1"/>
  <c r="Q202" i="61"/>
  <c r="Q254" i="61" s="1"/>
  <c r="Q306" i="61" s="1"/>
  <c r="Q168" i="61"/>
  <c r="Q220" i="61" s="1"/>
  <c r="Q272" i="61" s="1"/>
  <c r="Q190" i="61"/>
  <c r="Q242" i="61" s="1"/>
  <c r="Q294" i="61" s="1"/>
  <c r="Q208" i="61"/>
  <c r="Q260" i="61" s="1"/>
  <c r="Q312" i="61" s="1"/>
  <c r="Q213" i="61"/>
  <c r="Q265" i="61" s="1"/>
  <c r="Q317" i="61" s="1"/>
  <c r="Q171" i="61"/>
  <c r="Q223" i="61" s="1"/>
  <c r="Q275" i="61" s="1"/>
  <c r="Q215" i="61"/>
  <c r="Q267" i="61" s="1"/>
  <c r="Q319" i="61" s="1"/>
  <c r="Q207" i="61"/>
  <c r="Q259" i="61" s="1"/>
  <c r="Q311" i="61" s="1"/>
  <c r="Q180" i="61"/>
  <c r="Q232" i="61" s="1"/>
  <c r="Q284" i="61" s="1"/>
  <c r="Q204" i="61"/>
  <c r="Q256" i="61" s="1"/>
  <c r="Q308" i="61" s="1"/>
  <c r="Q194" i="61"/>
  <c r="Q246" i="61" s="1"/>
  <c r="Q298" i="61" s="1"/>
  <c r="Q216" i="61"/>
  <c r="Q268" i="61" s="1"/>
  <c r="Q320" i="61" s="1"/>
  <c r="Q188" i="61"/>
  <c r="Q240" i="61" s="1"/>
  <c r="Q292" i="61" s="1"/>
  <c r="Q174" i="61"/>
  <c r="Q226" i="61" s="1"/>
  <c r="Q278" i="61" s="1"/>
  <c r="Q189" i="61"/>
  <c r="Q241" i="61" s="1"/>
  <c r="Q293" i="61" s="1"/>
  <c r="Q175" i="61"/>
  <c r="Q227" i="61" s="1"/>
  <c r="Q279" i="61" s="1"/>
  <c r="Q182" i="61"/>
  <c r="Q234" i="61" s="1"/>
  <c r="Q286" i="61" s="1"/>
  <c r="Q206" i="61"/>
  <c r="Q258" i="61" s="1"/>
  <c r="Q310" i="61" s="1"/>
  <c r="Q212" i="61"/>
  <c r="Q264" i="61" s="1"/>
  <c r="Q316" i="61" s="1"/>
  <c r="Q203" i="61"/>
  <c r="Q255" i="61" s="1"/>
  <c r="Q307" i="61" s="1"/>
  <c r="Q173" i="61"/>
  <c r="Q225" i="61" s="1"/>
  <c r="Q277" i="61" s="1"/>
  <c r="Q193" i="61"/>
  <c r="Q245" i="61" s="1"/>
  <c r="Q297" i="61" s="1"/>
  <c r="Q185" i="61"/>
  <c r="Q237" i="61" s="1"/>
  <c r="Q289" i="61" s="1"/>
  <c r="Q211" i="61"/>
  <c r="Q263" i="61" s="1"/>
  <c r="Q315" i="61" s="1"/>
  <c r="Q176" i="61"/>
  <c r="Q228" i="61" s="1"/>
  <c r="Q280" i="61" s="1"/>
  <c r="Q209" i="61"/>
  <c r="Q261" i="61" s="1"/>
  <c r="Q313" i="61" s="1"/>
  <c r="Q196" i="61"/>
  <c r="Q248" i="61" s="1"/>
  <c r="Q300" i="61" s="1"/>
  <c r="Q167" i="61"/>
  <c r="Q219" i="61" s="1"/>
  <c r="Q271" i="61" s="1"/>
  <c r="Q197" i="61"/>
  <c r="Q249" i="61" s="1"/>
  <c r="Q301" i="61" s="1"/>
  <c r="Q179" i="61"/>
  <c r="Q231" i="61" s="1"/>
  <c r="Q283" i="61" s="1"/>
  <c r="Q169" i="61"/>
  <c r="Q221" i="61" s="1"/>
  <c r="Q273" i="61" s="1"/>
  <c r="Q187" i="61"/>
  <c r="Q239" i="61" s="1"/>
  <c r="Q291" i="61" s="1"/>
  <c r="Q214" i="61"/>
  <c r="Q266" i="61" s="1"/>
  <c r="Q318" i="61" s="1"/>
  <c r="Q186" i="61"/>
  <c r="Q238" i="61" s="1"/>
  <c r="Q290" i="61" s="1"/>
  <c r="Q199" i="61"/>
  <c r="Q251" i="61" s="1"/>
  <c r="Q303" i="61" s="1"/>
  <c r="Q170" i="61"/>
  <c r="Q222" i="61" s="1"/>
  <c r="Q274" i="61" s="1"/>
  <c r="Q201" i="61"/>
  <c r="Q253" i="61" s="1"/>
  <c r="Q305" i="61" s="1"/>
  <c r="Q192" i="61"/>
  <c r="Q244" i="61" s="1"/>
  <c r="Q296" i="61" s="1"/>
  <c r="Q181" i="61"/>
  <c r="Q233" i="61" s="1"/>
  <c r="Q285" i="61" s="1"/>
  <c r="Q205" i="61"/>
  <c r="Q257" i="61" s="1"/>
  <c r="Q309" i="61" s="1"/>
  <c r="Q198" i="61"/>
  <c r="Q250" i="61" s="1"/>
  <c r="Q302" i="61" s="1"/>
  <c r="Q177" i="61"/>
  <c r="Q229" i="61" s="1"/>
  <c r="Q281" i="61" s="1"/>
  <c r="Q195" i="61"/>
  <c r="Q247" i="61" s="1"/>
  <c r="Q299" i="61" s="1"/>
  <c r="Q210" i="61"/>
  <c r="Q262" i="61" s="1"/>
  <c r="Q314" i="61" s="1"/>
  <c r="Q178" i="61"/>
  <c r="R116" i="61"/>
  <c r="R116" i="67"/>
  <c r="R120" i="61"/>
  <c r="R120" i="67"/>
  <c r="R114" i="61"/>
  <c r="R114" i="67"/>
  <c r="R121" i="61"/>
  <c r="R121" i="67"/>
  <c r="R118" i="61"/>
  <c r="R335" i="61" s="1"/>
  <c r="R118" i="67"/>
  <c r="R335" i="67" s="1"/>
  <c r="R122" i="61"/>
  <c r="R122" i="67"/>
  <c r="R131" i="61"/>
  <c r="R131" i="67"/>
  <c r="R119" i="61"/>
  <c r="R119" i="67"/>
  <c r="R115" i="61"/>
  <c r="R115" i="67"/>
  <c r="R333" i="67" s="1"/>
  <c r="R127" i="61"/>
  <c r="R127" i="67"/>
  <c r="R126" i="61"/>
  <c r="R126" i="67"/>
  <c r="R125" i="61"/>
  <c r="R125" i="67"/>
  <c r="R129" i="61"/>
  <c r="R129" i="67"/>
  <c r="R117" i="61"/>
  <c r="R117" i="67"/>
  <c r="R123" i="61"/>
  <c r="R123" i="67"/>
  <c r="R128" i="61"/>
  <c r="R128" i="67"/>
  <c r="R124" i="61"/>
  <c r="R124" i="67"/>
  <c r="R130" i="61"/>
  <c r="R130" i="67"/>
  <c r="Z69" i="67"/>
  <c r="Q60" i="61"/>
  <c r="Q110" i="61" s="1"/>
  <c r="Q236" i="61"/>
  <c r="Q288" i="61" s="1"/>
  <c r="Q230" i="61"/>
  <c r="Q282" i="61" s="1"/>
  <c r="AB55" i="56"/>
  <c r="AB54" i="56"/>
  <c r="AB57" i="56"/>
  <c r="AB58" i="56"/>
  <c r="AB51" i="56"/>
  <c r="AB52" i="56"/>
  <c r="Z74" i="67"/>
  <c r="Z394" i="67"/>
  <c r="Z75" i="67"/>
  <c r="Z73" i="67"/>
  <c r="Z72" i="67"/>
  <c r="Z71" i="67"/>
  <c r="Z393" i="67"/>
  <c r="Z70" i="67"/>
  <c r="U34" i="66"/>
  <c r="AA3" i="67" s="1"/>
  <c r="V33" i="66"/>
  <c r="W19" i="66"/>
  <c r="Q324" i="67"/>
  <c r="Q353" i="67" s="1"/>
  <c r="Q368" i="67" s="1"/>
  <c r="O184" i="69"/>
  <c r="O71" i="69" s="1"/>
  <c r="O183" i="59"/>
  <c r="O70" i="59" s="1"/>
  <c r="Q57" i="61"/>
  <c r="Q324" i="61"/>
  <c r="Q341" i="61" s="1"/>
  <c r="Q356" i="61" s="1"/>
  <c r="AB10" i="56"/>
  <c r="AB42" i="56"/>
  <c r="AB46" i="56"/>
  <c r="AB33" i="56"/>
  <c r="AB39" i="56"/>
  <c r="AB19" i="56"/>
  <c r="AB30" i="56"/>
  <c r="AB22" i="56"/>
  <c r="AB27" i="56"/>
  <c r="AB31" i="56"/>
  <c r="AB9" i="56"/>
  <c r="AB25" i="56"/>
  <c r="AB24" i="56"/>
  <c r="AB48" i="56"/>
  <c r="AB43" i="56"/>
  <c r="AB16" i="56"/>
  <c r="AB34" i="56"/>
  <c r="AB12" i="56"/>
  <c r="AB37" i="56"/>
  <c r="AB49" i="56"/>
  <c r="AB21" i="56"/>
  <c r="AB36" i="56"/>
  <c r="AB18" i="56"/>
  <c r="AB45" i="56"/>
  <c r="AB40" i="56"/>
  <c r="AB13" i="56"/>
  <c r="AB28" i="56"/>
  <c r="AB15" i="56"/>
  <c r="Q57" i="67"/>
  <c r="Q399" i="67" s="1"/>
  <c r="Q401" i="67" s="1"/>
  <c r="Q402" i="67" s="1"/>
  <c r="AD390" i="67"/>
  <c r="AC225" i="69"/>
  <c r="AC226" i="69"/>
  <c r="AC216" i="69"/>
  <c r="AC217" i="69"/>
  <c r="AC214" i="69"/>
  <c r="AC179" i="69"/>
  <c r="AC206" i="69"/>
  <c r="AC218" i="69"/>
  <c r="AC167" i="69"/>
  <c r="AC151" i="69"/>
  <c r="AC118" i="69"/>
  <c r="AC182" i="69"/>
  <c r="AC160" i="69"/>
  <c r="AC123" i="69"/>
  <c r="AC210" i="69"/>
  <c r="AC161" i="69"/>
  <c r="AC215" i="69"/>
  <c r="AC125" i="69"/>
  <c r="AC111" i="69"/>
  <c r="AC165" i="69"/>
  <c r="AC106" i="69"/>
  <c r="AC108" i="69"/>
  <c r="AC178" i="69"/>
  <c r="AC120" i="69"/>
  <c r="AC124" i="69"/>
  <c r="AC116" i="69"/>
  <c r="AC158" i="69"/>
  <c r="AC109" i="69"/>
  <c r="AC212" i="69"/>
  <c r="AC163" i="69"/>
  <c r="AC172" i="69"/>
  <c r="AC208" i="69"/>
  <c r="AC174" i="69"/>
  <c r="AC107" i="69"/>
  <c r="AC102" i="69"/>
  <c r="AC166" i="69"/>
  <c r="AC98" i="69"/>
  <c r="AC229" i="69"/>
  <c r="AC230" i="69"/>
  <c r="AC224" i="69"/>
  <c r="AC223" i="69"/>
  <c r="AC228" i="69"/>
  <c r="AC183" i="69"/>
  <c r="AC211" i="69"/>
  <c r="AC220" i="69"/>
  <c r="AC171" i="69"/>
  <c r="AC155" i="69"/>
  <c r="AC122" i="69"/>
  <c r="AC204" i="69"/>
  <c r="AC164" i="69"/>
  <c r="AC127" i="69"/>
  <c r="AC236" i="69"/>
  <c r="AC169" i="69"/>
  <c r="AC162" i="69"/>
  <c r="AC129" i="69"/>
  <c r="AC113" i="69"/>
  <c r="AC181" i="69"/>
  <c r="AC110" i="69"/>
  <c r="AC112" i="69"/>
  <c r="AC97" i="69"/>
  <c r="AC128" i="69"/>
  <c r="AC105" i="69"/>
  <c r="AC99" i="69"/>
  <c r="AC233" i="69"/>
  <c r="AC234" i="69"/>
  <c r="AC232" i="69"/>
  <c r="AC231" i="69"/>
  <c r="AC209" i="69"/>
  <c r="AC205" i="69"/>
  <c r="AC219" i="69"/>
  <c r="AC176" i="69"/>
  <c r="AC175" i="69"/>
  <c r="AC159" i="69"/>
  <c r="AC126" i="69"/>
  <c r="AC235" i="69"/>
  <c r="AC168" i="69"/>
  <c r="AC152" i="69"/>
  <c r="AC115" i="69"/>
  <c r="AC203" i="69"/>
  <c r="AC170" i="69"/>
  <c r="AC117" i="69"/>
  <c r="AC103" i="69"/>
  <c r="AC150" i="69"/>
  <c r="AC157" i="69"/>
  <c r="AC101" i="69"/>
  <c r="AC149" i="69"/>
  <c r="AC96" i="69"/>
  <c r="AC237" i="69"/>
  <c r="AC221" i="69"/>
  <c r="AC222" i="69"/>
  <c r="AC213" i="69"/>
  <c r="AC207" i="69"/>
  <c r="AC227" i="69"/>
  <c r="AC180" i="69"/>
  <c r="AC177" i="69"/>
  <c r="AC130" i="69"/>
  <c r="AC114" i="69"/>
  <c r="AC156" i="69"/>
  <c r="AC119" i="69"/>
  <c r="AC153" i="69"/>
  <c r="AC121" i="69"/>
  <c r="AC154" i="69"/>
  <c r="AC104" i="69"/>
  <c r="AC100" i="69"/>
  <c r="AC173" i="69"/>
  <c r="AC202" i="69"/>
  <c r="AC148" i="69"/>
  <c r="AC95" i="69"/>
  <c r="AA27" i="66"/>
  <c r="AF2" i="67"/>
  <c r="Z18" i="66"/>
  <c r="Z11" i="66" s="1"/>
  <c r="AD5" i="69"/>
  <c r="AD95" i="69" s="1"/>
  <c r="AE105" i="67"/>
  <c r="AE97" i="67"/>
  <c r="AE89" i="67"/>
  <c r="AE81" i="67"/>
  <c r="AE100" i="67"/>
  <c r="AE104" i="67"/>
  <c r="AE106" i="67"/>
  <c r="AE88" i="67"/>
  <c r="AE109" i="67"/>
  <c r="AE85" i="67"/>
  <c r="AE84" i="67"/>
  <c r="AE90" i="67"/>
  <c r="AE103" i="67"/>
  <c r="AE87" i="67"/>
  <c r="AE92" i="67"/>
  <c r="AE98" i="67"/>
  <c r="AE107" i="67"/>
  <c r="AE99" i="67"/>
  <c r="AE91" i="67"/>
  <c r="AE83" i="67"/>
  <c r="AE108" i="67"/>
  <c r="AE82" i="67"/>
  <c r="AE94" i="67"/>
  <c r="AE86" i="67"/>
  <c r="AE101" i="67"/>
  <c r="AE93" i="67"/>
  <c r="AE218" i="67"/>
  <c r="AE270" i="67" s="1"/>
  <c r="AE95" i="67"/>
  <c r="AE96" i="67"/>
  <c r="AE102" i="67"/>
  <c r="P188" i="69"/>
  <c r="Q189" i="69"/>
  <c r="R190" i="69"/>
  <c r="S191" i="69"/>
  <c r="T192" i="69"/>
  <c r="U193" i="69"/>
  <c r="V194" i="69"/>
  <c r="W195" i="69"/>
  <c r="X196" i="69"/>
  <c r="Y197" i="69"/>
  <c r="Z198" i="69"/>
  <c r="AA199" i="69"/>
  <c r="AB200" i="69"/>
  <c r="AC201" i="69"/>
  <c r="AB28" i="66"/>
  <c r="AB29" i="66" s="1"/>
  <c r="AA30" i="66"/>
  <c r="P81" i="69"/>
  <c r="Q82" i="69"/>
  <c r="R83" i="69"/>
  <c r="S84" i="69"/>
  <c r="T85" i="69"/>
  <c r="U86" i="69"/>
  <c r="V87" i="69"/>
  <c r="W88" i="69"/>
  <c r="X89" i="69"/>
  <c r="Y90" i="69"/>
  <c r="Z91" i="69"/>
  <c r="AA92" i="69"/>
  <c r="AB93" i="69"/>
  <c r="AC94" i="69"/>
  <c r="P401" i="61"/>
  <c r="P402" i="61" s="1"/>
  <c r="Z206" i="59"/>
  <c r="Z207" i="59"/>
  <c r="Z211" i="59"/>
  <c r="Z209" i="59"/>
  <c r="Z205" i="59"/>
  <c r="Z208" i="59"/>
  <c r="Z215" i="59"/>
  <c r="Z219" i="59"/>
  <c r="Z223" i="59"/>
  <c r="Z227" i="59"/>
  <c r="Z214" i="59"/>
  <c r="Z218" i="59"/>
  <c r="Z222" i="59"/>
  <c r="Z226" i="59"/>
  <c r="Z210" i="59"/>
  <c r="Z213" i="59"/>
  <c r="Z217" i="59"/>
  <c r="Z221" i="59"/>
  <c r="Z225" i="59"/>
  <c r="Z212" i="59"/>
  <c r="Z216" i="59"/>
  <c r="Z220" i="59"/>
  <c r="Z224" i="59"/>
  <c r="Z230" i="59"/>
  <c r="Z234" i="59"/>
  <c r="Z229" i="59"/>
  <c r="Z233" i="59"/>
  <c r="Z228" i="59"/>
  <c r="Z232" i="59"/>
  <c r="Z236" i="59"/>
  <c r="Z231" i="59"/>
  <c r="Z235" i="59"/>
  <c r="Z203" i="59"/>
  <c r="Z204" i="59"/>
  <c r="Z202" i="59"/>
  <c r="Z201" i="59"/>
  <c r="Z200" i="59"/>
  <c r="Z199" i="59"/>
  <c r="Z198" i="59"/>
  <c r="T191" i="59"/>
  <c r="Q188" i="59"/>
  <c r="S190" i="59"/>
  <c r="U192" i="59"/>
  <c r="W194" i="59"/>
  <c r="Y196" i="59"/>
  <c r="P187" i="59"/>
  <c r="R189" i="59"/>
  <c r="V193" i="59"/>
  <c r="X195" i="59"/>
  <c r="Z197" i="59"/>
  <c r="Z152" i="59"/>
  <c r="Z153" i="59"/>
  <c r="Z157" i="59"/>
  <c r="Z160" i="59"/>
  <c r="Z159" i="59"/>
  <c r="Z165" i="59"/>
  <c r="Z169" i="59"/>
  <c r="Z173" i="59"/>
  <c r="Z177" i="59"/>
  <c r="Z181" i="59"/>
  <c r="Z151" i="59"/>
  <c r="Z154" i="59"/>
  <c r="Z155" i="59"/>
  <c r="Z156" i="59"/>
  <c r="Z158" i="59"/>
  <c r="Z163" i="59"/>
  <c r="Z164" i="59"/>
  <c r="Z168" i="59"/>
  <c r="Z172" i="59"/>
  <c r="Z176" i="59"/>
  <c r="Z180" i="59"/>
  <c r="Z171" i="59"/>
  <c r="Z179" i="59"/>
  <c r="Z166" i="59"/>
  <c r="Z174" i="59"/>
  <c r="Z161" i="59"/>
  <c r="Z170" i="59"/>
  <c r="Z178" i="59"/>
  <c r="Z162" i="59"/>
  <c r="Z167" i="59"/>
  <c r="Z175" i="59"/>
  <c r="Z182" i="59"/>
  <c r="Z149" i="59"/>
  <c r="Z150" i="59"/>
  <c r="Z148" i="59"/>
  <c r="Z147" i="59"/>
  <c r="Z146" i="59"/>
  <c r="Z145" i="59"/>
  <c r="Z144" i="59"/>
  <c r="AA390" i="61"/>
  <c r="Z102" i="59"/>
  <c r="Z106" i="59"/>
  <c r="Z110" i="59"/>
  <c r="Z98" i="59"/>
  <c r="Z101" i="59"/>
  <c r="Z105" i="59"/>
  <c r="Z109" i="59"/>
  <c r="Z99" i="59"/>
  <c r="Z100" i="59"/>
  <c r="Z104" i="59"/>
  <c r="Z108" i="59"/>
  <c r="Z107" i="59"/>
  <c r="Z114" i="59"/>
  <c r="Z118" i="59"/>
  <c r="Z122" i="59"/>
  <c r="Z126" i="59"/>
  <c r="Z111" i="59"/>
  <c r="Z123" i="59"/>
  <c r="Z127" i="59"/>
  <c r="Z103" i="59"/>
  <c r="Z113" i="59"/>
  <c r="Z117" i="59"/>
  <c r="Z121" i="59"/>
  <c r="Z125" i="59"/>
  <c r="Z129" i="59"/>
  <c r="Z119" i="59"/>
  <c r="Z112" i="59"/>
  <c r="Z116" i="59"/>
  <c r="Z120" i="59"/>
  <c r="Z124" i="59"/>
  <c r="Z128" i="59"/>
  <c r="Z115" i="59"/>
  <c r="Z96" i="59"/>
  <c r="Z97" i="59"/>
  <c r="Z95" i="59"/>
  <c r="Z94" i="59"/>
  <c r="Z93" i="59"/>
  <c r="Z92" i="59"/>
  <c r="Z91" i="59"/>
  <c r="Z90" i="59"/>
  <c r="P80" i="59"/>
  <c r="T84" i="59"/>
  <c r="X88" i="59"/>
  <c r="S83" i="59"/>
  <c r="Q81" i="59"/>
  <c r="U85" i="59"/>
  <c r="Y89" i="59"/>
  <c r="R82" i="59"/>
  <c r="V86" i="59"/>
  <c r="W87" i="59"/>
  <c r="AB79" i="61"/>
  <c r="AB84" i="61"/>
  <c r="AB87" i="61"/>
  <c r="AB92" i="61"/>
  <c r="AB95" i="61"/>
  <c r="AB100" i="61"/>
  <c r="AB103" i="61"/>
  <c r="AB108" i="61"/>
  <c r="AB78" i="61"/>
  <c r="AB85" i="61"/>
  <c r="AB86" i="61"/>
  <c r="AB93" i="61"/>
  <c r="AB94" i="61"/>
  <c r="AB101" i="61"/>
  <c r="AB102" i="61"/>
  <c r="AB109" i="61"/>
  <c r="AB80" i="61"/>
  <c r="AB83" i="61"/>
  <c r="AB88" i="61"/>
  <c r="AB91" i="61"/>
  <c r="AB96" i="61"/>
  <c r="AB99" i="61"/>
  <c r="AB104" i="61"/>
  <c r="AB107" i="61"/>
  <c r="AB97" i="61"/>
  <c r="AB98" i="61"/>
  <c r="AB90" i="61"/>
  <c r="AB105" i="61"/>
  <c r="AB81" i="61"/>
  <c r="AB82" i="61"/>
  <c r="AB89" i="61"/>
  <c r="AB106" i="61"/>
  <c r="AB7" i="56"/>
  <c r="AB6" i="56"/>
  <c r="N29" i="1"/>
  <c r="AC3" i="56"/>
  <c r="V3" i="42"/>
  <c r="V6" i="42" s="1"/>
  <c r="X27" i="1"/>
  <c r="AB5" i="75" s="1"/>
  <c r="AB38" i="75" s="1"/>
  <c r="W18" i="1"/>
  <c r="W11" i="1" s="1"/>
  <c r="AC2" i="61"/>
  <c r="AA5" i="59"/>
  <c r="AA198" i="59" s="1"/>
  <c r="AL2" i="56"/>
  <c r="W34" i="1"/>
  <c r="AC3" i="61" s="1"/>
  <c r="X33" i="1"/>
  <c r="Z395" i="67" l="1"/>
  <c r="X16" i="69" s="1"/>
  <c r="R330" i="67"/>
  <c r="O14" i="59"/>
  <c r="O18" i="59" s="1"/>
  <c r="O20" i="59" s="1"/>
  <c r="O18" i="69"/>
  <c r="N18" i="69"/>
  <c r="N20" i="59"/>
  <c r="AB51" i="75"/>
  <c r="AB100" i="75"/>
  <c r="AB55" i="75"/>
  <c r="AB179" i="75"/>
  <c r="AB177" i="75"/>
  <c r="AB171" i="75"/>
  <c r="AB168" i="75"/>
  <c r="AB166" i="75"/>
  <c r="AB167" i="75"/>
  <c r="AB156" i="75"/>
  <c r="AB128" i="75"/>
  <c r="AB121" i="75"/>
  <c r="AB122" i="75"/>
  <c r="AB113" i="75"/>
  <c r="AB119" i="75"/>
  <c r="AB106" i="75"/>
  <c r="AB107" i="75"/>
  <c r="AB74" i="75"/>
  <c r="AB72" i="75"/>
  <c r="AB56" i="75"/>
  <c r="AB69" i="75"/>
  <c r="AB53" i="75"/>
  <c r="AB66" i="75"/>
  <c r="AB180" i="75"/>
  <c r="AB173" i="75"/>
  <c r="AB172" i="75"/>
  <c r="AB165" i="75"/>
  <c r="AB162" i="75"/>
  <c r="AB163" i="75"/>
  <c r="AB160" i="75"/>
  <c r="AB124" i="75"/>
  <c r="AB117" i="75"/>
  <c r="AB118" i="75"/>
  <c r="AB109" i="75"/>
  <c r="AB115" i="75"/>
  <c r="AB102" i="75"/>
  <c r="AB103" i="75"/>
  <c r="AB108" i="75"/>
  <c r="AB68" i="75"/>
  <c r="AB52" i="75"/>
  <c r="AB65" i="75"/>
  <c r="AB49" i="75"/>
  <c r="AB62" i="75"/>
  <c r="AB176" i="75"/>
  <c r="AB169" i="75"/>
  <c r="AB170" i="75"/>
  <c r="AB182" i="75"/>
  <c r="AB126" i="75"/>
  <c r="AB101" i="75"/>
  <c r="AB111" i="75"/>
  <c r="AB127" i="75"/>
  <c r="AB73" i="75"/>
  <c r="AB70" i="75"/>
  <c r="AB47" i="75"/>
  <c r="AB174" i="75"/>
  <c r="AB161" i="75"/>
  <c r="AB159" i="75"/>
  <c r="AB120" i="75"/>
  <c r="AB164" i="75"/>
  <c r="AB114" i="75"/>
  <c r="AB99" i="75"/>
  <c r="AB64" i="75"/>
  <c r="AB61" i="75"/>
  <c r="AB71" i="75"/>
  <c r="AB181" i="75"/>
  <c r="AB158" i="75"/>
  <c r="AB154" i="75"/>
  <c r="AB123" i="75"/>
  <c r="AB48" i="75"/>
  <c r="AB67" i="75"/>
  <c r="AB175" i="75"/>
  <c r="AB105" i="75"/>
  <c r="AB112" i="75"/>
  <c r="AB157" i="75"/>
  <c r="AB110" i="75"/>
  <c r="AB63" i="75"/>
  <c r="AB178" i="75"/>
  <c r="AB155" i="75"/>
  <c r="AB116" i="75"/>
  <c r="AB104" i="75"/>
  <c r="AB57" i="75"/>
  <c r="AB46" i="75"/>
  <c r="AB50" i="75"/>
  <c r="AB59" i="75"/>
  <c r="AB153" i="75"/>
  <c r="AB75" i="75"/>
  <c r="AB54" i="75"/>
  <c r="AB58" i="75"/>
  <c r="AB125" i="75"/>
  <c r="AB60" i="75"/>
  <c r="AB152" i="75"/>
  <c r="AB151" i="75"/>
  <c r="AB44" i="75"/>
  <c r="AB45" i="75"/>
  <c r="AB97" i="75"/>
  <c r="AB150" i="75"/>
  <c r="AB43" i="75"/>
  <c r="AB98" i="75"/>
  <c r="AB96" i="75"/>
  <c r="AB149" i="75"/>
  <c r="AB42" i="75"/>
  <c r="AB95" i="75"/>
  <c r="AB41" i="75"/>
  <c r="AB148" i="75"/>
  <c r="AB94" i="75"/>
  <c r="AB147" i="75"/>
  <c r="AB40" i="75"/>
  <c r="AB93" i="75"/>
  <c r="AB39" i="75"/>
  <c r="AB146" i="75"/>
  <c r="AB92" i="75"/>
  <c r="AB145" i="75"/>
  <c r="Q21" i="75"/>
  <c r="Q80" i="75"/>
  <c r="Z89" i="75"/>
  <c r="P79" i="75"/>
  <c r="P129" i="75" s="1"/>
  <c r="P16" i="75" s="1"/>
  <c r="X87" i="75"/>
  <c r="R81" i="75"/>
  <c r="V85" i="75"/>
  <c r="AB91" i="75"/>
  <c r="S82" i="75"/>
  <c r="W86" i="75"/>
  <c r="T83" i="75"/>
  <c r="U84" i="75"/>
  <c r="Y88" i="75"/>
  <c r="AA90" i="75"/>
  <c r="Q23" i="75"/>
  <c r="R333" i="61"/>
  <c r="R336" i="61"/>
  <c r="R336" i="67"/>
  <c r="R328" i="67"/>
  <c r="R329" i="61"/>
  <c r="R325" i="67"/>
  <c r="R329" i="67"/>
  <c r="Q399" i="61"/>
  <c r="R334" i="67"/>
  <c r="R332" i="67"/>
  <c r="R331" i="61"/>
  <c r="R331" i="67"/>
  <c r="R327" i="67"/>
  <c r="R326" i="67"/>
  <c r="Q383" i="67"/>
  <c r="H385" i="67"/>
  <c r="Q338" i="67"/>
  <c r="Q351" i="67"/>
  <c r="Q366" i="67" s="1"/>
  <c r="Q352" i="67"/>
  <c r="Q367" i="67" s="1"/>
  <c r="Q343" i="67"/>
  <c r="Q358" i="67" s="1"/>
  <c r="Q344" i="67"/>
  <c r="Q359" i="67" s="1"/>
  <c r="Q347" i="67"/>
  <c r="Q362" i="67" s="1"/>
  <c r="Q348" i="67"/>
  <c r="Q363" i="67" s="1"/>
  <c r="Q342" i="67"/>
  <c r="Q357" i="67" s="1"/>
  <c r="Q345" i="67"/>
  <c r="Q360" i="67" s="1"/>
  <c r="Q350" i="67"/>
  <c r="Q365" i="67" s="1"/>
  <c r="Q346" i="67"/>
  <c r="Q361" i="67" s="1"/>
  <c r="Q349" i="67"/>
  <c r="Q364" i="67" s="1"/>
  <c r="Q341" i="67"/>
  <c r="Q356" i="67" s="1"/>
  <c r="Q371" i="61"/>
  <c r="Q350" i="61"/>
  <c r="Q365" i="61" s="1"/>
  <c r="Q346" i="61"/>
  <c r="Q361" i="61" s="1"/>
  <c r="Q348" i="61"/>
  <c r="Q363" i="61" s="1"/>
  <c r="Q342" i="61"/>
  <c r="Q357" i="61" s="1"/>
  <c r="Q353" i="61"/>
  <c r="Q368" i="61" s="1"/>
  <c r="Q352" i="61"/>
  <c r="Q367" i="61" s="1"/>
  <c r="Q351" i="61"/>
  <c r="Q366" i="61" s="1"/>
  <c r="Q347" i="61"/>
  <c r="Q362" i="61" s="1"/>
  <c r="Q349" i="61"/>
  <c r="Q364" i="61" s="1"/>
  <c r="Q345" i="61"/>
  <c r="Q360" i="61" s="1"/>
  <c r="Q344" i="61"/>
  <c r="Q359" i="61" s="1"/>
  <c r="Q343" i="61"/>
  <c r="Q358" i="61" s="1"/>
  <c r="Q338" i="61"/>
  <c r="R325" i="61"/>
  <c r="R165" i="67"/>
  <c r="R178" i="67" s="1"/>
  <c r="R164" i="61"/>
  <c r="R178" i="61" s="1"/>
  <c r="Q76" i="69"/>
  <c r="Q78" i="69"/>
  <c r="Q77" i="59"/>
  <c r="Q75" i="59"/>
  <c r="R326" i="61"/>
  <c r="AB400" i="61"/>
  <c r="AB394" i="61"/>
  <c r="AB119" i="56"/>
  <c r="AB92" i="56"/>
  <c r="AB122" i="56"/>
  <c r="AB68" i="56"/>
  <c r="AB77" i="56"/>
  <c r="AB131" i="56"/>
  <c r="AF388" i="67"/>
  <c r="AF389" i="67"/>
  <c r="AE400" i="67"/>
  <c r="AC389" i="61"/>
  <c r="AC394" i="61" s="1"/>
  <c r="AC388" i="61"/>
  <c r="AB41" i="56"/>
  <c r="Q135" i="69"/>
  <c r="AC26" i="61"/>
  <c r="AC29" i="61"/>
  <c r="AC31" i="61"/>
  <c r="AC32" i="61"/>
  <c r="AC30" i="61"/>
  <c r="AC28" i="61"/>
  <c r="AC35" i="61"/>
  <c r="AC36" i="61"/>
  <c r="AC43" i="61"/>
  <c r="AC44" i="61"/>
  <c r="AC34" i="61"/>
  <c r="AC39" i="61"/>
  <c r="AC40" i="61"/>
  <c r="AC27" i="61"/>
  <c r="AC38" i="61"/>
  <c r="AC41" i="61"/>
  <c r="AC33" i="61"/>
  <c r="AC37" i="61"/>
  <c r="AC42" i="61"/>
  <c r="AC47" i="61"/>
  <c r="AC48" i="61"/>
  <c r="AC55" i="61"/>
  <c r="AC56" i="61"/>
  <c r="AC46" i="61"/>
  <c r="AC49" i="61"/>
  <c r="AC54" i="61"/>
  <c r="AC45" i="61"/>
  <c r="AC52" i="61"/>
  <c r="AC51" i="61"/>
  <c r="AC53" i="61"/>
  <c r="AC50" i="61"/>
  <c r="AC24" i="61"/>
  <c r="AC77" i="61" s="1"/>
  <c r="AC25" i="61"/>
  <c r="AC78" i="61" s="1"/>
  <c r="AC23" i="61"/>
  <c r="AC76" i="61" s="1"/>
  <c r="AC22" i="61"/>
  <c r="AC75" i="61" s="1"/>
  <c r="AC21" i="61"/>
  <c r="AC74" i="61" s="1"/>
  <c r="AC20" i="61"/>
  <c r="AC73" i="61" s="1"/>
  <c r="AC19" i="61"/>
  <c r="AC72" i="61" s="1"/>
  <c r="S8" i="61"/>
  <c r="S61" i="61" s="1"/>
  <c r="W12" i="61"/>
  <c r="W65" i="61" s="1"/>
  <c r="V11" i="61"/>
  <c r="V64" i="61" s="1"/>
  <c r="U10" i="61"/>
  <c r="U63" i="61" s="1"/>
  <c r="Y14" i="61"/>
  <c r="Y67" i="61" s="1"/>
  <c r="T9" i="61"/>
  <c r="T62" i="61" s="1"/>
  <c r="X13" i="61"/>
  <c r="X66" i="61" s="1"/>
  <c r="AC18" i="61"/>
  <c r="AC71" i="61" s="1"/>
  <c r="AB17" i="61"/>
  <c r="AB70" i="61" s="1"/>
  <c r="Z15" i="61"/>
  <c r="Z68" i="61" s="1"/>
  <c r="AA16" i="61"/>
  <c r="AA69" i="61" s="1"/>
  <c r="R7" i="61"/>
  <c r="R328" i="61"/>
  <c r="R327" i="61"/>
  <c r="R330" i="61"/>
  <c r="AB116" i="56"/>
  <c r="AB110" i="56"/>
  <c r="AB113" i="56"/>
  <c r="AB98" i="56"/>
  <c r="AB83" i="56"/>
  <c r="AB89" i="56"/>
  <c r="AB86" i="56"/>
  <c r="AB125" i="56"/>
  <c r="AB155" i="56"/>
  <c r="AB101" i="56"/>
  <c r="AB107" i="56"/>
  <c r="AF29" i="67"/>
  <c r="AF34" i="67"/>
  <c r="AF37" i="67"/>
  <c r="AF42" i="67"/>
  <c r="AF45" i="67"/>
  <c r="AF31" i="67"/>
  <c r="AF32" i="67"/>
  <c r="AF39" i="67"/>
  <c r="AF40" i="67"/>
  <c r="AF30" i="67"/>
  <c r="AF33" i="67"/>
  <c r="AF38" i="67"/>
  <c r="AF41" i="67"/>
  <c r="AF46" i="67"/>
  <c r="AF49" i="67"/>
  <c r="AF54" i="67"/>
  <c r="AF43" i="67"/>
  <c r="AF51" i="67"/>
  <c r="AF52" i="67"/>
  <c r="AF35" i="67"/>
  <c r="AF36" i="67"/>
  <c r="AF50" i="67"/>
  <c r="AF53" i="67"/>
  <c r="AF55" i="67"/>
  <c r="AF47" i="67"/>
  <c r="AF56" i="67"/>
  <c r="AF44" i="67"/>
  <c r="AF48" i="67"/>
  <c r="AF27" i="67"/>
  <c r="AF28" i="67"/>
  <c r="AF26" i="67"/>
  <c r="AF25" i="67"/>
  <c r="AF24" i="67"/>
  <c r="AF23" i="67"/>
  <c r="AF22" i="67"/>
  <c r="AB104" i="56"/>
  <c r="AB74" i="56"/>
  <c r="AB140" i="56"/>
  <c r="AB137" i="56"/>
  <c r="AB143" i="56"/>
  <c r="AB146" i="56"/>
  <c r="AB71" i="56"/>
  <c r="AB134" i="56"/>
  <c r="AB65" i="56"/>
  <c r="AB95" i="56"/>
  <c r="AC218" i="61"/>
  <c r="AC270" i="61" s="1"/>
  <c r="AB62" i="56"/>
  <c r="AB80" i="56"/>
  <c r="AB152" i="56"/>
  <c r="AB149" i="56"/>
  <c r="AB128" i="56"/>
  <c r="Q227" i="67"/>
  <c r="Q279" i="67" s="1"/>
  <c r="Q222" i="67"/>
  <c r="Q274" i="67" s="1"/>
  <c r="W12" i="67"/>
  <c r="W65" i="67" s="1"/>
  <c r="AA16" i="67"/>
  <c r="AA69" i="67" s="1"/>
  <c r="Z15" i="67"/>
  <c r="Z68" i="67" s="1"/>
  <c r="Y14" i="67"/>
  <c r="Y67" i="67" s="1"/>
  <c r="AC18" i="67"/>
  <c r="AB17" i="67"/>
  <c r="AF21" i="67"/>
  <c r="AE20" i="67"/>
  <c r="AD19" i="67"/>
  <c r="X13" i="67"/>
  <c r="X66" i="67" s="1"/>
  <c r="V11" i="67"/>
  <c r="V64" i="67" s="1"/>
  <c r="U10" i="67"/>
  <c r="U63" i="67" s="1"/>
  <c r="T9" i="67"/>
  <c r="T62" i="67" s="1"/>
  <c r="I62" i="67" s="1"/>
  <c r="S8" i="67"/>
  <c r="S61" i="67" s="1"/>
  <c r="R7" i="67"/>
  <c r="R334" i="61"/>
  <c r="R332" i="61"/>
  <c r="AB14" i="56"/>
  <c r="AB56" i="56"/>
  <c r="AB53" i="56"/>
  <c r="AB59" i="56"/>
  <c r="AA73" i="67"/>
  <c r="AA75" i="67"/>
  <c r="AA76" i="67"/>
  <c r="AA74" i="67"/>
  <c r="AA393" i="67"/>
  <c r="AA394" i="67"/>
  <c r="AA72" i="67"/>
  <c r="AA71" i="67"/>
  <c r="X19" i="66"/>
  <c r="AA70" i="67"/>
  <c r="V34" i="66"/>
  <c r="AB3" i="67" s="1"/>
  <c r="W33" i="66"/>
  <c r="AD202" i="69"/>
  <c r="AB393" i="61"/>
  <c r="AB395" i="61" s="1"/>
  <c r="Z16" i="59" s="1"/>
  <c r="P238" i="69"/>
  <c r="P73" i="69" s="1"/>
  <c r="P131" i="69"/>
  <c r="P69" i="69" s="1"/>
  <c r="P237" i="59"/>
  <c r="P72" i="59" s="1"/>
  <c r="P130" i="59"/>
  <c r="P68" i="59" s="1"/>
  <c r="T138" i="69"/>
  <c r="AB146" i="69"/>
  <c r="AB32" i="56"/>
  <c r="AB20" i="56"/>
  <c r="V140" i="69"/>
  <c r="X142" i="69"/>
  <c r="P134" i="69"/>
  <c r="Z144" i="69"/>
  <c r="R136" i="69"/>
  <c r="AB29" i="56"/>
  <c r="AB11" i="56"/>
  <c r="AB26" i="56"/>
  <c r="AB23" i="56"/>
  <c r="AB50" i="56"/>
  <c r="AB17" i="56"/>
  <c r="AA145" i="69"/>
  <c r="W141" i="69"/>
  <c r="S137" i="69"/>
  <c r="AB35" i="56"/>
  <c r="AC147" i="69"/>
  <c r="Y143" i="69"/>
  <c r="U139" i="69"/>
  <c r="AB38" i="56"/>
  <c r="AB44" i="56"/>
  <c r="AB47" i="56"/>
  <c r="Q134" i="59"/>
  <c r="R135" i="59"/>
  <c r="Z143" i="59"/>
  <c r="W140" i="59"/>
  <c r="Y142" i="59"/>
  <c r="T137" i="59"/>
  <c r="S136" i="59"/>
  <c r="V139" i="59"/>
  <c r="U138" i="59"/>
  <c r="X141" i="59"/>
  <c r="P133" i="59"/>
  <c r="AB8" i="56"/>
  <c r="AD222" i="69"/>
  <c r="AD223" i="69"/>
  <c r="AD217" i="69"/>
  <c r="AD228" i="69"/>
  <c r="AD210" i="69"/>
  <c r="AD206" i="69"/>
  <c r="AD216" i="69"/>
  <c r="AD225" i="69"/>
  <c r="AD168" i="69"/>
  <c r="AD152" i="69"/>
  <c r="AD115" i="69"/>
  <c r="AD173" i="69"/>
  <c r="AD157" i="69"/>
  <c r="AD120" i="69"/>
  <c r="AD174" i="69"/>
  <c r="AD224" i="69"/>
  <c r="AD159" i="69"/>
  <c r="AD108" i="69"/>
  <c r="AD129" i="69"/>
  <c r="AD113" i="69"/>
  <c r="AD162" i="69"/>
  <c r="AD183" i="69"/>
  <c r="AD106" i="69"/>
  <c r="AD100" i="69"/>
  <c r="AD122" i="69"/>
  <c r="AD181" i="69"/>
  <c r="AD165" i="69"/>
  <c r="AD158" i="69"/>
  <c r="AD151" i="69"/>
  <c r="AD121" i="69"/>
  <c r="AD118" i="69"/>
  <c r="AD101" i="69"/>
  <c r="AD105" i="69"/>
  <c r="AD237" i="69"/>
  <c r="AD233" i="69"/>
  <c r="AD208" i="69"/>
  <c r="AD164" i="69"/>
  <c r="AD212" i="69"/>
  <c r="AD153" i="69"/>
  <c r="AD166" i="69"/>
  <c r="AD163" i="69"/>
  <c r="AD125" i="69"/>
  <c r="AD126" i="69"/>
  <c r="AD102" i="69"/>
  <c r="AD99" i="69"/>
  <c r="AD226" i="69"/>
  <c r="AD227" i="69"/>
  <c r="AD221" i="69"/>
  <c r="AD236" i="69"/>
  <c r="AD214" i="69"/>
  <c r="AD211" i="69"/>
  <c r="AD232" i="69"/>
  <c r="AD177" i="69"/>
  <c r="AD172" i="69"/>
  <c r="AD156" i="69"/>
  <c r="AD119" i="69"/>
  <c r="AD179" i="69"/>
  <c r="AD161" i="69"/>
  <c r="AD124" i="69"/>
  <c r="AD178" i="69"/>
  <c r="AD150" i="69"/>
  <c r="AD167" i="69"/>
  <c r="AD112" i="69"/>
  <c r="AD155" i="69"/>
  <c r="AD117" i="69"/>
  <c r="AD103" i="69"/>
  <c r="AD98" i="69"/>
  <c r="AD110" i="69"/>
  <c r="AD97" i="69"/>
  <c r="AD109" i="69"/>
  <c r="AD230" i="69"/>
  <c r="AD231" i="69"/>
  <c r="AD229" i="69"/>
  <c r="AD209" i="69"/>
  <c r="AD218" i="69"/>
  <c r="AD219" i="69"/>
  <c r="AD176" i="69"/>
  <c r="AD182" i="69"/>
  <c r="AD160" i="69"/>
  <c r="AD123" i="69"/>
  <c r="AD207" i="69"/>
  <c r="AD128" i="69"/>
  <c r="AD215" i="69"/>
  <c r="AD175" i="69"/>
  <c r="AD170" i="69"/>
  <c r="AD107" i="69"/>
  <c r="AD154" i="69"/>
  <c r="AD114" i="69"/>
  <c r="AD234" i="69"/>
  <c r="AD235" i="69"/>
  <c r="AD213" i="69"/>
  <c r="AD220" i="69"/>
  <c r="AD180" i="69"/>
  <c r="AD204" i="69"/>
  <c r="AD127" i="69"/>
  <c r="AD169" i="69"/>
  <c r="AD116" i="69"/>
  <c r="AD205" i="69"/>
  <c r="AD104" i="69"/>
  <c r="AD111" i="69"/>
  <c r="AD171" i="69"/>
  <c r="AD130" i="69"/>
  <c r="AD149" i="69"/>
  <c r="AD96" i="69"/>
  <c r="AD203" i="69"/>
  <c r="AF105" i="67"/>
  <c r="AF97" i="67"/>
  <c r="AF89" i="67"/>
  <c r="AF102" i="67"/>
  <c r="AF218" i="67"/>
  <c r="AF270" i="67" s="1"/>
  <c r="AF84" i="67"/>
  <c r="AF88" i="67"/>
  <c r="AF109" i="67"/>
  <c r="AF101" i="67"/>
  <c r="AF93" i="67"/>
  <c r="AF85" i="67"/>
  <c r="AF86" i="67"/>
  <c r="AF100" i="67"/>
  <c r="AF98" i="67"/>
  <c r="AF104" i="67"/>
  <c r="AF103" i="67"/>
  <c r="AF87" i="67"/>
  <c r="AF106" i="67"/>
  <c r="AF107" i="67"/>
  <c r="AF99" i="67"/>
  <c r="AF91" i="67"/>
  <c r="AF83" i="67"/>
  <c r="AF82" i="67"/>
  <c r="AF92" i="67"/>
  <c r="AF90" i="67"/>
  <c r="AF96" i="67"/>
  <c r="AF95" i="67"/>
  <c r="AF94" i="67"/>
  <c r="AF108" i="67"/>
  <c r="AE390" i="67"/>
  <c r="AE5" i="69"/>
  <c r="AA18" i="66"/>
  <c r="AA11" i="66" s="1"/>
  <c r="AB27" i="66"/>
  <c r="AG2" i="67"/>
  <c r="AD148" i="69"/>
  <c r="AB30" i="66"/>
  <c r="AC28" i="66"/>
  <c r="AC29" i="66" s="1"/>
  <c r="AB390" i="61"/>
  <c r="AA210" i="59"/>
  <c r="AA208" i="59"/>
  <c r="AA206" i="59"/>
  <c r="AA207" i="59"/>
  <c r="AA211" i="59"/>
  <c r="AA214" i="59"/>
  <c r="AA218" i="59"/>
  <c r="AA222" i="59"/>
  <c r="AA226" i="59"/>
  <c r="AA213" i="59"/>
  <c r="AA217" i="59"/>
  <c r="AA221" i="59"/>
  <c r="AA225" i="59"/>
  <c r="AA209" i="59"/>
  <c r="AA212" i="59"/>
  <c r="AA216" i="59"/>
  <c r="AA220" i="59"/>
  <c r="AA224" i="59"/>
  <c r="AA215" i="59"/>
  <c r="AA219" i="59"/>
  <c r="AA223" i="59"/>
  <c r="AA227" i="59"/>
  <c r="AA229" i="59"/>
  <c r="AA233" i="59"/>
  <c r="AA228" i="59"/>
  <c r="AA232" i="59"/>
  <c r="AA236" i="59"/>
  <c r="AA231" i="59"/>
  <c r="AA235" i="59"/>
  <c r="AA230" i="59"/>
  <c r="AA234" i="59"/>
  <c r="AA205" i="59"/>
  <c r="AA204" i="59"/>
  <c r="AA203" i="59"/>
  <c r="AA202" i="59"/>
  <c r="AA201" i="59"/>
  <c r="AA200" i="59"/>
  <c r="AA199" i="59"/>
  <c r="AA144" i="59"/>
  <c r="AA91" i="59"/>
  <c r="AA156" i="59"/>
  <c r="AA157" i="59"/>
  <c r="AA159" i="59"/>
  <c r="AA163" i="59"/>
  <c r="AA153" i="59"/>
  <c r="AA154" i="59"/>
  <c r="AA155" i="59"/>
  <c r="AA158" i="59"/>
  <c r="AA164" i="59"/>
  <c r="AA168" i="59"/>
  <c r="AA172" i="59"/>
  <c r="AA176" i="59"/>
  <c r="AA180" i="59"/>
  <c r="AA162" i="59"/>
  <c r="AA167" i="59"/>
  <c r="AA171" i="59"/>
  <c r="AA175" i="59"/>
  <c r="AA179" i="59"/>
  <c r="AA161" i="59"/>
  <c r="AA170" i="59"/>
  <c r="AA178" i="59"/>
  <c r="AA166" i="59"/>
  <c r="AA182" i="59"/>
  <c r="AA152" i="59"/>
  <c r="AA165" i="59"/>
  <c r="AA173" i="59"/>
  <c r="AA169" i="59"/>
  <c r="AA177" i="59"/>
  <c r="AA174" i="59"/>
  <c r="AA160" i="59"/>
  <c r="AA181" i="59"/>
  <c r="AA150" i="59"/>
  <c r="AA151" i="59"/>
  <c r="AA149" i="59"/>
  <c r="AA148" i="59"/>
  <c r="AA147" i="59"/>
  <c r="AA146" i="59"/>
  <c r="AA145" i="59"/>
  <c r="AA101" i="59"/>
  <c r="AA105" i="59"/>
  <c r="AA109" i="59"/>
  <c r="AA99" i="59"/>
  <c r="AA100" i="59"/>
  <c r="AA104" i="59"/>
  <c r="AA108" i="59"/>
  <c r="AA103" i="59"/>
  <c r="AA107" i="59"/>
  <c r="AA111" i="59"/>
  <c r="AA106" i="59"/>
  <c r="AA113" i="59"/>
  <c r="AA117" i="59"/>
  <c r="AA121" i="59"/>
  <c r="AA125" i="59"/>
  <c r="AA129" i="59"/>
  <c r="AA114" i="59"/>
  <c r="AA118" i="59"/>
  <c r="AA102" i="59"/>
  <c r="AA112" i="59"/>
  <c r="AA116" i="59"/>
  <c r="AA120" i="59"/>
  <c r="AA124" i="59"/>
  <c r="AA128" i="59"/>
  <c r="AA115" i="59"/>
  <c r="AA119" i="59"/>
  <c r="AA123" i="59"/>
  <c r="AA127" i="59"/>
  <c r="AA110" i="59"/>
  <c r="AA122" i="59"/>
  <c r="AA126" i="59"/>
  <c r="AA98" i="59"/>
  <c r="AA97" i="59"/>
  <c r="AA96" i="59"/>
  <c r="AA95" i="59"/>
  <c r="AA94" i="59"/>
  <c r="AA93" i="59"/>
  <c r="AA92" i="59"/>
  <c r="AC85" i="61"/>
  <c r="AC86" i="61"/>
  <c r="AC93" i="61"/>
  <c r="AC94" i="61"/>
  <c r="AC101" i="61"/>
  <c r="AC102" i="61"/>
  <c r="AC109" i="61"/>
  <c r="AC80" i="61"/>
  <c r="AC83" i="61"/>
  <c r="AC88" i="61"/>
  <c r="AC91" i="61"/>
  <c r="AC96" i="61"/>
  <c r="AC99" i="61"/>
  <c r="AC104" i="61"/>
  <c r="AC107" i="61"/>
  <c r="AC81" i="61"/>
  <c r="AC82" i="61"/>
  <c r="AC89" i="61"/>
  <c r="AC90" i="61"/>
  <c r="AC97" i="61"/>
  <c r="AC98" i="61"/>
  <c r="AC105" i="61"/>
  <c r="AC106" i="61"/>
  <c r="AC92" i="61"/>
  <c r="AC103" i="61"/>
  <c r="AC79" i="61"/>
  <c r="AC84" i="61"/>
  <c r="AC87" i="61"/>
  <c r="AC108" i="61"/>
  <c r="AC95" i="61"/>
  <c r="AC100" i="61"/>
  <c r="N30" i="1"/>
  <c r="O28" i="1"/>
  <c r="AC4" i="56"/>
  <c r="Y27" i="1"/>
  <c r="AC5" i="75" s="1"/>
  <c r="AB5" i="59"/>
  <c r="B25" i="59" s="1"/>
  <c r="AM2" i="56"/>
  <c r="X18" i="1"/>
  <c r="X11" i="1" s="1"/>
  <c r="W3" i="42"/>
  <c r="W6" i="42" s="1"/>
  <c r="AD2" i="61"/>
  <c r="X34" i="1"/>
  <c r="AD3" i="61" s="1"/>
  <c r="Y33" i="1"/>
  <c r="AA395" i="67" l="1"/>
  <c r="Y16" i="69" s="1"/>
  <c r="O20" i="69"/>
  <c r="N20" i="69"/>
  <c r="B47" i="59"/>
  <c r="B36" i="59"/>
  <c r="B58" i="59" s="1"/>
  <c r="AC105" i="75"/>
  <c r="AC74" i="75"/>
  <c r="AC55" i="75"/>
  <c r="AC72" i="75"/>
  <c r="AC180" i="75"/>
  <c r="AC177" i="75"/>
  <c r="AC172" i="75"/>
  <c r="AC170" i="75"/>
  <c r="AC158" i="75"/>
  <c r="AC159" i="75"/>
  <c r="AC156" i="75"/>
  <c r="AC154" i="75"/>
  <c r="AC126" i="75"/>
  <c r="AC123" i="75"/>
  <c r="AC47" i="75"/>
  <c r="AC181" i="75"/>
  <c r="AC179" i="75"/>
  <c r="AC168" i="75"/>
  <c r="AC173" i="75"/>
  <c r="AC171" i="75"/>
  <c r="AC164" i="75"/>
  <c r="AC161" i="75"/>
  <c r="AC125" i="75"/>
  <c r="AC122" i="75"/>
  <c r="AC119" i="75"/>
  <c r="AC182" i="75"/>
  <c r="AC176" i="75"/>
  <c r="AC167" i="75"/>
  <c r="AC165" i="75"/>
  <c r="AC118" i="75"/>
  <c r="AC114" i="75"/>
  <c r="AC124" i="75"/>
  <c r="AC128" i="75"/>
  <c r="AC100" i="75"/>
  <c r="AC101" i="75"/>
  <c r="AC61" i="75"/>
  <c r="AC70" i="75"/>
  <c r="AC54" i="75"/>
  <c r="AC67" i="75"/>
  <c r="AC60" i="75"/>
  <c r="AC178" i="75"/>
  <c r="AC169" i="75"/>
  <c r="AC163" i="75"/>
  <c r="AC155" i="75"/>
  <c r="AC127" i="75"/>
  <c r="AC110" i="75"/>
  <c r="AC111" i="75"/>
  <c r="AC112" i="75"/>
  <c r="AC109" i="75"/>
  <c r="AC73" i="75"/>
  <c r="AC57" i="75"/>
  <c r="AC66" i="75"/>
  <c r="AC50" i="75"/>
  <c r="AC63" i="75"/>
  <c r="AC64" i="75"/>
  <c r="AC166" i="75"/>
  <c r="AC121" i="75"/>
  <c r="AC106" i="75"/>
  <c r="AC108" i="75"/>
  <c r="AC69" i="75"/>
  <c r="AC62" i="75"/>
  <c r="AC59" i="75"/>
  <c r="AC51" i="75"/>
  <c r="AC52" i="75"/>
  <c r="AC160" i="75"/>
  <c r="AC107" i="75"/>
  <c r="AC53" i="75"/>
  <c r="AC157" i="75"/>
  <c r="AC103" i="75"/>
  <c r="AC49" i="75"/>
  <c r="AC48" i="75"/>
  <c r="AC162" i="75"/>
  <c r="AC117" i="75"/>
  <c r="AC102" i="75"/>
  <c r="AC104" i="75"/>
  <c r="AC65" i="75"/>
  <c r="AC58" i="75"/>
  <c r="AC68" i="75"/>
  <c r="AC174" i="75"/>
  <c r="AC115" i="75"/>
  <c r="AC75" i="75"/>
  <c r="AC116" i="75"/>
  <c r="AC56" i="75"/>
  <c r="AC175" i="75"/>
  <c r="AC120" i="75"/>
  <c r="AC113" i="75"/>
  <c r="AC71" i="75"/>
  <c r="AC152" i="75"/>
  <c r="AC46" i="75"/>
  <c r="AC153" i="75"/>
  <c r="AC45" i="75"/>
  <c r="AC151" i="75"/>
  <c r="AC44" i="75"/>
  <c r="AC99" i="75"/>
  <c r="AC98" i="75"/>
  <c r="AC97" i="75"/>
  <c r="AC43" i="75"/>
  <c r="AC150" i="75"/>
  <c r="AC96" i="75"/>
  <c r="AC42" i="75"/>
  <c r="AC149" i="75"/>
  <c r="AC148" i="75"/>
  <c r="AC95" i="75"/>
  <c r="AC41" i="75"/>
  <c r="AC94" i="75"/>
  <c r="AC147" i="75"/>
  <c r="AC40" i="75"/>
  <c r="AC93" i="75"/>
  <c r="AC146" i="75"/>
  <c r="AC39" i="75"/>
  <c r="AC92" i="75"/>
  <c r="Q22" i="75"/>
  <c r="S81" i="75" s="1"/>
  <c r="Q133" i="75"/>
  <c r="Q183" i="75" s="1"/>
  <c r="Q18" i="75" s="1"/>
  <c r="R134" i="75"/>
  <c r="V138" i="75"/>
  <c r="S135" i="75"/>
  <c r="Y141" i="75"/>
  <c r="T136" i="75"/>
  <c r="U137" i="75"/>
  <c r="AB144" i="75"/>
  <c r="W139" i="75"/>
  <c r="AC145" i="75"/>
  <c r="AA143" i="75"/>
  <c r="X140" i="75"/>
  <c r="Z142" i="75"/>
  <c r="V31" i="75"/>
  <c r="U30" i="75"/>
  <c r="Q26" i="75"/>
  <c r="Q76" i="75" s="1"/>
  <c r="Q14" i="75" s="1"/>
  <c r="W32" i="75"/>
  <c r="S28" i="75"/>
  <c r="R27" i="75"/>
  <c r="Y34" i="75"/>
  <c r="Z35" i="75"/>
  <c r="T29" i="75"/>
  <c r="AB37" i="75"/>
  <c r="AC38" i="75"/>
  <c r="X33" i="75"/>
  <c r="AA36" i="75"/>
  <c r="Q381" i="61"/>
  <c r="Q377" i="67"/>
  <c r="Q376" i="67"/>
  <c r="Q373" i="67"/>
  <c r="Q371" i="67"/>
  <c r="Q372" i="67"/>
  <c r="Q374" i="67"/>
  <c r="Q380" i="67"/>
  <c r="Q379" i="67"/>
  <c r="Q378" i="67"/>
  <c r="Q382" i="67"/>
  <c r="Q381" i="67"/>
  <c r="Q375" i="67"/>
  <c r="Q378" i="61"/>
  <c r="Q372" i="61"/>
  <c r="Q376" i="61"/>
  <c r="Q373" i="61"/>
  <c r="Q375" i="61"/>
  <c r="Q382" i="61"/>
  <c r="Q377" i="61"/>
  <c r="Q379" i="61"/>
  <c r="Q383" i="61"/>
  <c r="Q380" i="61"/>
  <c r="Q374" i="61"/>
  <c r="Q77" i="69"/>
  <c r="Q76" i="59"/>
  <c r="S152" i="61"/>
  <c r="S137" i="61"/>
  <c r="AC400" i="61"/>
  <c r="S142" i="61"/>
  <c r="S155" i="67"/>
  <c r="S137" i="67"/>
  <c r="S151" i="61"/>
  <c r="S151" i="67"/>
  <c r="S152" i="67"/>
  <c r="S163" i="61"/>
  <c r="S139" i="67"/>
  <c r="S150" i="61"/>
  <c r="S125" i="67"/>
  <c r="S153" i="67"/>
  <c r="S144" i="67"/>
  <c r="S155" i="61"/>
  <c r="S134" i="61"/>
  <c r="S142" i="67"/>
  <c r="S147" i="61"/>
  <c r="S140" i="61"/>
  <c r="S149" i="67"/>
  <c r="S134" i="67"/>
  <c r="S145" i="67"/>
  <c r="S141" i="67"/>
  <c r="S148" i="67"/>
  <c r="S125" i="61"/>
  <c r="AF400" i="67"/>
  <c r="AG389" i="67"/>
  <c r="AG388" i="67"/>
  <c r="AD388" i="61"/>
  <c r="AD389" i="61"/>
  <c r="AD27" i="61"/>
  <c r="AD28" i="61"/>
  <c r="AD29" i="61"/>
  <c r="AD31" i="61"/>
  <c r="AD32" i="61"/>
  <c r="AD33" i="61"/>
  <c r="AD38" i="61"/>
  <c r="AD41" i="61"/>
  <c r="AD46" i="61"/>
  <c r="AD35" i="61"/>
  <c r="AD34" i="61"/>
  <c r="AD37" i="61"/>
  <c r="AD30" i="61"/>
  <c r="AD39" i="61"/>
  <c r="AD40" i="61"/>
  <c r="AD43" i="61"/>
  <c r="AD50" i="61"/>
  <c r="AD53" i="61"/>
  <c r="AD56" i="61"/>
  <c r="AD42" i="61"/>
  <c r="AD36" i="61"/>
  <c r="AD44" i="61"/>
  <c r="AD47" i="61"/>
  <c r="AD48" i="61"/>
  <c r="AD55" i="61"/>
  <c r="AD49" i="61"/>
  <c r="AD54" i="61"/>
  <c r="AD45" i="61"/>
  <c r="AD52" i="61"/>
  <c r="AD51" i="61"/>
  <c r="AD26" i="61"/>
  <c r="AD79" i="61" s="1"/>
  <c r="AD25" i="61"/>
  <c r="AD78" i="61" s="1"/>
  <c r="AD24" i="61"/>
  <c r="AD77" i="61" s="1"/>
  <c r="AD23" i="61"/>
  <c r="AD76" i="61" s="1"/>
  <c r="AD22" i="61"/>
  <c r="AD75" i="61" s="1"/>
  <c r="AD21" i="61"/>
  <c r="AD74" i="61" s="1"/>
  <c r="AD20" i="61"/>
  <c r="AD73" i="61" s="1"/>
  <c r="AD19" i="61"/>
  <c r="AD72" i="61" s="1"/>
  <c r="S163" i="67"/>
  <c r="S150" i="67"/>
  <c r="S148" i="61"/>
  <c r="S140" i="67"/>
  <c r="S153" i="61"/>
  <c r="S149" i="61"/>
  <c r="S147" i="67"/>
  <c r="S144" i="61"/>
  <c r="S139" i="61"/>
  <c r="S141" i="61"/>
  <c r="S145" i="61"/>
  <c r="AG35" i="67"/>
  <c r="AG36" i="67"/>
  <c r="AG43" i="67"/>
  <c r="AG44" i="67"/>
  <c r="AG34" i="67"/>
  <c r="AG37" i="67"/>
  <c r="AG42" i="67"/>
  <c r="AG45" i="67"/>
  <c r="AG31" i="67"/>
  <c r="AG32" i="67"/>
  <c r="AG39" i="67"/>
  <c r="AG40" i="67"/>
  <c r="AG47" i="67"/>
  <c r="AG48" i="67"/>
  <c r="AG55" i="67"/>
  <c r="AG46" i="67"/>
  <c r="AG49" i="67"/>
  <c r="AG30" i="67"/>
  <c r="AG41" i="67"/>
  <c r="AG51" i="67"/>
  <c r="AG52" i="67"/>
  <c r="AG33" i="67"/>
  <c r="AG54" i="67"/>
  <c r="AG56" i="67"/>
  <c r="AG38" i="67"/>
  <c r="AG50" i="67"/>
  <c r="AG53" i="67"/>
  <c r="AG29" i="67"/>
  <c r="AG28" i="67"/>
  <c r="AG27" i="67"/>
  <c r="AG26" i="67"/>
  <c r="AG25" i="67"/>
  <c r="AG24" i="67"/>
  <c r="AG23" i="67"/>
  <c r="AG22" i="67"/>
  <c r="S132" i="67"/>
  <c r="S132" i="61"/>
  <c r="S143" i="61"/>
  <c r="S143" i="67"/>
  <c r="AD218" i="61"/>
  <c r="AD270" i="61" s="1"/>
  <c r="S161" i="61"/>
  <c r="S161" i="67"/>
  <c r="S133" i="61"/>
  <c r="S133" i="67"/>
  <c r="S135" i="67"/>
  <c r="S135" i="61"/>
  <c r="S159" i="61"/>
  <c r="S159" i="67"/>
  <c r="S146" i="67"/>
  <c r="S146" i="61"/>
  <c r="AC94" i="56"/>
  <c r="AC136" i="56"/>
  <c r="AC60" i="56"/>
  <c r="AC126" i="56"/>
  <c r="AC117" i="56"/>
  <c r="AC111" i="56"/>
  <c r="AC66" i="56"/>
  <c r="AC73" i="56"/>
  <c r="AC69" i="56"/>
  <c r="AC87" i="56"/>
  <c r="AC139" i="56"/>
  <c r="AC96" i="56"/>
  <c r="AC148" i="56"/>
  <c r="AC100" i="56"/>
  <c r="AC64" i="56"/>
  <c r="AC114" i="56"/>
  <c r="AC144" i="56"/>
  <c r="AC120" i="56"/>
  <c r="AC75" i="56"/>
  <c r="AC127" i="56"/>
  <c r="AC108" i="56"/>
  <c r="AC145" i="56"/>
  <c r="AC88" i="56"/>
  <c r="AC142" i="56"/>
  <c r="AC81" i="56"/>
  <c r="AC106" i="56"/>
  <c r="AC63" i="56"/>
  <c r="AC118" i="56"/>
  <c r="AC133" i="56"/>
  <c r="AC132" i="56"/>
  <c r="AC82" i="56"/>
  <c r="AC84" i="56"/>
  <c r="AC67" i="56"/>
  <c r="AC151" i="56"/>
  <c r="AC70" i="56"/>
  <c r="AC141" i="56"/>
  <c r="AC91" i="56"/>
  <c r="AC123" i="56"/>
  <c r="AC93" i="56"/>
  <c r="AC138" i="56"/>
  <c r="AC79" i="56"/>
  <c r="AC97" i="56"/>
  <c r="AC109" i="56"/>
  <c r="AC112" i="56"/>
  <c r="AC124" i="56"/>
  <c r="AC76" i="56"/>
  <c r="AC72" i="56"/>
  <c r="AC147" i="56"/>
  <c r="AC102" i="56"/>
  <c r="AC121" i="56"/>
  <c r="AC130" i="56"/>
  <c r="AC85" i="56"/>
  <c r="AC99" i="56"/>
  <c r="AC78" i="56"/>
  <c r="AC135" i="56"/>
  <c r="AC150" i="56"/>
  <c r="AC103" i="56"/>
  <c r="AC129" i="56"/>
  <c r="AC61" i="56"/>
  <c r="AC105" i="56"/>
  <c r="AC90" i="56"/>
  <c r="AC115" i="56"/>
  <c r="AC154" i="56"/>
  <c r="AC153" i="56"/>
  <c r="S138" i="67"/>
  <c r="S138" i="61"/>
  <c r="S158" i="61"/>
  <c r="S158" i="67"/>
  <c r="S154" i="61"/>
  <c r="S154" i="67"/>
  <c r="S162" i="61"/>
  <c r="S162" i="67"/>
  <c r="S156" i="61"/>
  <c r="S156" i="67"/>
  <c r="S136" i="67"/>
  <c r="S136" i="61"/>
  <c r="S160" i="67"/>
  <c r="S160" i="61"/>
  <c r="S157" i="67"/>
  <c r="S157" i="61"/>
  <c r="R60" i="67"/>
  <c r="R110" i="67" s="1"/>
  <c r="P14" i="69" s="1"/>
  <c r="R230" i="67"/>
  <c r="R282" i="67" s="1"/>
  <c r="R167" i="67"/>
  <c r="R219" i="67" s="1"/>
  <c r="R271" i="67" s="1"/>
  <c r="R175" i="67"/>
  <c r="R227" i="67" s="1"/>
  <c r="R279" i="67" s="1"/>
  <c r="R179" i="67"/>
  <c r="R231" i="67" s="1"/>
  <c r="R283" i="67" s="1"/>
  <c r="R202" i="67"/>
  <c r="R254" i="67" s="1"/>
  <c r="R306" i="67" s="1"/>
  <c r="R201" i="67"/>
  <c r="R253" i="67" s="1"/>
  <c r="R305" i="67" s="1"/>
  <c r="R213" i="67"/>
  <c r="R265" i="67" s="1"/>
  <c r="R317" i="67" s="1"/>
  <c r="R204" i="67"/>
  <c r="R256" i="67" s="1"/>
  <c r="R308" i="67" s="1"/>
  <c r="R185" i="67"/>
  <c r="R237" i="67" s="1"/>
  <c r="R289" i="67" s="1"/>
  <c r="R203" i="67"/>
  <c r="R255" i="67" s="1"/>
  <c r="R307" i="67" s="1"/>
  <c r="R190" i="67"/>
  <c r="R242" i="67" s="1"/>
  <c r="R294" i="67" s="1"/>
  <c r="R205" i="67"/>
  <c r="R257" i="67" s="1"/>
  <c r="R309" i="67" s="1"/>
  <c r="R194" i="67"/>
  <c r="R246" i="67" s="1"/>
  <c r="R298" i="67" s="1"/>
  <c r="R187" i="67"/>
  <c r="R239" i="67" s="1"/>
  <c r="R291" i="67" s="1"/>
  <c r="R197" i="67"/>
  <c r="R249" i="67" s="1"/>
  <c r="R301" i="67" s="1"/>
  <c r="R188" i="67"/>
  <c r="R240" i="67" s="1"/>
  <c r="R292" i="67" s="1"/>
  <c r="R200" i="67"/>
  <c r="R252" i="67" s="1"/>
  <c r="R304" i="67" s="1"/>
  <c r="R191" i="67"/>
  <c r="R243" i="67" s="1"/>
  <c r="R295" i="67" s="1"/>
  <c r="R193" i="67"/>
  <c r="R245" i="67" s="1"/>
  <c r="R297" i="67" s="1"/>
  <c r="R210" i="67"/>
  <c r="R262" i="67" s="1"/>
  <c r="R314" i="67" s="1"/>
  <c r="R209" i="67"/>
  <c r="R261" i="67" s="1"/>
  <c r="R313" i="67" s="1"/>
  <c r="R199" i="67"/>
  <c r="R251" i="67" s="1"/>
  <c r="R303" i="67" s="1"/>
  <c r="R214" i="67"/>
  <c r="R266" i="67" s="1"/>
  <c r="R318" i="67" s="1"/>
  <c r="R206" i="67"/>
  <c r="R258" i="67" s="1"/>
  <c r="R310" i="67" s="1"/>
  <c r="R211" i="67"/>
  <c r="R263" i="67" s="1"/>
  <c r="R315" i="67" s="1"/>
  <c r="R207" i="67"/>
  <c r="R259" i="67" s="1"/>
  <c r="R311" i="67" s="1"/>
  <c r="R196" i="67"/>
  <c r="R248" i="67" s="1"/>
  <c r="R300" i="67" s="1"/>
  <c r="R215" i="67"/>
  <c r="R267" i="67" s="1"/>
  <c r="R319" i="67" s="1"/>
  <c r="R198" i="67"/>
  <c r="R250" i="67" s="1"/>
  <c r="R302" i="67" s="1"/>
  <c r="R208" i="67"/>
  <c r="R260" i="67" s="1"/>
  <c r="R312" i="67" s="1"/>
  <c r="R186" i="67"/>
  <c r="R238" i="67" s="1"/>
  <c r="R290" i="67" s="1"/>
  <c r="R189" i="67"/>
  <c r="R241" i="67" s="1"/>
  <c r="R293" i="67" s="1"/>
  <c r="R192" i="67"/>
  <c r="R244" i="67" s="1"/>
  <c r="R296" i="67" s="1"/>
  <c r="R212" i="67"/>
  <c r="R264" i="67" s="1"/>
  <c r="R316" i="67" s="1"/>
  <c r="R195" i="67"/>
  <c r="R247" i="67" s="1"/>
  <c r="R299" i="67" s="1"/>
  <c r="R216" i="67"/>
  <c r="R268" i="67" s="1"/>
  <c r="R320" i="67" s="1"/>
  <c r="R172" i="61"/>
  <c r="R224" i="61" s="1"/>
  <c r="R276" i="61" s="1"/>
  <c r="R171" i="67"/>
  <c r="R223" i="67" s="1"/>
  <c r="R275" i="67" s="1"/>
  <c r="R182" i="67"/>
  <c r="R234" i="67" s="1"/>
  <c r="R286" i="67" s="1"/>
  <c r="R173" i="67"/>
  <c r="R225" i="67" s="1"/>
  <c r="R277" i="67" s="1"/>
  <c r="R172" i="67"/>
  <c r="R170" i="67"/>
  <c r="R222" i="67" s="1"/>
  <c r="R274" i="67" s="1"/>
  <c r="R184" i="67"/>
  <c r="R236" i="67" s="1"/>
  <c r="R288" i="67" s="1"/>
  <c r="R176" i="67"/>
  <c r="R228" i="67" s="1"/>
  <c r="R280" i="67" s="1"/>
  <c r="R181" i="67"/>
  <c r="R233" i="67" s="1"/>
  <c r="R285" i="67" s="1"/>
  <c r="R169" i="67"/>
  <c r="R221" i="67" s="1"/>
  <c r="R273" i="67" s="1"/>
  <c r="R168" i="67"/>
  <c r="R220" i="67" s="1"/>
  <c r="R272" i="67" s="1"/>
  <c r="R177" i="67"/>
  <c r="R229" i="67" s="1"/>
  <c r="R281" i="67" s="1"/>
  <c r="R174" i="67"/>
  <c r="R180" i="67"/>
  <c r="R232" i="67" s="1"/>
  <c r="R284" i="67" s="1"/>
  <c r="R183" i="67"/>
  <c r="R235" i="67" s="1"/>
  <c r="R287" i="67" s="1"/>
  <c r="S124" i="61"/>
  <c r="S124" i="67"/>
  <c r="S123" i="61"/>
  <c r="S123" i="67"/>
  <c r="S117" i="61"/>
  <c r="S117" i="67"/>
  <c r="S115" i="61"/>
  <c r="S115" i="67"/>
  <c r="S333" i="67" s="1"/>
  <c r="S118" i="61"/>
  <c r="S335" i="61" s="1"/>
  <c r="S118" i="67"/>
  <c r="S335" i="67" s="1"/>
  <c r="S116" i="61"/>
  <c r="S333" i="61" s="1"/>
  <c r="S116" i="67"/>
  <c r="S128" i="61"/>
  <c r="S128" i="67"/>
  <c r="S121" i="61"/>
  <c r="S121" i="67"/>
  <c r="S122" i="61"/>
  <c r="S122" i="67"/>
  <c r="S131" i="61"/>
  <c r="S131" i="67"/>
  <c r="S127" i="61"/>
  <c r="S127" i="67"/>
  <c r="S119" i="61"/>
  <c r="S119" i="67"/>
  <c r="S129" i="61"/>
  <c r="S129" i="67"/>
  <c r="S114" i="61"/>
  <c r="S114" i="67"/>
  <c r="S126" i="61"/>
  <c r="S126" i="67"/>
  <c r="S120" i="61"/>
  <c r="S120" i="67"/>
  <c r="S130" i="61"/>
  <c r="S130" i="67"/>
  <c r="R180" i="61"/>
  <c r="R232" i="61" s="1"/>
  <c r="R284" i="61" s="1"/>
  <c r="R173" i="61"/>
  <c r="R225" i="61" s="1"/>
  <c r="R277" i="61" s="1"/>
  <c r="R194" i="61"/>
  <c r="R246" i="61" s="1"/>
  <c r="R298" i="61" s="1"/>
  <c r="R190" i="61"/>
  <c r="R242" i="61" s="1"/>
  <c r="R294" i="61" s="1"/>
  <c r="R202" i="61"/>
  <c r="R254" i="61" s="1"/>
  <c r="R306" i="61" s="1"/>
  <c r="R206" i="61"/>
  <c r="R258" i="61" s="1"/>
  <c r="R310" i="61" s="1"/>
  <c r="R207" i="61"/>
  <c r="R259" i="61" s="1"/>
  <c r="R311" i="61" s="1"/>
  <c r="R191" i="61"/>
  <c r="R243" i="61" s="1"/>
  <c r="R295" i="61" s="1"/>
  <c r="R189" i="61"/>
  <c r="R241" i="61" s="1"/>
  <c r="R293" i="61" s="1"/>
  <c r="R216" i="61"/>
  <c r="R268" i="61" s="1"/>
  <c r="R320" i="61" s="1"/>
  <c r="R182" i="61"/>
  <c r="R234" i="61" s="1"/>
  <c r="R286" i="61" s="1"/>
  <c r="R195" i="61"/>
  <c r="R247" i="61" s="1"/>
  <c r="R299" i="61" s="1"/>
  <c r="R214" i="61"/>
  <c r="R266" i="61" s="1"/>
  <c r="R318" i="61" s="1"/>
  <c r="R187" i="61"/>
  <c r="R239" i="61" s="1"/>
  <c r="R291" i="61" s="1"/>
  <c r="R201" i="61"/>
  <c r="R253" i="61" s="1"/>
  <c r="R305" i="61" s="1"/>
  <c r="R213" i="61"/>
  <c r="R265" i="61" s="1"/>
  <c r="R317" i="61" s="1"/>
  <c r="R215" i="61"/>
  <c r="R267" i="61" s="1"/>
  <c r="R319" i="61" s="1"/>
  <c r="R193" i="61"/>
  <c r="R245" i="61" s="1"/>
  <c r="R297" i="61" s="1"/>
  <c r="R186" i="61"/>
  <c r="R238" i="61" s="1"/>
  <c r="R290" i="61" s="1"/>
  <c r="R212" i="61"/>
  <c r="R264" i="61" s="1"/>
  <c r="R316" i="61" s="1"/>
  <c r="R196" i="61"/>
  <c r="R248" i="61" s="1"/>
  <c r="R300" i="61" s="1"/>
  <c r="R176" i="61"/>
  <c r="R228" i="61" s="1"/>
  <c r="R280" i="61" s="1"/>
  <c r="R183" i="61"/>
  <c r="R235" i="61" s="1"/>
  <c r="R287" i="61" s="1"/>
  <c r="R208" i="61"/>
  <c r="R260" i="61" s="1"/>
  <c r="R312" i="61" s="1"/>
  <c r="R184" i="61"/>
  <c r="R236" i="61" s="1"/>
  <c r="R288" i="61" s="1"/>
  <c r="R175" i="61"/>
  <c r="R227" i="61" s="1"/>
  <c r="R279" i="61" s="1"/>
  <c r="R174" i="61"/>
  <c r="R226" i="61" s="1"/>
  <c r="R278" i="61" s="1"/>
  <c r="R188" i="61"/>
  <c r="R240" i="61" s="1"/>
  <c r="R292" i="61" s="1"/>
  <c r="R197" i="61"/>
  <c r="R249" i="61" s="1"/>
  <c r="R301" i="61" s="1"/>
  <c r="R203" i="61"/>
  <c r="R255" i="61" s="1"/>
  <c r="R307" i="61" s="1"/>
  <c r="R200" i="61"/>
  <c r="R252" i="61" s="1"/>
  <c r="R304" i="61" s="1"/>
  <c r="R199" i="61"/>
  <c r="R251" i="61" s="1"/>
  <c r="R303" i="61" s="1"/>
  <c r="R192" i="61"/>
  <c r="R244" i="61" s="1"/>
  <c r="R296" i="61" s="1"/>
  <c r="R211" i="61"/>
  <c r="R263" i="61" s="1"/>
  <c r="R315" i="61" s="1"/>
  <c r="R210" i="61"/>
  <c r="R262" i="61" s="1"/>
  <c r="R314" i="61" s="1"/>
  <c r="R179" i="61"/>
  <c r="R231" i="61" s="1"/>
  <c r="R283" i="61" s="1"/>
  <c r="R169" i="61"/>
  <c r="R221" i="61" s="1"/>
  <c r="R273" i="61" s="1"/>
  <c r="R177" i="61"/>
  <c r="R229" i="61" s="1"/>
  <c r="R281" i="61" s="1"/>
  <c r="R171" i="61"/>
  <c r="R223" i="61" s="1"/>
  <c r="R275" i="61" s="1"/>
  <c r="R205" i="61"/>
  <c r="R257" i="61" s="1"/>
  <c r="R309" i="61" s="1"/>
  <c r="R204" i="61"/>
  <c r="R256" i="61" s="1"/>
  <c r="R308" i="61" s="1"/>
  <c r="R185" i="61"/>
  <c r="R237" i="61" s="1"/>
  <c r="R289" i="61" s="1"/>
  <c r="R209" i="61"/>
  <c r="R261" i="61" s="1"/>
  <c r="R313" i="61" s="1"/>
  <c r="R198" i="61"/>
  <c r="R250" i="61" s="1"/>
  <c r="R302" i="61" s="1"/>
  <c r="R168" i="61"/>
  <c r="R220" i="61" s="1"/>
  <c r="R272" i="61" s="1"/>
  <c r="R170" i="61"/>
  <c r="R222" i="61" s="1"/>
  <c r="R274" i="61" s="1"/>
  <c r="R167" i="61"/>
  <c r="R219" i="61" s="1"/>
  <c r="R271" i="61" s="1"/>
  <c r="R181" i="61"/>
  <c r="R233" i="61" s="1"/>
  <c r="R285" i="61" s="1"/>
  <c r="R57" i="61"/>
  <c r="R230" i="61"/>
  <c r="R282" i="61" s="1"/>
  <c r="AC57" i="56"/>
  <c r="AC58" i="56"/>
  <c r="AC55" i="56"/>
  <c r="AC54" i="56"/>
  <c r="AC52" i="56"/>
  <c r="AC51" i="56"/>
  <c r="AB70" i="67"/>
  <c r="X33" i="66"/>
  <c r="W34" i="66"/>
  <c r="AC3" i="67" s="1"/>
  <c r="AC71" i="67" s="1"/>
  <c r="Y19" i="66"/>
  <c r="AB73" i="67"/>
  <c r="AB72" i="67"/>
  <c r="AB76" i="67"/>
  <c r="AB74" i="67"/>
  <c r="AB393" i="67"/>
  <c r="AB75" i="67"/>
  <c r="AB394" i="67"/>
  <c r="AB77" i="67"/>
  <c r="AB71" i="67"/>
  <c r="P184" i="69"/>
  <c r="P71" i="69" s="1"/>
  <c r="P183" i="59"/>
  <c r="P70" i="59" s="1"/>
  <c r="AC10" i="56"/>
  <c r="AC48" i="56"/>
  <c r="AC34" i="56"/>
  <c r="AC49" i="56"/>
  <c r="AC39" i="56"/>
  <c r="AC33" i="56"/>
  <c r="AC22" i="56"/>
  <c r="AC31" i="56"/>
  <c r="AC18" i="56"/>
  <c r="AC21" i="56"/>
  <c r="AC24" i="56"/>
  <c r="AC19" i="56"/>
  <c r="AC42" i="56"/>
  <c r="AC46" i="56"/>
  <c r="AC16" i="56"/>
  <c r="AC27" i="56"/>
  <c r="AC12" i="56"/>
  <c r="AC37" i="56"/>
  <c r="AC9" i="56"/>
  <c r="AC25" i="56"/>
  <c r="AC45" i="56"/>
  <c r="AC36" i="56"/>
  <c r="AC15" i="56"/>
  <c r="AC40" i="56"/>
  <c r="AC30" i="56"/>
  <c r="AC43" i="56"/>
  <c r="AC28" i="56"/>
  <c r="AC13" i="56"/>
  <c r="R324" i="61"/>
  <c r="R343" i="61" s="1"/>
  <c r="R358" i="61" s="1"/>
  <c r="R60" i="61"/>
  <c r="R110" i="61" s="1"/>
  <c r="R57" i="67"/>
  <c r="R399" i="67" s="1"/>
  <c r="R401" i="67" s="1"/>
  <c r="R402" i="67" s="1"/>
  <c r="R324" i="67"/>
  <c r="R353" i="67" s="1"/>
  <c r="R368" i="67" s="1"/>
  <c r="AG218" i="67"/>
  <c r="AG270" i="67" s="1"/>
  <c r="AG102" i="67"/>
  <c r="AG94" i="67"/>
  <c r="AG86" i="67"/>
  <c r="AG103" i="67"/>
  <c r="AG109" i="67"/>
  <c r="AG107" i="67"/>
  <c r="AG89" i="67"/>
  <c r="AG105" i="67"/>
  <c r="AG106" i="67"/>
  <c r="AG90" i="67"/>
  <c r="AG87" i="67"/>
  <c r="AG91" i="67"/>
  <c r="AG108" i="67"/>
  <c r="AG100" i="67"/>
  <c r="AG92" i="67"/>
  <c r="AG84" i="67"/>
  <c r="AG95" i="67"/>
  <c r="AG101" i="67"/>
  <c r="AG99" i="67"/>
  <c r="AG104" i="67"/>
  <c r="AG96" i="67"/>
  <c r="AG88" i="67"/>
  <c r="AG85" i="67"/>
  <c r="AG83" i="67"/>
  <c r="AG97" i="67"/>
  <c r="AG98" i="67"/>
  <c r="AG93" i="67"/>
  <c r="AF390" i="67"/>
  <c r="AE227" i="69"/>
  <c r="AE228" i="69"/>
  <c r="AE226" i="69"/>
  <c r="AE233" i="69"/>
  <c r="AE211" i="69"/>
  <c r="AE208" i="69"/>
  <c r="AE221" i="69"/>
  <c r="AE178" i="69"/>
  <c r="AE173" i="69"/>
  <c r="AE157" i="69"/>
  <c r="AE120" i="69"/>
  <c r="AE176" i="69"/>
  <c r="AE162" i="69"/>
  <c r="AE129" i="69"/>
  <c r="AE113" i="69"/>
  <c r="AE155" i="69"/>
  <c r="AE172" i="69"/>
  <c r="AE152" i="69"/>
  <c r="AE118" i="69"/>
  <c r="AE175" i="69"/>
  <c r="AE123" i="69"/>
  <c r="AE108" i="69"/>
  <c r="AE98" i="69"/>
  <c r="AE102" i="69"/>
  <c r="AE111" i="69"/>
  <c r="AE235" i="69"/>
  <c r="AE220" i="69"/>
  <c r="AE219" i="69"/>
  <c r="AE177" i="69"/>
  <c r="AE212" i="69"/>
  <c r="AE128" i="69"/>
  <c r="AE170" i="69"/>
  <c r="AE121" i="69"/>
  <c r="AE209" i="69"/>
  <c r="AE126" i="69"/>
  <c r="AE151" i="69"/>
  <c r="AE167" i="69"/>
  <c r="AE101" i="69"/>
  <c r="AE223" i="69"/>
  <c r="AE224" i="69"/>
  <c r="AE218" i="69"/>
  <c r="AE225" i="69"/>
  <c r="AE207" i="69"/>
  <c r="AE181" i="69"/>
  <c r="AE213" i="69"/>
  <c r="AE169" i="69"/>
  <c r="AE153" i="69"/>
  <c r="AE116" i="69"/>
  <c r="AE158" i="69"/>
  <c r="AE125" i="69"/>
  <c r="AE229" i="69"/>
  <c r="AE130" i="69"/>
  <c r="AE159" i="69"/>
  <c r="AE104" i="69"/>
  <c r="AE205" i="69"/>
  <c r="AE231" i="69"/>
  <c r="AE232" i="69"/>
  <c r="AE234" i="69"/>
  <c r="AE210" i="69"/>
  <c r="AE215" i="69"/>
  <c r="AE216" i="69"/>
  <c r="AE237" i="69"/>
  <c r="AE182" i="69"/>
  <c r="AE179" i="69"/>
  <c r="AE161" i="69"/>
  <c r="AE124" i="69"/>
  <c r="AE206" i="69"/>
  <c r="AE166" i="69"/>
  <c r="AE150" i="69"/>
  <c r="AE117" i="69"/>
  <c r="AE163" i="69"/>
  <c r="AE180" i="69"/>
  <c r="AE168" i="69"/>
  <c r="AE122" i="69"/>
  <c r="AE105" i="69"/>
  <c r="AE127" i="69"/>
  <c r="AE112" i="69"/>
  <c r="AE99" i="69"/>
  <c r="AE107" i="69"/>
  <c r="AE103" i="69"/>
  <c r="AE100" i="69"/>
  <c r="AE236" i="69"/>
  <c r="AE214" i="69"/>
  <c r="AE222" i="69"/>
  <c r="AE204" i="69"/>
  <c r="AE165" i="69"/>
  <c r="AE217" i="69"/>
  <c r="AE154" i="69"/>
  <c r="AE171" i="69"/>
  <c r="AE156" i="69"/>
  <c r="AE109" i="69"/>
  <c r="AE115" i="69"/>
  <c r="AE110" i="69"/>
  <c r="AE97" i="69"/>
  <c r="AE230" i="69"/>
  <c r="AE174" i="69"/>
  <c r="AE183" i="69"/>
  <c r="AE164" i="69"/>
  <c r="AE114" i="69"/>
  <c r="AE119" i="69"/>
  <c r="AE160" i="69"/>
  <c r="AE106" i="69"/>
  <c r="AE203" i="69"/>
  <c r="AE96" i="69"/>
  <c r="AE149" i="69"/>
  <c r="AH2" i="67"/>
  <c r="AC27" i="66"/>
  <c r="AF5" i="69"/>
  <c r="AF203" i="69" s="1"/>
  <c r="AB18" i="66"/>
  <c r="AB11" i="66" s="1"/>
  <c r="AC30" i="66"/>
  <c r="AD28" i="66"/>
  <c r="AD29" i="66" s="1"/>
  <c r="Q188" i="69"/>
  <c r="R189" i="69"/>
  <c r="S190" i="69"/>
  <c r="T191" i="69"/>
  <c r="U192" i="69"/>
  <c r="V193" i="69"/>
  <c r="W194" i="69"/>
  <c r="X195" i="69"/>
  <c r="Y196" i="69"/>
  <c r="Z197" i="69"/>
  <c r="AA198" i="69"/>
  <c r="AB199" i="69"/>
  <c r="AC200" i="69"/>
  <c r="AD201" i="69"/>
  <c r="AE202" i="69"/>
  <c r="Q81" i="69"/>
  <c r="R82" i="69"/>
  <c r="S83" i="69"/>
  <c r="T84" i="69"/>
  <c r="U85" i="69"/>
  <c r="V86" i="69"/>
  <c r="W87" i="69"/>
  <c r="X88" i="69"/>
  <c r="Y89" i="69"/>
  <c r="Z90" i="69"/>
  <c r="AA91" i="69"/>
  <c r="AB92" i="69"/>
  <c r="AC93" i="69"/>
  <c r="AD94" i="69"/>
  <c r="AE95" i="69"/>
  <c r="AC393" i="61"/>
  <c r="AC395" i="61" s="1"/>
  <c r="AA16" i="59" s="1"/>
  <c r="Q401" i="61"/>
  <c r="Q402" i="61" s="1"/>
  <c r="I62" i="61"/>
  <c r="AB209" i="59"/>
  <c r="AB207" i="59"/>
  <c r="AB211" i="59"/>
  <c r="AB210" i="59"/>
  <c r="AB213" i="59"/>
  <c r="AB217" i="59"/>
  <c r="AB221" i="59"/>
  <c r="AB225" i="59"/>
  <c r="AB212" i="59"/>
  <c r="AB216" i="59"/>
  <c r="AB220" i="59"/>
  <c r="AB224" i="59"/>
  <c r="AB208" i="59"/>
  <c r="AB215" i="59"/>
  <c r="AB219" i="59"/>
  <c r="AB223" i="59"/>
  <c r="AB227" i="59"/>
  <c r="AB214" i="59"/>
  <c r="AB218" i="59"/>
  <c r="AB222" i="59"/>
  <c r="AB226" i="59"/>
  <c r="AB228" i="59"/>
  <c r="AB232" i="59"/>
  <c r="AB236" i="59"/>
  <c r="AB231" i="59"/>
  <c r="AB235" i="59"/>
  <c r="AB230" i="59"/>
  <c r="AB234" i="59"/>
  <c r="AB229" i="59"/>
  <c r="AB233" i="59"/>
  <c r="AB205" i="59"/>
  <c r="AB206" i="59"/>
  <c r="AB204" i="59"/>
  <c r="AB203" i="59"/>
  <c r="AB202" i="59"/>
  <c r="AB201" i="59"/>
  <c r="AB200" i="59"/>
  <c r="AB199" i="59"/>
  <c r="Q187" i="59"/>
  <c r="S189" i="59"/>
  <c r="U191" i="59"/>
  <c r="W193" i="59"/>
  <c r="Y195" i="59"/>
  <c r="AA197" i="59"/>
  <c r="T190" i="59"/>
  <c r="V192" i="59"/>
  <c r="X194" i="59"/>
  <c r="AB198" i="59"/>
  <c r="R188" i="59"/>
  <c r="Z196" i="59"/>
  <c r="AB155" i="59"/>
  <c r="AB156" i="59"/>
  <c r="AB158" i="59"/>
  <c r="AB162" i="59"/>
  <c r="AB163" i="59"/>
  <c r="AB167" i="59"/>
  <c r="AB171" i="59"/>
  <c r="AB175" i="59"/>
  <c r="AB179" i="59"/>
  <c r="AB157" i="59"/>
  <c r="AB161" i="59"/>
  <c r="AB166" i="59"/>
  <c r="AB170" i="59"/>
  <c r="AB174" i="59"/>
  <c r="AB178" i="59"/>
  <c r="AB182" i="59"/>
  <c r="AB153" i="59"/>
  <c r="AB169" i="59"/>
  <c r="AB177" i="59"/>
  <c r="AB160" i="59"/>
  <c r="AB165" i="59"/>
  <c r="AB181" i="59"/>
  <c r="AB164" i="59"/>
  <c r="AB172" i="59"/>
  <c r="AB154" i="59"/>
  <c r="AB159" i="59"/>
  <c r="AB168" i="59"/>
  <c r="AB176" i="59"/>
  <c r="AB173" i="59"/>
  <c r="AB180" i="59"/>
  <c r="AB151" i="59"/>
  <c r="AB152" i="59"/>
  <c r="AB150" i="59"/>
  <c r="AB149" i="59"/>
  <c r="AB148" i="59"/>
  <c r="AB147" i="59"/>
  <c r="AB146" i="59"/>
  <c r="AB145" i="59"/>
  <c r="AC390" i="61"/>
  <c r="AB100" i="59"/>
  <c r="AB104" i="59"/>
  <c r="AB108" i="59"/>
  <c r="AB103" i="59"/>
  <c r="AB107" i="59"/>
  <c r="AB111" i="59"/>
  <c r="AB102" i="59"/>
  <c r="AB106" i="59"/>
  <c r="AB110" i="59"/>
  <c r="AB105" i="59"/>
  <c r="AB112" i="59"/>
  <c r="AB116" i="59"/>
  <c r="AB120" i="59"/>
  <c r="AB124" i="59"/>
  <c r="AB128" i="59"/>
  <c r="AB101" i="59"/>
  <c r="AB115" i="59"/>
  <c r="AB119" i="59"/>
  <c r="AB123" i="59"/>
  <c r="AB127" i="59"/>
  <c r="AB113" i="59"/>
  <c r="AB121" i="59"/>
  <c r="AB125" i="59"/>
  <c r="AB114" i="59"/>
  <c r="AB118" i="59"/>
  <c r="AB122" i="59"/>
  <c r="AB126" i="59"/>
  <c r="AB109" i="59"/>
  <c r="AB117" i="59"/>
  <c r="AB129" i="59"/>
  <c r="AB98" i="59"/>
  <c r="AB99" i="59"/>
  <c r="AB97" i="59"/>
  <c r="AB96" i="59"/>
  <c r="AB95" i="59"/>
  <c r="AB94" i="59"/>
  <c r="AB93" i="59"/>
  <c r="AB92" i="59"/>
  <c r="AA90" i="59"/>
  <c r="AB91" i="59"/>
  <c r="R81" i="59"/>
  <c r="V85" i="59"/>
  <c r="Z89" i="59"/>
  <c r="Q80" i="59"/>
  <c r="S82" i="59"/>
  <c r="W86" i="59"/>
  <c r="T83" i="59"/>
  <c r="X87" i="59"/>
  <c r="U84" i="59"/>
  <c r="Y88" i="59"/>
  <c r="M68" i="59"/>
  <c r="AD80" i="61"/>
  <c r="AD83" i="61"/>
  <c r="AD88" i="61"/>
  <c r="AD91" i="61"/>
  <c r="AD96" i="61"/>
  <c r="AD99" i="61"/>
  <c r="AD104" i="61"/>
  <c r="AD107" i="61"/>
  <c r="AD81" i="61"/>
  <c r="AD82" i="61"/>
  <c r="AD89" i="61"/>
  <c r="AD90" i="61"/>
  <c r="AD97" i="61"/>
  <c r="AD98" i="61"/>
  <c r="AD105" i="61"/>
  <c r="AD106" i="61"/>
  <c r="AD84" i="61"/>
  <c r="AD87" i="61"/>
  <c r="AD92" i="61"/>
  <c r="AD95" i="61"/>
  <c r="AD100" i="61"/>
  <c r="AD103" i="61"/>
  <c r="AD108" i="61"/>
  <c r="AD85" i="61"/>
  <c r="AD93" i="61"/>
  <c r="AD102" i="61"/>
  <c r="AD94" i="61"/>
  <c r="AD101" i="61"/>
  <c r="AD86" i="61"/>
  <c r="AD109" i="61"/>
  <c r="AC6" i="56"/>
  <c r="AC7" i="56"/>
  <c r="O29" i="1"/>
  <c r="AD3" i="56"/>
  <c r="AN2" i="56"/>
  <c r="X3" i="42"/>
  <c r="X6" i="42" s="1"/>
  <c r="Z27" i="1"/>
  <c r="AD5" i="75" s="1"/>
  <c r="AE2" i="61"/>
  <c r="AC5" i="59"/>
  <c r="Y18" i="1"/>
  <c r="Y11" i="1" s="1"/>
  <c r="Y34" i="1"/>
  <c r="AE3" i="61" s="1"/>
  <c r="Z33" i="1"/>
  <c r="AB395" i="67" l="1"/>
  <c r="Z16" i="69" s="1"/>
  <c r="S330" i="67"/>
  <c r="P14" i="59"/>
  <c r="P18" i="59" s="1"/>
  <c r="AD52" i="75"/>
  <c r="AD56" i="75"/>
  <c r="AD48" i="75"/>
  <c r="AD110" i="75"/>
  <c r="AD179" i="75"/>
  <c r="AD176" i="75"/>
  <c r="AD173" i="75"/>
  <c r="AD163" i="75"/>
  <c r="AD165" i="75"/>
  <c r="AD166" i="75"/>
  <c r="AD126" i="75"/>
  <c r="AD127" i="75"/>
  <c r="AD128" i="75"/>
  <c r="AD125" i="75"/>
  <c r="AD112" i="75"/>
  <c r="AD113" i="75"/>
  <c r="AD114" i="75"/>
  <c r="AD70" i="75"/>
  <c r="AD54" i="75"/>
  <c r="AD63" i="75"/>
  <c r="AD74" i="75"/>
  <c r="AD60" i="75"/>
  <c r="AD49" i="75"/>
  <c r="AD181" i="75"/>
  <c r="AD180" i="75"/>
  <c r="AD177" i="75"/>
  <c r="AD171" i="75"/>
  <c r="AD159" i="75"/>
  <c r="AD161" i="75"/>
  <c r="AD155" i="75"/>
  <c r="AD122" i="75"/>
  <c r="AD123" i="75"/>
  <c r="AD124" i="75"/>
  <c r="AD111" i="75"/>
  <c r="AD108" i="75"/>
  <c r="AD109" i="75"/>
  <c r="AD121" i="75"/>
  <c r="AD66" i="75"/>
  <c r="AD50" i="75"/>
  <c r="AD59" i="75"/>
  <c r="AD72" i="75"/>
  <c r="AD73" i="75"/>
  <c r="AD75" i="75"/>
  <c r="AD175" i="75"/>
  <c r="AD167" i="75"/>
  <c r="AD162" i="75"/>
  <c r="AD156" i="75"/>
  <c r="AD116" i="75"/>
  <c r="AD117" i="75"/>
  <c r="AD106" i="75"/>
  <c r="AD67" i="75"/>
  <c r="AD64" i="75"/>
  <c r="AD178" i="75"/>
  <c r="AD172" i="75"/>
  <c r="AD158" i="75"/>
  <c r="AD115" i="75"/>
  <c r="AD104" i="75"/>
  <c r="AD62" i="75"/>
  <c r="AD51" i="75"/>
  <c r="AD169" i="75"/>
  <c r="AD160" i="75"/>
  <c r="AD118" i="75"/>
  <c r="AD107" i="75"/>
  <c r="AD101" i="75"/>
  <c r="AD71" i="75"/>
  <c r="AD65" i="75"/>
  <c r="AD174" i="75"/>
  <c r="AD157" i="75"/>
  <c r="AD105" i="75"/>
  <c r="AD68" i="75"/>
  <c r="AD170" i="75"/>
  <c r="AD119" i="75"/>
  <c r="AD102" i="75"/>
  <c r="AD164" i="75"/>
  <c r="AD58" i="75"/>
  <c r="AD61" i="75"/>
  <c r="AD53" i="75"/>
  <c r="AD182" i="75"/>
  <c r="AD168" i="75"/>
  <c r="AD55" i="75"/>
  <c r="AD69" i="75"/>
  <c r="AD120" i="75"/>
  <c r="AD57" i="75"/>
  <c r="AD103" i="75"/>
  <c r="AD154" i="75"/>
  <c r="AD46" i="75"/>
  <c r="AD47" i="75"/>
  <c r="AD153" i="75"/>
  <c r="AD45" i="75"/>
  <c r="AD100" i="75"/>
  <c r="AD152" i="75"/>
  <c r="AD99" i="75"/>
  <c r="AD98" i="75"/>
  <c r="AD44" i="75"/>
  <c r="AD151" i="75"/>
  <c r="AD97" i="75"/>
  <c r="AD43" i="75"/>
  <c r="AD150" i="75"/>
  <c r="AD96" i="75"/>
  <c r="AD149" i="75"/>
  <c r="AD42" i="75"/>
  <c r="AD95" i="75"/>
  <c r="AD41" i="75"/>
  <c r="AD148" i="75"/>
  <c r="AD94" i="75"/>
  <c r="AD147" i="75"/>
  <c r="AD40" i="75"/>
  <c r="AD93" i="75"/>
  <c r="AD39" i="75"/>
  <c r="AD146" i="75"/>
  <c r="R23" i="75"/>
  <c r="R80" i="75"/>
  <c r="Y87" i="75"/>
  <c r="U83" i="75"/>
  <c r="Z88" i="75"/>
  <c r="AA89" i="75"/>
  <c r="Q79" i="75"/>
  <c r="Q129" i="75" s="1"/>
  <c r="Q16" i="75" s="1"/>
  <c r="W85" i="75"/>
  <c r="AB90" i="75"/>
  <c r="V84" i="75"/>
  <c r="AC91" i="75"/>
  <c r="X86" i="75"/>
  <c r="T82" i="75"/>
  <c r="AD92" i="75"/>
  <c r="R21" i="75"/>
  <c r="S336" i="67"/>
  <c r="S336" i="61"/>
  <c r="S328" i="67"/>
  <c r="S329" i="61"/>
  <c r="S325" i="67"/>
  <c r="S329" i="67"/>
  <c r="R399" i="61"/>
  <c r="S334" i="67"/>
  <c r="S332" i="67"/>
  <c r="S331" i="67"/>
  <c r="S331" i="61"/>
  <c r="S327" i="67"/>
  <c r="S326" i="67"/>
  <c r="R383" i="67"/>
  <c r="R338" i="67"/>
  <c r="R346" i="67"/>
  <c r="R361" i="67" s="1"/>
  <c r="R352" i="67"/>
  <c r="R367" i="67" s="1"/>
  <c r="R345" i="67"/>
  <c r="R360" i="67" s="1"/>
  <c r="R348" i="67"/>
  <c r="R363" i="67" s="1"/>
  <c r="R343" i="67"/>
  <c r="R358" i="67" s="1"/>
  <c r="R347" i="67"/>
  <c r="R362" i="67" s="1"/>
  <c r="R342" i="67"/>
  <c r="R357" i="67" s="1"/>
  <c r="R349" i="67"/>
  <c r="R364" i="67" s="1"/>
  <c r="R351" i="67"/>
  <c r="R366" i="67" s="1"/>
  <c r="R344" i="67"/>
  <c r="R359" i="67" s="1"/>
  <c r="R350" i="67"/>
  <c r="R365" i="67" s="1"/>
  <c r="R341" i="67"/>
  <c r="R356" i="67" s="1"/>
  <c r="R373" i="61"/>
  <c r="R350" i="61"/>
  <c r="R365" i="61" s="1"/>
  <c r="R348" i="61"/>
  <c r="R363" i="61" s="1"/>
  <c r="R341" i="61"/>
  <c r="R356" i="61" s="1"/>
  <c r="R342" i="61"/>
  <c r="R357" i="61" s="1"/>
  <c r="R351" i="61"/>
  <c r="R366" i="61" s="1"/>
  <c r="R352" i="61"/>
  <c r="R367" i="61" s="1"/>
  <c r="R353" i="61"/>
  <c r="R368" i="61" s="1"/>
  <c r="R347" i="61"/>
  <c r="R362" i="61" s="1"/>
  <c r="R345" i="61"/>
  <c r="R360" i="61" s="1"/>
  <c r="R349" i="61"/>
  <c r="R364" i="61" s="1"/>
  <c r="R344" i="61"/>
  <c r="R359" i="61" s="1"/>
  <c r="R346" i="61"/>
  <c r="R361" i="61" s="1"/>
  <c r="R338" i="61"/>
  <c r="S325" i="61"/>
  <c r="S165" i="67"/>
  <c r="S173" i="67" s="1"/>
  <c r="S164" i="61"/>
  <c r="AD400" i="61"/>
  <c r="R78" i="69"/>
  <c r="R76" i="69"/>
  <c r="R75" i="59"/>
  <c r="R77" i="59"/>
  <c r="S328" i="61"/>
  <c r="S326" i="61"/>
  <c r="AG400" i="67"/>
  <c r="AD394" i="61"/>
  <c r="AC86" i="56"/>
  <c r="AC128" i="56"/>
  <c r="AC122" i="56"/>
  <c r="AC62" i="56"/>
  <c r="T132" i="67" s="1"/>
  <c r="AH388" i="67"/>
  <c r="AH389" i="67"/>
  <c r="AE389" i="61"/>
  <c r="AE394" i="61" s="1"/>
  <c r="AE388" i="61"/>
  <c r="Q134" i="69"/>
  <c r="Q184" i="69" s="1"/>
  <c r="Q71" i="69" s="1"/>
  <c r="AE30" i="61"/>
  <c r="AE28" i="61"/>
  <c r="AE29" i="61"/>
  <c r="AE39" i="61"/>
  <c r="AE40" i="61"/>
  <c r="AE31" i="61"/>
  <c r="AE33" i="61"/>
  <c r="AE35" i="61"/>
  <c r="AE36" i="61"/>
  <c r="AE34" i="61"/>
  <c r="AE44" i="61"/>
  <c r="AE45" i="61"/>
  <c r="AE46" i="61"/>
  <c r="AE47" i="61"/>
  <c r="AE48" i="61"/>
  <c r="AE38" i="61"/>
  <c r="AE41" i="61"/>
  <c r="AE43" i="61"/>
  <c r="AE37" i="61"/>
  <c r="AE51" i="61"/>
  <c r="AE52" i="61"/>
  <c r="AE32" i="61"/>
  <c r="AE50" i="61"/>
  <c r="AE53" i="61"/>
  <c r="AE55" i="61"/>
  <c r="AE56" i="61"/>
  <c r="AE54" i="61"/>
  <c r="AE42" i="61"/>
  <c r="AE49" i="61"/>
  <c r="AE27" i="61"/>
  <c r="AE80" i="61" s="1"/>
  <c r="AE26" i="61"/>
  <c r="AE79" i="61" s="1"/>
  <c r="AE25" i="61"/>
  <c r="AE78" i="61" s="1"/>
  <c r="AE24" i="61"/>
  <c r="AE77" i="61" s="1"/>
  <c r="AE23" i="61"/>
  <c r="AE76" i="61" s="1"/>
  <c r="AE22" i="61"/>
  <c r="AE75" i="61" s="1"/>
  <c r="AE21" i="61"/>
  <c r="AE74" i="61" s="1"/>
  <c r="AE20" i="61"/>
  <c r="AE73" i="61" s="1"/>
  <c r="U9" i="61"/>
  <c r="U62" i="61" s="1"/>
  <c r="Y13" i="61"/>
  <c r="Y66" i="61" s="1"/>
  <c r="T8" i="61"/>
  <c r="T61" i="61" s="1"/>
  <c r="I61" i="61" s="1"/>
  <c r="X12" i="61"/>
  <c r="X65" i="61" s="1"/>
  <c r="W11" i="61"/>
  <c r="W64" i="61" s="1"/>
  <c r="AA15" i="61"/>
  <c r="AA68" i="61" s="1"/>
  <c r="V10" i="61"/>
  <c r="V63" i="61" s="1"/>
  <c r="Z14" i="61"/>
  <c r="Z67" i="61" s="1"/>
  <c r="AB16" i="61"/>
  <c r="AB69" i="61" s="1"/>
  <c r="AE19" i="61"/>
  <c r="AE72" i="61" s="1"/>
  <c r="AD18" i="61"/>
  <c r="AD71" i="61" s="1"/>
  <c r="AC17" i="61"/>
  <c r="AC70" i="61" s="1"/>
  <c r="S7" i="61"/>
  <c r="S330" i="61"/>
  <c r="AC104" i="56"/>
  <c r="S334" i="61"/>
  <c r="S327" i="61"/>
  <c r="AC125" i="56"/>
  <c r="AC113" i="56"/>
  <c r="AC89" i="56"/>
  <c r="AC110" i="56"/>
  <c r="AC71" i="56"/>
  <c r="AC119" i="56"/>
  <c r="AC146" i="56"/>
  <c r="AC83" i="56"/>
  <c r="AC74" i="56"/>
  <c r="AC131" i="56"/>
  <c r="AC143" i="56"/>
  <c r="AC155" i="56"/>
  <c r="AC65" i="56"/>
  <c r="AC140" i="56"/>
  <c r="AE218" i="61"/>
  <c r="AE270" i="61" s="1"/>
  <c r="AF96" i="69"/>
  <c r="AC116" i="56"/>
  <c r="AC77" i="56"/>
  <c r="AC98" i="56"/>
  <c r="AC152" i="56"/>
  <c r="AC107" i="56"/>
  <c r="AC101" i="56"/>
  <c r="AC137" i="56"/>
  <c r="AH33" i="67"/>
  <c r="AH38" i="67"/>
  <c r="AH41" i="67"/>
  <c r="AH35" i="67"/>
  <c r="AH36" i="67"/>
  <c r="AH43" i="67"/>
  <c r="AH44" i="67"/>
  <c r="AH34" i="67"/>
  <c r="AH37" i="67"/>
  <c r="AH42" i="67"/>
  <c r="AH45" i="67"/>
  <c r="AH32" i="67"/>
  <c r="AH39" i="67"/>
  <c r="AH50" i="67"/>
  <c r="AH53" i="67"/>
  <c r="AH31" i="67"/>
  <c r="AH40" i="67"/>
  <c r="AH47" i="67"/>
  <c r="AH48" i="67"/>
  <c r="AH46" i="67"/>
  <c r="AH49" i="67"/>
  <c r="AH54" i="67"/>
  <c r="AH51" i="67"/>
  <c r="AH52" i="67"/>
  <c r="AH55" i="67"/>
  <c r="AH56" i="67"/>
  <c r="AH29" i="67"/>
  <c r="AH30" i="67"/>
  <c r="AH28" i="67"/>
  <c r="AH27" i="67"/>
  <c r="AH26" i="67"/>
  <c r="AH25" i="67"/>
  <c r="AH24" i="67"/>
  <c r="AH23" i="67"/>
  <c r="AC80" i="56"/>
  <c r="AC92" i="56"/>
  <c r="AC68" i="56"/>
  <c r="AC134" i="56"/>
  <c r="AC149" i="56"/>
  <c r="AC95" i="56"/>
  <c r="R224" i="67"/>
  <c r="R276" i="67" s="1"/>
  <c r="R226" i="67"/>
  <c r="R278" i="67" s="1"/>
  <c r="Y13" i="67"/>
  <c r="Y66" i="67" s="1"/>
  <c r="X12" i="67"/>
  <c r="X65" i="67" s="1"/>
  <c r="AB16" i="67"/>
  <c r="AB69" i="67" s="1"/>
  <c r="W11" i="67"/>
  <c r="W64" i="67" s="1"/>
  <c r="AA15" i="67"/>
  <c r="AA68" i="67" s="1"/>
  <c r="AE19" i="67"/>
  <c r="Z14" i="67"/>
  <c r="Z67" i="67" s="1"/>
  <c r="AD18" i="67"/>
  <c r="AH22" i="67"/>
  <c r="AC17" i="67"/>
  <c r="AC70" i="67" s="1"/>
  <c r="AG21" i="67"/>
  <c r="AF20" i="67"/>
  <c r="V10" i="67"/>
  <c r="V63" i="67" s="1"/>
  <c r="U9" i="67"/>
  <c r="U62" i="67" s="1"/>
  <c r="T8" i="67"/>
  <c r="T61" i="67" s="1"/>
  <c r="I61" i="67" s="1"/>
  <c r="S7" i="67"/>
  <c r="S332" i="61"/>
  <c r="AC59" i="56"/>
  <c r="AC53" i="56"/>
  <c r="AC56" i="56"/>
  <c r="X34" i="66"/>
  <c r="AD3" i="67" s="1"/>
  <c r="Y33" i="66"/>
  <c r="Z19" i="66"/>
  <c r="AC73" i="67"/>
  <c r="AC394" i="67"/>
  <c r="AC75" i="67"/>
  <c r="AC78" i="67"/>
  <c r="AC74" i="67"/>
  <c r="AC77" i="67"/>
  <c r="AC76" i="67"/>
  <c r="AC393" i="67"/>
  <c r="AC72" i="67"/>
  <c r="Q238" i="69"/>
  <c r="Q73" i="69" s="1"/>
  <c r="Q131" i="69"/>
  <c r="Q69" i="69" s="1"/>
  <c r="Q237" i="59"/>
  <c r="Q72" i="59" s="1"/>
  <c r="Q130" i="59"/>
  <c r="Q68" i="59" s="1"/>
  <c r="V139" i="69"/>
  <c r="R135" i="69"/>
  <c r="Z143" i="69"/>
  <c r="AD147" i="69"/>
  <c r="AC29" i="56"/>
  <c r="AC8" i="56"/>
  <c r="AE148" i="69"/>
  <c r="W140" i="69"/>
  <c r="AC44" i="56"/>
  <c r="AF149" i="69"/>
  <c r="X141" i="69"/>
  <c r="AC11" i="56"/>
  <c r="AC23" i="56"/>
  <c r="AC35" i="56"/>
  <c r="AA144" i="69"/>
  <c r="S136" i="69"/>
  <c r="AB145" i="69"/>
  <c r="T137" i="69"/>
  <c r="AC146" i="69"/>
  <c r="Y142" i="69"/>
  <c r="U138" i="69"/>
  <c r="AC14" i="56"/>
  <c r="AC41" i="56"/>
  <c r="AC20" i="56"/>
  <c r="AC17" i="56"/>
  <c r="AC38" i="56"/>
  <c r="AC47" i="56"/>
  <c r="AC26" i="56"/>
  <c r="AC32" i="56"/>
  <c r="AC50" i="56"/>
  <c r="X140" i="59"/>
  <c r="S135" i="59"/>
  <c r="Y141" i="59"/>
  <c r="V138" i="59"/>
  <c r="Q133" i="59"/>
  <c r="AA143" i="59"/>
  <c r="Z142" i="59"/>
  <c r="R134" i="59"/>
  <c r="U137" i="59"/>
  <c r="AB144" i="59"/>
  <c r="T136" i="59"/>
  <c r="W139" i="59"/>
  <c r="AF228" i="69"/>
  <c r="AF233" i="69"/>
  <c r="AF231" i="69"/>
  <c r="AF211" i="69"/>
  <c r="AF212" i="69"/>
  <c r="AF182" i="69"/>
  <c r="AF210" i="69"/>
  <c r="AF235" i="69"/>
  <c r="AF176" i="69"/>
  <c r="AF162" i="69"/>
  <c r="AF125" i="69"/>
  <c r="AF181" i="69"/>
  <c r="AF163" i="69"/>
  <c r="AF130" i="69"/>
  <c r="AF114" i="69"/>
  <c r="AF234" i="69"/>
  <c r="AF177" i="69"/>
  <c r="AF106" i="69"/>
  <c r="AF109" i="69"/>
  <c r="AF153" i="69"/>
  <c r="AF107" i="69"/>
  <c r="AF119" i="69"/>
  <c r="AF99" i="69"/>
  <c r="AF128" i="69"/>
  <c r="AF120" i="69"/>
  <c r="AF236" i="69"/>
  <c r="AF220" i="69"/>
  <c r="AF225" i="69"/>
  <c r="AF219" i="69"/>
  <c r="AF222" i="69"/>
  <c r="AF227" i="69"/>
  <c r="AF226" i="69"/>
  <c r="AF183" i="69"/>
  <c r="AF207" i="69"/>
  <c r="AF170" i="69"/>
  <c r="AF154" i="69"/>
  <c r="AF117" i="69"/>
  <c r="AF155" i="69"/>
  <c r="AF122" i="69"/>
  <c r="AF160" i="69"/>
  <c r="AF169" i="69"/>
  <c r="AF157" i="69"/>
  <c r="AF209" i="69"/>
  <c r="AF116" i="69"/>
  <c r="AF100" i="69"/>
  <c r="AF98" i="69"/>
  <c r="AF224" i="69"/>
  <c r="AF229" i="69"/>
  <c r="AF223" i="69"/>
  <c r="AF230" i="69"/>
  <c r="AF208" i="69"/>
  <c r="AF178" i="69"/>
  <c r="AF205" i="69"/>
  <c r="AF217" i="69"/>
  <c r="AF174" i="69"/>
  <c r="AF158" i="69"/>
  <c r="AF121" i="69"/>
  <c r="AF175" i="69"/>
  <c r="AF159" i="69"/>
  <c r="AF126" i="69"/>
  <c r="AF168" i="69"/>
  <c r="AF214" i="69"/>
  <c r="AF173" i="69"/>
  <c r="AF102" i="69"/>
  <c r="AF105" i="69"/>
  <c r="AF124" i="69"/>
  <c r="AF103" i="69"/>
  <c r="AF112" i="69"/>
  <c r="AF165" i="69"/>
  <c r="AF115" i="69"/>
  <c r="AF232" i="69"/>
  <c r="AF237" i="69"/>
  <c r="AF221" i="69"/>
  <c r="AF215" i="69"/>
  <c r="AF216" i="69"/>
  <c r="AF213" i="69"/>
  <c r="AF218" i="69"/>
  <c r="AF179" i="69"/>
  <c r="AF206" i="69"/>
  <c r="AF166" i="69"/>
  <c r="AF129" i="69"/>
  <c r="AF113" i="69"/>
  <c r="AF167" i="69"/>
  <c r="AF151" i="69"/>
  <c r="AF118" i="69"/>
  <c r="AF152" i="69"/>
  <c r="AF161" i="69"/>
  <c r="AF110" i="69"/>
  <c r="AF164" i="69"/>
  <c r="AF172" i="69"/>
  <c r="AF111" i="69"/>
  <c r="AF127" i="69"/>
  <c r="AF104" i="69"/>
  <c r="AF156" i="69"/>
  <c r="AF123" i="69"/>
  <c r="AF171" i="69"/>
  <c r="AF180" i="69"/>
  <c r="AF108" i="69"/>
  <c r="AF101" i="69"/>
  <c r="AF150" i="69"/>
  <c r="AF97" i="69"/>
  <c r="AF204" i="69"/>
  <c r="AH108" i="67"/>
  <c r="AH100" i="67"/>
  <c r="AH92" i="67"/>
  <c r="AH84" i="67"/>
  <c r="AH89" i="67"/>
  <c r="AH109" i="67"/>
  <c r="AH99" i="67"/>
  <c r="AH93" i="67"/>
  <c r="AH218" i="67"/>
  <c r="AH270" i="67" s="1"/>
  <c r="AH102" i="67"/>
  <c r="AH94" i="67"/>
  <c r="AH86" i="67"/>
  <c r="AH97" i="67"/>
  <c r="AH87" i="67"/>
  <c r="AH91" i="67"/>
  <c r="AH104" i="67"/>
  <c r="AH96" i="67"/>
  <c r="AH88" i="67"/>
  <c r="AH105" i="67"/>
  <c r="AH85" i="67"/>
  <c r="AH95" i="67"/>
  <c r="AH106" i="67"/>
  <c r="AH98" i="67"/>
  <c r="AH90" i="67"/>
  <c r="AH103" i="67"/>
  <c r="AH101" i="67"/>
  <c r="AH107" i="67"/>
  <c r="AG390" i="67"/>
  <c r="AC18" i="66"/>
  <c r="AC11" i="66" s="1"/>
  <c r="AD27" i="66"/>
  <c r="AG5" i="69"/>
  <c r="B26" i="69" s="1"/>
  <c r="AI2" i="67"/>
  <c r="AD30" i="66"/>
  <c r="AE28" i="66"/>
  <c r="AE29" i="66" s="1"/>
  <c r="AD390" i="61"/>
  <c r="AC201" i="59"/>
  <c r="AC202" i="59"/>
  <c r="AC208" i="59"/>
  <c r="AC205" i="59"/>
  <c r="AC206" i="59"/>
  <c r="AC210" i="59"/>
  <c r="AC200" i="59"/>
  <c r="AC203" i="59"/>
  <c r="AC209" i="59"/>
  <c r="AC212" i="59"/>
  <c r="AC216" i="59"/>
  <c r="AC220" i="59"/>
  <c r="AC224" i="59"/>
  <c r="AC199" i="59"/>
  <c r="AC211" i="59"/>
  <c r="AC215" i="59"/>
  <c r="AC219" i="59"/>
  <c r="AC223" i="59"/>
  <c r="AC227" i="59"/>
  <c r="AC204" i="59"/>
  <c r="AC207" i="59"/>
  <c r="AC214" i="59"/>
  <c r="AC218" i="59"/>
  <c r="AC222" i="59"/>
  <c r="AC226" i="59"/>
  <c r="AC213" i="59"/>
  <c r="AC217" i="59"/>
  <c r="AC221" i="59"/>
  <c r="AC225" i="59"/>
  <c r="AC231" i="59"/>
  <c r="AC235" i="59"/>
  <c r="AC230" i="59"/>
  <c r="AC234" i="59"/>
  <c r="AC229" i="59"/>
  <c r="AC233" i="59"/>
  <c r="AC228" i="59"/>
  <c r="AC232" i="59"/>
  <c r="AC236" i="59"/>
  <c r="AC147" i="59"/>
  <c r="AC148" i="59"/>
  <c r="AC154" i="59"/>
  <c r="AC149" i="59"/>
  <c r="AC155" i="59"/>
  <c r="AC161" i="59"/>
  <c r="AC146" i="59"/>
  <c r="AC156" i="59"/>
  <c r="AC157" i="59"/>
  <c r="AC162" i="59"/>
  <c r="AC166" i="59"/>
  <c r="AC170" i="59"/>
  <c r="AC174" i="59"/>
  <c r="AC178" i="59"/>
  <c r="AC182" i="59"/>
  <c r="AC153" i="59"/>
  <c r="AC151" i="59"/>
  <c r="AC160" i="59"/>
  <c r="AC165" i="59"/>
  <c r="AC169" i="59"/>
  <c r="AC173" i="59"/>
  <c r="AC177" i="59"/>
  <c r="AC181" i="59"/>
  <c r="AC152" i="59"/>
  <c r="AC150" i="59"/>
  <c r="AC159" i="59"/>
  <c r="AC168" i="59"/>
  <c r="AC176" i="59"/>
  <c r="AC180" i="59"/>
  <c r="AC158" i="59"/>
  <c r="AC163" i="59"/>
  <c r="AC171" i="59"/>
  <c r="AC167" i="59"/>
  <c r="AC175" i="59"/>
  <c r="AC164" i="59"/>
  <c r="AC172" i="59"/>
  <c r="AC145" i="59"/>
  <c r="AC179" i="59"/>
  <c r="AD393" i="61"/>
  <c r="AC98" i="59"/>
  <c r="AC99" i="59"/>
  <c r="AC103" i="59"/>
  <c r="AC107" i="59"/>
  <c r="AC111" i="59"/>
  <c r="AC93" i="59"/>
  <c r="AC96" i="59"/>
  <c r="AC102" i="59"/>
  <c r="AC106" i="59"/>
  <c r="AC110" i="59"/>
  <c r="AC94" i="59"/>
  <c r="AC95" i="59"/>
  <c r="AC101" i="59"/>
  <c r="AC105" i="59"/>
  <c r="AC109" i="59"/>
  <c r="AC92" i="59"/>
  <c r="AC104" i="59"/>
  <c r="AC115" i="59"/>
  <c r="AC119" i="59"/>
  <c r="AC123" i="59"/>
  <c r="AC127" i="59"/>
  <c r="AC128" i="59"/>
  <c r="AC97" i="59"/>
  <c r="AC100" i="59"/>
  <c r="AC114" i="59"/>
  <c r="AC118" i="59"/>
  <c r="AC122" i="59"/>
  <c r="AC126" i="59"/>
  <c r="AC120" i="59"/>
  <c r="AC124" i="59"/>
  <c r="AC113" i="59"/>
  <c r="AC117" i="59"/>
  <c r="AC121" i="59"/>
  <c r="AC125" i="59"/>
  <c r="AC129" i="59"/>
  <c r="AC108" i="59"/>
  <c r="AC112" i="59"/>
  <c r="AC116" i="59"/>
  <c r="AE81" i="61"/>
  <c r="AE82" i="61"/>
  <c r="AE89" i="61"/>
  <c r="AE90" i="61"/>
  <c r="AE97" i="61"/>
  <c r="AE98" i="61"/>
  <c r="AE105" i="61"/>
  <c r="AE106" i="61"/>
  <c r="AE84" i="61"/>
  <c r="AE87" i="61"/>
  <c r="AE92" i="61"/>
  <c r="AE95" i="61"/>
  <c r="AE100" i="61"/>
  <c r="AE103" i="61"/>
  <c r="AE108" i="61"/>
  <c r="AE85" i="61"/>
  <c r="AE86" i="61"/>
  <c r="AE93" i="61"/>
  <c r="AE94" i="61"/>
  <c r="AE101" i="61"/>
  <c r="AE102" i="61"/>
  <c r="AE109" i="61"/>
  <c r="AE88" i="61"/>
  <c r="AE107" i="61"/>
  <c r="AE83" i="61"/>
  <c r="AE91" i="61"/>
  <c r="AE104" i="61"/>
  <c r="AE96" i="61"/>
  <c r="AE99" i="61"/>
  <c r="O30" i="1"/>
  <c r="P28" i="1"/>
  <c r="AD4" i="56"/>
  <c r="AF2" i="61"/>
  <c r="AO2" i="56"/>
  <c r="AD5" i="59"/>
  <c r="Z18" i="1"/>
  <c r="Z11" i="1" s="1"/>
  <c r="Y3" i="42"/>
  <c r="Y6" i="42" s="1"/>
  <c r="AA27" i="1"/>
  <c r="AE5" i="75" s="1"/>
  <c r="AE93" i="75" s="1"/>
  <c r="Z34" i="1"/>
  <c r="AF3" i="61" s="1"/>
  <c r="AA33" i="1"/>
  <c r="AC395" i="67" l="1"/>
  <c r="AA16" i="69" s="1"/>
  <c r="AD395" i="61"/>
  <c r="AB16" i="59" s="1"/>
  <c r="C36" i="59" s="1"/>
  <c r="B48" i="69"/>
  <c r="B37" i="69"/>
  <c r="B59" i="69" s="1"/>
  <c r="P18" i="69"/>
  <c r="P20" i="59"/>
  <c r="AE66" i="75"/>
  <c r="AE58" i="75"/>
  <c r="AE54" i="75"/>
  <c r="AE50" i="75"/>
  <c r="AE182" i="75"/>
  <c r="AE176" i="75"/>
  <c r="AE173" i="75"/>
  <c r="AE172" i="75"/>
  <c r="AE161" i="75"/>
  <c r="AE166" i="75"/>
  <c r="AE163" i="75"/>
  <c r="AE123" i="75"/>
  <c r="AE120" i="75"/>
  <c r="AE117" i="75"/>
  <c r="AE104" i="75"/>
  <c r="AE105" i="75"/>
  <c r="AE106" i="75"/>
  <c r="AE107" i="75"/>
  <c r="AE63" i="75"/>
  <c r="AE74" i="75"/>
  <c r="AE60" i="75"/>
  <c r="AE73" i="75"/>
  <c r="AE70" i="75"/>
  <c r="AE179" i="75"/>
  <c r="AE178" i="75"/>
  <c r="AE171" i="75"/>
  <c r="AE164" i="75"/>
  <c r="AE157" i="75"/>
  <c r="AE162" i="75"/>
  <c r="AE159" i="75"/>
  <c r="AE119" i="75"/>
  <c r="AE116" i="75"/>
  <c r="AE115" i="75"/>
  <c r="AE118" i="75"/>
  <c r="AE122" i="75"/>
  <c r="AE102" i="75"/>
  <c r="AE111" i="75"/>
  <c r="AE59" i="75"/>
  <c r="AE72" i="75"/>
  <c r="AE56" i="75"/>
  <c r="AE69" i="75"/>
  <c r="AE62" i="75"/>
  <c r="AE180" i="75"/>
  <c r="AE181" i="75"/>
  <c r="AE169" i="75"/>
  <c r="AE156" i="75"/>
  <c r="AE125" i="75"/>
  <c r="AE113" i="75"/>
  <c r="AE103" i="75"/>
  <c r="AE55" i="75"/>
  <c r="AE52" i="75"/>
  <c r="AE160" i="75"/>
  <c r="AE128" i="75"/>
  <c r="AE114" i="75"/>
  <c r="AE68" i="75"/>
  <c r="AE49" i="75"/>
  <c r="AE57" i="75"/>
  <c r="AE170" i="75"/>
  <c r="AE158" i="75"/>
  <c r="AE108" i="75"/>
  <c r="AE67" i="75"/>
  <c r="AE61" i="75"/>
  <c r="AE53" i="75"/>
  <c r="AE175" i="75"/>
  <c r="AE174" i="75"/>
  <c r="AE168" i="75"/>
  <c r="AE127" i="75"/>
  <c r="AE121" i="75"/>
  <c r="AE109" i="75"/>
  <c r="AE126" i="75"/>
  <c r="AE51" i="75"/>
  <c r="AE75" i="75"/>
  <c r="AE177" i="75"/>
  <c r="AE167" i="75"/>
  <c r="AE112" i="75"/>
  <c r="AE71" i="75"/>
  <c r="AE65" i="75"/>
  <c r="AE165" i="75"/>
  <c r="AE124" i="75"/>
  <c r="AE110" i="75"/>
  <c r="AE64" i="75"/>
  <c r="AE154" i="75"/>
  <c r="AE48" i="75"/>
  <c r="AE155" i="75"/>
  <c r="AE47" i="75"/>
  <c r="AE153" i="75"/>
  <c r="AE100" i="75"/>
  <c r="AE46" i="75"/>
  <c r="AE101" i="75"/>
  <c r="AE99" i="75"/>
  <c r="AE45" i="75"/>
  <c r="AE152" i="75"/>
  <c r="AE98" i="75"/>
  <c r="AE151" i="75"/>
  <c r="AE44" i="75"/>
  <c r="AE150" i="75"/>
  <c r="AE97" i="75"/>
  <c r="AE43" i="75"/>
  <c r="AE96" i="75"/>
  <c r="AE42" i="75"/>
  <c r="AE149" i="75"/>
  <c r="AE95" i="75"/>
  <c r="AE148" i="75"/>
  <c r="AE41" i="75"/>
  <c r="AE94" i="75"/>
  <c r="AE147" i="75"/>
  <c r="AE40" i="75"/>
  <c r="AD145" i="75"/>
  <c r="X139" i="75"/>
  <c r="AB143" i="75"/>
  <c r="U136" i="75"/>
  <c r="AA142" i="75"/>
  <c r="S134" i="75"/>
  <c r="AE146" i="75"/>
  <c r="W138" i="75"/>
  <c r="V137" i="75"/>
  <c r="Z141" i="75"/>
  <c r="T135" i="75"/>
  <c r="R133" i="75"/>
  <c r="R183" i="75" s="1"/>
  <c r="R18" i="75" s="1"/>
  <c r="AC144" i="75"/>
  <c r="Y140" i="75"/>
  <c r="X32" i="75"/>
  <c r="W31" i="75"/>
  <c r="R26" i="75"/>
  <c r="R76" i="75" s="1"/>
  <c r="R14" i="75" s="1"/>
  <c r="S27" i="75"/>
  <c r="Y33" i="75"/>
  <c r="T28" i="75"/>
  <c r="Z34" i="75"/>
  <c r="AD38" i="75"/>
  <c r="AB36" i="75"/>
  <c r="AC37" i="75"/>
  <c r="AE39" i="75"/>
  <c r="AA35" i="75"/>
  <c r="V30" i="75"/>
  <c r="U29" i="75"/>
  <c r="R22" i="75"/>
  <c r="R371" i="67"/>
  <c r="R375" i="67"/>
  <c r="R378" i="67"/>
  <c r="R380" i="67"/>
  <c r="R374" i="67"/>
  <c r="R376" i="67"/>
  <c r="R377" i="67"/>
  <c r="R382" i="67"/>
  <c r="R372" i="67"/>
  <c r="R381" i="67"/>
  <c r="R379" i="67"/>
  <c r="R373" i="67"/>
  <c r="R372" i="61"/>
  <c r="R375" i="61"/>
  <c r="R378" i="61"/>
  <c r="R380" i="61"/>
  <c r="R374" i="61"/>
  <c r="R371" i="61"/>
  <c r="R382" i="61"/>
  <c r="R376" i="61"/>
  <c r="R377" i="61"/>
  <c r="R383" i="61"/>
  <c r="R381" i="61"/>
  <c r="R379" i="61"/>
  <c r="R77" i="69"/>
  <c r="R76" i="59"/>
  <c r="AH400" i="67"/>
  <c r="T140" i="61"/>
  <c r="T152" i="67"/>
  <c r="T140" i="67"/>
  <c r="T152" i="61"/>
  <c r="T132" i="61"/>
  <c r="T155" i="61"/>
  <c r="T151" i="61"/>
  <c r="T149" i="67"/>
  <c r="T154" i="61"/>
  <c r="T139" i="61"/>
  <c r="T148" i="67"/>
  <c r="T136" i="61"/>
  <c r="T135" i="61"/>
  <c r="T153" i="61"/>
  <c r="T146" i="61"/>
  <c r="T154" i="67"/>
  <c r="T160" i="67"/>
  <c r="T141" i="67"/>
  <c r="AI389" i="67"/>
  <c r="AI388" i="67"/>
  <c r="AF20" i="61"/>
  <c r="AF73" i="61" s="1"/>
  <c r="AF389" i="61"/>
  <c r="AF388" i="61"/>
  <c r="AE400" i="61"/>
  <c r="AF31" i="61"/>
  <c r="AF32" i="61"/>
  <c r="AF30" i="61"/>
  <c r="AF34" i="61"/>
  <c r="AF37" i="61"/>
  <c r="AF42" i="61"/>
  <c r="AF45" i="61"/>
  <c r="AF29" i="61"/>
  <c r="AF33" i="61"/>
  <c r="AF38" i="61"/>
  <c r="AF41" i="61"/>
  <c r="AF36" i="61"/>
  <c r="AF39" i="61"/>
  <c r="AF40" i="61"/>
  <c r="AF44" i="61"/>
  <c r="AF46" i="61"/>
  <c r="AF47" i="61"/>
  <c r="AF48" i="61"/>
  <c r="AF43" i="61"/>
  <c r="AF49" i="61"/>
  <c r="AF54" i="61"/>
  <c r="AF35" i="61"/>
  <c r="AF51" i="61"/>
  <c r="AF52" i="61"/>
  <c r="AF53" i="61"/>
  <c r="AF55" i="61"/>
  <c r="AF50" i="61"/>
  <c r="AF56" i="61"/>
  <c r="AF28" i="61"/>
  <c r="AF81" i="61" s="1"/>
  <c r="AF27" i="61"/>
  <c r="AF80" i="61" s="1"/>
  <c r="AF26" i="61"/>
  <c r="AF79" i="61" s="1"/>
  <c r="AF25" i="61"/>
  <c r="AF78" i="61" s="1"/>
  <c r="AF24" i="61"/>
  <c r="AF77" i="61" s="1"/>
  <c r="AF23" i="61"/>
  <c r="AF76" i="61" s="1"/>
  <c r="AF22" i="61"/>
  <c r="AF75" i="61" s="1"/>
  <c r="AF21" i="61"/>
  <c r="AF74" i="61" s="1"/>
  <c r="T146" i="67"/>
  <c r="T153" i="67"/>
  <c r="T135" i="67"/>
  <c r="T149" i="61"/>
  <c r="T141" i="61"/>
  <c r="T139" i="67"/>
  <c r="T148" i="61"/>
  <c r="T136" i="67"/>
  <c r="T160" i="61"/>
  <c r="T151" i="67"/>
  <c r="T155" i="67"/>
  <c r="T138" i="67"/>
  <c r="T138" i="61"/>
  <c r="T145" i="67"/>
  <c r="T145" i="61"/>
  <c r="T163" i="61"/>
  <c r="T163" i="67"/>
  <c r="AD127" i="56"/>
  <c r="AD94" i="56"/>
  <c r="AD114" i="56"/>
  <c r="AD148" i="56"/>
  <c r="AD108" i="56"/>
  <c r="AD139" i="56"/>
  <c r="AD111" i="56"/>
  <c r="AD96" i="56"/>
  <c r="AD136" i="56"/>
  <c r="AD75" i="56"/>
  <c r="AD100" i="56"/>
  <c r="AD60" i="56"/>
  <c r="AD117" i="56"/>
  <c r="AD120" i="56"/>
  <c r="AD73" i="56"/>
  <c r="AD69" i="56"/>
  <c r="AD66" i="56"/>
  <c r="AD64" i="56"/>
  <c r="AD144" i="56"/>
  <c r="AD87" i="56"/>
  <c r="AD63" i="56"/>
  <c r="AD147" i="56"/>
  <c r="AD118" i="56"/>
  <c r="AD82" i="56"/>
  <c r="AD151" i="56"/>
  <c r="AD78" i="56"/>
  <c r="AD123" i="56"/>
  <c r="AD93" i="56"/>
  <c r="AD76" i="56"/>
  <c r="AD90" i="56"/>
  <c r="AD72" i="56"/>
  <c r="AD81" i="56"/>
  <c r="AD70" i="56"/>
  <c r="AD126" i="56"/>
  <c r="AD145" i="56"/>
  <c r="AD67" i="56"/>
  <c r="AD121" i="56"/>
  <c r="AD109" i="56"/>
  <c r="AD130" i="56"/>
  <c r="AD106" i="56"/>
  <c r="AD103" i="56"/>
  <c r="AD79" i="56"/>
  <c r="AD138" i="56"/>
  <c r="AD142" i="56"/>
  <c r="AD88" i="56"/>
  <c r="AD84" i="56"/>
  <c r="AD105" i="56"/>
  <c r="AD99" i="56"/>
  <c r="AD85" i="56"/>
  <c r="AD112" i="56"/>
  <c r="AD97" i="56"/>
  <c r="AD129" i="56"/>
  <c r="AD133" i="56"/>
  <c r="AD115" i="56"/>
  <c r="AD150" i="56"/>
  <c r="AD102" i="56"/>
  <c r="AD124" i="56"/>
  <c r="AD91" i="56"/>
  <c r="AD135" i="56"/>
  <c r="AD61" i="56"/>
  <c r="AD132" i="56"/>
  <c r="AD141" i="56"/>
  <c r="AD153" i="56"/>
  <c r="AD154" i="56"/>
  <c r="T156" i="67"/>
  <c r="T156" i="61"/>
  <c r="T144" i="61"/>
  <c r="T144" i="67"/>
  <c r="T150" i="67"/>
  <c r="T150" i="61"/>
  <c r="T159" i="67"/>
  <c r="T159" i="61"/>
  <c r="AF218" i="61"/>
  <c r="AF270" i="61" s="1"/>
  <c r="T134" i="61"/>
  <c r="T134" i="67"/>
  <c r="T137" i="67"/>
  <c r="T137" i="61"/>
  <c r="T158" i="61"/>
  <c r="T158" i="67"/>
  <c r="AI32" i="67"/>
  <c r="AI39" i="67"/>
  <c r="AI40" i="67"/>
  <c r="AI33" i="67"/>
  <c r="AI38" i="67"/>
  <c r="AI41" i="67"/>
  <c r="AI35" i="67"/>
  <c r="AI36" i="67"/>
  <c r="AI43" i="67"/>
  <c r="AI44" i="67"/>
  <c r="AI42" i="67"/>
  <c r="AI51" i="67"/>
  <c r="AI52" i="67"/>
  <c r="AI50" i="67"/>
  <c r="AI53" i="67"/>
  <c r="AI45" i="67"/>
  <c r="AI47" i="67"/>
  <c r="AI48" i="67"/>
  <c r="AI37" i="67"/>
  <c r="AI34" i="67"/>
  <c r="AI46" i="67"/>
  <c r="AI54" i="67"/>
  <c r="AI49" i="67"/>
  <c r="AI55" i="67"/>
  <c r="AI56" i="67"/>
  <c r="AI31" i="67"/>
  <c r="AI30" i="67"/>
  <c r="AI29" i="67"/>
  <c r="AI28" i="67"/>
  <c r="AI27" i="67"/>
  <c r="AI26" i="67"/>
  <c r="AI25" i="67"/>
  <c r="AI24" i="67"/>
  <c r="T161" i="61"/>
  <c r="T161" i="67"/>
  <c r="T162" i="61"/>
  <c r="T162" i="67"/>
  <c r="AI23" i="67"/>
  <c r="T143" i="61"/>
  <c r="T143" i="67"/>
  <c r="T142" i="61"/>
  <c r="T142" i="67"/>
  <c r="T157" i="61"/>
  <c r="T157" i="67"/>
  <c r="T147" i="61"/>
  <c r="T147" i="67"/>
  <c r="T133" i="67"/>
  <c r="T133" i="61"/>
  <c r="S57" i="67"/>
  <c r="S399" i="67" s="1"/>
  <c r="S401" i="67" s="1"/>
  <c r="S402" i="67" s="1"/>
  <c r="S225" i="67"/>
  <c r="S277" i="67" s="1"/>
  <c r="S176" i="67"/>
  <c r="S228" i="67" s="1"/>
  <c r="S280" i="67" s="1"/>
  <c r="S172" i="67"/>
  <c r="S224" i="67" s="1"/>
  <c r="S276" i="67" s="1"/>
  <c r="S181" i="67"/>
  <c r="S233" i="67" s="1"/>
  <c r="S285" i="67" s="1"/>
  <c r="S179" i="67"/>
  <c r="S177" i="67"/>
  <c r="S229" i="67" s="1"/>
  <c r="S281" i="67" s="1"/>
  <c r="S175" i="67"/>
  <c r="S227" i="67" s="1"/>
  <c r="S279" i="67" s="1"/>
  <c r="S183" i="67"/>
  <c r="S235" i="67" s="1"/>
  <c r="S287" i="67" s="1"/>
  <c r="S168" i="67"/>
  <c r="S170" i="67"/>
  <c r="S222" i="67" s="1"/>
  <c r="S274" i="67" s="1"/>
  <c r="S180" i="67"/>
  <c r="S232" i="67" s="1"/>
  <c r="S284" i="67" s="1"/>
  <c r="S184" i="67"/>
  <c r="S236" i="67" s="1"/>
  <c r="S288" i="67" s="1"/>
  <c r="S169" i="67"/>
  <c r="S221" i="67" s="1"/>
  <c r="S273" i="67" s="1"/>
  <c r="S190" i="67"/>
  <c r="S242" i="67" s="1"/>
  <c r="S294" i="67" s="1"/>
  <c r="S185" i="67"/>
  <c r="S237" i="67" s="1"/>
  <c r="S289" i="67" s="1"/>
  <c r="S213" i="67"/>
  <c r="S265" i="67" s="1"/>
  <c r="S317" i="67" s="1"/>
  <c r="S203" i="67"/>
  <c r="S255" i="67" s="1"/>
  <c r="S307" i="67" s="1"/>
  <c r="S197" i="67"/>
  <c r="S249" i="67" s="1"/>
  <c r="S301" i="67" s="1"/>
  <c r="S201" i="67"/>
  <c r="S253" i="67" s="1"/>
  <c r="S305" i="67" s="1"/>
  <c r="S204" i="67"/>
  <c r="S256" i="67" s="1"/>
  <c r="S308" i="67" s="1"/>
  <c r="S187" i="67"/>
  <c r="S239" i="67" s="1"/>
  <c r="S291" i="67" s="1"/>
  <c r="S188" i="67"/>
  <c r="S240" i="67" s="1"/>
  <c r="S292" i="67" s="1"/>
  <c r="S202" i="67"/>
  <c r="S254" i="67" s="1"/>
  <c r="S306" i="67" s="1"/>
  <c r="S194" i="67"/>
  <c r="S246" i="67" s="1"/>
  <c r="S298" i="67" s="1"/>
  <c r="S205" i="67"/>
  <c r="S257" i="67" s="1"/>
  <c r="S309" i="67" s="1"/>
  <c r="S191" i="67"/>
  <c r="S243" i="67" s="1"/>
  <c r="S295" i="67" s="1"/>
  <c r="S200" i="67"/>
  <c r="S252" i="67" s="1"/>
  <c r="S304" i="67" s="1"/>
  <c r="S199" i="67"/>
  <c r="S251" i="67" s="1"/>
  <c r="S303" i="67" s="1"/>
  <c r="S186" i="67"/>
  <c r="S238" i="67" s="1"/>
  <c r="S290" i="67" s="1"/>
  <c r="S209" i="67"/>
  <c r="S261" i="67" s="1"/>
  <c r="S313" i="67" s="1"/>
  <c r="S198" i="67"/>
  <c r="S250" i="67" s="1"/>
  <c r="S302" i="67" s="1"/>
  <c r="S210" i="67"/>
  <c r="S262" i="67" s="1"/>
  <c r="S314" i="67" s="1"/>
  <c r="S207" i="67"/>
  <c r="S259" i="67" s="1"/>
  <c r="S311" i="67" s="1"/>
  <c r="S215" i="67"/>
  <c r="S267" i="67" s="1"/>
  <c r="S319" i="67" s="1"/>
  <c r="S192" i="67"/>
  <c r="S244" i="67" s="1"/>
  <c r="S296" i="67" s="1"/>
  <c r="S195" i="67"/>
  <c r="S247" i="67" s="1"/>
  <c r="S299" i="67" s="1"/>
  <c r="S196" i="67"/>
  <c r="S248" i="67" s="1"/>
  <c r="S300" i="67" s="1"/>
  <c r="S208" i="67"/>
  <c r="S260" i="67" s="1"/>
  <c r="S312" i="67" s="1"/>
  <c r="S189" i="67"/>
  <c r="S241" i="67" s="1"/>
  <c r="S293" i="67" s="1"/>
  <c r="S211" i="67"/>
  <c r="S263" i="67" s="1"/>
  <c r="S315" i="67" s="1"/>
  <c r="S206" i="67"/>
  <c r="S258" i="67" s="1"/>
  <c r="S310" i="67" s="1"/>
  <c r="S212" i="67"/>
  <c r="S264" i="67" s="1"/>
  <c r="S316" i="67" s="1"/>
  <c r="S193" i="67"/>
  <c r="S245" i="67" s="1"/>
  <c r="S297" i="67" s="1"/>
  <c r="S214" i="67"/>
  <c r="S266" i="67" s="1"/>
  <c r="S318" i="67" s="1"/>
  <c r="S216" i="67"/>
  <c r="S268" i="67" s="1"/>
  <c r="S320" i="67" s="1"/>
  <c r="S178" i="67"/>
  <c r="S230" i="67" s="1"/>
  <c r="S282" i="67" s="1"/>
  <c r="S171" i="67"/>
  <c r="S223" i="67" s="1"/>
  <c r="S275" i="67" s="1"/>
  <c r="S182" i="67"/>
  <c r="S234" i="67" s="1"/>
  <c r="S286" i="67" s="1"/>
  <c r="S167" i="67"/>
  <c r="S174" i="67"/>
  <c r="S226" i="67" s="1"/>
  <c r="S278" i="67" s="1"/>
  <c r="T120" i="61"/>
  <c r="T120" i="67"/>
  <c r="T118" i="61"/>
  <c r="T335" i="61" s="1"/>
  <c r="T118" i="67"/>
  <c r="T335" i="67" s="1"/>
  <c r="T123" i="61"/>
  <c r="T123" i="67"/>
  <c r="T127" i="61"/>
  <c r="T127" i="67"/>
  <c r="T125" i="61"/>
  <c r="T125" i="67"/>
  <c r="T119" i="61"/>
  <c r="T119" i="67"/>
  <c r="T130" i="61"/>
  <c r="T130" i="67"/>
  <c r="T128" i="61"/>
  <c r="T128" i="67"/>
  <c r="T124" i="61"/>
  <c r="T124" i="67"/>
  <c r="T116" i="61"/>
  <c r="T116" i="67"/>
  <c r="T115" i="61"/>
  <c r="T115" i="67"/>
  <c r="T333" i="67" s="1"/>
  <c r="T114" i="61"/>
  <c r="T114" i="67"/>
  <c r="T129" i="61"/>
  <c r="T129" i="67"/>
  <c r="T122" i="61"/>
  <c r="T122" i="67"/>
  <c r="T117" i="61"/>
  <c r="T117" i="67"/>
  <c r="T126" i="61"/>
  <c r="T126" i="67"/>
  <c r="T121" i="61"/>
  <c r="T121" i="67"/>
  <c r="T131" i="61"/>
  <c r="T131" i="67"/>
  <c r="AD71" i="67"/>
  <c r="S176" i="61"/>
  <c r="S228" i="61" s="1"/>
  <c r="S280" i="61" s="1"/>
  <c r="S174" i="61"/>
  <c r="S226" i="61" s="1"/>
  <c r="S278" i="61" s="1"/>
  <c r="S171" i="61"/>
  <c r="S223" i="61" s="1"/>
  <c r="S275" i="61" s="1"/>
  <c r="S167" i="61"/>
  <c r="S219" i="61" s="1"/>
  <c r="S271" i="61" s="1"/>
  <c r="S205" i="61"/>
  <c r="S257" i="61" s="1"/>
  <c r="S309" i="61" s="1"/>
  <c r="S187" i="61"/>
  <c r="S239" i="61" s="1"/>
  <c r="S291" i="61" s="1"/>
  <c r="S203" i="61"/>
  <c r="S255" i="61" s="1"/>
  <c r="S307" i="61" s="1"/>
  <c r="S195" i="61"/>
  <c r="S247" i="61" s="1"/>
  <c r="S299" i="61" s="1"/>
  <c r="S207" i="61"/>
  <c r="S259" i="61" s="1"/>
  <c r="S311" i="61" s="1"/>
  <c r="S192" i="61"/>
  <c r="S244" i="61" s="1"/>
  <c r="S296" i="61" s="1"/>
  <c r="S211" i="61"/>
  <c r="S263" i="61" s="1"/>
  <c r="S315" i="61" s="1"/>
  <c r="S198" i="61"/>
  <c r="S250" i="61" s="1"/>
  <c r="S302" i="61" s="1"/>
  <c r="S169" i="61"/>
  <c r="S221" i="61" s="1"/>
  <c r="S273" i="61" s="1"/>
  <c r="S182" i="61"/>
  <c r="S234" i="61" s="1"/>
  <c r="S286" i="61" s="1"/>
  <c r="S183" i="61"/>
  <c r="S235" i="61" s="1"/>
  <c r="S287" i="61" s="1"/>
  <c r="S201" i="61"/>
  <c r="S253" i="61" s="1"/>
  <c r="S305" i="61" s="1"/>
  <c r="S188" i="61"/>
  <c r="S240" i="61" s="1"/>
  <c r="S292" i="61" s="1"/>
  <c r="S194" i="61"/>
  <c r="S246" i="61" s="1"/>
  <c r="S298" i="61" s="1"/>
  <c r="S206" i="61"/>
  <c r="S258" i="61" s="1"/>
  <c r="S310" i="61" s="1"/>
  <c r="S199" i="61"/>
  <c r="S251" i="61" s="1"/>
  <c r="S303" i="61" s="1"/>
  <c r="S215" i="61"/>
  <c r="S267" i="61" s="1"/>
  <c r="S319" i="61" s="1"/>
  <c r="S214" i="61"/>
  <c r="S266" i="61" s="1"/>
  <c r="S318" i="61" s="1"/>
  <c r="S216" i="61"/>
  <c r="S268" i="61" s="1"/>
  <c r="S320" i="61" s="1"/>
  <c r="S184" i="61"/>
  <c r="S236" i="61" s="1"/>
  <c r="S288" i="61" s="1"/>
  <c r="S180" i="61"/>
  <c r="S232" i="61" s="1"/>
  <c r="S284" i="61" s="1"/>
  <c r="S177" i="61"/>
  <c r="S229" i="61" s="1"/>
  <c r="S281" i="61" s="1"/>
  <c r="S190" i="61"/>
  <c r="S242" i="61" s="1"/>
  <c r="S294" i="61" s="1"/>
  <c r="S185" i="61"/>
  <c r="S237" i="61" s="1"/>
  <c r="S289" i="61" s="1"/>
  <c r="S209" i="61"/>
  <c r="S261" i="61" s="1"/>
  <c r="S313" i="61" s="1"/>
  <c r="S189" i="61"/>
  <c r="S241" i="61" s="1"/>
  <c r="S293" i="61" s="1"/>
  <c r="S170" i="61"/>
  <c r="S222" i="61" s="1"/>
  <c r="S274" i="61" s="1"/>
  <c r="S173" i="61"/>
  <c r="S225" i="61" s="1"/>
  <c r="S277" i="61" s="1"/>
  <c r="S178" i="61"/>
  <c r="S230" i="61" s="1"/>
  <c r="S282" i="61" s="1"/>
  <c r="S204" i="61"/>
  <c r="S256" i="61" s="1"/>
  <c r="S308" i="61" s="1"/>
  <c r="S213" i="61"/>
  <c r="S265" i="61" s="1"/>
  <c r="S317" i="61" s="1"/>
  <c r="S197" i="61"/>
  <c r="S249" i="61" s="1"/>
  <c r="S301" i="61" s="1"/>
  <c r="S191" i="61"/>
  <c r="S243" i="61" s="1"/>
  <c r="S295" i="61" s="1"/>
  <c r="S212" i="61"/>
  <c r="S264" i="61" s="1"/>
  <c r="S316" i="61" s="1"/>
  <c r="S193" i="61"/>
  <c r="S245" i="61" s="1"/>
  <c r="S297" i="61" s="1"/>
  <c r="S186" i="61"/>
  <c r="S238" i="61" s="1"/>
  <c r="S290" i="61" s="1"/>
  <c r="S210" i="61"/>
  <c r="S262" i="61" s="1"/>
  <c r="S314" i="61" s="1"/>
  <c r="S168" i="61"/>
  <c r="S220" i="61" s="1"/>
  <c r="S272" i="61" s="1"/>
  <c r="S179" i="61"/>
  <c r="S231" i="61" s="1"/>
  <c r="S283" i="61" s="1"/>
  <c r="S202" i="61"/>
  <c r="S254" i="61" s="1"/>
  <c r="S306" i="61" s="1"/>
  <c r="S200" i="61"/>
  <c r="S252" i="61" s="1"/>
  <c r="S304" i="61" s="1"/>
  <c r="S208" i="61"/>
  <c r="S260" i="61" s="1"/>
  <c r="S312" i="61" s="1"/>
  <c r="S196" i="61"/>
  <c r="S248" i="61" s="1"/>
  <c r="S300" i="61" s="1"/>
  <c r="S181" i="61"/>
  <c r="S233" i="61" s="1"/>
  <c r="S285" i="61" s="1"/>
  <c r="S172" i="61"/>
  <c r="S224" i="61" s="1"/>
  <c r="S276" i="61" s="1"/>
  <c r="S175" i="61"/>
  <c r="S227" i="61" s="1"/>
  <c r="S279" i="61" s="1"/>
  <c r="AD54" i="56"/>
  <c r="AD57" i="56"/>
  <c r="AD55" i="56"/>
  <c r="AD58" i="56"/>
  <c r="AD51" i="56"/>
  <c r="AD52" i="56"/>
  <c r="Y34" i="66"/>
  <c r="AE3" i="67" s="1"/>
  <c r="AE72" i="67" s="1"/>
  <c r="Z33" i="66"/>
  <c r="AD78" i="67"/>
  <c r="AD75" i="67"/>
  <c r="AD76" i="67"/>
  <c r="AD73" i="67"/>
  <c r="AD394" i="67"/>
  <c r="AD79" i="67"/>
  <c r="AD74" i="67"/>
  <c r="AD393" i="67"/>
  <c r="AD77" i="67"/>
  <c r="AD72" i="67"/>
  <c r="AA19" i="66"/>
  <c r="Q183" i="59"/>
  <c r="Q70" i="59" s="1"/>
  <c r="S60" i="67"/>
  <c r="S110" i="67" s="1"/>
  <c r="Q14" i="69" s="1"/>
  <c r="S324" i="67"/>
  <c r="S353" i="67" s="1"/>
  <c r="S368" i="67" s="1"/>
  <c r="AD10" i="56"/>
  <c r="AD22" i="56"/>
  <c r="AD18" i="56"/>
  <c r="AD21" i="56"/>
  <c r="AD24" i="56"/>
  <c r="AD19" i="56"/>
  <c r="AD46" i="56"/>
  <c r="AD30" i="56"/>
  <c r="AD33" i="56"/>
  <c r="AD27" i="56"/>
  <c r="AD31" i="56"/>
  <c r="AD42" i="56"/>
  <c r="AD48" i="56"/>
  <c r="AD34" i="56"/>
  <c r="AD37" i="56"/>
  <c r="AD39" i="56"/>
  <c r="AD43" i="56"/>
  <c r="AD45" i="56"/>
  <c r="AD28" i="56"/>
  <c r="AD16" i="56"/>
  <c r="AD12" i="56"/>
  <c r="AD49" i="56"/>
  <c r="AD36" i="56"/>
  <c r="AD40" i="56"/>
  <c r="AD13" i="56"/>
  <c r="AD25" i="56"/>
  <c r="AD9" i="56"/>
  <c r="AD15" i="56"/>
  <c r="S324" i="61"/>
  <c r="S342" i="61" s="1"/>
  <c r="S357" i="61" s="1"/>
  <c r="S57" i="61"/>
  <c r="AE393" i="61"/>
  <c r="AE395" i="61" s="1"/>
  <c r="AC16" i="59" s="1"/>
  <c r="S60" i="61"/>
  <c r="S110" i="61" s="1"/>
  <c r="AI105" i="67"/>
  <c r="AI97" i="67"/>
  <c r="AI89" i="67"/>
  <c r="AI104" i="67"/>
  <c r="AI92" i="67"/>
  <c r="AI94" i="67"/>
  <c r="AI107" i="67"/>
  <c r="AI99" i="67"/>
  <c r="AI91" i="67"/>
  <c r="AI108" i="67"/>
  <c r="AI102" i="67"/>
  <c r="AI100" i="67"/>
  <c r="AI103" i="67"/>
  <c r="AI95" i="67"/>
  <c r="AI87" i="67"/>
  <c r="AI96" i="67"/>
  <c r="AI86" i="67"/>
  <c r="AI98" i="67"/>
  <c r="AI109" i="67"/>
  <c r="AI101" i="67"/>
  <c r="AI93" i="67"/>
  <c r="AI85" i="67"/>
  <c r="AI88" i="67"/>
  <c r="AI218" i="67"/>
  <c r="AI270" i="67" s="1"/>
  <c r="AI90" i="67"/>
  <c r="AI106" i="67"/>
  <c r="AH390" i="67"/>
  <c r="AH5" i="69"/>
  <c r="AJ2" i="67"/>
  <c r="AD18" i="66"/>
  <c r="AD11" i="66" s="1"/>
  <c r="AE27" i="66"/>
  <c r="AG225" i="69"/>
  <c r="AG226" i="69"/>
  <c r="AG220" i="69"/>
  <c r="AG227" i="69"/>
  <c r="AG232" i="69"/>
  <c r="AG183" i="69"/>
  <c r="AG207" i="69"/>
  <c r="AG181" i="69"/>
  <c r="AG163" i="69"/>
  <c r="AG130" i="69"/>
  <c r="AG114" i="69"/>
  <c r="AG178" i="69"/>
  <c r="AG160" i="69"/>
  <c r="AG123" i="69"/>
  <c r="AG173" i="69"/>
  <c r="AG174" i="69"/>
  <c r="AG162" i="69"/>
  <c r="AG120" i="69"/>
  <c r="AG103" i="69"/>
  <c r="AG110" i="69"/>
  <c r="AG121" i="69"/>
  <c r="AG101" i="69"/>
  <c r="AG112" i="69"/>
  <c r="AG99" i="69"/>
  <c r="AG230" i="69"/>
  <c r="AG235" i="69"/>
  <c r="AG205" i="69"/>
  <c r="AG176" i="69"/>
  <c r="AG118" i="69"/>
  <c r="AG164" i="69"/>
  <c r="AG177" i="69"/>
  <c r="AG182" i="69"/>
  <c r="AG107" i="69"/>
  <c r="AG129" i="69"/>
  <c r="AG117" i="69"/>
  <c r="AG125" i="69"/>
  <c r="AG233" i="69"/>
  <c r="AG234" i="69"/>
  <c r="AG236" i="69"/>
  <c r="AG212" i="69"/>
  <c r="AG213" i="69"/>
  <c r="AG210" i="69"/>
  <c r="AG231" i="69"/>
  <c r="AG180" i="69"/>
  <c r="AG155" i="69"/>
  <c r="AG122" i="69"/>
  <c r="AG211" i="69"/>
  <c r="AG152" i="69"/>
  <c r="AG115" i="69"/>
  <c r="AG158" i="69"/>
  <c r="AG111" i="69"/>
  <c r="AG102" i="69"/>
  <c r="AG170" i="69"/>
  <c r="AG108" i="69"/>
  <c r="AG237" i="69"/>
  <c r="AG221" i="69"/>
  <c r="AG222" i="69"/>
  <c r="AG216" i="69"/>
  <c r="AG217" i="69"/>
  <c r="AG218" i="69"/>
  <c r="AG179" i="69"/>
  <c r="AG206" i="69"/>
  <c r="AG175" i="69"/>
  <c r="AG159" i="69"/>
  <c r="AG126" i="69"/>
  <c r="AG223" i="69"/>
  <c r="AG172" i="69"/>
  <c r="AG156" i="69"/>
  <c r="AG119" i="69"/>
  <c r="AG165" i="69"/>
  <c r="AG166" i="69"/>
  <c r="AG153" i="69"/>
  <c r="AG116" i="69"/>
  <c r="AG224" i="69"/>
  <c r="AG106" i="69"/>
  <c r="AG113" i="69"/>
  <c r="AG100" i="69"/>
  <c r="AG104" i="69"/>
  <c r="AG98" i="69"/>
  <c r="AG229" i="69"/>
  <c r="AG228" i="69"/>
  <c r="AG209" i="69"/>
  <c r="AG215" i="69"/>
  <c r="AG167" i="69"/>
  <c r="AG151" i="69"/>
  <c r="AG208" i="69"/>
  <c r="AG127" i="69"/>
  <c r="AG219" i="69"/>
  <c r="AG124" i="69"/>
  <c r="AG169" i="69"/>
  <c r="AG105" i="69"/>
  <c r="AG154" i="69"/>
  <c r="AG171" i="69"/>
  <c r="AG168" i="69"/>
  <c r="AG157" i="69"/>
  <c r="AG128" i="69"/>
  <c r="AG214" i="69"/>
  <c r="AG109" i="69"/>
  <c r="AG161" i="69"/>
  <c r="AG97" i="69"/>
  <c r="AG204" i="69"/>
  <c r="AG150" i="69"/>
  <c r="R81" i="69"/>
  <c r="S82" i="69"/>
  <c r="T83" i="69"/>
  <c r="U84" i="69"/>
  <c r="V85" i="69"/>
  <c r="W86" i="69"/>
  <c r="X87" i="69"/>
  <c r="Y88" i="69"/>
  <c r="Z89" i="69"/>
  <c r="AA90" i="69"/>
  <c r="AB91" i="69"/>
  <c r="AC92" i="69"/>
  <c r="AD93" i="69"/>
  <c r="AE94" i="69"/>
  <c r="AF95" i="69"/>
  <c r="AG96" i="69"/>
  <c r="AF28" i="66"/>
  <c r="AF29" i="66" s="1"/>
  <c r="AE30" i="66"/>
  <c r="R188" i="69"/>
  <c r="S189" i="69"/>
  <c r="T190" i="69"/>
  <c r="U191" i="69"/>
  <c r="V192" i="69"/>
  <c r="W193" i="69"/>
  <c r="X194" i="69"/>
  <c r="Y195" i="69"/>
  <c r="Z196" i="69"/>
  <c r="AA197" i="69"/>
  <c r="AB198" i="69"/>
  <c r="AC199" i="69"/>
  <c r="AD200" i="69"/>
  <c r="AE201" i="69"/>
  <c r="AF202" i="69"/>
  <c r="AG203" i="69"/>
  <c r="R401" i="61"/>
  <c r="R402" i="61" s="1"/>
  <c r="AB90" i="59"/>
  <c r="AC91" i="59"/>
  <c r="AC198" i="59"/>
  <c r="AD199" i="59"/>
  <c r="AD204" i="59"/>
  <c r="AD207" i="59"/>
  <c r="AD211" i="59"/>
  <c r="AD200" i="59"/>
  <c r="AD203" i="59"/>
  <c r="AD209" i="59"/>
  <c r="AD201" i="59"/>
  <c r="AD202" i="59"/>
  <c r="AD208" i="59"/>
  <c r="AD215" i="59"/>
  <c r="AD219" i="59"/>
  <c r="AD223" i="59"/>
  <c r="AD227" i="59"/>
  <c r="AD210" i="59"/>
  <c r="AD214" i="59"/>
  <c r="AD218" i="59"/>
  <c r="AD222" i="59"/>
  <c r="AD226" i="59"/>
  <c r="AD205" i="59"/>
  <c r="AD206" i="59"/>
  <c r="AD213" i="59"/>
  <c r="AD217" i="59"/>
  <c r="AD221" i="59"/>
  <c r="AD225" i="59"/>
  <c r="AD212" i="59"/>
  <c r="AD216" i="59"/>
  <c r="AD220" i="59"/>
  <c r="AD224" i="59"/>
  <c r="AD230" i="59"/>
  <c r="AD234" i="59"/>
  <c r="AD229" i="59"/>
  <c r="AD233" i="59"/>
  <c r="AD228" i="59"/>
  <c r="AD232" i="59"/>
  <c r="AD236" i="59"/>
  <c r="AD231" i="59"/>
  <c r="AD235" i="59"/>
  <c r="S188" i="59"/>
  <c r="U190" i="59"/>
  <c r="W192" i="59"/>
  <c r="Y194" i="59"/>
  <c r="R187" i="59"/>
  <c r="T189" i="59"/>
  <c r="V191" i="59"/>
  <c r="X193" i="59"/>
  <c r="Z195" i="59"/>
  <c r="AB197" i="59"/>
  <c r="AA196" i="59"/>
  <c r="AD150" i="59"/>
  <c r="AD153" i="59"/>
  <c r="AD157" i="59"/>
  <c r="AD154" i="59"/>
  <c r="AD160" i="59"/>
  <c r="AD151" i="59"/>
  <c r="AD161" i="59"/>
  <c r="AD165" i="59"/>
  <c r="AD169" i="59"/>
  <c r="AD173" i="59"/>
  <c r="AD177" i="59"/>
  <c r="AD181" i="59"/>
  <c r="AD149" i="59"/>
  <c r="AD152" i="59"/>
  <c r="AD159" i="59"/>
  <c r="AD164" i="59"/>
  <c r="AD168" i="59"/>
  <c r="AD172" i="59"/>
  <c r="AD176" i="59"/>
  <c r="AD180" i="59"/>
  <c r="AD148" i="59"/>
  <c r="AD167" i="59"/>
  <c r="AD175" i="59"/>
  <c r="AD155" i="59"/>
  <c r="AD179" i="59"/>
  <c r="AD147" i="59"/>
  <c r="AD156" i="59"/>
  <c r="AD170" i="59"/>
  <c r="AD146" i="59"/>
  <c r="AD162" i="59"/>
  <c r="AD166" i="59"/>
  <c r="AD174" i="59"/>
  <c r="AD182" i="59"/>
  <c r="AD158" i="59"/>
  <c r="AD163" i="59"/>
  <c r="AD171" i="59"/>
  <c r="AD178" i="59"/>
  <c r="AF394" i="61"/>
  <c r="AE390" i="61"/>
  <c r="AD93" i="59"/>
  <c r="AD96" i="59"/>
  <c r="AD102" i="59"/>
  <c r="AD106" i="59"/>
  <c r="AD110" i="59"/>
  <c r="AD94" i="59"/>
  <c r="AD95" i="59"/>
  <c r="AD101" i="59"/>
  <c r="AD105" i="59"/>
  <c r="AD109" i="59"/>
  <c r="AD92" i="59"/>
  <c r="AD97" i="59"/>
  <c r="AD100" i="59"/>
  <c r="AD104" i="59"/>
  <c r="AD108" i="59"/>
  <c r="AD103" i="59"/>
  <c r="AD114" i="59"/>
  <c r="AD118" i="59"/>
  <c r="AD122" i="59"/>
  <c r="AD126" i="59"/>
  <c r="AD98" i="59"/>
  <c r="AD99" i="59"/>
  <c r="AD113" i="59"/>
  <c r="AD117" i="59"/>
  <c r="AD121" i="59"/>
  <c r="AD125" i="59"/>
  <c r="AD129" i="59"/>
  <c r="AD115" i="59"/>
  <c r="AD123" i="59"/>
  <c r="AD111" i="59"/>
  <c r="AD112" i="59"/>
  <c r="AD116" i="59"/>
  <c r="AD120" i="59"/>
  <c r="AD124" i="59"/>
  <c r="AD128" i="59"/>
  <c r="AD107" i="59"/>
  <c r="AD119" i="59"/>
  <c r="AD127" i="59"/>
  <c r="T82" i="59"/>
  <c r="X86" i="59"/>
  <c r="R80" i="59"/>
  <c r="V84" i="59"/>
  <c r="Z88" i="59"/>
  <c r="S81" i="59"/>
  <c r="U83" i="59"/>
  <c r="Y87" i="59"/>
  <c r="W85" i="59"/>
  <c r="AA89" i="59"/>
  <c r="AF84" i="61"/>
  <c r="AF87" i="61"/>
  <c r="AF92" i="61"/>
  <c r="AF95" i="61"/>
  <c r="AF100" i="61"/>
  <c r="AF103" i="61"/>
  <c r="AF108" i="61"/>
  <c r="AF85" i="61"/>
  <c r="AF86" i="61"/>
  <c r="AF93" i="61"/>
  <c r="AF94" i="61"/>
  <c r="AF101" i="61"/>
  <c r="AF102" i="61"/>
  <c r="AF109" i="61"/>
  <c r="AF83" i="61"/>
  <c r="AF88" i="61"/>
  <c r="AF91" i="61"/>
  <c r="AF96" i="61"/>
  <c r="AF99" i="61"/>
  <c r="AF104" i="61"/>
  <c r="AF107" i="61"/>
  <c r="AF90" i="61"/>
  <c r="AF105" i="61"/>
  <c r="AF82" i="61"/>
  <c r="AF89" i="61"/>
  <c r="AF106" i="61"/>
  <c r="AF97" i="61"/>
  <c r="AF98" i="61"/>
  <c r="P29" i="1"/>
  <c r="AE3" i="56"/>
  <c r="AD7" i="56"/>
  <c r="AD6" i="56"/>
  <c r="Z3" i="42"/>
  <c r="Z6" i="42" s="1"/>
  <c r="AG2" i="61"/>
  <c r="AE5" i="59"/>
  <c r="AB27" i="1"/>
  <c r="AF5" i="75" s="1"/>
  <c r="AA18" i="1"/>
  <c r="AA11" i="1" s="1"/>
  <c r="AP2" i="56"/>
  <c r="AB33" i="1"/>
  <c r="AA34" i="1"/>
  <c r="AG3" i="61" s="1"/>
  <c r="AD395" i="67" l="1"/>
  <c r="AB16" i="69" s="1"/>
  <c r="C36" i="69" s="1"/>
  <c r="T330" i="67"/>
  <c r="AH204" i="69"/>
  <c r="P20" i="69"/>
  <c r="Q14" i="59"/>
  <c r="Q18" i="59" s="1"/>
  <c r="AF176" i="75"/>
  <c r="AF182" i="75"/>
  <c r="AF172" i="75"/>
  <c r="AF161" i="75"/>
  <c r="AF162" i="75"/>
  <c r="AF159" i="75"/>
  <c r="AF124" i="75"/>
  <c r="AF117" i="75"/>
  <c r="AF119" i="75"/>
  <c r="AF123" i="75"/>
  <c r="AF127" i="75"/>
  <c r="AF103" i="75"/>
  <c r="AF112" i="75"/>
  <c r="AF64" i="75"/>
  <c r="AF104" i="75"/>
  <c r="AF61" i="75"/>
  <c r="AF66" i="75"/>
  <c r="AF179" i="75"/>
  <c r="AF178" i="75"/>
  <c r="AF174" i="75"/>
  <c r="AF168" i="75"/>
  <c r="AF157" i="75"/>
  <c r="AF158" i="75"/>
  <c r="AF160" i="75"/>
  <c r="AF120" i="75"/>
  <c r="AF126" i="75"/>
  <c r="AF113" i="75"/>
  <c r="AF114" i="75"/>
  <c r="AF116" i="75"/>
  <c r="AF115" i="75"/>
  <c r="AF75" i="75"/>
  <c r="AF60" i="75"/>
  <c r="AF73" i="75"/>
  <c r="AF57" i="75"/>
  <c r="AF62" i="75"/>
  <c r="AF181" i="75"/>
  <c r="AF175" i="75"/>
  <c r="AF166" i="75"/>
  <c r="AF128" i="75"/>
  <c r="AF118" i="75"/>
  <c r="AF106" i="75"/>
  <c r="AF74" i="75"/>
  <c r="AF52" i="75"/>
  <c r="AF70" i="75"/>
  <c r="AF58" i="75"/>
  <c r="AF177" i="75"/>
  <c r="AF169" i="75"/>
  <c r="AF167" i="75"/>
  <c r="AF125" i="75"/>
  <c r="AF109" i="75"/>
  <c r="AF111" i="75"/>
  <c r="AF72" i="75"/>
  <c r="AF69" i="75"/>
  <c r="AF173" i="75"/>
  <c r="AF163" i="75"/>
  <c r="AF105" i="75"/>
  <c r="AF68" i="75"/>
  <c r="AF51" i="75"/>
  <c r="AF55" i="75"/>
  <c r="AF171" i="75"/>
  <c r="AF164" i="75"/>
  <c r="AF110" i="75"/>
  <c r="AF56" i="75"/>
  <c r="AF67" i="75"/>
  <c r="AF180" i="75"/>
  <c r="AF122" i="75"/>
  <c r="AF53" i="75"/>
  <c r="AF107" i="75"/>
  <c r="AF170" i="75"/>
  <c r="AF65" i="75"/>
  <c r="AF108" i="75"/>
  <c r="AF50" i="75"/>
  <c r="AF54" i="75"/>
  <c r="AF59" i="75"/>
  <c r="AF71" i="75"/>
  <c r="AF165" i="75"/>
  <c r="AF63" i="75"/>
  <c r="AF121" i="75"/>
  <c r="AF48" i="75"/>
  <c r="AF156" i="75"/>
  <c r="AF155" i="75"/>
  <c r="AF49" i="75"/>
  <c r="AF154" i="75"/>
  <c r="AF47" i="75"/>
  <c r="AF102" i="75"/>
  <c r="AF101" i="75"/>
  <c r="AF100" i="75"/>
  <c r="AF46" i="75"/>
  <c r="AF153" i="75"/>
  <c r="AF99" i="75"/>
  <c r="AF152" i="75"/>
  <c r="AF45" i="75"/>
  <c r="AF98" i="75"/>
  <c r="AF151" i="75"/>
  <c r="AF44" i="75"/>
  <c r="AF97" i="75"/>
  <c r="AF43" i="75"/>
  <c r="AF150" i="75"/>
  <c r="AF96" i="75"/>
  <c r="AF149" i="75"/>
  <c r="AF42" i="75"/>
  <c r="AF95" i="75"/>
  <c r="AF148" i="75"/>
  <c r="AF41" i="75"/>
  <c r="AF94" i="75"/>
  <c r="AF40" i="75"/>
  <c r="AF147" i="75"/>
  <c r="S21" i="75"/>
  <c r="S23" i="75"/>
  <c r="AD91" i="75"/>
  <c r="X85" i="75"/>
  <c r="AF93" i="75"/>
  <c r="R79" i="75"/>
  <c r="R129" i="75" s="1"/>
  <c r="R16" i="75" s="1"/>
  <c r="V83" i="75"/>
  <c r="AB89" i="75"/>
  <c r="U82" i="75"/>
  <c r="S80" i="75"/>
  <c r="T81" i="75"/>
  <c r="Y86" i="75"/>
  <c r="AA88" i="75"/>
  <c r="AC90" i="75"/>
  <c r="W84" i="75"/>
  <c r="AE92" i="75"/>
  <c r="Z87" i="75"/>
  <c r="T333" i="61"/>
  <c r="T328" i="67"/>
  <c r="T336" i="67"/>
  <c r="T336" i="61"/>
  <c r="T329" i="61"/>
  <c r="T325" i="67"/>
  <c r="T329" i="67"/>
  <c r="S399" i="61"/>
  <c r="T334" i="67"/>
  <c r="T332" i="67"/>
  <c r="T331" i="67"/>
  <c r="T331" i="61"/>
  <c r="T327" i="67"/>
  <c r="T326" i="67"/>
  <c r="S383" i="67"/>
  <c r="S338" i="67"/>
  <c r="S352" i="67"/>
  <c r="S367" i="67" s="1"/>
  <c r="S347" i="67"/>
  <c r="S362" i="67" s="1"/>
  <c r="S343" i="67"/>
  <c r="S358" i="67" s="1"/>
  <c r="S348" i="67"/>
  <c r="S363" i="67" s="1"/>
  <c r="S345" i="67"/>
  <c r="S360" i="67" s="1"/>
  <c r="S344" i="67"/>
  <c r="S359" i="67" s="1"/>
  <c r="S342" i="67"/>
  <c r="S357" i="67" s="1"/>
  <c r="S349" i="67"/>
  <c r="S364" i="67" s="1"/>
  <c r="S351" i="67"/>
  <c r="S366" i="67" s="1"/>
  <c r="S346" i="67"/>
  <c r="S361" i="67" s="1"/>
  <c r="S350" i="67"/>
  <c r="S365" i="67" s="1"/>
  <c r="S341" i="67"/>
  <c r="S356" i="67" s="1"/>
  <c r="S372" i="61"/>
  <c r="S353" i="61"/>
  <c r="S368" i="61" s="1"/>
  <c r="S351" i="61"/>
  <c r="S366" i="61" s="1"/>
  <c r="S352" i="61"/>
  <c r="S367" i="61" s="1"/>
  <c r="S347" i="61"/>
  <c r="S362" i="61" s="1"/>
  <c r="S345" i="61"/>
  <c r="S360" i="61" s="1"/>
  <c r="S349" i="61"/>
  <c r="S364" i="61" s="1"/>
  <c r="S343" i="61"/>
  <c r="S358" i="61" s="1"/>
  <c r="S344" i="61"/>
  <c r="S359" i="61" s="1"/>
  <c r="S348" i="61"/>
  <c r="S363" i="61" s="1"/>
  <c r="S341" i="61"/>
  <c r="S356" i="61" s="1"/>
  <c r="S346" i="61"/>
  <c r="S361" i="61" s="1"/>
  <c r="S350" i="61"/>
  <c r="S365" i="61" s="1"/>
  <c r="S338" i="61"/>
  <c r="T325" i="61"/>
  <c r="T165" i="67"/>
  <c r="T164" i="61"/>
  <c r="S76" i="69"/>
  <c r="S78" i="69"/>
  <c r="S75" i="59"/>
  <c r="S77" i="59"/>
  <c r="T326" i="61"/>
  <c r="AD41" i="56"/>
  <c r="AD92" i="56"/>
  <c r="AD80" i="56"/>
  <c r="AI400" i="67"/>
  <c r="AJ388" i="67"/>
  <c r="AJ389" i="67"/>
  <c r="AG389" i="61"/>
  <c r="AG394" i="61" s="1"/>
  <c r="AG388" i="61"/>
  <c r="AF400" i="61"/>
  <c r="AD62" i="56"/>
  <c r="U137" i="69"/>
  <c r="AG31" i="61"/>
  <c r="AG32" i="61"/>
  <c r="AG30" i="61"/>
  <c r="AG35" i="61"/>
  <c r="AG36" i="61"/>
  <c r="AG43" i="61"/>
  <c r="AG44" i="61"/>
  <c r="AG34" i="61"/>
  <c r="AG39" i="61"/>
  <c r="AG40" i="61"/>
  <c r="AG42" i="61"/>
  <c r="AG45" i="61"/>
  <c r="AG38" i="61"/>
  <c r="AG41" i="61"/>
  <c r="AG55" i="61"/>
  <c r="AG56" i="61"/>
  <c r="AG33" i="61"/>
  <c r="AG37" i="61"/>
  <c r="AG49" i="61"/>
  <c r="AG54" i="61"/>
  <c r="AG46" i="61"/>
  <c r="AG47" i="61"/>
  <c r="AG51" i="61"/>
  <c r="AG48" i="61"/>
  <c r="AG52" i="61"/>
  <c r="AG50" i="61"/>
  <c r="AG53" i="61"/>
  <c r="AG29" i="61"/>
  <c r="AG82" i="61" s="1"/>
  <c r="AG28" i="61"/>
  <c r="AG81" i="61" s="1"/>
  <c r="AG27" i="61"/>
  <c r="AG80" i="61" s="1"/>
  <c r="AG26" i="61"/>
  <c r="AG79" i="61" s="1"/>
  <c r="AG25" i="61"/>
  <c r="AG78" i="61" s="1"/>
  <c r="AG24" i="61"/>
  <c r="AG77" i="61" s="1"/>
  <c r="AG23" i="61"/>
  <c r="AG76" i="61" s="1"/>
  <c r="AG22" i="61"/>
  <c r="AG75" i="61" s="1"/>
  <c r="AG21" i="61"/>
  <c r="AG74" i="61" s="1"/>
  <c r="W10" i="61"/>
  <c r="W63" i="61" s="1"/>
  <c r="AA14" i="61"/>
  <c r="AA67" i="61" s="1"/>
  <c r="V9" i="61"/>
  <c r="V62" i="61" s="1"/>
  <c r="Z13" i="61"/>
  <c r="Z66" i="61" s="1"/>
  <c r="U8" i="61"/>
  <c r="U61" i="61" s="1"/>
  <c r="Y12" i="61"/>
  <c r="Y65" i="61" s="1"/>
  <c r="X11" i="61"/>
  <c r="X64" i="61" s="1"/>
  <c r="AB15" i="61"/>
  <c r="AB68" i="61" s="1"/>
  <c r="AD17" i="61"/>
  <c r="AD70" i="61" s="1"/>
  <c r="AC16" i="61"/>
  <c r="AC69" i="61" s="1"/>
  <c r="AG20" i="61"/>
  <c r="AG73" i="61" s="1"/>
  <c r="AF19" i="61"/>
  <c r="AF72" i="61" s="1"/>
  <c r="AE18" i="61"/>
  <c r="AE71" i="61" s="1"/>
  <c r="T7" i="61"/>
  <c r="T330" i="61"/>
  <c r="T328" i="61"/>
  <c r="T327" i="61"/>
  <c r="AD146" i="56"/>
  <c r="AD116" i="56"/>
  <c r="AD113" i="56"/>
  <c r="AD98" i="56"/>
  <c r="AD125" i="56"/>
  <c r="AD89" i="56"/>
  <c r="AD155" i="56"/>
  <c r="AD110" i="56"/>
  <c r="AD65" i="56"/>
  <c r="AD71" i="56"/>
  <c r="AD140" i="56"/>
  <c r="AD95" i="56"/>
  <c r="AD104" i="56"/>
  <c r="AD152" i="56"/>
  <c r="AD137" i="56"/>
  <c r="AD134" i="56"/>
  <c r="AD86" i="56"/>
  <c r="AD122" i="56"/>
  <c r="AD77" i="56"/>
  <c r="AD128" i="56"/>
  <c r="AD143" i="56"/>
  <c r="AD107" i="56"/>
  <c r="AD68" i="56"/>
  <c r="AD83" i="56"/>
  <c r="AD149" i="56"/>
  <c r="AG218" i="61"/>
  <c r="AG270" i="61" s="1"/>
  <c r="AJ34" i="67"/>
  <c r="AJ37" i="67"/>
  <c r="AJ42" i="67"/>
  <c r="AJ45" i="67"/>
  <c r="AJ39" i="67"/>
  <c r="AJ40" i="67"/>
  <c r="AJ33" i="67"/>
  <c r="AJ38" i="67"/>
  <c r="AJ41" i="67"/>
  <c r="AJ44" i="67"/>
  <c r="AJ46" i="67"/>
  <c r="AJ49" i="67"/>
  <c r="AJ54" i="67"/>
  <c r="AJ51" i="67"/>
  <c r="AJ52" i="67"/>
  <c r="AJ43" i="67"/>
  <c r="AJ50" i="67"/>
  <c r="AJ53" i="67"/>
  <c r="AJ47" i="67"/>
  <c r="AJ36" i="67"/>
  <c r="AJ55" i="67"/>
  <c r="AJ48" i="67"/>
  <c r="AJ35" i="67"/>
  <c r="AJ56" i="67"/>
  <c r="AJ31" i="67"/>
  <c r="AJ32" i="67"/>
  <c r="AJ30" i="67"/>
  <c r="AJ29" i="67"/>
  <c r="AJ28" i="67"/>
  <c r="AJ27" i="67"/>
  <c r="AJ26" i="67"/>
  <c r="AJ25" i="67"/>
  <c r="AJ24" i="67"/>
  <c r="AH97" i="69"/>
  <c r="AD131" i="56"/>
  <c r="AD119" i="56"/>
  <c r="AD74" i="56"/>
  <c r="AD101" i="56"/>
  <c r="S231" i="67"/>
  <c r="S283" i="67" s="1"/>
  <c r="S220" i="67"/>
  <c r="S272" i="67" s="1"/>
  <c r="S219" i="67"/>
  <c r="S271" i="67" s="1"/>
  <c r="W10" i="67"/>
  <c r="W63" i="67" s="1"/>
  <c r="AA14" i="67"/>
  <c r="AA67" i="67" s="1"/>
  <c r="Z13" i="67"/>
  <c r="Z66" i="67" s="1"/>
  <c r="Y12" i="67"/>
  <c r="Y65" i="67" s="1"/>
  <c r="AC16" i="67"/>
  <c r="AC69" i="67" s="1"/>
  <c r="X11" i="67"/>
  <c r="X64" i="67" s="1"/>
  <c r="AG20" i="67"/>
  <c r="AF19" i="67"/>
  <c r="AJ23" i="67"/>
  <c r="AE18" i="67"/>
  <c r="AE71" i="67" s="1"/>
  <c r="AI22" i="67"/>
  <c r="AB15" i="67"/>
  <c r="AB68" i="67" s="1"/>
  <c r="AH21" i="67"/>
  <c r="AD17" i="67"/>
  <c r="AD70" i="67" s="1"/>
  <c r="V9" i="67"/>
  <c r="V62" i="67" s="1"/>
  <c r="U8" i="67"/>
  <c r="U61" i="67" s="1"/>
  <c r="T7" i="67"/>
  <c r="T332" i="61"/>
  <c r="T334" i="61"/>
  <c r="AD59" i="56"/>
  <c r="AD53" i="56"/>
  <c r="AD56" i="56"/>
  <c r="Z34" i="66"/>
  <c r="AF3" i="67" s="1"/>
  <c r="AA33" i="66"/>
  <c r="AB19" i="66"/>
  <c r="AE79" i="67"/>
  <c r="AE393" i="67"/>
  <c r="AE80" i="67"/>
  <c r="AE78" i="67"/>
  <c r="AE74" i="67"/>
  <c r="AE76" i="67"/>
  <c r="AE394" i="67"/>
  <c r="AE77" i="67"/>
  <c r="AE75" i="67"/>
  <c r="AE73" i="67"/>
  <c r="R238" i="69"/>
  <c r="R73" i="69" s="1"/>
  <c r="R131" i="69"/>
  <c r="R69" i="69" s="1"/>
  <c r="R237" i="59"/>
  <c r="R72" i="59" s="1"/>
  <c r="R130" i="59"/>
  <c r="R68" i="59" s="1"/>
  <c r="AA143" i="69"/>
  <c r="S135" i="69"/>
  <c r="AC144" i="59"/>
  <c r="AD14" i="56"/>
  <c r="Z141" i="59"/>
  <c r="R133" i="59"/>
  <c r="U136" i="59"/>
  <c r="AE147" i="69"/>
  <c r="W139" i="69"/>
  <c r="AH150" i="69"/>
  <c r="Z142" i="69"/>
  <c r="R134" i="69"/>
  <c r="AD146" i="69"/>
  <c r="V138" i="69"/>
  <c r="AB143" i="59"/>
  <c r="W138" i="59"/>
  <c r="V137" i="59"/>
  <c r="Y140" i="59"/>
  <c r="AD145" i="59"/>
  <c r="AF148" i="69"/>
  <c r="AB144" i="69"/>
  <c r="X140" i="69"/>
  <c r="T136" i="69"/>
  <c r="T135" i="59"/>
  <c r="AD29" i="56"/>
  <c r="AD47" i="56"/>
  <c r="X139" i="59"/>
  <c r="AA142" i="59"/>
  <c r="S134" i="59"/>
  <c r="AG149" i="69"/>
  <c r="AC145" i="69"/>
  <c r="Y141" i="69"/>
  <c r="AD44" i="56"/>
  <c r="AD11" i="56"/>
  <c r="AD38" i="56"/>
  <c r="AD32" i="56"/>
  <c r="AD17" i="56"/>
  <c r="AD26" i="56"/>
  <c r="AD50" i="56"/>
  <c r="AD35" i="56"/>
  <c r="AD20" i="56"/>
  <c r="AD23" i="56"/>
  <c r="AD8" i="56"/>
  <c r="AH234" i="69"/>
  <c r="AH235" i="69"/>
  <c r="AH233" i="69"/>
  <c r="AH209" i="69"/>
  <c r="AH214" i="69"/>
  <c r="AH215" i="69"/>
  <c r="AH176" i="69"/>
  <c r="AH181" i="69"/>
  <c r="AH178" i="69"/>
  <c r="AH160" i="69"/>
  <c r="AH123" i="69"/>
  <c r="AH216" i="69"/>
  <c r="AH165" i="69"/>
  <c r="AH128" i="69"/>
  <c r="AH182" i="69"/>
  <c r="AH179" i="69"/>
  <c r="AH112" i="69"/>
  <c r="AH219" i="69"/>
  <c r="AH126" i="69"/>
  <c r="AH111" i="69"/>
  <c r="AH129" i="69"/>
  <c r="AH105" i="69"/>
  <c r="AH99" i="69"/>
  <c r="AH117" i="69"/>
  <c r="AH226" i="69"/>
  <c r="AH227" i="69"/>
  <c r="AH217" i="69"/>
  <c r="AH224" i="69"/>
  <c r="AH237" i="69"/>
  <c r="AH206" i="69"/>
  <c r="AH220" i="69"/>
  <c r="AH211" i="69"/>
  <c r="AH168" i="69"/>
  <c r="AH152" i="69"/>
  <c r="AH115" i="69"/>
  <c r="AH173" i="69"/>
  <c r="AH157" i="69"/>
  <c r="AH120" i="69"/>
  <c r="AH162" i="69"/>
  <c r="AH163" i="69"/>
  <c r="AH104" i="69"/>
  <c r="AH158" i="69"/>
  <c r="AH118" i="69"/>
  <c r="AH103" i="69"/>
  <c r="AH113" i="69"/>
  <c r="AH175" i="69"/>
  <c r="AH125" i="69"/>
  <c r="AH100" i="69"/>
  <c r="AH107" i="69"/>
  <c r="AH222" i="69"/>
  <c r="AH223" i="69"/>
  <c r="AH213" i="69"/>
  <c r="AH218" i="69"/>
  <c r="AH221" i="69"/>
  <c r="AH180" i="69"/>
  <c r="AH212" i="69"/>
  <c r="AH208" i="69"/>
  <c r="AH164" i="69"/>
  <c r="AH127" i="69"/>
  <c r="AH228" i="69"/>
  <c r="AH169" i="69"/>
  <c r="AH153" i="69"/>
  <c r="AH116" i="69"/>
  <c r="AH154" i="69"/>
  <c r="AH167" i="69"/>
  <c r="AH229" i="69"/>
  <c r="AH130" i="69"/>
  <c r="AH114" i="69"/>
  <c r="AH159" i="69"/>
  <c r="AH109" i="69"/>
  <c r="AH155" i="69"/>
  <c r="AH106" i="69"/>
  <c r="AH110" i="69"/>
  <c r="AH230" i="69"/>
  <c r="AH231" i="69"/>
  <c r="AH225" i="69"/>
  <c r="AH232" i="69"/>
  <c r="AH210" i="69"/>
  <c r="AH207" i="69"/>
  <c r="AH236" i="69"/>
  <c r="AH177" i="69"/>
  <c r="AH172" i="69"/>
  <c r="AH156" i="69"/>
  <c r="AH119" i="69"/>
  <c r="AH183" i="69"/>
  <c r="AH161" i="69"/>
  <c r="AH124" i="69"/>
  <c r="AH170" i="69"/>
  <c r="AH171" i="69"/>
  <c r="AH108" i="69"/>
  <c r="AH174" i="69"/>
  <c r="AH122" i="69"/>
  <c r="AH121" i="69"/>
  <c r="AH101" i="69"/>
  <c r="AH166" i="69"/>
  <c r="AH102" i="69"/>
  <c r="AH205" i="69"/>
  <c r="AH151" i="69"/>
  <c r="AH98" i="69"/>
  <c r="AI390" i="67"/>
  <c r="AF27" i="66"/>
  <c r="AI5" i="69"/>
  <c r="AE18" i="66"/>
  <c r="AE11" i="66" s="1"/>
  <c r="AK2" i="67"/>
  <c r="AJ105" i="67"/>
  <c r="AJ97" i="67"/>
  <c r="AJ89" i="67"/>
  <c r="AJ90" i="67"/>
  <c r="AJ102" i="67"/>
  <c r="AJ88" i="67"/>
  <c r="AJ109" i="67"/>
  <c r="AJ101" i="67"/>
  <c r="AJ93" i="67"/>
  <c r="AJ106" i="67"/>
  <c r="AJ104" i="67"/>
  <c r="AJ92" i="67"/>
  <c r="AJ218" i="67"/>
  <c r="AJ270" i="67" s="1"/>
  <c r="AJ103" i="67"/>
  <c r="AJ95" i="67"/>
  <c r="AJ87" i="67"/>
  <c r="AJ94" i="67"/>
  <c r="AJ86" i="67"/>
  <c r="AJ107" i="67"/>
  <c r="AJ99" i="67"/>
  <c r="AJ91" i="67"/>
  <c r="AJ98" i="67"/>
  <c r="AJ96" i="67"/>
  <c r="AJ108" i="67"/>
  <c r="AJ100" i="67"/>
  <c r="AF30" i="66"/>
  <c r="AG28" i="66"/>
  <c r="AG29" i="66" s="1"/>
  <c r="AF393" i="61"/>
  <c r="AF395" i="61" s="1"/>
  <c r="AD16" i="59" s="1"/>
  <c r="AE205" i="59"/>
  <c r="AE206" i="59"/>
  <c r="AE210" i="59"/>
  <c r="AE201" i="59"/>
  <c r="AE202" i="59"/>
  <c r="AE208" i="59"/>
  <c r="AE204" i="59"/>
  <c r="AE207" i="59"/>
  <c r="AE211" i="59"/>
  <c r="AE214" i="59"/>
  <c r="AE218" i="59"/>
  <c r="AE222" i="59"/>
  <c r="AE226" i="59"/>
  <c r="AE203" i="59"/>
  <c r="AE209" i="59"/>
  <c r="AE213" i="59"/>
  <c r="AE217" i="59"/>
  <c r="AE221" i="59"/>
  <c r="AE225" i="59"/>
  <c r="AE200" i="59"/>
  <c r="AE212" i="59"/>
  <c r="AE216" i="59"/>
  <c r="AE220" i="59"/>
  <c r="AE224" i="59"/>
  <c r="AE215" i="59"/>
  <c r="AE219" i="59"/>
  <c r="AE223" i="59"/>
  <c r="AE227" i="59"/>
  <c r="AE229" i="59"/>
  <c r="AE233" i="59"/>
  <c r="AE228" i="59"/>
  <c r="AE232" i="59"/>
  <c r="AE236" i="59"/>
  <c r="AE231" i="59"/>
  <c r="AE235" i="59"/>
  <c r="AE230" i="59"/>
  <c r="AE234" i="59"/>
  <c r="AE151" i="59"/>
  <c r="AE152" i="59"/>
  <c r="AE156" i="59"/>
  <c r="AE148" i="59"/>
  <c r="AE150" i="59"/>
  <c r="AE153" i="59"/>
  <c r="AE159" i="59"/>
  <c r="AE149" i="59"/>
  <c r="AE160" i="59"/>
  <c r="AE164" i="59"/>
  <c r="AE168" i="59"/>
  <c r="AE172" i="59"/>
  <c r="AE176" i="59"/>
  <c r="AE180" i="59"/>
  <c r="AE155" i="59"/>
  <c r="AE158" i="59"/>
  <c r="AE163" i="59"/>
  <c r="AE167" i="59"/>
  <c r="AE171" i="59"/>
  <c r="AE175" i="59"/>
  <c r="AE179" i="59"/>
  <c r="AE146" i="59"/>
  <c r="AE147" i="59"/>
  <c r="AE154" i="59"/>
  <c r="AE162" i="59"/>
  <c r="AE166" i="59"/>
  <c r="AE174" i="59"/>
  <c r="AE182" i="59"/>
  <c r="AE178" i="59"/>
  <c r="AE161" i="59"/>
  <c r="AE169" i="59"/>
  <c r="AE157" i="59"/>
  <c r="AE165" i="59"/>
  <c r="AE173" i="59"/>
  <c r="AE181" i="59"/>
  <c r="AE170" i="59"/>
  <c r="AE177" i="59"/>
  <c r="AF390" i="61"/>
  <c r="AE94" i="59"/>
  <c r="AE95" i="59"/>
  <c r="AE101" i="59"/>
  <c r="AE105" i="59"/>
  <c r="AE109" i="59"/>
  <c r="AE97" i="59"/>
  <c r="AE100" i="59"/>
  <c r="AE104" i="59"/>
  <c r="AE108" i="59"/>
  <c r="AE98" i="59"/>
  <c r="AE99" i="59"/>
  <c r="AE103" i="59"/>
  <c r="AE107" i="59"/>
  <c r="AE111" i="59"/>
  <c r="AE96" i="59"/>
  <c r="AE102" i="59"/>
  <c r="AE113" i="59"/>
  <c r="AE117" i="59"/>
  <c r="AE121" i="59"/>
  <c r="AE125" i="59"/>
  <c r="AE129" i="59"/>
  <c r="AE118" i="59"/>
  <c r="AE122" i="59"/>
  <c r="AE126" i="59"/>
  <c r="AE93" i="59"/>
  <c r="AE112" i="59"/>
  <c r="AE116" i="59"/>
  <c r="AE120" i="59"/>
  <c r="AE124" i="59"/>
  <c r="AE128" i="59"/>
  <c r="AE110" i="59"/>
  <c r="AE115" i="59"/>
  <c r="AE119" i="59"/>
  <c r="AE123" i="59"/>
  <c r="AE127" i="59"/>
  <c r="AE106" i="59"/>
  <c r="AE114" i="59"/>
  <c r="AG85" i="61"/>
  <c r="AG86" i="61"/>
  <c r="AG93" i="61"/>
  <c r="AG94" i="61"/>
  <c r="AG101" i="61"/>
  <c r="AG102" i="61"/>
  <c r="AG109" i="61"/>
  <c r="AG83" i="61"/>
  <c r="AG88" i="61"/>
  <c r="AG91" i="61"/>
  <c r="AG96" i="61"/>
  <c r="AG99" i="61"/>
  <c r="AG104" i="61"/>
  <c r="AG107" i="61"/>
  <c r="AG89" i="61"/>
  <c r="AG90" i="61"/>
  <c r="AG97" i="61"/>
  <c r="AG98" i="61"/>
  <c r="AG105" i="61"/>
  <c r="AG106" i="61"/>
  <c r="AG84" i="61"/>
  <c r="AG87" i="61"/>
  <c r="AG108" i="61"/>
  <c r="AG95" i="61"/>
  <c r="AG100" i="61"/>
  <c r="AG92" i="61"/>
  <c r="AG103" i="61"/>
  <c r="P30" i="1"/>
  <c r="AE4" i="56"/>
  <c r="Q28" i="1"/>
  <c r="AC27" i="1"/>
  <c r="AG5" i="75" s="1"/>
  <c r="AF5" i="59"/>
  <c r="AQ2" i="56"/>
  <c r="AH2" i="61"/>
  <c r="AB18" i="1"/>
  <c r="AB11" i="1" s="1"/>
  <c r="AA3" i="42"/>
  <c r="AA6" i="42" s="1"/>
  <c r="AB34" i="1"/>
  <c r="AH3" i="61" s="1"/>
  <c r="AC33" i="1"/>
  <c r="AE395" i="67" l="1"/>
  <c r="AC16" i="69" s="1"/>
  <c r="Q18" i="69"/>
  <c r="Q20" i="59"/>
  <c r="AG68" i="75"/>
  <c r="AG60" i="75"/>
  <c r="AG180" i="75"/>
  <c r="AG179" i="75"/>
  <c r="AG176" i="75"/>
  <c r="AG169" i="75"/>
  <c r="AG162" i="75"/>
  <c r="AG159" i="75"/>
  <c r="AG165" i="75"/>
  <c r="AG126" i="75"/>
  <c r="AG123" i="75"/>
  <c r="AG114" i="75"/>
  <c r="AG116" i="75"/>
  <c r="AG108" i="75"/>
  <c r="AG75" i="75"/>
  <c r="AG65" i="75"/>
  <c r="AG109" i="75"/>
  <c r="AG58" i="75"/>
  <c r="AG67" i="75"/>
  <c r="AG181" i="75"/>
  <c r="AG177" i="75"/>
  <c r="AG173" i="75"/>
  <c r="AG170" i="75"/>
  <c r="AG158" i="75"/>
  <c r="AG164" i="75"/>
  <c r="AG125" i="75"/>
  <c r="AG122" i="75"/>
  <c r="AG119" i="75"/>
  <c r="AG110" i="75"/>
  <c r="AG111" i="75"/>
  <c r="AG104" i="75"/>
  <c r="AG74" i="75"/>
  <c r="AG61" i="75"/>
  <c r="AG70" i="75"/>
  <c r="AG54" i="75"/>
  <c r="AG63" i="75"/>
  <c r="AG178" i="75"/>
  <c r="AG168" i="75"/>
  <c r="AG163" i="75"/>
  <c r="AG117" i="75"/>
  <c r="AG124" i="75"/>
  <c r="AG112" i="75"/>
  <c r="AG69" i="75"/>
  <c r="AG62" i="75"/>
  <c r="AG174" i="75"/>
  <c r="AG171" i="75"/>
  <c r="AG160" i="75"/>
  <c r="AG118" i="75"/>
  <c r="AG106" i="75"/>
  <c r="AG120" i="75"/>
  <c r="AG57" i="75"/>
  <c r="AG105" i="75"/>
  <c r="AG175" i="75"/>
  <c r="AG161" i="75"/>
  <c r="AG128" i="75"/>
  <c r="AG53" i="75"/>
  <c r="AG172" i="75"/>
  <c r="AG121" i="75"/>
  <c r="AG107" i="75"/>
  <c r="AG66" i="75"/>
  <c r="AG167" i="75"/>
  <c r="AG73" i="75"/>
  <c r="AG127" i="75"/>
  <c r="AG71" i="75"/>
  <c r="AG115" i="75"/>
  <c r="AG113" i="75"/>
  <c r="AG166" i="75"/>
  <c r="AG182" i="75"/>
  <c r="AG52" i="75"/>
  <c r="AG59" i="75"/>
  <c r="AG72" i="75"/>
  <c r="AG55" i="75"/>
  <c r="AG64" i="75"/>
  <c r="AG56" i="75"/>
  <c r="AG51" i="75"/>
  <c r="AG156" i="75"/>
  <c r="AG49" i="75"/>
  <c r="AG50" i="75"/>
  <c r="AG157" i="75"/>
  <c r="AG48" i="75"/>
  <c r="AG155" i="75"/>
  <c r="AG102" i="75"/>
  <c r="AG103" i="75"/>
  <c r="AG101" i="75"/>
  <c r="AG47" i="75"/>
  <c r="AG154" i="75"/>
  <c r="AG100" i="75"/>
  <c r="AG46" i="75"/>
  <c r="AG153" i="75"/>
  <c r="AG99" i="75"/>
  <c r="AG152" i="75"/>
  <c r="AG45" i="75"/>
  <c r="AG98" i="75"/>
  <c r="AG44" i="75"/>
  <c r="AG151" i="75"/>
  <c r="AG97" i="75"/>
  <c r="AG150" i="75"/>
  <c r="AG43" i="75"/>
  <c r="AG96" i="75"/>
  <c r="AG149" i="75"/>
  <c r="AG42" i="75"/>
  <c r="AG95" i="75"/>
  <c r="AG41" i="75"/>
  <c r="AG148" i="75"/>
  <c r="AG94" i="75"/>
  <c r="AF39" i="75"/>
  <c r="U28" i="75"/>
  <c r="Y32" i="75"/>
  <c r="AC36" i="75"/>
  <c r="Z33" i="75"/>
  <c r="S26" i="75"/>
  <c r="S76" i="75" s="1"/>
  <c r="S14" i="75" s="1"/>
  <c r="AB35" i="75"/>
  <c r="X31" i="75"/>
  <c r="AG40" i="75"/>
  <c r="AE38" i="75"/>
  <c r="AA34" i="75"/>
  <c r="W30" i="75"/>
  <c r="V29" i="75"/>
  <c r="AD37" i="75"/>
  <c r="T27" i="75"/>
  <c r="S22" i="75"/>
  <c r="Y139" i="75"/>
  <c r="V136" i="75"/>
  <c r="Z140" i="75"/>
  <c r="AD144" i="75"/>
  <c r="X138" i="75"/>
  <c r="AF146" i="75"/>
  <c r="AG147" i="75"/>
  <c r="W137" i="75"/>
  <c r="AB142" i="75"/>
  <c r="AA141" i="75"/>
  <c r="AE145" i="75"/>
  <c r="AC143" i="75"/>
  <c r="U135" i="75"/>
  <c r="S133" i="75"/>
  <c r="S183" i="75" s="1"/>
  <c r="S18" i="75" s="1"/>
  <c r="T134" i="75"/>
  <c r="S379" i="67"/>
  <c r="S381" i="67"/>
  <c r="S371" i="67"/>
  <c r="S375" i="67"/>
  <c r="S373" i="67"/>
  <c r="S377" i="67"/>
  <c r="S382" i="67"/>
  <c r="S378" i="67"/>
  <c r="S376" i="67"/>
  <c r="S380" i="67"/>
  <c r="S374" i="67"/>
  <c r="S372" i="67"/>
  <c r="S381" i="61"/>
  <c r="S379" i="61"/>
  <c r="S377" i="61"/>
  <c r="S371" i="61"/>
  <c r="S375" i="61"/>
  <c r="S373" i="61"/>
  <c r="S383" i="61"/>
  <c r="S378" i="61"/>
  <c r="S376" i="61"/>
  <c r="S382" i="61"/>
  <c r="S380" i="61"/>
  <c r="S374" i="61"/>
  <c r="S77" i="69"/>
  <c r="S76" i="59"/>
  <c r="U142" i="67"/>
  <c r="U138" i="67"/>
  <c r="U125" i="67"/>
  <c r="U138" i="61"/>
  <c r="U125" i="61"/>
  <c r="U142" i="61"/>
  <c r="U146" i="61"/>
  <c r="U133" i="67"/>
  <c r="U153" i="61"/>
  <c r="U160" i="61"/>
  <c r="U143" i="67"/>
  <c r="U148" i="61"/>
  <c r="U144" i="67"/>
  <c r="U157" i="61"/>
  <c r="U158" i="67"/>
  <c r="U163" i="61"/>
  <c r="U149" i="61"/>
  <c r="U132" i="61"/>
  <c r="U162" i="67"/>
  <c r="U135" i="67"/>
  <c r="U141" i="67"/>
  <c r="U150" i="61"/>
  <c r="U132" i="67"/>
  <c r="AK24" i="67"/>
  <c r="AK389" i="67"/>
  <c r="AK388" i="67"/>
  <c r="AJ400" i="67"/>
  <c r="AH388" i="61"/>
  <c r="AH389" i="61"/>
  <c r="AG400" i="61"/>
  <c r="U141" i="61"/>
  <c r="U160" i="67"/>
  <c r="U149" i="67"/>
  <c r="U150" i="67"/>
  <c r="AH31" i="61"/>
  <c r="AH32" i="61"/>
  <c r="AH33" i="61"/>
  <c r="AH38" i="61"/>
  <c r="AH41" i="61"/>
  <c r="AH46" i="61"/>
  <c r="AH35" i="61"/>
  <c r="AH34" i="61"/>
  <c r="AH37" i="61"/>
  <c r="AH36" i="61"/>
  <c r="AH42" i="61"/>
  <c r="AH39" i="61"/>
  <c r="AH40" i="61"/>
  <c r="AH45" i="61"/>
  <c r="AH50" i="61"/>
  <c r="AH53" i="61"/>
  <c r="AH56" i="61"/>
  <c r="AH43" i="61"/>
  <c r="AH55" i="61"/>
  <c r="AH54" i="61"/>
  <c r="AH44" i="61"/>
  <c r="AH49" i="61"/>
  <c r="AH47" i="61"/>
  <c r="AH51" i="61"/>
  <c r="AH48" i="61"/>
  <c r="AH52" i="61"/>
  <c r="AH29" i="61"/>
  <c r="AH82" i="61" s="1"/>
  <c r="AH30" i="61"/>
  <c r="AH83" i="61" s="1"/>
  <c r="AH28" i="61"/>
  <c r="AH81" i="61" s="1"/>
  <c r="AH27" i="61"/>
  <c r="AH80" i="61" s="1"/>
  <c r="AH26" i="61"/>
  <c r="AH79" i="61" s="1"/>
  <c r="AH25" i="61"/>
  <c r="AH78" i="61" s="1"/>
  <c r="AH24" i="61"/>
  <c r="AH77" i="61" s="1"/>
  <c r="AH23" i="61"/>
  <c r="AH76" i="61" s="1"/>
  <c r="AH22" i="61"/>
  <c r="AH75" i="61" s="1"/>
  <c r="AH21" i="61"/>
  <c r="AH74" i="61" s="1"/>
  <c r="U158" i="61"/>
  <c r="U163" i="67"/>
  <c r="U135" i="61"/>
  <c r="U157" i="67"/>
  <c r="U144" i="61"/>
  <c r="U148" i="67"/>
  <c r="U153" i="67"/>
  <c r="U146" i="67"/>
  <c r="U143" i="61"/>
  <c r="U133" i="61"/>
  <c r="U162" i="61"/>
  <c r="U140" i="61"/>
  <c r="U140" i="67"/>
  <c r="AK35" i="67"/>
  <c r="AK36" i="67"/>
  <c r="AK43" i="67"/>
  <c r="AK44" i="67"/>
  <c r="AK34" i="67"/>
  <c r="AK37" i="67"/>
  <c r="AK42" i="67"/>
  <c r="AK39" i="67"/>
  <c r="AK40" i="67"/>
  <c r="AK38" i="67"/>
  <c r="AK47" i="67"/>
  <c r="AK48" i="67"/>
  <c r="AK46" i="67"/>
  <c r="AK49" i="67"/>
  <c r="AK51" i="67"/>
  <c r="AK52" i="67"/>
  <c r="AK55" i="67"/>
  <c r="AK56" i="67"/>
  <c r="AK45" i="67"/>
  <c r="AK41" i="67"/>
  <c r="AK50" i="67"/>
  <c r="AK53" i="67"/>
  <c r="AK54" i="67"/>
  <c r="AK33" i="67"/>
  <c r="AK32" i="67"/>
  <c r="AK31" i="67"/>
  <c r="AK30" i="67"/>
  <c r="AK29" i="67"/>
  <c r="AK28" i="67"/>
  <c r="AK27" i="67"/>
  <c r="AK26" i="67"/>
  <c r="AK25" i="67"/>
  <c r="U145" i="61"/>
  <c r="U145" i="67"/>
  <c r="U139" i="67"/>
  <c r="U139" i="61"/>
  <c r="U154" i="67"/>
  <c r="U154" i="61"/>
  <c r="U152" i="67"/>
  <c r="U152" i="61"/>
  <c r="U156" i="67"/>
  <c r="U156" i="61"/>
  <c r="AE136" i="56"/>
  <c r="AE148" i="56"/>
  <c r="AE60" i="56"/>
  <c r="AE117" i="56"/>
  <c r="AE120" i="56"/>
  <c r="AE100" i="56"/>
  <c r="AE96" i="56"/>
  <c r="AE94" i="56"/>
  <c r="AE75" i="56"/>
  <c r="AE69" i="56"/>
  <c r="AE73" i="56"/>
  <c r="AE111" i="56"/>
  <c r="AE66" i="56"/>
  <c r="AE144" i="56"/>
  <c r="AE114" i="56"/>
  <c r="AE87" i="56"/>
  <c r="AE64" i="56"/>
  <c r="AE127" i="56"/>
  <c r="AE108" i="56"/>
  <c r="AE139" i="56"/>
  <c r="AE63" i="56"/>
  <c r="AE132" i="56"/>
  <c r="AE126" i="56"/>
  <c r="AE123" i="56"/>
  <c r="AE81" i="56"/>
  <c r="AE118" i="56"/>
  <c r="AE88" i="56"/>
  <c r="AE78" i="56"/>
  <c r="AE76" i="56"/>
  <c r="AE130" i="56"/>
  <c r="AE85" i="56"/>
  <c r="AE97" i="56"/>
  <c r="AE103" i="56"/>
  <c r="AE142" i="56"/>
  <c r="AE72" i="56"/>
  <c r="AE147" i="56"/>
  <c r="AE79" i="56"/>
  <c r="AE129" i="56"/>
  <c r="AE138" i="56"/>
  <c r="AE99" i="56"/>
  <c r="AE151" i="56"/>
  <c r="AE70" i="56"/>
  <c r="AE93" i="56"/>
  <c r="AE133" i="56"/>
  <c r="AE84" i="56"/>
  <c r="AE141" i="56"/>
  <c r="AE109" i="56"/>
  <c r="AE102" i="56"/>
  <c r="AE112" i="56"/>
  <c r="AE67" i="56"/>
  <c r="AE106" i="56"/>
  <c r="AE91" i="56"/>
  <c r="AE61" i="56"/>
  <c r="AE115" i="56"/>
  <c r="AE145" i="56"/>
  <c r="AE105" i="56"/>
  <c r="AE90" i="56"/>
  <c r="AE82" i="56"/>
  <c r="AE121" i="56"/>
  <c r="AE135" i="56"/>
  <c r="AE150" i="56"/>
  <c r="AE124" i="56"/>
  <c r="AE154" i="56"/>
  <c r="AE153" i="56"/>
  <c r="U161" i="61"/>
  <c r="U161" i="67"/>
  <c r="AH218" i="61"/>
  <c r="AH270" i="61" s="1"/>
  <c r="AH394" i="61"/>
  <c r="U136" i="67"/>
  <c r="U136" i="61"/>
  <c r="U155" i="67"/>
  <c r="U155" i="61"/>
  <c r="U134" i="61"/>
  <c r="U134" i="67"/>
  <c r="U137" i="61"/>
  <c r="U137" i="67"/>
  <c r="U159" i="61"/>
  <c r="U159" i="67"/>
  <c r="U151" i="61"/>
  <c r="U151" i="67"/>
  <c r="U147" i="61"/>
  <c r="U147" i="67"/>
  <c r="T188" i="67"/>
  <c r="T240" i="67" s="1"/>
  <c r="T292" i="67" s="1"/>
  <c r="I292" i="67" s="1"/>
  <c r="T205" i="67"/>
  <c r="T257" i="67" s="1"/>
  <c r="T309" i="67" s="1"/>
  <c r="I309" i="67" s="1"/>
  <c r="T204" i="67"/>
  <c r="T256" i="67" s="1"/>
  <c r="T308" i="67" s="1"/>
  <c r="I308" i="67" s="1"/>
  <c r="T203" i="67"/>
  <c r="T255" i="67" s="1"/>
  <c r="T307" i="67" s="1"/>
  <c r="I307" i="67" s="1"/>
  <c r="T194" i="67"/>
  <c r="T246" i="67" s="1"/>
  <c r="T298" i="67" s="1"/>
  <c r="I298" i="67" s="1"/>
  <c r="T201" i="67"/>
  <c r="T253" i="67" s="1"/>
  <c r="T305" i="67" s="1"/>
  <c r="I305" i="67" s="1"/>
  <c r="T197" i="67"/>
  <c r="T249" i="67" s="1"/>
  <c r="T301" i="67" s="1"/>
  <c r="I301" i="67" s="1"/>
  <c r="T190" i="67"/>
  <c r="T242" i="67" s="1"/>
  <c r="T294" i="67" s="1"/>
  <c r="I294" i="67" s="1"/>
  <c r="T185" i="67"/>
  <c r="T237" i="67" s="1"/>
  <c r="T289" i="67" s="1"/>
  <c r="I289" i="67" s="1"/>
  <c r="T213" i="67"/>
  <c r="T265" i="67" s="1"/>
  <c r="T317" i="67" s="1"/>
  <c r="I317" i="67" s="1"/>
  <c r="T187" i="67"/>
  <c r="T239" i="67" s="1"/>
  <c r="T291" i="67" s="1"/>
  <c r="I291" i="67" s="1"/>
  <c r="T207" i="67"/>
  <c r="T259" i="67" s="1"/>
  <c r="T311" i="67" s="1"/>
  <c r="I311" i="67" s="1"/>
  <c r="T202" i="67"/>
  <c r="T254" i="67" s="1"/>
  <c r="T306" i="67" s="1"/>
  <c r="I306" i="67" s="1"/>
  <c r="T212" i="67"/>
  <c r="T264" i="67" s="1"/>
  <c r="T316" i="67" s="1"/>
  <c r="I316" i="67" s="1"/>
  <c r="T215" i="67"/>
  <c r="T267" i="67" s="1"/>
  <c r="T319" i="67" s="1"/>
  <c r="I319" i="67" s="1"/>
  <c r="T211" i="67"/>
  <c r="T263" i="67" s="1"/>
  <c r="T315" i="67" s="1"/>
  <c r="I315" i="67" s="1"/>
  <c r="T210" i="67"/>
  <c r="T262" i="67" s="1"/>
  <c r="T314" i="67" s="1"/>
  <c r="I314" i="67" s="1"/>
  <c r="T198" i="67"/>
  <c r="T250" i="67" s="1"/>
  <c r="T302" i="67" s="1"/>
  <c r="I302" i="67" s="1"/>
  <c r="T186" i="67"/>
  <c r="T238" i="67" s="1"/>
  <c r="T290" i="67" s="1"/>
  <c r="I290" i="67" s="1"/>
  <c r="T206" i="67"/>
  <c r="T258" i="67" s="1"/>
  <c r="T310" i="67" s="1"/>
  <c r="I310" i="67" s="1"/>
  <c r="T192" i="67"/>
  <c r="T244" i="67" s="1"/>
  <c r="T296" i="67" s="1"/>
  <c r="I296" i="67" s="1"/>
  <c r="T195" i="67"/>
  <c r="T247" i="67" s="1"/>
  <c r="T299" i="67" s="1"/>
  <c r="I299" i="67" s="1"/>
  <c r="T193" i="67"/>
  <c r="T245" i="67" s="1"/>
  <c r="T297" i="67" s="1"/>
  <c r="I297" i="67" s="1"/>
  <c r="T209" i="67"/>
  <c r="T261" i="67" s="1"/>
  <c r="T313" i="67" s="1"/>
  <c r="I313" i="67" s="1"/>
  <c r="T200" i="67"/>
  <c r="T252" i="67" s="1"/>
  <c r="T304" i="67" s="1"/>
  <c r="I304" i="67" s="1"/>
  <c r="T199" i="67"/>
  <c r="T251" i="67" s="1"/>
  <c r="T303" i="67" s="1"/>
  <c r="I303" i="67" s="1"/>
  <c r="T189" i="67"/>
  <c r="T241" i="67" s="1"/>
  <c r="T293" i="67" s="1"/>
  <c r="I293" i="67" s="1"/>
  <c r="T191" i="67"/>
  <c r="T243" i="67" s="1"/>
  <c r="T295" i="67" s="1"/>
  <c r="I295" i="67" s="1"/>
  <c r="T208" i="67"/>
  <c r="T260" i="67" s="1"/>
  <c r="T312" i="67" s="1"/>
  <c r="I312" i="67" s="1"/>
  <c r="T214" i="67"/>
  <c r="T266" i="67" s="1"/>
  <c r="T318" i="67" s="1"/>
  <c r="I318" i="67" s="1"/>
  <c r="T196" i="67"/>
  <c r="T248" i="67" s="1"/>
  <c r="T300" i="67" s="1"/>
  <c r="I300" i="67" s="1"/>
  <c r="T216" i="67"/>
  <c r="T268" i="67" s="1"/>
  <c r="T320" i="67" s="1"/>
  <c r="I320" i="67" s="1"/>
  <c r="T171" i="67"/>
  <c r="T223" i="67" s="1"/>
  <c r="T275" i="67" s="1"/>
  <c r="T175" i="67"/>
  <c r="T227" i="67" s="1"/>
  <c r="T279" i="67" s="1"/>
  <c r="T176" i="67"/>
  <c r="T228" i="67" s="1"/>
  <c r="T280" i="67" s="1"/>
  <c r="T168" i="67"/>
  <c r="T220" i="67" s="1"/>
  <c r="T272" i="67" s="1"/>
  <c r="T181" i="67"/>
  <c r="T233" i="67" s="1"/>
  <c r="T285" i="67" s="1"/>
  <c r="T179" i="67"/>
  <c r="T231" i="67" s="1"/>
  <c r="T283" i="67" s="1"/>
  <c r="T178" i="67"/>
  <c r="T230" i="67" s="1"/>
  <c r="T282" i="67" s="1"/>
  <c r="T182" i="67"/>
  <c r="T234" i="67" s="1"/>
  <c r="T286" i="67" s="1"/>
  <c r="I286" i="67" s="1"/>
  <c r="T180" i="67"/>
  <c r="T232" i="67" s="1"/>
  <c r="T284" i="67" s="1"/>
  <c r="T169" i="67"/>
  <c r="T221" i="67" s="1"/>
  <c r="T273" i="67" s="1"/>
  <c r="T184" i="67"/>
  <c r="T236" i="67" s="1"/>
  <c r="T288" i="67" s="1"/>
  <c r="I288" i="67" s="1"/>
  <c r="T183" i="67"/>
  <c r="T235" i="67" s="1"/>
  <c r="T287" i="67" s="1"/>
  <c r="I287" i="67" s="1"/>
  <c r="T170" i="67"/>
  <c r="T222" i="67" s="1"/>
  <c r="T274" i="67" s="1"/>
  <c r="T172" i="67"/>
  <c r="T224" i="67" s="1"/>
  <c r="T276" i="67" s="1"/>
  <c r="T167" i="67"/>
  <c r="T219" i="67" s="1"/>
  <c r="T173" i="67"/>
  <c r="T177" i="67"/>
  <c r="T229" i="67" s="1"/>
  <c r="T281" i="67" s="1"/>
  <c r="T174" i="67"/>
  <c r="T226" i="67" s="1"/>
  <c r="T278" i="67" s="1"/>
  <c r="U114" i="61"/>
  <c r="U114" i="67"/>
  <c r="U118" i="61"/>
  <c r="U335" i="61" s="1"/>
  <c r="U118" i="67"/>
  <c r="U335" i="67" s="1"/>
  <c r="U117" i="61"/>
  <c r="U117" i="67"/>
  <c r="U126" i="61"/>
  <c r="U126" i="67"/>
  <c r="U121" i="61"/>
  <c r="U121" i="67"/>
  <c r="U116" i="61"/>
  <c r="U116" i="67"/>
  <c r="U123" i="61"/>
  <c r="U123" i="67"/>
  <c r="U122" i="61"/>
  <c r="U122" i="67"/>
  <c r="U130" i="61"/>
  <c r="U130" i="67"/>
  <c r="U128" i="61"/>
  <c r="U128" i="67"/>
  <c r="U124" i="61"/>
  <c r="U124" i="67"/>
  <c r="U129" i="61"/>
  <c r="U129" i="67"/>
  <c r="U119" i="61"/>
  <c r="U119" i="67"/>
  <c r="U120" i="61"/>
  <c r="U120" i="67"/>
  <c r="U115" i="61"/>
  <c r="U115" i="67"/>
  <c r="U333" i="67" s="1"/>
  <c r="U127" i="61"/>
  <c r="U127" i="67"/>
  <c r="U131" i="61"/>
  <c r="U131" i="67"/>
  <c r="T324" i="67"/>
  <c r="T353" i="67" s="1"/>
  <c r="T368" i="67" s="1"/>
  <c r="T60" i="67"/>
  <c r="T110" i="67" s="1"/>
  <c r="R14" i="69" s="1"/>
  <c r="T57" i="67"/>
  <c r="T399" i="67" s="1"/>
  <c r="T401" i="67" s="1"/>
  <c r="T402" i="67" s="1"/>
  <c r="T180" i="61"/>
  <c r="T232" i="61" s="1"/>
  <c r="T284" i="61" s="1"/>
  <c r="T172" i="61"/>
  <c r="T224" i="61" s="1"/>
  <c r="T276" i="61" s="1"/>
  <c r="T213" i="61"/>
  <c r="T265" i="61" s="1"/>
  <c r="T317" i="61" s="1"/>
  <c r="I317" i="61" s="1"/>
  <c r="H82" i="58" s="1"/>
  <c r="T194" i="61"/>
  <c r="T246" i="61" s="1"/>
  <c r="T298" i="61" s="1"/>
  <c r="I298" i="61" s="1"/>
  <c r="H63" i="58" s="1"/>
  <c r="T207" i="61"/>
  <c r="T259" i="61" s="1"/>
  <c r="T311" i="61" s="1"/>
  <c r="I311" i="61" s="1"/>
  <c r="H76" i="58" s="1"/>
  <c r="T204" i="61"/>
  <c r="T256" i="61" s="1"/>
  <c r="T308" i="61" s="1"/>
  <c r="I308" i="61" s="1"/>
  <c r="H73" i="58" s="1"/>
  <c r="T212" i="61"/>
  <c r="T264" i="61" s="1"/>
  <c r="T316" i="61" s="1"/>
  <c r="I316" i="61" s="1"/>
  <c r="H81" i="58" s="1"/>
  <c r="T192" i="61"/>
  <c r="T244" i="61" s="1"/>
  <c r="T296" i="61" s="1"/>
  <c r="I296" i="61" s="1"/>
  <c r="H61" i="58" s="1"/>
  <c r="T198" i="61"/>
  <c r="T250" i="61" s="1"/>
  <c r="T302" i="61" s="1"/>
  <c r="I302" i="61" s="1"/>
  <c r="H67" i="58" s="1"/>
  <c r="T211" i="61"/>
  <c r="T263" i="61" s="1"/>
  <c r="T315" i="61" s="1"/>
  <c r="I315" i="61" s="1"/>
  <c r="H80" i="58" s="1"/>
  <c r="T175" i="61"/>
  <c r="T227" i="61" s="1"/>
  <c r="T279" i="61" s="1"/>
  <c r="T167" i="61"/>
  <c r="T219" i="61" s="1"/>
  <c r="T271" i="61" s="1"/>
  <c r="I271" i="61" s="1"/>
  <c r="T176" i="61"/>
  <c r="T228" i="61" s="1"/>
  <c r="T280" i="61" s="1"/>
  <c r="T179" i="61"/>
  <c r="T231" i="61" s="1"/>
  <c r="T283" i="61" s="1"/>
  <c r="T169" i="61"/>
  <c r="T221" i="61" s="1"/>
  <c r="T273" i="61" s="1"/>
  <c r="T203" i="61"/>
  <c r="T255" i="61" s="1"/>
  <c r="T307" i="61" s="1"/>
  <c r="I307" i="61" s="1"/>
  <c r="H72" i="58" s="1"/>
  <c r="T187" i="61"/>
  <c r="T239" i="61" s="1"/>
  <c r="T291" i="61" s="1"/>
  <c r="I291" i="61" s="1"/>
  <c r="H56" i="58" s="1"/>
  <c r="T190" i="61"/>
  <c r="T242" i="61" s="1"/>
  <c r="T294" i="61" s="1"/>
  <c r="I294" i="61" s="1"/>
  <c r="H59" i="58" s="1"/>
  <c r="T208" i="61"/>
  <c r="T260" i="61" s="1"/>
  <c r="T312" i="61" s="1"/>
  <c r="I312" i="61" s="1"/>
  <c r="H77" i="58" s="1"/>
  <c r="T206" i="61"/>
  <c r="T258" i="61" s="1"/>
  <c r="T310" i="61" s="1"/>
  <c r="I310" i="61" s="1"/>
  <c r="H75" i="58" s="1"/>
  <c r="T195" i="61"/>
  <c r="T247" i="61" s="1"/>
  <c r="T299" i="61" s="1"/>
  <c r="I299" i="61" s="1"/>
  <c r="H64" i="58" s="1"/>
  <c r="T196" i="61"/>
  <c r="T248" i="61" s="1"/>
  <c r="T300" i="61" s="1"/>
  <c r="I300" i="61" s="1"/>
  <c r="H65" i="58" s="1"/>
  <c r="T189" i="61"/>
  <c r="T241" i="61" s="1"/>
  <c r="T293" i="61" s="1"/>
  <c r="I293" i="61" s="1"/>
  <c r="H58" i="58" s="1"/>
  <c r="T170" i="61"/>
  <c r="T222" i="61" s="1"/>
  <c r="T274" i="61" s="1"/>
  <c r="T183" i="61"/>
  <c r="T235" i="61" s="1"/>
  <c r="T287" i="61" s="1"/>
  <c r="I287" i="61" s="1"/>
  <c r="H52" i="58" s="1"/>
  <c r="T178" i="61"/>
  <c r="T230" i="61" s="1"/>
  <c r="T282" i="61" s="1"/>
  <c r="T215" i="61"/>
  <c r="T267" i="61" s="1"/>
  <c r="T319" i="61" s="1"/>
  <c r="I319" i="61" s="1"/>
  <c r="H84" i="58" s="1"/>
  <c r="T177" i="61"/>
  <c r="T229" i="61" s="1"/>
  <c r="T281" i="61" s="1"/>
  <c r="T171" i="61"/>
  <c r="T223" i="61" s="1"/>
  <c r="T275" i="61" s="1"/>
  <c r="T168" i="61"/>
  <c r="T220" i="61" s="1"/>
  <c r="T272" i="61" s="1"/>
  <c r="T197" i="61"/>
  <c r="T249" i="61" s="1"/>
  <c r="T301" i="61" s="1"/>
  <c r="I301" i="61" s="1"/>
  <c r="H66" i="58" s="1"/>
  <c r="T205" i="61"/>
  <c r="T257" i="61" s="1"/>
  <c r="T309" i="61" s="1"/>
  <c r="I309" i="61" s="1"/>
  <c r="H74" i="58" s="1"/>
  <c r="T188" i="61"/>
  <c r="T240" i="61" s="1"/>
  <c r="T292" i="61" s="1"/>
  <c r="I292" i="61" s="1"/>
  <c r="H57" i="58" s="1"/>
  <c r="T200" i="61"/>
  <c r="T252" i="61" s="1"/>
  <c r="T304" i="61" s="1"/>
  <c r="I304" i="61" s="1"/>
  <c r="H69" i="58" s="1"/>
  <c r="T209" i="61"/>
  <c r="T261" i="61" s="1"/>
  <c r="T313" i="61" s="1"/>
  <c r="I313" i="61" s="1"/>
  <c r="H78" i="58" s="1"/>
  <c r="T199" i="61"/>
  <c r="T251" i="61" s="1"/>
  <c r="T303" i="61" s="1"/>
  <c r="I303" i="61" s="1"/>
  <c r="H68" i="58" s="1"/>
  <c r="T210" i="61"/>
  <c r="T262" i="61" s="1"/>
  <c r="T314" i="61" s="1"/>
  <c r="I314" i="61" s="1"/>
  <c r="H79" i="58" s="1"/>
  <c r="T216" i="61"/>
  <c r="T268" i="61" s="1"/>
  <c r="T320" i="61" s="1"/>
  <c r="I320" i="61" s="1"/>
  <c r="H85" i="58" s="1"/>
  <c r="T184" i="61"/>
  <c r="T236" i="61" s="1"/>
  <c r="T288" i="61" s="1"/>
  <c r="I288" i="61" s="1"/>
  <c r="H53" i="58" s="1"/>
  <c r="T182" i="61"/>
  <c r="T234" i="61" s="1"/>
  <c r="T286" i="61" s="1"/>
  <c r="I286" i="61" s="1"/>
  <c r="H51" i="58" s="1"/>
  <c r="T173" i="61"/>
  <c r="T225" i="61" s="1"/>
  <c r="T277" i="61" s="1"/>
  <c r="T201" i="61"/>
  <c r="T253" i="61" s="1"/>
  <c r="T305" i="61" s="1"/>
  <c r="I305" i="61" s="1"/>
  <c r="H70" i="58" s="1"/>
  <c r="T186" i="61"/>
  <c r="T238" i="61" s="1"/>
  <c r="T290" i="61" s="1"/>
  <c r="I290" i="61" s="1"/>
  <c r="H55" i="58" s="1"/>
  <c r="T202" i="61"/>
  <c r="T254" i="61" s="1"/>
  <c r="T306" i="61" s="1"/>
  <c r="I306" i="61" s="1"/>
  <c r="H71" i="58" s="1"/>
  <c r="T185" i="61"/>
  <c r="T237" i="61" s="1"/>
  <c r="T289" i="61" s="1"/>
  <c r="I289" i="61" s="1"/>
  <c r="H54" i="58" s="1"/>
  <c r="T193" i="61"/>
  <c r="T245" i="61" s="1"/>
  <c r="T297" i="61" s="1"/>
  <c r="I297" i="61" s="1"/>
  <c r="H62" i="58" s="1"/>
  <c r="T191" i="61"/>
  <c r="T243" i="61" s="1"/>
  <c r="T295" i="61" s="1"/>
  <c r="I295" i="61" s="1"/>
  <c r="H60" i="58" s="1"/>
  <c r="T214" i="61"/>
  <c r="T266" i="61" s="1"/>
  <c r="T318" i="61" s="1"/>
  <c r="I318" i="61" s="1"/>
  <c r="H83" i="58" s="1"/>
  <c r="T181" i="61"/>
  <c r="T233" i="61" s="1"/>
  <c r="T285" i="61" s="1"/>
  <c r="T174" i="61"/>
  <c r="T226" i="61" s="1"/>
  <c r="T278" i="61" s="1"/>
  <c r="T57" i="61"/>
  <c r="AE54" i="56"/>
  <c r="AE55" i="56"/>
  <c r="AE57" i="56"/>
  <c r="AE58" i="56"/>
  <c r="AE52" i="56"/>
  <c r="AE51" i="56"/>
  <c r="AF394" i="67"/>
  <c r="AF77" i="67"/>
  <c r="AF74" i="67"/>
  <c r="AF76" i="67"/>
  <c r="AF75" i="67"/>
  <c r="AF78" i="67"/>
  <c r="AF81" i="67"/>
  <c r="AF80" i="67"/>
  <c r="AF393" i="67"/>
  <c r="AF395" i="67" s="1"/>
  <c r="AD16" i="69" s="1"/>
  <c r="AF79" i="67"/>
  <c r="AF73" i="67"/>
  <c r="AF72" i="67"/>
  <c r="AC19" i="66"/>
  <c r="AB33" i="66"/>
  <c r="AA34" i="66"/>
  <c r="AG3" i="67" s="1"/>
  <c r="R184" i="69"/>
  <c r="R71" i="69" s="1"/>
  <c r="R183" i="59"/>
  <c r="R70" i="59" s="1"/>
  <c r="T324" i="61"/>
  <c r="T348" i="61" s="1"/>
  <c r="T363" i="61" s="1"/>
  <c r="T60" i="61"/>
  <c r="T110" i="61" s="1"/>
  <c r="AE10" i="56"/>
  <c r="AE30" i="56"/>
  <c r="AE16" i="56"/>
  <c r="AE12" i="56"/>
  <c r="AE19" i="56"/>
  <c r="AE46" i="56"/>
  <c r="AE27" i="56"/>
  <c r="AE37" i="56"/>
  <c r="AE9" i="56"/>
  <c r="AE25" i="56"/>
  <c r="AE42" i="56"/>
  <c r="AE48" i="56"/>
  <c r="AE22" i="56"/>
  <c r="AE49" i="56"/>
  <c r="AE18" i="56"/>
  <c r="AE21" i="56"/>
  <c r="AE24" i="56"/>
  <c r="AE34" i="56"/>
  <c r="AE28" i="56"/>
  <c r="AE31" i="56"/>
  <c r="AE40" i="56"/>
  <c r="AE13" i="56"/>
  <c r="AE33" i="56"/>
  <c r="AE39" i="56"/>
  <c r="AE43" i="56"/>
  <c r="AE36" i="56"/>
  <c r="AE45" i="56"/>
  <c r="AE15" i="56"/>
  <c r="AK106" i="67"/>
  <c r="AK98" i="67"/>
  <c r="AK90" i="67"/>
  <c r="AK107" i="67"/>
  <c r="AK89" i="67"/>
  <c r="AK87" i="67"/>
  <c r="AK101" i="67"/>
  <c r="AK108" i="67"/>
  <c r="AK100" i="67"/>
  <c r="AK92" i="67"/>
  <c r="AK95" i="67"/>
  <c r="AK97" i="67"/>
  <c r="AK93" i="67"/>
  <c r="AK218" i="67"/>
  <c r="AK270" i="67" s="1"/>
  <c r="AK102" i="67"/>
  <c r="AK94" i="67"/>
  <c r="AK91" i="67"/>
  <c r="AK103" i="67"/>
  <c r="AK105" i="67"/>
  <c r="AK109" i="67"/>
  <c r="AK104" i="67"/>
  <c r="AK96" i="67"/>
  <c r="AK88" i="67"/>
  <c r="AK99" i="67"/>
  <c r="AJ390" i="67"/>
  <c r="AJ5" i="69"/>
  <c r="AJ205" i="69" s="1"/>
  <c r="AF18" i="66"/>
  <c r="AF11" i="66" s="1"/>
  <c r="AG27" i="66"/>
  <c r="AL2" i="67"/>
  <c r="AI223" i="69"/>
  <c r="AI224" i="69"/>
  <c r="AI218" i="69"/>
  <c r="AI229" i="69"/>
  <c r="AI211" i="69"/>
  <c r="AI181" i="69"/>
  <c r="AI209" i="69"/>
  <c r="AI216" i="69"/>
  <c r="AI165" i="69"/>
  <c r="AI128" i="69"/>
  <c r="AI233" i="69"/>
  <c r="AI166" i="69"/>
  <c r="AI129" i="69"/>
  <c r="AI113" i="69"/>
  <c r="AI168" i="69"/>
  <c r="AI109" i="69"/>
  <c r="AI163" i="69"/>
  <c r="AI104" i="69"/>
  <c r="AI110" i="69"/>
  <c r="AI206" i="69"/>
  <c r="AI111" i="69"/>
  <c r="AI130" i="69"/>
  <c r="AI171" i="69"/>
  <c r="AI119" i="69"/>
  <c r="AI222" i="69"/>
  <c r="AI212" i="69"/>
  <c r="AI178" i="69"/>
  <c r="AI116" i="69"/>
  <c r="AI154" i="69"/>
  <c r="AI159" i="69"/>
  <c r="AI179" i="69"/>
  <c r="AI115" i="69"/>
  <c r="AI213" i="69"/>
  <c r="AI122" i="69"/>
  <c r="AI231" i="69"/>
  <c r="AI232" i="69"/>
  <c r="AI230" i="69"/>
  <c r="AI219" i="69"/>
  <c r="AI226" i="69"/>
  <c r="AI182" i="69"/>
  <c r="AI157" i="69"/>
  <c r="AI174" i="69"/>
  <c r="AI121" i="69"/>
  <c r="AI172" i="69"/>
  <c r="AI112" i="69"/>
  <c r="AI102" i="69"/>
  <c r="AI103" i="69"/>
  <c r="AI176" i="69"/>
  <c r="AI235" i="69"/>
  <c r="AI236" i="69"/>
  <c r="AI220" i="69"/>
  <c r="AI214" i="69"/>
  <c r="AI221" i="69"/>
  <c r="AI207" i="69"/>
  <c r="AI177" i="69"/>
  <c r="AI208" i="69"/>
  <c r="AI183" i="69"/>
  <c r="AI161" i="69"/>
  <c r="AI124" i="69"/>
  <c r="AI180" i="69"/>
  <c r="AI162" i="69"/>
  <c r="AI125" i="69"/>
  <c r="AI175" i="69"/>
  <c r="AI160" i="69"/>
  <c r="AI105" i="69"/>
  <c r="AI152" i="69"/>
  <c r="AI155" i="69"/>
  <c r="AI106" i="69"/>
  <c r="AI164" i="69"/>
  <c r="AI107" i="69"/>
  <c r="AI127" i="69"/>
  <c r="AI100" i="69"/>
  <c r="AI227" i="69"/>
  <c r="AI228" i="69"/>
  <c r="AI237" i="69"/>
  <c r="AI215" i="69"/>
  <c r="AI217" i="69"/>
  <c r="AI169" i="69"/>
  <c r="AI153" i="69"/>
  <c r="AI170" i="69"/>
  <c r="AI117" i="69"/>
  <c r="AI156" i="69"/>
  <c r="AI108" i="69"/>
  <c r="AI99" i="69"/>
  <c r="AI118" i="69"/>
  <c r="AI101" i="69"/>
  <c r="AI210" i="69"/>
  <c r="AI225" i="69"/>
  <c r="AI173" i="69"/>
  <c r="AI120" i="69"/>
  <c r="AI158" i="69"/>
  <c r="AI167" i="69"/>
  <c r="AI234" i="69"/>
  <c r="AI123" i="69"/>
  <c r="AI126" i="69"/>
  <c r="AI114" i="69"/>
  <c r="AI205" i="69"/>
  <c r="AI151" i="69"/>
  <c r="AI98" i="69"/>
  <c r="AG30" i="66"/>
  <c r="AH28" i="66"/>
  <c r="AH29" i="66" s="1"/>
  <c r="S188" i="69"/>
  <c r="T189" i="69"/>
  <c r="U190" i="69"/>
  <c r="V191" i="69"/>
  <c r="W192" i="69"/>
  <c r="X193" i="69"/>
  <c r="Y194" i="69"/>
  <c r="Z195" i="69"/>
  <c r="AA196" i="69"/>
  <c r="AB197" i="69"/>
  <c r="AC198" i="69"/>
  <c r="AD199" i="69"/>
  <c r="AE200" i="69"/>
  <c r="AF201" i="69"/>
  <c r="AG202" i="69"/>
  <c r="AH203" i="69"/>
  <c r="AI204" i="69"/>
  <c r="S81" i="69"/>
  <c r="T82" i="69"/>
  <c r="U83" i="69"/>
  <c r="V84" i="69"/>
  <c r="W85" i="69"/>
  <c r="X86" i="69"/>
  <c r="Y87" i="69"/>
  <c r="Z88" i="69"/>
  <c r="AA89" i="69"/>
  <c r="AB90" i="69"/>
  <c r="AC91" i="69"/>
  <c r="AD92" i="69"/>
  <c r="AE93" i="69"/>
  <c r="AF94" i="69"/>
  <c r="AG95" i="69"/>
  <c r="AH96" i="69"/>
  <c r="AI97" i="69"/>
  <c r="AG393" i="61"/>
  <c r="AG395" i="61" s="1"/>
  <c r="AE16" i="59" s="1"/>
  <c r="S401" i="61"/>
  <c r="S402" i="61" s="1"/>
  <c r="AC90" i="59"/>
  <c r="AD91" i="59"/>
  <c r="AC197" i="59"/>
  <c r="AD198" i="59"/>
  <c r="AE92" i="59"/>
  <c r="AG390" i="61"/>
  <c r="AE199" i="59"/>
  <c r="AF200" i="59"/>
  <c r="AF203" i="59"/>
  <c r="AF209" i="59"/>
  <c r="AF204" i="59"/>
  <c r="AF207" i="59"/>
  <c r="AF211" i="59"/>
  <c r="AF205" i="59"/>
  <c r="AF206" i="59"/>
  <c r="AF210" i="59"/>
  <c r="AF202" i="59"/>
  <c r="AF213" i="59"/>
  <c r="AF217" i="59"/>
  <c r="AF221" i="59"/>
  <c r="AF225" i="59"/>
  <c r="AF208" i="59"/>
  <c r="AF212" i="59"/>
  <c r="AF216" i="59"/>
  <c r="AF220" i="59"/>
  <c r="AF224" i="59"/>
  <c r="AF215" i="59"/>
  <c r="AF219" i="59"/>
  <c r="AF223" i="59"/>
  <c r="AF227" i="59"/>
  <c r="AF201" i="59"/>
  <c r="AF214" i="59"/>
  <c r="AF218" i="59"/>
  <c r="AF222" i="59"/>
  <c r="AF226" i="59"/>
  <c r="AF228" i="59"/>
  <c r="AF232" i="59"/>
  <c r="AF236" i="59"/>
  <c r="AF231" i="59"/>
  <c r="AF235" i="59"/>
  <c r="AF230" i="59"/>
  <c r="AF234" i="59"/>
  <c r="AF229" i="59"/>
  <c r="AF233" i="59"/>
  <c r="T188" i="59"/>
  <c r="V190" i="59"/>
  <c r="X192" i="59"/>
  <c r="Z194" i="59"/>
  <c r="AB196" i="59"/>
  <c r="S187" i="59"/>
  <c r="U189" i="59"/>
  <c r="W191" i="59"/>
  <c r="Y193" i="59"/>
  <c r="AA195" i="59"/>
  <c r="AF149" i="59"/>
  <c r="AF155" i="59"/>
  <c r="AF147" i="59"/>
  <c r="AF151" i="59"/>
  <c r="AF152" i="59"/>
  <c r="AF157" i="59"/>
  <c r="AF158" i="59"/>
  <c r="AF162" i="59"/>
  <c r="AF159" i="59"/>
  <c r="AF163" i="59"/>
  <c r="AF167" i="59"/>
  <c r="AF171" i="59"/>
  <c r="AF175" i="59"/>
  <c r="AF179" i="59"/>
  <c r="AF150" i="59"/>
  <c r="AF148" i="59"/>
  <c r="AF153" i="59"/>
  <c r="AF154" i="59"/>
  <c r="AF166" i="59"/>
  <c r="AF170" i="59"/>
  <c r="AF174" i="59"/>
  <c r="AF178" i="59"/>
  <c r="AF182" i="59"/>
  <c r="AF165" i="59"/>
  <c r="AF173" i="59"/>
  <c r="AF181" i="59"/>
  <c r="AF156" i="59"/>
  <c r="AF177" i="59"/>
  <c r="AF160" i="59"/>
  <c r="AF164" i="59"/>
  <c r="AF172" i="59"/>
  <c r="AF180" i="59"/>
  <c r="AF161" i="59"/>
  <c r="AF169" i="59"/>
  <c r="AF168" i="59"/>
  <c r="AF176" i="59"/>
  <c r="AF97" i="59"/>
  <c r="AF100" i="59"/>
  <c r="AF104" i="59"/>
  <c r="AF108" i="59"/>
  <c r="AF98" i="59"/>
  <c r="AF99" i="59"/>
  <c r="AF103" i="59"/>
  <c r="AF107" i="59"/>
  <c r="AF111" i="59"/>
  <c r="AF93" i="59"/>
  <c r="AF96" i="59"/>
  <c r="AF102" i="59"/>
  <c r="AF106" i="59"/>
  <c r="AF110" i="59"/>
  <c r="AF101" i="59"/>
  <c r="AF112" i="59"/>
  <c r="AF116" i="59"/>
  <c r="AF120" i="59"/>
  <c r="AF124" i="59"/>
  <c r="AF128" i="59"/>
  <c r="AF105" i="59"/>
  <c r="AF113" i="59"/>
  <c r="AF121" i="59"/>
  <c r="AF125" i="59"/>
  <c r="AF129" i="59"/>
  <c r="AF115" i="59"/>
  <c r="AF119" i="59"/>
  <c r="AF123" i="59"/>
  <c r="AF127" i="59"/>
  <c r="AF117" i="59"/>
  <c r="AF94" i="59"/>
  <c r="AF109" i="59"/>
  <c r="AF114" i="59"/>
  <c r="AF118" i="59"/>
  <c r="AF122" i="59"/>
  <c r="AF126" i="59"/>
  <c r="AF95" i="59"/>
  <c r="V83" i="59"/>
  <c r="Z87" i="59"/>
  <c r="U82" i="59"/>
  <c r="Y86" i="59"/>
  <c r="S80" i="59"/>
  <c r="W84" i="59"/>
  <c r="AA88" i="59"/>
  <c r="T81" i="59"/>
  <c r="X85" i="59"/>
  <c r="AB89" i="59"/>
  <c r="N68" i="59"/>
  <c r="AH88" i="61"/>
  <c r="AH91" i="61"/>
  <c r="AH96" i="61"/>
  <c r="AH99" i="61"/>
  <c r="AH104" i="61"/>
  <c r="AH107" i="61"/>
  <c r="AH89" i="61"/>
  <c r="AH90" i="61"/>
  <c r="AH97" i="61"/>
  <c r="AH98" i="61"/>
  <c r="AH105" i="61"/>
  <c r="AH106" i="61"/>
  <c r="AH84" i="61"/>
  <c r="AH87" i="61"/>
  <c r="AH92" i="61"/>
  <c r="AH95" i="61"/>
  <c r="AH100" i="61"/>
  <c r="AH103" i="61"/>
  <c r="AH108" i="61"/>
  <c r="AH93" i="61"/>
  <c r="AH102" i="61"/>
  <c r="AH94" i="61"/>
  <c r="AH101" i="61"/>
  <c r="AH86" i="61"/>
  <c r="AH109" i="61"/>
  <c r="AH85" i="61"/>
  <c r="AE7" i="56"/>
  <c r="AE6" i="56"/>
  <c r="Q29" i="1"/>
  <c r="AF3" i="56"/>
  <c r="AR2" i="56"/>
  <c r="AB3" i="42"/>
  <c r="AB6" i="42" s="1"/>
  <c r="AI2" i="61"/>
  <c r="AG5" i="59"/>
  <c r="B26" i="59" s="1"/>
  <c r="AC18" i="1"/>
  <c r="AC11" i="1" s="1"/>
  <c r="AD27" i="1"/>
  <c r="AH5" i="75" s="1"/>
  <c r="AH148" i="75" s="1"/>
  <c r="AD33" i="1"/>
  <c r="AC34" i="1"/>
  <c r="AI3" i="61" s="1"/>
  <c r="U330" i="67" l="1"/>
  <c r="R14" i="59"/>
  <c r="C23" i="59" s="1"/>
  <c r="Q20" i="69"/>
  <c r="H83" i="68"/>
  <c r="H64" i="68"/>
  <c r="H81" i="68"/>
  <c r="H70" i="68"/>
  <c r="H77" i="68"/>
  <c r="H61" i="68"/>
  <c r="H71" i="68"/>
  <c r="H63" i="68"/>
  <c r="H52" i="68"/>
  <c r="H60" i="68"/>
  <c r="H75" i="68"/>
  <c r="H76" i="68"/>
  <c r="H72" i="68"/>
  <c r="H53" i="68"/>
  <c r="H58" i="68"/>
  <c r="H55" i="68"/>
  <c r="H56" i="68"/>
  <c r="H73" i="68"/>
  <c r="H68" i="68"/>
  <c r="H67" i="68"/>
  <c r="H82" i="68"/>
  <c r="H74" i="68"/>
  <c r="H69" i="68"/>
  <c r="H79" i="68"/>
  <c r="H54" i="68"/>
  <c r="H57" i="68"/>
  <c r="H51" i="68"/>
  <c r="H85" i="68"/>
  <c r="H78" i="68"/>
  <c r="H80" i="68"/>
  <c r="H59" i="68"/>
  <c r="H65" i="68"/>
  <c r="H62" i="68"/>
  <c r="H84" i="68"/>
  <c r="H66" i="68"/>
  <c r="B37" i="59"/>
  <c r="B59" i="59" s="1"/>
  <c r="B48" i="59"/>
  <c r="AH41" i="75"/>
  <c r="AH74" i="75"/>
  <c r="AH61" i="75"/>
  <c r="AH57" i="75"/>
  <c r="AH69" i="75"/>
  <c r="AH53" i="75"/>
  <c r="AH73" i="75"/>
  <c r="AH182" i="75"/>
  <c r="AH175" i="75"/>
  <c r="AH170" i="75"/>
  <c r="AH159" i="75"/>
  <c r="AH160" i="75"/>
  <c r="AH173" i="75"/>
  <c r="AH118" i="75"/>
  <c r="AH115" i="75"/>
  <c r="AH120" i="75"/>
  <c r="AH117" i="75"/>
  <c r="AH113" i="75"/>
  <c r="AH106" i="75"/>
  <c r="AH58" i="75"/>
  <c r="AH71" i="75"/>
  <c r="AH55" i="75"/>
  <c r="AH64" i="75"/>
  <c r="AH52" i="75"/>
  <c r="AH56" i="75"/>
  <c r="AH178" i="75"/>
  <c r="AH176" i="75"/>
  <c r="AH171" i="75"/>
  <c r="AH177" i="75"/>
  <c r="AH165" i="75"/>
  <c r="AH172" i="75"/>
  <c r="AH127" i="75"/>
  <c r="AH162" i="75"/>
  <c r="AH116" i="75"/>
  <c r="AH112" i="75"/>
  <c r="AH109" i="75"/>
  <c r="AH70" i="75"/>
  <c r="AH54" i="75"/>
  <c r="AH67" i="75"/>
  <c r="AH110" i="75"/>
  <c r="AH60" i="75"/>
  <c r="AH174" i="75"/>
  <c r="AH163" i="75"/>
  <c r="AH166" i="75"/>
  <c r="AH119" i="75"/>
  <c r="AH107" i="75"/>
  <c r="AH125" i="75"/>
  <c r="AH75" i="75"/>
  <c r="AH68" i="75"/>
  <c r="AH179" i="75"/>
  <c r="AH168" i="75"/>
  <c r="AH122" i="75"/>
  <c r="AH111" i="75"/>
  <c r="AH66" i="75"/>
  <c r="AH59" i="75"/>
  <c r="AH180" i="75"/>
  <c r="AH161" i="75"/>
  <c r="AH128" i="75"/>
  <c r="AH121" i="75"/>
  <c r="AH114" i="75"/>
  <c r="AH164" i="75"/>
  <c r="AH108" i="75"/>
  <c r="AH72" i="75"/>
  <c r="AH181" i="75"/>
  <c r="AH126" i="75"/>
  <c r="AH105" i="75"/>
  <c r="AH123" i="75"/>
  <c r="AH169" i="75"/>
  <c r="AH167" i="75"/>
  <c r="AH65" i="75"/>
  <c r="AH124" i="75"/>
  <c r="AH62" i="75"/>
  <c r="AH63" i="75"/>
  <c r="AH51" i="75"/>
  <c r="AH50" i="75"/>
  <c r="AH158" i="75"/>
  <c r="AH157" i="75"/>
  <c r="AH156" i="75"/>
  <c r="AH49" i="75"/>
  <c r="AH104" i="75"/>
  <c r="AH103" i="75"/>
  <c r="AH102" i="75"/>
  <c r="AH155" i="75"/>
  <c r="AH48" i="75"/>
  <c r="AH101" i="75"/>
  <c r="AH47" i="75"/>
  <c r="AH154" i="75"/>
  <c r="AH100" i="75"/>
  <c r="AH153" i="75"/>
  <c r="AH46" i="75"/>
  <c r="AH99" i="75"/>
  <c r="AH152" i="75"/>
  <c r="AH45" i="75"/>
  <c r="AH98" i="75"/>
  <c r="AH44" i="75"/>
  <c r="AH151" i="75"/>
  <c r="AH97" i="75"/>
  <c r="AH150" i="75"/>
  <c r="AH43" i="75"/>
  <c r="AH96" i="75"/>
  <c r="AH149" i="75"/>
  <c r="AH42" i="75"/>
  <c r="AH95" i="75"/>
  <c r="T23" i="75"/>
  <c r="AF145" i="75" s="1"/>
  <c r="T21" i="75"/>
  <c r="AF92" i="75"/>
  <c r="Z86" i="75"/>
  <c r="X84" i="75"/>
  <c r="AD90" i="75"/>
  <c r="AB88" i="75"/>
  <c r="W83" i="75"/>
  <c r="AH94" i="75"/>
  <c r="U81" i="75"/>
  <c r="AC89" i="75"/>
  <c r="AE91" i="75"/>
  <c r="V82" i="75"/>
  <c r="AG93" i="75"/>
  <c r="Y85" i="75"/>
  <c r="T80" i="75"/>
  <c r="S79" i="75"/>
  <c r="S129" i="75" s="1"/>
  <c r="S16" i="75" s="1"/>
  <c r="AA87" i="75"/>
  <c r="U333" i="61"/>
  <c r="U336" i="61"/>
  <c r="U336" i="67"/>
  <c r="U328" i="67"/>
  <c r="U329" i="61"/>
  <c r="U325" i="67"/>
  <c r="U329" i="67"/>
  <c r="T399" i="61"/>
  <c r="U334" i="67"/>
  <c r="U325" i="61"/>
  <c r="U332" i="67"/>
  <c r="U331" i="67"/>
  <c r="U330" i="61"/>
  <c r="U331" i="61"/>
  <c r="U327" i="67"/>
  <c r="U326" i="67"/>
  <c r="T383" i="67"/>
  <c r="I60" i="67"/>
  <c r="I110" i="67" s="1"/>
  <c r="T338" i="67"/>
  <c r="T350" i="67"/>
  <c r="T365" i="67" s="1"/>
  <c r="T352" i="67"/>
  <c r="T367" i="67" s="1"/>
  <c r="T345" i="67"/>
  <c r="T360" i="67" s="1"/>
  <c r="T342" i="67"/>
  <c r="T357" i="67" s="1"/>
  <c r="T344" i="67"/>
  <c r="T359" i="67" s="1"/>
  <c r="T351" i="67"/>
  <c r="T366" i="67" s="1"/>
  <c r="T349" i="67"/>
  <c r="T364" i="67" s="1"/>
  <c r="T346" i="67"/>
  <c r="T361" i="67" s="1"/>
  <c r="T347" i="67"/>
  <c r="T362" i="67" s="1"/>
  <c r="T343" i="67"/>
  <c r="T358" i="67" s="1"/>
  <c r="T348" i="67"/>
  <c r="T363" i="67" s="1"/>
  <c r="T341" i="67"/>
  <c r="T356" i="67" s="1"/>
  <c r="I60" i="61"/>
  <c r="I110" i="61" s="1"/>
  <c r="H17" i="58" s="1"/>
  <c r="H21" i="58" s="1"/>
  <c r="T378" i="61"/>
  <c r="I378" i="61" s="1"/>
  <c r="G199" i="75" s="1"/>
  <c r="T351" i="61"/>
  <c r="T366" i="61" s="1"/>
  <c r="T353" i="61"/>
  <c r="T368" i="61" s="1"/>
  <c r="T352" i="61"/>
  <c r="T367" i="61" s="1"/>
  <c r="T347" i="61"/>
  <c r="T362" i="61" s="1"/>
  <c r="T345" i="61"/>
  <c r="T360" i="61" s="1"/>
  <c r="T349" i="61"/>
  <c r="T364" i="61" s="1"/>
  <c r="T341" i="61"/>
  <c r="T356" i="61" s="1"/>
  <c r="T344" i="61"/>
  <c r="T359" i="61" s="1"/>
  <c r="T346" i="61"/>
  <c r="T361" i="61" s="1"/>
  <c r="T342" i="61"/>
  <c r="T357" i="61" s="1"/>
  <c r="T350" i="61"/>
  <c r="T365" i="61" s="1"/>
  <c r="T343" i="61"/>
  <c r="T358" i="61" s="1"/>
  <c r="T338" i="61"/>
  <c r="U328" i="61"/>
  <c r="U165" i="67"/>
  <c r="U182" i="67" s="1"/>
  <c r="U164" i="61"/>
  <c r="T78" i="69"/>
  <c r="T76" i="69"/>
  <c r="T77" i="59"/>
  <c r="T75" i="59"/>
  <c r="AH400" i="61"/>
  <c r="AE77" i="56"/>
  <c r="AE110" i="56"/>
  <c r="AE71" i="56"/>
  <c r="AL388" i="67"/>
  <c r="AL389" i="67"/>
  <c r="AK400" i="67"/>
  <c r="AI389" i="61"/>
  <c r="AI394" i="61" s="1"/>
  <c r="AI388" i="61"/>
  <c r="V137" i="69"/>
  <c r="AE145" i="59"/>
  <c r="AI32" i="61"/>
  <c r="AI39" i="61"/>
  <c r="AI40" i="61"/>
  <c r="AI33" i="61"/>
  <c r="AI35" i="61"/>
  <c r="AI36" i="61"/>
  <c r="AI37" i="61"/>
  <c r="AI43" i="61"/>
  <c r="AI47" i="61"/>
  <c r="AI48" i="61"/>
  <c r="AI34" i="61"/>
  <c r="AI42" i="61"/>
  <c r="AI51" i="61"/>
  <c r="AI52" i="61"/>
  <c r="AI38" i="61"/>
  <c r="AI41" i="61"/>
  <c r="AI45" i="61"/>
  <c r="AI50" i="61"/>
  <c r="AI53" i="61"/>
  <c r="AI55" i="61"/>
  <c r="AI56" i="61"/>
  <c r="AI46" i="61"/>
  <c r="AI54" i="61"/>
  <c r="AI44" i="61"/>
  <c r="AI49" i="61"/>
  <c r="AI31" i="61"/>
  <c r="AI84" i="61" s="1"/>
  <c r="AI30" i="61"/>
  <c r="AI83" i="61" s="1"/>
  <c r="AI29" i="61"/>
  <c r="AI82" i="61" s="1"/>
  <c r="AI28" i="61"/>
  <c r="AI81" i="61" s="1"/>
  <c r="AI27" i="61"/>
  <c r="AI80" i="61" s="1"/>
  <c r="AI26" i="61"/>
  <c r="AI79" i="61" s="1"/>
  <c r="AI25" i="61"/>
  <c r="AI78" i="61" s="1"/>
  <c r="AI24" i="61"/>
  <c r="AI77" i="61" s="1"/>
  <c r="AI23" i="61"/>
  <c r="AI76" i="61" s="1"/>
  <c r="AI22" i="61"/>
  <c r="AI75" i="61" s="1"/>
  <c r="Y11" i="61"/>
  <c r="Y64" i="61" s="1"/>
  <c r="AC15" i="61"/>
  <c r="AC68" i="61" s="1"/>
  <c r="X10" i="61"/>
  <c r="X63" i="61" s="1"/>
  <c r="AB14" i="61"/>
  <c r="AB67" i="61" s="1"/>
  <c r="W9" i="61"/>
  <c r="W62" i="61" s="1"/>
  <c r="AA13" i="61"/>
  <c r="AA66" i="61" s="1"/>
  <c r="AF18" i="61"/>
  <c r="AF71" i="61" s="1"/>
  <c r="Z12" i="61"/>
  <c r="Z65" i="61" s="1"/>
  <c r="AE17" i="61"/>
  <c r="AE70" i="61" s="1"/>
  <c r="AI21" i="61"/>
  <c r="AI74" i="61" s="1"/>
  <c r="AD16" i="61"/>
  <c r="AD69" i="61" s="1"/>
  <c r="AH20" i="61"/>
  <c r="AH73" i="61" s="1"/>
  <c r="V8" i="61"/>
  <c r="V61" i="61" s="1"/>
  <c r="AG19" i="61"/>
  <c r="AG72" i="61" s="1"/>
  <c r="U7" i="61"/>
  <c r="U326" i="61"/>
  <c r="U327" i="61"/>
  <c r="AE83" i="56"/>
  <c r="AE68" i="56"/>
  <c r="AE122" i="56"/>
  <c r="AE146" i="56"/>
  <c r="AE134" i="56"/>
  <c r="AE98" i="56"/>
  <c r="AE116" i="56"/>
  <c r="AE62" i="56"/>
  <c r="AE92" i="56"/>
  <c r="AE140" i="56"/>
  <c r="AE95" i="56"/>
  <c r="AE128" i="56"/>
  <c r="AE155" i="56"/>
  <c r="AE107" i="56"/>
  <c r="AE86" i="56"/>
  <c r="AE89" i="56"/>
  <c r="AE74" i="56"/>
  <c r="AL38" i="67"/>
  <c r="AL41" i="67"/>
  <c r="AL35" i="67"/>
  <c r="AL36" i="67"/>
  <c r="AL43" i="67"/>
  <c r="AL44" i="67"/>
  <c r="AL37" i="67"/>
  <c r="AL42" i="67"/>
  <c r="AL45" i="67"/>
  <c r="AL50" i="67"/>
  <c r="AL53" i="67"/>
  <c r="AL39" i="67"/>
  <c r="AL47" i="67"/>
  <c r="AL48" i="67"/>
  <c r="AL40" i="67"/>
  <c r="AL46" i="67"/>
  <c r="AL49" i="67"/>
  <c r="AL54" i="67"/>
  <c r="AL55" i="67"/>
  <c r="AL56" i="67"/>
  <c r="AL51" i="67"/>
  <c r="AL52" i="67"/>
  <c r="AL33" i="67"/>
  <c r="AL34" i="67"/>
  <c r="AL32" i="67"/>
  <c r="AL31" i="67"/>
  <c r="AL30" i="67"/>
  <c r="AL29" i="67"/>
  <c r="AL28" i="67"/>
  <c r="AL27" i="67"/>
  <c r="AL26" i="67"/>
  <c r="AL25" i="67"/>
  <c r="AE125" i="56"/>
  <c r="AE143" i="56"/>
  <c r="AE131" i="56"/>
  <c r="AE119" i="56"/>
  <c r="AE101" i="56"/>
  <c r="AE149" i="56"/>
  <c r="AI218" i="61"/>
  <c r="AI270" i="61" s="1"/>
  <c r="AE113" i="56"/>
  <c r="AE152" i="56"/>
  <c r="AE80" i="56"/>
  <c r="AE104" i="56"/>
  <c r="AE65" i="56"/>
  <c r="AE137" i="56"/>
  <c r="T271" i="67"/>
  <c r="I271" i="67" s="1"/>
  <c r="I282" i="67"/>
  <c r="I280" i="67"/>
  <c r="I278" i="67"/>
  <c r="I276" i="67"/>
  <c r="I273" i="67"/>
  <c r="I283" i="67"/>
  <c r="I279" i="67"/>
  <c r="I281" i="67"/>
  <c r="I274" i="67"/>
  <c r="I284" i="67"/>
  <c r="I285" i="67"/>
  <c r="I275" i="67"/>
  <c r="U332" i="61"/>
  <c r="T225" i="67"/>
  <c r="Y11" i="67"/>
  <c r="Y64" i="67" s="1"/>
  <c r="AC15" i="67"/>
  <c r="AC68" i="67" s="1"/>
  <c r="X10" i="67"/>
  <c r="X63" i="67" s="1"/>
  <c r="AB14" i="67"/>
  <c r="AB67" i="67" s="1"/>
  <c r="W9" i="67"/>
  <c r="W62" i="67" s="1"/>
  <c r="AA13" i="67"/>
  <c r="AA66" i="67" s="1"/>
  <c r="AE17" i="67"/>
  <c r="AE70" i="67" s="1"/>
  <c r="AI21" i="67"/>
  <c r="AD16" i="67"/>
  <c r="AD69" i="67" s="1"/>
  <c r="AH20" i="67"/>
  <c r="Z12" i="67"/>
  <c r="Z65" i="67" s="1"/>
  <c r="AG19" i="67"/>
  <c r="AG72" i="67" s="1"/>
  <c r="AK23" i="67"/>
  <c r="AF18" i="67"/>
  <c r="AF71" i="67" s="1"/>
  <c r="AJ22" i="67"/>
  <c r="AL24" i="67"/>
  <c r="V8" i="67"/>
  <c r="V61" i="67" s="1"/>
  <c r="U7" i="67"/>
  <c r="U334" i="61"/>
  <c r="I281" i="61"/>
  <c r="H46" i="58" s="1"/>
  <c r="I272" i="61"/>
  <c r="H37" i="58" s="1"/>
  <c r="I285" i="61"/>
  <c r="H50" i="58" s="1"/>
  <c r="I275" i="61"/>
  <c r="H40" i="58" s="1"/>
  <c r="I274" i="61"/>
  <c r="H39" i="58" s="1"/>
  <c r="I276" i="61"/>
  <c r="H41" i="58" s="1"/>
  <c r="I273" i="61"/>
  <c r="H38" i="58" s="1"/>
  <c r="I283" i="61"/>
  <c r="H48" i="58" s="1"/>
  <c r="I277" i="61"/>
  <c r="H42" i="58" s="1"/>
  <c r="I279" i="61"/>
  <c r="H44" i="58" s="1"/>
  <c r="I284" i="61"/>
  <c r="H49" i="58" s="1"/>
  <c r="I282" i="61"/>
  <c r="H47" i="58" s="1"/>
  <c r="I280" i="61"/>
  <c r="H45" i="58" s="1"/>
  <c r="I278" i="61"/>
  <c r="H43" i="58" s="1"/>
  <c r="AE59" i="56"/>
  <c r="AE56" i="56"/>
  <c r="AE53" i="56"/>
  <c r="AD19" i="66"/>
  <c r="AG79" i="67"/>
  <c r="AG75" i="67"/>
  <c r="AG80" i="67"/>
  <c r="AG394" i="67"/>
  <c r="AG76" i="67"/>
  <c r="AG393" i="67"/>
  <c r="AG395" i="67" s="1"/>
  <c r="AE16" i="69" s="1"/>
  <c r="AG78" i="67"/>
  <c r="AG77" i="67"/>
  <c r="AG81" i="67"/>
  <c r="AG82" i="67"/>
  <c r="AG74" i="67"/>
  <c r="AG73" i="67"/>
  <c r="AB34" i="66"/>
  <c r="AH3" i="67" s="1"/>
  <c r="AC33" i="66"/>
  <c r="AJ98" i="69"/>
  <c r="S238" i="69"/>
  <c r="S73" i="69" s="1"/>
  <c r="S131" i="69"/>
  <c r="S69" i="69" s="1"/>
  <c r="S237" i="59"/>
  <c r="S72" i="59" s="1"/>
  <c r="S130" i="59"/>
  <c r="S68" i="59" s="1"/>
  <c r="AE29" i="56"/>
  <c r="AB143" i="69"/>
  <c r="T135" i="69"/>
  <c r="AE44" i="56"/>
  <c r="AE20" i="56"/>
  <c r="AJ151" i="69"/>
  <c r="AE41" i="56"/>
  <c r="AE23" i="56"/>
  <c r="AE14" i="56"/>
  <c r="AE50" i="56"/>
  <c r="AE146" i="69"/>
  <c r="W138" i="69"/>
  <c r="AF147" i="69"/>
  <c r="X139" i="69"/>
  <c r="AI150" i="69"/>
  <c r="AA142" i="69"/>
  <c r="S134" i="69"/>
  <c r="AG148" i="69"/>
  <c r="AC144" i="69"/>
  <c r="Y140" i="69"/>
  <c r="U136" i="69"/>
  <c r="AH149" i="69"/>
  <c r="AD145" i="69"/>
  <c r="Z141" i="69"/>
  <c r="AE32" i="56"/>
  <c r="AE11" i="56"/>
  <c r="AE38" i="56"/>
  <c r="AE35" i="56"/>
  <c r="AE26" i="56"/>
  <c r="AE47" i="56"/>
  <c r="AE17" i="56"/>
  <c r="AC143" i="59"/>
  <c r="Y139" i="59"/>
  <c r="Z140" i="59"/>
  <c r="S133" i="59"/>
  <c r="T134" i="59"/>
  <c r="AA141" i="59"/>
  <c r="U135" i="59"/>
  <c r="V136" i="59"/>
  <c r="AF146" i="59"/>
  <c r="AB142" i="59"/>
  <c r="AD144" i="59"/>
  <c r="W137" i="59"/>
  <c r="X138" i="59"/>
  <c r="AE8" i="56"/>
  <c r="AG18" i="66"/>
  <c r="AG11" i="66" s="1"/>
  <c r="AM2" i="67"/>
  <c r="AH27" i="66"/>
  <c r="AK5" i="69"/>
  <c r="AL106" i="67"/>
  <c r="AL98" i="67"/>
  <c r="AL90" i="67"/>
  <c r="AL101" i="67"/>
  <c r="AL105" i="67"/>
  <c r="AL218" i="67"/>
  <c r="AL270" i="67" s="1"/>
  <c r="AL102" i="67"/>
  <c r="AL94" i="67"/>
  <c r="AL99" i="67"/>
  <c r="AL89" i="67"/>
  <c r="AL103" i="67"/>
  <c r="AL108" i="67"/>
  <c r="AL100" i="67"/>
  <c r="AL92" i="67"/>
  <c r="AL109" i="67"/>
  <c r="AL91" i="67"/>
  <c r="AL95" i="67"/>
  <c r="AL104" i="67"/>
  <c r="AL96" i="67"/>
  <c r="AL88" i="67"/>
  <c r="AL93" i="67"/>
  <c r="AL107" i="67"/>
  <c r="AL97" i="67"/>
  <c r="AK390" i="67"/>
  <c r="AJ228" i="69"/>
  <c r="AJ233" i="69"/>
  <c r="AJ235" i="69"/>
  <c r="AJ211" i="69"/>
  <c r="AJ212" i="69"/>
  <c r="AJ209" i="69"/>
  <c r="AJ214" i="69"/>
  <c r="AJ180" i="69"/>
  <c r="AJ162" i="69"/>
  <c r="AJ125" i="69"/>
  <c r="AJ210" i="69"/>
  <c r="AJ167" i="69"/>
  <c r="AJ130" i="69"/>
  <c r="AJ114" i="69"/>
  <c r="AJ164" i="69"/>
  <c r="AJ157" i="69"/>
  <c r="AJ123" i="69"/>
  <c r="AJ106" i="69"/>
  <c r="AJ128" i="69"/>
  <c r="AJ109" i="69"/>
  <c r="AJ169" i="69"/>
  <c r="AJ103" i="69"/>
  <c r="AJ107" i="69"/>
  <c r="AJ232" i="69"/>
  <c r="AJ237" i="69"/>
  <c r="AJ221" i="69"/>
  <c r="AJ215" i="69"/>
  <c r="AJ216" i="69"/>
  <c r="AJ217" i="69"/>
  <c r="AJ230" i="69"/>
  <c r="AJ223" i="69"/>
  <c r="AJ166" i="69"/>
  <c r="AJ129" i="69"/>
  <c r="AJ113" i="69"/>
  <c r="AJ171" i="69"/>
  <c r="AJ155" i="69"/>
  <c r="AJ118" i="69"/>
  <c r="AJ172" i="69"/>
  <c r="AJ165" i="69"/>
  <c r="AJ127" i="69"/>
  <c r="AJ110" i="69"/>
  <c r="AJ153" i="69"/>
  <c r="AJ116" i="69"/>
  <c r="AJ100" i="69"/>
  <c r="AJ108" i="69"/>
  <c r="AJ112" i="69"/>
  <c r="AJ236" i="69"/>
  <c r="AJ220" i="69"/>
  <c r="AJ225" i="69"/>
  <c r="AJ219" i="69"/>
  <c r="AJ226" i="69"/>
  <c r="AJ231" i="69"/>
  <c r="AJ178" i="69"/>
  <c r="AJ179" i="69"/>
  <c r="AJ170" i="69"/>
  <c r="AJ154" i="69"/>
  <c r="AJ117" i="69"/>
  <c r="AJ175" i="69"/>
  <c r="AJ159" i="69"/>
  <c r="AJ122" i="69"/>
  <c r="AJ176" i="69"/>
  <c r="AJ173" i="69"/>
  <c r="AJ161" i="69"/>
  <c r="AJ115" i="69"/>
  <c r="AJ168" i="69"/>
  <c r="AJ120" i="69"/>
  <c r="AJ160" i="69"/>
  <c r="AJ111" i="69"/>
  <c r="AJ101" i="69"/>
  <c r="AJ181" i="69"/>
  <c r="AJ224" i="69"/>
  <c r="AJ229" i="69"/>
  <c r="AJ227" i="69"/>
  <c r="AJ234" i="69"/>
  <c r="AJ208" i="69"/>
  <c r="AJ182" i="69"/>
  <c r="AJ183" i="69"/>
  <c r="AJ174" i="69"/>
  <c r="AJ158" i="69"/>
  <c r="AJ121" i="69"/>
  <c r="AJ177" i="69"/>
  <c r="AJ163" i="69"/>
  <c r="AJ126" i="69"/>
  <c r="AJ213" i="69"/>
  <c r="AJ156" i="69"/>
  <c r="AJ207" i="69"/>
  <c r="AJ119" i="69"/>
  <c r="AJ102" i="69"/>
  <c r="AJ124" i="69"/>
  <c r="AJ105" i="69"/>
  <c r="AJ218" i="69"/>
  <c r="AJ104" i="69"/>
  <c r="AJ222" i="69"/>
  <c r="AJ152" i="69"/>
  <c r="AJ206" i="69"/>
  <c r="AJ99" i="69"/>
  <c r="AH30" i="66"/>
  <c r="AI28" i="66"/>
  <c r="AI29" i="66" s="1"/>
  <c r="AH393" i="61"/>
  <c r="AH395" i="61" s="1"/>
  <c r="AF16" i="59" s="1"/>
  <c r="AG201" i="59"/>
  <c r="AG202" i="59"/>
  <c r="AG208" i="59"/>
  <c r="AG205" i="59"/>
  <c r="AG206" i="59"/>
  <c r="AG210" i="59"/>
  <c r="AG203" i="59"/>
  <c r="AG209" i="59"/>
  <c r="AG211" i="59"/>
  <c r="AG212" i="59"/>
  <c r="AG216" i="59"/>
  <c r="AG220" i="59"/>
  <c r="AG224" i="59"/>
  <c r="AG204" i="59"/>
  <c r="AG207" i="59"/>
  <c r="AG215" i="59"/>
  <c r="AG219" i="59"/>
  <c r="AG223" i="59"/>
  <c r="AG227" i="59"/>
  <c r="AG214" i="59"/>
  <c r="AG218" i="59"/>
  <c r="AG222" i="59"/>
  <c r="AG226" i="59"/>
  <c r="AG213" i="59"/>
  <c r="AG217" i="59"/>
  <c r="AG221" i="59"/>
  <c r="AG225" i="59"/>
  <c r="AG231" i="59"/>
  <c r="AG235" i="59"/>
  <c r="AG230" i="59"/>
  <c r="AG234" i="59"/>
  <c r="AG229" i="59"/>
  <c r="AG233" i="59"/>
  <c r="AG228" i="59"/>
  <c r="AG232" i="59"/>
  <c r="AG236" i="59"/>
  <c r="AG147" i="59"/>
  <c r="AG148" i="59"/>
  <c r="AG154" i="59"/>
  <c r="AG156" i="59"/>
  <c r="AG161" i="59"/>
  <c r="AG152" i="59"/>
  <c r="AG153" i="59"/>
  <c r="AG158" i="59"/>
  <c r="AG166" i="59"/>
  <c r="AG170" i="59"/>
  <c r="AG174" i="59"/>
  <c r="AG178" i="59"/>
  <c r="AG182" i="59"/>
  <c r="AG150" i="59"/>
  <c r="AG155" i="59"/>
  <c r="AG162" i="59"/>
  <c r="AG165" i="59"/>
  <c r="AG169" i="59"/>
  <c r="AG173" i="59"/>
  <c r="AG177" i="59"/>
  <c r="AG181" i="59"/>
  <c r="AG157" i="59"/>
  <c r="AG160" i="59"/>
  <c r="AG164" i="59"/>
  <c r="AG172" i="59"/>
  <c r="AG180" i="59"/>
  <c r="AG176" i="59"/>
  <c r="AG151" i="59"/>
  <c r="AG163" i="59"/>
  <c r="AG171" i="59"/>
  <c r="AG179" i="59"/>
  <c r="AG149" i="59"/>
  <c r="AG168" i="59"/>
  <c r="AG159" i="59"/>
  <c r="AG167" i="59"/>
  <c r="AG175" i="59"/>
  <c r="AH390" i="61"/>
  <c r="AG98" i="59"/>
  <c r="AG99" i="59"/>
  <c r="AG103" i="59"/>
  <c r="AG107" i="59"/>
  <c r="AG111" i="59"/>
  <c r="AG96" i="59"/>
  <c r="AG102" i="59"/>
  <c r="AG106" i="59"/>
  <c r="AG110" i="59"/>
  <c r="AG94" i="59"/>
  <c r="AG95" i="59"/>
  <c r="AG101" i="59"/>
  <c r="AG105" i="59"/>
  <c r="AG109" i="59"/>
  <c r="AG97" i="59"/>
  <c r="AG100" i="59"/>
  <c r="AG115" i="59"/>
  <c r="AG119" i="59"/>
  <c r="AG123" i="59"/>
  <c r="AG127" i="59"/>
  <c r="AG112" i="59"/>
  <c r="AG120" i="59"/>
  <c r="AG124" i="59"/>
  <c r="AG114" i="59"/>
  <c r="AG118" i="59"/>
  <c r="AG122" i="59"/>
  <c r="AG126" i="59"/>
  <c r="AG104" i="59"/>
  <c r="AG116" i="59"/>
  <c r="AG108" i="59"/>
  <c r="AG113" i="59"/>
  <c r="AG117" i="59"/>
  <c r="AG121" i="59"/>
  <c r="AG125" i="59"/>
  <c r="AG129" i="59"/>
  <c r="AG128" i="59"/>
  <c r="AI89" i="61"/>
  <c r="AI90" i="61"/>
  <c r="AI97" i="61"/>
  <c r="AI98" i="61"/>
  <c r="AI105" i="61"/>
  <c r="AI106" i="61"/>
  <c r="AI87" i="61"/>
  <c r="AI92" i="61"/>
  <c r="AI95" i="61"/>
  <c r="AI100" i="61"/>
  <c r="AI103" i="61"/>
  <c r="AI108" i="61"/>
  <c r="AI85" i="61"/>
  <c r="AI86" i="61"/>
  <c r="AI93" i="61"/>
  <c r="AI94" i="61"/>
  <c r="AI101" i="61"/>
  <c r="AI102" i="61"/>
  <c r="AI109" i="61"/>
  <c r="AI91" i="61"/>
  <c r="AI104" i="61"/>
  <c r="AI96" i="61"/>
  <c r="AI99" i="61"/>
  <c r="AI88" i="61"/>
  <c r="AI107" i="61"/>
  <c r="H36" i="58"/>
  <c r="Q30" i="1"/>
  <c r="AF4" i="56"/>
  <c r="R28" i="1"/>
  <c r="AJ2" i="61"/>
  <c r="AS2" i="56"/>
  <c r="AD18" i="1"/>
  <c r="AD11" i="1" s="1"/>
  <c r="AC3" i="42"/>
  <c r="AC6" i="42" s="1"/>
  <c r="AE27" i="1"/>
  <c r="AI5" i="75" s="1"/>
  <c r="AH5" i="59"/>
  <c r="AD34" i="1"/>
  <c r="AJ3" i="61" s="1"/>
  <c r="AE33" i="1"/>
  <c r="R18" i="59" l="1"/>
  <c r="C45" i="59" s="1"/>
  <c r="R18" i="69"/>
  <c r="C23" i="69"/>
  <c r="H49" i="68"/>
  <c r="H45" i="68"/>
  <c r="H39" i="68"/>
  <c r="H47" i="68"/>
  <c r="H46" i="68"/>
  <c r="H44" i="68"/>
  <c r="H17" i="68"/>
  <c r="H21" i="68" s="1"/>
  <c r="H48" i="68"/>
  <c r="H38" i="68"/>
  <c r="H40" i="68"/>
  <c r="H41" i="68"/>
  <c r="H50" i="68"/>
  <c r="H43" i="68"/>
  <c r="R20" i="59"/>
  <c r="C56" i="59" s="1"/>
  <c r="AI70" i="75"/>
  <c r="AI57" i="75"/>
  <c r="AI62" i="75"/>
  <c r="AI54" i="75"/>
  <c r="AI58" i="75"/>
  <c r="AI179" i="75"/>
  <c r="AI181" i="75"/>
  <c r="AI171" i="75"/>
  <c r="AI164" i="75"/>
  <c r="AI161" i="75"/>
  <c r="AI127" i="75"/>
  <c r="AI124" i="75"/>
  <c r="AI125" i="75"/>
  <c r="AI112" i="75"/>
  <c r="AI109" i="75"/>
  <c r="AI110" i="75"/>
  <c r="AI74" i="75"/>
  <c r="AI63" i="75"/>
  <c r="AI68" i="75"/>
  <c r="AI73" i="75"/>
  <c r="AI66" i="75"/>
  <c r="AI180" i="75"/>
  <c r="AI177" i="75"/>
  <c r="AI173" i="75"/>
  <c r="AI160" i="75"/>
  <c r="AI166" i="75"/>
  <c r="AI123" i="75"/>
  <c r="AI120" i="75"/>
  <c r="AI121" i="75"/>
  <c r="AI108" i="75"/>
  <c r="AI126" i="75"/>
  <c r="AI106" i="75"/>
  <c r="AI75" i="75"/>
  <c r="AI59" i="75"/>
  <c r="AI64" i="75"/>
  <c r="AI69" i="75"/>
  <c r="AI182" i="75"/>
  <c r="AI170" i="75"/>
  <c r="AI169" i="75"/>
  <c r="AI119" i="75"/>
  <c r="AI117" i="75"/>
  <c r="AI115" i="75"/>
  <c r="AI71" i="75"/>
  <c r="AI60" i="75"/>
  <c r="AI53" i="75"/>
  <c r="AI175" i="75"/>
  <c r="AI162" i="75"/>
  <c r="AI122" i="75"/>
  <c r="AI55" i="75"/>
  <c r="AI168" i="75"/>
  <c r="AI167" i="75"/>
  <c r="AI111" i="75"/>
  <c r="AI61" i="75"/>
  <c r="AI178" i="75"/>
  <c r="AI174" i="75"/>
  <c r="AI165" i="75"/>
  <c r="AI128" i="75"/>
  <c r="AI118" i="75"/>
  <c r="AI114" i="75"/>
  <c r="AI67" i="75"/>
  <c r="AI56" i="75"/>
  <c r="AI172" i="75"/>
  <c r="AI116" i="75"/>
  <c r="AI107" i="75"/>
  <c r="AI65" i="75"/>
  <c r="AI176" i="75"/>
  <c r="AI163" i="75"/>
  <c r="AI113" i="75"/>
  <c r="AI72" i="75"/>
  <c r="AI52" i="75"/>
  <c r="AI158" i="75"/>
  <c r="AI51" i="75"/>
  <c r="AI159" i="75"/>
  <c r="AI104" i="75"/>
  <c r="AI50" i="75"/>
  <c r="AI105" i="75"/>
  <c r="AI157" i="75"/>
  <c r="AI103" i="75"/>
  <c r="AI49" i="75"/>
  <c r="AI156" i="75"/>
  <c r="AI102" i="75"/>
  <c r="AI48" i="75"/>
  <c r="AI155" i="75"/>
  <c r="AI101" i="75"/>
  <c r="AI154" i="75"/>
  <c r="AI47" i="75"/>
  <c r="AI100" i="75"/>
  <c r="AI46" i="75"/>
  <c r="AI153" i="75"/>
  <c r="AI99" i="75"/>
  <c r="AI152" i="75"/>
  <c r="AI45" i="75"/>
  <c r="AI98" i="75"/>
  <c r="AI151" i="75"/>
  <c r="AI44" i="75"/>
  <c r="AI97" i="75"/>
  <c r="AI150" i="75"/>
  <c r="AI43" i="75"/>
  <c r="AI96" i="75"/>
  <c r="AI149" i="75"/>
  <c r="AI42" i="75"/>
  <c r="AI95" i="75"/>
  <c r="AA140" i="75"/>
  <c r="Y138" i="75"/>
  <c r="X137" i="75"/>
  <c r="AB141" i="75"/>
  <c r="AC142" i="75"/>
  <c r="U134" i="75"/>
  <c r="AG146" i="75"/>
  <c r="W136" i="75"/>
  <c r="AD143" i="75"/>
  <c r="V135" i="75"/>
  <c r="AE144" i="75"/>
  <c r="AI148" i="75"/>
  <c r="T133" i="75"/>
  <c r="T183" i="75" s="1"/>
  <c r="T18" i="75" s="1"/>
  <c r="AH147" i="75"/>
  <c r="Z139" i="75"/>
  <c r="T22" i="75"/>
  <c r="AD36" i="75"/>
  <c r="AF38" i="75"/>
  <c r="AH40" i="75"/>
  <c r="W29" i="75"/>
  <c r="Z32" i="75"/>
  <c r="T26" i="75"/>
  <c r="T76" i="75" s="1"/>
  <c r="T14" i="75" s="1"/>
  <c r="AE37" i="75"/>
  <c r="U27" i="75"/>
  <c r="X30" i="75"/>
  <c r="AB34" i="75"/>
  <c r="AG39" i="75"/>
  <c r="V28" i="75"/>
  <c r="Y31" i="75"/>
  <c r="AA33" i="75"/>
  <c r="AC35" i="75"/>
  <c r="AI41" i="75"/>
  <c r="T372" i="67"/>
  <c r="T380" i="67"/>
  <c r="I380" i="67" s="1"/>
  <c r="G256" i="69" s="1"/>
  <c r="T374" i="67"/>
  <c r="T377" i="67"/>
  <c r="T381" i="67"/>
  <c r="I381" i="67" s="1"/>
  <c r="G257" i="69" s="1"/>
  <c r="T375" i="67"/>
  <c r="T379" i="67"/>
  <c r="T373" i="67"/>
  <c r="T371" i="67"/>
  <c r="T382" i="67"/>
  <c r="I382" i="67" s="1"/>
  <c r="G258" i="69" s="1"/>
  <c r="T378" i="67"/>
  <c r="T376" i="67"/>
  <c r="U57" i="67"/>
  <c r="U399" i="67" s="1"/>
  <c r="U401" i="67" s="1"/>
  <c r="U402" i="67" s="1"/>
  <c r="T374" i="61"/>
  <c r="I374" i="61" s="1"/>
  <c r="T383" i="61"/>
  <c r="I383" i="61" s="1"/>
  <c r="T382" i="61"/>
  <c r="I382" i="61" s="1"/>
  <c r="T381" i="61"/>
  <c r="I381" i="61" s="1"/>
  <c r="T375" i="61"/>
  <c r="I375" i="61" s="1"/>
  <c r="G196" i="75" s="1"/>
  <c r="T372" i="61"/>
  <c r="I372" i="61" s="1"/>
  <c r="T377" i="61"/>
  <c r="I377" i="61" s="1"/>
  <c r="T379" i="61"/>
  <c r="I379" i="61" s="1"/>
  <c r="G200" i="75" s="1"/>
  <c r="T373" i="61"/>
  <c r="I373" i="61" s="1"/>
  <c r="T371" i="61"/>
  <c r="I371" i="61" s="1"/>
  <c r="G192" i="75" s="1"/>
  <c r="T380" i="61"/>
  <c r="I380" i="61" s="1"/>
  <c r="T376" i="61"/>
  <c r="I376" i="61" s="1"/>
  <c r="V135" i="61"/>
  <c r="AL400" i="67"/>
  <c r="V137" i="61"/>
  <c r="V137" i="67"/>
  <c r="V135" i="67"/>
  <c r="T77" i="69"/>
  <c r="T76" i="59"/>
  <c r="V158" i="67"/>
  <c r="V144" i="61"/>
  <c r="V134" i="67"/>
  <c r="V142" i="61"/>
  <c r="V148" i="61"/>
  <c r="V154" i="61"/>
  <c r="V132" i="61"/>
  <c r="V160" i="67"/>
  <c r="V156" i="61"/>
  <c r="V139" i="67"/>
  <c r="V148" i="67"/>
  <c r="V143" i="61"/>
  <c r="V150" i="67"/>
  <c r="V152" i="67"/>
  <c r="AM25" i="67"/>
  <c r="AM389" i="67"/>
  <c r="AM388" i="67"/>
  <c r="AJ22" i="61"/>
  <c r="AJ75" i="61" s="1"/>
  <c r="AJ388" i="61"/>
  <c r="AJ389" i="61"/>
  <c r="AJ394" i="61" s="1"/>
  <c r="AI400" i="61"/>
  <c r="AG93" i="59"/>
  <c r="H86" i="58"/>
  <c r="AJ34" i="61"/>
  <c r="AJ37" i="61"/>
  <c r="AJ42" i="61"/>
  <c r="AJ45" i="61"/>
  <c r="AJ33" i="61"/>
  <c r="AJ38" i="61"/>
  <c r="AJ41" i="61"/>
  <c r="AJ35" i="61"/>
  <c r="AJ44" i="61"/>
  <c r="AJ46" i="61"/>
  <c r="AJ43" i="61"/>
  <c r="AJ47" i="61"/>
  <c r="AJ48" i="61"/>
  <c r="AJ49" i="61"/>
  <c r="AJ54" i="61"/>
  <c r="AJ36" i="61"/>
  <c r="AJ39" i="61"/>
  <c r="AJ40" i="61"/>
  <c r="AJ51" i="61"/>
  <c r="AJ52" i="61"/>
  <c r="AJ50" i="61"/>
  <c r="AJ55" i="61"/>
  <c r="AJ56" i="61"/>
  <c r="AJ53" i="61"/>
  <c r="AJ31" i="61"/>
  <c r="AJ84" i="61" s="1"/>
  <c r="AJ32" i="61"/>
  <c r="AJ85" i="61" s="1"/>
  <c r="AJ30" i="61"/>
  <c r="AJ83" i="61" s="1"/>
  <c r="AJ29" i="61"/>
  <c r="AJ82" i="61" s="1"/>
  <c r="AJ28" i="61"/>
  <c r="AJ81" i="61" s="1"/>
  <c r="AJ27" i="61"/>
  <c r="AJ80" i="61" s="1"/>
  <c r="AJ26" i="61"/>
  <c r="AJ79" i="61" s="1"/>
  <c r="AJ25" i="61"/>
  <c r="AJ78" i="61" s="1"/>
  <c r="AJ24" i="61"/>
  <c r="AJ77" i="61" s="1"/>
  <c r="AJ23" i="61"/>
  <c r="AJ76" i="61" s="1"/>
  <c r="V152" i="61"/>
  <c r="V142" i="67"/>
  <c r="V134" i="61"/>
  <c r="V139" i="61"/>
  <c r="V160" i="61"/>
  <c r="V156" i="67"/>
  <c r="V143" i="67"/>
  <c r="V150" i="61"/>
  <c r="V154" i="67"/>
  <c r="V132" i="67"/>
  <c r="V144" i="67"/>
  <c r="V158" i="61"/>
  <c r="V162" i="61"/>
  <c r="V162" i="67"/>
  <c r="V145" i="61"/>
  <c r="V145" i="67"/>
  <c r="V155" i="61"/>
  <c r="V155" i="67"/>
  <c r="V141" i="61"/>
  <c r="V141" i="67"/>
  <c r="V147" i="61"/>
  <c r="V147" i="67"/>
  <c r="V149" i="67"/>
  <c r="V149" i="61"/>
  <c r="V159" i="61"/>
  <c r="V159" i="67"/>
  <c r="V140" i="61"/>
  <c r="V140" i="67"/>
  <c r="V163" i="67"/>
  <c r="V163" i="61"/>
  <c r="AF94" i="56"/>
  <c r="AF120" i="56"/>
  <c r="AF108" i="56"/>
  <c r="AF60" i="56"/>
  <c r="AF66" i="56"/>
  <c r="AF144" i="56"/>
  <c r="AF139" i="56"/>
  <c r="AF69" i="56"/>
  <c r="AF127" i="56"/>
  <c r="AF87" i="56"/>
  <c r="AF136" i="56"/>
  <c r="AF75" i="56"/>
  <c r="AF114" i="56"/>
  <c r="AF148" i="56"/>
  <c r="AF96" i="56"/>
  <c r="AF73" i="56"/>
  <c r="AF117" i="56"/>
  <c r="AF64" i="56"/>
  <c r="AF100" i="56"/>
  <c r="AF111" i="56"/>
  <c r="AF123" i="56"/>
  <c r="AF78" i="56"/>
  <c r="AF133" i="56"/>
  <c r="AF126" i="56"/>
  <c r="AF88" i="56"/>
  <c r="AF81" i="56"/>
  <c r="AF118" i="56"/>
  <c r="AF130" i="56"/>
  <c r="AF76" i="56"/>
  <c r="AF82" i="56"/>
  <c r="AF142" i="56"/>
  <c r="AF79" i="56"/>
  <c r="AF138" i="56"/>
  <c r="AF147" i="56"/>
  <c r="AF151" i="56"/>
  <c r="AF91" i="56"/>
  <c r="AF141" i="56"/>
  <c r="AF99" i="56"/>
  <c r="AF90" i="56"/>
  <c r="AF102" i="56"/>
  <c r="AF97" i="56"/>
  <c r="AF121" i="56"/>
  <c r="AF85" i="56"/>
  <c r="AF132" i="56"/>
  <c r="AF105" i="56"/>
  <c r="AF129" i="56"/>
  <c r="AF109" i="56"/>
  <c r="AF124" i="56"/>
  <c r="AF103" i="56"/>
  <c r="AF67" i="56"/>
  <c r="AF135" i="56"/>
  <c r="AF145" i="56"/>
  <c r="AF70" i="56"/>
  <c r="AF150" i="56"/>
  <c r="AF63" i="56"/>
  <c r="AF84" i="56"/>
  <c r="AF61" i="56"/>
  <c r="AF106" i="56"/>
  <c r="AF115" i="56"/>
  <c r="AF72" i="56"/>
  <c r="AF93" i="56"/>
  <c r="AF112" i="56"/>
  <c r="AF153" i="56"/>
  <c r="AF154" i="56"/>
  <c r="V157" i="61"/>
  <c r="V157" i="67"/>
  <c r="V146" i="61"/>
  <c r="V146" i="67"/>
  <c r="V153" i="61"/>
  <c r="V153" i="67"/>
  <c r="AJ218" i="61"/>
  <c r="AJ270" i="61" s="1"/>
  <c r="AM39" i="67"/>
  <c r="AM40" i="67"/>
  <c r="AM38" i="67"/>
  <c r="AM41" i="67"/>
  <c r="AM36" i="67"/>
  <c r="AM43" i="67"/>
  <c r="AM44" i="67"/>
  <c r="AM37" i="67"/>
  <c r="AM51" i="67"/>
  <c r="AM52" i="67"/>
  <c r="AM42" i="67"/>
  <c r="AM45" i="67"/>
  <c r="AM50" i="67"/>
  <c r="AM53" i="67"/>
  <c r="AM47" i="67"/>
  <c r="AM48" i="67"/>
  <c r="AM54" i="67"/>
  <c r="AM46" i="67"/>
  <c r="AM55" i="67"/>
  <c r="AM56" i="67"/>
  <c r="AM49" i="67"/>
  <c r="AM34" i="67"/>
  <c r="AM35" i="67"/>
  <c r="AM33" i="67"/>
  <c r="AM32" i="67"/>
  <c r="AM31" i="67"/>
  <c r="AM30" i="67"/>
  <c r="AM29" i="67"/>
  <c r="AM28" i="67"/>
  <c r="AM27" i="67"/>
  <c r="AM26" i="67"/>
  <c r="V133" i="61"/>
  <c r="V133" i="67"/>
  <c r="V138" i="67"/>
  <c r="V138" i="61"/>
  <c r="V161" i="67"/>
  <c r="V161" i="61"/>
  <c r="V151" i="67"/>
  <c r="V151" i="61"/>
  <c r="V136" i="61"/>
  <c r="V136" i="67"/>
  <c r="H36" i="68"/>
  <c r="T277" i="67"/>
  <c r="I277" i="67" s="1"/>
  <c r="I272" i="67"/>
  <c r="U234" i="67"/>
  <c r="U286" i="67" s="1"/>
  <c r="U174" i="67"/>
  <c r="U226" i="67" s="1"/>
  <c r="U278" i="67" s="1"/>
  <c r="U172" i="67"/>
  <c r="U224" i="67" s="1"/>
  <c r="U276" i="67" s="1"/>
  <c r="U179" i="67"/>
  <c r="U231" i="67" s="1"/>
  <c r="U283" i="67" s="1"/>
  <c r="U205" i="67"/>
  <c r="U257" i="67" s="1"/>
  <c r="U309" i="67" s="1"/>
  <c r="U197" i="67"/>
  <c r="U249" i="67" s="1"/>
  <c r="U301" i="67" s="1"/>
  <c r="U194" i="67"/>
  <c r="U246" i="67" s="1"/>
  <c r="U298" i="67" s="1"/>
  <c r="U203" i="67"/>
  <c r="U255" i="67" s="1"/>
  <c r="U307" i="67" s="1"/>
  <c r="U213" i="67"/>
  <c r="U265" i="67" s="1"/>
  <c r="U317" i="67" s="1"/>
  <c r="U209" i="67"/>
  <c r="U261" i="67" s="1"/>
  <c r="U313" i="67" s="1"/>
  <c r="U185" i="67"/>
  <c r="U237" i="67" s="1"/>
  <c r="U289" i="67" s="1"/>
  <c r="U201" i="67"/>
  <c r="U253" i="67" s="1"/>
  <c r="U305" i="67" s="1"/>
  <c r="U204" i="67"/>
  <c r="U256" i="67" s="1"/>
  <c r="U308" i="67" s="1"/>
  <c r="U212" i="67"/>
  <c r="U264" i="67" s="1"/>
  <c r="U316" i="67" s="1"/>
  <c r="U190" i="67"/>
  <c r="U242" i="67" s="1"/>
  <c r="U294" i="67" s="1"/>
  <c r="U202" i="67"/>
  <c r="U254" i="67" s="1"/>
  <c r="U306" i="67" s="1"/>
  <c r="U188" i="67"/>
  <c r="U240" i="67" s="1"/>
  <c r="U292" i="67" s="1"/>
  <c r="U187" i="67"/>
  <c r="U239" i="67" s="1"/>
  <c r="U291" i="67" s="1"/>
  <c r="U200" i="67"/>
  <c r="U252" i="67" s="1"/>
  <c r="U304" i="67" s="1"/>
  <c r="U189" i="67"/>
  <c r="U241" i="67" s="1"/>
  <c r="U293" i="67" s="1"/>
  <c r="U198" i="67"/>
  <c r="U250" i="67" s="1"/>
  <c r="U302" i="67" s="1"/>
  <c r="U195" i="67"/>
  <c r="U247" i="67" s="1"/>
  <c r="U299" i="67" s="1"/>
  <c r="U196" i="67"/>
  <c r="U248" i="67" s="1"/>
  <c r="U300" i="67" s="1"/>
  <c r="U191" i="67"/>
  <c r="U243" i="67" s="1"/>
  <c r="U295" i="67" s="1"/>
  <c r="U207" i="67"/>
  <c r="U259" i="67" s="1"/>
  <c r="U311" i="67" s="1"/>
  <c r="U211" i="67"/>
  <c r="U263" i="67" s="1"/>
  <c r="U315" i="67" s="1"/>
  <c r="U215" i="67"/>
  <c r="U267" i="67" s="1"/>
  <c r="U319" i="67" s="1"/>
  <c r="U214" i="67"/>
  <c r="U266" i="67" s="1"/>
  <c r="U318" i="67" s="1"/>
  <c r="U192" i="67"/>
  <c r="U244" i="67" s="1"/>
  <c r="U296" i="67" s="1"/>
  <c r="U210" i="67"/>
  <c r="U262" i="67" s="1"/>
  <c r="U314" i="67" s="1"/>
  <c r="U193" i="67"/>
  <c r="U245" i="67" s="1"/>
  <c r="U297" i="67" s="1"/>
  <c r="U186" i="67"/>
  <c r="U238" i="67" s="1"/>
  <c r="U290" i="67" s="1"/>
  <c r="U199" i="67"/>
  <c r="U251" i="67" s="1"/>
  <c r="U303" i="67" s="1"/>
  <c r="U208" i="67"/>
  <c r="U260" i="67" s="1"/>
  <c r="U312" i="67" s="1"/>
  <c r="U206" i="67"/>
  <c r="U258" i="67" s="1"/>
  <c r="U310" i="67" s="1"/>
  <c r="U216" i="67"/>
  <c r="U268" i="67" s="1"/>
  <c r="U320" i="67" s="1"/>
  <c r="U178" i="67"/>
  <c r="U230" i="67" s="1"/>
  <c r="U282" i="67" s="1"/>
  <c r="U176" i="67"/>
  <c r="U228" i="67" s="1"/>
  <c r="U280" i="67" s="1"/>
  <c r="U168" i="67"/>
  <c r="U220" i="67" s="1"/>
  <c r="U272" i="67" s="1"/>
  <c r="U169" i="67"/>
  <c r="U221" i="67" s="1"/>
  <c r="U273" i="67" s="1"/>
  <c r="U173" i="67"/>
  <c r="U225" i="67" s="1"/>
  <c r="U277" i="67" s="1"/>
  <c r="U167" i="67"/>
  <c r="U219" i="67" s="1"/>
  <c r="U271" i="67" s="1"/>
  <c r="U183" i="67"/>
  <c r="U235" i="67" s="1"/>
  <c r="U287" i="67" s="1"/>
  <c r="U184" i="67"/>
  <c r="U236" i="67" s="1"/>
  <c r="U288" i="67" s="1"/>
  <c r="U175" i="67"/>
  <c r="U227" i="67" s="1"/>
  <c r="U279" i="67" s="1"/>
  <c r="U170" i="67"/>
  <c r="U222" i="67" s="1"/>
  <c r="U274" i="67" s="1"/>
  <c r="U177" i="67"/>
  <c r="U229" i="67" s="1"/>
  <c r="U281" i="67" s="1"/>
  <c r="U171" i="67"/>
  <c r="U181" i="67"/>
  <c r="U233" i="67" s="1"/>
  <c r="U285" i="67" s="1"/>
  <c r="U180" i="67"/>
  <c r="U232" i="67" s="1"/>
  <c r="U284" i="67" s="1"/>
  <c r="V124" i="61"/>
  <c r="V124" i="67"/>
  <c r="V117" i="61"/>
  <c r="V117" i="67"/>
  <c r="V123" i="61"/>
  <c r="V123" i="67"/>
  <c r="V119" i="61"/>
  <c r="V119" i="67"/>
  <c r="V126" i="61"/>
  <c r="V126" i="67"/>
  <c r="V130" i="61"/>
  <c r="V130" i="67"/>
  <c r="V125" i="61"/>
  <c r="V125" i="67"/>
  <c r="V131" i="61"/>
  <c r="V131" i="67"/>
  <c r="V121" i="61"/>
  <c r="V121" i="67"/>
  <c r="V127" i="61"/>
  <c r="V127" i="67"/>
  <c r="V115" i="61"/>
  <c r="V115" i="67"/>
  <c r="V333" i="67" s="1"/>
  <c r="V128" i="61"/>
  <c r="V128" i="67"/>
  <c r="V114" i="61"/>
  <c r="V114" i="67"/>
  <c r="V120" i="61"/>
  <c r="V120" i="67"/>
  <c r="V122" i="61"/>
  <c r="V122" i="67"/>
  <c r="V116" i="61"/>
  <c r="V116" i="67"/>
  <c r="V118" i="61"/>
  <c r="V335" i="61" s="1"/>
  <c r="V118" i="67"/>
  <c r="V335" i="67" s="1"/>
  <c r="V129" i="61"/>
  <c r="V129" i="67"/>
  <c r="I371" i="67"/>
  <c r="U176" i="61"/>
  <c r="U228" i="61" s="1"/>
  <c r="U280" i="61" s="1"/>
  <c r="U178" i="61"/>
  <c r="U230" i="61" s="1"/>
  <c r="U282" i="61" s="1"/>
  <c r="U209" i="61"/>
  <c r="U261" i="61" s="1"/>
  <c r="U313" i="61" s="1"/>
  <c r="U197" i="61"/>
  <c r="U249" i="61" s="1"/>
  <c r="U301" i="61" s="1"/>
  <c r="U187" i="61"/>
  <c r="U239" i="61" s="1"/>
  <c r="U291" i="61" s="1"/>
  <c r="U206" i="61"/>
  <c r="U258" i="61" s="1"/>
  <c r="U310" i="61" s="1"/>
  <c r="U191" i="61"/>
  <c r="U243" i="61" s="1"/>
  <c r="U295" i="61" s="1"/>
  <c r="U199" i="61"/>
  <c r="U251" i="61" s="1"/>
  <c r="U303" i="61" s="1"/>
  <c r="U186" i="61"/>
  <c r="U238" i="61" s="1"/>
  <c r="U290" i="61" s="1"/>
  <c r="U214" i="61"/>
  <c r="U266" i="61" s="1"/>
  <c r="U318" i="61" s="1"/>
  <c r="U183" i="61"/>
  <c r="U235" i="61" s="1"/>
  <c r="U287" i="61" s="1"/>
  <c r="U184" i="61"/>
  <c r="U236" i="61" s="1"/>
  <c r="U288" i="61" s="1"/>
  <c r="U192" i="61"/>
  <c r="U244" i="61" s="1"/>
  <c r="U296" i="61" s="1"/>
  <c r="U170" i="61"/>
  <c r="U222" i="61" s="1"/>
  <c r="U274" i="61" s="1"/>
  <c r="U174" i="61"/>
  <c r="U226" i="61" s="1"/>
  <c r="U278" i="61" s="1"/>
  <c r="U167" i="61"/>
  <c r="U219" i="61" s="1"/>
  <c r="U271" i="61" s="1"/>
  <c r="U204" i="61"/>
  <c r="U256" i="61" s="1"/>
  <c r="U308" i="61" s="1"/>
  <c r="U188" i="61"/>
  <c r="U240" i="61" s="1"/>
  <c r="U292" i="61" s="1"/>
  <c r="U213" i="61"/>
  <c r="U265" i="61" s="1"/>
  <c r="U317" i="61" s="1"/>
  <c r="U193" i="61"/>
  <c r="U245" i="61" s="1"/>
  <c r="U297" i="61" s="1"/>
  <c r="U208" i="61"/>
  <c r="U260" i="61" s="1"/>
  <c r="U312" i="61" s="1"/>
  <c r="U198" i="61"/>
  <c r="U250" i="61" s="1"/>
  <c r="U302" i="61" s="1"/>
  <c r="U207" i="61"/>
  <c r="U259" i="61" s="1"/>
  <c r="U311" i="61" s="1"/>
  <c r="U216" i="61"/>
  <c r="U268" i="61" s="1"/>
  <c r="U320" i="61" s="1"/>
  <c r="U181" i="61"/>
  <c r="U233" i="61" s="1"/>
  <c r="U285" i="61" s="1"/>
  <c r="U182" i="61"/>
  <c r="U234" i="61" s="1"/>
  <c r="U286" i="61" s="1"/>
  <c r="U203" i="61"/>
  <c r="U255" i="61" s="1"/>
  <c r="U307" i="61" s="1"/>
  <c r="U185" i="61"/>
  <c r="U237" i="61" s="1"/>
  <c r="U289" i="61" s="1"/>
  <c r="U212" i="61"/>
  <c r="U264" i="61" s="1"/>
  <c r="U316" i="61" s="1"/>
  <c r="U205" i="61"/>
  <c r="U257" i="61" s="1"/>
  <c r="U309" i="61" s="1"/>
  <c r="U200" i="61"/>
  <c r="U252" i="61" s="1"/>
  <c r="U304" i="61" s="1"/>
  <c r="U215" i="61"/>
  <c r="U267" i="61" s="1"/>
  <c r="U319" i="61" s="1"/>
  <c r="U210" i="61"/>
  <c r="U262" i="61" s="1"/>
  <c r="U314" i="61" s="1"/>
  <c r="U189" i="61"/>
  <c r="U241" i="61" s="1"/>
  <c r="U293" i="61" s="1"/>
  <c r="U172" i="61"/>
  <c r="U224" i="61" s="1"/>
  <c r="U276" i="61" s="1"/>
  <c r="U168" i="61"/>
  <c r="U220" i="61" s="1"/>
  <c r="U272" i="61" s="1"/>
  <c r="U201" i="61"/>
  <c r="U253" i="61" s="1"/>
  <c r="U305" i="61" s="1"/>
  <c r="U194" i="61"/>
  <c r="U246" i="61" s="1"/>
  <c r="U298" i="61" s="1"/>
  <c r="U190" i="61"/>
  <c r="U242" i="61" s="1"/>
  <c r="U294" i="61" s="1"/>
  <c r="U202" i="61"/>
  <c r="U254" i="61" s="1"/>
  <c r="U306" i="61" s="1"/>
  <c r="U195" i="61"/>
  <c r="U247" i="61" s="1"/>
  <c r="U299" i="61" s="1"/>
  <c r="U211" i="61"/>
  <c r="U263" i="61" s="1"/>
  <c r="U315" i="61" s="1"/>
  <c r="U196" i="61"/>
  <c r="U248" i="61" s="1"/>
  <c r="U300" i="61" s="1"/>
  <c r="U175" i="61"/>
  <c r="U227" i="61" s="1"/>
  <c r="U279" i="61" s="1"/>
  <c r="U177" i="61"/>
  <c r="U229" i="61" s="1"/>
  <c r="U281" i="61" s="1"/>
  <c r="U169" i="61"/>
  <c r="U221" i="61" s="1"/>
  <c r="U273" i="61" s="1"/>
  <c r="U173" i="61"/>
  <c r="U225" i="61" s="1"/>
  <c r="U277" i="61" s="1"/>
  <c r="U179" i="61"/>
  <c r="U231" i="61" s="1"/>
  <c r="U283" i="61" s="1"/>
  <c r="U171" i="61"/>
  <c r="U223" i="61" s="1"/>
  <c r="U275" i="61" s="1"/>
  <c r="U180" i="61"/>
  <c r="U232" i="61" s="1"/>
  <c r="U284" i="61" s="1"/>
  <c r="I321" i="61"/>
  <c r="U57" i="61"/>
  <c r="AF54" i="56"/>
  <c r="AF57" i="56"/>
  <c r="AF55" i="56"/>
  <c r="AF58" i="56"/>
  <c r="AF51" i="56"/>
  <c r="AF52" i="56"/>
  <c r="AH73" i="67"/>
  <c r="AH80" i="67"/>
  <c r="AH82" i="67"/>
  <c r="AH77" i="67"/>
  <c r="AH81" i="67"/>
  <c r="AH75" i="67"/>
  <c r="AH79" i="67"/>
  <c r="AH83" i="67"/>
  <c r="AH394" i="67"/>
  <c r="AH78" i="67"/>
  <c r="AH393" i="67"/>
  <c r="AH395" i="67" s="1"/>
  <c r="AF16" i="69" s="1"/>
  <c r="AH76" i="67"/>
  <c r="AH74" i="67"/>
  <c r="AC34" i="66"/>
  <c r="AI3" i="67" s="1"/>
  <c r="AD33" i="66"/>
  <c r="AE19" i="66"/>
  <c r="U324" i="67"/>
  <c r="U353" i="67" s="1"/>
  <c r="U368" i="67" s="1"/>
  <c r="S184" i="69"/>
  <c r="S71" i="69" s="1"/>
  <c r="S183" i="59"/>
  <c r="S70" i="59" s="1"/>
  <c r="U60" i="61"/>
  <c r="U110" i="61" s="1"/>
  <c r="G253" i="59"/>
  <c r="AF10" i="56"/>
  <c r="AF19" i="56"/>
  <c r="AF42" i="56"/>
  <c r="AF46" i="56"/>
  <c r="AF30" i="56"/>
  <c r="AF27" i="56"/>
  <c r="AF12" i="56"/>
  <c r="AF31" i="56"/>
  <c r="AF9" i="56"/>
  <c r="AF25" i="56"/>
  <c r="AF33" i="56"/>
  <c r="AF22" i="56"/>
  <c r="AF18" i="56"/>
  <c r="AF24" i="56"/>
  <c r="AF16" i="56"/>
  <c r="AF37" i="56"/>
  <c r="AF39" i="56"/>
  <c r="AF48" i="56"/>
  <c r="AF49" i="56"/>
  <c r="AF21" i="56"/>
  <c r="AF45" i="56"/>
  <c r="AF13" i="56"/>
  <c r="AF36" i="56"/>
  <c r="AF40" i="56"/>
  <c r="AF15" i="56"/>
  <c r="AF43" i="56"/>
  <c r="AF34" i="56"/>
  <c r="AF28" i="56"/>
  <c r="U60" i="67"/>
  <c r="U110" i="67" s="1"/>
  <c r="S14" i="69" s="1"/>
  <c r="U324" i="61"/>
  <c r="U348" i="61" s="1"/>
  <c r="U363" i="61" s="1"/>
  <c r="AL390" i="67"/>
  <c r="AM103" i="67"/>
  <c r="AM95" i="67"/>
  <c r="AM92" i="67"/>
  <c r="AM98" i="67"/>
  <c r="AM102" i="67"/>
  <c r="AM107" i="67"/>
  <c r="AM99" i="67"/>
  <c r="AM108" i="67"/>
  <c r="AM105" i="67"/>
  <c r="AM97" i="67"/>
  <c r="AM89" i="67"/>
  <c r="AM100" i="67"/>
  <c r="AM106" i="67"/>
  <c r="AM91" i="67"/>
  <c r="AM96" i="67"/>
  <c r="AM109" i="67"/>
  <c r="AM101" i="67"/>
  <c r="AM93" i="67"/>
  <c r="AM218" i="67"/>
  <c r="AM270" i="67" s="1"/>
  <c r="AM90" i="67"/>
  <c r="AM104" i="67"/>
  <c r="AM94" i="67"/>
  <c r="AN2" i="67"/>
  <c r="AH18" i="66"/>
  <c r="AH11" i="66" s="1"/>
  <c r="AI27" i="66"/>
  <c r="AL5" i="69"/>
  <c r="AK237" i="69"/>
  <c r="AK221" i="69"/>
  <c r="AK222" i="69"/>
  <c r="AK212" i="69"/>
  <c r="AK213" i="69"/>
  <c r="AK214" i="69"/>
  <c r="AK235" i="69"/>
  <c r="AK176" i="69"/>
  <c r="AK175" i="69"/>
  <c r="AK159" i="69"/>
  <c r="AK122" i="69"/>
  <c r="AK182" i="69"/>
  <c r="AK160" i="69"/>
  <c r="AK119" i="69"/>
  <c r="AK181" i="69"/>
  <c r="AK178" i="69"/>
  <c r="AK154" i="69"/>
  <c r="AK117" i="69"/>
  <c r="AK103" i="69"/>
  <c r="AK106" i="69"/>
  <c r="AK108" i="69"/>
  <c r="AK124" i="69"/>
  <c r="AK128" i="69"/>
  <c r="AK120" i="69"/>
  <c r="AK229" i="69"/>
  <c r="AK230" i="69"/>
  <c r="AK224" i="69"/>
  <c r="AK236" i="69"/>
  <c r="AK183" i="69"/>
  <c r="AK210" i="69"/>
  <c r="AK130" i="69"/>
  <c r="AK168" i="69"/>
  <c r="AK218" i="69"/>
  <c r="AK162" i="69"/>
  <c r="AK111" i="69"/>
  <c r="AK165" i="69"/>
  <c r="AK100" i="69"/>
  <c r="AK233" i="69"/>
  <c r="AK234" i="69"/>
  <c r="AK231" i="69"/>
  <c r="AK209" i="69"/>
  <c r="AK219" i="69"/>
  <c r="AK228" i="69"/>
  <c r="AK155" i="69"/>
  <c r="AK172" i="69"/>
  <c r="AK115" i="69"/>
  <c r="AK170" i="69"/>
  <c r="AK113" i="69"/>
  <c r="AK102" i="69"/>
  <c r="AK116" i="69"/>
  <c r="AK225" i="69"/>
  <c r="AK226" i="69"/>
  <c r="AK216" i="69"/>
  <c r="AK217" i="69"/>
  <c r="AK220" i="69"/>
  <c r="AK179" i="69"/>
  <c r="AK180" i="69"/>
  <c r="AK177" i="69"/>
  <c r="AK163" i="69"/>
  <c r="AK126" i="69"/>
  <c r="AK215" i="69"/>
  <c r="AK164" i="69"/>
  <c r="AK123" i="69"/>
  <c r="AK207" i="69"/>
  <c r="AK153" i="69"/>
  <c r="AK166" i="69"/>
  <c r="AK121" i="69"/>
  <c r="AK107" i="69"/>
  <c r="AK110" i="69"/>
  <c r="AK112" i="69"/>
  <c r="AK174" i="69"/>
  <c r="AK227" i="69"/>
  <c r="AK158" i="69"/>
  <c r="AK223" i="69"/>
  <c r="AK211" i="69"/>
  <c r="AK167" i="69"/>
  <c r="AK114" i="69"/>
  <c r="AK127" i="69"/>
  <c r="AK161" i="69"/>
  <c r="AK125" i="69"/>
  <c r="AK157" i="69"/>
  <c r="AK101" i="69"/>
  <c r="AK105" i="69"/>
  <c r="AK232" i="69"/>
  <c r="AK208" i="69"/>
  <c r="AK171" i="69"/>
  <c r="AK118" i="69"/>
  <c r="AK156" i="69"/>
  <c r="AK169" i="69"/>
  <c r="AK129" i="69"/>
  <c r="AK173" i="69"/>
  <c r="AK104" i="69"/>
  <c r="AK109" i="69"/>
  <c r="AK206" i="69"/>
  <c r="AK152" i="69"/>
  <c r="AK99" i="69"/>
  <c r="AJ28" i="66"/>
  <c r="AJ29" i="66" s="1"/>
  <c r="AI30" i="66"/>
  <c r="T81" i="69"/>
  <c r="U82" i="69"/>
  <c r="V83" i="69"/>
  <c r="W84" i="69"/>
  <c r="X85" i="69"/>
  <c r="Y86" i="69"/>
  <c r="Z87" i="69"/>
  <c r="AA88" i="69"/>
  <c r="AB89" i="69"/>
  <c r="AC90" i="69"/>
  <c r="AD91" i="69"/>
  <c r="AE92" i="69"/>
  <c r="AF93" i="69"/>
  <c r="AG94" i="69"/>
  <c r="AH95" i="69"/>
  <c r="AI96" i="69"/>
  <c r="AJ97" i="69"/>
  <c r="AK98" i="69"/>
  <c r="T188" i="69"/>
  <c r="U189" i="69"/>
  <c r="V190" i="69"/>
  <c r="W191" i="69"/>
  <c r="X192" i="69"/>
  <c r="Y193" i="69"/>
  <c r="Z194" i="69"/>
  <c r="AA195" i="69"/>
  <c r="AB196" i="69"/>
  <c r="AC197" i="69"/>
  <c r="AD198" i="69"/>
  <c r="AE199" i="69"/>
  <c r="AF200" i="69"/>
  <c r="AG201" i="69"/>
  <c r="AH202" i="69"/>
  <c r="AI203" i="69"/>
  <c r="AJ204" i="69"/>
  <c r="AK205" i="69"/>
  <c r="AI393" i="61"/>
  <c r="T401" i="61"/>
  <c r="T402" i="61" s="1"/>
  <c r="AC196" i="59"/>
  <c r="AD197" i="59"/>
  <c r="AE198" i="59"/>
  <c r="AF199" i="59"/>
  <c r="AC89" i="59"/>
  <c r="AD90" i="59"/>
  <c r="AE91" i="59"/>
  <c r="AF92" i="59"/>
  <c r="AG200" i="59"/>
  <c r="AH204" i="59"/>
  <c r="AH207" i="59"/>
  <c r="AH211" i="59"/>
  <c r="AH203" i="59"/>
  <c r="AH209" i="59"/>
  <c r="AH201" i="59"/>
  <c r="AH202" i="59"/>
  <c r="AH208" i="59"/>
  <c r="AH210" i="59"/>
  <c r="AH215" i="59"/>
  <c r="AH219" i="59"/>
  <c r="AH223" i="59"/>
  <c r="AH227" i="59"/>
  <c r="AH205" i="59"/>
  <c r="AH206" i="59"/>
  <c r="AH214" i="59"/>
  <c r="AH218" i="59"/>
  <c r="AH222" i="59"/>
  <c r="AH226" i="59"/>
  <c r="AH213" i="59"/>
  <c r="AH217" i="59"/>
  <c r="AH221" i="59"/>
  <c r="AH225" i="59"/>
  <c r="AH212" i="59"/>
  <c r="AH216" i="59"/>
  <c r="AH220" i="59"/>
  <c r="AH224" i="59"/>
  <c r="AH230" i="59"/>
  <c r="AH234" i="59"/>
  <c r="AH229" i="59"/>
  <c r="AH233" i="59"/>
  <c r="AH228" i="59"/>
  <c r="AH232" i="59"/>
  <c r="AH236" i="59"/>
  <c r="AH231" i="59"/>
  <c r="AH235" i="59"/>
  <c r="T187" i="59"/>
  <c r="V189" i="59"/>
  <c r="Z193" i="59"/>
  <c r="AB195" i="59"/>
  <c r="U188" i="59"/>
  <c r="W190" i="59"/>
  <c r="Y192" i="59"/>
  <c r="AA194" i="59"/>
  <c r="X191" i="59"/>
  <c r="AH150" i="59"/>
  <c r="AH153" i="59"/>
  <c r="AH157" i="59"/>
  <c r="AH149" i="59"/>
  <c r="AH155" i="59"/>
  <c r="AH160" i="59"/>
  <c r="AH148" i="59"/>
  <c r="AH154" i="59"/>
  <c r="AH162" i="59"/>
  <c r="AH165" i="59"/>
  <c r="AH169" i="59"/>
  <c r="AH173" i="59"/>
  <c r="AH177" i="59"/>
  <c r="AH181" i="59"/>
  <c r="AH156" i="59"/>
  <c r="AH161" i="59"/>
  <c r="AH164" i="59"/>
  <c r="AH168" i="59"/>
  <c r="AH172" i="59"/>
  <c r="AH176" i="59"/>
  <c r="AH180" i="59"/>
  <c r="AH151" i="59"/>
  <c r="AH163" i="59"/>
  <c r="AH171" i="59"/>
  <c r="AH179" i="59"/>
  <c r="AH159" i="59"/>
  <c r="AH167" i="59"/>
  <c r="AH175" i="59"/>
  <c r="AH182" i="59"/>
  <c r="AH158" i="59"/>
  <c r="AH170" i="59"/>
  <c r="AH178" i="59"/>
  <c r="AH152" i="59"/>
  <c r="AH166" i="59"/>
  <c r="AH174" i="59"/>
  <c r="AI390" i="61"/>
  <c r="AH96" i="59"/>
  <c r="AH102" i="59"/>
  <c r="AH106" i="59"/>
  <c r="AH110" i="59"/>
  <c r="AH94" i="59"/>
  <c r="AH95" i="59"/>
  <c r="AH101" i="59"/>
  <c r="AH105" i="59"/>
  <c r="AH109" i="59"/>
  <c r="AH97" i="59"/>
  <c r="AH100" i="59"/>
  <c r="AH104" i="59"/>
  <c r="AH108" i="59"/>
  <c r="AH98" i="59"/>
  <c r="AH99" i="59"/>
  <c r="AH114" i="59"/>
  <c r="AH118" i="59"/>
  <c r="AH122" i="59"/>
  <c r="AH126" i="59"/>
  <c r="AH103" i="59"/>
  <c r="AH115" i="59"/>
  <c r="AH119" i="59"/>
  <c r="AH111" i="59"/>
  <c r="AH113" i="59"/>
  <c r="AH117" i="59"/>
  <c r="AH121" i="59"/>
  <c r="AH125" i="59"/>
  <c r="AH129" i="59"/>
  <c r="AH127" i="59"/>
  <c r="AH107" i="59"/>
  <c r="AH112" i="59"/>
  <c r="AH116" i="59"/>
  <c r="AH120" i="59"/>
  <c r="AH124" i="59"/>
  <c r="AH128" i="59"/>
  <c r="AH123" i="59"/>
  <c r="T80" i="59"/>
  <c r="X84" i="59"/>
  <c r="AB88" i="59"/>
  <c r="V82" i="59"/>
  <c r="AA87" i="59"/>
  <c r="U81" i="59"/>
  <c r="Y85" i="59"/>
  <c r="Z86" i="59"/>
  <c r="W83" i="59"/>
  <c r="AJ87" i="61"/>
  <c r="AJ92" i="61"/>
  <c r="AJ95" i="61"/>
  <c r="AJ100" i="61"/>
  <c r="AJ103" i="61"/>
  <c r="AJ108" i="61"/>
  <c r="AJ86" i="61"/>
  <c r="AJ93" i="61"/>
  <c r="AJ94" i="61"/>
  <c r="AJ101" i="61"/>
  <c r="AJ102" i="61"/>
  <c r="AJ109" i="61"/>
  <c r="AJ88" i="61"/>
  <c r="AJ91" i="61"/>
  <c r="AJ96" i="61"/>
  <c r="AJ99" i="61"/>
  <c r="AJ104" i="61"/>
  <c r="AJ107" i="61"/>
  <c r="AJ89" i="61"/>
  <c r="AJ106" i="61"/>
  <c r="AJ97" i="61"/>
  <c r="AJ98" i="61"/>
  <c r="AJ90" i="61"/>
  <c r="AJ105" i="61"/>
  <c r="AF6" i="56"/>
  <c r="AF7" i="56"/>
  <c r="R29" i="1"/>
  <c r="AG3" i="56"/>
  <c r="AD3" i="42"/>
  <c r="AD6" i="42" s="1"/>
  <c r="AF27" i="1"/>
  <c r="AJ5" i="75" s="1"/>
  <c r="AE18" i="1"/>
  <c r="AE11" i="1" s="1"/>
  <c r="AK2" i="61"/>
  <c r="AI5" i="59"/>
  <c r="AT2" i="56"/>
  <c r="AE34" i="1"/>
  <c r="AK3" i="61" s="1"/>
  <c r="AF33" i="1"/>
  <c r="AI395" i="61" l="1"/>
  <c r="AG16" i="59" s="1"/>
  <c r="C37" i="59" s="1"/>
  <c r="AL99" i="69"/>
  <c r="B27" i="69"/>
  <c r="S14" i="59"/>
  <c r="S18" i="59" s="1"/>
  <c r="R20" i="69"/>
  <c r="C56" i="69" s="1"/>
  <c r="C45" i="69"/>
  <c r="H37" i="68"/>
  <c r="H42" i="68"/>
  <c r="AJ55" i="75"/>
  <c r="AJ71" i="75"/>
  <c r="AJ63" i="75"/>
  <c r="AJ179" i="75"/>
  <c r="AJ176" i="75"/>
  <c r="AJ174" i="75"/>
  <c r="AJ168" i="75"/>
  <c r="AJ161" i="75"/>
  <c r="AJ163" i="75"/>
  <c r="AJ120" i="75"/>
  <c r="AJ126" i="75"/>
  <c r="AJ116" i="75"/>
  <c r="AJ115" i="75"/>
  <c r="AJ107" i="75"/>
  <c r="AJ72" i="75"/>
  <c r="AJ56" i="75"/>
  <c r="AJ65" i="75"/>
  <c r="AJ66" i="75"/>
  <c r="AJ180" i="75"/>
  <c r="AJ182" i="75"/>
  <c r="AJ175" i="75"/>
  <c r="AJ169" i="75"/>
  <c r="AJ166" i="75"/>
  <c r="AJ164" i="75"/>
  <c r="AJ125" i="75"/>
  <c r="AJ122" i="75"/>
  <c r="AJ113" i="75"/>
  <c r="AJ114" i="75"/>
  <c r="AJ112" i="75"/>
  <c r="AJ68" i="75"/>
  <c r="AJ119" i="75"/>
  <c r="AJ61" i="75"/>
  <c r="AJ62" i="75"/>
  <c r="AJ178" i="75"/>
  <c r="AJ172" i="75"/>
  <c r="AJ167" i="75"/>
  <c r="AJ117" i="75"/>
  <c r="AJ127" i="75"/>
  <c r="AJ75" i="75"/>
  <c r="AJ69" i="75"/>
  <c r="AJ67" i="75"/>
  <c r="AJ177" i="75"/>
  <c r="AJ170" i="75"/>
  <c r="AJ128" i="75"/>
  <c r="AJ118" i="75"/>
  <c r="AJ110" i="75"/>
  <c r="AJ64" i="75"/>
  <c r="AJ57" i="75"/>
  <c r="AJ181" i="75"/>
  <c r="AJ162" i="75"/>
  <c r="AJ109" i="75"/>
  <c r="AJ73" i="75"/>
  <c r="AJ121" i="75"/>
  <c r="AJ108" i="75"/>
  <c r="AJ123" i="75"/>
  <c r="AJ60" i="75"/>
  <c r="AJ173" i="75"/>
  <c r="AJ124" i="75"/>
  <c r="AJ111" i="75"/>
  <c r="AJ70" i="75"/>
  <c r="AJ59" i="75"/>
  <c r="AJ171" i="75"/>
  <c r="AJ74" i="75"/>
  <c r="AJ165" i="75"/>
  <c r="AJ54" i="75"/>
  <c r="AJ58" i="75"/>
  <c r="AJ53" i="75"/>
  <c r="AJ52" i="75"/>
  <c r="AJ160" i="75"/>
  <c r="AJ159" i="75"/>
  <c r="AJ158" i="75"/>
  <c r="AJ51" i="75"/>
  <c r="AJ105" i="75"/>
  <c r="AJ106" i="75"/>
  <c r="AJ104" i="75"/>
  <c r="AJ50" i="75"/>
  <c r="AJ157" i="75"/>
  <c r="AJ103" i="75"/>
  <c r="AJ156" i="75"/>
  <c r="AJ49" i="75"/>
  <c r="AJ102" i="75"/>
  <c r="AJ155" i="75"/>
  <c r="AJ48" i="75"/>
  <c r="AJ101" i="75"/>
  <c r="AJ47" i="75"/>
  <c r="AJ154" i="75"/>
  <c r="AJ100" i="75"/>
  <c r="AJ153" i="75"/>
  <c r="AJ46" i="75"/>
  <c r="AJ99" i="75"/>
  <c r="AJ152" i="75"/>
  <c r="AJ45" i="75"/>
  <c r="AJ98" i="75"/>
  <c r="AJ151" i="75"/>
  <c r="AJ44" i="75"/>
  <c r="AJ97" i="75"/>
  <c r="AJ43" i="75"/>
  <c r="AJ150" i="75"/>
  <c r="AJ96" i="75"/>
  <c r="AJ42" i="75"/>
  <c r="AJ149" i="75"/>
  <c r="G252" i="59"/>
  <c r="G198" i="75"/>
  <c r="G247" i="59"/>
  <c r="G193" i="75"/>
  <c r="G258" i="59"/>
  <c r="G204" i="75"/>
  <c r="G255" i="59"/>
  <c r="G201" i="75"/>
  <c r="U23" i="75"/>
  <c r="G248" i="59"/>
  <c r="G194" i="75"/>
  <c r="G249" i="59"/>
  <c r="G195" i="75"/>
  <c r="G257" i="59"/>
  <c r="G203" i="75"/>
  <c r="U21" i="75"/>
  <c r="G251" i="59"/>
  <c r="G197" i="75"/>
  <c r="G256" i="59"/>
  <c r="G202" i="75"/>
  <c r="Y84" i="75"/>
  <c r="AD89" i="75"/>
  <c r="Z85" i="75"/>
  <c r="AH93" i="75"/>
  <c r="AC88" i="75"/>
  <c r="W82" i="75"/>
  <c r="X83" i="75"/>
  <c r="AF91" i="75"/>
  <c r="V81" i="75"/>
  <c r="T79" i="75"/>
  <c r="T129" i="75" s="1"/>
  <c r="T16" i="75" s="1"/>
  <c r="U80" i="75"/>
  <c r="AG92" i="75"/>
  <c r="AI94" i="75"/>
  <c r="AA86" i="75"/>
  <c r="AB87" i="75"/>
  <c r="AJ95" i="75"/>
  <c r="AE90" i="75"/>
  <c r="V330" i="67"/>
  <c r="V336" i="67"/>
  <c r="V336" i="61"/>
  <c r="V328" i="67"/>
  <c r="V329" i="61"/>
  <c r="V325" i="67"/>
  <c r="V329" i="67"/>
  <c r="U399" i="61"/>
  <c r="V331" i="67"/>
  <c r="V334" i="67"/>
  <c r="V332" i="67"/>
  <c r="V331" i="61"/>
  <c r="V327" i="67"/>
  <c r="V326" i="67"/>
  <c r="U383" i="67"/>
  <c r="G246" i="59"/>
  <c r="I376" i="67"/>
  <c r="G252" i="69" s="1"/>
  <c r="I373" i="67"/>
  <c r="G249" i="69" s="1"/>
  <c r="I379" i="67"/>
  <c r="G255" i="69" s="1"/>
  <c r="I383" i="67"/>
  <c r="G259" i="69" s="1"/>
  <c r="I377" i="67"/>
  <c r="G253" i="69" s="1"/>
  <c r="I372" i="67"/>
  <c r="G248" i="69" s="1"/>
  <c r="I375" i="67"/>
  <c r="G251" i="69" s="1"/>
  <c r="I378" i="67"/>
  <c r="G254" i="69" s="1"/>
  <c r="I374" i="67"/>
  <c r="G250" i="69" s="1"/>
  <c r="G247" i="69"/>
  <c r="U338" i="67"/>
  <c r="U342" i="67"/>
  <c r="U357" i="67" s="1"/>
  <c r="U346" i="67"/>
  <c r="U361" i="67" s="1"/>
  <c r="U349" i="67"/>
  <c r="U364" i="67" s="1"/>
  <c r="U343" i="67"/>
  <c r="U358" i="67" s="1"/>
  <c r="U347" i="67"/>
  <c r="U362" i="67" s="1"/>
  <c r="U345" i="67"/>
  <c r="U360" i="67" s="1"/>
  <c r="U350" i="67"/>
  <c r="U365" i="67" s="1"/>
  <c r="U351" i="67"/>
  <c r="U366" i="67" s="1"/>
  <c r="U348" i="67"/>
  <c r="U363" i="67" s="1"/>
  <c r="U352" i="67"/>
  <c r="U367" i="67" s="1"/>
  <c r="U344" i="67"/>
  <c r="U359" i="67" s="1"/>
  <c r="U341" i="67"/>
  <c r="U356" i="67" s="1"/>
  <c r="G254" i="59"/>
  <c r="G250" i="59"/>
  <c r="U378" i="61"/>
  <c r="U343" i="61"/>
  <c r="U358" i="61" s="1"/>
  <c r="U351" i="61"/>
  <c r="U366" i="61" s="1"/>
  <c r="U353" i="61"/>
  <c r="U368" i="61" s="1"/>
  <c r="U352" i="61"/>
  <c r="U367" i="61" s="1"/>
  <c r="U347" i="61"/>
  <c r="U362" i="61" s="1"/>
  <c r="U345" i="61"/>
  <c r="U360" i="61" s="1"/>
  <c r="U346" i="61"/>
  <c r="U361" i="61" s="1"/>
  <c r="U341" i="61"/>
  <c r="U356" i="61" s="1"/>
  <c r="U349" i="61"/>
  <c r="U364" i="61" s="1"/>
  <c r="U342" i="61"/>
  <c r="U357" i="61" s="1"/>
  <c r="U344" i="61"/>
  <c r="U359" i="61" s="1"/>
  <c r="U350" i="61"/>
  <c r="U365" i="61" s="1"/>
  <c r="U338" i="61"/>
  <c r="V325" i="61"/>
  <c r="V332" i="61"/>
  <c r="V333" i="61"/>
  <c r="I321" i="67"/>
  <c r="V165" i="67"/>
  <c r="V175" i="67" s="1"/>
  <c r="V164" i="61"/>
  <c r="V173" i="61" s="1"/>
  <c r="U76" i="69"/>
  <c r="U78" i="69"/>
  <c r="U75" i="59"/>
  <c r="U77" i="59"/>
  <c r="V326" i="61"/>
  <c r="AJ400" i="61"/>
  <c r="AF35" i="56"/>
  <c r="AF122" i="56"/>
  <c r="AF83" i="56"/>
  <c r="AM400" i="67"/>
  <c r="AN389" i="67"/>
  <c r="AN388" i="67"/>
  <c r="AK389" i="61"/>
  <c r="AK394" i="61" s="1"/>
  <c r="AK388" i="61"/>
  <c r="AK393" i="61" s="1"/>
  <c r="T134" i="69"/>
  <c r="T184" i="69" s="1"/>
  <c r="T71" i="69" s="1"/>
  <c r="AG146" i="59"/>
  <c r="AK35" i="61"/>
  <c r="AK36" i="61"/>
  <c r="AK43" i="61"/>
  <c r="AK44" i="61"/>
  <c r="AK34" i="61"/>
  <c r="AK39" i="61"/>
  <c r="AK40" i="61"/>
  <c r="AK38" i="61"/>
  <c r="AK41" i="61"/>
  <c r="AK45" i="61"/>
  <c r="AK37" i="61"/>
  <c r="AK46" i="61"/>
  <c r="AK47" i="61"/>
  <c r="AK48" i="61"/>
  <c r="AK55" i="61"/>
  <c r="AK56" i="61"/>
  <c r="AK42" i="61"/>
  <c r="AK49" i="61"/>
  <c r="AK54" i="61"/>
  <c r="AK52" i="61"/>
  <c r="AK50" i="61"/>
  <c r="AK51" i="61"/>
  <c r="AK53" i="61"/>
  <c r="AK32" i="61"/>
  <c r="AK85" i="61" s="1"/>
  <c r="AK33" i="61"/>
  <c r="AK86" i="61" s="1"/>
  <c r="AK31" i="61"/>
  <c r="AK84" i="61" s="1"/>
  <c r="AK30" i="61"/>
  <c r="AK83" i="61" s="1"/>
  <c r="AK29" i="61"/>
  <c r="AK82" i="61" s="1"/>
  <c r="AK28" i="61"/>
  <c r="AK81" i="61" s="1"/>
  <c r="AK27" i="61"/>
  <c r="AK80" i="61" s="1"/>
  <c r="AK26" i="61"/>
  <c r="AK79" i="61" s="1"/>
  <c r="AK25" i="61"/>
  <c r="AK78" i="61" s="1"/>
  <c r="AK24" i="61"/>
  <c r="AK77" i="61" s="1"/>
  <c r="AK23" i="61"/>
  <c r="AK76" i="61" s="1"/>
  <c r="W8" i="61"/>
  <c r="W61" i="61" s="1"/>
  <c r="AA12" i="61"/>
  <c r="AA65" i="61" s="1"/>
  <c r="Z11" i="61"/>
  <c r="Z64" i="61" s="1"/>
  <c r="Y10" i="61"/>
  <c r="Y63" i="61" s="1"/>
  <c r="AC14" i="61"/>
  <c r="AC67" i="61" s="1"/>
  <c r="AH19" i="61"/>
  <c r="AH72" i="61" s="1"/>
  <c r="X9" i="61"/>
  <c r="X62" i="61" s="1"/>
  <c r="AD15" i="61"/>
  <c r="AD68" i="61" s="1"/>
  <c r="AG18" i="61"/>
  <c r="AG71" i="61" s="1"/>
  <c r="AB13" i="61"/>
  <c r="AB66" i="61" s="1"/>
  <c r="AF17" i="61"/>
  <c r="AF70" i="61" s="1"/>
  <c r="AJ21" i="61"/>
  <c r="AJ74" i="61" s="1"/>
  <c r="AE16" i="61"/>
  <c r="AE69" i="61" s="1"/>
  <c r="AK22" i="61"/>
  <c r="AK75" i="61" s="1"/>
  <c r="AI20" i="61"/>
  <c r="AI73" i="61" s="1"/>
  <c r="V328" i="61"/>
  <c r="V7" i="61"/>
  <c r="AF110" i="56"/>
  <c r="V330" i="61"/>
  <c r="V334" i="61"/>
  <c r="V327" i="61"/>
  <c r="AF98" i="56"/>
  <c r="AF155" i="56"/>
  <c r="AF62" i="56"/>
  <c r="AF71" i="56"/>
  <c r="AF77" i="56"/>
  <c r="AF104" i="56"/>
  <c r="AF125" i="56"/>
  <c r="AF116" i="56"/>
  <c r="AF113" i="56"/>
  <c r="AF107" i="56"/>
  <c r="AF68" i="56"/>
  <c r="AF89" i="56"/>
  <c r="AF146" i="56"/>
  <c r="AF92" i="56"/>
  <c r="AF80" i="56"/>
  <c r="AF119" i="56"/>
  <c r="AK218" i="61"/>
  <c r="AK270" i="61" s="1"/>
  <c r="AF65" i="56"/>
  <c r="AF149" i="56"/>
  <c r="AF128" i="56"/>
  <c r="AF95" i="56"/>
  <c r="AN37" i="67"/>
  <c r="AN42" i="67"/>
  <c r="AN39" i="67"/>
  <c r="AN40" i="67"/>
  <c r="AN38" i="67"/>
  <c r="AN41" i="67"/>
  <c r="AN46" i="67"/>
  <c r="AN49" i="67"/>
  <c r="AN54" i="67"/>
  <c r="AN44" i="67"/>
  <c r="AN51" i="67"/>
  <c r="AN52" i="67"/>
  <c r="AN45" i="67"/>
  <c r="AN50" i="67"/>
  <c r="AN53" i="67"/>
  <c r="AN43" i="67"/>
  <c r="AN48" i="67"/>
  <c r="AN47" i="67"/>
  <c r="AN55" i="67"/>
  <c r="AN56" i="67"/>
  <c r="AN36" i="67"/>
  <c r="AN35" i="67"/>
  <c r="AN34" i="67"/>
  <c r="AN33" i="67"/>
  <c r="AN32" i="67"/>
  <c r="AN31" i="67"/>
  <c r="AN30" i="67"/>
  <c r="AN29" i="67"/>
  <c r="AN28" i="67"/>
  <c r="AN27" i="67"/>
  <c r="AN26" i="67"/>
  <c r="AF131" i="56"/>
  <c r="AF74" i="56"/>
  <c r="AF86" i="56"/>
  <c r="AF152" i="56"/>
  <c r="AF143" i="56"/>
  <c r="AF134" i="56"/>
  <c r="AF101" i="56"/>
  <c r="AF137" i="56"/>
  <c r="AF140" i="56"/>
  <c r="U223" i="67"/>
  <c r="U275" i="67" s="1"/>
  <c r="W8" i="67"/>
  <c r="W61" i="67" s="1"/>
  <c r="AA12" i="67"/>
  <c r="AA65" i="67" s="1"/>
  <c r="AE16" i="67"/>
  <c r="AE69" i="67" s="1"/>
  <c r="Z11" i="67"/>
  <c r="Z64" i="67" s="1"/>
  <c r="AD15" i="67"/>
  <c r="AD68" i="67" s="1"/>
  <c r="Y10" i="67"/>
  <c r="Y63" i="67" s="1"/>
  <c r="AC14" i="67"/>
  <c r="AC67" i="67" s="1"/>
  <c r="AB13" i="67"/>
  <c r="AB66" i="67" s="1"/>
  <c r="AG18" i="67"/>
  <c r="AG71" i="67" s="1"/>
  <c r="AK22" i="67"/>
  <c r="X9" i="67"/>
  <c r="X62" i="67" s="1"/>
  <c r="AF17" i="67"/>
  <c r="AF70" i="67" s="1"/>
  <c r="AJ21" i="67"/>
  <c r="AI20" i="67"/>
  <c r="AI73" i="67" s="1"/>
  <c r="AL23" i="67"/>
  <c r="AN25" i="67"/>
  <c r="AM24" i="67"/>
  <c r="AH19" i="67"/>
  <c r="AH72" i="67" s="1"/>
  <c r="V7" i="67"/>
  <c r="AF56" i="56"/>
  <c r="AF53" i="56"/>
  <c r="AF59" i="56"/>
  <c r="AI83" i="67"/>
  <c r="AI82" i="67"/>
  <c r="AI84" i="67"/>
  <c r="AI394" i="67"/>
  <c r="AI75" i="67"/>
  <c r="AI79" i="67"/>
  <c r="AI81" i="67"/>
  <c r="AI78" i="67"/>
  <c r="AI80" i="67"/>
  <c r="AI76" i="67"/>
  <c r="AI393" i="67"/>
  <c r="AI395" i="67" s="1"/>
  <c r="AG16" i="69" s="1"/>
  <c r="C37" i="69" s="1"/>
  <c r="AI77" i="67"/>
  <c r="AI74" i="67"/>
  <c r="AF19" i="66"/>
  <c r="AE33" i="66"/>
  <c r="AD34" i="66"/>
  <c r="AJ3" i="67" s="1"/>
  <c r="AL206" i="69"/>
  <c r="AH148" i="69"/>
  <c r="T238" i="69"/>
  <c r="T73" i="69" s="1"/>
  <c r="T131" i="69"/>
  <c r="T69" i="69" s="1"/>
  <c r="T237" i="59"/>
  <c r="T72" i="59" s="1"/>
  <c r="T130" i="59"/>
  <c r="T68" i="59" s="1"/>
  <c r="AG147" i="69"/>
  <c r="Y139" i="69"/>
  <c r="Z140" i="69"/>
  <c r="AK151" i="69"/>
  <c r="AC143" i="69"/>
  <c r="U135" i="69"/>
  <c r="AD144" i="69"/>
  <c r="V136" i="69"/>
  <c r="AF11" i="56"/>
  <c r="AF41" i="56"/>
  <c r="AF32" i="56"/>
  <c r="AC142" i="59"/>
  <c r="AF20" i="56"/>
  <c r="AF44" i="56"/>
  <c r="AF14" i="56"/>
  <c r="AI149" i="69"/>
  <c r="AE145" i="69"/>
  <c r="AA141" i="69"/>
  <c r="W137" i="69"/>
  <c r="AF26" i="56"/>
  <c r="AJ150" i="69"/>
  <c r="AF146" i="69"/>
  <c r="AB142" i="69"/>
  <c r="X138" i="69"/>
  <c r="AL152" i="69"/>
  <c r="AF50" i="56"/>
  <c r="AF17" i="56"/>
  <c r="AF29" i="56"/>
  <c r="AF38" i="56"/>
  <c r="AF23" i="56"/>
  <c r="AF47" i="56"/>
  <c r="W136" i="59"/>
  <c r="X137" i="59"/>
  <c r="Y138" i="59"/>
  <c r="Z139" i="59"/>
  <c r="AH147" i="59"/>
  <c r="AD143" i="59"/>
  <c r="AA140" i="59"/>
  <c r="AB141" i="59"/>
  <c r="T133" i="59"/>
  <c r="AE144" i="59"/>
  <c r="U134" i="59"/>
  <c r="V135" i="59"/>
  <c r="AF145" i="59"/>
  <c r="AF8" i="56"/>
  <c r="AN105" i="67"/>
  <c r="AN97" i="67"/>
  <c r="AN102" i="67"/>
  <c r="AN218" i="67"/>
  <c r="AN270" i="67" s="1"/>
  <c r="AN109" i="67"/>
  <c r="AN101" i="67"/>
  <c r="AN93" i="67"/>
  <c r="AN98" i="67"/>
  <c r="AN100" i="67"/>
  <c r="AN103" i="67"/>
  <c r="AN95" i="67"/>
  <c r="AN94" i="67"/>
  <c r="AN106" i="67"/>
  <c r="AN108" i="67"/>
  <c r="AN107" i="67"/>
  <c r="AN99" i="67"/>
  <c r="AN91" i="67"/>
  <c r="AN90" i="67"/>
  <c r="AN92" i="67"/>
  <c r="AN96" i="67"/>
  <c r="AN104" i="67"/>
  <c r="AI18" i="66"/>
  <c r="AI11" i="66" s="1"/>
  <c r="AJ27" i="66"/>
  <c r="AM5" i="69"/>
  <c r="AO2" i="67"/>
  <c r="AL222" i="69"/>
  <c r="AL223" i="69"/>
  <c r="AL221" i="69"/>
  <c r="AL236" i="69"/>
  <c r="AL214" i="69"/>
  <c r="AL180" i="69"/>
  <c r="AL181" i="69"/>
  <c r="AL182" i="69"/>
  <c r="AL160" i="69"/>
  <c r="AL119" i="69"/>
  <c r="AL169" i="69"/>
  <c r="AL128" i="69"/>
  <c r="AL174" i="69"/>
  <c r="AL208" i="69"/>
  <c r="AL159" i="69"/>
  <c r="AL108" i="69"/>
  <c r="AL129" i="69"/>
  <c r="AL113" i="69"/>
  <c r="AL170" i="69"/>
  <c r="AL110" i="69"/>
  <c r="AL118" i="69"/>
  <c r="AL163" i="69"/>
  <c r="AL226" i="69"/>
  <c r="AL227" i="69"/>
  <c r="AL229" i="69"/>
  <c r="AL209" i="69"/>
  <c r="AL218" i="69"/>
  <c r="AL211" i="69"/>
  <c r="AL216" i="69"/>
  <c r="AL215" i="69"/>
  <c r="AL164" i="69"/>
  <c r="AL123" i="69"/>
  <c r="AL173" i="69"/>
  <c r="AL157" i="69"/>
  <c r="AL116" i="69"/>
  <c r="AL212" i="69"/>
  <c r="AL167" i="69"/>
  <c r="AL112" i="69"/>
  <c r="AL154" i="69"/>
  <c r="AL117" i="69"/>
  <c r="AL103" i="69"/>
  <c r="AL114" i="69"/>
  <c r="AL101" i="69"/>
  <c r="AL232" i="69"/>
  <c r="AL230" i="69"/>
  <c r="AL231" i="69"/>
  <c r="AL237" i="69"/>
  <c r="AL213" i="69"/>
  <c r="AL220" i="69"/>
  <c r="AL225" i="69"/>
  <c r="AL224" i="69"/>
  <c r="AL233" i="69"/>
  <c r="AL168" i="69"/>
  <c r="AL127" i="69"/>
  <c r="AL179" i="69"/>
  <c r="AL161" i="69"/>
  <c r="AL120" i="69"/>
  <c r="AL158" i="69"/>
  <c r="AL175" i="69"/>
  <c r="AL155" i="69"/>
  <c r="AL162" i="69"/>
  <c r="AL121" i="69"/>
  <c r="AL107" i="69"/>
  <c r="AL122" i="69"/>
  <c r="AL102" i="69"/>
  <c r="AL178" i="69"/>
  <c r="AL126" i="69"/>
  <c r="AL234" i="69"/>
  <c r="AL235" i="69"/>
  <c r="AL219" i="69"/>
  <c r="AL217" i="69"/>
  <c r="AL228" i="69"/>
  <c r="AL210" i="69"/>
  <c r="AL176" i="69"/>
  <c r="AL177" i="69"/>
  <c r="AL172" i="69"/>
  <c r="AL156" i="69"/>
  <c r="AL115" i="69"/>
  <c r="AL165" i="69"/>
  <c r="AL124" i="69"/>
  <c r="AL166" i="69"/>
  <c r="AL183" i="69"/>
  <c r="AL171" i="69"/>
  <c r="AL104" i="69"/>
  <c r="AL125" i="69"/>
  <c r="AL111" i="69"/>
  <c r="AL130" i="69"/>
  <c r="AL106" i="69"/>
  <c r="AL105" i="69"/>
  <c r="AL109" i="69"/>
  <c r="AL207" i="69"/>
  <c r="AL100" i="69"/>
  <c r="AL153" i="69"/>
  <c r="AM390" i="67"/>
  <c r="AJ30" i="66"/>
  <c r="AK28" i="66"/>
  <c r="AK29" i="66" s="1"/>
  <c r="AJ390" i="61"/>
  <c r="AJ393" i="61"/>
  <c r="AJ395" i="61" s="1"/>
  <c r="AH16" i="59" s="1"/>
  <c r="AI205" i="59"/>
  <c r="AI206" i="59"/>
  <c r="AI210" i="59"/>
  <c r="AI202" i="59"/>
  <c r="AI208" i="59"/>
  <c r="AI204" i="59"/>
  <c r="AI207" i="59"/>
  <c r="AI211" i="59"/>
  <c r="AI203" i="59"/>
  <c r="AI209" i="59"/>
  <c r="AI214" i="59"/>
  <c r="AI218" i="59"/>
  <c r="AI222" i="59"/>
  <c r="AI226" i="59"/>
  <c r="AI213" i="59"/>
  <c r="AI217" i="59"/>
  <c r="AI221" i="59"/>
  <c r="AI225" i="59"/>
  <c r="AI212" i="59"/>
  <c r="AI216" i="59"/>
  <c r="AI220" i="59"/>
  <c r="AI224" i="59"/>
  <c r="AI215" i="59"/>
  <c r="AI219" i="59"/>
  <c r="AI223" i="59"/>
  <c r="AI227" i="59"/>
  <c r="AI229" i="59"/>
  <c r="AI233" i="59"/>
  <c r="AI228" i="59"/>
  <c r="AI232" i="59"/>
  <c r="AI236" i="59"/>
  <c r="AI231" i="59"/>
  <c r="AI235" i="59"/>
  <c r="AI230" i="59"/>
  <c r="AI234" i="59"/>
  <c r="AI151" i="59"/>
  <c r="AI152" i="59"/>
  <c r="AI156" i="59"/>
  <c r="AI154" i="59"/>
  <c r="AI159" i="59"/>
  <c r="AI150" i="59"/>
  <c r="AI155" i="59"/>
  <c r="AI161" i="59"/>
  <c r="AI164" i="59"/>
  <c r="AI168" i="59"/>
  <c r="AI172" i="59"/>
  <c r="AI176" i="59"/>
  <c r="AI180" i="59"/>
  <c r="AI149" i="59"/>
  <c r="AI157" i="59"/>
  <c r="AI160" i="59"/>
  <c r="AI163" i="59"/>
  <c r="AI167" i="59"/>
  <c r="AI171" i="59"/>
  <c r="AI175" i="59"/>
  <c r="AI179" i="59"/>
  <c r="AI148" i="59"/>
  <c r="AI158" i="59"/>
  <c r="AI170" i="59"/>
  <c r="AI178" i="59"/>
  <c r="AI174" i="59"/>
  <c r="AI153" i="59"/>
  <c r="AI181" i="59"/>
  <c r="AI169" i="59"/>
  <c r="AI177" i="59"/>
  <c r="AI166" i="59"/>
  <c r="AI182" i="59"/>
  <c r="AI162" i="59"/>
  <c r="AI165" i="59"/>
  <c r="AI173" i="59"/>
  <c r="AI95" i="59"/>
  <c r="AI101" i="59"/>
  <c r="AI105" i="59"/>
  <c r="AI109" i="59"/>
  <c r="AI97" i="59"/>
  <c r="AI100" i="59"/>
  <c r="AI104" i="59"/>
  <c r="AI108" i="59"/>
  <c r="AI98" i="59"/>
  <c r="AI99" i="59"/>
  <c r="AI103" i="59"/>
  <c r="AI107" i="59"/>
  <c r="AI111" i="59"/>
  <c r="AI113" i="59"/>
  <c r="AI117" i="59"/>
  <c r="AI121" i="59"/>
  <c r="AI125" i="59"/>
  <c r="AI129" i="59"/>
  <c r="AI96" i="59"/>
  <c r="AI102" i="59"/>
  <c r="AI122" i="59"/>
  <c r="AI110" i="59"/>
  <c r="AI112" i="59"/>
  <c r="AI116" i="59"/>
  <c r="AI120" i="59"/>
  <c r="AI124" i="59"/>
  <c r="AI128" i="59"/>
  <c r="AI114" i="59"/>
  <c r="AI118" i="59"/>
  <c r="AI106" i="59"/>
  <c r="AI115" i="59"/>
  <c r="AI119" i="59"/>
  <c r="AI123" i="59"/>
  <c r="AI127" i="59"/>
  <c r="AI126" i="59"/>
  <c r="AK93" i="61"/>
  <c r="AK94" i="61"/>
  <c r="AK101" i="61"/>
  <c r="AK102" i="61"/>
  <c r="AK109" i="61"/>
  <c r="AK88" i="61"/>
  <c r="AK91" i="61"/>
  <c r="AK96" i="61"/>
  <c r="AK99" i="61"/>
  <c r="AK104" i="61"/>
  <c r="AK107" i="61"/>
  <c r="AK89" i="61"/>
  <c r="AK90" i="61"/>
  <c r="AK97" i="61"/>
  <c r="AK98" i="61"/>
  <c r="AK105" i="61"/>
  <c r="AK106" i="61"/>
  <c r="AK87" i="61"/>
  <c r="AK108" i="61"/>
  <c r="AK95" i="61"/>
  <c r="AK100" i="61"/>
  <c r="AK92" i="61"/>
  <c r="AK103" i="61"/>
  <c r="R30" i="1"/>
  <c r="S28" i="1"/>
  <c r="AG4" i="56"/>
  <c r="AG27" i="1"/>
  <c r="AK5" i="75" s="1"/>
  <c r="AJ5" i="59"/>
  <c r="AU2" i="56"/>
  <c r="AF18" i="1"/>
  <c r="AF11" i="1" s="1"/>
  <c r="AL2" i="61"/>
  <c r="AE3" i="42"/>
  <c r="AE6" i="42" s="1"/>
  <c r="AF34" i="1"/>
  <c r="AL3" i="61" s="1"/>
  <c r="AG33" i="1"/>
  <c r="AK395" i="61" l="1"/>
  <c r="AI16" i="59" s="1"/>
  <c r="H86" i="68"/>
  <c r="S18" i="69"/>
  <c r="B49" i="69"/>
  <c r="B38" i="69"/>
  <c r="B60" i="69" s="1"/>
  <c r="S20" i="59"/>
  <c r="AK178" i="75"/>
  <c r="AK179" i="75"/>
  <c r="AK169" i="75"/>
  <c r="AK162" i="75"/>
  <c r="AK165" i="75"/>
  <c r="AK117" i="75"/>
  <c r="AK127" i="75"/>
  <c r="AK128" i="75"/>
  <c r="AK120" i="75"/>
  <c r="AK116" i="75"/>
  <c r="AK65" i="75"/>
  <c r="AK70" i="75"/>
  <c r="AK74" i="75"/>
  <c r="AK59" i="75"/>
  <c r="AK180" i="75"/>
  <c r="AK177" i="75"/>
  <c r="AK172" i="75"/>
  <c r="AK170" i="75"/>
  <c r="AK167" i="75"/>
  <c r="AK171" i="75"/>
  <c r="AK126" i="75"/>
  <c r="AK123" i="75"/>
  <c r="AK114" i="75"/>
  <c r="AK112" i="75"/>
  <c r="AK109" i="75"/>
  <c r="AK61" i="75"/>
  <c r="AK66" i="75"/>
  <c r="AK71" i="75"/>
  <c r="AK113" i="75"/>
  <c r="AK55" i="75"/>
  <c r="AK60" i="75"/>
  <c r="AK182" i="75"/>
  <c r="AK173" i="75"/>
  <c r="AK164" i="75"/>
  <c r="AK118" i="75"/>
  <c r="AK111" i="75"/>
  <c r="AK69" i="75"/>
  <c r="AK58" i="75"/>
  <c r="AK64" i="75"/>
  <c r="AK174" i="75"/>
  <c r="AK176" i="75"/>
  <c r="AK125" i="75"/>
  <c r="AK119" i="75"/>
  <c r="AK108" i="75"/>
  <c r="AK57" i="75"/>
  <c r="AK67" i="75"/>
  <c r="AK68" i="75"/>
  <c r="AK166" i="75"/>
  <c r="AK115" i="75"/>
  <c r="AK124" i="75"/>
  <c r="AK181" i="75"/>
  <c r="AK163" i="75"/>
  <c r="AK110" i="75"/>
  <c r="AK62" i="75"/>
  <c r="AK122" i="75"/>
  <c r="AK72" i="75"/>
  <c r="AK121" i="75"/>
  <c r="AK175" i="75"/>
  <c r="AK73" i="75"/>
  <c r="AK75" i="75"/>
  <c r="AK63" i="75"/>
  <c r="AK168" i="75"/>
  <c r="AK56" i="75"/>
  <c r="AK161" i="75"/>
  <c r="AK160" i="75"/>
  <c r="AK53" i="75"/>
  <c r="AK54" i="75"/>
  <c r="AK52" i="75"/>
  <c r="AK159" i="75"/>
  <c r="AK106" i="75"/>
  <c r="AK107" i="75"/>
  <c r="AK105" i="75"/>
  <c r="AK51" i="75"/>
  <c r="AK158" i="75"/>
  <c r="AK104" i="75"/>
  <c r="AK50" i="75"/>
  <c r="AK157" i="75"/>
  <c r="AK156" i="75"/>
  <c r="AK103" i="75"/>
  <c r="AK49" i="75"/>
  <c r="AK102" i="75"/>
  <c r="AK48" i="75"/>
  <c r="AK155" i="75"/>
  <c r="AK101" i="75"/>
  <c r="AK154" i="75"/>
  <c r="AK47" i="75"/>
  <c r="AK100" i="75"/>
  <c r="AK46" i="75"/>
  <c r="AK153" i="75"/>
  <c r="AK99" i="75"/>
  <c r="AK152" i="75"/>
  <c r="AK45" i="75"/>
  <c r="AK98" i="75"/>
  <c r="AK151" i="75"/>
  <c r="AK44" i="75"/>
  <c r="AK97" i="75"/>
  <c r="AK150" i="75"/>
  <c r="AK43" i="75"/>
  <c r="AK96" i="75"/>
  <c r="W28" i="75"/>
  <c r="Z31" i="75"/>
  <c r="Y30" i="75"/>
  <c r="V27" i="75"/>
  <c r="AA32" i="75"/>
  <c r="U26" i="75"/>
  <c r="U76" i="75" s="1"/>
  <c r="U14" i="75" s="1"/>
  <c r="AG38" i="75"/>
  <c r="AF37" i="75"/>
  <c r="AK42" i="75"/>
  <c r="AD35" i="75"/>
  <c r="X29" i="75"/>
  <c r="AJ41" i="75"/>
  <c r="AB33" i="75"/>
  <c r="AC34" i="75"/>
  <c r="AH39" i="75"/>
  <c r="AE36" i="75"/>
  <c r="AI40" i="75"/>
  <c r="U22" i="75"/>
  <c r="X136" i="75"/>
  <c r="AG145" i="75"/>
  <c r="AF144" i="75"/>
  <c r="Z138" i="75"/>
  <c r="AB140" i="75"/>
  <c r="AC141" i="75"/>
  <c r="AK149" i="75"/>
  <c r="V134" i="75"/>
  <c r="AD142" i="75"/>
  <c r="AH146" i="75"/>
  <c r="AJ148" i="75"/>
  <c r="U133" i="75"/>
  <c r="U183" i="75" s="1"/>
  <c r="U18" i="75" s="1"/>
  <c r="AA139" i="75"/>
  <c r="W135" i="75"/>
  <c r="AE143" i="75"/>
  <c r="AI147" i="75"/>
  <c r="Y137" i="75"/>
  <c r="I384" i="61"/>
  <c r="I385" i="61" s="1"/>
  <c r="I384" i="67"/>
  <c r="I385" i="67" s="1"/>
  <c r="U382" i="67"/>
  <c r="U378" i="67"/>
  <c r="U372" i="67"/>
  <c r="U376" i="67"/>
  <c r="U381" i="67"/>
  <c r="U375" i="67"/>
  <c r="U379" i="67"/>
  <c r="U373" i="67"/>
  <c r="U371" i="67"/>
  <c r="U377" i="67"/>
  <c r="U380" i="67"/>
  <c r="U374" i="67"/>
  <c r="U382" i="61"/>
  <c r="U372" i="61"/>
  <c r="U377" i="61"/>
  <c r="U381" i="61"/>
  <c r="U375" i="61"/>
  <c r="U376" i="61"/>
  <c r="U373" i="61"/>
  <c r="U371" i="61"/>
  <c r="U379" i="61"/>
  <c r="U383" i="61"/>
  <c r="U380" i="61"/>
  <c r="U374" i="61"/>
  <c r="U77" i="69"/>
  <c r="U76" i="59"/>
  <c r="W123" i="61"/>
  <c r="W123" i="67"/>
  <c r="W139" i="61"/>
  <c r="W139" i="67"/>
  <c r="W152" i="61"/>
  <c r="W138" i="61"/>
  <c r="W134" i="67"/>
  <c r="W153" i="61"/>
  <c r="W132" i="67"/>
  <c r="W148" i="67"/>
  <c r="W142" i="61"/>
  <c r="W147" i="61"/>
  <c r="W146" i="67"/>
  <c r="W163" i="61"/>
  <c r="W160" i="67"/>
  <c r="W149" i="61"/>
  <c r="W137" i="67"/>
  <c r="W144" i="67"/>
  <c r="W152" i="67"/>
  <c r="W151" i="61"/>
  <c r="W141" i="67"/>
  <c r="W150" i="61"/>
  <c r="W135" i="61"/>
  <c r="AO389" i="67"/>
  <c r="AO388" i="67"/>
  <c r="AN400" i="67"/>
  <c r="AL388" i="61"/>
  <c r="AL389" i="61"/>
  <c r="AK400" i="61"/>
  <c r="AI201" i="59"/>
  <c r="AL38" i="61"/>
  <c r="AL41" i="61"/>
  <c r="AL46" i="61"/>
  <c r="AL35" i="61"/>
  <c r="AL37" i="61"/>
  <c r="AL39" i="61"/>
  <c r="AL40" i="61"/>
  <c r="AL42" i="61"/>
  <c r="AL44" i="61"/>
  <c r="AL45" i="61"/>
  <c r="AL50" i="61"/>
  <c r="AL53" i="61"/>
  <c r="AL55" i="61"/>
  <c r="AL56" i="61"/>
  <c r="AL47" i="61"/>
  <c r="AL48" i="61"/>
  <c r="AL43" i="61"/>
  <c r="AL49" i="61"/>
  <c r="AL51" i="61"/>
  <c r="AL36" i="61"/>
  <c r="AL52" i="61"/>
  <c r="AL54" i="61"/>
  <c r="AL34" i="61"/>
  <c r="AL87" i="61" s="1"/>
  <c r="AL33" i="61"/>
  <c r="AL86" i="61" s="1"/>
  <c r="AL32" i="61"/>
  <c r="AL85" i="61" s="1"/>
  <c r="AL31" i="61"/>
  <c r="AL84" i="61" s="1"/>
  <c r="AL30" i="61"/>
  <c r="AL83" i="61" s="1"/>
  <c r="AL29" i="61"/>
  <c r="AL82" i="61" s="1"/>
  <c r="AL28" i="61"/>
  <c r="AL81" i="61" s="1"/>
  <c r="AL27" i="61"/>
  <c r="AL80" i="61" s="1"/>
  <c r="AL26" i="61"/>
  <c r="AL79" i="61" s="1"/>
  <c r="AL25" i="61"/>
  <c r="AL78" i="61" s="1"/>
  <c r="AL24" i="61"/>
  <c r="AL77" i="61" s="1"/>
  <c r="AL23" i="61"/>
  <c r="AL76" i="61" s="1"/>
  <c r="W148" i="61"/>
  <c r="W163" i="67"/>
  <c r="W137" i="61"/>
  <c r="W144" i="61"/>
  <c r="W132" i="61"/>
  <c r="W134" i="61"/>
  <c r="W153" i="67"/>
  <c r="W146" i="61"/>
  <c r="W150" i="67"/>
  <c r="W135" i="67"/>
  <c r="W151" i="67"/>
  <c r="W141" i="61"/>
  <c r="W147" i="67"/>
  <c r="W160" i="61"/>
  <c r="W149" i="67"/>
  <c r="W142" i="67"/>
  <c r="W138" i="67"/>
  <c r="W157" i="61"/>
  <c r="W157" i="67"/>
  <c r="W136" i="61"/>
  <c r="W136" i="67"/>
  <c r="W154" i="67"/>
  <c r="W154" i="61"/>
  <c r="AO43" i="67"/>
  <c r="AO44" i="67"/>
  <c r="AO42" i="67"/>
  <c r="AO39" i="67"/>
  <c r="AO40" i="67"/>
  <c r="AO41" i="67"/>
  <c r="AO47" i="67"/>
  <c r="AO48" i="67"/>
  <c r="AO38" i="67"/>
  <c r="AO46" i="67"/>
  <c r="AO49" i="67"/>
  <c r="AO51" i="67"/>
  <c r="AO52" i="67"/>
  <c r="AO45" i="67"/>
  <c r="AO54" i="67"/>
  <c r="AO55" i="67"/>
  <c r="AO56" i="67"/>
  <c r="AO50" i="67"/>
  <c r="AO53" i="67"/>
  <c r="AO37" i="67"/>
  <c r="AO36" i="67"/>
  <c r="AO35" i="67"/>
  <c r="AO34" i="67"/>
  <c r="AO33" i="67"/>
  <c r="AO32" i="67"/>
  <c r="AO31" i="67"/>
  <c r="AO30" i="67"/>
  <c r="AO29" i="67"/>
  <c r="AO28" i="67"/>
  <c r="AO27" i="67"/>
  <c r="AO26" i="67"/>
  <c r="W145" i="61"/>
  <c r="W145" i="67"/>
  <c r="W159" i="61"/>
  <c r="W159" i="67"/>
  <c r="W155" i="61"/>
  <c r="W155" i="67"/>
  <c r="W161" i="67"/>
  <c r="W161" i="61"/>
  <c r="AG87" i="56"/>
  <c r="AG94" i="56"/>
  <c r="AG111" i="56"/>
  <c r="AG139" i="56"/>
  <c r="AG136" i="56"/>
  <c r="AG60" i="56"/>
  <c r="AG73" i="56"/>
  <c r="AG96" i="56"/>
  <c r="AG127" i="56"/>
  <c r="AG117" i="56"/>
  <c r="AG75" i="56"/>
  <c r="AG108" i="56"/>
  <c r="AG120" i="56"/>
  <c r="AG69" i="56"/>
  <c r="AG100" i="56"/>
  <c r="AG64" i="56"/>
  <c r="AG114" i="56"/>
  <c r="AG144" i="56"/>
  <c r="AG66" i="56"/>
  <c r="AG148" i="56"/>
  <c r="AG118" i="56"/>
  <c r="AG105" i="56"/>
  <c r="AG90" i="56"/>
  <c r="AG147" i="56"/>
  <c r="AG63" i="56"/>
  <c r="AG123" i="56"/>
  <c r="AG82" i="56"/>
  <c r="AG76" i="56"/>
  <c r="AG81" i="56"/>
  <c r="AG99" i="56"/>
  <c r="AG133" i="56"/>
  <c r="AG106" i="56"/>
  <c r="AG84" i="56"/>
  <c r="AG126" i="56"/>
  <c r="AG121" i="56"/>
  <c r="AG109" i="56"/>
  <c r="AG141" i="56"/>
  <c r="AG88" i="56"/>
  <c r="AG72" i="56"/>
  <c r="AG151" i="56"/>
  <c r="AG67" i="56"/>
  <c r="AG78" i="56"/>
  <c r="AG79" i="56"/>
  <c r="AG103" i="56"/>
  <c r="AG130" i="56"/>
  <c r="AG112" i="56"/>
  <c r="AG70" i="56"/>
  <c r="AG132" i="56"/>
  <c r="AG145" i="56"/>
  <c r="AG102" i="56"/>
  <c r="AG93" i="56"/>
  <c r="AG138" i="56"/>
  <c r="AG85" i="56"/>
  <c r="AG142" i="56"/>
  <c r="AG150" i="56"/>
  <c r="AG91" i="56"/>
  <c r="AG124" i="56"/>
  <c r="AG97" i="56"/>
  <c r="AG129" i="56"/>
  <c r="AG135" i="56"/>
  <c r="AG115" i="56"/>
  <c r="AG61" i="56"/>
  <c r="AG154" i="56"/>
  <c r="AG153" i="56"/>
  <c r="W156" i="61"/>
  <c r="W156" i="67"/>
  <c r="W162" i="67"/>
  <c r="W162" i="61"/>
  <c r="W133" i="61"/>
  <c r="W133" i="67"/>
  <c r="AL218" i="61"/>
  <c r="AL270" i="61" s="1"/>
  <c r="W158" i="61"/>
  <c r="W158" i="67"/>
  <c r="W140" i="61"/>
  <c r="W140" i="67"/>
  <c r="W143" i="61"/>
  <c r="W143" i="67"/>
  <c r="AJ74" i="67"/>
  <c r="V227" i="67"/>
  <c r="V279" i="67" s="1"/>
  <c r="V183" i="67"/>
  <c r="V235" i="67" s="1"/>
  <c r="V287" i="67" s="1"/>
  <c r="V173" i="67"/>
  <c r="V225" i="67" s="1"/>
  <c r="V277" i="67" s="1"/>
  <c r="V176" i="67"/>
  <c r="V228" i="67" s="1"/>
  <c r="V280" i="67" s="1"/>
  <c r="V168" i="67"/>
  <c r="V170" i="67"/>
  <c r="V222" i="67" s="1"/>
  <c r="V274" i="67" s="1"/>
  <c r="V184" i="67"/>
  <c r="V236" i="67" s="1"/>
  <c r="V288" i="67" s="1"/>
  <c r="V169" i="67"/>
  <c r="V221" i="67" s="1"/>
  <c r="V273" i="67" s="1"/>
  <c r="V179" i="67"/>
  <c r="V231" i="67" s="1"/>
  <c r="V283" i="67" s="1"/>
  <c r="V167" i="67"/>
  <c r="V219" i="67" s="1"/>
  <c r="V271" i="67" s="1"/>
  <c r="V172" i="67"/>
  <c r="V224" i="67" s="1"/>
  <c r="V276" i="67" s="1"/>
  <c r="V180" i="67"/>
  <c r="V232" i="67" s="1"/>
  <c r="V284" i="67" s="1"/>
  <c r="V182" i="67"/>
  <c r="V234" i="67" s="1"/>
  <c r="V286" i="67" s="1"/>
  <c r="V178" i="67"/>
  <c r="V230" i="67" s="1"/>
  <c r="V282" i="67" s="1"/>
  <c r="V187" i="67"/>
  <c r="V239" i="67" s="1"/>
  <c r="V291" i="67" s="1"/>
  <c r="V194" i="67"/>
  <c r="V246" i="67" s="1"/>
  <c r="V298" i="67" s="1"/>
  <c r="V185" i="67"/>
  <c r="V237" i="67" s="1"/>
  <c r="V289" i="67" s="1"/>
  <c r="V190" i="67"/>
  <c r="V242" i="67" s="1"/>
  <c r="V294" i="67" s="1"/>
  <c r="V197" i="67"/>
  <c r="V249" i="67" s="1"/>
  <c r="V301" i="67" s="1"/>
  <c r="V201" i="67"/>
  <c r="V253" i="67" s="1"/>
  <c r="V305" i="67" s="1"/>
  <c r="V213" i="67"/>
  <c r="V265" i="67" s="1"/>
  <c r="V317" i="67" s="1"/>
  <c r="V188" i="67"/>
  <c r="V240" i="67" s="1"/>
  <c r="V292" i="67" s="1"/>
  <c r="V202" i="67"/>
  <c r="V254" i="67" s="1"/>
  <c r="V306" i="67" s="1"/>
  <c r="V203" i="67"/>
  <c r="V255" i="67" s="1"/>
  <c r="V307" i="67" s="1"/>
  <c r="V204" i="67"/>
  <c r="V256" i="67" s="1"/>
  <c r="V308" i="67" s="1"/>
  <c r="V205" i="67"/>
  <c r="V257" i="67" s="1"/>
  <c r="V309" i="67" s="1"/>
  <c r="V200" i="67"/>
  <c r="V252" i="67" s="1"/>
  <c r="V304" i="67" s="1"/>
  <c r="V196" i="67"/>
  <c r="V248" i="67" s="1"/>
  <c r="V300" i="67" s="1"/>
  <c r="V193" i="67"/>
  <c r="V245" i="67" s="1"/>
  <c r="V297" i="67" s="1"/>
  <c r="V189" i="67"/>
  <c r="V241" i="67" s="1"/>
  <c r="V293" i="67" s="1"/>
  <c r="V210" i="67"/>
  <c r="V262" i="67" s="1"/>
  <c r="V314" i="67" s="1"/>
  <c r="V209" i="67"/>
  <c r="V261" i="67" s="1"/>
  <c r="V313" i="67" s="1"/>
  <c r="V207" i="67"/>
  <c r="V259" i="67" s="1"/>
  <c r="V311" i="67" s="1"/>
  <c r="V211" i="67"/>
  <c r="V263" i="67" s="1"/>
  <c r="V315" i="67" s="1"/>
  <c r="V199" i="67"/>
  <c r="V251" i="67" s="1"/>
  <c r="V303" i="67" s="1"/>
  <c r="V198" i="67"/>
  <c r="V250" i="67" s="1"/>
  <c r="V302" i="67" s="1"/>
  <c r="V195" i="67"/>
  <c r="V247" i="67" s="1"/>
  <c r="V299" i="67" s="1"/>
  <c r="V212" i="67"/>
  <c r="V264" i="67" s="1"/>
  <c r="V316" i="67" s="1"/>
  <c r="V215" i="67"/>
  <c r="V267" i="67" s="1"/>
  <c r="V319" i="67" s="1"/>
  <c r="V186" i="67"/>
  <c r="V238" i="67" s="1"/>
  <c r="V290" i="67" s="1"/>
  <c r="V214" i="67"/>
  <c r="V266" i="67" s="1"/>
  <c r="V318" i="67" s="1"/>
  <c r="V192" i="67"/>
  <c r="V244" i="67" s="1"/>
  <c r="V296" i="67" s="1"/>
  <c r="V208" i="67"/>
  <c r="V260" i="67" s="1"/>
  <c r="V312" i="67" s="1"/>
  <c r="V206" i="67"/>
  <c r="V258" i="67" s="1"/>
  <c r="V310" i="67" s="1"/>
  <c r="V191" i="67"/>
  <c r="V243" i="67" s="1"/>
  <c r="V295" i="67" s="1"/>
  <c r="V216" i="67"/>
  <c r="V268" i="67" s="1"/>
  <c r="V320" i="67" s="1"/>
  <c r="V181" i="67"/>
  <c r="V233" i="67" s="1"/>
  <c r="V285" i="67" s="1"/>
  <c r="V177" i="67"/>
  <c r="V229" i="67" s="1"/>
  <c r="V281" i="67" s="1"/>
  <c r="V174" i="67"/>
  <c r="V226" i="67" s="1"/>
  <c r="V278" i="67" s="1"/>
  <c r="V171" i="67"/>
  <c r="V223" i="67" s="1"/>
  <c r="V275" i="67" s="1"/>
  <c r="V324" i="67"/>
  <c r="W121" i="61"/>
  <c r="W121" i="67"/>
  <c r="W126" i="61"/>
  <c r="W126" i="67"/>
  <c r="W122" i="61"/>
  <c r="W122" i="67"/>
  <c r="W129" i="61"/>
  <c r="W129" i="67"/>
  <c r="W127" i="61"/>
  <c r="W127" i="67"/>
  <c r="W117" i="61"/>
  <c r="W117" i="67"/>
  <c r="W118" i="61"/>
  <c r="W335" i="61" s="1"/>
  <c r="W118" i="67"/>
  <c r="W335" i="67" s="1"/>
  <c r="W125" i="61"/>
  <c r="W125" i="67"/>
  <c r="W130" i="61"/>
  <c r="W130" i="67"/>
  <c r="W114" i="61"/>
  <c r="W114" i="67"/>
  <c r="W119" i="61"/>
  <c r="W119" i="67"/>
  <c r="W128" i="61"/>
  <c r="W128" i="67"/>
  <c r="W115" i="61"/>
  <c r="W115" i="67"/>
  <c r="W333" i="67" s="1"/>
  <c r="W124" i="61"/>
  <c r="W124" i="67"/>
  <c r="W120" i="61"/>
  <c r="W120" i="67"/>
  <c r="W116" i="61"/>
  <c r="W116" i="67"/>
  <c r="W131" i="61"/>
  <c r="W131" i="67"/>
  <c r="V177" i="61"/>
  <c r="V229" i="61" s="1"/>
  <c r="V281" i="61" s="1"/>
  <c r="V172" i="61"/>
  <c r="V224" i="61" s="1"/>
  <c r="V276" i="61" s="1"/>
  <c r="V205" i="61"/>
  <c r="V257" i="61" s="1"/>
  <c r="V309" i="61" s="1"/>
  <c r="V204" i="61"/>
  <c r="V256" i="61" s="1"/>
  <c r="V308" i="61" s="1"/>
  <c r="V194" i="61"/>
  <c r="V246" i="61" s="1"/>
  <c r="V298" i="61" s="1"/>
  <c r="V208" i="61"/>
  <c r="V260" i="61" s="1"/>
  <c r="V312" i="61" s="1"/>
  <c r="V212" i="61"/>
  <c r="V264" i="61" s="1"/>
  <c r="V316" i="61" s="1"/>
  <c r="V195" i="61"/>
  <c r="V247" i="61" s="1"/>
  <c r="V299" i="61" s="1"/>
  <c r="V210" i="61"/>
  <c r="V262" i="61" s="1"/>
  <c r="V314" i="61" s="1"/>
  <c r="V186" i="61"/>
  <c r="V238" i="61" s="1"/>
  <c r="V290" i="61" s="1"/>
  <c r="V183" i="61"/>
  <c r="V235" i="61" s="1"/>
  <c r="V287" i="61" s="1"/>
  <c r="V182" i="61"/>
  <c r="V234" i="61" s="1"/>
  <c r="V286" i="61" s="1"/>
  <c r="V170" i="61"/>
  <c r="V222" i="61" s="1"/>
  <c r="V274" i="61" s="1"/>
  <c r="V181" i="61"/>
  <c r="V233" i="61" s="1"/>
  <c r="V285" i="61" s="1"/>
  <c r="V188" i="61"/>
  <c r="V240" i="61" s="1"/>
  <c r="V292" i="61" s="1"/>
  <c r="V203" i="61"/>
  <c r="V255" i="61" s="1"/>
  <c r="V307" i="61" s="1"/>
  <c r="V215" i="61"/>
  <c r="V267" i="61" s="1"/>
  <c r="V319" i="61" s="1"/>
  <c r="V191" i="61"/>
  <c r="V243" i="61" s="1"/>
  <c r="V295" i="61" s="1"/>
  <c r="V216" i="61"/>
  <c r="V268" i="61" s="1"/>
  <c r="V320" i="61" s="1"/>
  <c r="V178" i="61"/>
  <c r="V230" i="61" s="1"/>
  <c r="V282" i="61" s="1"/>
  <c r="V184" i="61"/>
  <c r="V236" i="61" s="1"/>
  <c r="V288" i="61" s="1"/>
  <c r="V185" i="61"/>
  <c r="V237" i="61" s="1"/>
  <c r="V289" i="61" s="1"/>
  <c r="V187" i="61"/>
  <c r="V239" i="61" s="1"/>
  <c r="V291" i="61" s="1"/>
  <c r="V190" i="61"/>
  <c r="V242" i="61" s="1"/>
  <c r="V294" i="61" s="1"/>
  <c r="V192" i="61"/>
  <c r="V244" i="61" s="1"/>
  <c r="V296" i="61" s="1"/>
  <c r="V207" i="61"/>
  <c r="V259" i="61" s="1"/>
  <c r="V311" i="61" s="1"/>
  <c r="V199" i="61"/>
  <c r="V251" i="61" s="1"/>
  <c r="V303" i="61" s="1"/>
  <c r="V211" i="61"/>
  <c r="V263" i="61" s="1"/>
  <c r="V315" i="61" s="1"/>
  <c r="V189" i="61"/>
  <c r="V241" i="61" s="1"/>
  <c r="V293" i="61" s="1"/>
  <c r="V174" i="61"/>
  <c r="V226" i="61" s="1"/>
  <c r="V278" i="61" s="1"/>
  <c r="V175" i="61"/>
  <c r="V227" i="61" s="1"/>
  <c r="V279" i="61" s="1"/>
  <c r="V176" i="61"/>
  <c r="V228" i="61" s="1"/>
  <c r="V280" i="61" s="1"/>
  <c r="V202" i="61"/>
  <c r="V254" i="61" s="1"/>
  <c r="V306" i="61" s="1"/>
  <c r="V193" i="61"/>
  <c r="V245" i="61" s="1"/>
  <c r="V297" i="61" s="1"/>
  <c r="V196" i="61"/>
  <c r="V248" i="61" s="1"/>
  <c r="V300" i="61" s="1"/>
  <c r="V169" i="61"/>
  <c r="V221" i="61" s="1"/>
  <c r="V273" i="61" s="1"/>
  <c r="V171" i="61"/>
  <c r="V223" i="61" s="1"/>
  <c r="V275" i="61" s="1"/>
  <c r="V167" i="61"/>
  <c r="V219" i="61" s="1"/>
  <c r="V271" i="61" s="1"/>
  <c r="V213" i="61"/>
  <c r="V265" i="61" s="1"/>
  <c r="V317" i="61" s="1"/>
  <c r="V197" i="61"/>
  <c r="V249" i="61" s="1"/>
  <c r="V301" i="61" s="1"/>
  <c r="V201" i="61"/>
  <c r="V253" i="61" s="1"/>
  <c r="V305" i="61" s="1"/>
  <c r="V206" i="61"/>
  <c r="V258" i="61" s="1"/>
  <c r="V310" i="61" s="1"/>
  <c r="V200" i="61"/>
  <c r="V252" i="61" s="1"/>
  <c r="V304" i="61" s="1"/>
  <c r="V209" i="61"/>
  <c r="V261" i="61" s="1"/>
  <c r="V313" i="61" s="1"/>
  <c r="V214" i="61"/>
  <c r="V266" i="61" s="1"/>
  <c r="V318" i="61" s="1"/>
  <c r="V198" i="61"/>
  <c r="V250" i="61" s="1"/>
  <c r="V302" i="61" s="1"/>
  <c r="V180" i="61"/>
  <c r="V232" i="61" s="1"/>
  <c r="V284" i="61" s="1"/>
  <c r="V179" i="61"/>
  <c r="V231" i="61" s="1"/>
  <c r="V283" i="61" s="1"/>
  <c r="V168" i="61"/>
  <c r="V220" i="61" s="1"/>
  <c r="V272" i="61" s="1"/>
  <c r="V60" i="61"/>
  <c r="V110" i="61" s="1"/>
  <c r="V225" i="61"/>
  <c r="V277" i="61" s="1"/>
  <c r="AG54" i="56"/>
  <c r="AG58" i="56"/>
  <c r="AG57" i="56"/>
  <c r="AG55" i="56"/>
  <c r="AG51" i="56"/>
  <c r="AG52" i="56"/>
  <c r="AJ76" i="67"/>
  <c r="AJ394" i="67"/>
  <c r="AJ82" i="67"/>
  <c r="AJ78" i="67"/>
  <c r="AJ85" i="67"/>
  <c r="AJ77" i="67"/>
  <c r="AJ83" i="67"/>
  <c r="AJ79" i="67"/>
  <c r="AJ80" i="67"/>
  <c r="AJ393" i="67"/>
  <c r="AJ395" i="67" s="1"/>
  <c r="AH16" i="69" s="1"/>
  <c r="AJ84" i="67"/>
  <c r="AJ81" i="67"/>
  <c r="AJ75" i="67"/>
  <c r="AF33" i="66"/>
  <c r="AE34" i="66"/>
  <c r="AK3" i="67" s="1"/>
  <c r="AG19" i="66"/>
  <c r="T183" i="59"/>
  <c r="T70" i="59" s="1"/>
  <c r="V57" i="61"/>
  <c r="V324" i="61"/>
  <c r="V346" i="61" s="1"/>
  <c r="V361" i="61" s="1"/>
  <c r="V60" i="67"/>
  <c r="V110" i="67" s="1"/>
  <c r="T14" i="69" s="1"/>
  <c r="AG10" i="56"/>
  <c r="AG42" i="56"/>
  <c r="AG33" i="56"/>
  <c r="AG22" i="56"/>
  <c r="AG31" i="56"/>
  <c r="AG18" i="56"/>
  <c r="AG24" i="56"/>
  <c r="AG43" i="56"/>
  <c r="AG34" i="56"/>
  <c r="AG21" i="56"/>
  <c r="AG30" i="56"/>
  <c r="AG9" i="56"/>
  <c r="AG49" i="56"/>
  <c r="AG25" i="56"/>
  <c r="AG39" i="56"/>
  <c r="AG37" i="56"/>
  <c r="AG40" i="56"/>
  <c r="AG28" i="56"/>
  <c r="AG48" i="56"/>
  <c r="AG16" i="56"/>
  <c r="AG27" i="56"/>
  <c r="AG12" i="56"/>
  <c r="AG15" i="56"/>
  <c r="AG19" i="56"/>
  <c r="AG46" i="56"/>
  <c r="AG36" i="56"/>
  <c r="AG45" i="56"/>
  <c r="AG13" i="56"/>
  <c r="V57" i="67"/>
  <c r="V399" i="67" s="1"/>
  <c r="V401" i="67" s="1"/>
  <c r="V402" i="67" s="1"/>
  <c r="AO218" i="67"/>
  <c r="AO270" i="67" s="1"/>
  <c r="AO102" i="67"/>
  <c r="AO94" i="67"/>
  <c r="AO103" i="67"/>
  <c r="AO91" i="67"/>
  <c r="AO93" i="67"/>
  <c r="AO97" i="67"/>
  <c r="AO106" i="67"/>
  <c r="AO98" i="67"/>
  <c r="AO107" i="67"/>
  <c r="AO109" i="67"/>
  <c r="AO105" i="67"/>
  <c r="AO104" i="67"/>
  <c r="AO96" i="67"/>
  <c r="AO99" i="67"/>
  <c r="AO101" i="67"/>
  <c r="AO108" i="67"/>
  <c r="AO100" i="67"/>
  <c r="AO92" i="67"/>
  <c r="AO95" i="67"/>
  <c r="AM235" i="69"/>
  <c r="AM219" i="69"/>
  <c r="AM224" i="69"/>
  <c r="AM218" i="69"/>
  <c r="AM225" i="69"/>
  <c r="AM216" i="69"/>
  <c r="AM213" i="69"/>
  <c r="AM173" i="69"/>
  <c r="AM157" i="69"/>
  <c r="AM116" i="69"/>
  <c r="AM174" i="69"/>
  <c r="AM158" i="69"/>
  <c r="AM121" i="69"/>
  <c r="AM171" i="69"/>
  <c r="AM172" i="69"/>
  <c r="AM160" i="69"/>
  <c r="AM118" i="69"/>
  <c r="AM208" i="69"/>
  <c r="AM119" i="69"/>
  <c r="AM104" i="69"/>
  <c r="AM106" i="69"/>
  <c r="AM110" i="69"/>
  <c r="AM159" i="69"/>
  <c r="AM210" i="69"/>
  <c r="AM178" i="69"/>
  <c r="AM124" i="69"/>
  <c r="AM166" i="69"/>
  <c r="AM113" i="69"/>
  <c r="AM156" i="69"/>
  <c r="AM109" i="69"/>
  <c r="AM127" i="69"/>
  <c r="AM237" i="69"/>
  <c r="AM168" i="69"/>
  <c r="AM231" i="69"/>
  <c r="AM236" i="69"/>
  <c r="AM220" i="69"/>
  <c r="AM214" i="69"/>
  <c r="AM181" i="69"/>
  <c r="AM182" i="69"/>
  <c r="AM128" i="69"/>
  <c r="AM170" i="69"/>
  <c r="AM117" i="69"/>
  <c r="AM164" i="69"/>
  <c r="AM114" i="69"/>
  <c r="AM115" i="69"/>
  <c r="AM103" i="69"/>
  <c r="AM101" i="69"/>
  <c r="AM223" i="69"/>
  <c r="AM228" i="69"/>
  <c r="AM226" i="69"/>
  <c r="AM233" i="69"/>
  <c r="AM230" i="69"/>
  <c r="AM229" i="69"/>
  <c r="AM179" i="69"/>
  <c r="AM161" i="69"/>
  <c r="AM120" i="69"/>
  <c r="AM176" i="69"/>
  <c r="AM162" i="69"/>
  <c r="AM125" i="69"/>
  <c r="AM222" i="69"/>
  <c r="AM217" i="69"/>
  <c r="AM180" i="69"/>
  <c r="AM122" i="69"/>
  <c r="AM105" i="69"/>
  <c r="AM123" i="69"/>
  <c r="AM108" i="69"/>
  <c r="AM111" i="69"/>
  <c r="AM183" i="69"/>
  <c r="AM102" i="69"/>
  <c r="AM227" i="69"/>
  <c r="AM232" i="69"/>
  <c r="AM234" i="69"/>
  <c r="AM211" i="69"/>
  <c r="AM177" i="69"/>
  <c r="AM165" i="69"/>
  <c r="AM209" i="69"/>
  <c r="AM129" i="69"/>
  <c r="AM155" i="69"/>
  <c r="AM126" i="69"/>
  <c r="AM112" i="69"/>
  <c r="AM212" i="69"/>
  <c r="AM215" i="69"/>
  <c r="AM169" i="69"/>
  <c r="AM221" i="69"/>
  <c r="AM154" i="69"/>
  <c r="AM163" i="69"/>
  <c r="AM130" i="69"/>
  <c r="AM167" i="69"/>
  <c r="AM175" i="69"/>
  <c r="AM107" i="69"/>
  <c r="AM153" i="69"/>
  <c r="AM100" i="69"/>
  <c r="AM207" i="69"/>
  <c r="AN390" i="67"/>
  <c r="AK27" i="66"/>
  <c r="AP2" i="67"/>
  <c r="AN5" i="69"/>
  <c r="AN207" i="69" s="1"/>
  <c r="AJ18" i="66"/>
  <c r="AJ11" i="66" s="1"/>
  <c r="U81" i="69"/>
  <c r="V82" i="69"/>
  <c r="W83" i="69"/>
  <c r="X84" i="69"/>
  <c r="Y85" i="69"/>
  <c r="Z86" i="69"/>
  <c r="AA87" i="69"/>
  <c r="AB88" i="69"/>
  <c r="AC89" i="69"/>
  <c r="AD90" i="69"/>
  <c r="AE91" i="69"/>
  <c r="AF92" i="69"/>
  <c r="AG93" i="69"/>
  <c r="AH94" i="69"/>
  <c r="AI95" i="69"/>
  <c r="AJ96" i="69"/>
  <c r="AK97" i="69"/>
  <c r="AL98" i="69"/>
  <c r="AM99" i="69"/>
  <c r="AK30" i="66"/>
  <c r="AL28" i="66"/>
  <c r="AL29" i="66" s="1"/>
  <c r="U188" i="69"/>
  <c r="V189" i="69"/>
  <c r="W190" i="69"/>
  <c r="X191" i="69"/>
  <c r="Y192" i="69"/>
  <c r="Z193" i="69"/>
  <c r="AA194" i="69"/>
  <c r="AB195" i="69"/>
  <c r="AC196" i="69"/>
  <c r="AD197" i="69"/>
  <c r="AE198" i="69"/>
  <c r="AF199" i="69"/>
  <c r="AG200" i="69"/>
  <c r="AH201" i="69"/>
  <c r="AI202" i="69"/>
  <c r="AJ203" i="69"/>
  <c r="AK204" i="69"/>
  <c r="AL205" i="69"/>
  <c r="AM206" i="69"/>
  <c r="U401" i="61"/>
  <c r="U402" i="61" s="1"/>
  <c r="AC195" i="59"/>
  <c r="AD196" i="59"/>
  <c r="AE197" i="59"/>
  <c r="AF198" i="59"/>
  <c r="AG199" i="59"/>
  <c r="AH200" i="59"/>
  <c r="AC88" i="59"/>
  <c r="AD89" i="59"/>
  <c r="AE90" i="59"/>
  <c r="AF91" i="59"/>
  <c r="AG92" i="59"/>
  <c r="AH93" i="59"/>
  <c r="AI94" i="59"/>
  <c r="AJ203" i="59"/>
  <c r="AJ209" i="59"/>
  <c r="AJ204" i="59"/>
  <c r="AJ207" i="59"/>
  <c r="AJ211" i="59"/>
  <c r="AJ205" i="59"/>
  <c r="AJ206" i="59"/>
  <c r="AJ210" i="59"/>
  <c r="AJ208" i="59"/>
  <c r="AJ213" i="59"/>
  <c r="AJ217" i="59"/>
  <c r="AJ221" i="59"/>
  <c r="AJ225" i="59"/>
  <c r="AJ212" i="59"/>
  <c r="AJ216" i="59"/>
  <c r="AJ220" i="59"/>
  <c r="AJ224" i="59"/>
  <c r="AJ215" i="59"/>
  <c r="AJ219" i="59"/>
  <c r="AJ223" i="59"/>
  <c r="AJ227" i="59"/>
  <c r="AJ202" i="59"/>
  <c r="AJ214" i="59"/>
  <c r="AJ218" i="59"/>
  <c r="AJ222" i="59"/>
  <c r="AJ226" i="59"/>
  <c r="AJ228" i="59"/>
  <c r="AJ232" i="59"/>
  <c r="AJ236" i="59"/>
  <c r="AJ231" i="59"/>
  <c r="AJ235" i="59"/>
  <c r="AJ230" i="59"/>
  <c r="AJ234" i="59"/>
  <c r="AJ229" i="59"/>
  <c r="AJ233" i="59"/>
  <c r="U187" i="59"/>
  <c r="W189" i="59"/>
  <c r="Y191" i="59"/>
  <c r="AA193" i="59"/>
  <c r="V188" i="59"/>
  <c r="X190" i="59"/>
  <c r="Z192" i="59"/>
  <c r="AB194" i="59"/>
  <c r="AJ149" i="59"/>
  <c r="AJ155" i="59"/>
  <c r="AJ150" i="59"/>
  <c r="AJ153" i="59"/>
  <c r="AJ158" i="59"/>
  <c r="AJ162" i="59"/>
  <c r="AJ156" i="59"/>
  <c r="AJ157" i="59"/>
  <c r="AJ160" i="59"/>
  <c r="AJ163" i="59"/>
  <c r="AJ167" i="59"/>
  <c r="AJ171" i="59"/>
  <c r="AJ175" i="59"/>
  <c r="AJ179" i="59"/>
  <c r="AJ152" i="59"/>
  <c r="AJ151" i="59"/>
  <c r="AJ159" i="59"/>
  <c r="AJ166" i="59"/>
  <c r="AJ170" i="59"/>
  <c r="AJ174" i="59"/>
  <c r="AJ178" i="59"/>
  <c r="AJ182" i="59"/>
  <c r="AJ154" i="59"/>
  <c r="AJ169" i="59"/>
  <c r="AJ177" i="59"/>
  <c r="AJ173" i="59"/>
  <c r="AJ180" i="59"/>
  <c r="AJ161" i="59"/>
  <c r="AJ168" i="59"/>
  <c r="AJ176" i="59"/>
  <c r="AJ165" i="59"/>
  <c r="AJ181" i="59"/>
  <c r="AJ164" i="59"/>
  <c r="AJ172" i="59"/>
  <c r="AK390" i="61"/>
  <c r="AJ97" i="59"/>
  <c r="AJ100" i="59"/>
  <c r="AJ104" i="59"/>
  <c r="AJ108" i="59"/>
  <c r="AJ98" i="59"/>
  <c r="AJ99" i="59"/>
  <c r="AJ103" i="59"/>
  <c r="AJ107" i="59"/>
  <c r="AJ111" i="59"/>
  <c r="AJ96" i="59"/>
  <c r="AJ102" i="59"/>
  <c r="AJ106" i="59"/>
  <c r="AJ110" i="59"/>
  <c r="AJ112" i="59"/>
  <c r="AJ116" i="59"/>
  <c r="AJ120" i="59"/>
  <c r="AJ124" i="59"/>
  <c r="AJ128" i="59"/>
  <c r="AJ101" i="59"/>
  <c r="AJ113" i="59"/>
  <c r="AJ117" i="59"/>
  <c r="AJ109" i="59"/>
  <c r="AJ115" i="59"/>
  <c r="AJ119" i="59"/>
  <c r="AJ123" i="59"/>
  <c r="AJ127" i="59"/>
  <c r="AJ129" i="59"/>
  <c r="AJ95" i="59"/>
  <c r="AJ105" i="59"/>
  <c r="AJ114" i="59"/>
  <c r="AJ118" i="59"/>
  <c r="AJ122" i="59"/>
  <c r="AJ126" i="59"/>
  <c r="AJ121" i="59"/>
  <c r="AJ125" i="59"/>
  <c r="O68" i="59"/>
  <c r="V81" i="59"/>
  <c r="Z85" i="59"/>
  <c r="X83" i="59"/>
  <c r="Y84" i="59"/>
  <c r="W82" i="59"/>
  <c r="AA86" i="59"/>
  <c r="AB87" i="59"/>
  <c r="U80" i="59"/>
  <c r="AL88" i="61"/>
  <c r="AL91" i="61"/>
  <c r="AL96" i="61"/>
  <c r="AL99" i="61"/>
  <c r="AL104" i="61"/>
  <c r="AL107" i="61"/>
  <c r="AL89" i="61"/>
  <c r="AL90" i="61"/>
  <c r="AL97" i="61"/>
  <c r="AL98" i="61"/>
  <c r="AL105" i="61"/>
  <c r="AL106" i="61"/>
  <c r="AL92" i="61"/>
  <c r="AL95" i="61"/>
  <c r="AL100" i="61"/>
  <c r="AL103" i="61"/>
  <c r="AL108" i="61"/>
  <c r="AL94" i="61"/>
  <c r="AL101" i="61"/>
  <c r="AL109" i="61"/>
  <c r="AL93" i="61"/>
  <c r="AL102" i="61"/>
  <c r="S29" i="1"/>
  <c r="AH3" i="56"/>
  <c r="AG6" i="56"/>
  <c r="AG7" i="56"/>
  <c r="AV2" i="56"/>
  <c r="AF3" i="42"/>
  <c r="AF6" i="42" s="1"/>
  <c r="AM2" i="61"/>
  <c r="AK5" i="59"/>
  <c r="AG18" i="1"/>
  <c r="AG11" i="1" s="1"/>
  <c r="AH27" i="1"/>
  <c r="AL5" i="75" s="1"/>
  <c r="AL43" i="75" s="1"/>
  <c r="AH33" i="1"/>
  <c r="AG34" i="1"/>
  <c r="AM3" i="61" s="1"/>
  <c r="W330" i="67" l="1"/>
  <c r="T14" i="59"/>
  <c r="T18" i="59" s="1"/>
  <c r="S20" i="69"/>
  <c r="AL56" i="75"/>
  <c r="AL178" i="75"/>
  <c r="AL180" i="75"/>
  <c r="AL170" i="75"/>
  <c r="AL163" i="75"/>
  <c r="AL168" i="75"/>
  <c r="AL118" i="75"/>
  <c r="AL115" i="75"/>
  <c r="AL116" i="75"/>
  <c r="AL112" i="75"/>
  <c r="AL110" i="75"/>
  <c r="AL62" i="75"/>
  <c r="AL67" i="75"/>
  <c r="AL68" i="75"/>
  <c r="AL61" i="75"/>
  <c r="AL57" i="75"/>
  <c r="AL179" i="75"/>
  <c r="AL176" i="75"/>
  <c r="AL177" i="75"/>
  <c r="AL164" i="75"/>
  <c r="AL166" i="75"/>
  <c r="AL127" i="75"/>
  <c r="AL128" i="75"/>
  <c r="AL117" i="75"/>
  <c r="AL125" i="75"/>
  <c r="AL114" i="75"/>
  <c r="AL58" i="75"/>
  <c r="AL63" i="75"/>
  <c r="AL64" i="75"/>
  <c r="AL65" i="75"/>
  <c r="AL175" i="75"/>
  <c r="AL167" i="75"/>
  <c r="AL122" i="75"/>
  <c r="AL174" i="75"/>
  <c r="AL172" i="75"/>
  <c r="AL119" i="75"/>
  <c r="AL121" i="75"/>
  <c r="AL66" i="75"/>
  <c r="AL72" i="75"/>
  <c r="AL181" i="75"/>
  <c r="AL169" i="75"/>
  <c r="AL126" i="75"/>
  <c r="AL120" i="75"/>
  <c r="AL109" i="75"/>
  <c r="AL71" i="75"/>
  <c r="AL69" i="75"/>
  <c r="AL165" i="75"/>
  <c r="AL113" i="75"/>
  <c r="AL60" i="75"/>
  <c r="AL73" i="75"/>
  <c r="AL182" i="75"/>
  <c r="AL123" i="75"/>
  <c r="AL70" i="75"/>
  <c r="AL173" i="75"/>
  <c r="AL74" i="75"/>
  <c r="AL124" i="75"/>
  <c r="AL111" i="75"/>
  <c r="AL171" i="75"/>
  <c r="AL59" i="75"/>
  <c r="AL75" i="75"/>
  <c r="AL55" i="75"/>
  <c r="AL161" i="75"/>
  <c r="AL54" i="75"/>
  <c r="AL162" i="75"/>
  <c r="AL160" i="75"/>
  <c r="AL108" i="75"/>
  <c r="AL53" i="75"/>
  <c r="AL107" i="75"/>
  <c r="AL106" i="75"/>
  <c r="AL159" i="75"/>
  <c r="AL52" i="75"/>
  <c r="AL105" i="75"/>
  <c r="AL158" i="75"/>
  <c r="AL51" i="75"/>
  <c r="AL104" i="75"/>
  <c r="AL50" i="75"/>
  <c r="AL157" i="75"/>
  <c r="AL103" i="75"/>
  <c r="AL49" i="75"/>
  <c r="AL156" i="75"/>
  <c r="AL102" i="75"/>
  <c r="AL155" i="75"/>
  <c r="AL48" i="75"/>
  <c r="AL101" i="75"/>
  <c r="AL47" i="75"/>
  <c r="AL154" i="75"/>
  <c r="AL100" i="75"/>
  <c r="AL46" i="75"/>
  <c r="AL153" i="75"/>
  <c r="AL99" i="75"/>
  <c r="AL45" i="75"/>
  <c r="AL152" i="75"/>
  <c r="AL98" i="75"/>
  <c r="AL151" i="75"/>
  <c r="AL44" i="75"/>
  <c r="AL97" i="75"/>
  <c r="AL150" i="75"/>
  <c r="V23" i="75"/>
  <c r="AK95" i="75"/>
  <c r="AH92" i="75"/>
  <c r="AG91" i="75"/>
  <c r="Y83" i="75"/>
  <c r="V80" i="75"/>
  <c r="AJ94" i="75"/>
  <c r="AB86" i="75"/>
  <c r="U79" i="75"/>
  <c r="U129" i="75" s="1"/>
  <c r="U16" i="75" s="1"/>
  <c r="AA85" i="75"/>
  <c r="AI93" i="75"/>
  <c r="X82" i="75"/>
  <c r="AF90" i="75"/>
  <c r="W81" i="75"/>
  <c r="AE89" i="75"/>
  <c r="Z84" i="75"/>
  <c r="AD88" i="75"/>
  <c r="AC87" i="75"/>
  <c r="AL96" i="75"/>
  <c r="V21" i="75"/>
  <c r="W333" i="61"/>
  <c r="W336" i="61"/>
  <c r="W336" i="67"/>
  <c r="W328" i="67"/>
  <c r="W329" i="61"/>
  <c r="W325" i="67"/>
  <c r="W329" i="67"/>
  <c r="V399" i="61"/>
  <c r="W334" i="67"/>
  <c r="W332" i="67"/>
  <c r="W331" i="61"/>
  <c r="W331" i="67"/>
  <c r="W327" i="67"/>
  <c r="W326" i="67"/>
  <c r="V338" i="67"/>
  <c r="V353" i="67"/>
  <c r="V368" i="67" s="1"/>
  <c r="V342" i="67"/>
  <c r="V357" i="67" s="1"/>
  <c r="V349" i="67"/>
  <c r="V364" i="67" s="1"/>
  <c r="V350" i="67"/>
  <c r="V365" i="67" s="1"/>
  <c r="V347" i="67"/>
  <c r="V362" i="67" s="1"/>
  <c r="V344" i="67"/>
  <c r="V359" i="67" s="1"/>
  <c r="V351" i="67"/>
  <c r="V366" i="67" s="1"/>
  <c r="V343" i="67"/>
  <c r="V358" i="67" s="1"/>
  <c r="V352" i="67"/>
  <c r="V367" i="67" s="1"/>
  <c r="V348" i="67"/>
  <c r="V363" i="67" s="1"/>
  <c r="V346" i="67"/>
  <c r="V361" i="67" s="1"/>
  <c r="V345" i="67"/>
  <c r="V360" i="67" s="1"/>
  <c r="V341" i="67"/>
  <c r="V356" i="67" s="1"/>
  <c r="V376" i="61"/>
  <c r="V348" i="61"/>
  <c r="V363" i="61" s="1"/>
  <c r="V349" i="61"/>
  <c r="V364" i="61" s="1"/>
  <c r="V344" i="61"/>
  <c r="V359" i="61" s="1"/>
  <c r="V343" i="61"/>
  <c r="V358" i="61" s="1"/>
  <c r="V350" i="61"/>
  <c r="V365" i="61" s="1"/>
  <c r="V352" i="61"/>
  <c r="V367" i="61" s="1"/>
  <c r="V351" i="61"/>
  <c r="V366" i="61" s="1"/>
  <c r="V353" i="61"/>
  <c r="V368" i="61" s="1"/>
  <c r="V347" i="61"/>
  <c r="V362" i="61" s="1"/>
  <c r="V345" i="61"/>
  <c r="V360" i="61" s="1"/>
  <c r="V341" i="61"/>
  <c r="V356" i="61" s="1"/>
  <c r="V342" i="61"/>
  <c r="V357" i="61" s="1"/>
  <c r="V338" i="61"/>
  <c r="W325" i="61"/>
  <c r="AL400" i="61"/>
  <c r="W165" i="67"/>
  <c r="W164" i="61"/>
  <c r="W180" i="61" s="1"/>
  <c r="V78" i="69"/>
  <c r="V76" i="69"/>
  <c r="V77" i="59"/>
  <c r="V75" i="59"/>
  <c r="AL394" i="61"/>
  <c r="AG62" i="56"/>
  <c r="AG86" i="56"/>
  <c r="AG116" i="56"/>
  <c r="AG110" i="56"/>
  <c r="AP388" i="67"/>
  <c r="AP389" i="67"/>
  <c r="AO400" i="67"/>
  <c r="AM389" i="61"/>
  <c r="AM394" i="61" s="1"/>
  <c r="AM388" i="61"/>
  <c r="U134" i="69"/>
  <c r="U184" i="69" s="1"/>
  <c r="U71" i="69" s="1"/>
  <c r="AI147" i="59"/>
  <c r="AM39" i="61"/>
  <c r="AM40" i="61"/>
  <c r="AM36" i="61"/>
  <c r="AM47" i="61"/>
  <c r="AM48" i="61"/>
  <c r="AM38" i="61"/>
  <c r="AM41" i="61"/>
  <c r="AM42" i="61"/>
  <c r="AM44" i="61"/>
  <c r="AM46" i="61"/>
  <c r="AM51" i="61"/>
  <c r="AM52" i="61"/>
  <c r="AM37" i="61"/>
  <c r="AM50" i="61"/>
  <c r="AM53" i="61"/>
  <c r="AM45" i="61"/>
  <c r="AM43" i="61"/>
  <c r="AM49" i="61"/>
  <c r="AM55" i="61"/>
  <c r="AM56" i="61"/>
  <c r="AM54" i="61"/>
  <c r="AM34" i="61"/>
  <c r="AM87" i="61" s="1"/>
  <c r="AM35" i="61"/>
  <c r="AM88" i="61" s="1"/>
  <c r="AM33" i="61"/>
  <c r="AM86" i="61" s="1"/>
  <c r="AM32" i="61"/>
  <c r="AM85" i="61" s="1"/>
  <c r="AM31" i="61"/>
  <c r="AM84" i="61" s="1"/>
  <c r="AM30" i="61"/>
  <c r="AM83" i="61" s="1"/>
  <c r="AM29" i="61"/>
  <c r="AM82" i="61" s="1"/>
  <c r="AM28" i="61"/>
  <c r="AM81" i="61" s="1"/>
  <c r="AM27" i="61"/>
  <c r="AM80" i="61" s="1"/>
  <c r="AM26" i="61"/>
  <c r="AM79" i="61" s="1"/>
  <c r="AM25" i="61"/>
  <c r="AM78" i="61" s="1"/>
  <c r="AM24" i="61"/>
  <c r="AM77" i="61" s="1"/>
  <c r="Y9" i="61"/>
  <c r="Y62" i="61" s="1"/>
  <c r="AC13" i="61"/>
  <c r="AC66" i="61" s="1"/>
  <c r="X8" i="61"/>
  <c r="X61" i="61" s="1"/>
  <c r="AB12" i="61"/>
  <c r="AB65" i="61" s="1"/>
  <c r="AA11" i="61"/>
  <c r="AA64" i="61" s="1"/>
  <c r="AE15" i="61"/>
  <c r="AE68" i="61" s="1"/>
  <c r="AF16" i="61"/>
  <c r="AF69" i="61" s="1"/>
  <c r="AJ20" i="61"/>
  <c r="AJ73" i="61" s="1"/>
  <c r="Z10" i="61"/>
  <c r="Z63" i="61" s="1"/>
  <c r="AD14" i="61"/>
  <c r="AD67" i="61" s="1"/>
  <c r="AI19" i="61"/>
  <c r="AI72" i="61" s="1"/>
  <c r="AH18" i="61"/>
  <c r="AH71" i="61" s="1"/>
  <c r="AM23" i="61"/>
  <c r="AM76" i="61" s="1"/>
  <c r="AG17" i="61"/>
  <c r="AG70" i="61" s="1"/>
  <c r="AK21" i="61"/>
  <c r="AK74" i="61" s="1"/>
  <c r="AL22" i="61"/>
  <c r="AL75" i="61" s="1"/>
  <c r="W7" i="61"/>
  <c r="W332" i="61"/>
  <c r="W328" i="61"/>
  <c r="W326" i="61"/>
  <c r="W327" i="61"/>
  <c r="W330" i="61"/>
  <c r="AG143" i="56"/>
  <c r="AG89" i="56"/>
  <c r="AG113" i="56"/>
  <c r="AG92" i="56"/>
  <c r="AG77" i="56"/>
  <c r="AG98" i="56"/>
  <c r="AG68" i="56"/>
  <c r="AG122" i="56"/>
  <c r="AG155" i="56"/>
  <c r="AG125" i="56"/>
  <c r="AG146" i="56"/>
  <c r="AG119" i="56"/>
  <c r="AG107" i="56"/>
  <c r="AG71" i="56"/>
  <c r="AG80" i="56"/>
  <c r="AG83" i="56"/>
  <c r="X139" i="67" s="1"/>
  <c r="AP41" i="67"/>
  <c r="AP43" i="67"/>
  <c r="AP44" i="67"/>
  <c r="AP42" i="67"/>
  <c r="AP45" i="67"/>
  <c r="AP50" i="67"/>
  <c r="AP53" i="67"/>
  <c r="AP47" i="67"/>
  <c r="AP48" i="67"/>
  <c r="AP39" i="67"/>
  <c r="AP46" i="67"/>
  <c r="AP49" i="67"/>
  <c r="AP54" i="67"/>
  <c r="AP40" i="67"/>
  <c r="AP52" i="67"/>
  <c r="AP55" i="67"/>
  <c r="AP56" i="67"/>
  <c r="AP51" i="67"/>
  <c r="AP37" i="67"/>
  <c r="AP38" i="67"/>
  <c r="AP36" i="67"/>
  <c r="AP35" i="67"/>
  <c r="AP34" i="67"/>
  <c r="AP33" i="67"/>
  <c r="AP32" i="67"/>
  <c r="AP31" i="67"/>
  <c r="AP30" i="67"/>
  <c r="AP29" i="67"/>
  <c r="AP28" i="67"/>
  <c r="AP27" i="67"/>
  <c r="AG134" i="56"/>
  <c r="AG101" i="56"/>
  <c r="AG74" i="56"/>
  <c r="AM218" i="61"/>
  <c r="AM270" i="61" s="1"/>
  <c r="AG95" i="56"/>
  <c r="AG131" i="56"/>
  <c r="AG128" i="56"/>
  <c r="AG137" i="56"/>
  <c r="AG104" i="56"/>
  <c r="AG152" i="56"/>
  <c r="AG149" i="56"/>
  <c r="AG65" i="56"/>
  <c r="AG140" i="56"/>
  <c r="V220" i="67"/>
  <c r="V272" i="67" s="1"/>
  <c r="Y9" i="67"/>
  <c r="Y62" i="67" s="1"/>
  <c r="AC13" i="67"/>
  <c r="AC66" i="67" s="1"/>
  <c r="X8" i="67"/>
  <c r="X61" i="67" s="1"/>
  <c r="AB12" i="67"/>
  <c r="AB65" i="67" s="1"/>
  <c r="AF16" i="67"/>
  <c r="AF69" i="67" s="1"/>
  <c r="AA11" i="67"/>
  <c r="AA64" i="67" s="1"/>
  <c r="AE15" i="67"/>
  <c r="AE68" i="67" s="1"/>
  <c r="AI19" i="67"/>
  <c r="AI72" i="67" s="1"/>
  <c r="AM23" i="67"/>
  <c r="AH18" i="67"/>
  <c r="AH71" i="67" s="1"/>
  <c r="AL22" i="67"/>
  <c r="AD14" i="67"/>
  <c r="AD67" i="67" s="1"/>
  <c r="AG17" i="67"/>
  <c r="AG70" i="67" s="1"/>
  <c r="AK21" i="67"/>
  <c r="AK74" i="67" s="1"/>
  <c r="Z10" i="67"/>
  <c r="Z63" i="67" s="1"/>
  <c r="AN24" i="67"/>
  <c r="AJ20" i="67"/>
  <c r="AJ73" i="67" s="1"/>
  <c r="AP26" i="67"/>
  <c r="AO25" i="67"/>
  <c r="W7" i="67"/>
  <c r="W334" i="61"/>
  <c r="AG53" i="56"/>
  <c r="AG59" i="56"/>
  <c r="AG56" i="56"/>
  <c r="AH19" i="66"/>
  <c r="AK83" i="67"/>
  <c r="AK86" i="67"/>
  <c r="AK78" i="67"/>
  <c r="AK393" i="67"/>
  <c r="AK81" i="67"/>
  <c r="AK82" i="67"/>
  <c r="AK77" i="67"/>
  <c r="AK84" i="67"/>
  <c r="AK79" i="67"/>
  <c r="AK85" i="67"/>
  <c r="AK80" i="67"/>
  <c r="AK394" i="67"/>
  <c r="AK76" i="67"/>
  <c r="AK75" i="67"/>
  <c r="AG33" i="66"/>
  <c r="AF34" i="66"/>
  <c r="AL3" i="67" s="1"/>
  <c r="U238" i="69"/>
  <c r="U73" i="69" s="1"/>
  <c r="U131" i="69"/>
  <c r="U69" i="69" s="1"/>
  <c r="U237" i="59"/>
  <c r="U72" i="59" s="1"/>
  <c r="U130" i="59"/>
  <c r="U68" i="59" s="1"/>
  <c r="AB141" i="69"/>
  <c r="AM152" i="69"/>
  <c r="AI148" i="69"/>
  <c r="X137" i="69"/>
  <c r="AN153" i="69"/>
  <c r="AD143" i="69"/>
  <c r="AH147" i="69"/>
  <c r="W136" i="69"/>
  <c r="AJ149" i="69"/>
  <c r="AE144" i="69"/>
  <c r="Z139" i="69"/>
  <c r="AL151" i="69"/>
  <c r="AF145" i="69"/>
  <c r="AA140" i="69"/>
  <c r="V135" i="69"/>
  <c r="AK150" i="69"/>
  <c r="AG146" i="69"/>
  <c r="AC142" i="69"/>
  <c r="Y138" i="69"/>
  <c r="AG14" i="56"/>
  <c r="AG20" i="56"/>
  <c r="AG38" i="56"/>
  <c r="AG11" i="56"/>
  <c r="AG44" i="56"/>
  <c r="AG23" i="56"/>
  <c r="AG47" i="56"/>
  <c r="AG41" i="56"/>
  <c r="AG50" i="56"/>
  <c r="AG35" i="56"/>
  <c r="AG17" i="56"/>
  <c r="AG26" i="56"/>
  <c r="AG32" i="56"/>
  <c r="AG29" i="56"/>
  <c r="V134" i="59"/>
  <c r="AC141" i="59"/>
  <c r="W135" i="59"/>
  <c r="AG145" i="59"/>
  <c r="AG8" i="56"/>
  <c r="Z138" i="59"/>
  <c r="AH146" i="59"/>
  <c r="Y137" i="59"/>
  <c r="AD142" i="59"/>
  <c r="AB140" i="59"/>
  <c r="AA139" i="59"/>
  <c r="AE143" i="59"/>
  <c r="X136" i="59"/>
  <c r="U133" i="59"/>
  <c r="AJ148" i="59"/>
  <c r="AF144" i="59"/>
  <c r="AP106" i="67"/>
  <c r="AP98" i="67"/>
  <c r="AP101" i="67"/>
  <c r="AP95" i="67"/>
  <c r="AP93" i="67"/>
  <c r="AP99" i="67"/>
  <c r="AP218" i="67"/>
  <c r="AP270" i="67" s="1"/>
  <c r="AP102" i="67"/>
  <c r="AP94" i="67"/>
  <c r="AP105" i="67"/>
  <c r="AP107" i="67"/>
  <c r="AP108" i="67"/>
  <c r="AP100" i="67"/>
  <c r="AP92" i="67"/>
  <c r="AP97" i="67"/>
  <c r="AP109" i="67"/>
  <c r="AP103" i="67"/>
  <c r="AP104" i="67"/>
  <c r="AP96" i="67"/>
  <c r="AN224" i="69"/>
  <c r="AN229" i="69"/>
  <c r="AN223" i="69"/>
  <c r="AN222" i="69"/>
  <c r="AN235" i="69"/>
  <c r="AN178" i="69"/>
  <c r="AN183" i="69"/>
  <c r="AN174" i="69"/>
  <c r="AN158" i="69"/>
  <c r="AN117" i="69"/>
  <c r="AN181" i="69"/>
  <c r="AN163" i="69"/>
  <c r="AN126" i="69"/>
  <c r="AN227" i="69"/>
  <c r="AN177" i="69"/>
  <c r="AN110" i="69"/>
  <c r="AN156" i="69"/>
  <c r="AN120" i="69"/>
  <c r="AN157" i="69"/>
  <c r="AN108" i="69"/>
  <c r="AN119" i="69"/>
  <c r="AN173" i="69"/>
  <c r="AN107" i="69"/>
  <c r="AN236" i="69"/>
  <c r="AN220" i="69"/>
  <c r="AN225" i="69"/>
  <c r="AN215" i="69"/>
  <c r="AN216" i="69"/>
  <c r="AN219" i="69"/>
  <c r="AN234" i="69"/>
  <c r="AN179" i="69"/>
  <c r="AN170" i="69"/>
  <c r="AN129" i="69"/>
  <c r="AN113" i="69"/>
  <c r="AN175" i="69"/>
  <c r="AN159" i="69"/>
  <c r="AN180" i="69"/>
  <c r="AN169" i="69"/>
  <c r="AN106" i="69"/>
  <c r="AN109" i="69"/>
  <c r="AN111" i="69"/>
  <c r="AN104" i="69"/>
  <c r="AN127" i="69"/>
  <c r="AN228" i="69"/>
  <c r="AN233" i="69"/>
  <c r="AN231" i="69"/>
  <c r="AN230" i="69"/>
  <c r="AN208" i="69"/>
  <c r="AN182" i="69"/>
  <c r="AN210" i="69"/>
  <c r="AN176" i="69"/>
  <c r="AN162" i="69"/>
  <c r="AN121" i="69"/>
  <c r="AN214" i="69"/>
  <c r="AN167" i="69"/>
  <c r="AN130" i="69"/>
  <c r="AN114" i="69"/>
  <c r="AN160" i="69"/>
  <c r="AN165" i="69"/>
  <c r="AN172" i="69"/>
  <c r="AN128" i="69"/>
  <c r="AN103" i="69"/>
  <c r="AN112" i="69"/>
  <c r="AN217" i="69"/>
  <c r="AN116" i="69"/>
  <c r="AN232" i="69"/>
  <c r="AN237" i="69"/>
  <c r="AN221" i="69"/>
  <c r="AN211" i="69"/>
  <c r="AN212" i="69"/>
  <c r="AN213" i="69"/>
  <c r="AN218" i="69"/>
  <c r="AN209" i="69"/>
  <c r="AN166" i="69"/>
  <c r="AN125" i="69"/>
  <c r="AN226" i="69"/>
  <c r="AN171" i="69"/>
  <c r="AN155" i="69"/>
  <c r="AN118" i="69"/>
  <c r="AN168" i="69"/>
  <c r="AN161" i="69"/>
  <c r="AN102" i="69"/>
  <c r="AN105" i="69"/>
  <c r="AN115" i="69"/>
  <c r="AN124" i="69"/>
  <c r="AN164" i="69"/>
  <c r="AN122" i="69"/>
  <c r="AN123" i="69"/>
  <c r="AN101" i="69"/>
  <c r="AN154" i="69"/>
  <c r="AN100" i="69"/>
  <c r="AQ2" i="67"/>
  <c r="AK18" i="66"/>
  <c r="AK11" i="66" s="1"/>
  <c r="AL27" i="66"/>
  <c r="AO5" i="69"/>
  <c r="AO390" i="67"/>
  <c r="AL30" i="66"/>
  <c r="AM28" i="66"/>
  <c r="AM29" i="66" s="1"/>
  <c r="AL393" i="61"/>
  <c r="AL395" i="61" s="1"/>
  <c r="AJ16" i="59" s="1"/>
  <c r="AK208" i="59"/>
  <c r="AK205" i="59"/>
  <c r="AK206" i="59"/>
  <c r="AK210" i="59"/>
  <c r="AK203" i="59"/>
  <c r="AK209" i="59"/>
  <c r="AK204" i="59"/>
  <c r="AK207" i="59"/>
  <c r="AK212" i="59"/>
  <c r="AK216" i="59"/>
  <c r="AK220" i="59"/>
  <c r="AK224" i="59"/>
  <c r="AK215" i="59"/>
  <c r="AK219" i="59"/>
  <c r="AK223" i="59"/>
  <c r="AK227" i="59"/>
  <c r="AK214" i="59"/>
  <c r="AK218" i="59"/>
  <c r="AK222" i="59"/>
  <c r="AK226" i="59"/>
  <c r="AK211" i="59"/>
  <c r="AK213" i="59"/>
  <c r="AK217" i="59"/>
  <c r="AK221" i="59"/>
  <c r="AK225" i="59"/>
  <c r="AK231" i="59"/>
  <c r="AK235" i="59"/>
  <c r="AK230" i="59"/>
  <c r="AK234" i="59"/>
  <c r="AK229" i="59"/>
  <c r="AK233" i="59"/>
  <c r="AK228" i="59"/>
  <c r="AK232" i="59"/>
  <c r="AK236" i="59"/>
  <c r="AK154" i="59"/>
  <c r="AK151" i="59"/>
  <c r="AK152" i="59"/>
  <c r="AK157" i="59"/>
  <c r="AK161" i="59"/>
  <c r="AK159" i="59"/>
  <c r="AK166" i="59"/>
  <c r="AK170" i="59"/>
  <c r="AK174" i="59"/>
  <c r="AK178" i="59"/>
  <c r="AK182" i="59"/>
  <c r="AK149" i="59"/>
  <c r="AK158" i="59"/>
  <c r="AK165" i="59"/>
  <c r="AK169" i="59"/>
  <c r="AK173" i="59"/>
  <c r="AK177" i="59"/>
  <c r="AK181" i="59"/>
  <c r="AK153" i="59"/>
  <c r="AK168" i="59"/>
  <c r="AK176" i="59"/>
  <c r="AK162" i="59"/>
  <c r="AK164" i="59"/>
  <c r="AK172" i="59"/>
  <c r="AK150" i="59"/>
  <c r="AK160" i="59"/>
  <c r="AK179" i="59"/>
  <c r="AK155" i="59"/>
  <c r="AK156" i="59"/>
  <c r="AK167" i="59"/>
  <c r="AK175" i="59"/>
  <c r="AK180" i="59"/>
  <c r="AK163" i="59"/>
  <c r="AK171" i="59"/>
  <c r="AL390" i="61"/>
  <c r="AK98" i="59"/>
  <c r="AK99" i="59"/>
  <c r="AK103" i="59"/>
  <c r="AK107" i="59"/>
  <c r="AK111" i="59"/>
  <c r="AK96" i="59"/>
  <c r="AK102" i="59"/>
  <c r="AK106" i="59"/>
  <c r="AK110" i="59"/>
  <c r="AK101" i="59"/>
  <c r="AK105" i="59"/>
  <c r="AK109" i="59"/>
  <c r="AK115" i="59"/>
  <c r="AK119" i="59"/>
  <c r="AK123" i="59"/>
  <c r="AK127" i="59"/>
  <c r="AK124" i="59"/>
  <c r="AK128" i="59"/>
  <c r="AK108" i="59"/>
  <c r="AK114" i="59"/>
  <c r="AK118" i="59"/>
  <c r="AK122" i="59"/>
  <c r="AK126" i="59"/>
  <c r="AK100" i="59"/>
  <c r="AK120" i="59"/>
  <c r="AK104" i="59"/>
  <c r="AK113" i="59"/>
  <c r="AK117" i="59"/>
  <c r="AK121" i="59"/>
  <c r="AK125" i="59"/>
  <c r="AK129" i="59"/>
  <c r="AK97" i="59"/>
  <c r="AK112" i="59"/>
  <c r="AK116" i="59"/>
  <c r="AM89" i="61"/>
  <c r="AM90" i="61"/>
  <c r="AM97" i="61"/>
  <c r="AM98" i="61"/>
  <c r="AM105" i="61"/>
  <c r="AM106" i="61"/>
  <c r="AM92" i="61"/>
  <c r="AM95" i="61"/>
  <c r="AM100" i="61"/>
  <c r="AM103" i="61"/>
  <c r="AM108" i="61"/>
  <c r="AM93" i="61"/>
  <c r="AM94" i="61"/>
  <c r="AM101" i="61"/>
  <c r="AM102" i="61"/>
  <c r="AM109" i="61"/>
  <c r="AM91" i="61"/>
  <c r="AM104" i="61"/>
  <c r="AM96" i="61"/>
  <c r="AM99" i="61"/>
  <c r="AM107" i="61"/>
  <c r="S30" i="1"/>
  <c r="T28" i="1"/>
  <c r="AH4" i="56"/>
  <c r="AN2" i="61"/>
  <c r="AW2" i="56"/>
  <c r="AI27" i="1"/>
  <c r="AM5" i="75" s="1"/>
  <c r="AH18" i="1"/>
  <c r="AH11" i="1" s="1"/>
  <c r="AG3" i="42"/>
  <c r="AG6" i="42" s="1"/>
  <c r="AL5" i="59"/>
  <c r="B27" i="59" s="1"/>
  <c r="AH34" i="1"/>
  <c r="AN3" i="61" s="1"/>
  <c r="AI33" i="1"/>
  <c r="AK395" i="67" l="1"/>
  <c r="AI16" i="69" s="1"/>
  <c r="T18" i="69"/>
  <c r="T20" i="59"/>
  <c r="B38" i="59"/>
  <c r="B60" i="59" s="1"/>
  <c r="B49" i="59"/>
  <c r="AM58" i="75"/>
  <c r="AM182" i="75"/>
  <c r="AM175" i="75"/>
  <c r="AM174" i="75"/>
  <c r="AM169" i="75"/>
  <c r="AM168" i="75"/>
  <c r="AM123" i="75"/>
  <c r="AM120" i="75"/>
  <c r="AM117" i="75"/>
  <c r="AM126" i="75"/>
  <c r="AM111" i="75"/>
  <c r="AM67" i="75"/>
  <c r="AM68" i="75"/>
  <c r="AM75" i="75"/>
  <c r="AM66" i="75"/>
  <c r="AM178" i="75"/>
  <c r="AM181" i="75"/>
  <c r="AM170" i="75"/>
  <c r="AM164" i="75"/>
  <c r="AM166" i="75"/>
  <c r="AM119" i="75"/>
  <c r="AM116" i="75"/>
  <c r="AM122" i="75"/>
  <c r="AM113" i="75"/>
  <c r="AM73" i="75"/>
  <c r="AM63" i="75"/>
  <c r="AM64" i="75"/>
  <c r="AM69" i="75"/>
  <c r="AM179" i="75"/>
  <c r="AM171" i="75"/>
  <c r="AM167" i="75"/>
  <c r="AM125" i="75"/>
  <c r="AM114" i="75"/>
  <c r="AM59" i="75"/>
  <c r="AM65" i="75"/>
  <c r="AM70" i="75"/>
  <c r="AM176" i="75"/>
  <c r="AM128" i="75"/>
  <c r="AM74" i="75"/>
  <c r="AM173" i="75"/>
  <c r="AM112" i="75"/>
  <c r="AM118" i="75"/>
  <c r="AM57" i="75"/>
  <c r="AM180" i="75"/>
  <c r="AM172" i="75"/>
  <c r="AM127" i="75"/>
  <c r="AM121" i="75"/>
  <c r="AM110" i="75"/>
  <c r="AM72" i="75"/>
  <c r="AM61" i="75"/>
  <c r="AM165" i="75"/>
  <c r="AM115" i="75"/>
  <c r="AM60" i="75"/>
  <c r="AM62" i="75"/>
  <c r="AM177" i="75"/>
  <c r="AM124" i="75"/>
  <c r="AM71" i="75"/>
  <c r="AM162" i="75"/>
  <c r="AM55" i="75"/>
  <c r="AM56" i="75"/>
  <c r="AM163" i="75"/>
  <c r="AM161" i="75"/>
  <c r="AM109" i="75"/>
  <c r="AM54" i="75"/>
  <c r="AM108" i="75"/>
  <c r="AM107" i="75"/>
  <c r="AM53" i="75"/>
  <c r="AM160" i="75"/>
  <c r="AM106" i="75"/>
  <c r="AM159" i="75"/>
  <c r="AM52" i="75"/>
  <c r="AM105" i="75"/>
  <c r="AM158" i="75"/>
  <c r="AM51" i="75"/>
  <c r="AM104" i="75"/>
  <c r="AM157" i="75"/>
  <c r="AM50" i="75"/>
  <c r="AM103" i="75"/>
  <c r="AM49" i="75"/>
  <c r="AM156" i="75"/>
  <c r="AM102" i="75"/>
  <c r="AM155" i="75"/>
  <c r="AM48" i="75"/>
  <c r="AM101" i="75"/>
  <c r="AM47" i="75"/>
  <c r="AM154" i="75"/>
  <c r="AM100" i="75"/>
  <c r="AM153" i="75"/>
  <c r="AM46" i="75"/>
  <c r="AM99" i="75"/>
  <c r="AM152" i="75"/>
  <c r="AM45" i="75"/>
  <c r="AM98" i="75"/>
  <c r="AM44" i="75"/>
  <c r="AM151" i="75"/>
  <c r="AM97" i="75"/>
  <c r="X135" i="75"/>
  <c r="AK148" i="75"/>
  <c r="AG144" i="75"/>
  <c r="AL149" i="75"/>
  <c r="Z137" i="75"/>
  <c r="AE142" i="75"/>
  <c r="AI146" i="75"/>
  <c r="AC140" i="75"/>
  <c r="AF143" i="75"/>
  <c r="AA138" i="75"/>
  <c r="W134" i="75"/>
  <c r="AB139" i="75"/>
  <c r="V133" i="75"/>
  <c r="V183" i="75" s="1"/>
  <c r="V18" i="75" s="1"/>
  <c r="AD141" i="75"/>
  <c r="AM150" i="75"/>
  <c r="AJ147" i="75"/>
  <c r="AH145" i="75"/>
  <c r="Y136" i="75"/>
  <c r="V22" i="75"/>
  <c r="AF36" i="75"/>
  <c r="AK41" i="75"/>
  <c r="AH38" i="75"/>
  <c r="V26" i="75"/>
  <c r="V76" i="75" s="1"/>
  <c r="V14" i="75" s="1"/>
  <c r="AA31" i="75"/>
  <c r="Z30" i="75"/>
  <c r="W27" i="75"/>
  <c r="AB32" i="75"/>
  <c r="AJ40" i="75"/>
  <c r="AG37" i="75"/>
  <c r="Y29" i="75"/>
  <c r="AD34" i="75"/>
  <c r="AL42" i="75"/>
  <c r="AC33" i="75"/>
  <c r="AE35" i="75"/>
  <c r="X28" i="75"/>
  <c r="AM43" i="75"/>
  <c r="AI39" i="75"/>
  <c r="V383" i="67"/>
  <c r="V376" i="67"/>
  <c r="V371" i="67"/>
  <c r="V381" i="67"/>
  <c r="V380" i="67"/>
  <c r="V374" i="67"/>
  <c r="V378" i="67"/>
  <c r="V372" i="67"/>
  <c r="V377" i="67"/>
  <c r="V382" i="67"/>
  <c r="V375" i="67"/>
  <c r="V379" i="67"/>
  <c r="V373" i="67"/>
  <c r="V375" i="61"/>
  <c r="V382" i="61"/>
  <c r="V371" i="61"/>
  <c r="V383" i="61"/>
  <c r="V380" i="61"/>
  <c r="V374" i="61"/>
  <c r="V378" i="61"/>
  <c r="V372" i="61"/>
  <c r="V377" i="61"/>
  <c r="V381" i="61"/>
  <c r="V379" i="61"/>
  <c r="V373" i="61"/>
  <c r="C19" i="66"/>
  <c r="K10" i="68" s="1"/>
  <c r="X34" i="68" s="1"/>
  <c r="X132" i="61"/>
  <c r="V77" i="69"/>
  <c r="V76" i="59"/>
  <c r="X148" i="67"/>
  <c r="AP400" i="67"/>
  <c r="X132" i="67"/>
  <c r="X150" i="61"/>
  <c r="X148" i="61"/>
  <c r="X150" i="67"/>
  <c r="X140" i="61"/>
  <c r="X140" i="67"/>
  <c r="X138" i="67"/>
  <c r="X160" i="67"/>
  <c r="X134" i="61"/>
  <c r="X149" i="67"/>
  <c r="X135" i="61"/>
  <c r="X153" i="67"/>
  <c r="X144" i="61"/>
  <c r="X141" i="61"/>
  <c r="X139" i="61"/>
  <c r="X151" i="67"/>
  <c r="X152" i="61"/>
  <c r="X142" i="67"/>
  <c r="X147" i="61"/>
  <c r="X163" i="67"/>
  <c r="X137" i="61"/>
  <c r="X159" i="67"/>
  <c r="AQ27" i="67"/>
  <c r="AQ389" i="67"/>
  <c r="AQ388" i="67"/>
  <c r="AN24" i="61"/>
  <c r="AN77" i="61" s="1"/>
  <c r="AN388" i="61"/>
  <c r="AN389" i="61"/>
  <c r="AM400" i="61"/>
  <c r="AK95" i="59"/>
  <c r="AN37" i="61"/>
  <c r="AN42" i="61"/>
  <c r="AN45" i="61"/>
  <c r="AN38" i="61"/>
  <c r="AN41" i="61"/>
  <c r="AN43" i="61"/>
  <c r="AN39" i="61"/>
  <c r="AN40" i="61"/>
  <c r="AN47" i="61"/>
  <c r="AN48" i="61"/>
  <c r="AN49" i="61"/>
  <c r="AN54" i="61"/>
  <c r="AN44" i="61"/>
  <c r="AN46" i="61"/>
  <c r="AN51" i="61"/>
  <c r="AN52" i="61"/>
  <c r="AN53" i="61"/>
  <c r="AN50" i="61"/>
  <c r="AN56" i="61"/>
  <c r="AN55" i="61"/>
  <c r="AN36" i="61"/>
  <c r="AN89" i="61" s="1"/>
  <c r="AN35" i="61"/>
  <c r="AN88" i="61" s="1"/>
  <c r="AN34" i="61"/>
  <c r="AN87" i="61" s="1"/>
  <c r="AN33" i="61"/>
  <c r="AN86" i="61" s="1"/>
  <c r="AN32" i="61"/>
  <c r="AN85" i="61" s="1"/>
  <c r="AN31" i="61"/>
  <c r="AN84" i="61" s="1"/>
  <c r="AN30" i="61"/>
  <c r="AN83" i="61" s="1"/>
  <c r="AN29" i="61"/>
  <c r="AN82" i="61" s="1"/>
  <c r="AN28" i="61"/>
  <c r="AN81" i="61" s="1"/>
  <c r="AN27" i="61"/>
  <c r="AN80" i="61" s="1"/>
  <c r="AN26" i="61"/>
  <c r="AN79" i="61" s="1"/>
  <c r="AN25" i="61"/>
  <c r="AN78" i="61" s="1"/>
  <c r="X141" i="67"/>
  <c r="X159" i="61"/>
  <c r="X137" i="67"/>
  <c r="X134" i="67"/>
  <c r="X149" i="61"/>
  <c r="X142" i="61"/>
  <c r="X144" i="67"/>
  <c r="X153" i="61"/>
  <c r="X151" i="61"/>
  <c r="X152" i="67"/>
  <c r="X163" i="61"/>
  <c r="X135" i="67"/>
  <c r="X160" i="61"/>
  <c r="X138" i="61"/>
  <c r="X147" i="67"/>
  <c r="X155" i="61"/>
  <c r="X155" i="67"/>
  <c r="X145" i="61"/>
  <c r="X145" i="67"/>
  <c r="X133" i="61"/>
  <c r="X133" i="67"/>
  <c r="X162" i="61"/>
  <c r="X162" i="67"/>
  <c r="X157" i="67"/>
  <c r="X157" i="61"/>
  <c r="AN218" i="61"/>
  <c r="AN270" i="61" s="1"/>
  <c r="X161" i="67"/>
  <c r="X161" i="61"/>
  <c r="X146" i="61"/>
  <c r="X146" i="67"/>
  <c r="X154" i="61"/>
  <c r="X154" i="67"/>
  <c r="X136" i="61"/>
  <c r="X136" i="67"/>
  <c r="X156" i="61"/>
  <c r="X156" i="67"/>
  <c r="AH148" i="56"/>
  <c r="AH94" i="56"/>
  <c r="AH144" i="56"/>
  <c r="AH100" i="56"/>
  <c r="AH127" i="56"/>
  <c r="AH111" i="56"/>
  <c r="AH136" i="56"/>
  <c r="AH120" i="56"/>
  <c r="AH75" i="56"/>
  <c r="AH73" i="56"/>
  <c r="AH108" i="56"/>
  <c r="AH60" i="56"/>
  <c r="AH117" i="56"/>
  <c r="AH114" i="56"/>
  <c r="AH139" i="56"/>
  <c r="AH96" i="56"/>
  <c r="AH69" i="56"/>
  <c r="AH66" i="56"/>
  <c r="AH64" i="56"/>
  <c r="AH87" i="56"/>
  <c r="AH123" i="56"/>
  <c r="AH126" i="56"/>
  <c r="AH90" i="56"/>
  <c r="AH93" i="56"/>
  <c r="AH81" i="56"/>
  <c r="AH72" i="56"/>
  <c r="AH63" i="56"/>
  <c r="AH88" i="56"/>
  <c r="AH118" i="56"/>
  <c r="AH78" i="56"/>
  <c r="AH82" i="56"/>
  <c r="AH76" i="56"/>
  <c r="AH142" i="56"/>
  <c r="AH106" i="56"/>
  <c r="AH151" i="56"/>
  <c r="AH97" i="56"/>
  <c r="AH147" i="56"/>
  <c r="AH105" i="56"/>
  <c r="AH79" i="56"/>
  <c r="AH130" i="56"/>
  <c r="AH124" i="56"/>
  <c r="AH132" i="56"/>
  <c r="AH145" i="56"/>
  <c r="AH133" i="56"/>
  <c r="AH67" i="56"/>
  <c r="AH99" i="56"/>
  <c r="AH85" i="56"/>
  <c r="AH112" i="56"/>
  <c r="AH91" i="56"/>
  <c r="AH121" i="56"/>
  <c r="AH129" i="56"/>
  <c r="AH115" i="56"/>
  <c r="AH138" i="56"/>
  <c r="AH61" i="56"/>
  <c r="AH84" i="56"/>
  <c r="AH102" i="56"/>
  <c r="AH141" i="56"/>
  <c r="AH150" i="56"/>
  <c r="AH103" i="56"/>
  <c r="AH109" i="56"/>
  <c r="AH135" i="56"/>
  <c r="AH70" i="56"/>
  <c r="AH154" i="56"/>
  <c r="AH153" i="56"/>
  <c r="AQ40" i="67"/>
  <c r="AQ41" i="67"/>
  <c r="AQ43" i="67"/>
  <c r="AQ44" i="67"/>
  <c r="AQ51" i="67"/>
  <c r="AQ52" i="67"/>
  <c r="AQ45" i="67"/>
  <c r="AQ50" i="67"/>
  <c r="AQ53" i="67"/>
  <c r="AQ42" i="67"/>
  <c r="AQ47" i="67"/>
  <c r="AQ48" i="67"/>
  <c r="AQ49" i="67"/>
  <c r="AQ54" i="67"/>
  <c r="AQ46" i="67"/>
  <c r="AQ55" i="67"/>
  <c r="AQ56" i="67"/>
  <c r="AQ39" i="67"/>
  <c r="AQ38" i="67"/>
  <c r="AQ37" i="67"/>
  <c r="AQ36" i="67"/>
  <c r="AQ35" i="67"/>
  <c r="AQ34" i="67"/>
  <c r="AQ33" i="67"/>
  <c r="AQ32" i="67"/>
  <c r="AQ31" i="67"/>
  <c r="AQ30" i="67"/>
  <c r="AQ29" i="67"/>
  <c r="AQ28" i="67"/>
  <c r="X158" i="67"/>
  <c r="X158" i="61"/>
  <c r="X143" i="67"/>
  <c r="X143" i="61"/>
  <c r="W167" i="61"/>
  <c r="W219" i="61" s="1"/>
  <c r="W271" i="61" s="1"/>
  <c r="AL75" i="67"/>
  <c r="W199" i="61"/>
  <c r="W251" i="61" s="1"/>
  <c r="W303" i="61" s="1"/>
  <c r="W181" i="61"/>
  <c r="W233" i="61" s="1"/>
  <c r="W285" i="61" s="1"/>
  <c r="W210" i="61"/>
  <c r="W262" i="61" s="1"/>
  <c r="W314" i="61" s="1"/>
  <c r="W173" i="61"/>
  <c r="W225" i="61" s="1"/>
  <c r="W277" i="61" s="1"/>
  <c r="W204" i="61"/>
  <c r="W256" i="61" s="1"/>
  <c r="W308" i="61" s="1"/>
  <c r="W202" i="61"/>
  <c r="W254" i="61" s="1"/>
  <c r="W306" i="61" s="1"/>
  <c r="W185" i="61"/>
  <c r="W237" i="61" s="1"/>
  <c r="W289" i="61" s="1"/>
  <c r="W174" i="61"/>
  <c r="W226" i="61" s="1"/>
  <c r="W278" i="61" s="1"/>
  <c r="W184" i="61"/>
  <c r="W236" i="61" s="1"/>
  <c r="W288" i="61" s="1"/>
  <c r="W200" i="61"/>
  <c r="W252" i="61" s="1"/>
  <c r="W304" i="61" s="1"/>
  <c r="W198" i="61"/>
  <c r="W250" i="61" s="1"/>
  <c r="W302" i="61" s="1"/>
  <c r="W212" i="61"/>
  <c r="W264" i="61" s="1"/>
  <c r="W316" i="61" s="1"/>
  <c r="W57" i="67"/>
  <c r="W399" i="67" s="1"/>
  <c r="W401" i="67" s="1"/>
  <c r="W402" i="67" s="1"/>
  <c r="W189" i="61"/>
  <c r="W241" i="61" s="1"/>
  <c r="W293" i="61" s="1"/>
  <c r="W188" i="61"/>
  <c r="W240" i="61" s="1"/>
  <c r="W292" i="61" s="1"/>
  <c r="W187" i="67"/>
  <c r="W239" i="67" s="1"/>
  <c r="W291" i="67" s="1"/>
  <c r="W197" i="67"/>
  <c r="W249" i="67" s="1"/>
  <c r="W301" i="67" s="1"/>
  <c r="W204" i="67"/>
  <c r="W256" i="67" s="1"/>
  <c r="W308" i="67" s="1"/>
  <c r="W194" i="67"/>
  <c r="W246" i="67" s="1"/>
  <c r="W298" i="67" s="1"/>
  <c r="W213" i="67"/>
  <c r="W265" i="67" s="1"/>
  <c r="W317" i="67" s="1"/>
  <c r="W205" i="67"/>
  <c r="W257" i="67" s="1"/>
  <c r="W309" i="67" s="1"/>
  <c r="W188" i="67"/>
  <c r="W240" i="67" s="1"/>
  <c r="W292" i="67" s="1"/>
  <c r="W190" i="67"/>
  <c r="W242" i="67" s="1"/>
  <c r="W294" i="67" s="1"/>
  <c r="W201" i="67"/>
  <c r="W253" i="67" s="1"/>
  <c r="W305" i="67" s="1"/>
  <c r="W202" i="67"/>
  <c r="W254" i="67" s="1"/>
  <c r="W306" i="67" s="1"/>
  <c r="W185" i="67"/>
  <c r="W237" i="67" s="1"/>
  <c r="W289" i="67" s="1"/>
  <c r="W203" i="67"/>
  <c r="W255" i="67" s="1"/>
  <c r="W307" i="67" s="1"/>
  <c r="W214" i="67"/>
  <c r="W266" i="67" s="1"/>
  <c r="W318" i="67" s="1"/>
  <c r="W210" i="67"/>
  <c r="W262" i="67" s="1"/>
  <c r="W314" i="67" s="1"/>
  <c r="W198" i="67"/>
  <c r="W250" i="67" s="1"/>
  <c r="W302" i="67" s="1"/>
  <c r="W189" i="67"/>
  <c r="W241" i="67" s="1"/>
  <c r="W293" i="67" s="1"/>
  <c r="W195" i="67"/>
  <c r="W247" i="67" s="1"/>
  <c r="W299" i="67" s="1"/>
  <c r="W193" i="67"/>
  <c r="W245" i="67" s="1"/>
  <c r="W297" i="67" s="1"/>
  <c r="W206" i="67"/>
  <c r="W258" i="67" s="1"/>
  <c r="W310" i="67" s="1"/>
  <c r="W200" i="67"/>
  <c r="W252" i="67" s="1"/>
  <c r="W304" i="67" s="1"/>
  <c r="W208" i="67"/>
  <c r="W260" i="67" s="1"/>
  <c r="W312" i="67" s="1"/>
  <c r="W191" i="67"/>
  <c r="W243" i="67" s="1"/>
  <c r="W295" i="67" s="1"/>
  <c r="W209" i="67"/>
  <c r="W261" i="67" s="1"/>
  <c r="W313" i="67" s="1"/>
  <c r="W186" i="67"/>
  <c r="W238" i="67" s="1"/>
  <c r="W290" i="67" s="1"/>
  <c r="W215" i="67"/>
  <c r="W267" i="67" s="1"/>
  <c r="W319" i="67" s="1"/>
  <c r="W196" i="67"/>
  <c r="W248" i="67" s="1"/>
  <c r="W300" i="67" s="1"/>
  <c r="W207" i="67"/>
  <c r="W259" i="67" s="1"/>
  <c r="W311" i="67" s="1"/>
  <c r="W192" i="67"/>
  <c r="W244" i="67" s="1"/>
  <c r="W296" i="67" s="1"/>
  <c r="W199" i="67"/>
  <c r="W251" i="67" s="1"/>
  <c r="W303" i="67" s="1"/>
  <c r="W211" i="67"/>
  <c r="W263" i="67" s="1"/>
  <c r="W315" i="67" s="1"/>
  <c r="W212" i="67"/>
  <c r="W264" i="67" s="1"/>
  <c r="W316" i="67" s="1"/>
  <c r="W216" i="67"/>
  <c r="W268" i="67" s="1"/>
  <c r="W320" i="67" s="1"/>
  <c r="W176" i="67"/>
  <c r="W228" i="67" s="1"/>
  <c r="W280" i="67" s="1"/>
  <c r="W180" i="67"/>
  <c r="W232" i="67" s="1"/>
  <c r="W284" i="67" s="1"/>
  <c r="W168" i="67"/>
  <c r="W179" i="67"/>
  <c r="W231" i="67" s="1"/>
  <c r="W283" i="67" s="1"/>
  <c r="W167" i="67"/>
  <c r="W219" i="67" s="1"/>
  <c r="W271" i="67" s="1"/>
  <c r="W171" i="61"/>
  <c r="W223" i="61" s="1"/>
  <c r="W275" i="61" s="1"/>
  <c r="W182" i="61"/>
  <c r="W234" i="61" s="1"/>
  <c r="W286" i="61" s="1"/>
  <c r="W195" i="61"/>
  <c r="W247" i="61" s="1"/>
  <c r="W299" i="61" s="1"/>
  <c r="W172" i="61"/>
  <c r="W224" i="61" s="1"/>
  <c r="W276" i="61" s="1"/>
  <c r="W186" i="61"/>
  <c r="W238" i="61" s="1"/>
  <c r="W290" i="61" s="1"/>
  <c r="W183" i="61"/>
  <c r="W235" i="61" s="1"/>
  <c r="W287" i="61" s="1"/>
  <c r="W213" i="61"/>
  <c r="W265" i="61" s="1"/>
  <c r="W317" i="61" s="1"/>
  <c r="W196" i="61"/>
  <c r="W248" i="61" s="1"/>
  <c r="W300" i="61" s="1"/>
  <c r="W201" i="61"/>
  <c r="W253" i="61" s="1"/>
  <c r="W305" i="61" s="1"/>
  <c r="W171" i="67"/>
  <c r="W173" i="67"/>
  <c r="W225" i="67" s="1"/>
  <c r="W277" i="67" s="1"/>
  <c r="W182" i="67"/>
  <c r="W234" i="67" s="1"/>
  <c r="W286" i="67" s="1"/>
  <c r="W181" i="67"/>
  <c r="W233" i="67" s="1"/>
  <c r="W285" i="67" s="1"/>
  <c r="W174" i="67"/>
  <c r="W226" i="67" s="1"/>
  <c r="W278" i="67" s="1"/>
  <c r="W183" i="67"/>
  <c r="W235" i="67" s="1"/>
  <c r="W287" i="67" s="1"/>
  <c r="W170" i="67"/>
  <c r="W222" i="67" s="1"/>
  <c r="W274" i="67" s="1"/>
  <c r="W177" i="67"/>
  <c r="W229" i="67" s="1"/>
  <c r="W281" i="67" s="1"/>
  <c r="W207" i="61"/>
  <c r="W259" i="61" s="1"/>
  <c r="W311" i="61" s="1"/>
  <c r="W197" i="61"/>
  <c r="W249" i="61" s="1"/>
  <c r="W301" i="61" s="1"/>
  <c r="W176" i="61"/>
  <c r="W228" i="61" s="1"/>
  <c r="W280" i="61" s="1"/>
  <c r="W190" i="61"/>
  <c r="W242" i="61" s="1"/>
  <c r="W294" i="61" s="1"/>
  <c r="W214" i="61"/>
  <c r="W266" i="61" s="1"/>
  <c r="W318" i="61" s="1"/>
  <c r="W168" i="61"/>
  <c r="W220" i="61" s="1"/>
  <c r="W272" i="61" s="1"/>
  <c r="W191" i="61"/>
  <c r="W243" i="61" s="1"/>
  <c r="W295" i="61" s="1"/>
  <c r="W175" i="67"/>
  <c r="W227" i="67" s="1"/>
  <c r="W279" i="67" s="1"/>
  <c r="W172" i="67"/>
  <c r="W184" i="67"/>
  <c r="W236" i="67" s="1"/>
  <c r="W288" i="67" s="1"/>
  <c r="W178" i="67"/>
  <c r="W230" i="67" s="1"/>
  <c r="W282" i="67" s="1"/>
  <c r="W169" i="67"/>
  <c r="W221" i="67" s="1"/>
  <c r="W273" i="67" s="1"/>
  <c r="W211" i="61"/>
  <c r="W263" i="61" s="1"/>
  <c r="W315" i="61" s="1"/>
  <c r="W208" i="61"/>
  <c r="W260" i="61" s="1"/>
  <c r="W312" i="61" s="1"/>
  <c r="W170" i="61"/>
  <c r="W222" i="61" s="1"/>
  <c r="W274" i="61" s="1"/>
  <c r="W216" i="61"/>
  <c r="W268" i="61" s="1"/>
  <c r="W320" i="61" s="1"/>
  <c r="W187" i="61"/>
  <c r="W239" i="61" s="1"/>
  <c r="W291" i="61" s="1"/>
  <c r="W178" i="61"/>
  <c r="W230" i="61" s="1"/>
  <c r="W282" i="61" s="1"/>
  <c r="W206" i="61"/>
  <c r="W258" i="61" s="1"/>
  <c r="W310" i="61" s="1"/>
  <c r="W179" i="61"/>
  <c r="W231" i="61" s="1"/>
  <c r="W283" i="61" s="1"/>
  <c r="W192" i="61"/>
  <c r="W244" i="61" s="1"/>
  <c r="W296" i="61" s="1"/>
  <c r="X121" i="61"/>
  <c r="X121" i="67"/>
  <c r="X117" i="61"/>
  <c r="X117" i="67"/>
  <c r="X127" i="61"/>
  <c r="X127" i="67"/>
  <c r="X124" i="61"/>
  <c r="X124" i="67"/>
  <c r="X122" i="61"/>
  <c r="X122" i="67"/>
  <c r="X123" i="61"/>
  <c r="X123" i="67"/>
  <c r="X119" i="61"/>
  <c r="X119" i="67"/>
  <c r="X118" i="61"/>
  <c r="X335" i="61" s="1"/>
  <c r="X118" i="67"/>
  <c r="X335" i="67" s="1"/>
  <c r="X130" i="61"/>
  <c r="X130" i="67"/>
  <c r="X120" i="61"/>
  <c r="X120" i="67"/>
  <c r="X128" i="61"/>
  <c r="X128" i="67"/>
  <c r="X126" i="61"/>
  <c r="X126" i="67"/>
  <c r="X116" i="61"/>
  <c r="X116" i="67"/>
  <c r="X131" i="61"/>
  <c r="X131" i="67"/>
  <c r="X114" i="61"/>
  <c r="X114" i="67"/>
  <c r="X125" i="61"/>
  <c r="X125" i="67"/>
  <c r="X115" i="61"/>
  <c r="X115" i="67"/>
  <c r="X333" i="67" s="1"/>
  <c r="X129" i="61"/>
  <c r="X129" i="67"/>
  <c r="W169" i="61"/>
  <c r="W221" i="61" s="1"/>
  <c r="W273" i="61" s="1"/>
  <c r="W193" i="61"/>
  <c r="W245" i="61" s="1"/>
  <c r="W297" i="61" s="1"/>
  <c r="W203" i="61"/>
  <c r="W255" i="61" s="1"/>
  <c r="W307" i="61" s="1"/>
  <c r="W175" i="61"/>
  <c r="W227" i="61" s="1"/>
  <c r="W279" i="61" s="1"/>
  <c r="W215" i="61"/>
  <c r="W267" i="61" s="1"/>
  <c r="W319" i="61" s="1"/>
  <c r="W205" i="61"/>
  <c r="W257" i="61" s="1"/>
  <c r="W309" i="61" s="1"/>
  <c r="W177" i="61"/>
  <c r="W229" i="61" s="1"/>
  <c r="W281" i="61" s="1"/>
  <c r="W209" i="61"/>
  <c r="W261" i="61" s="1"/>
  <c r="W313" i="61" s="1"/>
  <c r="W194" i="61"/>
  <c r="W246" i="61" s="1"/>
  <c r="W298" i="61" s="1"/>
  <c r="W60" i="67"/>
  <c r="W110" i="67" s="1"/>
  <c r="U14" i="69" s="1"/>
  <c r="W57" i="61"/>
  <c r="W232" i="61"/>
  <c r="W284" i="61" s="1"/>
  <c r="AH58" i="56"/>
  <c r="AH55" i="56"/>
  <c r="AH57" i="56"/>
  <c r="AH54" i="56"/>
  <c r="AH52" i="56"/>
  <c r="AH51" i="56"/>
  <c r="AH33" i="66"/>
  <c r="AG34" i="66"/>
  <c r="AM3" i="67" s="1"/>
  <c r="AM76" i="67" s="1"/>
  <c r="AI19" i="66"/>
  <c r="AL87" i="67"/>
  <c r="AL80" i="67"/>
  <c r="AL84" i="67"/>
  <c r="AL83" i="67"/>
  <c r="AL78" i="67"/>
  <c r="AL82" i="67"/>
  <c r="AL81" i="67"/>
  <c r="AL393" i="67"/>
  <c r="AL79" i="67"/>
  <c r="AL86" i="67"/>
  <c r="AL394" i="67"/>
  <c r="AL77" i="67"/>
  <c r="AL85" i="67"/>
  <c r="AL76" i="67"/>
  <c r="U183" i="59"/>
  <c r="U70" i="59" s="1"/>
  <c r="AH10" i="56"/>
  <c r="AH46" i="56"/>
  <c r="AH33" i="56"/>
  <c r="AH31" i="56"/>
  <c r="AH16" i="56"/>
  <c r="AH27" i="56"/>
  <c r="AH12" i="56"/>
  <c r="AH9" i="56"/>
  <c r="AH25" i="56"/>
  <c r="AH39" i="56"/>
  <c r="AH22" i="56"/>
  <c r="AH34" i="56"/>
  <c r="AH49" i="56"/>
  <c r="AH18" i="56"/>
  <c r="AH21" i="56"/>
  <c r="AH24" i="56"/>
  <c r="AH42" i="56"/>
  <c r="AH37" i="56"/>
  <c r="AH45" i="56"/>
  <c r="AH40" i="56"/>
  <c r="AH19" i="56"/>
  <c r="AH28" i="56"/>
  <c r="AH13" i="56"/>
  <c r="AH48" i="56"/>
  <c r="AH36" i="56"/>
  <c r="AH15" i="56"/>
  <c r="AH30" i="56"/>
  <c r="AH43" i="56"/>
  <c r="W324" i="67"/>
  <c r="AM393" i="61"/>
  <c r="AM395" i="61" s="1"/>
  <c r="AK16" i="59" s="1"/>
  <c r="W324" i="61"/>
  <c r="W342" i="61" s="1"/>
  <c r="W357" i="61" s="1"/>
  <c r="W60" i="61"/>
  <c r="W110" i="61" s="1"/>
  <c r="AP5" i="69"/>
  <c r="AP101" i="69" s="1"/>
  <c r="AR2" i="67"/>
  <c r="AL18" i="66"/>
  <c r="AL11" i="66" s="1"/>
  <c r="AM27" i="66"/>
  <c r="AP390" i="67"/>
  <c r="AO225" i="69"/>
  <c r="AO226" i="69"/>
  <c r="AO220" i="69"/>
  <c r="AO227" i="69"/>
  <c r="AO209" i="69"/>
  <c r="AO183" i="69"/>
  <c r="AO180" i="69"/>
  <c r="AO175" i="69"/>
  <c r="AO159" i="69"/>
  <c r="AO122" i="69"/>
  <c r="AO178" i="69"/>
  <c r="AO160" i="69"/>
  <c r="AO119" i="69"/>
  <c r="AO165" i="69"/>
  <c r="AO166" i="69"/>
  <c r="AO128" i="69"/>
  <c r="AO111" i="69"/>
  <c r="AO161" i="69"/>
  <c r="AO125" i="69"/>
  <c r="AO162" i="69"/>
  <c r="AO104" i="69"/>
  <c r="AO229" i="69"/>
  <c r="AO228" i="69"/>
  <c r="AO213" i="69"/>
  <c r="AO215" i="69"/>
  <c r="AO163" i="69"/>
  <c r="AO231" i="69"/>
  <c r="AO123" i="69"/>
  <c r="AO174" i="69"/>
  <c r="AO116" i="69"/>
  <c r="AO102" i="69"/>
  <c r="AO108" i="69"/>
  <c r="AO233" i="69"/>
  <c r="AO234" i="69"/>
  <c r="AO236" i="69"/>
  <c r="AO212" i="69"/>
  <c r="AO217" i="69"/>
  <c r="AO218" i="69"/>
  <c r="AO214" i="69"/>
  <c r="AO167" i="69"/>
  <c r="AO114" i="69"/>
  <c r="AO127" i="69"/>
  <c r="AO182" i="69"/>
  <c r="AO120" i="69"/>
  <c r="AO106" i="69"/>
  <c r="AO113" i="69"/>
  <c r="AO237" i="69"/>
  <c r="AO221" i="69"/>
  <c r="AO222" i="69"/>
  <c r="AO216" i="69"/>
  <c r="AO219" i="69"/>
  <c r="AO224" i="69"/>
  <c r="AO179" i="69"/>
  <c r="AO176" i="69"/>
  <c r="AO171" i="69"/>
  <c r="AO155" i="69"/>
  <c r="AO118" i="69"/>
  <c r="AO172" i="69"/>
  <c r="AO156" i="69"/>
  <c r="AO115" i="69"/>
  <c r="AO157" i="69"/>
  <c r="AO158" i="69"/>
  <c r="AO124" i="69"/>
  <c r="AO107" i="69"/>
  <c r="AO110" i="69"/>
  <c r="AO117" i="69"/>
  <c r="AO129" i="69"/>
  <c r="AO169" i="69"/>
  <c r="AO230" i="69"/>
  <c r="AO235" i="69"/>
  <c r="AO210" i="69"/>
  <c r="AO181" i="69"/>
  <c r="AO126" i="69"/>
  <c r="AO164" i="69"/>
  <c r="AO173" i="69"/>
  <c r="AO170" i="69"/>
  <c r="AO177" i="69"/>
  <c r="AO105" i="69"/>
  <c r="AO112" i="69"/>
  <c r="AO223" i="69"/>
  <c r="AO130" i="69"/>
  <c r="AO168" i="69"/>
  <c r="AO232" i="69"/>
  <c r="AO211" i="69"/>
  <c r="AO103" i="69"/>
  <c r="AO109" i="69"/>
  <c r="AO121" i="69"/>
  <c r="AO101" i="69"/>
  <c r="AO208" i="69"/>
  <c r="AO154" i="69"/>
  <c r="AQ103" i="67"/>
  <c r="AQ95" i="67"/>
  <c r="AQ96" i="67"/>
  <c r="AQ218" i="67"/>
  <c r="AQ270" i="67" s="1"/>
  <c r="AQ106" i="67"/>
  <c r="AQ98" i="67"/>
  <c r="AQ105" i="67"/>
  <c r="AQ97" i="67"/>
  <c r="AQ104" i="67"/>
  <c r="AQ94" i="67"/>
  <c r="AQ109" i="67"/>
  <c r="AQ101" i="67"/>
  <c r="AQ93" i="67"/>
  <c r="AQ100" i="67"/>
  <c r="AQ102" i="67"/>
  <c r="AQ107" i="67"/>
  <c r="AQ99" i="67"/>
  <c r="AQ108" i="67"/>
  <c r="AN28" i="66"/>
  <c r="AN29" i="66" s="1"/>
  <c r="AM30" i="66"/>
  <c r="V81" i="69"/>
  <c r="W82" i="69"/>
  <c r="X83" i="69"/>
  <c r="Y84" i="69"/>
  <c r="Z85" i="69"/>
  <c r="AA86" i="69"/>
  <c r="AB87" i="69"/>
  <c r="AC88" i="69"/>
  <c r="AD89" i="69"/>
  <c r="AE90" i="69"/>
  <c r="AF91" i="69"/>
  <c r="AG92" i="69"/>
  <c r="AH93" i="69"/>
  <c r="AI94" i="69"/>
  <c r="AJ95" i="69"/>
  <c r="AK96" i="69"/>
  <c r="AL97" i="69"/>
  <c r="AM98" i="69"/>
  <c r="AN99" i="69"/>
  <c r="AO100" i="69"/>
  <c r="V188" i="69"/>
  <c r="W189" i="69"/>
  <c r="X190" i="69"/>
  <c r="Y191" i="69"/>
  <c r="Z192" i="69"/>
  <c r="AA193" i="69"/>
  <c r="AB194" i="69"/>
  <c r="AC195" i="69"/>
  <c r="AD196" i="69"/>
  <c r="AE197" i="69"/>
  <c r="AF198" i="69"/>
  <c r="AG199" i="69"/>
  <c r="AH200" i="69"/>
  <c r="AI201" i="69"/>
  <c r="AJ202" i="69"/>
  <c r="AK203" i="69"/>
  <c r="AL204" i="69"/>
  <c r="AM205" i="69"/>
  <c r="AN206" i="69"/>
  <c r="AO207" i="69"/>
  <c r="V401" i="61"/>
  <c r="V402" i="61" s="1"/>
  <c r="AC87" i="59"/>
  <c r="AD88" i="59"/>
  <c r="AE89" i="59"/>
  <c r="AF90" i="59"/>
  <c r="AG91" i="59"/>
  <c r="AH92" i="59"/>
  <c r="AI93" i="59"/>
  <c r="AJ94" i="59"/>
  <c r="AC194" i="59"/>
  <c r="AD195" i="59"/>
  <c r="AE196" i="59"/>
  <c r="AF197" i="59"/>
  <c r="AG198" i="59"/>
  <c r="AH199" i="59"/>
  <c r="AI200" i="59"/>
  <c r="AJ201" i="59"/>
  <c r="AK202" i="59"/>
  <c r="AL204" i="59"/>
  <c r="AL207" i="59"/>
  <c r="AL211" i="59"/>
  <c r="AL203" i="59"/>
  <c r="AL209" i="59"/>
  <c r="AL208" i="59"/>
  <c r="AL205" i="59"/>
  <c r="AL206" i="59"/>
  <c r="AL215" i="59"/>
  <c r="AL219" i="59"/>
  <c r="AL223" i="59"/>
  <c r="AL227" i="59"/>
  <c r="AL214" i="59"/>
  <c r="AL218" i="59"/>
  <c r="AL222" i="59"/>
  <c r="AL226" i="59"/>
  <c r="AL213" i="59"/>
  <c r="AL217" i="59"/>
  <c r="AL221" i="59"/>
  <c r="AL225" i="59"/>
  <c r="AL210" i="59"/>
  <c r="AL212" i="59"/>
  <c r="AL216" i="59"/>
  <c r="AL220" i="59"/>
  <c r="AL224" i="59"/>
  <c r="AL230" i="59"/>
  <c r="AL234" i="59"/>
  <c r="AL229" i="59"/>
  <c r="AL233" i="59"/>
  <c r="AL228" i="59"/>
  <c r="AL232" i="59"/>
  <c r="AL236" i="59"/>
  <c r="AL231" i="59"/>
  <c r="AL235" i="59"/>
  <c r="V187" i="59"/>
  <c r="X189" i="59"/>
  <c r="Z191" i="59"/>
  <c r="AB193" i="59"/>
  <c r="W188" i="59"/>
  <c r="Y190" i="59"/>
  <c r="AA192" i="59"/>
  <c r="AL150" i="59"/>
  <c r="AL153" i="59"/>
  <c r="AL157" i="59"/>
  <c r="AL156" i="59"/>
  <c r="AL160" i="59"/>
  <c r="AL151" i="59"/>
  <c r="AL158" i="59"/>
  <c r="AL165" i="59"/>
  <c r="AL169" i="59"/>
  <c r="AL173" i="59"/>
  <c r="AL177" i="59"/>
  <c r="AL181" i="59"/>
  <c r="AL154" i="59"/>
  <c r="AL152" i="59"/>
  <c r="AL162" i="59"/>
  <c r="AL164" i="59"/>
  <c r="AL168" i="59"/>
  <c r="AL172" i="59"/>
  <c r="AL176" i="59"/>
  <c r="AL180" i="59"/>
  <c r="AL155" i="59"/>
  <c r="AL161" i="59"/>
  <c r="AL167" i="59"/>
  <c r="AL175" i="59"/>
  <c r="AL171" i="59"/>
  <c r="AL178" i="59"/>
  <c r="AL159" i="59"/>
  <c r="AL166" i="59"/>
  <c r="AL174" i="59"/>
  <c r="AL182" i="59"/>
  <c r="AL163" i="59"/>
  <c r="AL179" i="59"/>
  <c r="AL170" i="59"/>
  <c r="AM390" i="61"/>
  <c r="AN394" i="61"/>
  <c r="AL96" i="59"/>
  <c r="AL102" i="59"/>
  <c r="AL106" i="59"/>
  <c r="AL110" i="59"/>
  <c r="AL101" i="59"/>
  <c r="AL105" i="59"/>
  <c r="AL109" i="59"/>
  <c r="AL97" i="59"/>
  <c r="AL100" i="59"/>
  <c r="AL104" i="59"/>
  <c r="AL108" i="59"/>
  <c r="AL111" i="59"/>
  <c r="AL114" i="59"/>
  <c r="AL118" i="59"/>
  <c r="AL122" i="59"/>
  <c r="AL126" i="59"/>
  <c r="AL98" i="59"/>
  <c r="AL99" i="59"/>
  <c r="AL115" i="59"/>
  <c r="AL119" i="59"/>
  <c r="AL123" i="59"/>
  <c r="AL127" i="59"/>
  <c r="AL107" i="59"/>
  <c r="AL113" i="59"/>
  <c r="AL117" i="59"/>
  <c r="AL121" i="59"/>
  <c r="AL125" i="59"/>
  <c r="AL129" i="59"/>
  <c r="AL103" i="59"/>
  <c r="AL112" i="59"/>
  <c r="AL116" i="59"/>
  <c r="AL120" i="59"/>
  <c r="AL124" i="59"/>
  <c r="AL128" i="59"/>
  <c r="X82" i="59"/>
  <c r="AB86" i="59"/>
  <c r="W81" i="59"/>
  <c r="AA85" i="59"/>
  <c r="Y83" i="59"/>
  <c r="V80" i="59"/>
  <c r="Z84" i="59"/>
  <c r="AN92" i="61"/>
  <c r="AN95" i="61"/>
  <c r="AN100" i="61"/>
  <c r="AN103" i="61"/>
  <c r="AN108" i="61"/>
  <c r="AN93" i="61"/>
  <c r="AN94" i="61"/>
  <c r="AN101" i="61"/>
  <c r="AN102" i="61"/>
  <c r="AN109" i="61"/>
  <c r="AN91" i="61"/>
  <c r="AN96" i="61"/>
  <c r="AN99" i="61"/>
  <c r="AN104" i="61"/>
  <c r="AN107" i="61"/>
  <c r="AN106" i="61"/>
  <c r="AN97" i="61"/>
  <c r="AN98" i="61"/>
  <c r="AN90" i="61"/>
  <c r="AN105" i="61"/>
  <c r="T29" i="1"/>
  <c r="AI3" i="56"/>
  <c r="AH7" i="56"/>
  <c r="AH6" i="56"/>
  <c r="AI18" i="1"/>
  <c r="AI11" i="1" s="1"/>
  <c r="AM5" i="59"/>
  <c r="AJ27" i="1"/>
  <c r="AN5" i="75" s="1"/>
  <c r="AH3" i="42"/>
  <c r="AH6" i="42" s="1"/>
  <c r="AO2" i="61"/>
  <c r="AX2" i="56"/>
  <c r="AJ33" i="1"/>
  <c r="AI34" i="1"/>
  <c r="AO3" i="61" s="1"/>
  <c r="AL395" i="67" l="1"/>
  <c r="AJ16" i="69" s="1"/>
  <c r="U14" i="59"/>
  <c r="U18" i="59" s="1"/>
  <c r="T20" i="69"/>
  <c r="AN58" i="75"/>
  <c r="AN71" i="75"/>
  <c r="AN181" i="75"/>
  <c r="AN173" i="75"/>
  <c r="AN168" i="75"/>
  <c r="AN178" i="75"/>
  <c r="AN128" i="75"/>
  <c r="AN121" i="75"/>
  <c r="AN118" i="75"/>
  <c r="AN119" i="75"/>
  <c r="AN75" i="75"/>
  <c r="AN60" i="75"/>
  <c r="AN65" i="75"/>
  <c r="AN70" i="75"/>
  <c r="AN182" i="75"/>
  <c r="AN174" i="75"/>
  <c r="AN169" i="75"/>
  <c r="AN167" i="75"/>
  <c r="AN124" i="75"/>
  <c r="AN117" i="75"/>
  <c r="AN114" i="75"/>
  <c r="AN116" i="75"/>
  <c r="AN72" i="75"/>
  <c r="AN115" i="75"/>
  <c r="AN61" i="75"/>
  <c r="AN66" i="75"/>
  <c r="AN177" i="75"/>
  <c r="AN166" i="75"/>
  <c r="AN125" i="75"/>
  <c r="AN113" i="75"/>
  <c r="AN64" i="75"/>
  <c r="AN73" i="75"/>
  <c r="AN179" i="75"/>
  <c r="AN171" i="75"/>
  <c r="AN170" i="75"/>
  <c r="AN126" i="75"/>
  <c r="AN111" i="75"/>
  <c r="AN112" i="75"/>
  <c r="AN62" i="75"/>
  <c r="AN180" i="75"/>
  <c r="AN175" i="75"/>
  <c r="AN74" i="75"/>
  <c r="AN176" i="75"/>
  <c r="AN120" i="75"/>
  <c r="AN68" i="75"/>
  <c r="AN127" i="75"/>
  <c r="AN165" i="75"/>
  <c r="AN69" i="75"/>
  <c r="AN59" i="75"/>
  <c r="AN172" i="75"/>
  <c r="AN63" i="75"/>
  <c r="AN123" i="75"/>
  <c r="AN122" i="75"/>
  <c r="AN67" i="75"/>
  <c r="AN164" i="75"/>
  <c r="AN57" i="75"/>
  <c r="AN56" i="75"/>
  <c r="AN163" i="75"/>
  <c r="AN109" i="75"/>
  <c r="AN55" i="75"/>
  <c r="AN162" i="75"/>
  <c r="AN110" i="75"/>
  <c r="AN108" i="75"/>
  <c r="AN54" i="75"/>
  <c r="AN161" i="75"/>
  <c r="AN107" i="75"/>
  <c r="AN160" i="75"/>
  <c r="AN53" i="75"/>
  <c r="AN106" i="75"/>
  <c r="AN159" i="75"/>
  <c r="AN52" i="75"/>
  <c r="AN105" i="75"/>
  <c r="AN51" i="75"/>
  <c r="AN158" i="75"/>
  <c r="AN104" i="75"/>
  <c r="AN50" i="75"/>
  <c r="AN157" i="75"/>
  <c r="AN103" i="75"/>
  <c r="AN49" i="75"/>
  <c r="AN156" i="75"/>
  <c r="AN102" i="75"/>
  <c r="AN155" i="75"/>
  <c r="AN48" i="75"/>
  <c r="AN101" i="75"/>
  <c r="AN47" i="75"/>
  <c r="AN154" i="75"/>
  <c r="AN100" i="75"/>
  <c r="AN46" i="75"/>
  <c r="AN153" i="75"/>
  <c r="AN99" i="75"/>
  <c r="AN45" i="75"/>
  <c r="AN152" i="75"/>
  <c r="AN98" i="75"/>
  <c r="AN97" i="75"/>
  <c r="AN44" i="75"/>
  <c r="AN151" i="75"/>
  <c r="AC86" i="75"/>
  <c r="AK94" i="75"/>
  <c r="W80" i="75"/>
  <c r="AD87" i="75"/>
  <c r="AM96" i="75"/>
  <c r="AE88" i="75"/>
  <c r="Y82" i="75"/>
  <c r="AL95" i="75"/>
  <c r="Z83" i="75"/>
  <c r="AI92" i="75"/>
  <c r="AG90" i="75"/>
  <c r="AJ93" i="75"/>
  <c r="AH91" i="75"/>
  <c r="V79" i="75"/>
  <c r="V129" i="75" s="1"/>
  <c r="V16" i="75" s="1"/>
  <c r="AA84" i="75"/>
  <c r="X81" i="75"/>
  <c r="AB85" i="75"/>
  <c r="AF89" i="75"/>
  <c r="W21" i="75"/>
  <c r="W23" i="75"/>
  <c r="X333" i="61"/>
  <c r="X330" i="67"/>
  <c r="X336" i="67"/>
  <c r="X336" i="61"/>
  <c r="X328" i="67"/>
  <c r="X329" i="61"/>
  <c r="X325" i="67"/>
  <c r="X329" i="67"/>
  <c r="W399" i="61"/>
  <c r="X332" i="67"/>
  <c r="X334" i="67"/>
  <c r="X331" i="67"/>
  <c r="X330" i="61"/>
  <c r="X331" i="61"/>
  <c r="X327" i="67"/>
  <c r="X326" i="67"/>
  <c r="W338" i="67"/>
  <c r="W353" i="67"/>
  <c r="W368" i="67" s="1"/>
  <c r="W349" i="67"/>
  <c r="W364" i="67" s="1"/>
  <c r="W352" i="67"/>
  <c r="W367" i="67" s="1"/>
  <c r="W346" i="67"/>
  <c r="W361" i="67" s="1"/>
  <c r="W345" i="67"/>
  <c r="W360" i="67" s="1"/>
  <c r="W348" i="67"/>
  <c r="W363" i="67" s="1"/>
  <c r="W344" i="67"/>
  <c r="W359" i="67" s="1"/>
  <c r="W343" i="67"/>
  <c r="W358" i="67" s="1"/>
  <c r="W350" i="67"/>
  <c r="W365" i="67" s="1"/>
  <c r="W351" i="67"/>
  <c r="W366" i="67" s="1"/>
  <c r="W347" i="67"/>
  <c r="W377" i="67" s="1"/>
  <c r="W342" i="67"/>
  <c r="W357" i="67" s="1"/>
  <c r="W341" i="67"/>
  <c r="W356" i="67" s="1"/>
  <c r="W372" i="61"/>
  <c r="W351" i="61"/>
  <c r="W366" i="61" s="1"/>
  <c r="W353" i="61"/>
  <c r="W368" i="61" s="1"/>
  <c r="W352" i="61"/>
  <c r="W367" i="61" s="1"/>
  <c r="W347" i="61"/>
  <c r="W362" i="61" s="1"/>
  <c r="W349" i="61"/>
  <c r="W364" i="61" s="1"/>
  <c r="W345" i="61"/>
  <c r="W360" i="61" s="1"/>
  <c r="W348" i="61"/>
  <c r="W363" i="61" s="1"/>
  <c r="W350" i="61"/>
  <c r="W365" i="61" s="1"/>
  <c r="W346" i="61"/>
  <c r="W361" i="61" s="1"/>
  <c r="W341" i="61"/>
  <c r="W356" i="61" s="1"/>
  <c r="W344" i="61"/>
  <c r="W359" i="61" s="1"/>
  <c r="W343" i="61"/>
  <c r="W358" i="61" s="1"/>
  <c r="W338" i="61"/>
  <c r="X325" i="61"/>
  <c r="X165" i="67"/>
  <c r="X164" i="61"/>
  <c r="AN400" i="61"/>
  <c r="W76" i="69"/>
  <c r="W78" i="69"/>
  <c r="W75" i="59"/>
  <c r="W77" i="59"/>
  <c r="AQ400" i="67"/>
  <c r="AH98" i="56"/>
  <c r="AH119" i="56"/>
  <c r="AH29" i="56"/>
  <c r="AH89" i="56"/>
  <c r="AR388" i="67"/>
  <c r="AR389" i="67"/>
  <c r="AO389" i="61"/>
  <c r="AO394" i="61" s="1"/>
  <c r="AO388" i="61"/>
  <c r="Y137" i="69"/>
  <c r="AC140" i="59"/>
  <c r="AO43" i="61"/>
  <c r="AO44" i="61"/>
  <c r="AO39" i="61"/>
  <c r="AO40" i="61"/>
  <c r="AO46" i="61"/>
  <c r="AO55" i="61"/>
  <c r="AO56" i="61"/>
  <c r="AO38" i="61"/>
  <c r="AO41" i="61"/>
  <c r="AO49" i="61"/>
  <c r="AO54" i="61"/>
  <c r="AO48" i="61"/>
  <c r="AO51" i="61"/>
  <c r="AO53" i="61"/>
  <c r="AO47" i="61"/>
  <c r="AO42" i="61"/>
  <c r="AO52" i="61"/>
  <c r="AO45" i="61"/>
  <c r="AO50" i="61"/>
  <c r="AO37" i="61"/>
  <c r="AO90" i="61" s="1"/>
  <c r="AO36" i="61"/>
  <c r="AO89" i="61" s="1"/>
  <c r="AO35" i="61"/>
  <c r="AO88" i="61" s="1"/>
  <c r="AO34" i="61"/>
  <c r="AO87" i="61" s="1"/>
  <c r="AO33" i="61"/>
  <c r="AO86" i="61" s="1"/>
  <c r="AO32" i="61"/>
  <c r="AO85" i="61" s="1"/>
  <c r="AO31" i="61"/>
  <c r="AO84" i="61" s="1"/>
  <c r="AO30" i="61"/>
  <c r="AO83" i="61" s="1"/>
  <c r="AO29" i="61"/>
  <c r="AO82" i="61" s="1"/>
  <c r="AO28" i="61"/>
  <c r="AO81" i="61" s="1"/>
  <c r="AO27" i="61"/>
  <c r="AO80" i="61" s="1"/>
  <c r="AO26" i="61"/>
  <c r="AO79" i="61" s="1"/>
  <c r="AO25" i="61"/>
  <c r="AO78" i="61" s="1"/>
  <c r="AA10" i="61"/>
  <c r="AA63" i="61" s="1"/>
  <c r="AE14" i="61"/>
  <c r="AE67" i="61" s="1"/>
  <c r="Z9" i="61"/>
  <c r="Z62" i="61" s="1"/>
  <c r="AD13" i="61"/>
  <c r="AD66" i="61" s="1"/>
  <c r="Y8" i="61"/>
  <c r="Y61" i="61" s="1"/>
  <c r="AC12" i="61"/>
  <c r="AC65" i="61" s="1"/>
  <c r="AH17" i="61"/>
  <c r="AH70" i="61" s="1"/>
  <c r="AL21" i="61"/>
  <c r="AL74" i="61" s="1"/>
  <c r="AB11" i="61"/>
  <c r="AB64" i="61" s="1"/>
  <c r="AG16" i="61"/>
  <c r="AG69" i="61" s="1"/>
  <c r="AK20" i="61"/>
  <c r="AK73" i="61" s="1"/>
  <c r="AF15" i="61"/>
  <c r="AF68" i="61" s="1"/>
  <c r="AJ19" i="61"/>
  <c r="AJ72" i="61" s="1"/>
  <c r="AI18" i="61"/>
  <c r="AI71" i="61" s="1"/>
  <c r="AM22" i="61"/>
  <c r="AM75" i="61" s="1"/>
  <c r="AO24" i="61"/>
  <c r="AO77" i="61" s="1"/>
  <c r="AN23" i="61"/>
  <c r="AN76" i="61" s="1"/>
  <c r="X7" i="61"/>
  <c r="X326" i="61"/>
  <c r="AH146" i="56"/>
  <c r="X328" i="61"/>
  <c r="X327" i="61"/>
  <c r="AH125" i="56"/>
  <c r="Y153" i="61" s="1"/>
  <c r="AH77" i="56"/>
  <c r="AH71" i="56"/>
  <c r="AH68" i="56"/>
  <c r="Y134" i="67" s="1"/>
  <c r="AH116" i="56"/>
  <c r="AH113" i="56"/>
  <c r="AH134" i="56"/>
  <c r="AH80" i="56"/>
  <c r="AH83" i="56"/>
  <c r="AH110" i="56"/>
  <c r="AH104" i="56"/>
  <c r="AH62" i="56"/>
  <c r="AH122" i="56"/>
  <c r="AH92" i="56"/>
  <c r="AR42" i="67"/>
  <c r="AR41" i="67"/>
  <c r="AR43" i="67"/>
  <c r="AR46" i="67"/>
  <c r="AR49" i="67"/>
  <c r="AR54" i="67"/>
  <c r="AR51" i="67"/>
  <c r="AR52" i="67"/>
  <c r="AR44" i="67"/>
  <c r="AR45" i="67"/>
  <c r="AR50" i="67"/>
  <c r="AR53" i="67"/>
  <c r="AR56" i="67"/>
  <c r="AR48" i="67"/>
  <c r="AR47" i="67"/>
  <c r="AR55" i="67"/>
  <c r="AR40" i="67"/>
  <c r="AR39" i="67"/>
  <c r="AR38" i="67"/>
  <c r="AR37" i="67"/>
  <c r="AR36" i="67"/>
  <c r="AR35" i="67"/>
  <c r="AR34" i="67"/>
  <c r="AR33" i="67"/>
  <c r="AR32" i="67"/>
  <c r="AR31" i="67"/>
  <c r="AR30" i="67"/>
  <c r="AR29" i="67"/>
  <c r="AR28" i="67"/>
  <c r="AH143" i="56"/>
  <c r="AH128" i="56"/>
  <c r="AH149" i="56"/>
  <c r="AO218" i="61"/>
  <c r="AO270" i="61" s="1"/>
  <c r="AH131" i="56"/>
  <c r="AH101" i="56"/>
  <c r="AH155" i="56"/>
  <c r="AH86" i="56"/>
  <c r="AH152" i="56"/>
  <c r="AH65" i="56"/>
  <c r="AH140" i="56"/>
  <c r="AH137" i="56"/>
  <c r="AH107" i="56"/>
  <c r="AH74" i="56"/>
  <c r="AH95" i="56"/>
  <c r="X332" i="61"/>
  <c r="W223" i="67"/>
  <c r="W275" i="67" s="1"/>
  <c r="W224" i="67"/>
  <c r="W276" i="67" s="1"/>
  <c r="W220" i="67"/>
  <c r="W272" i="67" s="1"/>
  <c r="AA10" i="67"/>
  <c r="AA63" i="67" s="1"/>
  <c r="AE14" i="67"/>
  <c r="AE67" i="67" s="1"/>
  <c r="Z9" i="67"/>
  <c r="Z62" i="67" s="1"/>
  <c r="AD13" i="67"/>
  <c r="AD66" i="67" s="1"/>
  <c r="Y8" i="67"/>
  <c r="Y61" i="67" s="1"/>
  <c r="AC12" i="67"/>
  <c r="AC65" i="67" s="1"/>
  <c r="AG16" i="67"/>
  <c r="AG69" i="67" s="1"/>
  <c r="AF15" i="67"/>
  <c r="AF68" i="67" s="1"/>
  <c r="AK20" i="67"/>
  <c r="AK73" i="67" s="1"/>
  <c r="AB11" i="67"/>
  <c r="AB64" i="67" s="1"/>
  <c r="AJ19" i="67"/>
  <c r="AJ72" i="67" s="1"/>
  <c r="AN23" i="67"/>
  <c r="AI18" i="67"/>
  <c r="AI71" i="67" s="1"/>
  <c r="AM22" i="67"/>
  <c r="AM75" i="67" s="1"/>
  <c r="AH17" i="67"/>
  <c r="AH70" i="67" s="1"/>
  <c r="AP25" i="67"/>
  <c r="AO24" i="67"/>
  <c r="AL21" i="67"/>
  <c r="AL74" i="67" s="1"/>
  <c r="AR27" i="67"/>
  <c r="AQ26" i="67"/>
  <c r="X7" i="67"/>
  <c r="X334" i="61"/>
  <c r="AH53" i="56"/>
  <c r="AH56" i="56"/>
  <c r="AH59" i="56"/>
  <c r="V134" i="69"/>
  <c r="V184" i="69" s="1"/>
  <c r="V71" i="69" s="1"/>
  <c r="AM81" i="67"/>
  <c r="AM84" i="67"/>
  <c r="AM88" i="67"/>
  <c r="AM87" i="67"/>
  <c r="AM83" i="67"/>
  <c r="AM394" i="67"/>
  <c r="AM82" i="67"/>
  <c r="AM80" i="67"/>
  <c r="AM79" i="67"/>
  <c r="AM78" i="67"/>
  <c r="AM85" i="67"/>
  <c r="AM393" i="67"/>
  <c r="AM86" i="67"/>
  <c r="AM77" i="67"/>
  <c r="AH34" i="66"/>
  <c r="AN3" i="67" s="1"/>
  <c r="AI33" i="66"/>
  <c r="AJ19" i="66"/>
  <c r="AH14" i="56"/>
  <c r="V238" i="69"/>
  <c r="V73" i="69" s="1"/>
  <c r="V131" i="69"/>
  <c r="V69" i="69" s="1"/>
  <c r="V237" i="59"/>
  <c r="V72" i="59" s="1"/>
  <c r="V130" i="59"/>
  <c r="V68" i="59" s="1"/>
  <c r="AL150" i="69"/>
  <c r="AH146" i="69"/>
  <c r="Z138" i="69"/>
  <c r="AD142" i="69"/>
  <c r="AH50" i="56"/>
  <c r="AH26" i="56"/>
  <c r="AM151" i="69"/>
  <c r="AI147" i="69"/>
  <c r="AE143" i="69"/>
  <c r="AA139" i="69"/>
  <c r="W135" i="69"/>
  <c r="AN152" i="69"/>
  <c r="AJ148" i="69"/>
  <c r="AF144" i="69"/>
  <c r="AB140" i="69"/>
  <c r="X136" i="69"/>
  <c r="AO153" i="69"/>
  <c r="AK149" i="69"/>
  <c r="AG145" i="69"/>
  <c r="AC141" i="69"/>
  <c r="AH20" i="56"/>
  <c r="AH17" i="56"/>
  <c r="AH38" i="56"/>
  <c r="AH47" i="56"/>
  <c r="AH23" i="56"/>
  <c r="AH44" i="56"/>
  <c r="AH41" i="56"/>
  <c r="AH35" i="56"/>
  <c r="AH11" i="56"/>
  <c r="AH32" i="56"/>
  <c r="AH145" i="59"/>
  <c r="AD141" i="59"/>
  <c r="V133" i="59"/>
  <c r="X135" i="59"/>
  <c r="W134" i="59"/>
  <c r="AL149" i="59"/>
  <c r="AI146" i="59"/>
  <c r="AE142" i="59"/>
  <c r="Z137" i="59"/>
  <c r="Y136" i="59"/>
  <c r="AJ147" i="59"/>
  <c r="AF143" i="59"/>
  <c r="AH8" i="56"/>
  <c r="AB139" i="59"/>
  <c r="AA138" i="59"/>
  <c r="AK148" i="59"/>
  <c r="AG144" i="59"/>
  <c r="AP226" i="69"/>
  <c r="AP227" i="69"/>
  <c r="AP225" i="69"/>
  <c r="AP224" i="69"/>
  <c r="AP229" i="69"/>
  <c r="AP228" i="69"/>
  <c r="AP221" i="69"/>
  <c r="AP164" i="69"/>
  <c r="AP123" i="69"/>
  <c r="AP183" i="69"/>
  <c r="AP161" i="69"/>
  <c r="AP120" i="69"/>
  <c r="AP170" i="69"/>
  <c r="AP163" i="69"/>
  <c r="AP112" i="69"/>
  <c r="AP166" i="69"/>
  <c r="AP118" i="69"/>
  <c r="AP103" i="69"/>
  <c r="AP125" i="69"/>
  <c r="AP121" i="69"/>
  <c r="AP113" i="69"/>
  <c r="AP222" i="69"/>
  <c r="AP223" i="69"/>
  <c r="AP217" i="69"/>
  <c r="AP218" i="69"/>
  <c r="AP215" i="69"/>
  <c r="AP212" i="69"/>
  <c r="AP178" i="69"/>
  <c r="AP160" i="69"/>
  <c r="AP119" i="69"/>
  <c r="AP173" i="69"/>
  <c r="AP157" i="69"/>
  <c r="AP116" i="69"/>
  <c r="AP162" i="69"/>
  <c r="AP216" i="69"/>
  <c r="AP108" i="69"/>
  <c r="AP130" i="69"/>
  <c r="AP114" i="69"/>
  <c r="AP158" i="69"/>
  <c r="AP117" i="69"/>
  <c r="AP110" i="69"/>
  <c r="AP129" i="69"/>
  <c r="AP230" i="69"/>
  <c r="AP231" i="69"/>
  <c r="AP233" i="69"/>
  <c r="AP232" i="69"/>
  <c r="AP210" i="69"/>
  <c r="AP176" i="69"/>
  <c r="AP177" i="69"/>
  <c r="AP168" i="69"/>
  <c r="AP127" i="69"/>
  <c r="AP236" i="69"/>
  <c r="AP165" i="69"/>
  <c r="AP124" i="69"/>
  <c r="AP211" i="69"/>
  <c r="AP171" i="69"/>
  <c r="AP159" i="69"/>
  <c r="AP182" i="69"/>
  <c r="AP122" i="69"/>
  <c r="AP107" i="69"/>
  <c r="AP167" i="69"/>
  <c r="AP105" i="69"/>
  <c r="AP106" i="69"/>
  <c r="AP234" i="69"/>
  <c r="AP235" i="69"/>
  <c r="AP219" i="69"/>
  <c r="AP213" i="69"/>
  <c r="AP214" i="69"/>
  <c r="AP180" i="69"/>
  <c r="AP181" i="69"/>
  <c r="AP172" i="69"/>
  <c r="AP156" i="69"/>
  <c r="AP115" i="69"/>
  <c r="AP169" i="69"/>
  <c r="AP128" i="69"/>
  <c r="AP237" i="69"/>
  <c r="AP220" i="69"/>
  <c r="AP175" i="69"/>
  <c r="AP104" i="69"/>
  <c r="AP126" i="69"/>
  <c r="AP111" i="69"/>
  <c r="AP179" i="69"/>
  <c r="AP109" i="69"/>
  <c r="AP174" i="69"/>
  <c r="AP102" i="69"/>
  <c r="AP155" i="69"/>
  <c r="AP209" i="69"/>
  <c r="AR109" i="67"/>
  <c r="AR101" i="67"/>
  <c r="AR106" i="67"/>
  <c r="AR102" i="67"/>
  <c r="AR105" i="67"/>
  <c r="AR97" i="67"/>
  <c r="AR96" i="67"/>
  <c r="AR100" i="67"/>
  <c r="AR107" i="67"/>
  <c r="AR99" i="67"/>
  <c r="AR98" i="67"/>
  <c r="AR104" i="67"/>
  <c r="AR218" i="67"/>
  <c r="AR270" i="67" s="1"/>
  <c r="AR103" i="67"/>
  <c r="AR95" i="67"/>
  <c r="AR94" i="67"/>
  <c r="AR108" i="67"/>
  <c r="AQ390" i="67"/>
  <c r="AQ5" i="69"/>
  <c r="B28" i="69" s="1"/>
  <c r="AS2" i="67"/>
  <c r="AM18" i="66"/>
  <c r="AM11" i="66" s="1"/>
  <c r="AN27" i="66"/>
  <c r="AP208" i="69"/>
  <c r="AP154" i="69"/>
  <c r="AN30" i="66"/>
  <c r="AO28" i="66"/>
  <c r="AO29" i="66" s="1"/>
  <c r="AN390" i="61"/>
  <c r="AM205" i="59"/>
  <c r="AM206" i="59"/>
  <c r="AM210" i="59"/>
  <c r="AM208" i="59"/>
  <c r="AM204" i="59"/>
  <c r="AM207" i="59"/>
  <c r="AM211" i="59"/>
  <c r="AM214" i="59"/>
  <c r="AM218" i="59"/>
  <c r="AM222" i="59"/>
  <c r="AM226" i="59"/>
  <c r="AM213" i="59"/>
  <c r="AM217" i="59"/>
  <c r="AM221" i="59"/>
  <c r="AM225" i="59"/>
  <c r="AM212" i="59"/>
  <c r="AM216" i="59"/>
  <c r="AM220" i="59"/>
  <c r="AM224" i="59"/>
  <c r="AM209" i="59"/>
  <c r="AM215" i="59"/>
  <c r="AM219" i="59"/>
  <c r="AM223" i="59"/>
  <c r="AM227" i="59"/>
  <c r="AM229" i="59"/>
  <c r="AM233" i="59"/>
  <c r="AM228" i="59"/>
  <c r="AM232" i="59"/>
  <c r="AM236" i="59"/>
  <c r="AM231" i="59"/>
  <c r="AM235" i="59"/>
  <c r="AM230" i="59"/>
  <c r="AM234" i="59"/>
  <c r="AM151" i="59"/>
  <c r="AM152" i="59"/>
  <c r="AM156" i="59"/>
  <c r="AM155" i="59"/>
  <c r="AM159" i="59"/>
  <c r="AM162" i="59"/>
  <c r="AM164" i="59"/>
  <c r="AM168" i="59"/>
  <c r="AM172" i="59"/>
  <c r="AM176" i="59"/>
  <c r="AM180" i="59"/>
  <c r="AM153" i="59"/>
  <c r="AM154" i="59"/>
  <c r="AM161" i="59"/>
  <c r="AM163" i="59"/>
  <c r="AM167" i="59"/>
  <c r="AM171" i="59"/>
  <c r="AM175" i="59"/>
  <c r="AM179" i="59"/>
  <c r="AM150" i="59"/>
  <c r="AM166" i="59"/>
  <c r="AM174" i="59"/>
  <c r="AM182" i="59"/>
  <c r="AM170" i="59"/>
  <c r="AM157" i="59"/>
  <c r="AM158" i="59"/>
  <c r="AM177" i="59"/>
  <c r="AM165" i="59"/>
  <c r="AM173" i="59"/>
  <c r="AM181" i="59"/>
  <c r="AM160" i="59"/>
  <c r="AM178" i="59"/>
  <c r="AM169" i="59"/>
  <c r="AN393" i="61"/>
  <c r="AM101" i="59"/>
  <c r="AM105" i="59"/>
  <c r="AM109" i="59"/>
  <c r="AM97" i="59"/>
  <c r="AM100" i="59"/>
  <c r="AM104" i="59"/>
  <c r="AM108" i="59"/>
  <c r="AM98" i="59"/>
  <c r="AM99" i="59"/>
  <c r="AM103" i="59"/>
  <c r="AM107" i="59"/>
  <c r="AM111" i="59"/>
  <c r="AM110" i="59"/>
  <c r="AM113" i="59"/>
  <c r="AM117" i="59"/>
  <c r="AM121" i="59"/>
  <c r="AM125" i="59"/>
  <c r="AM129" i="59"/>
  <c r="AM114" i="59"/>
  <c r="AM106" i="59"/>
  <c r="AM112" i="59"/>
  <c r="AM116" i="59"/>
  <c r="AM120" i="59"/>
  <c r="AM124" i="59"/>
  <c r="AM128" i="59"/>
  <c r="AM122" i="59"/>
  <c r="AM126" i="59"/>
  <c r="AM102" i="59"/>
  <c r="AM115" i="59"/>
  <c r="AM119" i="59"/>
  <c r="AM123" i="59"/>
  <c r="AM127" i="59"/>
  <c r="AM118" i="59"/>
  <c r="AO93" i="61"/>
  <c r="AO94" i="61"/>
  <c r="AO101" i="61"/>
  <c r="AO102" i="61"/>
  <c r="AO109" i="61"/>
  <c r="AO91" i="61"/>
  <c r="AO96" i="61"/>
  <c r="AO99" i="61"/>
  <c r="AO104" i="61"/>
  <c r="AO107" i="61"/>
  <c r="AO97" i="61"/>
  <c r="AO98" i="61"/>
  <c r="AO105" i="61"/>
  <c r="AO106" i="61"/>
  <c r="AO95" i="61"/>
  <c r="AO100" i="61"/>
  <c r="AO92" i="61"/>
  <c r="AO103" i="61"/>
  <c r="AO108" i="61"/>
  <c r="T30" i="1"/>
  <c r="AI4" i="56"/>
  <c r="U28" i="1"/>
  <c r="AK27" i="1"/>
  <c r="AO5" i="75" s="1"/>
  <c r="AN5" i="59"/>
  <c r="AY2" i="56"/>
  <c r="AJ18" i="1"/>
  <c r="AJ11" i="1" s="1"/>
  <c r="AI3" i="42"/>
  <c r="AI6" i="42" s="1"/>
  <c r="AP2" i="61"/>
  <c r="AK33" i="1"/>
  <c r="AJ34" i="1"/>
  <c r="AP3" i="61" s="1"/>
  <c r="AM395" i="67" l="1"/>
  <c r="AK16" i="69" s="1"/>
  <c r="AN395" i="61"/>
  <c r="AL16" i="59" s="1"/>
  <c r="C38" i="59" s="1"/>
  <c r="U18" i="69"/>
  <c r="B50" i="69"/>
  <c r="B39" i="69"/>
  <c r="B61" i="69" s="1"/>
  <c r="U20" i="59"/>
  <c r="AO68" i="75"/>
  <c r="AO64" i="75"/>
  <c r="AO72" i="75"/>
  <c r="AO60" i="75"/>
  <c r="AO178" i="75"/>
  <c r="AO175" i="75"/>
  <c r="AO176" i="75"/>
  <c r="AO167" i="75"/>
  <c r="AO117" i="75"/>
  <c r="AO127" i="75"/>
  <c r="AO120" i="75"/>
  <c r="AO112" i="75"/>
  <c r="AO65" i="75"/>
  <c r="AO66" i="75"/>
  <c r="AO71" i="75"/>
  <c r="AO180" i="75"/>
  <c r="AO177" i="75"/>
  <c r="AO172" i="75"/>
  <c r="AO173" i="75"/>
  <c r="AO171" i="75"/>
  <c r="AO126" i="75"/>
  <c r="AO123" i="75"/>
  <c r="AO116" i="75"/>
  <c r="AO75" i="75"/>
  <c r="AO61" i="75"/>
  <c r="AO62" i="75"/>
  <c r="AO67" i="75"/>
  <c r="AO174" i="75"/>
  <c r="AO170" i="75"/>
  <c r="AO122" i="75"/>
  <c r="AO114" i="75"/>
  <c r="AO73" i="75"/>
  <c r="AO63" i="75"/>
  <c r="AO181" i="75"/>
  <c r="AO125" i="75"/>
  <c r="AO74" i="75"/>
  <c r="AO182" i="75"/>
  <c r="AO121" i="75"/>
  <c r="AO69" i="75"/>
  <c r="AO179" i="75"/>
  <c r="AO166" i="75"/>
  <c r="AO118" i="75"/>
  <c r="AO124" i="75"/>
  <c r="AO70" i="75"/>
  <c r="AO59" i="75"/>
  <c r="AO168" i="75"/>
  <c r="AO119" i="75"/>
  <c r="AO128" i="75"/>
  <c r="AO169" i="75"/>
  <c r="AO115" i="75"/>
  <c r="AO113" i="75"/>
  <c r="AO58" i="75"/>
  <c r="AO165" i="75"/>
  <c r="AO164" i="75"/>
  <c r="AO57" i="75"/>
  <c r="AO163" i="75"/>
  <c r="AO56" i="75"/>
  <c r="AO111" i="75"/>
  <c r="AO110" i="75"/>
  <c r="AO109" i="75"/>
  <c r="AO162" i="75"/>
  <c r="AO55" i="75"/>
  <c r="AO108" i="75"/>
  <c r="AO54" i="75"/>
  <c r="AO161" i="75"/>
  <c r="AO107" i="75"/>
  <c r="AO160" i="75"/>
  <c r="AO53" i="75"/>
  <c r="AO106" i="75"/>
  <c r="AO52" i="75"/>
  <c r="AO159" i="75"/>
  <c r="AO105" i="75"/>
  <c r="AO158" i="75"/>
  <c r="AO51" i="75"/>
  <c r="AO104" i="75"/>
  <c r="AO50" i="75"/>
  <c r="AO157" i="75"/>
  <c r="AO103" i="75"/>
  <c r="AO49" i="75"/>
  <c r="AO156" i="75"/>
  <c r="AO102" i="75"/>
  <c r="AO155" i="75"/>
  <c r="AO48" i="75"/>
  <c r="AO101" i="75"/>
  <c r="AO47" i="75"/>
  <c r="AO154" i="75"/>
  <c r="AO100" i="75"/>
  <c r="AO153" i="75"/>
  <c r="AO46" i="75"/>
  <c r="AO99" i="75"/>
  <c r="AO45" i="75"/>
  <c r="AO152" i="75"/>
  <c r="AO98" i="75"/>
  <c r="W22" i="75"/>
  <c r="AN150" i="75"/>
  <c r="AH144" i="75"/>
  <c r="AL148" i="75"/>
  <c r="Y135" i="75"/>
  <c r="Z136" i="75"/>
  <c r="AB138" i="75"/>
  <c r="AC139" i="75"/>
  <c r="X134" i="75"/>
  <c r="AD140" i="75"/>
  <c r="AJ146" i="75"/>
  <c r="AO151" i="75"/>
  <c r="AK147" i="75"/>
  <c r="AG143" i="75"/>
  <c r="AF142" i="75"/>
  <c r="W133" i="75"/>
  <c r="W183" i="75" s="1"/>
  <c r="W18" i="75" s="1"/>
  <c r="AA137" i="75"/>
  <c r="AE141" i="75"/>
  <c r="AI145" i="75"/>
  <c r="AM149" i="75"/>
  <c r="AH37" i="75"/>
  <c r="AE34" i="75"/>
  <c r="AM42" i="75"/>
  <c r="AO44" i="75"/>
  <c r="W26" i="75"/>
  <c r="W76" i="75" s="1"/>
  <c r="W14" i="75" s="1"/>
  <c r="Z29" i="75"/>
  <c r="AC32" i="75"/>
  <c r="AN43" i="75"/>
  <c r="AB31" i="75"/>
  <c r="AA30" i="75"/>
  <c r="AF35" i="75"/>
  <c r="AI38" i="75"/>
  <c r="AG36" i="75"/>
  <c r="Y28" i="75"/>
  <c r="AL41" i="75"/>
  <c r="X27" i="75"/>
  <c r="AD33" i="75"/>
  <c r="AK40" i="75"/>
  <c r="AJ39" i="75"/>
  <c r="W383" i="67"/>
  <c r="W375" i="67"/>
  <c r="W382" i="67"/>
  <c r="W374" i="67"/>
  <c r="W379" i="67"/>
  <c r="W373" i="67"/>
  <c r="W371" i="67"/>
  <c r="W376" i="67"/>
  <c r="W381" i="67"/>
  <c r="W380" i="67"/>
  <c r="W378" i="67"/>
  <c r="W372" i="67"/>
  <c r="W362" i="67"/>
  <c r="W381" i="61"/>
  <c r="W377" i="61"/>
  <c r="W374" i="61"/>
  <c r="W375" i="61"/>
  <c r="W379" i="61"/>
  <c r="W373" i="61"/>
  <c r="W383" i="61"/>
  <c r="W371" i="61"/>
  <c r="W376" i="61"/>
  <c r="W382" i="61"/>
  <c r="W380" i="61"/>
  <c r="W378" i="61"/>
  <c r="Y144" i="61"/>
  <c r="AR400" i="67"/>
  <c r="W77" i="69"/>
  <c r="W76" i="59"/>
  <c r="Y121" i="67"/>
  <c r="Y121" i="61"/>
  <c r="Y144" i="67"/>
  <c r="Y141" i="61"/>
  <c r="Y151" i="67"/>
  <c r="Y141" i="67"/>
  <c r="Y151" i="61"/>
  <c r="Y142" i="61"/>
  <c r="Y152" i="61"/>
  <c r="Y139" i="61"/>
  <c r="Y150" i="67"/>
  <c r="Y153" i="67"/>
  <c r="Y160" i="67"/>
  <c r="Y132" i="67"/>
  <c r="Y138" i="67"/>
  <c r="Y134" i="61"/>
  <c r="Y148" i="61"/>
  <c r="Y149" i="67"/>
  <c r="Y137" i="61"/>
  <c r="Y146" i="61"/>
  <c r="Y156" i="61"/>
  <c r="Y135" i="61"/>
  <c r="AS389" i="67"/>
  <c r="AS388" i="67"/>
  <c r="AP388" i="61"/>
  <c r="AP389" i="61"/>
  <c r="AP394" i="61" s="1"/>
  <c r="AO400" i="61"/>
  <c r="Y137" i="67"/>
  <c r="Y148" i="67"/>
  <c r="W81" i="69"/>
  <c r="W131" i="69" s="1"/>
  <c r="W69" i="69" s="1"/>
  <c r="AM203" i="59"/>
  <c r="AP41" i="61"/>
  <c r="AP46" i="61"/>
  <c r="AP44" i="61"/>
  <c r="AP45" i="61"/>
  <c r="AP43" i="61"/>
  <c r="AP50" i="61"/>
  <c r="AP53" i="61"/>
  <c r="AP55" i="61"/>
  <c r="AP56" i="61"/>
  <c r="AP39" i="61"/>
  <c r="AP40" i="61"/>
  <c r="AP54" i="61"/>
  <c r="AP42" i="61"/>
  <c r="AP52" i="61"/>
  <c r="AP48" i="61"/>
  <c r="AP51" i="61"/>
  <c r="AP49" i="61"/>
  <c r="AP47" i="61"/>
  <c r="AP38" i="61"/>
  <c r="AP91" i="61" s="1"/>
  <c r="AP37" i="61"/>
  <c r="AP90" i="61" s="1"/>
  <c r="AP36" i="61"/>
  <c r="AP89" i="61" s="1"/>
  <c r="AP35" i="61"/>
  <c r="AP88" i="61" s="1"/>
  <c r="AP34" i="61"/>
  <c r="AP87" i="61" s="1"/>
  <c r="AP33" i="61"/>
  <c r="AP86" i="61" s="1"/>
  <c r="AP32" i="61"/>
  <c r="AP85" i="61" s="1"/>
  <c r="AP31" i="61"/>
  <c r="AP84" i="61" s="1"/>
  <c r="AP30" i="61"/>
  <c r="AP83" i="61" s="1"/>
  <c r="AP29" i="61"/>
  <c r="AP82" i="61" s="1"/>
  <c r="AP28" i="61"/>
  <c r="AP81" i="61" s="1"/>
  <c r="AP27" i="61"/>
  <c r="AP80" i="61" s="1"/>
  <c r="AP26" i="61"/>
  <c r="AP79" i="61" s="1"/>
  <c r="AP25" i="61"/>
  <c r="AP78" i="61" s="1"/>
  <c r="Y160" i="61"/>
  <c r="Y149" i="61"/>
  <c r="Y135" i="67"/>
  <c r="Y138" i="61"/>
  <c r="Y132" i="61"/>
  <c r="Y139" i="67"/>
  <c r="Y150" i="61"/>
  <c r="Y156" i="67"/>
  <c r="Y146" i="67"/>
  <c r="Y152" i="67"/>
  <c r="Y142" i="67"/>
  <c r="Y147" i="67"/>
  <c r="Y147" i="61"/>
  <c r="Y158" i="67"/>
  <c r="Y158" i="61"/>
  <c r="Y162" i="61"/>
  <c r="Y162" i="67"/>
  <c r="Y163" i="61"/>
  <c r="Y163" i="67"/>
  <c r="Y155" i="61"/>
  <c r="Y155" i="67"/>
  <c r="Y161" i="61"/>
  <c r="Y161" i="67"/>
  <c r="Y159" i="67"/>
  <c r="Y159" i="61"/>
  <c r="AS43" i="67"/>
  <c r="AS44" i="67"/>
  <c r="AS42" i="67"/>
  <c r="AS47" i="67"/>
  <c r="AS48" i="67"/>
  <c r="AS46" i="67"/>
  <c r="AS49" i="67"/>
  <c r="AS51" i="67"/>
  <c r="AS52" i="67"/>
  <c r="AS50" i="67"/>
  <c r="AS53" i="67"/>
  <c r="AS55" i="67"/>
  <c r="AS56" i="67"/>
  <c r="AS45" i="67"/>
  <c r="AS54" i="67"/>
  <c r="AS40" i="67"/>
  <c r="AS41" i="67"/>
  <c r="AS39" i="67"/>
  <c r="AS38" i="67"/>
  <c r="AS37" i="67"/>
  <c r="AS36" i="67"/>
  <c r="AS35" i="67"/>
  <c r="AS34" i="67"/>
  <c r="AS33" i="67"/>
  <c r="AS32" i="67"/>
  <c r="AS31" i="67"/>
  <c r="AS30" i="67"/>
  <c r="AS29" i="67"/>
  <c r="Y133" i="61"/>
  <c r="Y133" i="67"/>
  <c r="Y140" i="61"/>
  <c r="Y140" i="67"/>
  <c r="Y145" i="61"/>
  <c r="Y145" i="67"/>
  <c r="Y154" i="67"/>
  <c r="Y154" i="61"/>
  <c r="AS28" i="67"/>
  <c r="Y143" i="67"/>
  <c r="Y143" i="61"/>
  <c r="AP218" i="61"/>
  <c r="AP270" i="61" s="1"/>
  <c r="AI148" i="56"/>
  <c r="AI69" i="56"/>
  <c r="AI136" i="56"/>
  <c r="AI64" i="56"/>
  <c r="AI73" i="56"/>
  <c r="AI100" i="56"/>
  <c r="AI66" i="56"/>
  <c r="AI144" i="56"/>
  <c r="AI117" i="56"/>
  <c r="AI120" i="56"/>
  <c r="AI96" i="56"/>
  <c r="AI75" i="56"/>
  <c r="AI114" i="56"/>
  <c r="AI87" i="56"/>
  <c r="AI139" i="56"/>
  <c r="AI127" i="56"/>
  <c r="AI108" i="56"/>
  <c r="AI111" i="56"/>
  <c r="AI94" i="56"/>
  <c r="AI60" i="56"/>
  <c r="AI123" i="56"/>
  <c r="AI126" i="56"/>
  <c r="AI130" i="56"/>
  <c r="AI121" i="56"/>
  <c r="AI78" i="56"/>
  <c r="AI106" i="56"/>
  <c r="AI63" i="56"/>
  <c r="AI82" i="56"/>
  <c r="AI147" i="56"/>
  <c r="AI81" i="56"/>
  <c r="AI93" i="56"/>
  <c r="AI84" i="56"/>
  <c r="AI132" i="56"/>
  <c r="AI138" i="56"/>
  <c r="AI97" i="56"/>
  <c r="AI129" i="56"/>
  <c r="AI103" i="56"/>
  <c r="AI67" i="56"/>
  <c r="AI76" i="56"/>
  <c r="AI72" i="56"/>
  <c r="AI105" i="56"/>
  <c r="AI79" i="56"/>
  <c r="AI124" i="56"/>
  <c r="AI70" i="56"/>
  <c r="AI109" i="56"/>
  <c r="AI85" i="56"/>
  <c r="AI112" i="56"/>
  <c r="AI150" i="56"/>
  <c r="AI142" i="56"/>
  <c r="AI61" i="56"/>
  <c r="AI118" i="56"/>
  <c r="AI88" i="56"/>
  <c r="AI145" i="56"/>
  <c r="AI141" i="56"/>
  <c r="AI115" i="56"/>
  <c r="AI135" i="56"/>
  <c r="AI91" i="56"/>
  <c r="AI99" i="56"/>
  <c r="AI102" i="56"/>
  <c r="AI90" i="56"/>
  <c r="AI151" i="56"/>
  <c r="AI133" i="56"/>
  <c r="AI153" i="56"/>
  <c r="AI154" i="56"/>
  <c r="Y136" i="67"/>
  <c r="Y136" i="61"/>
  <c r="Y157" i="61"/>
  <c r="Y157" i="67"/>
  <c r="AN76" i="67"/>
  <c r="X188" i="67"/>
  <c r="X240" i="67" s="1"/>
  <c r="X292" i="67" s="1"/>
  <c r="X197" i="67"/>
  <c r="X249" i="67" s="1"/>
  <c r="X301" i="67" s="1"/>
  <c r="X185" i="67"/>
  <c r="X237" i="67" s="1"/>
  <c r="X289" i="67" s="1"/>
  <c r="X190" i="67"/>
  <c r="X242" i="67" s="1"/>
  <c r="X294" i="67" s="1"/>
  <c r="X187" i="67"/>
  <c r="X239" i="67" s="1"/>
  <c r="X291" i="67" s="1"/>
  <c r="X203" i="67"/>
  <c r="X255" i="67" s="1"/>
  <c r="X307" i="67" s="1"/>
  <c r="X204" i="67"/>
  <c r="X256" i="67" s="1"/>
  <c r="X308" i="67" s="1"/>
  <c r="X205" i="67"/>
  <c r="X257" i="67" s="1"/>
  <c r="X309" i="67" s="1"/>
  <c r="X202" i="67"/>
  <c r="X254" i="67" s="1"/>
  <c r="X306" i="67" s="1"/>
  <c r="X194" i="67"/>
  <c r="X246" i="67" s="1"/>
  <c r="X298" i="67" s="1"/>
  <c r="X201" i="67"/>
  <c r="X253" i="67" s="1"/>
  <c r="X305" i="67" s="1"/>
  <c r="X213" i="67"/>
  <c r="X265" i="67" s="1"/>
  <c r="X317" i="67" s="1"/>
  <c r="X193" i="67"/>
  <c r="X245" i="67" s="1"/>
  <c r="X297" i="67" s="1"/>
  <c r="X208" i="67"/>
  <c r="X260" i="67" s="1"/>
  <c r="X312" i="67" s="1"/>
  <c r="X189" i="67"/>
  <c r="X241" i="67" s="1"/>
  <c r="X293" i="67" s="1"/>
  <c r="X198" i="67"/>
  <c r="X250" i="67" s="1"/>
  <c r="X302" i="67" s="1"/>
  <c r="X191" i="67"/>
  <c r="X243" i="67" s="1"/>
  <c r="X295" i="67" s="1"/>
  <c r="X214" i="67"/>
  <c r="X266" i="67" s="1"/>
  <c r="X318" i="67" s="1"/>
  <c r="X206" i="67"/>
  <c r="X258" i="67" s="1"/>
  <c r="X310" i="67" s="1"/>
  <c r="X195" i="67"/>
  <c r="X247" i="67" s="1"/>
  <c r="X299" i="67" s="1"/>
  <c r="X200" i="67"/>
  <c r="X252" i="67" s="1"/>
  <c r="X304" i="67" s="1"/>
  <c r="X209" i="67"/>
  <c r="X261" i="67" s="1"/>
  <c r="X313" i="67" s="1"/>
  <c r="X215" i="67"/>
  <c r="X267" i="67" s="1"/>
  <c r="X319" i="67" s="1"/>
  <c r="X186" i="67"/>
  <c r="X238" i="67" s="1"/>
  <c r="X290" i="67" s="1"/>
  <c r="X207" i="67"/>
  <c r="X259" i="67" s="1"/>
  <c r="X311" i="67" s="1"/>
  <c r="X212" i="67"/>
  <c r="X264" i="67" s="1"/>
  <c r="X316" i="67" s="1"/>
  <c r="X196" i="67"/>
  <c r="X248" i="67" s="1"/>
  <c r="X300" i="67" s="1"/>
  <c r="X211" i="67"/>
  <c r="X263" i="67" s="1"/>
  <c r="X315" i="67" s="1"/>
  <c r="X210" i="67"/>
  <c r="X262" i="67" s="1"/>
  <c r="X314" i="67" s="1"/>
  <c r="X192" i="67"/>
  <c r="X244" i="67" s="1"/>
  <c r="X296" i="67" s="1"/>
  <c r="X199" i="67"/>
  <c r="X251" i="67" s="1"/>
  <c r="X303" i="67" s="1"/>
  <c r="X216" i="67"/>
  <c r="X268" i="67" s="1"/>
  <c r="X320" i="67" s="1"/>
  <c r="X172" i="67"/>
  <c r="X224" i="67" s="1"/>
  <c r="X276" i="67" s="1"/>
  <c r="X167" i="67"/>
  <c r="X219" i="67" s="1"/>
  <c r="X271" i="67" s="1"/>
  <c r="X176" i="67"/>
  <c r="X228" i="67" s="1"/>
  <c r="X280" i="67" s="1"/>
  <c r="X179" i="67"/>
  <c r="X231" i="67" s="1"/>
  <c r="X283" i="67" s="1"/>
  <c r="X174" i="67"/>
  <c r="X226" i="67" s="1"/>
  <c r="X278" i="67" s="1"/>
  <c r="X183" i="67"/>
  <c r="X235" i="67" s="1"/>
  <c r="X287" i="67" s="1"/>
  <c r="X168" i="67"/>
  <c r="X220" i="67" s="1"/>
  <c r="X272" i="67" s="1"/>
  <c r="X171" i="67"/>
  <c r="X223" i="67" s="1"/>
  <c r="X275" i="67" s="1"/>
  <c r="X184" i="67"/>
  <c r="X236" i="67" s="1"/>
  <c r="X288" i="67" s="1"/>
  <c r="X180" i="67"/>
  <c r="X232" i="67" s="1"/>
  <c r="X284" i="67" s="1"/>
  <c r="X181" i="67"/>
  <c r="X233" i="67" s="1"/>
  <c r="X285" i="67" s="1"/>
  <c r="X170" i="67"/>
  <c r="X222" i="67" s="1"/>
  <c r="X274" i="67" s="1"/>
  <c r="X173" i="67"/>
  <c r="X225" i="67" s="1"/>
  <c r="X277" i="67" s="1"/>
  <c r="X178" i="67"/>
  <c r="X230" i="67" s="1"/>
  <c r="X282" i="67" s="1"/>
  <c r="X175" i="67"/>
  <c r="X227" i="67" s="1"/>
  <c r="X279" i="67" s="1"/>
  <c r="X169" i="67"/>
  <c r="X221" i="67" s="1"/>
  <c r="X273" i="67" s="1"/>
  <c r="X177" i="67"/>
  <c r="X229" i="67" s="1"/>
  <c r="X281" i="67" s="1"/>
  <c r="X182" i="67"/>
  <c r="X234" i="67" s="1"/>
  <c r="X286" i="67" s="1"/>
  <c r="Y122" i="61"/>
  <c r="Y122" i="67"/>
  <c r="Y126" i="61"/>
  <c r="Y126" i="67"/>
  <c r="Y117" i="61"/>
  <c r="Y117" i="67"/>
  <c r="Y116" i="61"/>
  <c r="Y116" i="67"/>
  <c r="Y131" i="61"/>
  <c r="Y131" i="67"/>
  <c r="Y115" i="61"/>
  <c r="Y115" i="67"/>
  <c r="Y333" i="67" s="1"/>
  <c r="Y119" i="61"/>
  <c r="Y119" i="67"/>
  <c r="Y118" i="61"/>
  <c r="Y335" i="61" s="1"/>
  <c r="Y118" i="67"/>
  <c r="Y335" i="67" s="1"/>
  <c r="Y120" i="61"/>
  <c r="Y120" i="67"/>
  <c r="Y130" i="61"/>
  <c r="Y130" i="67"/>
  <c r="Y114" i="61"/>
  <c r="Y114" i="67"/>
  <c r="Y123" i="61"/>
  <c r="Y123" i="67"/>
  <c r="Y127" i="61"/>
  <c r="Y127" i="67"/>
  <c r="Y128" i="61"/>
  <c r="Y128" i="67"/>
  <c r="Y129" i="61"/>
  <c r="Y129" i="67"/>
  <c r="Y125" i="61"/>
  <c r="Y125" i="67"/>
  <c r="Y124" i="61"/>
  <c r="Y124" i="67"/>
  <c r="X171" i="61"/>
  <c r="X223" i="61" s="1"/>
  <c r="X275" i="61" s="1"/>
  <c r="X180" i="61"/>
  <c r="X232" i="61" s="1"/>
  <c r="X284" i="61" s="1"/>
  <c r="X187" i="61"/>
  <c r="X239" i="61" s="1"/>
  <c r="X291" i="61" s="1"/>
  <c r="X213" i="61"/>
  <c r="X265" i="61" s="1"/>
  <c r="X317" i="61" s="1"/>
  <c r="X185" i="61"/>
  <c r="X237" i="61" s="1"/>
  <c r="X289" i="61" s="1"/>
  <c r="X195" i="61"/>
  <c r="X247" i="61" s="1"/>
  <c r="X299" i="61" s="1"/>
  <c r="X192" i="61"/>
  <c r="X244" i="61" s="1"/>
  <c r="X296" i="61" s="1"/>
  <c r="X191" i="61"/>
  <c r="X243" i="61" s="1"/>
  <c r="X295" i="61" s="1"/>
  <c r="X210" i="61"/>
  <c r="X262" i="61" s="1"/>
  <c r="X314" i="61" s="1"/>
  <c r="X207" i="61"/>
  <c r="X259" i="61" s="1"/>
  <c r="X311" i="61" s="1"/>
  <c r="X174" i="61"/>
  <c r="X226" i="61" s="1"/>
  <c r="X278" i="61" s="1"/>
  <c r="X182" i="61"/>
  <c r="X234" i="61" s="1"/>
  <c r="X286" i="61" s="1"/>
  <c r="X170" i="61"/>
  <c r="X222" i="61" s="1"/>
  <c r="X274" i="61" s="1"/>
  <c r="X167" i="61"/>
  <c r="X219" i="61" s="1"/>
  <c r="X271" i="61" s="1"/>
  <c r="X204" i="61"/>
  <c r="X256" i="61" s="1"/>
  <c r="X308" i="61" s="1"/>
  <c r="X203" i="61"/>
  <c r="X255" i="61" s="1"/>
  <c r="X307" i="61" s="1"/>
  <c r="X188" i="61"/>
  <c r="X240" i="61" s="1"/>
  <c r="X292" i="61" s="1"/>
  <c r="X200" i="61"/>
  <c r="X252" i="61" s="1"/>
  <c r="X304" i="61" s="1"/>
  <c r="X215" i="61"/>
  <c r="X267" i="61" s="1"/>
  <c r="X319" i="61" s="1"/>
  <c r="X206" i="61"/>
  <c r="X258" i="61" s="1"/>
  <c r="X310" i="61" s="1"/>
  <c r="X214" i="61"/>
  <c r="X266" i="61" s="1"/>
  <c r="X318" i="61" s="1"/>
  <c r="X216" i="61"/>
  <c r="X268" i="61" s="1"/>
  <c r="X320" i="61" s="1"/>
  <c r="X172" i="61"/>
  <c r="X224" i="61" s="1"/>
  <c r="X276" i="61" s="1"/>
  <c r="X184" i="61"/>
  <c r="X236" i="61" s="1"/>
  <c r="X288" i="61" s="1"/>
  <c r="X168" i="61"/>
  <c r="X220" i="61" s="1"/>
  <c r="X272" i="61" s="1"/>
  <c r="X201" i="61"/>
  <c r="X253" i="61" s="1"/>
  <c r="X305" i="61" s="1"/>
  <c r="X194" i="61"/>
  <c r="X246" i="61" s="1"/>
  <c r="X298" i="61" s="1"/>
  <c r="X190" i="61"/>
  <c r="X242" i="61" s="1"/>
  <c r="X294" i="61" s="1"/>
  <c r="X208" i="61"/>
  <c r="X260" i="61" s="1"/>
  <c r="X312" i="61" s="1"/>
  <c r="X186" i="61"/>
  <c r="X238" i="61" s="1"/>
  <c r="X290" i="61" s="1"/>
  <c r="X193" i="61"/>
  <c r="X245" i="61" s="1"/>
  <c r="X297" i="61" s="1"/>
  <c r="X211" i="61"/>
  <c r="X263" i="61" s="1"/>
  <c r="X315" i="61" s="1"/>
  <c r="X198" i="61"/>
  <c r="X250" i="61" s="1"/>
  <c r="X302" i="61" s="1"/>
  <c r="X178" i="61"/>
  <c r="X230" i="61" s="1"/>
  <c r="X282" i="61" s="1"/>
  <c r="X176" i="61"/>
  <c r="X228" i="61" s="1"/>
  <c r="X280" i="61" s="1"/>
  <c r="X169" i="61"/>
  <c r="X221" i="61" s="1"/>
  <c r="X273" i="61" s="1"/>
  <c r="X179" i="61"/>
  <c r="X231" i="61" s="1"/>
  <c r="X283" i="61" s="1"/>
  <c r="X175" i="61"/>
  <c r="X227" i="61" s="1"/>
  <c r="X279" i="61" s="1"/>
  <c r="X202" i="61"/>
  <c r="X254" i="61" s="1"/>
  <c r="X306" i="61" s="1"/>
  <c r="X205" i="61"/>
  <c r="X257" i="61" s="1"/>
  <c r="X309" i="61" s="1"/>
  <c r="X197" i="61"/>
  <c r="X249" i="61" s="1"/>
  <c r="X301" i="61" s="1"/>
  <c r="X199" i="61"/>
  <c r="X251" i="61" s="1"/>
  <c r="X303" i="61" s="1"/>
  <c r="X212" i="61"/>
  <c r="X264" i="61" s="1"/>
  <c r="X316" i="61" s="1"/>
  <c r="X209" i="61"/>
  <c r="X261" i="61" s="1"/>
  <c r="X313" i="61" s="1"/>
  <c r="X196" i="61"/>
  <c r="X248" i="61" s="1"/>
  <c r="X300" i="61" s="1"/>
  <c r="X189" i="61"/>
  <c r="X241" i="61" s="1"/>
  <c r="X293" i="61" s="1"/>
  <c r="X183" i="61"/>
  <c r="X235" i="61" s="1"/>
  <c r="X287" i="61" s="1"/>
  <c r="X181" i="61"/>
  <c r="X233" i="61" s="1"/>
  <c r="X285" i="61" s="1"/>
  <c r="X173" i="61"/>
  <c r="X225" i="61" s="1"/>
  <c r="X277" i="61" s="1"/>
  <c r="X177" i="61"/>
  <c r="X229" i="61" s="1"/>
  <c r="X281" i="61" s="1"/>
  <c r="X57" i="61"/>
  <c r="AI57" i="56"/>
  <c r="AI54" i="56"/>
  <c r="AI55" i="56"/>
  <c r="AI58" i="56"/>
  <c r="AI52" i="56"/>
  <c r="AI51" i="56"/>
  <c r="AJ33" i="66"/>
  <c r="AI34" i="66"/>
  <c r="AO3" i="67" s="1"/>
  <c r="AO77" i="67" s="1"/>
  <c r="AK19" i="66"/>
  <c r="AN86" i="67"/>
  <c r="AN82" i="67"/>
  <c r="AN80" i="67"/>
  <c r="AN89" i="67"/>
  <c r="AN85" i="67"/>
  <c r="AN78" i="67"/>
  <c r="AN81" i="67"/>
  <c r="AN394" i="67"/>
  <c r="AN83" i="67"/>
  <c r="AN79" i="67"/>
  <c r="AN87" i="67"/>
  <c r="AN88" i="67"/>
  <c r="AN84" i="67"/>
  <c r="AN393" i="67"/>
  <c r="AN395" i="67" s="1"/>
  <c r="AL16" i="69" s="1"/>
  <c r="AN77" i="67"/>
  <c r="V183" i="59"/>
  <c r="V70" i="59" s="1"/>
  <c r="AI10" i="56"/>
  <c r="AI19" i="56"/>
  <c r="AI46" i="56"/>
  <c r="AI16" i="56"/>
  <c r="AI27" i="56"/>
  <c r="AI12" i="56"/>
  <c r="AI9" i="56"/>
  <c r="AI49" i="56"/>
  <c r="AI25" i="56"/>
  <c r="AI43" i="56"/>
  <c r="AI34" i="56"/>
  <c r="AI31" i="56"/>
  <c r="AI37" i="56"/>
  <c r="AI36" i="56"/>
  <c r="AI30" i="56"/>
  <c r="AI33" i="56"/>
  <c r="AI22" i="56"/>
  <c r="AI39" i="56"/>
  <c r="AI18" i="56"/>
  <c r="AI21" i="56"/>
  <c r="AI24" i="56"/>
  <c r="AI45" i="56"/>
  <c r="AI28" i="56"/>
  <c r="AI40" i="56"/>
  <c r="AI13" i="56"/>
  <c r="AI42" i="56"/>
  <c r="AI48" i="56"/>
  <c r="AI15" i="56"/>
  <c r="X324" i="61"/>
  <c r="X350" i="61" s="1"/>
  <c r="X365" i="61" s="1"/>
  <c r="X324" i="67"/>
  <c r="X57" i="67"/>
  <c r="X399" i="67" s="1"/>
  <c r="X401" i="67" s="1"/>
  <c r="X402" i="67" s="1"/>
  <c r="X60" i="67"/>
  <c r="X110" i="67" s="1"/>
  <c r="V14" i="69" s="1"/>
  <c r="X60" i="61"/>
  <c r="X110" i="61" s="1"/>
  <c r="AT2" i="67"/>
  <c r="AN18" i="66"/>
  <c r="AN11" i="66" s="1"/>
  <c r="AO27" i="66"/>
  <c r="AR5" i="69"/>
  <c r="AQ231" i="69"/>
  <c r="AQ236" i="69"/>
  <c r="AQ220" i="69"/>
  <c r="AQ214" i="69"/>
  <c r="AQ221" i="69"/>
  <c r="AQ212" i="69"/>
  <c r="AQ217" i="69"/>
  <c r="AQ183" i="69"/>
  <c r="AQ161" i="69"/>
  <c r="AQ120" i="69"/>
  <c r="AQ174" i="69"/>
  <c r="AQ158" i="69"/>
  <c r="AQ117" i="69"/>
  <c r="AQ175" i="69"/>
  <c r="AQ176" i="69"/>
  <c r="AQ109" i="69"/>
  <c r="AQ108" i="69"/>
  <c r="AQ119" i="69"/>
  <c r="AQ130" i="69"/>
  <c r="AQ107" i="69"/>
  <c r="AQ126" i="69"/>
  <c r="AQ235" i="69"/>
  <c r="AQ219" i="69"/>
  <c r="AQ224" i="69"/>
  <c r="AQ218" i="69"/>
  <c r="AQ229" i="69"/>
  <c r="AQ234" i="69"/>
  <c r="AQ233" i="69"/>
  <c r="AQ226" i="69"/>
  <c r="AQ165" i="69"/>
  <c r="AQ124" i="69"/>
  <c r="AQ180" i="69"/>
  <c r="AQ162" i="69"/>
  <c r="AQ121" i="69"/>
  <c r="AQ179" i="69"/>
  <c r="AQ225" i="69"/>
  <c r="AQ164" i="69"/>
  <c r="AQ112" i="69"/>
  <c r="AQ127" i="69"/>
  <c r="AQ172" i="69"/>
  <c r="AQ111" i="69"/>
  <c r="AQ115" i="69"/>
  <c r="AQ223" i="69"/>
  <c r="AQ228" i="69"/>
  <c r="AQ222" i="69"/>
  <c r="AQ237" i="69"/>
  <c r="AQ211" i="69"/>
  <c r="AQ177" i="69"/>
  <c r="AQ178" i="69"/>
  <c r="AQ169" i="69"/>
  <c r="AQ128" i="69"/>
  <c r="AQ213" i="69"/>
  <c r="AQ166" i="69"/>
  <c r="AQ125" i="69"/>
  <c r="AQ216" i="69"/>
  <c r="AQ159" i="69"/>
  <c r="AQ160" i="69"/>
  <c r="AQ171" i="69"/>
  <c r="AQ163" i="69"/>
  <c r="AQ106" i="69"/>
  <c r="AQ114" i="69"/>
  <c r="AQ156" i="69"/>
  <c r="AQ123" i="69"/>
  <c r="AQ227" i="69"/>
  <c r="AQ232" i="69"/>
  <c r="AQ230" i="69"/>
  <c r="AQ210" i="69"/>
  <c r="AQ215" i="69"/>
  <c r="AQ181" i="69"/>
  <c r="AQ182" i="69"/>
  <c r="AQ173" i="69"/>
  <c r="AQ157" i="69"/>
  <c r="AQ116" i="69"/>
  <c r="AQ170" i="69"/>
  <c r="AQ129" i="69"/>
  <c r="AQ113" i="69"/>
  <c r="AQ167" i="69"/>
  <c r="AQ168" i="69"/>
  <c r="AQ105" i="69"/>
  <c r="AQ104" i="69"/>
  <c r="AQ110" i="69"/>
  <c r="AQ122" i="69"/>
  <c r="AQ103" i="69"/>
  <c r="AQ118" i="69"/>
  <c r="AQ102" i="69"/>
  <c r="AQ155" i="69"/>
  <c r="AQ209" i="69"/>
  <c r="AS104" i="67"/>
  <c r="AS96" i="67"/>
  <c r="AS99" i="67"/>
  <c r="AS95" i="67"/>
  <c r="AS105" i="67"/>
  <c r="AS101" i="67"/>
  <c r="AS106" i="67"/>
  <c r="AS98" i="67"/>
  <c r="AS107" i="67"/>
  <c r="AS103" i="67"/>
  <c r="AS108" i="67"/>
  <c r="AS100" i="67"/>
  <c r="AS109" i="67"/>
  <c r="AS218" i="67"/>
  <c r="AS270" i="67" s="1"/>
  <c r="AS102" i="67"/>
  <c r="AS97" i="67"/>
  <c r="AR390" i="67"/>
  <c r="AO99" i="69"/>
  <c r="AC87" i="69"/>
  <c r="AD88" i="69"/>
  <c r="AJ94" i="69"/>
  <c r="AN98" i="69"/>
  <c r="Y83" i="69"/>
  <c r="AH92" i="69"/>
  <c r="X82" i="69"/>
  <c r="AP100" i="69"/>
  <c r="AK95" i="69"/>
  <c r="AF90" i="69"/>
  <c r="Z84" i="69"/>
  <c r="AL96" i="69"/>
  <c r="AG91" i="69"/>
  <c r="AB86" i="69"/>
  <c r="AQ101" i="69"/>
  <c r="AM97" i="69"/>
  <c r="AI93" i="69"/>
  <c r="AE89" i="69"/>
  <c r="AA85" i="69"/>
  <c r="AO30" i="66"/>
  <c r="AP28" i="66"/>
  <c r="AP29" i="66" s="1"/>
  <c r="W188" i="69"/>
  <c r="X189" i="69"/>
  <c r="Y190" i="69"/>
  <c r="Z191" i="69"/>
  <c r="AA192" i="69"/>
  <c r="AB193" i="69"/>
  <c r="AC194" i="69"/>
  <c r="AD195" i="69"/>
  <c r="AE196" i="69"/>
  <c r="AF197" i="69"/>
  <c r="AG198" i="69"/>
  <c r="AH199" i="69"/>
  <c r="AI200" i="69"/>
  <c r="AJ201" i="69"/>
  <c r="AK202" i="69"/>
  <c r="AL203" i="69"/>
  <c r="AM204" i="69"/>
  <c r="AN205" i="69"/>
  <c r="AO206" i="69"/>
  <c r="AP207" i="69"/>
  <c r="AQ208" i="69"/>
  <c r="W401" i="61"/>
  <c r="W402" i="61" s="1"/>
  <c r="AO390" i="61"/>
  <c r="AC86" i="59"/>
  <c r="AD87" i="59"/>
  <c r="AE88" i="59"/>
  <c r="AF89" i="59"/>
  <c r="AG90" i="59"/>
  <c r="AH91" i="59"/>
  <c r="AI92" i="59"/>
  <c r="AJ93" i="59"/>
  <c r="AK94" i="59"/>
  <c r="AL95" i="59"/>
  <c r="AC193" i="59"/>
  <c r="AD194" i="59"/>
  <c r="AE195" i="59"/>
  <c r="AF196" i="59"/>
  <c r="AG197" i="59"/>
  <c r="AH198" i="59"/>
  <c r="AI199" i="59"/>
  <c r="AJ200" i="59"/>
  <c r="AK201" i="59"/>
  <c r="AL202" i="59"/>
  <c r="AM96" i="59"/>
  <c r="AN209" i="59"/>
  <c r="AN204" i="59"/>
  <c r="AN207" i="59"/>
  <c r="AN211" i="59"/>
  <c r="AN205" i="59"/>
  <c r="AN206" i="59"/>
  <c r="AN210" i="59"/>
  <c r="AN213" i="59"/>
  <c r="AN217" i="59"/>
  <c r="AN221" i="59"/>
  <c r="AN225" i="59"/>
  <c r="AN212" i="59"/>
  <c r="AN216" i="59"/>
  <c r="AN220" i="59"/>
  <c r="AN224" i="59"/>
  <c r="AN215" i="59"/>
  <c r="AN219" i="59"/>
  <c r="AN223" i="59"/>
  <c r="AN227" i="59"/>
  <c r="AN208" i="59"/>
  <c r="AN214" i="59"/>
  <c r="AN218" i="59"/>
  <c r="AN222" i="59"/>
  <c r="AN226" i="59"/>
  <c r="AN228" i="59"/>
  <c r="AN232" i="59"/>
  <c r="AN236" i="59"/>
  <c r="AN231" i="59"/>
  <c r="AN235" i="59"/>
  <c r="AN230" i="59"/>
  <c r="AN234" i="59"/>
  <c r="AN229" i="59"/>
  <c r="AN233" i="59"/>
  <c r="X188" i="59"/>
  <c r="Z190" i="59"/>
  <c r="AB192" i="59"/>
  <c r="AA191" i="59"/>
  <c r="W187" i="59"/>
  <c r="Y189" i="59"/>
  <c r="AN155" i="59"/>
  <c r="AN154" i="59"/>
  <c r="AN158" i="59"/>
  <c r="AN162" i="59"/>
  <c r="AN152" i="59"/>
  <c r="AN153" i="59"/>
  <c r="AN161" i="59"/>
  <c r="AN163" i="59"/>
  <c r="AN167" i="59"/>
  <c r="AN171" i="59"/>
  <c r="AN175" i="59"/>
  <c r="AN179" i="59"/>
  <c r="AN160" i="59"/>
  <c r="AN166" i="59"/>
  <c r="AN170" i="59"/>
  <c r="AN174" i="59"/>
  <c r="AN178" i="59"/>
  <c r="AN182" i="59"/>
  <c r="AN151" i="59"/>
  <c r="AN156" i="59"/>
  <c r="AN159" i="59"/>
  <c r="AN165" i="59"/>
  <c r="AN173" i="59"/>
  <c r="AN181" i="59"/>
  <c r="AN157" i="59"/>
  <c r="AN169" i="59"/>
  <c r="AN176" i="59"/>
  <c r="AN164" i="59"/>
  <c r="AN172" i="59"/>
  <c r="AN180" i="59"/>
  <c r="AN177" i="59"/>
  <c r="AN168" i="59"/>
  <c r="AO393" i="61"/>
  <c r="AO395" i="61" s="1"/>
  <c r="AM16" i="59" s="1"/>
  <c r="AN97" i="59"/>
  <c r="AN100" i="59"/>
  <c r="AN104" i="59"/>
  <c r="AN108" i="59"/>
  <c r="AN98" i="59"/>
  <c r="AN99" i="59"/>
  <c r="AN103" i="59"/>
  <c r="AN107" i="59"/>
  <c r="AN111" i="59"/>
  <c r="AN102" i="59"/>
  <c r="AN106" i="59"/>
  <c r="AN110" i="59"/>
  <c r="AN109" i="59"/>
  <c r="AN112" i="59"/>
  <c r="AN116" i="59"/>
  <c r="AN120" i="59"/>
  <c r="AN124" i="59"/>
  <c r="AN128" i="59"/>
  <c r="AN125" i="59"/>
  <c r="AN129" i="59"/>
  <c r="AN105" i="59"/>
  <c r="AN115" i="59"/>
  <c r="AN119" i="59"/>
  <c r="AN123" i="59"/>
  <c r="AN127" i="59"/>
  <c r="AN117" i="59"/>
  <c r="AN121" i="59"/>
  <c r="AN101" i="59"/>
  <c r="AN114" i="59"/>
  <c r="AN118" i="59"/>
  <c r="AN122" i="59"/>
  <c r="AN126" i="59"/>
  <c r="AN113" i="59"/>
  <c r="Z83" i="59"/>
  <c r="X81" i="59"/>
  <c r="AB85" i="59"/>
  <c r="Y82" i="59"/>
  <c r="W80" i="59"/>
  <c r="AA84" i="59"/>
  <c r="AP96" i="61"/>
  <c r="AP99" i="61"/>
  <c r="AP104" i="61"/>
  <c r="AP107" i="61"/>
  <c r="AP97" i="61"/>
  <c r="AP98" i="61"/>
  <c r="AP105" i="61"/>
  <c r="AP106" i="61"/>
  <c r="AP92" i="61"/>
  <c r="AP95" i="61"/>
  <c r="AP100" i="61"/>
  <c r="AP103" i="61"/>
  <c r="AP108" i="61"/>
  <c r="AP109" i="61"/>
  <c r="AP93" i="61"/>
  <c r="AP102" i="61"/>
  <c r="AP94" i="61"/>
  <c r="AP101" i="61"/>
  <c r="AJ3" i="56"/>
  <c r="U29" i="1"/>
  <c r="AI7" i="56"/>
  <c r="AI6" i="56"/>
  <c r="AZ2" i="56"/>
  <c r="AJ3" i="42"/>
  <c r="AJ6" i="42" s="1"/>
  <c r="AL27" i="1"/>
  <c r="AP5" i="75" s="1"/>
  <c r="AP45" i="75" s="1"/>
  <c r="AQ2" i="61"/>
  <c r="AO5" i="59"/>
  <c r="AK18" i="1"/>
  <c r="AK11" i="1" s="1"/>
  <c r="AL33" i="1"/>
  <c r="AK34" i="1"/>
  <c r="AQ3" i="61" s="1"/>
  <c r="C38" i="69" l="1"/>
  <c r="AR102" i="69"/>
  <c r="V14" i="59"/>
  <c r="V18" i="59" s="1"/>
  <c r="U20" i="69"/>
  <c r="AP61" i="75"/>
  <c r="AP179" i="75"/>
  <c r="AP176" i="75"/>
  <c r="AP170" i="75"/>
  <c r="AP168" i="75"/>
  <c r="AP127" i="75"/>
  <c r="AP128" i="75"/>
  <c r="AP121" i="75"/>
  <c r="AP117" i="75"/>
  <c r="AP62" i="75"/>
  <c r="AP63" i="75"/>
  <c r="AP60" i="75"/>
  <c r="AP181" i="75"/>
  <c r="AP174" i="75"/>
  <c r="AP169" i="75"/>
  <c r="AP171" i="75"/>
  <c r="AP126" i="75"/>
  <c r="AP123" i="75"/>
  <c r="AP124" i="75"/>
  <c r="AP114" i="75"/>
  <c r="AP73" i="75"/>
  <c r="AP75" i="75"/>
  <c r="AP72" i="75"/>
  <c r="AP74" i="75"/>
  <c r="AP178" i="75"/>
  <c r="AP173" i="75"/>
  <c r="AP118" i="75"/>
  <c r="AP116" i="75"/>
  <c r="AP66" i="75"/>
  <c r="AP64" i="75"/>
  <c r="AP175" i="75"/>
  <c r="AP172" i="75"/>
  <c r="AP115" i="75"/>
  <c r="AP113" i="75"/>
  <c r="AP67" i="75"/>
  <c r="AP167" i="75"/>
  <c r="AP125" i="75"/>
  <c r="AP182" i="75"/>
  <c r="AP122" i="75"/>
  <c r="AP70" i="75"/>
  <c r="AP69" i="75"/>
  <c r="AP119" i="75"/>
  <c r="AP71" i="75"/>
  <c r="AP68" i="75"/>
  <c r="AP120" i="75"/>
  <c r="AP65" i="75"/>
  <c r="AP180" i="75"/>
  <c r="AP177" i="75"/>
  <c r="AP59" i="75"/>
  <c r="AP165" i="75"/>
  <c r="AP166" i="75"/>
  <c r="AP58" i="75"/>
  <c r="AP164" i="75"/>
  <c r="AP111" i="75"/>
  <c r="AP57" i="75"/>
  <c r="AP112" i="75"/>
  <c r="AP110" i="75"/>
  <c r="AP56" i="75"/>
  <c r="AP163" i="75"/>
  <c r="AP109" i="75"/>
  <c r="AP55" i="75"/>
  <c r="AP162" i="75"/>
  <c r="AP108" i="75"/>
  <c r="AP161" i="75"/>
  <c r="AP54" i="75"/>
  <c r="AP107" i="75"/>
  <c r="AP160" i="75"/>
  <c r="AP53" i="75"/>
  <c r="AP106" i="75"/>
  <c r="AP159" i="75"/>
  <c r="AP52" i="75"/>
  <c r="AP105" i="75"/>
  <c r="AP51" i="75"/>
  <c r="AP158" i="75"/>
  <c r="AP104" i="75"/>
  <c r="AP157" i="75"/>
  <c r="AP50" i="75"/>
  <c r="AP103" i="75"/>
  <c r="AP156" i="75"/>
  <c r="AP49" i="75"/>
  <c r="AP102" i="75"/>
  <c r="AP48" i="75"/>
  <c r="AP155" i="75"/>
  <c r="AP101" i="75"/>
  <c r="AP47" i="75"/>
  <c r="AP154" i="75"/>
  <c r="AP100" i="75"/>
  <c r="AP46" i="75"/>
  <c r="AP153" i="75"/>
  <c r="AP99" i="75"/>
  <c r="AP152" i="75"/>
  <c r="AI91" i="75"/>
  <c r="AM95" i="75"/>
  <c r="AA83" i="75"/>
  <c r="AB84" i="75"/>
  <c r="AE87" i="75"/>
  <c r="AP98" i="75"/>
  <c r="AC85" i="75"/>
  <c r="W79" i="75"/>
  <c r="W129" i="75" s="1"/>
  <c r="W16" i="75" s="1"/>
  <c r="AG89" i="75"/>
  <c r="AL94" i="75"/>
  <c r="AK93" i="75"/>
  <c r="AN96" i="75"/>
  <c r="AO97" i="75"/>
  <c r="AD86" i="75"/>
  <c r="X80" i="75"/>
  <c r="Z82" i="75"/>
  <c r="AF88" i="75"/>
  <c r="AJ92" i="75"/>
  <c r="AH90" i="75"/>
  <c r="Y81" i="75"/>
  <c r="X21" i="75"/>
  <c r="X23" i="75"/>
  <c r="Y333" i="61"/>
  <c r="Y330" i="67"/>
  <c r="Y336" i="67"/>
  <c r="Y336" i="61"/>
  <c r="Y328" i="67"/>
  <c r="Y329" i="61"/>
  <c r="Y325" i="67"/>
  <c r="Y329" i="67"/>
  <c r="X399" i="61"/>
  <c r="Y334" i="67"/>
  <c r="Y332" i="67"/>
  <c r="Y327" i="67"/>
  <c r="Y331" i="67"/>
  <c r="Y331" i="61"/>
  <c r="Y326" i="67"/>
  <c r="X338" i="67"/>
  <c r="X353" i="67"/>
  <c r="X368" i="67" s="1"/>
  <c r="X347" i="67"/>
  <c r="X362" i="67" s="1"/>
  <c r="X343" i="67"/>
  <c r="X358" i="67" s="1"/>
  <c r="X349" i="67"/>
  <c r="X364" i="67" s="1"/>
  <c r="X348" i="67"/>
  <c r="X363" i="67" s="1"/>
  <c r="X350" i="67"/>
  <c r="X365" i="67" s="1"/>
  <c r="X342" i="67"/>
  <c r="X357" i="67" s="1"/>
  <c r="X344" i="67"/>
  <c r="X359" i="67" s="1"/>
  <c r="X346" i="67"/>
  <c r="X361" i="67" s="1"/>
  <c r="X351" i="67"/>
  <c r="X366" i="67" s="1"/>
  <c r="X352" i="67"/>
  <c r="X367" i="67" s="1"/>
  <c r="X345" i="67"/>
  <c r="X360" i="67" s="1"/>
  <c r="X341" i="67"/>
  <c r="X356" i="67" s="1"/>
  <c r="X380" i="61"/>
  <c r="X351" i="61"/>
  <c r="X366" i="61" s="1"/>
  <c r="X353" i="61"/>
  <c r="X368" i="61" s="1"/>
  <c r="X352" i="61"/>
  <c r="X367" i="61" s="1"/>
  <c r="X347" i="61"/>
  <c r="X362" i="61" s="1"/>
  <c r="X346" i="61"/>
  <c r="X361" i="61" s="1"/>
  <c r="X349" i="61"/>
  <c r="X364" i="61" s="1"/>
  <c r="X345" i="61"/>
  <c r="X360" i="61" s="1"/>
  <c r="X341" i="61"/>
  <c r="X356" i="61" s="1"/>
  <c r="X344" i="61"/>
  <c r="X359" i="61" s="1"/>
  <c r="X342" i="61"/>
  <c r="X357" i="61" s="1"/>
  <c r="X343" i="61"/>
  <c r="X358" i="61" s="1"/>
  <c r="X348" i="61"/>
  <c r="X363" i="61" s="1"/>
  <c r="X338" i="61"/>
  <c r="Y325" i="61"/>
  <c r="Y165" i="67"/>
  <c r="Y181" i="67" s="1"/>
  <c r="Y164" i="61"/>
  <c r="AP400" i="61"/>
  <c r="X76" i="69"/>
  <c r="X78" i="69"/>
  <c r="X77" i="59"/>
  <c r="X75" i="59"/>
  <c r="AI110" i="56"/>
  <c r="AT388" i="67"/>
  <c r="AT389" i="67"/>
  <c r="AS400" i="67"/>
  <c r="AQ389" i="61"/>
  <c r="AQ394" i="61" s="1"/>
  <c r="AQ388" i="61"/>
  <c r="AI98" i="56"/>
  <c r="X135" i="69"/>
  <c r="AC139" i="59"/>
  <c r="AQ40" i="61"/>
  <c r="AQ42" i="61"/>
  <c r="AQ47" i="61"/>
  <c r="AQ48" i="61"/>
  <c r="AQ44" i="61"/>
  <c r="AQ45" i="61"/>
  <c r="AQ46" i="61"/>
  <c r="AQ43" i="61"/>
  <c r="AQ51" i="61"/>
  <c r="AQ52" i="61"/>
  <c r="AQ50" i="61"/>
  <c r="AQ53" i="61"/>
  <c r="AQ55" i="61"/>
  <c r="AQ56" i="61"/>
  <c r="AQ54" i="61"/>
  <c r="AQ49" i="61"/>
  <c r="AQ41" i="61"/>
  <c r="AQ39" i="61"/>
  <c r="AQ92" i="61" s="1"/>
  <c r="AQ38" i="61"/>
  <c r="AQ91" i="61" s="1"/>
  <c r="AQ37" i="61"/>
  <c r="AQ90" i="61" s="1"/>
  <c r="AQ36" i="61"/>
  <c r="AQ89" i="61" s="1"/>
  <c r="AQ35" i="61"/>
  <c r="AQ88" i="61" s="1"/>
  <c r="AQ34" i="61"/>
  <c r="AQ87" i="61" s="1"/>
  <c r="AQ33" i="61"/>
  <c r="AQ86" i="61" s="1"/>
  <c r="AQ32" i="61"/>
  <c r="AQ85" i="61" s="1"/>
  <c r="AQ31" i="61"/>
  <c r="AQ84" i="61" s="1"/>
  <c r="AQ30" i="61"/>
  <c r="AQ83" i="61" s="1"/>
  <c r="AQ29" i="61"/>
  <c r="AQ82" i="61" s="1"/>
  <c r="AQ28" i="61"/>
  <c r="AQ81" i="61" s="1"/>
  <c r="AQ27" i="61"/>
  <c r="AQ80" i="61" s="1"/>
  <c r="AQ26" i="61"/>
  <c r="AQ79" i="61" s="1"/>
  <c r="AC11" i="61"/>
  <c r="AC64" i="61" s="1"/>
  <c r="AG15" i="61"/>
  <c r="AG68" i="61" s="1"/>
  <c r="AB10" i="61"/>
  <c r="AB63" i="61" s="1"/>
  <c r="AF14" i="61"/>
  <c r="AF67" i="61" s="1"/>
  <c r="AA9" i="61"/>
  <c r="AA62" i="61" s="1"/>
  <c r="AE13" i="61"/>
  <c r="AE66" i="61" s="1"/>
  <c r="Z8" i="61"/>
  <c r="Z61" i="61" s="1"/>
  <c r="AJ18" i="61"/>
  <c r="AJ71" i="61" s="1"/>
  <c r="AI17" i="61"/>
  <c r="AI70" i="61" s="1"/>
  <c r="AM21" i="61"/>
  <c r="AM74" i="61" s="1"/>
  <c r="AD12" i="61"/>
  <c r="AD65" i="61" s="1"/>
  <c r="AH16" i="61"/>
  <c r="AH69" i="61" s="1"/>
  <c r="AL20" i="61"/>
  <c r="AL73" i="61" s="1"/>
  <c r="AO23" i="61"/>
  <c r="AO76" i="61" s="1"/>
  <c r="AN22" i="61"/>
  <c r="AN75" i="61" s="1"/>
  <c r="AK19" i="61"/>
  <c r="AK72" i="61" s="1"/>
  <c r="AQ25" i="61"/>
  <c r="AQ78" i="61" s="1"/>
  <c r="AP24" i="61"/>
  <c r="AP77" i="61" s="1"/>
  <c r="Y7" i="61"/>
  <c r="Y326" i="61"/>
  <c r="Y327" i="61"/>
  <c r="Y330" i="61"/>
  <c r="Y328" i="61"/>
  <c r="AI152" i="56"/>
  <c r="AI146" i="56"/>
  <c r="AI77" i="56"/>
  <c r="AI134" i="56"/>
  <c r="AI62" i="56"/>
  <c r="AI86" i="56"/>
  <c r="AI80" i="56"/>
  <c r="AI116" i="56"/>
  <c r="AI119" i="56"/>
  <c r="AI113" i="56"/>
  <c r="AI125" i="56"/>
  <c r="AI68" i="56"/>
  <c r="AI89" i="56"/>
  <c r="AI71" i="56"/>
  <c r="AI83" i="56"/>
  <c r="AI122" i="56"/>
  <c r="AI155" i="56"/>
  <c r="AI128" i="56"/>
  <c r="AI65" i="56"/>
  <c r="AI131" i="56"/>
  <c r="AI95" i="56"/>
  <c r="AI140" i="56"/>
  <c r="AI137" i="56"/>
  <c r="AI107" i="56"/>
  <c r="AI101" i="56"/>
  <c r="AQ218" i="61"/>
  <c r="AQ270" i="61" s="1"/>
  <c r="AT43" i="67"/>
  <c r="AT44" i="67"/>
  <c r="AT45" i="67"/>
  <c r="AT50" i="67"/>
  <c r="AT53" i="67"/>
  <c r="AT47" i="67"/>
  <c r="AT48" i="67"/>
  <c r="AT46" i="67"/>
  <c r="AT49" i="67"/>
  <c r="AT54" i="67"/>
  <c r="AT51" i="67"/>
  <c r="AT52" i="67"/>
  <c r="AT55" i="67"/>
  <c r="AT56" i="67"/>
  <c r="AT41" i="67"/>
  <c r="AT42" i="67"/>
  <c r="AT40" i="67"/>
  <c r="AT39" i="67"/>
  <c r="AT38" i="67"/>
  <c r="AT37" i="67"/>
  <c r="AT36" i="67"/>
  <c r="AT35" i="67"/>
  <c r="AT34" i="67"/>
  <c r="AT33" i="67"/>
  <c r="AT32" i="67"/>
  <c r="AT31" i="67"/>
  <c r="AT30" i="67"/>
  <c r="AT29" i="67"/>
  <c r="AI92" i="56"/>
  <c r="AI143" i="56"/>
  <c r="AI104" i="56"/>
  <c r="AI74" i="56"/>
  <c r="AI149" i="56"/>
  <c r="Y332" i="61"/>
  <c r="Y334" i="61"/>
  <c r="AC11" i="67"/>
  <c r="AC64" i="67" s="1"/>
  <c r="AG15" i="67"/>
  <c r="AG68" i="67" s="1"/>
  <c r="AB10" i="67"/>
  <c r="AB63" i="67" s="1"/>
  <c r="AF14" i="67"/>
  <c r="AF67" i="67" s="1"/>
  <c r="AA9" i="67"/>
  <c r="AA62" i="67" s="1"/>
  <c r="AE13" i="67"/>
  <c r="AE66" i="67" s="1"/>
  <c r="Z8" i="67"/>
  <c r="Z61" i="67" s="1"/>
  <c r="AI17" i="67"/>
  <c r="AI70" i="67" s="1"/>
  <c r="AM21" i="67"/>
  <c r="AM74" i="67" s="1"/>
  <c r="AL20" i="67"/>
  <c r="AL73" i="67" s="1"/>
  <c r="AH16" i="67"/>
  <c r="AH69" i="67" s="1"/>
  <c r="AK19" i="67"/>
  <c r="AK72" i="67" s="1"/>
  <c r="AO23" i="67"/>
  <c r="AO76" i="67" s="1"/>
  <c r="AR26" i="67"/>
  <c r="AD12" i="67"/>
  <c r="AD65" i="67" s="1"/>
  <c r="AQ25" i="67"/>
  <c r="AJ18" i="67"/>
  <c r="AJ71" i="67" s="1"/>
  <c r="AN22" i="67"/>
  <c r="AN75" i="67" s="1"/>
  <c r="AP24" i="67"/>
  <c r="AT28" i="67"/>
  <c r="AS27" i="67"/>
  <c r="Y7" i="67"/>
  <c r="AI53" i="56"/>
  <c r="AI56" i="56"/>
  <c r="AI59" i="56"/>
  <c r="AO88" i="67"/>
  <c r="AO87" i="67"/>
  <c r="AO393" i="67"/>
  <c r="AO395" i="67" s="1"/>
  <c r="AM16" i="69" s="1"/>
  <c r="AO394" i="67"/>
  <c r="AO80" i="67"/>
  <c r="AO84" i="67"/>
  <c r="AO90" i="67"/>
  <c r="AO89" i="67"/>
  <c r="AO79" i="67"/>
  <c r="AO85" i="67"/>
  <c r="AO81" i="67"/>
  <c r="AO86" i="67"/>
  <c r="AO83" i="67"/>
  <c r="AO82" i="67"/>
  <c r="AO78" i="67"/>
  <c r="AJ34" i="66"/>
  <c r="AP3" i="67" s="1"/>
  <c r="AK33" i="66"/>
  <c r="AL19" i="66"/>
  <c r="AR209" i="69"/>
  <c r="W238" i="69"/>
  <c r="W73" i="69" s="1"/>
  <c r="W237" i="59"/>
  <c r="W72" i="59" s="1"/>
  <c r="W130" i="59"/>
  <c r="W68" i="59" s="1"/>
  <c r="AC140" i="69"/>
  <c r="AK148" i="69"/>
  <c r="AM150" i="69"/>
  <c r="AE142" i="69"/>
  <c r="W134" i="69"/>
  <c r="AO152" i="69"/>
  <c r="AG144" i="69"/>
  <c r="Y136" i="69"/>
  <c r="AQ154" i="69"/>
  <c r="AI146" i="69"/>
  <c r="AA138" i="69"/>
  <c r="AH144" i="59"/>
  <c r="AP153" i="69"/>
  <c r="AL149" i="69"/>
  <c r="AH145" i="69"/>
  <c r="AD141" i="69"/>
  <c r="Z137" i="69"/>
  <c r="AI20" i="56"/>
  <c r="AI29" i="56"/>
  <c r="AI11" i="56"/>
  <c r="AR155" i="69"/>
  <c r="AN151" i="69"/>
  <c r="AJ147" i="69"/>
  <c r="AF143" i="69"/>
  <c r="AB139" i="69"/>
  <c r="AI32" i="56"/>
  <c r="AI44" i="56"/>
  <c r="AI14" i="56"/>
  <c r="AI23" i="56"/>
  <c r="AI38" i="56"/>
  <c r="AI26" i="56"/>
  <c r="AI35" i="56"/>
  <c r="AI47" i="56"/>
  <c r="AI41" i="56"/>
  <c r="AI50" i="56"/>
  <c r="AI17" i="56"/>
  <c r="AL148" i="59"/>
  <c r="AB138" i="59"/>
  <c r="AD140" i="59"/>
  <c r="Y135" i="59"/>
  <c r="AF142" i="59"/>
  <c r="X134" i="59"/>
  <c r="AN150" i="59"/>
  <c r="AJ146" i="59"/>
  <c r="AA137" i="59"/>
  <c r="Z136" i="59"/>
  <c r="AM149" i="59"/>
  <c r="AI145" i="59"/>
  <c r="AE141" i="59"/>
  <c r="W133" i="59"/>
  <c r="AK147" i="59"/>
  <c r="AG143" i="59"/>
  <c r="AI8" i="56"/>
  <c r="AS390" i="67"/>
  <c r="AR232" i="69"/>
  <c r="AR237" i="69"/>
  <c r="AR221" i="69"/>
  <c r="AR215" i="69"/>
  <c r="AR216" i="69"/>
  <c r="AR182" i="69"/>
  <c r="AR183" i="69"/>
  <c r="AR180" i="69"/>
  <c r="AR162" i="69"/>
  <c r="AR121" i="69"/>
  <c r="AR177" i="69"/>
  <c r="AR163" i="69"/>
  <c r="AR122" i="69"/>
  <c r="AR164" i="69"/>
  <c r="AR165" i="69"/>
  <c r="AR123" i="69"/>
  <c r="AR106" i="69"/>
  <c r="AR120" i="69"/>
  <c r="AR176" i="69"/>
  <c r="AR107" i="69"/>
  <c r="AR236" i="69"/>
  <c r="AR220" i="69"/>
  <c r="AR225" i="69"/>
  <c r="AR219" i="69"/>
  <c r="AR226" i="69"/>
  <c r="AR217" i="69"/>
  <c r="AR214" i="69"/>
  <c r="AR213" i="69"/>
  <c r="AR166" i="69"/>
  <c r="AR125" i="69"/>
  <c r="AR218" i="69"/>
  <c r="AR167" i="69"/>
  <c r="AR126" i="69"/>
  <c r="AR172" i="69"/>
  <c r="AR173" i="69"/>
  <c r="AR127" i="69"/>
  <c r="AR110" i="69"/>
  <c r="AR124" i="69"/>
  <c r="AR105" i="69"/>
  <c r="AR112" i="69"/>
  <c r="AR108" i="69"/>
  <c r="AR224" i="69"/>
  <c r="AR229" i="69"/>
  <c r="AR227" i="69"/>
  <c r="AR234" i="69"/>
  <c r="AR223" i="69"/>
  <c r="AR222" i="69"/>
  <c r="AR231" i="69"/>
  <c r="AR170" i="69"/>
  <c r="AR129" i="69"/>
  <c r="AR113" i="69"/>
  <c r="AR171" i="69"/>
  <c r="AR130" i="69"/>
  <c r="AR114" i="69"/>
  <c r="AR181" i="69"/>
  <c r="AR169" i="69"/>
  <c r="AR115" i="69"/>
  <c r="AR128" i="69"/>
  <c r="AR109" i="69"/>
  <c r="AR161" i="69"/>
  <c r="AR111" i="69"/>
  <c r="AR228" i="69"/>
  <c r="AR233" i="69"/>
  <c r="AR235" i="69"/>
  <c r="AR211" i="69"/>
  <c r="AR212" i="69"/>
  <c r="AR178" i="69"/>
  <c r="AR179" i="69"/>
  <c r="AR174" i="69"/>
  <c r="AR158" i="69"/>
  <c r="AR117" i="69"/>
  <c r="AR175" i="69"/>
  <c r="AR159" i="69"/>
  <c r="AR118" i="69"/>
  <c r="AR230" i="69"/>
  <c r="AR157" i="69"/>
  <c r="AR119" i="69"/>
  <c r="AR160" i="69"/>
  <c r="AR116" i="69"/>
  <c r="AR168" i="69"/>
  <c r="AR104" i="69"/>
  <c r="AR210" i="69"/>
  <c r="AR156" i="69"/>
  <c r="AR103" i="69"/>
  <c r="AT106" i="67"/>
  <c r="AT98" i="67"/>
  <c r="AT101" i="67"/>
  <c r="AT97" i="67"/>
  <c r="AT218" i="67"/>
  <c r="AT270" i="67" s="1"/>
  <c r="AT102" i="67"/>
  <c r="AT103" i="67"/>
  <c r="AT104" i="67"/>
  <c r="AT96" i="67"/>
  <c r="AT107" i="67"/>
  <c r="AT108" i="67"/>
  <c r="AT100" i="67"/>
  <c r="AT109" i="67"/>
  <c r="AT105" i="67"/>
  <c r="AT99" i="67"/>
  <c r="AS5" i="69"/>
  <c r="AO18" i="66"/>
  <c r="AO11" i="66" s="1"/>
  <c r="AP27" i="66"/>
  <c r="AU2" i="67"/>
  <c r="AP30" i="66"/>
  <c r="AQ28" i="66"/>
  <c r="AQ29" i="66" s="1"/>
  <c r="AP393" i="61"/>
  <c r="AP395" i="61" s="1"/>
  <c r="AN16" i="59" s="1"/>
  <c r="AO208" i="59"/>
  <c r="AO205" i="59"/>
  <c r="AO206" i="59"/>
  <c r="AO210" i="59"/>
  <c r="AO209" i="59"/>
  <c r="AO212" i="59"/>
  <c r="AO216" i="59"/>
  <c r="AO220" i="59"/>
  <c r="AO224" i="59"/>
  <c r="AO215" i="59"/>
  <c r="AO219" i="59"/>
  <c r="AO223" i="59"/>
  <c r="AO227" i="59"/>
  <c r="AO211" i="59"/>
  <c r="AO214" i="59"/>
  <c r="AO218" i="59"/>
  <c r="AO222" i="59"/>
  <c r="AO226" i="59"/>
  <c r="AO207" i="59"/>
  <c r="AO213" i="59"/>
  <c r="AO217" i="59"/>
  <c r="AO221" i="59"/>
  <c r="AO225" i="59"/>
  <c r="AO231" i="59"/>
  <c r="AO235" i="59"/>
  <c r="AO230" i="59"/>
  <c r="AO234" i="59"/>
  <c r="AO229" i="59"/>
  <c r="AO233" i="59"/>
  <c r="AO228" i="59"/>
  <c r="AO232" i="59"/>
  <c r="AO236" i="59"/>
  <c r="AO154" i="59"/>
  <c r="AO153" i="59"/>
  <c r="AO161" i="59"/>
  <c r="AO160" i="59"/>
  <c r="AO166" i="59"/>
  <c r="AO170" i="59"/>
  <c r="AO174" i="59"/>
  <c r="AO178" i="59"/>
  <c r="AO182" i="59"/>
  <c r="AO151" i="59"/>
  <c r="AO155" i="59"/>
  <c r="AO156" i="59"/>
  <c r="AO157" i="59"/>
  <c r="AO159" i="59"/>
  <c r="AO165" i="59"/>
  <c r="AO169" i="59"/>
  <c r="AO173" i="59"/>
  <c r="AO177" i="59"/>
  <c r="AO181" i="59"/>
  <c r="AO164" i="59"/>
  <c r="AO172" i="59"/>
  <c r="AO180" i="59"/>
  <c r="AO158" i="59"/>
  <c r="AO168" i="59"/>
  <c r="AO152" i="59"/>
  <c r="AO162" i="59"/>
  <c r="AO163" i="59"/>
  <c r="AO171" i="59"/>
  <c r="AO179" i="59"/>
  <c r="AO176" i="59"/>
  <c r="AO167" i="59"/>
  <c r="AO175" i="59"/>
  <c r="AP390" i="61"/>
  <c r="AO98" i="59"/>
  <c r="AO99" i="59"/>
  <c r="AO103" i="59"/>
  <c r="AO107" i="59"/>
  <c r="AO111" i="59"/>
  <c r="AO102" i="59"/>
  <c r="AO106" i="59"/>
  <c r="AO110" i="59"/>
  <c r="AO101" i="59"/>
  <c r="AO105" i="59"/>
  <c r="AO109" i="59"/>
  <c r="AO108" i="59"/>
  <c r="AO115" i="59"/>
  <c r="AO119" i="59"/>
  <c r="AO123" i="59"/>
  <c r="AO127" i="59"/>
  <c r="AO112" i="59"/>
  <c r="AO120" i="59"/>
  <c r="AO104" i="59"/>
  <c r="AO114" i="59"/>
  <c r="AO118" i="59"/>
  <c r="AO122" i="59"/>
  <c r="AO126" i="59"/>
  <c r="AO116" i="59"/>
  <c r="AO124" i="59"/>
  <c r="AO100" i="59"/>
  <c r="AO113" i="59"/>
  <c r="AO117" i="59"/>
  <c r="AO121" i="59"/>
  <c r="AO125" i="59"/>
  <c r="AO129" i="59"/>
  <c r="AO128" i="59"/>
  <c r="AQ97" i="61"/>
  <c r="AQ98" i="61"/>
  <c r="AQ105" i="61"/>
  <c r="AQ106" i="61"/>
  <c r="AQ95" i="61"/>
  <c r="AQ100" i="61"/>
  <c r="AQ103" i="61"/>
  <c r="AQ108" i="61"/>
  <c r="AQ93" i="61"/>
  <c r="AQ94" i="61"/>
  <c r="AQ101" i="61"/>
  <c r="AQ102" i="61"/>
  <c r="AQ109" i="61"/>
  <c r="AQ96" i="61"/>
  <c r="AQ99" i="61"/>
  <c r="AQ107" i="61"/>
  <c r="AQ104" i="61"/>
  <c r="U30" i="1"/>
  <c r="AJ4" i="56"/>
  <c r="V28" i="1"/>
  <c r="AR2" i="61"/>
  <c r="BA2" i="56"/>
  <c r="AL18" i="1"/>
  <c r="AL11" i="1" s="1"/>
  <c r="AM27" i="1"/>
  <c r="AQ5" i="75" s="1"/>
  <c r="AQ99" i="75" s="1"/>
  <c r="AP5" i="59"/>
  <c r="AK3" i="42"/>
  <c r="AK6" i="42" s="1"/>
  <c r="AM33" i="1"/>
  <c r="AL34" i="1"/>
  <c r="AR3" i="61" s="1"/>
  <c r="V18" i="69" l="1"/>
  <c r="V20" i="59"/>
  <c r="AQ62" i="75"/>
  <c r="AQ70" i="75"/>
  <c r="AQ66" i="75"/>
  <c r="AQ180" i="75"/>
  <c r="AQ177" i="75"/>
  <c r="AQ172" i="75"/>
  <c r="AQ127" i="75"/>
  <c r="AQ124" i="75"/>
  <c r="AQ121" i="75"/>
  <c r="AQ115" i="75"/>
  <c r="AQ74" i="75"/>
  <c r="AQ63" i="75"/>
  <c r="AQ69" i="75"/>
  <c r="AQ182" i="75"/>
  <c r="AQ181" i="75"/>
  <c r="AQ173" i="75"/>
  <c r="AQ168" i="75"/>
  <c r="AQ123" i="75"/>
  <c r="AQ120" i="75"/>
  <c r="AQ117" i="75"/>
  <c r="AQ73" i="75"/>
  <c r="AQ75" i="75"/>
  <c r="AQ72" i="75"/>
  <c r="AQ65" i="75"/>
  <c r="AQ175" i="75"/>
  <c r="AQ174" i="75"/>
  <c r="AQ116" i="75"/>
  <c r="AQ122" i="75"/>
  <c r="AQ68" i="75"/>
  <c r="AQ178" i="75"/>
  <c r="AQ119" i="75"/>
  <c r="AQ71" i="75"/>
  <c r="AQ171" i="75"/>
  <c r="AQ118" i="75"/>
  <c r="AQ176" i="75"/>
  <c r="AQ169" i="75"/>
  <c r="AQ125" i="75"/>
  <c r="AQ114" i="75"/>
  <c r="AQ64" i="75"/>
  <c r="AQ170" i="75"/>
  <c r="AQ126" i="75"/>
  <c r="AQ61" i="75"/>
  <c r="AQ179" i="75"/>
  <c r="AQ128" i="75"/>
  <c r="AQ67" i="75"/>
  <c r="AQ167" i="75"/>
  <c r="AQ60" i="75"/>
  <c r="AQ59" i="75"/>
  <c r="AQ166" i="75"/>
  <c r="AQ165" i="75"/>
  <c r="AQ58" i="75"/>
  <c r="AQ113" i="75"/>
  <c r="AQ112" i="75"/>
  <c r="AQ111" i="75"/>
  <c r="AQ57" i="75"/>
  <c r="AQ164" i="75"/>
  <c r="AQ110" i="75"/>
  <c r="AQ56" i="75"/>
  <c r="AQ163" i="75"/>
  <c r="AQ109" i="75"/>
  <c r="AQ55" i="75"/>
  <c r="AQ162" i="75"/>
  <c r="AQ108" i="75"/>
  <c r="AQ54" i="75"/>
  <c r="AQ161" i="75"/>
  <c r="AQ107" i="75"/>
  <c r="AQ160" i="75"/>
  <c r="AQ53" i="75"/>
  <c r="AQ106" i="75"/>
  <c r="AQ159" i="75"/>
  <c r="AQ52" i="75"/>
  <c r="AQ105" i="75"/>
  <c r="AQ158" i="75"/>
  <c r="AQ51" i="75"/>
  <c r="AQ104" i="75"/>
  <c r="AQ50" i="75"/>
  <c r="AQ157" i="75"/>
  <c r="AQ103" i="75"/>
  <c r="AQ156" i="75"/>
  <c r="AQ49" i="75"/>
  <c r="AQ102" i="75"/>
  <c r="AQ48" i="75"/>
  <c r="AQ155" i="75"/>
  <c r="AQ101" i="75"/>
  <c r="AQ154" i="75"/>
  <c r="AQ47" i="75"/>
  <c r="AQ100" i="75"/>
  <c r="AQ46" i="75"/>
  <c r="AQ153" i="75"/>
  <c r="AD139" i="75"/>
  <c r="AL147" i="75"/>
  <c r="AP151" i="75"/>
  <c r="AF141" i="75"/>
  <c r="AN149" i="75"/>
  <c r="AB137" i="75"/>
  <c r="AJ145" i="75"/>
  <c r="AO150" i="75"/>
  <c r="AG142" i="75"/>
  <c r="X133" i="75"/>
  <c r="X183" i="75" s="1"/>
  <c r="X18" i="75" s="1"/>
  <c r="Y134" i="75"/>
  <c r="AC138" i="75"/>
  <c r="AE140" i="75"/>
  <c r="AK146" i="75"/>
  <c r="AH143" i="75"/>
  <c r="AM148" i="75"/>
  <c r="AQ152" i="75"/>
  <c r="AA136" i="75"/>
  <c r="Z135" i="75"/>
  <c r="AI144" i="75"/>
  <c r="X22" i="75"/>
  <c r="AL40" i="75"/>
  <c r="AF34" i="75"/>
  <c r="AQ45" i="75"/>
  <c r="AH36" i="75"/>
  <c r="AI37" i="75"/>
  <c r="AN42" i="75"/>
  <c r="AK39" i="75"/>
  <c r="AP44" i="75"/>
  <c r="Z28" i="75"/>
  <c r="AC31" i="75"/>
  <c r="AE33" i="75"/>
  <c r="AA29" i="75"/>
  <c r="AD32" i="75"/>
  <c r="AG35" i="75"/>
  <c r="X26" i="75"/>
  <c r="X76" i="75" s="1"/>
  <c r="X14" i="75" s="1"/>
  <c r="Y27" i="75"/>
  <c r="AM41" i="75"/>
  <c r="AJ38" i="75"/>
  <c r="AB30" i="75"/>
  <c r="AO43" i="75"/>
  <c r="X383" i="67"/>
  <c r="X376" i="67"/>
  <c r="X373" i="67"/>
  <c r="X380" i="67"/>
  <c r="X378" i="67"/>
  <c r="X372" i="67"/>
  <c r="X374" i="67"/>
  <c r="X381" i="67"/>
  <c r="X375" i="67"/>
  <c r="X382" i="67"/>
  <c r="X379" i="67"/>
  <c r="X377" i="67"/>
  <c r="X371" i="67"/>
  <c r="Y60" i="67"/>
  <c r="Y110" i="67" s="1"/>
  <c r="W14" i="69" s="1"/>
  <c r="X383" i="61"/>
  <c r="X382" i="61"/>
  <c r="X379" i="61"/>
  <c r="X376" i="61"/>
  <c r="X373" i="61"/>
  <c r="X378" i="61"/>
  <c r="X372" i="61"/>
  <c r="X381" i="61"/>
  <c r="X375" i="61"/>
  <c r="X374" i="61"/>
  <c r="X377" i="61"/>
  <c r="X371" i="61"/>
  <c r="AT400" i="67"/>
  <c r="X77" i="69"/>
  <c r="X76" i="59"/>
  <c r="Z148" i="67"/>
  <c r="Z148" i="61"/>
  <c r="Z152" i="67"/>
  <c r="Z134" i="67"/>
  <c r="Z150" i="67"/>
  <c r="Z156" i="61"/>
  <c r="Z139" i="61"/>
  <c r="Z153" i="61"/>
  <c r="Z138" i="61"/>
  <c r="Z137" i="61"/>
  <c r="Z135" i="67"/>
  <c r="Z149" i="67"/>
  <c r="Z140" i="61"/>
  <c r="Z160" i="67"/>
  <c r="Z144" i="61"/>
  <c r="Z141" i="67"/>
  <c r="Z151" i="61"/>
  <c r="Z132" i="61"/>
  <c r="Z162" i="61"/>
  <c r="Z144" i="67"/>
  <c r="AU29" i="67"/>
  <c r="AU389" i="67"/>
  <c r="AU388" i="67"/>
  <c r="AR26" i="61"/>
  <c r="AR79" i="61" s="1"/>
  <c r="AR389" i="61"/>
  <c r="AR394" i="61" s="1"/>
  <c r="AR388" i="61"/>
  <c r="AQ400" i="61"/>
  <c r="AR42" i="61"/>
  <c r="AR45" i="61"/>
  <c r="AR41" i="61"/>
  <c r="AR47" i="61"/>
  <c r="AR48" i="61"/>
  <c r="AR49" i="61"/>
  <c r="AR54" i="61"/>
  <c r="AR43" i="61"/>
  <c r="AR51" i="61"/>
  <c r="AR52" i="61"/>
  <c r="AR44" i="61"/>
  <c r="AR50" i="61"/>
  <c r="AR55" i="61"/>
  <c r="AR56" i="61"/>
  <c r="AR46" i="61"/>
  <c r="AR53" i="61"/>
  <c r="AR40" i="61"/>
  <c r="AR93" i="61" s="1"/>
  <c r="AR39" i="61"/>
  <c r="AR92" i="61" s="1"/>
  <c r="AR38" i="61"/>
  <c r="AR91" i="61" s="1"/>
  <c r="AR37" i="61"/>
  <c r="AR90" i="61" s="1"/>
  <c r="AR36" i="61"/>
  <c r="AR89" i="61" s="1"/>
  <c r="AR35" i="61"/>
  <c r="AR88" i="61" s="1"/>
  <c r="AR34" i="61"/>
  <c r="AR87" i="61" s="1"/>
  <c r="AR33" i="61"/>
  <c r="AR86" i="61" s="1"/>
  <c r="AR32" i="61"/>
  <c r="AR85" i="61" s="1"/>
  <c r="AR31" i="61"/>
  <c r="AR84" i="61" s="1"/>
  <c r="AR30" i="61"/>
  <c r="AR83" i="61" s="1"/>
  <c r="AR29" i="61"/>
  <c r="AR82" i="61" s="1"/>
  <c r="AR28" i="61"/>
  <c r="AR81" i="61" s="1"/>
  <c r="AR27" i="61"/>
  <c r="AR80" i="61" s="1"/>
  <c r="Z160" i="61"/>
  <c r="Z162" i="67"/>
  <c r="Z150" i="61"/>
  <c r="Z138" i="67"/>
  <c r="Z137" i="67"/>
  <c r="Z134" i="61"/>
  <c r="Z156" i="67"/>
  <c r="Z141" i="61"/>
  <c r="Z152" i="61"/>
  <c r="Z151" i="67"/>
  <c r="Z140" i="67"/>
  <c r="Z132" i="67"/>
  <c r="Z149" i="61"/>
  <c r="Z153" i="67"/>
  <c r="Z139" i="67"/>
  <c r="Z135" i="61"/>
  <c r="Z136" i="61"/>
  <c r="Z136" i="67"/>
  <c r="Z159" i="61"/>
  <c r="Z159" i="67"/>
  <c r="Z155" i="61"/>
  <c r="Z155" i="67"/>
  <c r="Z146" i="61"/>
  <c r="Z146" i="67"/>
  <c r="Z145" i="61"/>
  <c r="Z145" i="67"/>
  <c r="Z157" i="61"/>
  <c r="Z157" i="67"/>
  <c r="Z133" i="61"/>
  <c r="Z133" i="67"/>
  <c r="Z147" i="67"/>
  <c r="Z147" i="61"/>
  <c r="Z158" i="67"/>
  <c r="Z158" i="61"/>
  <c r="Z154" i="61"/>
  <c r="Z154" i="67"/>
  <c r="AJ108" i="56"/>
  <c r="AJ94" i="56"/>
  <c r="AJ69" i="56"/>
  <c r="AJ64" i="56"/>
  <c r="AJ60" i="56"/>
  <c r="AJ75" i="56"/>
  <c r="AJ139" i="56"/>
  <c r="AJ66" i="56"/>
  <c r="AJ136" i="56"/>
  <c r="AJ120" i="56"/>
  <c r="AJ127" i="56"/>
  <c r="AJ144" i="56"/>
  <c r="AJ117" i="56"/>
  <c r="AJ87" i="56"/>
  <c r="AJ111" i="56"/>
  <c r="AJ96" i="56"/>
  <c r="AJ100" i="56"/>
  <c r="AJ148" i="56"/>
  <c r="AJ114" i="56"/>
  <c r="AJ73" i="56"/>
  <c r="AJ81" i="56"/>
  <c r="AJ118" i="56"/>
  <c r="AJ84" i="56"/>
  <c r="AJ126" i="56"/>
  <c r="AJ88" i="56"/>
  <c r="AJ76" i="56"/>
  <c r="AJ93" i="56"/>
  <c r="AJ72" i="56"/>
  <c r="AJ142" i="56"/>
  <c r="AJ130" i="56"/>
  <c r="AJ106" i="56"/>
  <c r="AJ78" i="56"/>
  <c r="AJ82" i="56"/>
  <c r="AJ132" i="56"/>
  <c r="AJ99" i="56"/>
  <c r="AJ145" i="56"/>
  <c r="AJ105" i="56"/>
  <c r="AJ147" i="56"/>
  <c r="AJ151" i="56"/>
  <c r="AJ141" i="56"/>
  <c r="AJ123" i="56"/>
  <c r="AJ90" i="56"/>
  <c r="AJ121" i="56"/>
  <c r="AJ97" i="56"/>
  <c r="AJ129" i="56"/>
  <c r="AJ109" i="56"/>
  <c r="AJ103" i="56"/>
  <c r="AJ133" i="56"/>
  <c r="AJ70" i="56"/>
  <c r="AJ102" i="56"/>
  <c r="AJ115" i="56"/>
  <c r="AJ150" i="56"/>
  <c r="AJ79" i="56"/>
  <c r="AJ85" i="56"/>
  <c r="AJ138" i="56"/>
  <c r="AJ91" i="56"/>
  <c r="AJ135" i="56"/>
  <c r="AJ67" i="56"/>
  <c r="AJ112" i="56"/>
  <c r="AJ61" i="56"/>
  <c r="AJ124" i="56"/>
  <c r="AJ63" i="56"/>
  <c r="AJ154" i="56"/>
  <c r="AJ153" i="56"/>
  <c r="AR218" i="61"/>
  <c r="AR270" i="61" s="1"/>
  <c r="AU44" i="67"/>
  <c r="AU51" i="67"/>
  <c r="AU52" i="67"/>
  <c r="AU45" i="67"/>
  <c r="AU50" i="67"/>
  <c r="AU53" i="67"/>
  <c r="AU47" i="67"/>
  <c r="AU48" i="67"/>
  <c r="AU46" i="67"/>
  <c r="AU49" i="67"/>
  <c r="AU55" i="67"/>
  <c r="AU56" i="67"/>
  <c r="AU54" i="67"/>
  <c r="AU43" i="67"/>
  <c r="AU42" i="67"/>
  <c r="AU41" i="67"/>
  <c r="AU40" i="67"/>
  <c r="AU39" i="67"/>
  <c r="AU38" i="67"/>
  <c r="AU37" i="67"/>
  <c r="AU36" i="67"/>
  <c r="AU35" i="67"/>
  <c r="AU34" i="67"/>
  <c r="AU33" i="67"/>
  <c r="AU32" i="67"/>
  <c r="AU31" i="67"/>
  <c r="AU30" i="67"/>
  <c r="Z161" i="61"/>
  <c r="Z161" i="67"/>
  <c r="Z142" i="61"/>
  <c r="Z142" i="67"/>
  <c r="Z143" i="61"/>
  <c r="Z143" i="67"/>
  <c r="Z163" i="61"/>
  <c r="Z163" i="67"/>
  <c r="Y233" i="67"/>
  <c r="Y285" i="67" s="1"/>
  <c r="Y170" i="67"/>
  <c r="Y222" i="67" s="1"/>
  <c r="Y274" i="67" s="1"/>
  <c r="Y167" i="67"/>
  <c r="Y219" i="67" s="1"/>
  <c r="Y271" i="67" s="1"/>
  <c r="Y179" i="67"/>
  <c r="Y231" i="67" s="1"/>
  <c r="Y283" i="67" s="1"/>
  <c r="Y183" i="67"/>
  <c r="Y235" i="67" s="1"/>
  <c r="Y287" i="67" s="1"/>
  <c r="Y184" i="67"/>
  <c r="Y236" i="67" s="1"/>
  <c r="Y288" i="67" s="1"/>
  <c r="Y180" i="67"/>
  <c r="Y232" i="67" s="1"/>
  <c r="Y284" i="67" s="1"/>
  <c r="Y169" i="67"/>
  <c r="Y221" i="67" s="1"/>
  <c r="Y273" i="67" s="1"/>
  <c r="Y176" i="67"/>
  <c r="Y172" i="67"/>
  <c r="Y224" i="67" s="1"/>
  <c r="Y276" i="67" s="1"/>
  <c r="Y182" i="67"/>
  <c r="Y234" i="67" s="1"/>
  <c r="Y286" i="67" s="1"/>
  <c r="Y168" i="67"/>
  <c r="Y220" i="67" s="1"/>
  <c r="Y272" i="67" s="1"/>
  <c r="Y187" i="67"/>
  <c r="Y239" i="67" s="1"/>
  <c r="Y291" i="67" s="1"/>
  <c r="Y202" i="67"/>
  <c r="Y254" i="67" s="1"/>
  <c r="Y306" i="67" s="1"/>
  <c r="Y194" i="67"/>
  <c r="Y246" i="67" s="1"/>
  <c r="Y298" i="67" s="1"/>
  <c r="Y204" i="67"/>
  <c r="Y256" i="67" s="1"/>
  <c r="Y308" i="67" s="1"/>
  <c r="Y205" i="67"/>
  <c r="Y257" i="67" s="1"/>
  <c r="Y309" i="67" s="1"/>
  <c r="Y190" i="67"/>
  <c r="Y242" i="67" s="1"/>
  <c r="Y294" i="67" s="1"/>
  <c r="Y197" i="67"/>
  <c r="Y249" i="67" s="1"/>
  <c r="Y301" i="67" s="1"/>
  <c r="Y201" i="67"/>
  <c r="Y253" i="67" s="1"/>
  <c r="Y305" i="67" s="1"/>
  <c r="Y213" i="67"/>
  <c r="Y265" i="67" s="1"/>
  <c r="Y317" i="67" s="1"/>
  <c r="Y188" i="67"/>
  <c r="Y240" i="67" s="1"/>
  <c r="Y292" i="67" s="1"/>
  <c r="Y185" i="67"/>
  <c r="Y237" i="67" s="1"/>
  <c r="Y289" i="67" s="1"/>
  <c r="Y203" i="67"/>
  <c r="Y255" i="67" s="1"/>
  <c r="Y307" i="67" s="1"/>
  <c r="Y207" i="67"/>
  <c r="Y259" i="67" s="1"/>
  <c r="Y311" i="67" s="1"/>
  <c r="Y212" i="67"/>
  <c r="Y264" i="67" s="1"/>
  <c r="Y316" i="67" s="1"/>
  <c r="Y193" i="67"/>
  <c r="Y245" i="67" s="1"/>
  <c r="Y297" i="67" s="1"/>
  <c r="Y208" i="67"/>
  <c r="Y260" i="67" s="1"/>
  <c r="Y312" i="67" s="1"/>
  <c r="Y189" i="67"/>
  <c r="Y241" i="67" s="1"/>
  <c r="Y293" i="67" s="1"/>
  <c r="Y186" i="67"/>
  <c r="Y238" i="67" s="1"/>
  <c r="Y290" i="67" s="1"/>
  <c r="Y195" i="67"/>
  <c r="Y247" i="67" s="1"/>
  <c r="Y299" i="67" s="1"/>
  <c r="Y196" i="67"/>
  <c r="Y248" i="67" s="1"/>
  <c r="Y300" i="67" s="1"/>
  <c r="Y211" i="67"/>
  <c r="Y263" i="67" s="1"/>
  <c r="Y315" i="67" s="1"/>
  <c r="Y192" i="67"/>
  <c r="Y244" i="67" s="1"/>
  <c r="Y296" i="67" s="1"/>
  <c r="Y215" i="67"/>
  <c r="Y267" i="67" s="1"/>
  <c r="Y319" i="67" s="1"/>
  <c r="Y198" i="67"/>
  <c r="Y250" i="67" s="1"/>
  <c r="Y302" i="67" s="1"/>
  <c r="Y214" i="67"/>
  <c r="Y266" i="67" s="1"/>
  <c r="Y318" i="67" s="1"/>
  <c r="Y210" i="67"/>
  <c r="Y262" i="67" s="1"/>
  <c r="Y314" i="67" s="1"/>
  <c r="Y199" i="67"/>
  <c r="Y251" i="67" s="1"/>
  <c r="Y303" i="67" s="1"/>
  <c r="Y206" i="67"/>
  <c r="Y258" i="67" s="1"/>
  <c r="Y310" i="67" s="1"/>
  <c r="Y191" i="67"/>
  <c r="Y243" i="67" s="1"/>
  <c r="Y295" i="67" s="1"/>
  <c r="Y209" i="67"/>
  <c r="Y261" i="67" s="1"/>
  <c r="Y313" i="67" s="1"/>
  <c r="Y200" i="67"/>
  <c r="Y252" i="67" s="1"/>
  <c r="Y304" i="67" s="1"/>
  <c r="Y216" i="67"/>
  <c r="Y268" i="67" s="1"/>
  <c r="Y320" i="67" s="1"/>
  <c r="Y174" i="67"/>
  <c r="Y175" i="67"/>
  <c r="Y227" i="67" s="1"/>
  <c r="Y279" i="67" s="1"/>
  <c r="Y173" i="67"/>
  <c r="Y225" i="67" s="1"/>
  <c r="Y277" i="67" s="1"/>
  <c r="Y177" i="67"/>
  <c r="Y229" i="67" s="1"/>
  <c r="Y281" i="67" s="1"/>
  <c r="Y171" i="67"/>
  <c r="Y223" i="67" s="1"/>
  <c r="Y275" i="67" s="1"/>
  <c r="Y178" i="67"/>
  <c r="Y230" i="67" s="1"/>
  <c r="Y282" i="67" s="1"/>
  <c r="Z124" i="61"/>
  <c r="Z124" i="67"/>
  <c r="Z118" i="61"/>
  <c r="Z335" i="61" s="1"/>
  <c r="Z118" i="67"/>
  <c r="Z335" i="67" s="1"/>
  <c r="Z130" i="61"/>
  <c r="Z130" i="67"/>
  <c r="Z114" i="61"/>
  <c r="Z114" i="67"/>
  <c r="Z117" i="61"/>
  <c r="Z117" i="67"/>
  <c r="Z119" i="61"/>
  <c r="Z119" i="67"/>
  <c r="Z126" i="61"/>
  <c r="Z126" i="67"/>
  <c r="Z129" i="61"/>
  <c r="Z129" i="67"/>
  <c r="Z128" i="61"/>
  <c r="Z128" i="67"/>
  <c r="Z127" i="61"/>
  <c r="Z127" i="67"/>
  <c r="Z116" i="61"/>
  <c r="Z116" i="67"/>
  <c r="Z122" i="61"/>
  <c r="Z122" i="67"/>
  <c r="Z115" i="61"/>
  <c r="Z115" i="67"/>
  <c r="Z333" i="67" s="1"/>
  <c r="Z125" i="61"/>
  <c r="Z125" i="67"/>
  <c r="Z123" i="61"/>
  <c r="Z123" i="67"/>
  <c r="Z120" i="61"/>
  <c r="Z120" i="67"/>
  <c r="Z330" i="67" s="1"/>
  <c r="Z121" i="61"/>
  <c r="Z121" i="67"/>
  <c r="Z131" i="61"/>
  <c r="Z131" i="67"/>
  <c r="AP77" i="67"/>
  <c r="Y181" i="61"/>
  <c r="Y233" i="61" s="1"/>
  <c r="Y285" i="61" s="1"/>
  <c r="Y167" i="61"/>
  <c r="Y219" i="61" s="1"/>
  <c r="Y271" i="61" s="1"/>
  <c r="Y205" i="61"/>
  <c r="Y257" i="61" s="1"/>
  <c r="Y309" i="61" s="1"/>
  <c r="Y201" i="61"/>
  <c r="Y253" i="61" s="1"/>
  <c r="Y305" i="61" s="1"/>
  <c r="Y188" i="61"/>
  <c r="Y240" i="61" s="1"/>
  <c r="Y292" i="61" s="1"/>
  <c r="Y209" i="61"/>
  <c r="Y261" i="61" s="1"/>
  <c r="Y313" i="61" s="1"/>
  <c r="Y206" i="61"/>
  <c r="Y258" i="61" s="1"/>
  <c r="Y310" i="61" s="1"/>
  <c r="Y193" i="61"/>
  <c r="Y245" i="61" s="1"/>
  <c r="Y297" i="61" s="1"/>
  <c r="Y207" i="61"/>
  <c r="Y259" i="61" s="1"/>
  <c r="Y311" i="61" s="1"/>
  <c r="Y216" i="61"/>
  <c r="Y268" i="61" s="1"/>
  <c r="Y320" i="61" s="1"/>
  <c r="Y184" i="61"/>
  <c r="Y236" i="61" s="1"/>
  <c r="Y288" i="61" s="1"/>
  <c r="Y175" i="61"/>
  <c r="Y227" i="61" s="1"/>
  <c r="Y279" i="61" s="1"/>
  <c r="Y169" i="61"/>
  <c r="Y221" i="61" s="1"/>
  <c r="Y273" i="61" s="1"/>
  <c r="Y194" i="61"/>
  <c r="Y246" i="61" s="1"/>
  <c r="Y298" i="61" s="1"/>
  <c r="Y202" i="61"/>
  <c r="Y254" i="61" s="1"/>
  <c r="Y306" i="61" s="1"/>
  <c r="Y187" i="61"/>
  <c r="Y239" i="61" s="1"/>
  <c r="Y291" i="61" s="1"/>
  <c r="Y200" i="61"/>
  <c r="Y252" i="61" s="1"/>
  <c r="Y304" i="61" s="1"/>
  <c r="Y191" i="61"/>
  <c r="Y243" i="61" s="1"/>
  <c r="Y295" i="61" s="1"/>
  <c r="Y196" i="61"/>
  <c r="Y248" i="61" s="1"/>
  <c r="Y300" i="61" s="1"/>
  <c r="Y198" i="61"/>
  <c r="Y250" i="61" s="1"/>
  <c r="Y302" i="61" s="1"/>
  <c r="Y180" i="61"/>
  <c r="Y232" i="61" s="1"/>
  <c r="Y284" i="61" s="1"/>
  <c r="Y190" i="61"/>
  <c r="Y242" i="61" s="1"/>
  <c r="Y294" i="61" s="1"/>
  <c r="Y213" i="61"/>
  <c r="Y265" i="61" s="1"/>
  <c r="Y317" i="61" s="1"/>
  <c r="Y204" i="61"/>
  <c r="Y256" i="61" s="1"/>
  <c r="Y308" i="61" s="1"/>
  <c r="Y212" i="61"/>
  <c r="Y264" i="61" s="1"/>
  <c r="Y316" i="61" s="1"/>
  <c r="Y192" i="61"/>
  <c r="Y244" i="61" s="1"/>
  <c r="Y296" i="61" s="1"/>
  <c r="Y186" i="61"/>
  <c r="Y238" i="61" s="1"/>
  <c r="Y290" i="61" s="1"/>
  <c r="Y214" i="61"/>
  <c r="Y266" i="61" s="1"/>
  <c r="Y318" i="61" s="1"/>
  <c r="Y189" i="61"/>
  <c r="Y241" i="61" s="1"/>
  <c r="Y293" i="61" s="1"/>
  <c r="Y183" i="61"/>
  <c r="Y235" i="61" s="1"/>
  <c r="Y287" i="61" s="1"/>
  <c r="Y173" i="61"/>
  <c r="Y225" i="61" s="1"/>
  <c r="Y277" i="61" s="1"/>
  <c r="Y178" i="61"/>
  <c r="Y230" i="61" s="1"/>
  <c r="Y282" i="61" s="1"/>
  <c r="Y203" i="61"/>
  <c r="Y255" i="61" s="1"/>
  <c r="Y307" i="61" s="1"/>
  <c r="Y197" i="61"/>
  <c r="Y249" i="61" s="1"/>
  <c r="Y301" i="61" s="1"/>
  <c r="Y185" i="61"/>
  <c r="Y237" i="61" s="1"/>
  <c r="Y289" i="61" s="1"/>
  <c r="Y208" i="61"/>
  <c r="Y260" i="61" s="1"/>
  <c r="Y312" i="61" s="1"/>
  <c r="Y199" i="61"/>
  <c r="Y251" i="61" s="1"/>
  <c r="Y303" i="61" s="1"/>
  <c r="Y215" i="61"/>
  <c r="Y267" i="61" s="1"/>
  <c r="Y319" i="61" s="1"/>
  <c r="Y211" i="61"/>
  <c r="Y263" i="61" s="1"/>
  <c r="Y315" i="61" s="1"/>
  <c r="Y210" i="61"/>
  <c r="Y262" i="61" s="1"/>
  <c r="Y314" i="61" s="1"/>
  <c r="Y172" i="61"/>
  <c r="Y224" i="61" s="1"/>
  <c r="Y276" i="61" s="1"/>
  <c r="Y170" i="61"/>
  <c r="Y222" i="61" s="1"/>
  <c r="Y274" i="61" s="1"/>
  <c r="Y174" i="61"/>
  <c r="Y226" i="61" s="1"/>
  <c r="Y278" i="61" s="1"/>
  <c r="Y195" i="61"/>
  <c r="Y247" i="61" s="1"/>
  <c r="Y299" i="61" s="1"/>
  <c r="Y182" i="61"/>
  <c r="Y234" i="61" s="1"/>
  <c r="Y286" i="61" s="1"/>
  <c r="Y176" i="61"/>
  <c r="Y228" i="61" s="1"/>
  <c r="Y280" i="61" s="1"/>
  <c r="Y168" i="61"/>
  <c r="Y220" i="61" s="1"/>
  <c r="Y272" i="61" s="1"/>
  <c r="Y177" i="61"/>
  <c r="Y229" i="61" s="1"/>
  <c r="Y281" i="61" s="1"/>
  <c r="Y171" i="61"/>
  <c r="Y223" i="61" s="1"/>
  <c r="Y275" i="61" s="1"/>
  <c r="Y179" i="61"/>
  <c r="Y231" i="61" s="1"/>
  <c r="Y283" i="61" s="1"/>
  <c r="Y57" i="61"/>
  <c r="AJ57" i="56"/>
  <c r="AJ54" i="56"/>
  <c r="AJ55" i="56"/>
  <c r="AJ58" i="56"/>
  <c r="AJ51" i="56"/>
  <c r="AJ52" i="56"/>
  <c r="AK34" i="66"/>
  <c r="AQ3" i="67" s="1"/>
  <c r="AQ78" i="67" s="1"/>
  <c r="AL33" i="66"/>
  <c r="AP80" i="67"/>
  <c r="AP90" i="67"/>
  <c r="AP81" i="67"/>
  <c r="AP83" i="67"/>
  <c r="AP82" i="67"/>
  <c r="AP394" i="67"/>
  <c r="AP85" i="67"/>
  <c r="AP91" i="67"/>
  <c r="AP87" i="67"/>
  <c r="AP84" i="67"/>
  <c r="AP79" i="67"/>
  <c r="AP393" i="67"/>
  <c r="AP395" i="67" s="1"/>
  <c r="AN16" i="69" s="1"/>
  <c r="AP88" i="67"/>
  <c r="AP89" i="67"/>
  <c r="AP86" i="67"/>
  <c r="AP78" i="67"/>
  <c r="AM19" i="66"/>
  <c r="W184" i="69"/>
  <c r="W71" i="69" s="1"/>
  <c r="W183" i="59"/>
  <c r="W70" i="59" s="1"/>
  <c r="Y60" i="61"/>
  <c r="Y110" i="61" s="1"/>
  <c r="Y324" i="61"/>
  <c r="Y348" i="61" s="1"/>
  <c r="Y363" i="61" s="1"/>
  <c r="AJ10" i="56"/>
  <c r="AJ46" i="56"/>
  <c r="AJ31" i="56"/>
  <c r="AJ37" i="56"/>
  <c r="AJ24" i="56"/>
  <c r="AJ43" i="56"/>
  <c r="AJ22" i="56"/>
  <c r="AJ34" i="56"/>
  <c r="AJ49" i="56"/>
  <c r="AJ39" i="56"/>
  <c r="AJ18" i="56"/>
  <c r="AJ21" i="56"/>
  <c r="AJ36" i="56"/>
  <c r="AJ19" i="56"/>
  <c r="AJ30" i="56"/>
  <c r="AJ33" i="56"/>
  <c r="AJ27" i="56"/>
  <c r="AJ9" i="56"/>
  <c r="AJ25" i="56"/>
  <c r="AJ40" i="56"/>
  <c r="AJ28" i="56"/>
  <c r="AJ16" i="56"/>
  <c r="AJ12" i="56"/>
  <c r="AJ15" i="56"/>
  <c r="AJ42" i="56"/>
  <c r="AJ45" i="56"/>
  <c r="AJ13" i="56"/>
  <c r="AJ48" i="56"/>
  <c r="Y57" i="67"/>
  <c r="Y399" i="67" s="1"/>
  <c r="Y401" i="67" s="1"/>
  <c r="Y402" i="67" s="1"/>
  <c r="Y324" i="67"/>
  <c r="AS237" i="69"/>
  <c r="AS221" i="69"/>
  <c r="AS222" i="69"/>
  <c r="AS212" i="69"/>
  <c r="AS213" i="69"/>
  <c r="AS179" i="69"/>
  <c r="AS176" i="69"/>
  <c r="AS175" i="69"/>
  <c r="AS159" i="69"/>
  <c r="AS118" i="69"/>
  <c r="AS172" i="69"/>
  <c r="AS127" i="69"/>
  <c r="AS169" i="69"/>
  <c r="AS170" i="69"/>
  <c r="AS158" i="69"/>
  <c r="AS117" i="69"/>
  <c r="AS165" i="69"/>
  <c r="AS173" i="69"/>
  <c r="AS128" i="69"/>
  <c r="AS157" i="69"/>
  <c r="AS124" i="69"/>
  <c r="AS229" i="69"/>
  <c r="AS230" i="69"/>
  <c r="AS223" i="69"/>
  <c r="AS211" i="69"/>
  <c r="AS126" i="69"/>
  <c r="AS119" i="69"/>
  <c r="AS125" i="69"/>
  <c r="AS108" i="69"/>
  <c r="AS233" i="69"/>
  <c r="AS234" i="69"/>
  <c r="AS232" i="69"/>
  <c r="AS231" i="69"/>
  <c r="AS228" i="69"/>
  <c r="AS227" i="69"/>
  <c r="AS236" i="69"/>
  <c r="AS171" i="69"/>
  <c r="AS130" i="69"/>
  <c r="AS114" i="69"/>
  <c r="AS168" i="69"/>
  <c r="AS161" i="69"/>
  <c r="AS162" i="69"/>
  <c r="AS129" i="69"/>
  <c r="AS110" i="69"/>
  <c r="AS120" i="69"/>
  <c r="AS225" i="69"/>
  <c r="AS226" i="69"/>
  <c r="AS216" i="69"/>
  <c r="AS217" i="69"/>
  <c r="AS183" i="69"/>
  <c r="AS180" i="69"/>
  <c r="AS177" i="69"/>
  <c r="AS163" i="69"/>
  <c r="AS122" i="69"/>
  <c r="AS182" i="69"/>
  <c r="AS160" i="69"/>
  <c r="AS115" i="69"/>
  <c r="AS215" i="69"/>
  <c r="AS174" i="69"/>
  <c r="AS121" i="69"/>
  <c r="AS107" i="69"/>
  <c r="AS181" i="69"/>
  <c r="AS104" i="69"/>
  <c r="AS105" i="69"/>
  <c r="AS109" i="69"/>
  <c r="AS224" i="69"/>
  <c r="AS214" i="69"/>
  <c r="AS218" i="69"/>
  <c r="AS167" i="69"/>
  <c r="AS219" i="69"/>
  <c r="AS164" i="69"/>
  <c r="AS235" i="69"/>
  <c r="AS178" i="69"/>
  <c r="AS111" i="69"/>
  <c r="AS106" i="69"/>
  <c r="AS166" i="69"/>
  <c r="AS220" i="69"/>
  <c r="AS123" i="69"/>
  <c r="AS113" i="69"/>
  <c r="AS112" i="69"/>
  <c r="AS116" i="69"/>
  <c r="AS156" i="69"/>
  <c r="AS103" i="69"/>
  <c r="AS210" i="69"/>
  <c r="AT5" i="69"/>
  <c r="AT210" i="69" s="1"/>
  <c r="AQ27" i="66"/>
  <c r="AV2" i="67"/>
  <c r="AP18" i="66"/>
  <c r="AP11" i="66" s="1"/>
  <c r="AU107" i="67"/>
  <c r="AU99" i="67"/>
  <c r="AU108" i="67"/>
  <c r="AU106" i="67"/>
  <c r="AU100" i="67"/>
  <c r="AU104" i="67"/>
  <c r="AU109" i="67"/>
  <c r="AU101" i="67"/>
  <c r="AU218" i="67"/>
  <c r="AU270" i="67" s="1"/>
  <c r="AU103" i="67"/>
  <c r="AU105" i="67"/>
  <c r="AU97" i="67"/>
  <c r="AU98" i="67"/>
  <c r="AU102" i="67"/>
  <c r="AT390" i="67"/>
  <c r="X188" i="69"/>
  <c r="Y189" i="69"/>
  <c r="Z190" i="69"/>
  <c r="AA191" i="69"/>
  <c r="AB192" i="69"/>
  <c r="AC193" i="69"/>
  <c r="AD194" i="69"/>
  <c r="AE195" i="69"/>
  <c r="AF196" i="69"/>
  <c r="AG197" i="69"/>
  <c r="AH198" i="69"/>
  <c r="AI199" i="69"/>
  <c r="AJ200" i="69"/>
  <c r="AK201" i="69"/>
  <c r="AL202" i="69"/>
  <c r="AM203" i="69"/>
  <c r="AN204" i="69"/>
  <c r="AO205" i="69"/>
  <c r="AP206" i="69"/>
  <c r="AQ207" i="69"/>
  <c r="AR208" i="69"/>
  <c r="AS209" i="69"/>
  <c r="AR28" i="66"/>
  <c r="AR29" i="66" s="1"/>
  <c r="AQ30" i="66"/>
  <c r="X81" i="69"/>
  <c r="Y82" i="69"/>
  <c r="Z83" i="69"/>
  <c r="AA84" i="69"/>
  <c r="AB85" i="69"/>
  <c r="AC86" i="69"/>
  <c r="AD87" i="69"/>
  <c r="AE88" i="69"/>
  <c r="AF89" i="69"/>
  <c r="AG90" i="69"/>
  <c r="AH91" i="69"/>
  <c r="AI92" i="69"/>
  <c r="AJ93" i="69"/>
  <c r="AK94" i="69"/>
  <c r="AL95" i="69"/>
  <c r="AM96" i="69"/>
  <c r="AN97" i="69"/>
  <c r="AO98" i="69"/>
  <c r="AP99" i="69"/>
  <c r="AQ100" i="69"/>
  <c r="AR101" i="69"/>
  <c r="AS102" i="69"/>
  <c r="AQ393" i="61"/>
  <c r="AQ395" i="61" s="1"/>
  <c r="AO16" i="59" s="1"/>
  <c r="X401" i="61"/>
  <c r="X402" i="61" s="1"/>
  <c r="AC85" i="59"/>
  <c r="AD86" i="59"/>
  <c r="AE87" i="59"/>
  <c r="AF88" i="59"/>
  <c r="AG89" i="59"/>
  <c r="AH90" i="59"/>
  <c r="AI91" i="59"/>
  <c r="AJ92" i="59"/>
  <c r="AK93" i="59"/>
  <c r="AL94" i="59"/>
  <c r="AM95" i="59"/>
  <c r="AN96" i="59"/>
  <c r="AO97" i="59"/>
  <c r="AC192" i="59"/>
  <c r="AD193" i="59"/>
  <c r="AE194" i="59"/>
  <c r="AF195" i="59"/>
  <c r="AG196" i="59"/>
  <c r="AH197" i="59"/>
  <c r="AI198" i="59"/>
  <c r="AJ199" i="59"/>
  <c r="AK200" i="59"/>
  <c r="AL201" i="59"/>
  <c r="AM202" i="59"/>
  <c r="AN203" i="59"/>
  <c r="AO204" i="59"/>
  <c r="AP207" i="59"/>
  <c r="AP211" i="59"/>
  <c r="AP209" i="59"/>
  <c r="AP208" i="59"/>
  <c r="AP215" i="59"/>
  <c r="AP219" i="59"/>
  <c r="AP223" i="59"/>
  <c r="AP227" i="59"/>
  <c r="AP214" i="59"/>
  <c r="AP218" i="59"/>
  <c r="AP222" i="59"/>
  <c r="AP226" i="59"/>
  <c r="AP210" i="59"/>
  <c r="AP213" i="59"/>
  <c r="AP217" i="59"/>
  <c r="AP221" i="59"/>
  <c r="AP225" i="59"/>
  <c r="AP205" i="59"/>
  <c r="AP206" i="59"/>
  <c r="AP212" i="59"/>
  <c r="AP216" i="59"/>
  <c r="AP220" i="59"/>
  <c r="AP224" i="59"/>
  <c r="AP230" i="59"/>
  <c r="AP234" i="59"/>
  <c r="AP229" i="59"/>
  <c r="AP233" i="59"/>
  <c r="AP228" i="59"/>
  <c r="AP232" i="59"/>
  <c r="AP236" i="59"/>
  <c r="AP231" i="59"/>
  <c r="AP235" i="59"/>
  <c r="X187" i="59"/>
  <c r="AB191" i="59"/>
  <c r="Y188" i="59"/>
  <c r="AA190" i="59"/>
  <c r="Z189" i="59"/>
  <c r="AP153" i="59"/>
  <c r="AP157" i="59"/>
  <c r="AP152" i="59"/>
  <c r="AP160" i="59"/>
  <c r="AP154" i="59"/>
  <c r="AP155" i="59"/>
  <c r="AP156" i="59"/>
  <c r="AP159" i="59"/>
  <c r="AP165" i="59"/>
  <c r="AP169" i="59"/>
  <c r="AP173" i="59"/>
  <c r="AP177" i="59"/>
  <c r="AP181" i="59"/>
  <c r="AP158" i="59"/>
  <c r="AP164" i="59"/>
  <c r="AP168" i="59"/>
  <c r="AP172" i="59"/>
  <c r="AP176" i="59"/>
  <c r="AP180" i="59"/>
  <c r="AP162" i="59"/>
  <c r="AP163" i="59"/>
  <c r="AP171" i="59"/>
  <c r="AP179" i="59"/>
  <c r="AP166" i="59"/>
  <c r="AP174" i="59"/>
  <c r="AP170" i="59"/>
  <c r="AP178" i="59"/>
  <c r="AP167" i="59"/>
  <c r="AP175" i="59"/>
  <c r="AP161" i="59"/>
  <c r="AP182" i="59"/>
  <c r="AQ390" i="61"/>
  <c r="AP102" i="59"/>
  <c r="AP106" i="59"/>
  <c r="AP110" i="59"/>
  <c r="AP101" i="59"/>
  <c r="AP105" i="59"/>
  <c r="AP109" i="59"/>
  <c r="AP100" i="59"/>
  <c r="AP104" i="59"/>
  <c r="AP108" i="59"/>
  <c r="AP107" i="59"/>
  <c r="AP114" i="59"/>
  <c r="AP118" i="59"/>
  <c r="AP122" i="59"/>
  <c r="AP126" i="59"/>
  <c r="AP103" i="59"/>
  <c r="AP113" i="59"/>
  <c r="AP117" i="59"/>
  <c r="AP121" i="59"/>
  <c r="AP125" i="59"/>
  <c r="AP129" i="59"/>
  <c r="AP115" i="59"/>
  <c r="AP119" i="59"/>
  <c r="AP98" i="59"/>
  <c r="AP99" i="59"/>
  <c r="AP112" i="59"/>
  <c r="AP116" i="59"/>
  <c r="AP120" i="59"/>
  <c r="AP124" i="59"/>
  <c r="AP128" i="59"/>
  <c r="AP111" i="59"/>
  <c r="AP123" i="59"/>
  <c r="AP127" i="59"/>
  <c r="X80" i="59"/>
  <c r="AB84" i="59"/>
  <c r="AA83" i="59"/>
  <c r="Y81" i="59"/>
  <c r="Z82" i="59"/>
  <c r="AR95" i="61"/>
  <c r="AR100" i="61"/>
  <c r="AR103" i="61"/>
  <c r="AR108" i="61"/>
  <c r="AR94" i="61"/>
  <c r="AR101" i="61"/>
  <c r="AR102" i="61"/>
  <c r="AR109" i="61"/>
  <c r="AR96" i="61"/>
  <c r="AR99" i="61"/>
  <c r="AR104" i="61"/>
  <c r="AR107" i="61"/>
  <c r="AR97" i="61"/>
  <c r="AR98" i="61"/>
  <c r="AR105" i="61"/>
  <c r="AR106" i="61"/>
  <c r="AJ7" i="56"/>
  <c r="AJ6" i="56"/>
  <c r="AK3" i="56"/>
  <c r="V29" i="1"/>
  <c r="AL3" i="42"/>
  <c r="AL6" i="42" s="1"/>
  <c r="AS2" i="61"/>
  <c r="AN27" i="1"/>
  <c r="AR5" i="75" s="1"/>
  <c r="AR46" i="75" s="1"/>
  <c r="AM18" i="1"/>
  <c r="AM11" i="1" s="1"/>
  <c r="AQ5" i="59"/>
  <c r="B28" i="59" s="1"/>
  <c r="BB2" i="56"/>
  <c r="AN33" i="1"/>
  <c r="AM34" i="1"/>
  <c r="AS3" i="61" s="1"/>
  <c r="W14" i="59" l="1"/>
  <c r="C24" i="59" s="1"/>
  <c r="V20" i="69"/>
  <c r="B50" i="59"/>
  <c r="B39" i="59"/>
  <c r="B61" i="59" s="1"/>
  <c r="AR153" i="75"/>
  <c r="AR67" i="75"/>
  <c r="AR179" i="75"/>
  <c r="AR177" i="75"/>
  <c r="AR171" i="75"/>
  <c r="AR169" i="75"/>
  <c r="AR120" i="75"/>
  <c r="AR126" i="75"/>
  <c r="AR119" i="75"/>
  <c r="AR127" i="75"/>
  <c r="AR64" i="75"/>
  <c r="AR66" i="75"/>
  <c r="AR180" i="75"/>
  <c r="AR173" i="75"/>
  <c r="AR172" i="75"/>
  <c r="AR170" i="75"/>
  <c r="AR125" i="75"/>
  <c r="AR122" i="75"/>
  <c r="AR115" i="75"/>
  <c r="AR75" i="75"/>
  <c r="AR69" i="75"/>
  <c r="AR62" i="75"/>
  <c r="AR174" i="75"/>
  <c r="AR124" i="75"/>
  <c r="AR116" i="75"/>
  <c r="AR68" i="75"/>
  <c r="AR63" i="75"/>
  <c r="AR181" i="75"/>
  <c r="AR182" i="75"/>
  <c r="AR121" i="75"/>
  <c r="AR123" i="75"/>
  <c r="AR65" i="75"/>
  <c r="AR178" i="75"/>
  <c r="AR118" i="75"/>
  <c r="AR71" i="75"/>
  <c r="AR73" i="75"/>
  <c r="AR72" i="75"/>
  <c r="AR117" i="75"/>
  <c r="AR175" i="75"/>
  <c r="AR74" i="75"/>
  <c r="AR128" i="75"/>
  <c r="AR176" i="75"/>
  <c r="AR70" i="75"/>
  <c r="AR168" i="75"/>
  <c r="AR167" i="75"/>
  <c r="AR60" i="75"/>
  <c r="AR61" i="75"/>
  <c r="AR166" i="75"/>
  <c r="AR59" i="75"/>
  <c r="AR114" i="75"/>
  <c r="AR113" i="75"/>
  <c r="AR112" i="75"/>
  <c r="AR58" i="75"/>
  <c r="AR165" i="75"/>
  <c r="AR111" i="75"/>
  <c r="AR164" i="75"/>
  <c r="AR57" i="75"/>
  <c r="AR163" i="75"/>
  <c r="AR110" i="75"/>
  <c r="AR56" i="75"/>
  <c r="AR109" i="75"/>
  <c r="AR55" i="75"/>
  <c r="AR162" i="75"/>
  <c r="AR108" i="75"/>
  <c r="AR54" i="75"/>
  <c r="AR161" i="75"/>
  <c r="AR107" i="75"/>
  <c r="AR160" i="75"/>
  <c r="AR53" i="75"/>
  <c r="AR106" i="75"/>
  <c r="AR159" i="75"/>
  <c r="AR52" i="75"/>
  <c r="AR105" i="75"/>
  <c r="AR51" i="75"/>
  <c r="AR158" i="75"/>
  <c r="AR104" i="75"/>
  <c r="AR157" i="75"/>
  <c r="AR50" i="75"/>
  <c r="AR103" i="75"/>
  <c r="AR49" i="75"/>
  <c r="AR156" i="75"/>
  <c r="AR102" i="75"/>
  <c r="AR155" i="75"/>
  <c r="AR48" i="75"/>
  <c r="AR101" i="75"/>
  <c r="AR47" i="75"/>
  <c r="AR154" i="75"/>
  <c r="AR100" i="75"/>
  <c r="AG88" i="75"/>
  <c r="AL93" i="75"/>
  <c r="AN95" i="75"/>
  <c r="Y80" i="75"/>
  <c r="AD85" i="75"/>
  <c r="AK92" i="75"/>
  <c r="Z81" i="75"/>
  <c r="AH89" i="75"/>
  <c r="AR99" i="75"/>
  <c r="AC84" i="75"/>
  <c r="AF87" i="75"/>
  <c r="AA82" i="75"/>
  <c r="X79" i="75"/>
  <c r="X129" i="75" s="1"/>
  <c r="X16" i="75" s="1"/>
  <c r="AP97" i="75"/>
  <c r="AJ91" i="75"/>
  <c r="AO96" i="75"/>
  <c r="AB83" i="75"/>
  <c r="AE86" i="75"/>
  <c r="AI90" i="75"/>
  <c r="AM94" i="75"/>
  <c r="AQ98" i="75"/>
  <c r="Y21" i="75"/>
  <c r="Y23" i="75"/>
  <c r="Z336" i="67"/>
  <c r="Z336" i="61"/>
  <c r="Z328" i="67"/>
  <c r="Z329" i="61"/>
  <c r="Z325" i="67"/>
  <c r="Z329" i="67"/>
  <c r="Y399" i="61"/>
  <c r="Z334" i="67"/>
  <c r="Z332" i="67"/>
  <c r="Z331" i="67"/>
  <c r="Z331" i="61"/>
  <c r="Z326" i="67"/>
  <c r="Z327" i="67"/>
  <c r="Y338" i="67"/>
  <c r="Y353" i="67"/>
  <c r="Y368" i="67" s="1"/>
  <c r="Y343" i="67"/>
  <c r="Y358" i="67" s="1"/>
  <c r="Y350" i="67"/>
  <c r="Y365" i="67" s="1"/>
  <c r="Y351" i="67"/>
  <c r="Y366" i="67" s="1"/>
  <c r="Y344" i="67"/>
  <c r="Y359" i="67" s="1"/>
  <c r="Y352" i="67"/>
  <c r="Y367" i="67" s="1"/>
  <c r="Y347" i="67"/>
  <c r="Y362" i="67" s="1"/>
  <c r="Y348" i="67"/>
  <c r="Y363" i="67" s="1"/>
  <c r="Y349" i="67"/>
  <c r="Y364" i="67" s="1"/>
  <c r="Y346" i="67"/>
  <c r="Y361" i="67" s="1"/>
  <c r="Y345" i="67"/>
  <c r="Y360" i="67" s="1"/>
  <c r="Y342" i="67"/>
  <c r="Y357" i="67" s="1"/>
  <c r="Y341" i="67"/>
  <c r="Y356" i="67" s="1"/>
  <c r="Y378" i="61"/>
  <c r="Y351" i="61"/>
  <c r="Y366" i="61" s="1"/>
  <c r="Y353" i="61"/>
  <c r="Y368" i="61" s="1"/>
  <c r="Y352" i="61"/>
  <c r="Y367" i="61" s="1"/>
  <c r="Y347" i="61"/>
  <c r="Y362" i="61" s="1"/>
  <c r="Y349" i="61"/>
  <c r="Y364" i="61" s="1"/>
  <c r="Y345" i="61"/>
  <c r="Y360" i="61" s="1"/>
  <c r="Y341" i="61"/>
  <c r="Y356" i="61" s="1"/>
  <c r="Y343" i="61"/>
  <c r="Y358" i="61" s="1"/>
  <c r="Y346" i="61"/>
  <c r="Y361" i="61" s="1"/>
  <c r="Y342" i="61"/>
  <c r="Y357" i="61" s="1"/>
  <c r="Y344" i="61"/>
  <c r="Y359" i="61" s="1"/>
  <c r="Y350" i="61"/>
  <c r="Y365" i="61" s="1"/>
  <c r="Y338" i="61"/>
  <c r="Z325" i="61"/>
  <c r="Z332" i="61"/>
  <c r="Z333" i="61"/>
  <c r="Z165" i="67"/>
  <c r="Z176" i="67" s="1"/>
  <c r="Y76" i="69"/>
  <c r="Y78" i="69"/>
  <c r="Y75" i="59"/>
  <c r="Y77" i="59"/>
  <c r="AJ113" i="56"/>
  <c r="AU400" i="67"/>
  <c r="AV389" i="67"/>
  <c r="AV388" i="67"/>
  <c r="AS388" i="61"/>
  <c r="AS389" i="61"/>
  <c r="AS394" i="61" s="1"/>
  <c r="AR400" i="61"/>
  <c r="AJ77" i="56"/>
  <c r="X134" i="69"/>
  <c r="X184" i="69" s="1"/>
  <c r="X71" i="69" s="1"/>
  <c r="AO150" i="59"/>
  <c r="AS43" i="61"/>
  <c r="AS44" i="61"/>
  <c r="AS42" i="61"/>
  <c r="AS45" i="61"/>
  <c r="AS47" i="61"/>
  <c r="AS48" i="61"/>
  <c r="AS55" i="61"/>
  <c r="AS56" i="61"/>
  <c r="AS49" i="61"/>
  <c r="AS54" i="61"/>
  <c r="AS52" i="61"/>
  <c r="AS51" i="61"/>
  <c r="AS53" i="61"/>
  <c r="AS50" i="61"/>
  <c r="AS46" i="61"/>
  <c r="AS40" i="61"/>
  <c r="AS93" i="61" s="1"/>
  <c r="AS41" i="61"/>
  <c r="AS94" i="61" s="1"/>
  <c r="AS39" i="61"/>
  <c r="AS92" i="61" s="1"/>
  <c r="AS38" i="61"/>
  <c r="AS91" i="61" s="1"/>
  <c r="AS37" i="61"/>
  <c r="AS90" i="61" s="1"/>
  <c r="AS36" i="61"/>
  <c r="AS89" i="61" s="1"/>
  <c r="AS35" i="61"/>
  <c r="AS88" i="61" s="1"/>
  <c r="AS34" i="61"/>
  <c r="AS87" i="61" s="1"/>
  <c r="AS33" i="61"/>
  <c r="AS86" i="61" s="1"/>
  <c r="AS32" i="61"/>
  <c r="AS85" i="61" s="1"/>
  <c r="AS31" i="61"/>
  <c r="AS84" i="61" s="1"/>
  <c r="AS30" i="61"/>
  <c r="AS83" i="61" s="1"/>
  <c r="AS29" i="61"/>
  <c r="AS82" i="61" s="1"/>
  <c r="AS28" i="61"/>
  <c r="AS81" i="61" s="1"/>
  <c r="AS27" i="61"/>
  <c r="AS80" i="61" s="1"/>
  <c r="AA8" i="61"/>
  <c r="AA61" i="61" s="1"/>
  <c r="AE12" i="61"/>
  <c r="AE65" i="61" s="1"/>
  <c r="AD11" i="61"/>
  <c r="AD64" i="61" s="1"/>
  <c r="AC10" i="61"/>
  <c r="AC63" i="61" s="1"/>
  <c r="AG14" i="61"/>
  <c r="AG67" i="61" s="1"/>
  <c r="AL19" i="61"/>
  <c r="AL72" i="61" s="1"/>
  <c r="AK18" i="61"/>
  <c r="AK71" i="61" s="1"/>
  <c r="AB9" i="61"/>
  <c r="AB62" i="61" s="1"/>
  <c r="AJ17" i="61"/>
  <c r="AJ70" i="61" s="1"/>
  <c r="AN21" i="61"/>
  <c r="AN74" i="61" s="1"/>
  <c r="AF13" i="61"/>
  <c r="AF66" i="61" s="1"/>
  <c r="AM20" i="61"/>
  <c r="AM73" i="61" s="1"/>
  <c r="AQ24" i="61"/>
  <c r="AQ77" i="61" s="1"/>
  <c r="AH15" i="61"/>
  <c r="AH68" i="61" s="1"/>
  <c r="AP23" i="61"/>
  <c r="AP76" i="61" s="1"/>
  <c r="AO22" i="61"/>
  <c r="AO75" i="61" s="1"/>
  <c r="AS26" i="61"/>
  <c r="AS79" i="61" s="1"/>
  <c r="AR25" i="61"/>
  <c r="AR78" i="61" s="1"/>
  <c r="AI16" i="61"/>
  <c r="AI69" i="61" s="1"/>
  <c r="Z7" i="61"/>
  <c r="Z326" i="61"/>
  <c r="AJ146" i="56"/>
  <c r="AJ116" i="56"/>
  <c r="Z330" i="61"/>
  <c r="Z328" i="61"/>
  <c r="Z327" i="61"/>
  <c r="AJ83" i="56"/>
  <c r="AJ125" i="56"/>
  <c r="AJ98" i="56"/>
  <c r="AA144" i="67" s="1"/>
  <c r="AJ62" i="56"/>
  <c r="AJ68" i="56"/>
  <c r="AJ110" i="56"/>
  <c r="AJ119" i="56"/>
  <c r="AJ122" i="56"/>
  <c r="AJ155" i="56"/>
  <c r="AJ80" i="56"/>
  <c r="AJ71" i="56"/>
  <c r="AJ89" i="56"/>
  <c r="AJ86" i="56"/>
  <c r="AJ92" i="56"/>
  <c r="AJ134" i="56"/>
  <c r="AV46" i="67"/>
  <c r="AV49" i="67"/>
  <c r="AV54" i="67"/>
  <c r="AV51" i="67"/>
  <c r="AV52" i="67"/>
  <c r="AV45" i="67"/>
  <c r="AV50" i="67"/>
  <c r="AV53" i="67"/>
  <c r="AV55" i="67"/>
  <c r="AV48" i="67"/>
  <c r="AV47" i="67"/>
  <c r="AV56" i="67"/>
  <c r="AV44" i="67"/>
  <c r="AV43" i="67"/>
  <c r="AV42" i="67"/>
  <c r="AV41" i="67"/>
  <c r="AV40" i="67"/>
  <c r="AV39" i="67"/>
  <c r="AV38" i="67"/>
  <c r="AV37" i="67"/>
  <c r="AV36" i="67"/>
  <c r="AV35" i="67"/>
  <c r="AV34" i="67"/>
  <c r="AV33" i="67"/>
  <c r="AV32" i="67"/>
  <c r="AV31" i="67"/>
  <c r="AV30" i="67"/>
  <c r="AJ74" i="56"/>
  <c r="AJ65" i="56"/>
  <c r="AJ104" i="56"/>
  <c r="AJ152" i="56"/>
  <c r="AJ107" i="56"/>
  <c r="AJ128" i="56"/>
  <c r="AJ140" i="56"/>
  <c r="AS218" i="61"/>
  <c r="AS270" i="61" s="1"/>
  <c r="AJ131" i="56"/>
  <c r="AJ149" i="56"/>
  <c r="AJ95" i="56"/>
  <c r="AJ143" i="56"/>
  <c r="AJ101" i="56"/>
  <c r="AJ137" i="56"/>
  <c r="Y228" i="67"/>
  <c r="Y280" i="67" s="1"/>
  <c r="Y226" i="67"/>
  <c r="Y278" i="67" s="1"/>
  <c r="AA8" i="67"/>
  <c r="AA61" i="67" s="1"/>
  <c r="AE12" i="67"/>
  <c r="AE65" i="67" s="1"/>
  <c r="AI16" i="67"/>
  <c r="AI69" i="67" s="1"/>
  <c r="AD11" i="67"/>
  <c r="AD64" i="67" s="1"/>
  <c r="AH15" i="67"/>
  <c r="AH68" i="67" s="1"/>
  <c r="AC10" i="67"/>
  <c r="AC63" i="67" s="1"/>
  <c r="AG14" i="67"/>
  <c r="AG67" i="67" s="1"/>
  <c r="AK18" i="67"/>
  <c r="AK71" i="67" s="1"/>
  <c r="AO22" i="67"/>
  <c r="AO75" i="67" s="1"/>
  <c r="AF13" i="67"/>
  <c r="AF66" i="67" s="1"/>
  <c r="AJ17" i="67"/>
  <c r="AJ70" i="67" s="1"/>
  <c r="AN21" i="67"/>
  <c r="AN74" i="67" s="1"/>
  <c r="AB9" i="67"/>
  <c r="AB62" i="67" s="1"/>
  <c r="AM20" i="67"/>
  <c r="AM73" i="67" s="1"/>
  <c r="AL19" i="67"/>
  <c r="AL72" i="67" s="1"/>
  <c r="AT27" i="67"/>
  <c r="AS26" i="67"/>
  <c r="AR25" i="67"/>
  <c r="AV29" i="67"/>
  <c r="AQ24" i="67"/>
  <c r="AQ77" i="67" s="1"/>
  <c r="AU28" i="67"/>
  <c r="AP23" i="67"/>
  <c r="AP76" i="67" s="1"/>
  <c r="Z7" i="67"/>
  <c r="Z164" i="61"/>
  <c r="Z334" i="61"/>
  <c r="AJ56" i="56"/>
  <c r="AJ53" i="56"/>
  <c r="AJ59" i="56"/>
  <c r="AN19" i="66"/>
  <c r="AM33" i="66"/>
  <c r="AL34" i="66"/>
  <c r="AR3" i="67" s="1"/>
  <c r="AQ394" i="67"/>
  <c r="AQ80" i="67"/>
  <c r="AQ90" i="67"/>
  <c r="AQ88" i="67"/>
  <c r="AQ81" i="67"/>
  <c r="AQ82" i="67"/>
  <c r="AQ393" i="67"/>
  <c r="AQ395" i="67" s="1"/>
  <c r="AO16" i="69" s="1"/>
  <c r="AQ92" i="67"/>
  <c r="AQ83" i="67"/>
  <c r="AQ84" i="67"/>
  <c r="AQ89" i="67"/>
  <c r="AQ85" i="67"/>
  <c r="AQ86" i="67"/>
  <c r="AQ87" i="67"/>
  <c r="AQ91" i="67"/>
  <c r="AQ79" i="67"/>
  <c r="X238" i="69"/>
  <c r="X73" i="69" s="1"/>
  <c r="X131" i="69"/>
  <c r="X69" i="69" s="1"/>
  <c r="AJ14" i="56"/>
  <c r="AJ29" i="56"/>
  <c r="X237" i="59"/>
  <c r="X72" i="59" s="1"/>
  <c r="X130" i="59"/>
  <c r="X68" i="59" s="1"/>
  <c r="AL148" i="69"/>
  <c r="AJ20" i="56"/>
  <c r="AD140" i="69"/>
  <c r="AJ38" i="56"/>
  <c r="AA136" i="59"/>
  <c r="AE140" i="59"/>
  <c r="AJ145" i="59"/>
  <c r="X133" i="59"/>
  <c r="AK146" i="59"/>
  <c r="AF141" i="59"/>
  <c r="Z135" i="59"/>
  <c r="AM148" i="59"/>
  <c r="AG142" i="59"/>
  <c r="AJ41" i="56"/>
  <c r="AB137" i="59"/>
  <c r="AN149" i="59"/>
  <c r="AI144" i="59"/>
  <c r="AC138" i="59"/>
  <c r="AJ11" i="56"/>
  <c r="Y134" i="59"/>
  <c r="AP151" i="59"/>
  <c r="AL147" i="59"/>
  <c r="AH143" i="59"/>
  <c r="AD139" i="59"/>
  <c r="AJ26" i="56"/>
  <c r="AJ23" i="56"/>
  <c r="AJ32" i="56"/>
  <c r="AJ35" i="56"/>
  <c r="AJ50" i="56"/>
  <c r="AJ17" i="56"/>
  <c r="AJ44" i="56"/>
  <c r="AJ47" i="56"/>
  <c r="AS155" i="69"/>
  <c r="AK147" i="69"/>
  <c r="AC139" i="69"/>
  <c r="AO151" i="69"/>
  <c r="AG143" i="69"/>
  <c r="Y135" i="69"/>
  <c r="AP152" i="69"/>
  <c r="AH144" i="69"/>
  <c r="Z136" i="69"/>
  <c r="AQ153" i="69"/>
  <c r="AM149" i="69"/>
  <c r="AI145" i="69"/>
  <c r="AE141" i="69"/>
  <c r="AA137" i="69"/>
  <c r="AR154" i="69"/>
  <c r="AN150" i="69"/>
  <c r="AJ146" i="69"/>
  <c r="AF142" i="69"/>
  <c r="AB138" i="69"/>
  <c r="AJ8" i="56"/>
  <c r="AT156" i="69"/>
  <c r="AT103" i="69"/>
  <c r="AU5" i="69"/>
  <c r="AW2" i="67"/>
  <c r="AQ18" i="66"/>
  <c r="AQ11" i="66" s="1"/>
  <c r="AR27" i="66"/>
  <c r="AT226" i="69"/>
  <c r="AT227" i="69"/>
  <c r="AT229" i="69"/>
  <c r="AT236" i="69"/>
  <c r="AT214" i="69"/>
  <c r="AT232" i="69"/>
  <c r="AT182" i="69"/>
  <c r="AT160" i="69"/>
  <c r="AT115" i="69"/>
  <c r="AT173" i="69"/>
  <c r="AT128" i="69"/>
  <c r="AT178" i="69"/>
  <c r="AT175" i="69"/>
  <c r="AT163" i="69"/>
  <c r="AT170" i="69"/>
  <c r="AT117" i="69"/>
  <c r="AT126" i="69"/>
  <c r="AT171" i="69"/>
  <c r="AT109" i="69"/>
  <c r="AT222" i="69"/>
  <c r="AT223" i="69"/>
  <c r="AT221" i="69"/>
  <c r="AT228" i="69"/>
  <c r="AT233" i="69"/>
  <c r="AT216" i="69"/>
  <c r="AT172" i="69"/>
  <c r="AT127" i="69"/>
  <c r="AT224" i="69"/>
  <c r="AT169" i="69"/>
  <c r="AT124" i="69"/>
  <c r="AT174" i="69"/>
  <c r="AT112" i="69"/>
  <c r="AT129" i="69"/>
  <c r="AT113" i="69"/>
  <c r="AT118" i="69"/>
  <c r="AT225" i="69"/>
  <c r="AT230" i="69"/>
  <c r="AT231" i="69"/>
  <c r="AT237" i="69"/>
  <c r="AT213" i="69"/>
  <c r="AT218" i="69"/>
  <c r="AT176" i="69"/>
  <c r="AT177" i="69"/>
  <c r="AT164" i="69"/>
  <c r="AT119" i="69"/>
  <c r="AT179" i="69"/>
  <c r="AT161" i="69"/>
  <c r="AT116" i="69"/>
  <c r="AT158" i="69"/>
  <c r="AT183" i="69"/>
  <c r="AT215" i="69"/>
  <c r="AT121" i="69"/>
  <c r="AT107" i="69"/>
  <c r="AT106" i="69"/>
  <c r="AT122" i="69"/>
  <c r="AT114" i="69"/>
  <c r="AT234" i="69"/>
  <c r="AT235" i="69"/>
  <c r="AT219" i="69"/>
  <c r="AT217" i="69"/>
  <c r="AT220" i="69"/>
  <c r="AT180" i="69"/>
  <c r="AT181" i="69"/>
  <c r="AT168" i="69"/>
  <c r="AT123" i="69"/>
  <c r="AT212" i="69"/>
  <c r="AT165" i="69"/>
  <c r="AT120" i="69"/>
  <c r="AT166" i="69"/>
  <c r="AT159" i="69"/>
  <c r="AT108" i="69"/>
  <c r="AT125" i="69"/>
  <c r="AT111" i="69"/>
  <c r="AT110" i="69"/>
  <c r="AT162" i="69"/>
  <c r="AT105" i="69"/>
  <c r="AT167" i="69"/>
  <c r="AT130" i="69"/>
  <c r="AT157" i="69"/>
  <c r="AT104" i="69"/>
  <c r="AT211" i="69"/>
  <c r="AU390" i="67"/>
  <c r="AV105" i="67"/>
  <c r="AV102" i="67"/>
  <c r="AV108" i="67"/>
  <c r="AV106" i="67"/>
  <c r="AV107" i="67"/>
  <c r="AV99" i="67"/>
  <c r="AV218" i="67"/>
  <c r="AV270" i="67" s="1"/>
  <c r="AV109" i="67"/>
  <c r="AV101" i="67"/>
  <c r="AV104" i="67"/>
  <c r="AV103" i="67"/>
  <c r="AV100" i="67"/>
  <c r="AV98" i="67"/>
  <c r="AR30" i="66"/>
  <c r="AS28" i="66"/>
  <c r="AS29" i="66" s="1"/>
  <c r="AR393" i="61"/>
  <c r="AR395" i="61" s="1"/>
  <c r="AP16" i="59" s="1"/>
  <c r="AQ206" i="59"/>
  <c r="AQ210" i="59"/>
  <c r="AQ208" i="59"/>
  <c r="AQ207" i="59"/>
  <c r="AQ211" i="59"/>
  <c r="AQ214" i="59"/>
  <c r="AQ218" i="59"/>
  <c r="AQ222" i="59"/>
  <c r="AQ226" i="59"/>
  <c r="AQ213" i="59"/>
  <c r="AQ217" i="59"/>
  <c r="AQ221" i="59"/>
  <c r="AQ225" i="59"/>
  <c r="AQ209" i="59"/>
  <c r="AQ212" i="59"/>
  <c r="AQ216" i="59"/>
  <c r="AQ220" i="59"/>
  <c r="AQ224" i="59"/>
  <c r="AQ215" i="59"/>
  <c r="AQ219" i="59"/>
  <c r="AQ223" i="59"/>
  <c r="AQ227" i="59"/>
  <c r="AQ229" i="59"/>
  <c r="AQ233" i="59"/>
  <c r="AQ228" i="59"/>
  <c r="AQ232" i="59"/>
  <c r="AQ236" i="59"/>
  <c r="AQ231" i="59"/>
  <c r="AQ235" i="59"/>
  <c r="AQ230" i="59"/>
  <c r="AQ234" i="59"/>
  <c r="AQ152" i="59"/>
  <c r="AQ156" i="59"/>
  <c r="AQ157" i="59"/>
  <c r="AQ159" i="59"/>
  <c r="AQ158" i="59"/>
  <c r="AQ164" i="59"/>
  <c r="AQ168" i="59"/>
  <c r="AQ172" i="59"/>
  <c r="AQ176" i="59"/>
  <c r="AQ180" i="59"/>
  <c r="AQ162" i="59"/>
  <c r="AQ163" i="59"/>
  <c r="AQ167" i="59"/>
  <c r="AQ171" i="59"/>
  <c r="AQ175" i="59"/>
  <c r="AQ179" i="59"/>
  <c r="AQ155" i="59"/>
  <c r="AQ170" i="59"/>
  <c r="AQ178" i="59"/>
  <c r="AQ161" i="59"/>
  <c r="AQ182" i="59"/>
  <c r="AQ154" i="59"/>
  <c r="AQ165" i="59"/>
  <c r="AQ173" i="59"/>
  <c r="AQ160" i="59"/>
  <c r="AQ169" i="59"/>
  <c r="AQ177" i="59"/>
  <c r="AQ153" i="59"/>
  <c r="AQ166" i="59"/>
  <c r="AQ174" i="59"/>
  <c r="AQ181" i="59"/>
  <c r="AR390" i="61"/>
  <c r="AQ101" i="59"/>
  <c r="AQ105" i="59"/>
  <c r="AQ109" i="59"/>
  <c r="AQ100" i="59"/>
  <c r="AQ104" i="59"/>
  <c r="AQ108" i="59"/>
  <c r="AQ99" i="59"/>
  <c r="AQ103" i="59"/>
  <c r="AQ107" i="59"/>
  <c r="AQ111" i="59"/>
  <c r="AQ106" i="59"/>
  <c r="AQ113" i="59"/>
  <c r="AQ117" i="59"/>
  <c r="AQ121" i="59"/>
  <c r="AQ125" i="59"/>
  <c r="AQ129" i="59"/>
  <c r="AQ110" i="59"/>
  <c r="AQ114" i="59"/>
  <c r="AQ118" i="59"/>
  <c r="AQ126" i="59"/>
  <c r="AQ102" i="59"/>
  <c r="AQ112" i="59"/>
  <c r="AQ116" i="59"/>
  <c r="AQ120" i="59"/>
  <c r="AQ124" i="59"/>
  <c r="AQ128" i="59"/>
  <c r="AQ115" i="59"/>
  <c r="AQ119" i="59"/>
  <c r="AQ123" i="59"/>
  <c r="AQ127" i="59"/>
  <c r="AQ122" i="59"/>
  <c r="AS101" i="61"/>
  <c r="AS102" i="61"/>
  <c r="AS109" i="61"/>
  <c r="AS96" i="61"/>
  <c r="AS99" i="61"/>
  <c r="AS104" i="61"/>
  <c r="AS107" i="61"/>
  <c r="AS97" i="61"/>
  <c r="AS98" i="61"/>
  <c r="AS105" i="61"/>
  <c r="AS106" i="61"/>
  <c r="AS103" i="61"/>
  <c r="AS108" i="61"/>
  <c r="AS95" i="61"/>
  <c r="AS100" i="61"/>
  <c r="V30" i="1"/>
  <c r="W28" i="1"/>
  <c r="AK4" i="56"/>
  <c r="AO27" i="1"/>
  <c r="AS5" i="75" s="1"/>
  <c r="AR5" i="59"/>
  <c r="BC2" i="56"/>
  <c r="AN18" i="1"/>
  <c r="AN11" i="1" s="1"/>
  <c r="AT2" i="61"/>
  <c r="AM3" i="42"/>
  <c r="AM6" i="42" s="1"/>
  <c r="AO33" i="1"/>
  <c r="AN34" i="1"/>
  <c r="AT3" i="61" s="1"/>
  <c r="W18" i="59" l="1"/>
  <c r="W20" i="59" s="1"/>
  <c r="C57" i="59" s="1"/>
  <c r="W18" i="69"/>
  <c r="C24" i="69"/>
  <c r="AS72" i="75"/>
  <c r="AS180" i="75"/>
  <c r="AS177" i="75"/>
  <c r="AS175" i="75"/>
  <c r="AS171" i="75"/>
  <c r="AS126" i="75"/>
  <c r="AS123" i="75"/>
  <c r="AS128" i="75"/>
  <c r="AS65" i="75"/>
  <c r="AS73" i="75"/>
  <c r="AS68" i="75"/>
  <c r="AS181" i="75"/>
  <c r="AS173" i="75"/>
  <c r="AS172" i="75"/>
  <c r="AS125" i="75"/>
  <c r="AS122" i="75"/>
  <c r="AS119" i="75"/>
  <c r="AS116" i="75"/>
  <c r="AS70" i="75"/>
  <c r="AS71" i="75"/>
  <c r="AS174" i="75"/>
  <c r="AS117" i="75"/>
  <c r="AS124" i="75"/>
  <c r="AS74" i="75"/>
  <c r="AS182" i="75"/>
  <c r="AS176" i="75"/>
  <c r="AS118" i="75"/>
  <c r="AS75" i="75"/>
  <c r="AS67" i="75"/>
  <c r="AS178" i="75"/>
  <c r="AS127" i="75"/>
  <c r="AS63" i="75"/>
  <c r="AS179" i="75"/>
  <c r="AS120" i="75"/>
  <c r="AS66" i="75"/>
  <c r="AS170" i="75"/>
  <c r="AS69" i="75"/>
  <c r="AS64" i="75"/>
  <c r="AS121" i="75"/>
  <c r="AS62" i="75"/>
  <c r="AS168" i="75"/>
  <c r="AS167" i="75"/>
  <c r="AS61" i="75"/>
  <c r="AS169" i="75"/>
  <c r="AS114" i="75"/>
  <c r="AS60" i="75"/>
  <c r="AS115" i="75"/>
  <c r="AS113" i="75"/>
  <c r="AS166" i="75"/>
  <c r="AS59" i="75"/>
  <c r="AS112" i="75"/>
  <c r="AS58" i="75"/>
  <c r="AS165" i="75"/>
  <c r="AS111" i="75"/>
  <c r="AS164" i="75"/>
  <c r="AS57" i="75"/>
  <c r="AS110" i="75"/>
  <c r="AS163" i="75"/>
  <c r="AS56" i="75"/>
  <c r="AS109" i="75"/>
  <c r="AS162" i="75"/>
  <c r="AS55" i="75"/>
  <c r="AS108" i="75"/>
  <c r="AS54" i="75"/>
  <c r="AS161" i="75"/>
  <c r="AS107" i="75"/>
  <c r="AS53" i="75"/>
  <c r="AS160" i="75"/>
  <c r="AS106" i="75"/>
  <c r="AS52" i="75"/>
  <c r="AS159" i="75"/>
  <c r="AS105" i="75"/>
  <c r="AS158" i="75"/>
  <c r="AS51" i="75"/>
  <c r="AS104" i="75"/>
  <c r="AS157" i="75"/>
  <c r="AS50" i="75"/>
  <c r="AS103" i="75"/>
  <c r="AS156" i="75"/>
  <c r="AS49" i="75"/>
  <c r="AS102" i="75"/>
  <c r="AS48" i="75"/>
  <c r="AS155" i="75"/>
  <c r="AS101" i="75"/>
  <c r="AS154" i="75"/>
  <c r="AS47" i="75"/>
  <c r="AS100" i="75"/>
  <c r="AC30" i="75"/>
  <c r="Z27" i="75"/>
  <c r="AE32" i="75"/>
  <c r="Y26" i="75"/>
  <c r="Y76" i="75" s="1"/>
  <c r="Y14" i="75" s="1"/>
  <c r="AD31" i="75"/>
  <c r="AA28" i="75"/>
  <c r="AH35" i="75"/>
  <c r="AP43" i="75"/>
  <c r="AG34" i="75"/>
  <c r="AB29" i="75"/>
  <c r="AS46" i="75"/>
  <c r="AF33" i="75"/>
  <c r="AL39" i="75"/>
  <c r="AO42" i="75"/>
  <c r="AM40" i="75"/>
  <c r="AN41" i="75"/>
  <c r="AK38" i="75"/>
  <c r="AJ37" i="75"/>
  <c r="AR45" i="75"/>
  <c r="AQ44" i="75"/>
  <c r="AI36" i="75"/>
  <c r="Y22" i="75"/>
  <c r="AN148" i="75"/>
  <c r="Y133" i="75"/>
  <c r="Y183" i="75" s="1"/>
  <c r="Y18" i="75" s="1"/>
  <c r="AK145" i="75"/>
  <c r="AS153" i="75"/>
  <c r="AC137" i="75"/>
  <c r="AO149" i="75"/>
  <c r="AG141" i="75"/>
  <c r="AF140" i="75"/>
  <c r="Z134" i="75"/>
  <c r="AD138" i="75"/>
  <c r="AL146" i="75"/>
  <c r="AP150" i="75"/>
  <c r="AB136" i="75"/>
  <c r="AR152" i="75"/>
  <c r="AH142" i="75"/>
  <c r="AA135" i="75"/>
  <c r="AI143" i="75"/>
  <c r="AM147" i="75"/>
  <c r="AJ144" i="75"/>
  <c r="AE139" i="75"/>
  <c r="AQ151" i="75"/>
  <c r="Y383" i="67"/>
  <c r="Y373" i="67"/>
  <c r="Y378" i="67"/>
  <c r="Y376" i="67"/>
  <c r="Y382" i="67"/>
  <c r="Y381" i="67"/>
  <c r="Y375" i="67"/>
  <c r="Y372" i="67"/>
  <c r="Y377" i="67"/>
  <c r="Y371" i="67"/>
  <c r="Y379" i="67"/>
  <c r="Y380" i="67"/>
  <c r="Y374" i="67"/>
  <c r="Y379" i="61"/>
  <c r="Y383" i="61"/>
  <c r="Y376" i="61"/>
  <c r="Y381" i="61"/>
  <c r="Y375" i="61"/>
  <c r="Y372" i="61"/>
  <c r="Y377" i="61"/>
  <c r="Y371" i="61"/>
  <c r="Y382" i="61"/>
  <c r="Y373" i="61"/>
  <c r="Y380" i="61"/>
  <c r="Y374" i="61"/>
  <c r="Y77" i="69"/>
  <c r="Y76" i="59"/>
  <c r="AA149" i="67"/>
  <c r="AA149" i="61"/>
  <c r="AS400" i="61"/>
  <c r="AA142" i="61"/>
  <c r="AA138" i="61"/>
  <c r="AA148" i="61"/>
  <c r="AA153" i="61"/>
  <c r="AA140" i="61"/>
  <c r="AA163" i="67"/>
  <c r="AA134" i="67"/>
  <c r="AA139" i="61"/>
  <c r="AA137" i="61"/>
  <c r="AA141" i="67"/>
  <c r="AA152" i="67"/>
  <c r="AA132" i="67"/>
  <c r="AA150" i="67"/>
  <c r="AA156" i="61"/>
  <c r="AA135" i="61"/>
  <c r="AA151" i="67"/>
  <c r="AA144" i="61"/>
  <c r="AA160" i="67"/>
  <c r="AA137" i="67"/>
  <c r="AW389" i="67"/>
  <c r="AW388" i="67"/>
  <c r="AV400" i="67"/>
  <c r="AT27" i="61"/>
  <c r="AT80" i="61" s="1"/>
  <c r="AT388" i="61"/>
  <c r="AT389" i="61"/>
  <c r="AQ205" i="59"/>
  <c r="AT46" i="61"/>
  <c r="AT43" i="61"/>
  <c r="AT50" i="61"/>
  <c r="AT53" i="61"/>
  <c r="AT55" i="61"/>
  <c r="AT56" i="61"/>
  <c r="AT45" i="61"/>
  <c r="AT47" i="61"/>
  <c r="AT48" i="61"/>
  <c r="AT49" i="61"/>
  <c r="AT54" i="61"/>
  <c r="AT44" i="61"/>
  <c r="AT52" i="61"/>
  <c r="AT51" i="61"/>
  <c r="AT41" i="61"/>
  <c r="AT94" i="61" s="1"/>
  <c r="AT42" i="61"/>
  <c r="AT95" i="61" s="1"/>
  <c r="AT40" i="61"/>
  <c r="AT93" i="61" s="1"/>
  <c r="AT39" i="61"/>
  <c r="AT92" i="61" s="1"/>
  <c r="AT38" i="61"/>
  <c r="AT91" i="61" s="1"/>
  <c r="AT37" i="61"/>
  <c r="AT90" i="61" s="1"/>
  <c r="AT36" i="61"/>
  <c r="AT89" i="61" s="1"/>
  <c r="AT35" i="61"/>
  <c r="AT88" i="61" s="1"/>
  <c r="AT34" i="61"/>
  <c r="AT87" i="61" s="1"/>
  <c r="AT33" i="61"/>
  <c r="AT86" i="61" s="1"/>
  <c r="AT32" i="61"/>
  <c r="AT85" i="61" s="1"/>
  <c r="AT31" i="61"/>
  <c r="AT84" i="61" s="1"/>
  <c r="AT30" i="61"/>
  <c r="AT83" i="61" s="1"/>
  <c r="AT29" i="61"/>
  <c r="AT82" i="61" s="1"/>
  <c r="AT28" i="61"/>
  <c r="AT81" i="61" s="1"/>
  <c r="AA160" i="61"/>
  <c r="AA150" i="61"/>
  <c r="AA151" i="61"/>
  <c r="AA139" i="67"/>
  <c r="AA141" i="61"/>
  <c r="AA153" i="67"/>
  <c r="AA152" i="61"/>
  <c r="AA140" i="67"/>
  <c r="AA132" i="61"/>
  <c r="AA134" i="61"/>
  <c r="AA163" i="61"/>
  <c r="AA148" i="67"/>
  <c r="AA138" i="67"/>
  <c r="AA142" i="67"/>
  <c r="AA135" i="67"/>
  <c r="AA156" i="67"/>
  <c r="AT218" i="61"/>
  <c r="AT270" i="61" s="1"/>
  <c r="AT394" i="61"/>
  <c r="AK111" i="56"/>
  <c r="AK139" i="56"/>
  <c r="AK94" i="56"/>
  <c r="AK120" i="56"/>
  <c r="AK108" i="56"/>
  <c r="AK96" i="56"/>
  <c r="AK127" i="56"/>
  <c r="AK87" i="56"/>
  <c r="AK66" i="56"/>
  <c r="AK73" i="56"/>
  <c r="AK69" i="56"/>
  <c r="AK136" i="56"/>
  <c r="AK60" i="56"/>
  <c r="AK148" i="56"/>
  <c r="AK100" i="56"/>
  <c r="AK75" i="56"/>
  <c r="AK64" i="56"/>
  <c r="AK114" i="56"/>
  <c r="AK144" i="56"/>
  <c r="AK117" i="56"/>
  <c r="AK118" i="56"/>
  <c r="AK142" i="56"/>
  <c r="AK123" i="56"/>
  <c r="AK82" i="56"/>
  <c r="AK81" i="56"/>
  <c r="AK126" i="56"/>
  <c r="AK88" i="56"/>
  <c r="AK90" i="56"/>
  <c r="AK124" i="56"/>
  <c r="AK132" i="56"/>
  <c r="AK138" i="56"/>
  <c r="AK121" i="56"/>
  <c r="AK103" i="56"/>
  <c r="AK70" i="56"/>
  <c r="AK76" i="56"/>
  <c r="AK72" i="56"/>
  <c r="AK99" i="56"/>
  <c r="AK112" i="56"/>
  <c r="AK63" i="56"/>
  <c r="AK84" i="56"/>
  <c r="AK78" i="56"/>
  <c r="AK106" i="56"/>
  <c r="AK97" i="56"/>
  <c r="AK105" i="56"/>
  <c r="AK145" i="56"/>
  <c r="AK133" i="56"/>
  <c r="AK102" i="56"/>
  <c r="AK151" i="56"/>
  <c r="AK130" i="56"/>
  <c r="AK129" i="56"/>
  <c r="AK91" i="56"/>
  <c r="AK85" i="56"/>
  <c r="AK141" i="56"/>
  <c r="AK115" i="56"/>
  <c r="AK61" i="56"/>
  <c r="AK147" i="56"/>
  <c r="AK150" i="56"/>
  <c r="AK93" i="56"/>
  <c r="AK67" i="56"/>
  <c r="AK109" i="56"/>
  <c r="AK135" i="56"/>
  <c r="AK79" i="56"/>
  <c r="AK154" i="56"/>
  <c r="AK153" i="56"/>
  <c r="AW47" i="67"/>
  <c r="AW48" i="67"/>
  <c r="AW46" i="67"/>
  <c r="AW49" i="67"/>
  <c r="AW51" i="67"/>
  <c r="AW52" i="67"/>
  <c r="AW54" i="67"/>
  <c r="AW55" i="67"/>
  <c r="AW56" i="67"/>
  <c r="AW50" i="67"/>
  <c r="AW53" i="67"/>
  <c r="AW45" i="67"/>
  <c r="AW44" i="67"/>
  <c r="AW43" i="67"/>
  <c r="AW42" i="67"/>
  <c r="AW41" i="67"/>
  <c r="AW40" i="67"/>
  <c r="AW39" i="67"/>
  <c r="AW38" i="67"/>
  <c r="AW37" i="67"/>
  <c r="AW36" i="67"/>
  <c r="AW35" i="67"/>
  <c r="AW34" i="67"/>
  <c r="AW33" i="67"/>
  <c r="AW32" i="67"/>
  <c r="AW31" i="67"/>
  <c r="AA145" i="61"/>
  <c r="AA145" i="67"/>
  <c r="AA143" i="61"/>
  <c r="AA143" i="67"/>
  <c r="AA158" i="61"/>
  <c r="AA158" i="67"/>
  <c r="AA161" i="61"/>
  <c r="AA161" i="67"/>
  <c r="AA154" i="61"/>
  <c r="AA154" i="67"/>
  <c r="AA133" i="61"/>
  <c r="AA133" i="67"/>
  <c r="AA155" i="61"/>
  <c r="AA155" i="67"/>
  <c r="AA147" i="61"/>
  <c r="AA147" i="67"/>
  <c r="AA146" i="67"/>
  <c r="AA146" i="61"/>
  <c r="AA136" i="61"/>
  <c r="AA136" i="67"/>
  <c r="AW30" i="67"/>
  <c r="AA157" i="61"/>
  <c r="AA157" i="67"/>
  <c r="AA159" i="61"/>
  <c r="AA159" i="67"/>
  <c r="AA162" i="61"/>
  <c r="AA162" i="67"/>
  <c r="Z57" i="67"/>
  <c r="Z399" i="67" s="1"/>
  <c r="Z401" i="67" s="1"/>
  <c r="Z402" i="67" s="1"/>
  <c r="Z228" i="67"/>
  <c r="Z280" i="67" s="1"/>
  <c r="Z182" i="67"/>
  <c r="Z234" i="67" s="1"/>
  <c r="Z286" i="67" s="1"/>
  <c r="Z173" i="67"/>
  <c r="Z225" i="67" s="1"/>
  <c r="Z277" i="67" s="1"/>
  <c r="Z183" i="67"/>
  <c r="Z235" i="67" s="1"/>
  <c r="Z287" i="67" s="1"/>
  <c r="Z169" i="67"/>
  <c r="Z167" i="67"/>
  <c r="Z219" i="67" s="1"/>
  <c r="Z271" i="67" s="1"/>
  <c r="Z180" i="67"/>
  <c r="Z232" i="67" s="1"/>
  <c r="Z284" i="67" s="1"/>
  <c r="Z170" i="67"/>
  <c r="Z222" i="67" s="1"/>
  <c r="Z274" i="67" s="1"/>
  <c r="Z168" i="67"/>
  <c r="Z172" i="67"/>
  <c r="Z224" i="67" s="1"/>
  <c r="Z276" i="67" s="1"/>
  <c r="Z175" i="67"/>
  <c r="Z227" i="67" s="1"/>
  <c r="Z279" i="67" s="1"/>
  <c r="Z184" i="67"/>
  <c r="Z236" i="67" s="1"/>
  <c r="Z288" i="67" s="1"/>
  <c r="Z179" i="67"/>
  <c r="Z205" i="67"/>
  <c r="Z257" i="67" s="1"/>
  <c r="Z309" i="67" s="1"/>
  <c r="Z187" i="67"/>
  <c r="Z239" i="67" s="1"/>
  <c r="Z291" i="67" s="1"/>
  <c r="Z204" i="67"/>
  <c r="Z256" i="67" s="1"/>
  <c r="Z308" i="67" s="1"/>
  <c r="Z185" i="67"/>
  <c r="Z237" i="67" s="1"/>
  <c r="Z289" i="67" s="1"/>
  <c r="Z188" i="67"/>
  <c r="Z240" i="67" s="1"/>
  <c r="Z292" i="67" s="1"/>
  <c r="Z202" i="67"/>
  <c r="Z254" i="67" s="1"/>
  <c r="Z306" i="67" s="1"/>
  <c r="Z197" i="67"/>
  <c r="Z249" i="67" s="1"/>
  <c r="Z301" i="67" s="1"/>
  <c r="Z213" i="67"/>
  <c r="Z265" i="67" s="1"/>
  <c r="Z317" i="67" s="1"/>
  <c r="Z201" i="67"/>
  <c r="Z253" i="67" s="1"/>
  <c r="Z305" i="67" s="1"/>
  <c r="Z203" i="67"/>
  <c r="Z255" i="67" s="1"/>
  <c r="Z307" i="67" s="1"/>
  <c r="Z194" i="67"/>
  <c r="Z246" i="67" s="1"/>
  <c r="Z298" i="67" s="1"/>
  <c r="Z190" i="67"/>
  <c r="Z242" i="67" s="1"/>
  <c r="Z294" i="67" s="1"/>
  <c r="Z200" i="67"/>
  <c r="Z252" i="67" s="1"/>
  <c r="Z304" i="67" s="1"/>
  <c r="Z196" i="67"/>
  <c r="Z248" i="67" s="1"/>
  <c r="Z300" i="67" s="1"/>
  <c r="Z209" i="67"/>
  <c r="Z261" i="67" s="1"/>
  <c r="Z313" i="67" s="1"/>
  <c r="Z208" i="67"/>
  <c r="Z260" i="67" s="1"/>
  <c r="Z312" i="67" s="1"/>
  <c r="Z212" i="67"/>
  <c r="Z264" i="67" s="1"/>
  <c r="Z316" i="67" s="1"/>
  <c r="Z192" i="67"/>
  <c r="Z244" i="67" s="1"/>
  <c r="Z296" i="67" s="1"/>
  <c r="Z206" i="67"/>
  <c r="Z258" i="67" s="1"/>
  <c r="Z310" i="67" s="1"/>
  <c r="Z189" i="67"/>
  <c r="Z241" i="67" s="1"/>
  <c r="Z293" i="67" s="1"/>
  <c r="Z215" i="67"/>
  <c r="Z267" i="67" s="1"/>
  <c r="Z319" i="67" s="1"/>
  <c r="Z207" i="67"/>
  <c r="Z259" i="67" s="1"/>
  <c r="Z311" i="67" s="1"/>
  <c r="Z214" i="67"/>
  <c r="Z266" i="67" s="1"/>
  <c r="Z318" i="67" s="1"/>
  <c r="Z198" i="67"/>
  <c r="Z250" i="67" s="1"/>
  <c r="Z302" i="67" s="1"/>
  <c r="Z186" i="67"/>
  <c r="Z238" i="67" s="1"/>
  <c r="Z290" i="67" s="1"/>
  <c r="Z210" i="67"/>
  <c r="Z262" i="67" s="1"/>
  <c r="Z314" i="67" s="1"/>
  <c r="Z199" i="67"/>
  <c r="Z251" i="67" s="1"/>
  <c r="Z303" i="67" s="1"/>
  <c r="Z191" i="67"/>
  <c r="Z243" i="67" s="1"/>
  <c r="Z295" i="67" s="1"/>
  <c r="Z211" i="67"/>
  <c r="Z263" i="67" s="1"/>
  <c r="Z315" i="67" s="1"/>
  <c r="Z193" i="67"/>
  <c r="Z245" i="67" s="1"/>
  <c r="Z297" i="67" s="1"/>
  <c r="Z195" i="67"/>
  <c r="Z247" i="67" s="1"/>
  <c r="Z299" i="67" s="1"/>
  <c r="Z216" i="67"/>
  <c r="Z268" i="67" s="1"/>
  <c r="Z320" i="67" s="1"/>
  <c r="Z171" i="67"/>
  <c r="Z223" i="67" s="1"/>
  <c r="Z275" i="67" s="1"/>
  <c r="Z178" i="67"/>
  <c r="Z230" i="67" s="1"/>
  <c r="Z282" i="67" s="1"/>
  <c r="Z177" i="67"/>
  <c r="Z229" i="67" s="1"/>
  <c r="Z281" i="67" s="1"/>
  <c r="Z181" i="67"/>
  <c r="Z174" i="67"/>
  <c r="Z226" i="67" s="1"/>
  <c r="Z278" i="67" s="1"/>
  <c r="Z60" i="67"/>
  <c r="Z110" i="67" s="1"/>
  <c r="X14" i="69" s="1"/>
  <c r="AA127" i="61"/>
  <c r="AA127" i="67"/>
  <c r="AA123" i="61"/>
  <c r="AA123" i="67"/>
  <c r="AA118" i="61"/>
  <c r="AA335" i="61" s="1"/>
  <c r="AA118" i="67"/>
  <c r="AA335" i="67" s="1"/>
  <c r="AA130" i="61"/>
  <c r="AA130" i="67"/>
  <c r="AA114" i="61"/>
  <c r="AA114" i="67"/>
  <c r="AA126" i="61"/>
  <c r="AA126" i="67"/>
  <c r="AA122" i="61"/>
  <c r="AA122" i="67"/>
  <c r="AA117" i="61"/>
  <c r="AA117" i="67"/>
  <c r="AA119" i="61"/>
  <c r="AA119" i="67"/>
  <c r="AA115" i="61"/>
  <c r="AA115" i="67"/>
  <c r="AA333" i="67" s="1"/>
  <c r="AA124" i="61"/>
  <c r="AA124" i="67"/>
  <c r="AA121" i="61"/>
  <c r="AA121" i="67"/>
  <c r="AA131" i="61"/>
  <c r="AA131" i="67"/>
  <c r="AA128" i="61"/>
  <c r="AA128" i="67"/>
  <c r="AA120" i="61"/>
  <c r="AA120" i="67"/>
  <c r="AA125" i="61"/>
  <c r="AA125" i="67"/>
  <c r="AA116" i="61"/>
  <c r="AA116" i="67"/>
  <c r="AA129" i="61"/>
  <c r="AA129" i="67"/>
  <c r="Z324" i="67"/>
  <c r="Z181" i="61"/>
  <c r="Z233" i="61" s="1"/>
  <c r="Z285" i="61" s="1"/>
  <c r="Z190" i="61"/>
  <c r="Z242" i="61" s="1"/>
  <c r="Z294" i="61" s="1"/>
  <c r="Z202" i="61"/>
  <c r="Z254" i="61" s="1"/>
  <c r="Z306" i="61" s="1"/>
  <c r="Z204" i="61"/>
  <c r="Z256" i="61" s="1"/>
  <c r="Z308" i="61" s="1"/>
  <c r="Z215" i="61"/>
  <c r="Z267" i="61" s="1"/>
  <c r="Z319" i="61" s="1"/>
  <c r="Z208" i="61"/>
  <c r="Z260" i="61" s="1"/>
  <c r="Z312" i="61" s="1"/>
  <c r="Z191" i="61"/>
  <c r="Z243" i="61" s="1"/>
  <c r="Z295" i="61" s="1"/>
  <c r="Z198" i="61"/>
  <c r="Z250" i="61" s="1"/>
  <c r="Z302" i="61" s="1"/>
  <c r="Z210" i="61"/>
  <c r="Z262" i="61" s="1"/>
  <c r="Z314" i="61" s="1"/>
  <c r="Z169" i="61"/>
  <c r="Z221" i="61" s="1"/>
  <c r="Z273" i="61" s="1"/>
  <c r="Z174" i="61"/>
  <c r="Z226" i="61" s="1"/>
  <c r="Z278" i="61" s="1"/>
  <c r="Z172" i="61"/>
  <c r="Z224" i="61" s="1"/>
  <c r="Z276" i="61" s="1"/>
  <c r="Z171" i="61"/>
  <c r="Z223" i="61" s="1"/>
  <c r="Z275" i="61" s="1"/>
  <c r="Z184" i="61"/>
  <c r="Z236" i="61" s="1"/>
  <c r="Z288" i="61" s="1"/>
  <c r="Z201" i="61"/>
  <c r="Z253" i="61" s="1"/>
  <c r="Z305" i="61" s="1"/>
  <c r="Z194" i="61"/>
  <c r="Z246" i="61" s="1"/>
  <c r="Z298" i="61" s="1"/>
  <c r="Z213" i="61"/>
  <c r="Z265" i="61" s="1"/>
  <c r="Z317" i="61" s="1"/>
  <c r="Z199" i="61"/>
  <c r="Z251" i="61" s="1"/>
  <c r="Z303" i="61" s="1"/>
  <c r="Z193" i="61"/>
  <c r="Z245" i="61" s="1"/>
  <c r="Z297" i="61" s="1"/>
  <c r="Z192" i="61"/>
  <c r="Z244" i="61" s="1"/>
  <c r="Z296" i="61" s="1"/>
  <c r="Z207" i="61"/>
  <c r="Z259" i="61" s="1"/>
  <c r="Z311" i="61" s="1"/>
  <c r="Z196" i="61"/>
  <c r="Z248" i="61" s="1"/>
  <c r="Z300" i="61" s="1"/>
  <c r="Z179" i="61"/>
  <c r="Z231" i="61" s="1"/>
  <c r="Z283" i="61" s="1"/>
  <c r="Z177" i="61"/>
  <c r="Z229" i="61" s="1"/>
  <c r="Z281" i="61" s="1"/>
  <c r="Z173" i="61"/>
  <c r="Z225" i="61" s="1"/>
  <c r="Z277" i="61" s="1"/>
  <c r="Z170" i="61"/>
  <c r="Z222" i="61" s="1"/>
  <c r="Z274" i="61" s="1"/>
  <c r="Z180" i="61"/>
  <c r="Z232" i="61" s="1"/>
  <c r="Z284" i="61" s="1"/>
  <c r="Z185" i="61"/>
  <c r="Z237" i="61" s="1"/>
  <c r="Z289" i="61" s="1"/>
  <c r="Z203" i="61"/>
  <c r="Z255" i="61" s="1"/>
  <c r="Z307" i="61" s="1"/>
  <c r="Z188" i="61"/>
  <c r="Z240" i="61" s="1"/>
  <c r="Z292" i="61" s="1"/>
  <c r="Z186" i="61"/>
  <c r="Z238" i="61" s="1"/>
  <c r="Z290" i="61" s="1"/>
  <c r="Z212" i="61"/>
  <c r="Z264" i="61" s="1"/>
  <c r="Z316" i="61" s="1"/>
  <c r="Z195" i="61"/>
  <c r="Z247" i="61" s="1"/>
  <c r="Z299" i="61" s="1"/>
  <c r="Z211" i="61"/>
  <c r="Z263" i="61" s="1"/>
  <c r="Z315" i="61" s="1"/>
  <c r="Z189" i="61"/>
  <c r="Z241" i="61" s="1"/>
  <c r="Z293" i="61" s="1"/>
  <c r="Z168" i="61"/>
  <c r="Z220" i="61" s="1"/>
  <c r="Z272" i="61" s="1"/>
  <c r="Z167" i="61"/>
  <c r="Z219" i="61" s="1"/>
  <c r="Z271" i="61" s="1"/>
  <c r="Z178" i="61"/>
  <c r="Z230" i="61" s="1"/>
  <c r="Z282" i="61" s="1"/>
  <c r="Z182" i="61"/>
  <c r="Z234" i="61" s="1"/>
  <c r="Z286" i="61" s="1"/>
  <c r="Z197" i="61"/>
  <c r="Z249" i="61" s="1"/>
  <c r="Z301" i="61" s="1"/>
  <c r="Z205" i="61"/>
  <c r="Z257" i="61" s="1"/>
  <c r="Z309" i="61" s="1"/>
  <c r="Z187" i="61"/>
  <c r="Z239" i="61" s="1"/>
  <c r="Z291" i="61" s="1"/>
  <c r="Z206" i="61"/>
  <c r="Z258" i="61" s="1"/>
  <c r="Z310" i="61" s="1"/>
  <c r="Z200" i="61"/>
  <c r="Z252" i="61" s="1"/>
  <c r="Z304" i="61" s="1"/>
  <c r="Z214" i="61"/>
  <c r="Z266" i="61" s="1"/>
  <c r="Z318" i="61" s="1"/>
  <c r="Z209" i="61"/>
  <c r="Z261" i="61" s="1"/>
  <c r="Z313" i="61" s="1"/>
  <c r="Z216" i="61"/>
  <c r="Z268" i="61" s="1"/>
  <c r="Z320" i="61" s="1"/>
  <c r="Z176" i="61"/>
  <c r="Z228" i="61" s="1"/>
  <c r="Z280" i="61" s="1"/>
  <c r="Z175" i="61"/>
  <c r="Z227" i="61" s="1"/>
  <c r="Z279" i="61" s="1"/>
  <c r="Z183" i="61"/>
  <c r="Z235" i="61" s="1"/>
  <c r="Z287" i="61" s="1"/>
  <c r="Z60" i="61"/>
  <c r="Z110" i="61" s="1"/>
  <c r="AK57" i="56"/>
  <c r="AK58" i="56"/>
  <c r="AK55" i="56"/>
  <c r="AK54" i="56"/>
  <c r="AK52" i="56"/>
  <c r="AK51" i="56"/>
  <c r="AN33" i="66"/>
  <c r="AM34" i="66"/>
  <c r="AS3" i="67" s="1"/>
  <c r="AO19" i="66"/>
  <c r="AR85" i="67"/>
  <c r="AR393" i="67"/>
  <c r="AR395" i="67" s="1"/>
  <c r="AP16" i="69" s="1"/>
  <c r="AR80" i="67"/>
  <c r="AR88" i="67"/>
  <c r="AR84" i="67"/>
  <c r="AR394" i="67"/>
  <c r="AR81" i="67"/>
  <c r="AR86" i="67"/>
  <c r="AR91" i="67"/>
  <c r="AR83" i="67"/>
  <c r="AR93" i="67"/>
  <c r="AR90" i="67"/>
  <c r="AR92" i="67"/>
  <c r="AR87" i="67"/>
  <c r="AR82" i="67"/>
  <c r="AR89" i="67"/>
  <c r="AR79" i="67"/>
  <c r="AR78" i="67"/>
  <c r="X183" i="59"/>
  <c r="X70" i="59" s="1"/>
  <c r="AK10" i="56"/>
  <c r="AK46" i="56"/>
  <c r="AK43" i="56"/>
  <c r="AK30" i="56"/>
  <c r="AK16" i="56"/>
  <c r="AK12" i="56"/>
  <c r="AK37" i="56"/>
  <c r="AK21" i="56"/>
  <c r="AK48" i="56"/>
  <c r="AK33" i="56"/>
  <c r="AK22" i="56"/>
  <c r="AK31" i="56"/>
  <c r="AK18" i="56"/>
  <c r="AK24" i="56"/>
  <c r="AK25" i="56"/>
  <c r="AK36" i="56"/>
  <c r="AK15" i="56"/>
  <c r="AK13" i="56"/>
  <c r="AK19" i="56"/>
  <c r="AK42" i="56"/>
  <c r="AK9" i="56"/>
  <c r="AK49" i="56"/>
  <c r="AK28" i="56"/>
  <c r="AK40" i="56"/>
  <c r="AK34" i="56"/>
  <c r="AK27" i="56"/>
  <c r="AK39" i="56"/>
  <c r="AK45" i="56"/>
  <c r="Z324" i="61"/>
  <c r="Z342" i="61" s="1"/>
  <c r="Z357" i="61" s="1"/>
  <c r="Z57" i="61"/>
  <c r="AU231" i="69"/>
  <c r="AU236" i="69"/>
  <c r="AU220" i="69"/>
  <c r="AU214" i="69"/>
  <c r="AU222" i="69"/>
  <c r="AU237" i="69"/>
  <c r="AU178" i="69"/>
  <c r="AU169" i="69"/>
  <c r="AU124" i="69"/>
  <c r="AU217" i="69"/>
  <c r="AU166" i="69"/>
  <c r="AU125" i="69"/>
  <c r="AU183" i="69"/>
  <c r="AU172" i="69"/>
  <c r="AU126" i="69"/>
  <c r="AU109" i="69"/>
  <c r="AU127" i="69"/>
  <c r="AU112" i="69"/>
  <c r="AU107" i="69"/>
  <c r="AU106" i="69"/>
  <c r="AU223" i="69"/>
  <c r="AU226" i="69"/>
  <c r="AU225" i="69"/>
  <c r="AU181" i="69"/>
  <c r="AU179" i="69"/>
  <c r="AU161" i="69"/>
  <c r="AU174" i="69"/>
  <c r="AU117" i="69"/>
  <c r="AU163" i="69"/>
  <c r="AU118" i="69"/>
  <c r="AU119" i="69"/>
  <c r="AU160" i="69"/>
  <c r="AU235" i="69"/>
  <c r="AU219" i="69"/>
  <c r="AU224" i="69"/>
  <c r="AU218" i="69"/>
  <c r="AU215" i="69"/>
  <c r="AU177" i="69"/>
  <c r="AU182" i="69"/>
  <c r="AU173" i="69"/>
  <c r="AU128" i="69"/>
  <c r="AU229" i="69"/>
  <c r="AU170" i="69"/>
  <c r="AU129" i="69"/>
  <c r="AU113" i="69"/>
  <c r="AU180" i="69"/>
  <c r="AU130" i="69"/>
  <c r="AU114" i="69"/>
  <c r="AU159" i="69"/>
  <c r="AU115" i="69"/>
  <c r="AU110" i="69"/>
  <c r="AU111" i="69"/>
  <c r="AU228" i="69"/>
  <c r="AU213" i="69"/>
  <c r="AU116" i="69"/>
  <c r="AU158" i="69"/>
  <c r="AU168" i="69"/>
  <c r="AU175" i="69"/>
  <c r="AU230" i="69"/>
  <c r="AU227" i="69"/>
  <c r="AU232" i="69"/>
  <c r="AU234" i="69"/>
  <c r="AU233" i="69"/>
  <c r="AU216" i="69"/>
  <c r="AU221" i="69"/>
  <c r="AU212" i="69"/>
  <c r="AU165" i="69"/>
  <c r="AU120" i="69"/>
  <c r="AU176" i="69"/>
  <c r="AU162" i="69"/>
  <c r="AU121" i="69"/>
  <c r="AU171" i="69"/>
  <c r="AU164" i="69"/>
  <c r="AU122" i="69"/>
  <c r="AU105" i="69"/>
  <c r="AU123" i="69"/>
  <c r="AU108" i="69"/>
  <c r="AU167" i="69"/>
  <c r="AU211" i="69"/>
  <c r="AU157" i="69"/>
  <c r="AU104" i="69"/>
  <c r="AV390" i="67"/>
  <c r="AR18" i="66"/>
  <c r="AR11" i="66" s="1"/>
  <c r="AV5" i="69"/>
  <c r="AS27" i="66"/>
  <c r="AX2" i="67"/>
  <c r="AW104" i="67"/>
  <c r="AW100" i="67"/>
  <c r="AW99" i="67"/>
  <c r="AW106" i="67"/>
  <c r="AW105" i="67"/>
  <c r="AW108" i="67"/>
  <c r="AW101" i="67"/>
  <c r="AW218" i="67"/>
  <c r="AW270" i="67" s="1"/>
  <c r="AW102" i="67"/>
  <c r="AW103" i="67"/>
  <c r="AW109" i="67"/>
  <c r="AW107" i="67"/>
  <c r="Y81" i="69"/>
  <c r="Z82" i="69"/>
  <c r="AA83" i="69"/>
  <c r="AB84" i="69"/>
  <c r="AC85" i="69"/>
  <c r="AD86" i="69"/>
  <c r="AE87" i="69"/>
  <c r="AF88" i="69"/>
  <c r="AG89" i="69"/>
  <c r="AH90" i="69"/>
  <c r="AI91" i="69"/>
  <c r="AJ92" i="69"/>
  <c r="AK93" i="69"/>
  <c r="AL94" i="69"/>
  <c r="AM95" i="69"/>
  <c r="AN96" i="69"/>
  <c r="AO97" i="69"/>
  <c r="AP98" i="69"/>
  <c r="AQ99" i="69"/>
  <c r="AR100" i="69"/>
  <c r="AS101" i="69"/>
  <c r="AT102" i="69"/>
  <c r="AU103" i="69"/>
  <c r="AS30" i="66"/>
  <c r="AT28" i="66"/>
  <c r="AT29" i="66" s="1"/>
  <c r="Y188" i="69"/>
  <c r="Z189" i="69"/>
  <c r="AA190" i="69"/>
  <c r="AB191" i="69"/>
  <c r="AC192" i="69"/>
  <c r="AD193" i="69"/>
  <c r="AE194" i="69"/>
  <c r="AF195" i="69"/>
  <c r="AG196" i="69"/>
  <c r="AH197" i="69"/>
  <c r="AI198" i="69"/>
  <c r="AJ199" i="69"/>
  <c r="AK200" i="69"/>
  <c r="AL201" i="69"/>
  <c r="AM202" i="69"/>
  <c r="AN203" i="69"/>
  <c r="AO204" i="69"/>
  <c r="AP205" i="69"/>
  <c r="AQ206" i="69"/>
  <c r="AR207" i="69"/>
  <c r="AS208" i="69"/>
  <c r="AT209" i="69"/>
  <c r="AU210" i="69"/>
  <c r="AS393" i="61"/>
  <c r="Y401" i="61"/>
  <c r="Y402" i="61" s="1"/>
  <c r="AC84" i="59"/>
  <c r="AD85" i="59"/>
  <c r="AE86" i="59"/>
  <c r="AF87" i="59"/>
  <c r="AG88" i="59"/>
  <c r="AH89" i="59"/>
  <c r="AI90" i="59"/>
  <c r="AJ91" i="59"/>
  <c r="AK92" i="59"/>
  <c r="AL93" i="59"/>
  <c r="AM94" i="59"/>
  <c r="AN95" i="59"/>
  <c r="AO96" i="59"/>
  <c r="AP97" i="59"/>
  <c r="AC191" i="59"/>
  <c r="AD192" i="59"/>
  <c r="AE193" i="59"/>
  <c r="AF194" i="59"/>
  <c r="AG195" i="59"/>
  <c r="AH196" i="59"/>
  <c r="AI197" i="59"/>
  <c r="AJ198" i="59"/>
  <c r="AK199" i="59"/>
  <c r="AL200" i="59"/>
  <c r="AM201" i="59"/>
  <c r="AN202" i="59"/>
  <c r="AO203" i="59"/>
  <c r="AP204" i="59"/>
  <c r="AQ98" i="59"/>
  <c r="AR209" i="59"/>
  <c r="AR207" i="59"/>
  <c r="AR211" i="59"/>
  <c r="AR206" i="59"/>
  <c r="AR210" i="59"/>
  <c r="AR213" i="59"/>
  <c r="AR217" i="59"/>
  <c r="AR221" i="59"/>
  <c r="AR225" i="59"/>
  <c r="AR212" i="59"/>
  <c r="AR216" i="59"/>
  <c r="AR220" i="59"/>
  <c r="AR224" i="59"/>
  <c r="AR208" i="59"/>
  <c r="AR215" i="59"/>
  <c r="AR219" i="59"/>
  <c r="AR223" i="59"/>
  <c r="AR227" i="59"/>
  <c r="AR214" i="59"/>
  <c r="AR218" i="59"/>
  <c r="AR222" i="59"/>
  <c r="AR226" i="59"/>
  <c r="AR228" i="59"/>
  <c r="AR232" i="59"/>
  <c r="AR236" i="59"/>
  <c r="AR231" i="59"/>
  <c r="AR235" i="59"/>
  <c r="AR230" i="59"/>
  <c r="AR234" i="59"/>
  <c r="AR229" i="59"/>
  <c r="AR233" i="59"/>
  <c r="Y187" i="59"/>
  <c r="AA189" i="59"/>
  <c r="AB190" i="59"/>
  <c r="Z188" i="59"/>
  <c r="AR155" i="59"/>
  <c r="AR156" i="59"/>
  <c r="AR158" i="59"/>
  <c r="AR162" i="59"/>
  <c r="AR157" i="59"/>
  <c r="AR163" i="59"/>
  <c r="AR167" i="59"/>
  <c r="AR171" i="59"/>
  <c r="AR175" i="59"/>
  <c r="AR179" i="59"/>
  <c r="AR153" i="59"/>
  <c r="AR161" i="59"/>
  <c r="AR166" i="59"/>
  <c r="AR170" i="59"/>
  <c r="AR174" i="59"/>
  <c r="AR178" i="59"/>
  <c r="AR182" i="59"/>
  <c r="AR154" i="59"/>
  <c r="AR160" i="59"/>
  <c r="AR169" i="59"/>
  <c r="AR177" i="59"/>
  <c r="AR165" i="59"/>
  <c r="AR181" i="59"/>
  <c r="AR159" i="59"/>
  <c r="AR164" i="59"/>
  <c r="AR172" i="59"/>
  <c r="AR168" i="59"/>
  <c r="AR176" i="59"/>
  <c r="AR173" i="59"/>
  <c r="AR180" i="59"/>
  <c r="AS390" i="61"/>
  <c r="AR100" i="59"/>
  <c r="AR104" i="59"/>
  <c r="AR108" i="59"/>
  <c r="AR99" i="59"/>
  <c r="AR103" i="59"/>
  <c r="AR107" i="59"/>
  <c r="AR111" i="59"/>
  <c r="AR102" i="59"/>
  <c r="AR106" i="59"/>
  <c r="AR110" i="59"/>
  <c r="AR105" i="59"/>
  <c r="AR112" i="59"/>
  <c r="AR116" i="59"/>
  <c r="AR120" i="59"/>
  <c r="AR124" i="59"/>
  <c r="AR128" i="59"/>
  <c r="AR121" i="59"/>
  <c r="AR101" i="59"/>
  <c r="AR115" i="59"/>
  <c r="AR119" i="59"/>
  <c r="AR123" i="59"/>
  <c r="AR127" i="59"/>
  <c r="AR109" i="59"/>
  <c r="AR113" i="59"/>
  <c r="AR125" i="59"/>
  <c r="AR114" i="59"/>
  <c r="AR118" i="59"/>
  <c r="AR122" i="59"/>
  <c r="AR126" i="59"/>
  <c r="AR117" i="59"/>
  <c r="AR129" i="59"/>
  <c r="Z81" i="59"/>
  <c r="Y80" i="59"/>
  <c r="AA82" i="59"/>
  <c r="AB83" i="59"/>
  <c r="AT96" i="61"/>
  <c r="AT99" i="61"/>
  <c r="AT104" i="61"/>
  <c r="AT107" i="61"/>
  <c r="AT97" i="61"/>
  <c r="AT98" i="61"/>
  <c r="AT105" i="61"/>
  <c r="AT106" i="61"/>
  <c r="AT100" i="61"/>
  <c r="AT103" i="61"/>
  <c r="AT108" i="61"/>
  <c r="AT102" i="61"/>
  <c r="AT101" i="61"/>
  <c r="AT109" i="61"/>
  <c r="W29" i="1"/>
  <c r="AL3" i="56"/>
  <c r="AK6" i="56"/>
  <c r="AK7" i="56"/>
  <c r="BD2" i="56"/>
  <c r="AN3" i="42"/>
  <c r="AN6" i="42" s="1"/>
  <c r="AU2" i="61"/>
  <c r="AS5" i="59"/>
  <c r="AO18" i="1"/>
  <c r="AO11" i="1" s="1"/>
  <c r="AP27" i="1"/>
  <c r="AT5" i="75" s="1"/>
  <c r="AP33" i="1"/>
  <c r="AO34" i="1"/>
  <c r="AU3" i="61" s="1"/>
  <c r="AS395" i="61" l="1"/>
  <c r="AQ16" i="59" s="1"/>
  <c r="C39" i="59" s="1"/>
  <c r="AA330" i="67"/>
  <c r="C46" i="59"/>
  <c r="AV211" i="69"/>
  <c r="B29" i="69"/>
  <c r="X14" i="59"/>
  <c r="X18" i="59" s="1"/>
  <c r="W20" i="69"/>
  <c r="C57" i="69" s="1"/>
  <c r="C46" i="69"/>
  <c r="AT178" i="75"/>
  <c r="AT175" i="75"/>
  <c r="AT172" i="75"/>
  <c r="AT118" i="75"/>
  <c r="AT128" i="75"/>
  <c r="AT117" i="75"/>
  <c r="AT74" i="75"/>
  <c r="AT72" i="75"/>
  <c r="AT65" i="75"/>
  <c r="AT69" i="75"/>
  <c r="AT179" i="75"/>
  <c r="AT176" i="75"/>
  <c r="AT173" i="75"/>
  <c r="AT127" i="75"/>
  <c r="AT124" i="75"/>
  <c r="AT121" i="75"/>
  <c r="AT73" i="75"/>
  <c r="AT68" i="75"/>
  <c r="AT174" i="75"/>
  <c r="AT122" i="75"/>
  <c r="AT125" i="75"/>
  <c r="AT67" i="75"/>
  <c r="AT182" i="75"/>
  <c r="AT171" i="75"/>
  <c r="AT119" i="75"/>
  <c r="AT66" i="75"/>
  <c r="AT75" i="75"/>
  <c r="AT181" i="75"/>
  <c r="AT123" i="75"/>
  <c r="AT64" i="75"/>
  <c r="AT180" i="75"/>
  <c r="AT120" i="75"/>
  <c r="AT177" i="75"/>
  <c r="AT126" i="75"/>
  <c r="AT70" i="75"/>
  <c r="AT71" i="75"/>
  <c r="AT169" i="75"/>
  <c r="AT170" i="75"/>
  <c r="AT63" i="75"/>
  <c r="AT62" i="75"/>
  <c r="AT168" i="75"/>
  <c r="AT61" i="75"/>
  <c r="AT116" i="75"/>
  <c r="AT115" i="75"/>
  <c r="AT114" i="75"/>
  <c r="AT60" i="75"/>
  <c r="AT167" i="75"/>
  <c r="AT113" i="75"/>
  <c r="AT59" i="75"/>
  <c r="AT166" i="75"/>
  <c r="AT112" i="75"/>
  <c r="AT58" i="75"/>
  <c r="AT165" i="75"/>
  <c r="AT111" i="75"/>
  <c r="AT57" i="75"/>
  <c r="AT164" i="75"/>
  <c r="AT110" i="75"/>
  <c r="AT56" i="75"/>
  <c r="AT163" i="75"/>
  <c r="AT109" i="75"/>
  <c r="AT55" i="75"/>
  <c r="AT162" i="75"/>
  <c r="AT108" i="75"/>
  <c r="AT161" i="75"/>
  <c r="AT54" i="75"/>
  <c r="AT107" i="75"/>
  <c r="AT160" i="75"/>
  <c r="AT53" i="75"/>
  <c r="AT106" i="75"/>
  <c r="AT52" i="75"/>
  <c r="AT159" i="75"/>
  <c r="AT105" i="75"/>
  <c r="AT51" i="75"/>
  <c r="AT158" i="75"/>
  <c r="AT104" i="75"/>
  <c r="AT50" i="75"/>
  <c r="AT157" i="75"/>
  <c r="AT103" i="75"/>
  <c r="AT49" i="75"/>
  <c r="AT156" i="75"/>
  <c r="AT102" i="75"/>
  <c r="AT48" i="75"/>
  <c r="AT155" i="75"/>
  <c r="AT101" i="75"/>
  <c r="AT154" i="75"/>
  <c r="AT47" i="75"/>
  <c r="Z23" i="75"/>
  <c r="AI89" i="75"/>
  <c r="AE85" i="75"/>
  <c r="AH88" i="75"/>
  <c r="Z80" i="75"/>
  <c r="AD84" i="75"/>
  <c r="AG87" i="75"/>
  <c r="AJ90" i="75"/>
  <c r="AA81" i="75"/>
  <c r="AN94" i="75"/>
  <c r="AK91" i="75"/>
  <c r="AP96" i="75"/>
  <c r="AT100" i="75"/>
  <c r="AS99" i="75"/>
  <c r="AC83" i="75"/>
  <c r="AF86" i="75"/>
  <c r="AR98" i="75"/>
  <c r="AO95" i="75"/>
  <c r="Y79" i="75"/>
  <c r="Y129" i="75" s="1"/>
  <c r="Y16" i="75" s="1"/>
  <c r="AL92" i="75"/>
  <c r="AB82" i="75"/>
  <c r="AM93" i="75"/>
  <c r="AQ97" i="75"/>
  <c r="Z21" i="75"/>
  <c r="AA333" i="61"/>
  <c r="AA328" i="67"/>
  <c r="AA336" i="61"/>
  <c r="AA336" i="67"/>
  <c r="AA329" i="61"/>
  <c r="AA325" i="67"/>
  <c r="AA329" i="67"/>
  <c r="Z399" i="61"/>
  <c r="AA334" i="67"/>
  <c r="AA332" i="67"/>
  <c r="AA331" i="61"/>
  <c r="AA331" i="67"/>
  <c r="AA327" i="67"/>
  <c r="AA326" i="67"/>
  <c r="Z338" i="67"/>
  <c r="Z353" i="67"/>
  <c r="Z368" i="67" s="1"/>
  <c r="Z347" i="67"/>
  <c r="Z362" i="67" s="1"/>
  <c r="Z346" i="67"/>
  <c r="Z361" i="67" s="1"/>
  <c r="Z352" i="67"/>
  <c r="Z367" i="67" s="1"/>
  <c r="Z342" i="67"/>
  <c r="Z357" i="67" s="1"/>
  <c r="Z348" i="67"/>
  <c r="Z363" i="67" s="1"/>
  <c r="Z345" i="67"/>
  <c r="Z360" i="67" s="1"/>
  <c r="Z351" i="67"/>
  <c r="Z366" i="67" s="1"/>
  <c r="Z350" i="67"/>
  <c r="Z365" i="67" s="1"/>
  <c r="Z344" i="67"/>
  <c r="Z359" i="67" s="1"/>
  <c r="Z349" i="67"/>
  <c r="Z364" i="67" s="1"/>
  <c r="Z343" i="67"/>
  <c r="Z358" i="67" s="1"/>
  <c r="Z341" i="67"/>
  <c r="Z356" i="67" s="1"/>
  <c r="Z372" i="61"/>
  <c r="Z341" i="61"/>
  <c r="Z356" i="61" s="1"/>
  <c r="Z349" i="61"/>
  <c r="Z364" i="61" s="1"/>
  <c r="Z348" i="61"/>
  <c r="Z363" i="61" s="1"/>
  <c r="Z346" i="61"/>
  <c r="Z361" i="61" s="1"/>
  <c r="Z343" i="61"/>
  <c r="Z358" i="61" s="1"/>
  <c r="Z352" i="61"/>
  <c r="Z367" i="61" s="1"/>
  <c r="Z351" i="61"/>
  <c r="Z366" i="61" s="1"/>
  <c r="Z353" i="61"/>
  <c r="Z368" i="61" s="1"/>
  <c r="Z347" i="61"/>
  <c r="Z362" i="61" s="1"/>
  <c r="Z345" i="61"/>
  <c r="Z360" i="61" s="1"/>
  <c r="Z344" i="61"/>
  <c r="Z359" i="61" s="1"/>
  <c r="Z350" i="61"/>
  <c r="Z365" i="61" s="1"/>
  <c r="Z338" i="61"/>
  <c r="AA325" i="61"/>
  <c r="AA165" i="67"/>
  <c r="Z76" i="69"/>
  <c r="Z78" i="69"/>
  <c r="Z75" i="59"/>
  <c r="Z77" i="59"/>
  <c r="AT400" i="61"/>
  <c r="AK116" i="56"/>
  <c r="AK14" i="56"/>
  <c r="AK122" i="56"/>
  <c r="AX388" i="67"/>
  <c r="AX389" i="67"/>
  <c r="AW400" i="67"/>
  <c r="AU389" i="61"/>
  <c r="AU394" i="61" s="1"/>
  <c r="AU388" i="61"/>
  <c r="Y134" i="69"/>
  <c r="Y184" i="69" s="1"/>
  <c r="Y71" i="69" s="1"/>
  <c r="AD138" i="59"/>
  <c r="AK86" i="56"/>
  <c r="AU44" i="61"/>
  <c r="AU45" i="61"/>
  <c r="AU46" i="61"/>
  <c r="AU47" i="61"/>
  <c r="AU48" i="61"/>
  <c r="AU51" i="61"/>
  <c r="AU52" i="61"/>
  <c r="AU50" i="61"/>
  <c r="AU53" i="61"/>
  <c r="AU55" i="61"/>
  <c r="AU56" i="61"/>
  <c r="AU54" i="61"/>
  <c r="AU49" i="61"/>
  <c r="AU42" i="61"/>
  <c r="AU95" i="61" s="1"/>
  <c r="AU43" i="61"/>
  <c r="AU96" i="61" s="1"/>
  <c r="AU41" i="61"/>
  <c r="AU94" i="61" s="1"/>
  <c r="AU40" i="61"/>
  <c r="AU93" i="61" s="1"/>
  <c r="AU39" i="61"/>
  <c r="AU92" i="61" s="1"/>
  <c r="AU38" i="61"/>
  <c r="AU91" i="61" s="1"/>
  <c r="AU37" i="61"/>
  <c r="AU90" i="61" s="1"/>
  <c r="AU36" i="61"/>
  <c r="AU89" i="61" s="1"/>
  <c r="AU35" i="61"/>
  <c r="AU88" i="61" s="1"/>
  <c r="AU34" i="61"/>
  <c r="AU87" i="61" s="1"/>
  <c r="AU33" i="61"/>
  <c r="AU86" i="61" s="1"/>
  <c r="AU32" i="61"/>
  <c r="AU85" i="61" s="1"/>
  <c r="AU31" i="61"/>
  <c r="AU84" i="61" s="1"/>
  <c r="AU30" i="61"/>
  <c r="AU83" i="61" s="1"/>
  <c r="AU29" i="61"/>
  <c r="AU82" i="61" s="1"/>
  <c r="AU28" i="61"/>
  <c r="AU81" i="61" s="1"/>
  <c r="AC9" i="61"/>
  <c r="AC62" i="61" s="1"/>
  <c r="AG13" i="61"/>
  <c r="AG66" i="61" s="1"/>
  <c r="AB8" i="61"/>
  <c r="AB61" i="61" s="1"/>
  <c r="AF12" i="61"/>
  <c r="AF65" i="61" s="1"/>
  <c r="AE11" i="61"/>
  <c r="AE64" i="61" s="1"/>
  <c r="AI15" i="61"/>
  <c r="AI68" i="61" s="1"/>
  <c r="AJ16" i="61"/>
  <c r="AJ69" i="61" s="1"/>
  <c r="AN20" i="61"/>
  <c r="AN73" i="61" s="1"/>
  <c r="AM19" i="61"/>
  <c r="AM72" i="61" s="1"/>
  <c r="AD10" i="61"/>
  <c r="AD63" i="61" s="1"/>
  <c r="AH14" i="61"/>
  <c r="AH67" i="61" s="1"/>
  <c r="AL18" i="61"/>
  <c r="AL71" i="61" s="1"/>
  <c r="AK17" i="61"/>
  <c r="AK70" i="61" s="1"/>
  <c r="AO21" i="61"/>
  <c r="AO74" i="61" s="1"/>
  <c r="AS25" i="61"/>
  <c r="AS78" i="61" s="1"/>
  <c r="AR24" i="61"/>
  <c r="AR77" i="61" s="1"/>
  <c r="AQ23" i="61"/>
  <c r="AQ76" i="61" s="1"/>
  <c r="AU27" i="61"/>
  <c r="AU80" i="61" s="1"/>
  <c r="AP22" i="61"/>
  <c r="AP75" i="61" s="1"/>
  <c r="AT26" i="61"/>
  <c r="AT79" i="61" s="1"/>
  <c r="AA7" i="61"/>
  <c r="AA328" i="61"/>
  <c r="AA326" i="61"/>
  <c r="AK134" i="56"/>
  <c r="AA330" i="61"/>
  <c r="AA327" i="61"/>
  <c r="AK98" i="56"/>
  <c r="AK71" i="56"/>
  <c r="AK146" i="56"/>
  <c r="AK125" i="56"/>
  <c r="AK92" i="56"/>
  <c r="AK77" i="56"/>
  <c r="AK89" i="56"/>
  <c r="AK131" i="56"/>
  <c r="AK119" i="56"/>
  <c r="AK155" i="56"/>
  <c r="AK110" i="56"/>
  <c r="AK68" i="56"/>
  <c r="AK62" i="56"/>
  <c r="AK80" i="56"/>
  <c r="AK113" i="56"/>
  <c r="AU218" i="61"/>
  <c r="AU270" i="61" s="1"/>
  <c r="AK104" i="56"/>
  <c r="AK65" i="56"/>
  <c r="AX50" i="67"/>
  <c r="AX53" i="67"/>
  <c r="AX47" i="67"/>
  <c r="AX48" i="67"/>
  <c r="AX49" i="67"/>
  <c r="AX54" i="67"/>
  <c r="AX51" i="67"/>
  <c r="AX52" i="67"/>
  <c r="AX55" i="67"/>
  <c r="AX56" i="67"/>
  <c r="AX46" i="67"/>
  <c r="AX45" i="67"/>
  <c r="AX44" i="67"/>
  <c r="AX43" i="67"/>
  <c r="AX42" i="67"/>
  <c r="AX41" i="67"/>
  <c r="AX40" i="67"/>
  <c r="AX39" i="67"/>
  <c r="AX38" i="67"/>
  <c r="AX37" i="67"/>
  <c r="AX36" i="67"/>
  <c r="AX35" i="67"/>
  <c r="AX34" i="67"/>
  <c r="AX33" i="67"/>
  <c r="AX32" i="67"/>
  <c r="AX31" i="67"/>
  <c r="AK152" i="56"/>
  <c r="AK83" i="56"/>
  <c r="AK137" i="56"/>
  <c r="AK101" i="56"/>
  <c r="AK128" i="56"/>
  <c r="AK95" i="56"/>
  <c r="AK107" i="56"/>
  <c r="AK143" i="56"/>
  <c r="AK149" i="56"/>
  <c r="AK74" i="56"/>
  <c r="AK140" i="56"/>
  <c r="Z233" i="67"/>
  <c r="Z285" i="67" s="1"/>
  <c r="Z220" i="67"/>
  <c r="Z272" i="67" s="1"/>
  <c r="Z231" i="67"/>
  <c r="Z283" i="67" s="1"/>
  <c r="Z221" i="67"/>
  <c r="Z273" i="67" s="1"/>
  <c r="AA164" i="61"/>
  <c r="AC9" i="67"/>
  <c r="AC62" i="67" s="1"/>
  <c r="AG13" i="67"/>
  <c r="AG66" i="67" s="1"/>
  <c r="AB8" i="67"/>
  <c r="AB61" i="67" s="1"/>
  <c r="AF12" i="67"/>
  <c r="AF65" i="67" s="1"/>
  <c r="AJ16" i="67"/>
  <c r="AJ69" i="67" s="1"/>
  <c r="AE11" i="67"/>
  <c r="AE64" i="67" s="1"/>
  <c r="AI15" i="67"/>
  <c r="AI68" i="67" s="1"/>
  <c r="AD10" i="67"/>
  <c r="AD63" i="67" s="1"/>
  <c r="AM19" i="67"/>
  <c r="AM72" i="67" s="1"/>
  <c r="AQ23" i="67"/>
  <c r="AQ76" i="67" s="1"/>
  <c r="AL18" i="67"/>
  <c r="AL71" i="67" s="1"/>
  <c r="AP22" i="67"/>
  <c r="AP75" i="67" s="1"/>
  <c r="AK17" i="67"/>
  <c r="AK70" i="67" s="1"/>
  <c r="AO21" i="67"/>
  <c r="AO74" i="67" s="1"/>
  <c r="AR24" i="67"/>
  <c r="AR77" i="67" s="1"/>
  <c r="AV28" i="67"/>
  <c r="AU27" i="67"/>
  <c r="AH14" i="67"/>
  <c r="AH67" i="67" s="1"/>
  <c r="AT26" i="67"/>
  <c r="AX30" i="67"/>
  <c r="AS25" i="67"/>
  <c r="AS78" i="67" s="1"/>
  <c r="AW29" i="67"/>
  <c r="AN20" i="67"/>
  <c r="AN73" i="67" s="1"/>
  <c r="AA7" i="67"/>
  <c r="AA332" i="61"/>
  <c r="AA334" i="61"/>
  <c r="AK59" i="56"/>
  <c r="AK53" i="56"/>
  <c r="AK56" i="56"/>
  <c r="AO33" i="66"/>
  <c r="AN34" i="66"/>
  <c r="AT3" i="67" s="1"/>
  <c r="AP19" i="66"/>
  <c r="AS93" i="67"/>
  <c r="AS89" i="67"/>
  <c r="AS394" i="67"/>
  <c r="AS88" i="67"/>
  <c r="AS92" i="67"/>
  <c r="AS82" i="67"/>
  <c r="AS87" i="67"/>
  <c r="AS393" i="67"/>
  <c r="AS94" i="67"/>
  <c r="AS85" i="67"/>
  <c r="AS91" i="67"/>
  <c r="AS86" i="67"/>
  <c r="AS83" i="67"/>
  <c r="AS90" i="67"/>
  <c r="AS84" i="67"/>
  <c r="AS81" i="67"/>
  <c r="AS80" i="67"/>
  <c r="AS79" i="67"/>
  <c r="AV104" i="69"/>
  <c r="AK32" i="56"/>
  <c r="Y238" i="69"/>
  <c r="Y73" i="69" s="1"/>
  <c r="Y131" i="69"/>
  <c r="Y69" i="69" s="1"/>
  <c r="Y237" i="59"/>
  <c r="Y72" i="59" s="1"/>
  <c r="Y130" i="59"/>
  <c r="Y68" i="59" s="1"/>
  <c r="AT155" i="69"/>
  <c r="AK47" i="56"/>
  <c r="AK11" i="56"/>
  <c r="AK20" i="56"/>
  <c r="AK23" i="56"/>
  <c r="AK50" i="56"/>
  <c r="AK35" i="56"/>
  <c r="AK17" i="56"/>
  <c r="AK29" i="56"/>
  <c r="AK26" i="56"/>
  <c r="AK38" i="56"/>
  <c r="AK44" i="56"/>
  <c r="AK41" i="56"/>
  <c r="AD139" i="69"/>
  <c r="AH143" i="69"/>
  <c r="AL147" i="69"/>
  <c r="AP151" i="69"/>
  <c r="Z135" i="69"/>
  <c r="AQ152" i="69"/>
  <c r="AI144" i="69"/>
  <c r="AA136" i="69"/>
  <c r="AU156" i="69"/>
  <c r="AM148" i="69"/>
  <c r="AE140" i="69"/>
  <c r="AM147" i="59"/>
  <c r="Z134" i="59"/>
  <c r="AE139" i="59"/>
  <c r="AI143" i="59"/>
  <c r="AB136" i="59"/>
  <c r="AR152" i="59"/>
  <c r="AN148" i="59"/>
  <c r="AJ144" i="59"/>
  <c r="AF140" i="59"/>
  <c r="Y133" i="59"/>
  <c r="AO149" i="59"/>
  <c r="AK145" i="59"/>
  <c r="AG141" i="59"/>
  <c r="AC137" i="59"/>
  <c r="AA135" i="59"/>
  <c r="AQ151" i="59"/>
  <c r="AP150" i="59"/>
  <c r="AL146" i="59"/>
  <c r="AH142" i="59"/>
  <c r="AV157" i="69"/>
  <c r="AR153" i="69"/>
  <c r="AN149" i="69"/>
  <c r="AJ145" i="69"/>
  <c r="AF141" i="69"/>
  <c r="AB137" i="69"/>
  <c r="AS154" i="69"/>
  <c r="AO150" i="69"/>
  <c r="AK146" i="69"/>
  <c r="AG142" i="69"/>
  <c r="AC138" i="69"/>
  <c r="AK8" i="56"/>
  <c r="AY2" i="67"/>
  <c r="AT27" i="66"/>
  <c r="AS18" i="66"/>
  <c r="AS11" i="66" s="1"/>
  <c r="AW5" i="69"/>
  <c r="AX106" i="67"/>
  <c r="AX101" i="67"/>
  <c r="AX107" i="67"/>
  <c r="AX218" i="67"/>
  <c r="AX270" i="67" s="1"/>
  <c r="AX102" i="67"/>
  <c r="AX103" i="67"/>
  <c r="AX108" i="67"/>
  <c r="AX104" i="67"/>
  <c r="AX105" i="67"/>
  <c r="AX109" i="67"/>
  <c r="AX100" i="67"/>
  <c r="AW390" i="67"/>
  <c r="AV224" i="69"/>
  <c r="AV229" i="69"/>
  <c r="AV223" i="69"/>
  <c r="AV216" i="69"/>
  <c r="AV178" i="69"/>
  <c r="AV179" i="69"/>
  <c r="AV176" i="69"/>
  <c r="AV162" i="69"/>
  <c r="AV117" i="69"/>
  <c r="AV171" i="69"/>
  <c r="AV130" i="69"/>
  <c r="AV114" i="69"/>
  <c r="AV161" i="69"/>
  <c r="AV180" i="69"/>
  <c r="AV116" i="69"/>
  <c r="AV165" i="69"/>
  <c r="AV108" i="69"/>
  <c r="AV123" i="69"/>
  <c r="AV232" i="69"/>
  <c r="AV237" i="69"/>
  <c r="AV221" i="69"/>
  <c r="AV230" i="69"/>
  <c r="AV213" i="69"/>
  <c r="AV218" i="69"/>
  <c r="AV219" i="69"/>
  <c r="AV170" i="69"/>
  <c r="AV125" i="69"/>
  <c r="AV234" i="69"/>
  <c r="AV163" i="69"/>
  <c r="AV122" i="69"/>
  <c r="AV160" i="69"/>
  <c r="AV110" i="69"/>
  <c r="AV109" i="69"/>
  <c r="AV107" i="69"/>
  <c r="AV119" i="69"/>
  <c r="AV235" i="69"/>
  <c r="AV128" i="69"/>
  <c r="AV228" i="69"/>
  <c r="AV233" i="69"/>
  <c r="AV231" i="69"/>
  <c r="AV222" i="69"/>
  <c r="AV182" i="69"/>
  <c r="AV183" i="69"/>
  <c r="AV217" i="69"/>
  <c r="AV166" i="69"/>
  <c r="AV121" i="69"/>
  <c r="AV181" i="69"/>
  <c r="AV159" i="69"/>
  <c r="AV118" i="69"/>
  <c r="AV169" i="69"/>
  <c r="AV106" i="69"/>
  <c r="AV124" i="69"/>
  <c r="AV214" i="69"/>
  <c r="AV112" i="69"/>
  <c r="AV172" i="69"/>
  <c r="AV115" i="69"/>
  <c r="AV236" i="69"/>
  <c r="AV220" i="69"/>
  <c r="AV225" i="69"/>
  <c r="AV215" i="69"/>
  <c r="AV227" i="69"/>
  <c r="AV226" i="69"/>
  <c r="AV175" i="69"/>
  <c r="AV174" i="69"/>
  <c r="AV129" i="69"/>
  <c r="AV113" i="69"/>
  <c r="AV167" i="69"/>
  <c r="AV126" i="69"/>
  <c r="AV168" i="69"/>
  <c r="AV173" i="69"/>
  <c r="AV164" i="69"/>
  <c r="AV111" i="69"/>
  <c r="AV127" i="69"/>
  <c r="AV177" i="69"/>
  <c r="AV120" i="69"/>
  <c r="AV105" i="69"/>
  <c r="AV158" i="69"/>
  <c r="AV212" i="69"/>
  <c r="AT30" i="66"/>
  <c r="AU28" i="66"/>
  <c r="AU29" i="66" s="1"/>
  <c r="AT393" i="61"/>
  <c r="AT395" i="61" s="1"/>
  <c r="AR16" i="59" s="1"/>
  <c r="AS208" i="59"/>
  <c r="AS210" i="59"/>
  <c r="AS209" i="59"/>
  <c r="AS212" i="59"/>
  <c r="AS216" i="59"/>
  <c r="AS220" i="59"/>
  <c r="AS224" i="59"/>
  <c r="AS211" i="59"/>
  <c r="AS215" i="59"/>
  <c r="AS219" i="59"/>
  <c r="AS223" i="59"/>
  <c r="AS227" i="59"/>
  <c r="AS207" i="59"/>
  <c r="AS214" i="59"/>
  <c r="AS218" i="59"/>
  <c r="AS222" i="59"/>
  <c r="AS226" i="59"/>
  <c r="AS213" i="59"/>
  <c r="AS217" i="59"/>
  <c r="AS221" i="59"/>
  <c r="AS225" i="59"/>
  <c r="AS231" i="59"/>
  <c r="AS235" i="59"/>
  <c r="AS230" i="59"/>
  <c r="AS234" i="59"/>
  <c r="AS229" i="59"/>
  <c r="AS233" i="59"/>
  <c r="AS228" i="59"/>
  <c r="AS232" i="59"/>
  <c r="AS236" i="59"/>
  <c r="AS154" i="59"/>
  <c r="AS155" i="59"/>
  <c r="AS161" i="59"/>
  <c r="AS162" i="59"/>
  <c r="AS166" i="59"/>
  <c r="AS170" i="59"/>
  <c r="AS174" i="59"/>
  <c r="AS178" i="59"/>
  <c r="AS182" i="59"/>
  <c r="AS153" i="59"/>
  <c r="AS160" i="59"/>
  <c r="AS165" i="59"/>
  <c r="AS169" i="59"/>
  <c r="AS173" i="59"/>
  <c r="AS177" i="59"/>
  <c r="AS181" i="59"/>
  <c r="AS168" i="59"/>
  <c r="AS176" i="59"/>
  <c r="AS164" i="59"/>
  <c r="AS180" i="59"/>
  <c r="AS156" i="59"/>
  <c r="AS163" i="59"/>
  <c r="AS171" i="59"/>
  <c r="AS157" i="59"/>
  <c r="AS158" i="59"/>
  <c r="AS167" i="59"/>
  <c r="AS175" i="59"/>
  <c r="AS159" i="59"/>
  <c r="AS172" i="59"/>
  <c r="AS179" i="59"/>
  <c r="AT390" i="61"/>
  <c r="AS103" i="59"/>
  <c r="AS107" i="59"/>
  <c r="AS111" i="59"/>
  <c r="AS102" i="59"/>
  <c r="AS106" i="59"/>
  <c r="AS110" i="59"/>
  <c r="AS101" i="59"/>
  <c r="AS105" i="59"/>
  <c r="AS109" i="59"/>
  <c r="AS104" i="59"/>
  <c r="AS115" i="59"/>
  <c r="AS119" i="59"/>
  <c r="AS123" i="59"/>
  <c r="AS127" i="59"/>
  <c r="AS112" i="59"/>
  <c r="AS120" i="59"/>
  <c r="AS124" i="59"/>
  <c r="AS128" i="59"/>
  <c r="AS100" i="59"/>
  <c r="AS114" i="59"/>
  <c r="AS118" i="59"/>
  <c r="AS122" i="59"/>
  <c r="AS126" i="59"/>
  <c r="AS108" i="59"/>
  <c r="AS113" i="59"/>
  <c r="AS117" i="59"/>
  <c r="AS121" i="59"/>
  <c r="AS125" i="59"/>
  <c r="AS129" i="59"/>
  <c r="AS116" i="59"/>
  <c r="AU97" i="61"/>
  <c r="AU98" i="61"/>
  <c r="AU105" i="61"/>
  <c r="AU106" i="61"/>
  <c r="AU100" i="61"/>
  <c r="AU103" i="61"/>
  <c r="AU108" i="61"/>
  <c r="AU101" i="61"/>
  <c r="AU102" i="61"/>
  <c r="AU109" i="61"/>
  <c r="AU107" i="61"/>
  <c r="AU104" i="61"/>
  <c r="AU99" i="61"/>
  <c r="W30" i="1"/>
  <c r="X28" i="1"/>
  <c r="AL4" i="56"/>
  <c r="AV2" i="61"/>
  <c r="BE2" i="56"/>
  <c r="AT5" i="59"/>
  <c r="AP18" i="1"/>
  <c r="AP11" i="1" s="1"/>
  <c r="AO3" i="42"/>
  <c r="AO6" i="42" s="1"/>
  <c r="AQ27" i="1"/>
  <c r="AU5" i="75" s="1"/>
  <c r="AU101" i="75" s="1"/>
  <c r="AQ33" i="1"/>
  <c r="AP34" i="1"/>
  <c r="AV3" i="61" s="1"/>
  <c r="AS395" i="67" l="1"/>
  <c r="AQ16" i="69" s="1"/>
  <c r="C39" i="69" s="1"/>
  <c r="X18" i="69"/>
  <c r="B51" i="69"/>
  <c r="B40" i="69"/>
  <c r="B62" i="69" s="1"/>
  <c r="X20" i="59"/>
  <c r="AU178" i="75"/>
  <c r="AU176" i="75"/>
  <c r="AU174" i="75"/>
  <c r="AU119" i="75"/>
  <c r="AU125" i="75"/>
  <c r="AU126" i="75"/>
  <c r="AU67" i="75"/>
  <c r="AU69" i="75"/>
  <c r="AU179" i="75"/>
  <c r="AU177" i="75"/>
  <c r="AU172" i="75"/>
  <c r="AU128" i="75"/>
  <c r="AU121" i="75"/>
  <c r="AU73" i="75"/>
  <c r="AU72" i="75"/>
  <c r="AU65" i="75"/>
  <c r="AU180" i="75"/>
  <c r="AU127" i="75"/>
  <c r="AU118" i="75"/>
  <c r="AU68" i="75"/>
  <c r="AU173" i="75"/>
  <c r="AU74" i="75"/>
  <c r="AU181" i="75"/>
  <c r="AU71" i="75"/>
  <c r="AU175" i="75"/>
  <c r="AU123" i="75"/>
  <c r="AU122" i="75"/>
  <c r="AU75" i="75"/>
  <c r="AU124" i="75"/>
  <c r="AU70" i="75"/>
  <c r="AU182" i="75"/>
  <c r="AU120" i="75"/>
  <c r="AU66" i="75"/>
  <c r="AU170" i="75"/>
  <c r="AU63" i="75"/>
  <c r="AU171" i="75"/>
  <c r="AU64" i="75"/>
  <c r="AU116" i="75"/>
  <c r="AU62" i="75"/>
  <c r="AU169" i="75"/>
  <c r="AU117" i="75"/>
  <c r="AU115" i="75"/>
  <c r="AU168" i="75"/>
  <c r="AU61" i="75"/>
  <c r="AU114" i="75"/>
  <c r="AU60" i="75"/>
  <c r="AU167" i="75"/>
  <c r="AU113" i="75"/>
  <c r="AU166" i="75"/>
  <c r="AU59" i="75"/>
  <c r="AU112" i="75"/>
  <c r="AU165" i="75"/>
  <c r="AU58" i="75"/>
  <c r="AU111" i="75"/>
  <c r="AU57" i="75"/>
  <c r="AU164" i="75"/>
  <c r="AU110" i="75"/>
  <c r="AU56" i="75"/>
  <c r="AU163" i="75"/>
  <c r="AU109" i="75"/>
  <c r="AU162" i="75"/>
  <c r="AU55" i="75"/>
  <c r="AU108" i="75"/>
  <c r="AU54" i="75"/>
  <c r="AU161" i="75"/>
  <c r="AU107" i="75"/>
  <c r="AU160" i="75"/>
  <c r="AU53" i="75"/>
  <c r="AU106" i="75"/>
  <c r="AU52" i="75"/>
  <c r="AU159" i="75"/>
  <c r="AU105" i="75"/>
  <c r="AU51" i="75"/>
  <c r="AU158" i="75"/>
  <c r="AU104" i="75"/>
  <c r="AU50" i="75"/>
  <c r="AU157" i="75"/>
  <c r="AU103" i="75"/>
  <c r="AU49" i="75"/>
  <c r="AU156" i="75"/>
  <c r="AU102" i="75"/>
  <c r="AU48" i="75"/>
  <c r="AU155" i="75"/>
  <c r="Z22" i="75"/>
  <c r="AG33" i="75"/>
  <c r="AN40" i="75"/>
  <c r="AS45" i="75"/>
  <c r="AL38" i="75"/>
  <c r="AT46" i="75"/>
  <c r="AK37" i="75"/>
  <c r="AE31" i="75"/>
  <c r="AD30" i="75"/>
  <c r="Z26" i="75"/>
  <c r="Z76" i="75" s="1"/>
  <c r="Z14" i="75" s="1"/>
  <c r="AH34" i="75"/>
  <c r="AO41" i="75"/>
  <c r="AA27" i="75"/>
  <c r="AB28" i="75"/>
  <c r="AJ36" i="75"/>
  <c r="AQ43" i="75"/>
  <c r="AP42" i="75"/>
  <c r="AR44" i="75"/>
  <c r="AI35" i="75"/>
  <c r="AM39" i="75"/>
  <c r="AC29" i="75"/>
  <c r="AF32" i="75"/>
  <c r="AU47" i="75"/>
  <c r="AF139" i="75"/>
  <c r="AN147" i="75"/>
  <c r="AK144" i="75"/>
  <c r="AD137" i="75"/>
  <c r="AG140" i="75"/>
  <c r="AH141" i="75"/>
  <c r="AL145" i="75"/>
  <c r="AT153" i="75"/>
  <c r="AJ143" i="75"/>
  <c r="AC136" i="75"/>
  <c r="AS152" i="75"/>
  <c r="AP149" i="75"/>
  <c r="AE138" i="75"/>
  <c r="AU154" i="75"/>
  <c r="AB135" i="75"/>
  <c r="AO148" i="75"/>
  <c r="AQ150" i="75"/>
  <c r="Z133" i="75"/>
  <c r="Z183" i="75" s="1"/>
  <c r="Z18" i="75" s="1"/>
  <c r="AR151" i="75"/>
  <c r="AA134" i="75"/>
  <c r="AI142" i="75"/>
  <c r="AM146" i="75"/>
  <c r="Z383" i="67"/>
  <c r="Z372" i="67"/>
  <c r="Z371" i="67"/>
  <c r="Z381" i="67"/>
  <c r="Z382" i="67"/>
  <c r="Z380" i="67"/>
  <c r="Z374" i="67"/>
  <c r="Z378" i="67"/>
  <c r="Z376" i="67"/>
  <c r="Z377" i="67"/>
  <c r="Z375" i="67"/>
  <c r="Z379" i="67"/>
  <c r="Z373" i="67"/>
  <c r="AA57" i="67"/>
  <c r="AA399" i="67" s="1"/>
  <c r="AA401" i="67" s="1"/>
  <c r="AA402" i="67" s="1"/>
  <c r="Z378" i="61"/>
  <c r="Z383" i="61"/>
  <c r="Z381" i="61"/>
  <c r="Z375" i="61"/>
  <c r="Z380" i="61"/>
  <c r="Z374" i="61"/>
  <c r="Z371" i="61"/>
  <c r="Z376" i="61"/>
  <c r="Z377" i="61"/>
  <c r="Z382" i="61"/>
  <c r="Z379" i="61"/>
  <c r="Z373" i="61"/>
  <c r="AX400" i="67"/>
  <c r="Z77" i="69"/>
  <c r="Z76" i="59"/>
  <c r="AB150" i="61"/>
  <c r="AB152" i="61"/>
  <c r="AB150" i="67"/>
  <c r="AB152" i="67"/>
  <c r="AB116" i="67"/>
  <c r="AB116" i="61"/>
  <c r="AB134" i="61"/>
  <c r="AB155" i="61"/>
  <c r="AB153" i="67"/>
  <c r="AB149" i="67"/>
  <c r="AB148" i="61"/>
  <c r="AB141" i="61"/>
  <c r="AB160" i="67"/>
  <c r="AB138" i="67"/>
  <c r="AB163" i="67"/>
  <c r="AB137" i="61"/>
  <c r="AB135" i="67"/>
  <c r="AB140" i="61"/>
  <c r="AB132" i="61"/>
  <c r="AB151" i="61"/>
  <c r="AB142" i="67"/>
  <c r="AB144" i="67"/>
  <c r="AB156" i="61"/>
  <c r="AY31" i="67"/>
  <c r="AY389" i="67"/>
  <c r="AY388" i="67"/>
  <c r="AV388" i="61"/>
  <c r="AV389" i="61"/>
  <c r="AU400" i="61"/>
  <c r="AB140" i="67"/>
  <c r="AB160" i="61"/>
  <c r="AS206" i="59"/>
  <c r="AV45" i="61"/>
  <c r="AV46" i="61"/>
  <c r="AV47" i="61"/>
  <c r="AV49" i="61"/>
  <c r="AV54" i="61"/>
  <c r="AV51" i="61"/>
  <c r="AV52" i="61"/>
  <c r="AV53" i="61"/>
  <c r="AV55" i="61"/>
  <c r="AV48" i="61"/>
  <c r="AV50" i="61"/>
  <c r="AV56" i="61"/>
  <c r="AV44" i="61"/>
  <c r="AV97" i="61" s="1"/>
  <c r="AV43" i="61"/>
  <c r="AV96" i="61" s="1"/>
  <c r="AV42" i="61"/>
  <c r="AV95" i="61" s="1"/>
  <c r="AV41" i="61"/>
  <c r="AV94" i="61" s="1"/>
  <c r="AV40" i="61"/>
  <c r="AV93" i="61" s="1"/>
  <c r="AV39" i="61"/>
  <c r="AV92" i="61" s="1"/>
  <c r="AV38" i="61"/>
  <c r="AV91" i="61" s="1"/>
  <c r="AV37" i="61"/>
  <c r="AV90" i="61" s="1"/>
  <c r="AV36" i="61"/>
  <c r="AV89" i="61" s="1"/>
  <c r="AV35" i="61"/>
  <c r="AV88" i="61" s="1"/>
  <c r="AV34" i="61"/>
  <c r="AV87" i="61" s="1"/>
  <c r="AV33" i="61"/>
  <c r="AV86" i="61" s="1"/>
  <c r="AV32" i="61"/>
  <c r="AV85" i="61" s="1"/>
  <c r="AV31" i="61"/>
  <c r="AV84" i="61" s="1"/>
  <c r="AV30" i="61"/>
  <c r="AV83" i="61" s="1"/>
  <c r="AV29" i="61"/>
  <c r="AV82" i="61" s="1"/>
  <c r="AV28" i="61"/>
  <c r="AV81" i="61" s="1"/>
  <c r="AB156" i="67"/>
  <c r="AB135" i="61"/>
  <c r="AB138" i="61"/>
  <c r="AB137" i="67"/>
  <c r="AB163" i="61"/>
  <c r="AB144" i="61"/>
  <c r="AB141" i="67"/>
  <c r="AB149" i="61"/>
  <c r="AB148" i="67"/>
  <c r="AB134" i="67"/>
  <c r="AB153" i="61"/>
  <c r="AB155" i="67"/>
  <c r="AB142" i="61"/>
  <c r="AB132" i="67"/>
  <c r="AB151" i="67"/>
  <c r="AL139" i="56"/>
  <c r="AL120" i="56"/>
  <c r="AL75" i="56"/>
  <c r="AL108" i="56"/>
  <c r="AL94" i="56"/>
  <c r="AL111" i="56"/>
  <c r="AL127" i="56"/>
  <c r="AL144" i="56"/>
  <c r="AL136" i="56"/>
  <c r="AL87" i="56"/>
  <c r="AL96" i="56"/>
  <c r="AL114" i="56"/>
  <c r="AL148" i="56"/>
  <c r="AL60" i="56"/>
  <c r="AL117" i="56"/>
  <c r="AL100" i="56"/>
  <c r="AL69" i="56"/>
  <c r="AL64" i="56"/>
  <c r="AL66" i="56"/>
  <c r="AL73" i="56"/>
  <c r="AL105" i="56"/>
  <c r="AL84" i="56"/>
  <c r="AL76" i="56"/>
  <c r="AL63" i="56"/>
  <c r="AL118" i="56"/>
  <c r="AL126" i="56"/>
  <c r="AL81" i="56"/>
  <c r="AL82" i="56"/>
  <c r="AL106" i="56"/>
  <c r="AL151" i="56"/>
  <c r="AL141" i="56"/>
  <c r="AL70" i="56"/>
  <c r="AL142" i="56"/>
  <c r="AL102" i="56"/>
  <c r="AL109" i="56"/>
  <c r="AL130" i="56"/>
  <c r="AL88" i="56"/>
  <c r="AL123" i="56"/>
  <c r="AL72" i="56"/>
  <c r="AL103" i="56"/>
  <c r="AL90" i="56"/>
  <c r="AL93" i="56"/>
  <c r="AL99" i="56"/>
  <c r="AL79" i="56"/>
  <c r="AL121" i="56"/>
  <c r="AL112" i="56"/>
  <c r="AL67" i="56"/>
  <c r="AL97" i="56"/>
  <c r="AL61" i="56"/>
  <c r="AL115" i="56"/>
  <c r="AL132" i="56"/>
  <c r="AL147" i="56"/>
  <c r="AL78" i="56"/>
  <c r="AL124" i="56"/>
  <c r="AL133" i="56"/>
  <c r="AL85" i="56"/>
  <c r="AL145" i="56"/>
  <c r="AL129" i="56"/>
  <c r="AL91" i="56"/>
  <c r="AL150" i="56"/>
  <c r="AL135" i="56"/>
  <c r="AL138" i="56"/>
  <c r="AL154" i="56"/>
  <c r="AL153" i="56"/>
  <c r="AB158" i="61"/>
  <c r="AB158" i="67"/>
  <c r="AB147" i="61"/>
  <c r="AB147" i="67"/>
  <c r="AB154" i="67"/>
  <c r="AB154" i="61"/>
  <c r="AB157" i="61"/>
  <c r="AB157" i="67"/>
  <c r="AB162" i="61"/>
  <c r="AB162" i="67"/>
  <c r="AB146" i="67"/>
  <c r="AB146" i="61"/>
  <c r="AV218" i="61"/>
  <c r="AV270" i="61" s="1"/>
  <c r="AB136" i="61"/>
  <c r="AB136" i="67"/>
  <c r="AB145" i="61"/>
  <c r="AB145" i="67"/>
  <c r="AB139" i="61"/>
  <c r="AB139" i="67"/>
  <c r="AY51" i="67"/>
  <c r="AY52" i="67"/>
  <c r="AY50" i="67"/>
  <c r="AY53" i="67"/>
  <c r="AY48" i="67"/>
  <c r="AY54" i="67"/>
  <c r="AY49" i="67"/>
  <c r="AY55" i="67"/>
  <c r="AY56" i="67"/>
  <c r="AY47" i="67"/>
  <c r="AY46" i="67"/>
  <c r="AY45" i="67"/>
  <c r="AY44" i="67"/>
  <c r="AY43" i="67"/>
  <c r="AY42" i="67"/>
  <c r="AY41" i="67"/>
  <c r="AY40" i="67"/>
  <c r="AY39" i="67"/>
  <c r="AY38" i="67"/>
  <c r="AY37" i="67"/>
  <c r="AY36" i="67"/>
  <c r="AY35" i="67"/>
  <c r="AY34" i="67"/>
  <c r="AY33" i="67"/>
  <c r="AY32" i="67"/>
  <c r="AB161" i="61"/>
  <c r="AB161" i="67"/>
  <c r="AB159" i="61"/>
  <c r="AB159" i="67"/>
  <c r="AB143" i="61"/>
  <c r="AB143" i="67"/>
  <c r="AB133" i="67"/>
  <c r="AB133" i="61"/>
  <c r="AA187" i="67"/>
  <c r="AA239" i="67" s="1"/>
  <c r="AA291" i="67" s="1"/>
  <c r="AA186" i="67"/>
  <c r="AA238" i="67" s="1"/>
  <c r="AA290" i="67" s="1"/>
  <c r="AA194" i="67"/>
  <c r="AA246" i="67" s="1"/>
  <c r="AA298" i="67" s="1"/>
  <c r="AA204" i="67"/>
  <c r="AA256" i="67" s="1"/>
  <c r="AA308" i="67" s="1"/>
  <c r="AA203" i="67"/>
  <c r="AA255" i="67" s="1"/>
  <c r="AA307" i="67" s="1"/>
  <c r="AA185" i="67"/>
  <c r="AA237" i="67" s="1"/>
  <c r="AA289" i="67" s="1"/>
  <c r="AA197" i="67"/>
  <c r="AA249" i="67" s="1"/>
  <c r="AA301" i="67" s="1"/>
  <c r="AA201" i="67"/>
  <c r="AA253" i="67" s="1"/>
  <c r="AA305" i="67" s="1"/>
  <c r="AA190" i="67"/>
  <c r="AA242" i="67" s="1"/>
  <c r="AA294" i="67" s="1"/>
  <c r="AA188" i="67"/>
  <c r="AA240" i="67" s="1"/>
  <c r="AA292" i="67" s="1"/>
  <c r="AA205" i="67"/>
  <c r="AA257" i="67" s="1"/>
  <c r="AA309" i="67" s="1"/>
  <c r="AA202" i="67"/>
  <c r="AA254" i="67" s="1"/>
  <c r="AA306" i="67" s="1"/>
  <c r="AA213" i="67"/>
  <c r="AA265" i="67" s="1"/>
  <c r="AA317" i="67" s="1"/>
  <c r="AA198" i="67"/>
  <c r="AA250" i="67" s="1"/>
  <c r="AA302" i="67" s="1"/>
  <c r="AA211" i="67"/>
  <c r="AA263" i="67" s="1"/>
  <c r="AA315" i="67" s="1"/>
  <c r="AA210" i="67"/>
  <c r="AA262" i="67" s="1"/>
  <c r="AA314" i="67" s="1"/>
  <c r="AA208" i="67"/>
  <c r="AA260" i="67" s="1"/>
  <c r="AA312" i="67" s="1"/>
  <c r="AA206" i="67"/>
  <c r="AA258" i="67" s="1"/>
  <c r="AA310" i="67" s="1"/>
  <c r="AA212" i="67"/>
  <c r="AA264" i="67" s="1"/>
  <c r="AA316" i="67" s="1"/>
  <c r="AA215" i="67"/>
  <c r="AA267" i="67" s="1"/>
  <c r="AA319" i="67" s="1"/>
  <c r="AA200" i="67"/>
  <c r="AA252" i="67" s="1"/>
  <c r="AA304" i="67" s="1"/>
  <c r="AA214" i="67"/>
  <c r="AA266" i="67" s="1"/>
  <c r="AA318" i="67" s="1"/>
  <c r="AA209" i="67"/>
  <c r="AA261" i="67" s="1"/>
  <c r="AA313" i="67" s="1"/>
  <c r="AA191" i="67"/>
  <c r="AA243" i="67" s="1"/>
  <c r="AA295" i="67" s="1"/>
  <c r="AA196" i="67"/>
  <c r="AA248" i="67" s="1"/>
  <c r="AA300" i="67" s="1"/>
  <c r="AA192" i="67"/>
  <c r="AA244" i="67" s="1"/>
  <c r="AA296" i="67" s="1"/>
  <c r="AA189" i="67"/>
  <c r="AA241" i="67" s="1"/>
  <c r="AA293" i="67" s="1"/>
  <c r="AA199" i="67"/>
  <c r="AA251" i="67" s="1"/>
  <c r="AA303" i="67" s="1"/>
  <c r="AA195" i="67"/>
  <c r="AA247" i="67" s="1"/>
  <c r="AA299" i="67" s="1"/>
  <c r="AA207" i="67"/>
  <c r="AA259" i="67" s="1"/>
  <c r="AA311" i="67" s="1"/>
  <c r="AA193" i="67"/>
  <c r="AA245" i="67" s="1"/>
  <c r="AA297" i="67" s="1"/>
  <c r="AA216" i="67"/>
  <c r="AA268" i="67" s="1"/>
  <c r="AA320" i="67" s="1"/>
  <c r="AA171" i="67"/>
  <c r="AA223" i="67" s="1"/>
  <c r="AA275" i="67" s="1"/>
  <c r="AA172" i="67"/>
  <c r="AA173" i="67"/>
  <c r="AA225" i="67" s="1"/>
  <c r="AA277" i="67" s="1"/>
  <c r="AA183" i="67"/>
  <c r="AA235" i="67" s="1"/>
  <c r="AA287" i="67" s="1"/>
  <c r="AA174" i="67"/>
  <c r="AA226" i="67" s="1"/>
  <c r="AA278" i="67" s="1"/>
  <c r="AA179" i="67"/>
  <c r="AA181" i="67"/>
  <c r="AA233" i="67" s="1"/>
  <c r="AA285" i="67" s="1"/>
  <c r="AA167" i="67"/>
  <c r="AA219" i="67" s="1"/>
  <c r="AA271" i="67" s="1"/>
  <c r="AA177" i="67"/>
  <c r="AA229" i="67" s="1"/>
  <c r="AA281" i="67" s="1"/>
  <c r="AA169" i="67"/>
  <c r="AA170" i="67"/>
  <c r="AA222" i="67" s="1"/>
  <c r="AA274" i="67" s="1"/>
  <c r="AA178" i="67"/>
  <c r="AA230" i="67" s="1"/>
  <c r="AA282" i="67" s="1"/>
  <c r="AA180" i="67"/>
  <c r="AA232" i="67" s="1"/>
  <c r="AA284" i="67" s="1"/>
  <c r="AA175" i="67"/>
  <c r="AA184" i="67"/>
  <c r="AA236" i="67" s="1"/>
  <c r="AA288" i="67" s="1"/>
  <c r="AA176" i="67"/>
  <c r="AA228" i="67" s="1"/>
  <c r="AA280" i="67" s="1"/>
  <c r="AA168" i="67"/>
  <c r="AA220" i="67" s="1"/>
  <c r="AA272" i="67" s="1"/>
  <c r="AA182" i="67"/>
  <c r="AA234" i="67" s="1"/>
  <c r="AA286" i="67" s="1"/>
  <c r="AB124" i="61"/>
  <c r="AB124" i="67"/>
  <c r="AB123" i="61"/>
  <c r="AB123" i="67"/>
  <c r="AB115" i="61"/>
  <c r="AB115" i="67"/>
  <c r="AB333" i="67" s="1"/>
  <c r="AB130" i="61"/>
  <c r="AB130" i="67"/>
  <c r="AB120" i="61"/>
  <c r="AB120" i="67"/>
  <c r="AB128" i="61"/>
  <c r="AB128" i="67"/>
  <c r="AB127" i="61"/>
  <c r="AB127" i="67"/>
  <c r="AB122" i="61"/>
  <c r="AB122" i="67"/>
  <c r="AB129" i="61"/>
  <c r="AB129" i="67"/>
  <c r="AB125" i="61"/>
  <c r="AB125" i="67"/>
  <c r="AB121" i="61"/>
  <c r="AB121" i="67"/>
  <c r="AB119" i="61"/>
  <c r="AB119" i="67"/>
  <c r="AB131" i="61"/>
  <c r="AB131" i="67"/>
  <c r="AB114" i="61"/>
  <c r="AB114" i="67"/>
  <c r="AB126" i="61"/>
  <c r="AB126" i="67"/>
  <c r="AB117" i="61"/>
  <c r="AB117" i="67"/>
  <c r="AB118" i="61"/>
  <c r="AB335" i="61" s="1"/>
  <c r="AB118" i="67"/>
  <c r="AB335" i="67" s="1"/>
  <c r="AA60" i="67"/>
  <c r="AA110" i="67" s="1"/>
  <c r="Y14" i="69" s="1"/>
  <c r="AA324" i="67"/>
  <c r="AT79" i="67"/>
  <c r="AA173" i="61"/>
  <c r="AA225" i="61" s="1"/>
  <c r="AA277" i="61" s="1"/>
  <c r="AA180" i="61"/>
  <c r="AA232" i="61" s="1"/>
  <c r="AA284" i="61" s="1"/>
  <c r="AA197" i="61"/>
  <c r="AA249" i="61" s="1"/>
  <c r="AA301" i="61" s="1"/>
  <c r="AA194" i="61"/>
  <c r="AA246" i="61" s="1"/>
  <c r="AA298" i="61" s="1"/>
  <c r="AA202" i="61"/>
  <c r="AA254" i="61" s="1"/>
  <c r="AA306" i="61" s="1"/>
  <c r="AA193" i="61"/>
  <c r="AA245" i="61" s="1"/>
  <c r="AA297" i="61" s="1"/>
  <c r="AA206" i="61"/>
  <c r="AA258" i="61" s="1"/>
  <c r="AA310" i="61" s="1"/>
  <c r="AA199" i="61"/>
  <c r="AA251" i="61" s="1"/>
  <c r="AA303" i="61" s="1"/>
  <c r="AA198" i="61"/>
  <c r="AA250" i="61" s="1"/>
  <c r="AA302" i="61" s="1"/>
  <c r="AA196" i="61"/>
  <c r="AA248" i="61" s="1"/>
  <c r="AA300" i="61" s="1"/>
  <c r="AA169" i="61"/>
  <c r="AA221" i="61" s="1"/>
  <c r="AA273" i="61" s="1"/>
  <c r="AA182" i="61"/>
  <c r="AA234" i="61" s="1"/>
  <c r="AA286" i="61" s="1"/>
  <c r="AA168" i="61"/>
  <c r="AA220" i="61" s="1"/>
  <c r="AA272" i="61" s="1"/>
  <c r="AA179" i="61"/>
  <c r="AA231" i="61" s="1"/>
  <c r="AA283" i="61" s="1"/>
  <c r="AA175" i="61"/>
  <c r="AA227" i="61" s="1"/>
  <c r="AA279" i="61" s="1"/>
  <c r="AA201" i="61"/>
  <c r="AA253" i="61" s="1"/>
  <c r="AA305" i="61" s="1"/>
  <c r="AA203" i="61"/>
  <c r="AA255" i="61" s="1"/>
  <c r="AA307" i="61" s="1"/>
  <c r="AA190" i="61"/>
  <c r="AA242" i="61" s="1"/>
  <c r="AA294" i="61" s="1"/>
  <c r="AA212" i="61"/>
  <c r="AA264" i="61" s="1"/>
  <c r="AA316" i="61" s="1"/>
  <c r="AA208" i="61"/>
  <c r="AA260" i="61" s="1"/>
  <c r="AA312" i="61" s="1"/>
  <c r="AA191" i="61"/>
  <c r="AA243" i="61" s="1"/>
  <c r="AA295" i="61" s="1"/>
  <c r="AA207" i="61"/>
  <c r="AA259" i="61" s="1"/>
  <c r="AA311" i="61" s="1"/>
  <c r="AA214" i="61"/>
  <c r="AA266" i="61" s="1"/>
  <c r="AA318" i="61" s="1"/>
  <c r="AA176" i="61"/>
  <c r="AA228" i="61" s="1"/>
  <c r="AA280" i="61" s="1"/>
  <c r="AA167" i="61"/>
  <c r="AA219" i="61" s="1"/>
  <c r="AA271" i="61" s="1"/>
  <c r="AA171" i="61"/>
  <c r="AA223" i="61" s="1"/>
  <c r="AA275" i="61" s="1"/>
  <c r="AA172" i="61"/>
  <c r="AA224" i="61" s="1"/>
  <c r="AA276" i="61" s="1"/>
  <c r="AA186" i="61"/>
  <c r="AA238" i="61" s="1"/>
  <c r="AA290" i="61" s="1"/>
  <c r="AA205" i="61"/>
  <c r="AA257" i="61" s="1"/>
  <c r="AA309" i="61" s="1"/>
  <c r="AA204" i="61"/>
  <c r="AA256" i="61" s="1"/>
  <c r="AA308" i="61" s="1"/>
  <c r="AA215" i="61"/>
  <c r="AA267" i="61" s="1"/>
  <c r="AA319" i="61" s="1"/>
  <c r="AA195" i="61"/>
  <c r="AA247" i="61" s="1"/>
  <c r="AA299" i="61" s="1"/>
  <c r="AA200" i="61"/>
  <c r="AA252" i="61" s="1"/>
  <c r="AA304" i="61" s="1"/>
  <c r="AA210" i="61"/>
  <c r="AA262" i="61" s="1"/>
  <c r="AA314" i="61" s="1"/>
  <c r="AA216" i="61"/>
  <c r="AA268" i="61" s="1"/>
  <c r="AA320" i="61" s="1"/>
  <c r="AA177" i="61"/>
  <c r="AA229" i="61" s="1"/>
  <c r="AA281" i="61" s="1"/>
  <c r="AA170" i="61"/>
  <c r="AA222" i="61" s="1"/>
  <c r="AA274" i="61" s="1"/>
  <c r="AA183" i="61"/>
  <c r="AA235" i="61" s="1"/>
  <c r="AA287" i="61" s="1"/>
  <c r="AA187" i="61"/>
  <c r="AA239" i="61" s="1"/>
  <c r="AA291" i="61" s="1"/>
  <c r="AA188" i="61"/>
  <c r="AA240" i="61" s="1"/>
  <c r="AA292" i="61" s="1"/>
  <c r="AA185" i="61"/>
  <c r="AA237" i="61" s="1"/>
  <c r="AA289" i="61" s="1"/>
  <c r="AA213" i="61"/>
  <c r="AA265" i="61" s="1"/>
  <c r="AA317" i="61" s="1"/>
  <c r="AA209" i="61"/>
  <c r="AA261" i="61" s="1"/>
  <c r="AA313" i="61" s="1"/>
  <c r="AA192" i="61"/>
  <c r="AA244" i="61" s="1"/>
  <c r="AA296" i="61" s="1"/>
  <c r="AA211" i="61"/>
  <c r="AA263" i="61" s="1"/>
  <c r="AA315" i="61" s="1"/>
  <c r="AA189" i="61"/>
  <c r="AA241" i="61" s="1"/>
  <c r="AA293" i="61" s="1"/>
  <c r="AA184" i="61"/>
  <c r="AA236" i="61" s="1"/>
  <c r="AA288" i="61" s="1"/>
  <c r="AA178" i="61"/>
  <c r="AA230" i="61" s="1"/>
  <c r="AA282" i="61" s="1"/>
  <c r="AA174" i="61"/>
  <c r="AA226" i="61" s="1"/>
  <c r="AA278" i="61" s="1"/>
  <c r="AA181" i="61"/>
  <c r="AA233" i="61" s="1"/>
  <c r="AA285" i="61" s="1"/>
  <c r="AA60" i="61"/>
  <c r="AA110" i="61" s="1"/>
  <c r="AL57" i="56"/>
  <c r="AL55" i="56"/>
  <c r="AL58" i="56"/>
  <c r="AL54" i="56"/>
  <c r="AL51" i="56"/>
  <c r="AL52" i="56"/>
  <c r="AQ19" i="66"/>
  <c r="AP33" i="66"/>
  <c r="AO34" i="66"/>
  <c r="AU3" i="67" s="1"/>
  <c r="AT89" i="67"/>
  <c r="AT82" i="67"/>
  <c r="AT93" i="67"/>
  <c r="AT83" i="67"/>
  <c r="AT94" i="67"/>
  <c r="AT87" i="67"/>
  <c r="AT95" i="67"/>
  <c r="AT91" i="67"/>
  <c r="AT394" i="67"/>
  <c r="AT92" i="67"/>
  <c r="AT90" i="67"/>
  <c r="AT88" i="67"/>
  <c r="AT84" i="67"/>
  <c r="AT86" i="67"/>
  <c r="AT81" i="67"/>
  <c r="AT85" i="67"/>
  <c r="AT393" i="67"/>
  <c r="AT395" i="67" s="1"/>
  <c r="AR16" i="69" s="1"/>
  <c r="AT80" i="67"/>
  <c r="Y183" i="59"/>
  <c r="Y70" i="59" s="1"/>
  <c r="AL10" i="56"/>
  <c r="AL19" i="56"/>
  <c r="AL30" i="56"/>
  <c r="AL16" i="56"/>
  <c r="AL27" i="56"/>
  <c r="AL12" i="56"/>
  <c r="AL9" i="56"/>
  <c r="AL25" i="56"/>
  <c r="AL42" i="56"/>
  <c r="AL48" i="56"/>
  <c r="AL43" i="56"/>
  <c r="AL37" i="56"/>
  <c r="AL39" i="56"/>
  <c r="AL46" i="56"/>
  <c r="AL33" i="56"/>
  <c r="AL31" i="56"/>
  <c r="AL49" i="56"/>
  <c r="AL21" i="56"/>
  <c r="AL24" i="56"/>
  <c r="AL28" i="56"/>
  <c r="AL22" i="56"/>
  <c r="AL34" i="56"/>
  <c r="AL18" i="56"/>
  <c r="AL36" i="56"/>
  <c r="AL13" i="56"/>
  <c r="AL15" i="56"/>
  <c r="AL45" i="56"/>
  <c r="AL40" i="56"/>
  <c r="AA324" i="61"/>
  <c r="AA343" i="61" s="1"/>
  <c r="AA358" i="61" s="1"/>
  <c r="AA57" i="61"/>
  <c r="AX390" i="67"/>
  <c r="AW229" i="69"/>
  <c r="AW230" i="69"/>
  <c r="AW228" i="69"/>
  <c r="AW227" i="69"/>
  <c r="AW232" i="69"/>
  <c r="AW175" i="69"/>
  <c r="AW176" i="69"/>
  <c r="AW167" i="69"/>
  <c r="AW126" i="69"/>
  <c r="AW178" i="69"/>
  <c r="AW160" i="69"/>
  <c r="AW115" i="69"/>
  <c r="AW165" i="69"/>
  <c r="AW162" i="69"/>
  <c r="AW116" i="69"/>
  <c r="AW110" i="69"/>
  <c r="AW121" i="69"/>
  <c r="AW182" i="69"/>
  <c r="AW117" i="69"/>
  <c r="AW183" i="69"/>
  <c r="AW118" i="69"/>
  <c r="AW177" i="69"/>
  <c r="AW107" i="69"/>
  <c r="AW109" i="69"/>
  <c r="AW233" i="69"/>
  <c r="AW234" i="69"/>
  <c r="AW236" i="69"/>
  <c r="AW235" i="69"/>
  <c r="AW213" i="69"/>
  <c r="AW179" i="69"/>
  <c r="AW180" i="69"/>
  <c r="AW171" i="69"/>
  <c r="AW130" i="69"/>
  <c r="AW114" i="69"/>
  <c r="AW164" i="69"/>
  <c r="AW119" i="69"/>
  <c r="AW173" i="69"/>
  <c r="AW223" i="69"/>
  <c r="AW120" i="69"/>
  <c r="AW169" i="69"/>
  <c r="AW129" i="69"/>
  <c r="AW170" i="69"/>
  <c r="AW108" i="69"/>
  <c r="AW237" i="69"/>
  <c r="AW221" i="69"/>
  <c r="AW222" i="69"/>
  <c r="AW216" i="69"/>
  <c r="AW217" i="69"/>
  <c r="AW215" i="69"/>
  <c r="AW181" i="69"/>
  <c r="AW159" i="69"/>
  <c r="AW168" i="69"/>
  <c r="AW123" i="69"/>
  <c r="AW166" i="69"/>
  <c r="AW124" i="69"/>
  <c r="AW161" i="69"/>
  <c r="AW112" i="69"/>
  <c r="AW225" i="69"/>
  <c r="AW226" i="69"/>
  <c r="AW220" i="69"/>
  <c r="AW219" i="69"/>
  <c r="AW218" i="69"/>
  <c r="AW231" i="69"/>
  <c r="AW224" i="69"/>
  <c r="AW163" i="69"/>
  <c r="AW122" i="69"/>
  <c r="AW172" i="69"/>
  <c r="AW127" i="69"/>
  <c r="AW214" i="69"/>
  <c r="AW174" i="69"/>
  <c r="AW128" i="69"/>
  <c r="AW111" i="69"/>
  <c r="AW106" i="69"/>
  <c r="AW113" i="69"/>
  <c r="AW125" i="69"/>
  <c r="AW212" i="69"/>
  <c r="AW158" i="69"/>
  <c r="AW105" i="69"/>
  <c r="AY103" i="67"/>
  <c r="AY218" i="67"/>
  <c r="AY270" i="67" s="1"/>
  <c r="AY107" i="67"/>
  <c r="AY108" i="67"/>
  <c r="AY105" i="67"/>
  <c r="AY104" i="67"/>
  <c r="AY106" i="67"/>
  <c r="AY109" i="67"/>
  <c r="AY101" i="67"/>
  <c r="AY102" i="67"/>
  <c r="AU27" i="66"/>
  <c r="AT18" i="66"/>
  <c r="AT11" i="66" s="1"/>
  <c r="AX5" i="69"/>
  <c r="AX212" i="69" s="1"/>
  <c r="AZ2" i="67"/>
  <c r="Z188" i="69"/>
  <c r="AA189" i="69"/>
  <c r="AB190" i="69"/>
  <c r="AC191" i="69"/>
  <c r="AD192" i="69"/>
  <c r="AE193" i="69"/>
  <c r="AF194" i="69"/>
  <c r="AG195" i="69"/>
  <c r="AH196" i="69"/>
  <c r="AI197" i="69"/>
  <c r="AJ198" i="69"/>
  <c r="AK199" i="69"/>
  <c r="AL200" i="69"/>
  <c r="AM201" i="69"/>
  <c r="AN202" i="69"/>
  <c r="AO203" i="69"/>
  <c r="AP204" i="69"/>
  <c r="AQ205" i="69"/>
  <c r="AR206" i="69"/>
  <c r="AS207" i="69"/>
  <c r="AT208" i="69"/>
  <c r="AU209" i="69"/>
  <c r="AV210" i="69"/>
  <c r="AW211" i="69"/>
  <c r="Z81" i="69"/>
  <c r="AA82" i="69"/>
  <c r="AB83" i="69"/>
  <c r="AC84" i="69"/>
  <c r="AD85" i="69"/>
  <c r="AE86" i="69"/>
  <c r="AF87" i="69"/>
  <c r="AG88" i="69"/>
  <c r="AH89" i="69"/>
  <c r="AI90" i="69"/>
  <c r="AJ91" i="69"/>
  <c r="AK92" i="69"/>
  <c r="AL93" i="69"/>
  <c r="AM94" i="69"/>
  <c r="AN95" i="69"/>
  <c r="AO96" i="69"/>
  <c r="AP97" i="69"/>
  <c r="AQ98" i="69"/>
  <c r="AR99" i="69"/>
  <c r="AS100" i="69"/>
  <c r="AT101" i="69"/>
  <c r="AU102" i="69"/>
  <c r="AV103" i="69"/>
  <c r="AW104" i="69"/>
  <c r="AV28" i="66"/>
  <c r="AV29" i="66" s="1"/>
  <c r="AU30" i="66"/>
  <c r="AU393" i="61"/>
  <c r="AU395" i="61" s="1"/>
  <c r="AS16" i="59" s="1"/>
  <c r="Z401" i="61"/>
  <c r="Z402" i="61" s="1"/>
  <c r="AC83" i="59"/>
  <c r="AD84" i="59"/>
  <c r="AE85" i="59"/>
  <c r="AF86" i="59"/>
  <c r="AG87" i="59"/>
  <c r="AH88" i="59"/>
  <c r="AI89" i="59"/>
  <c r="AJ90" i="59"/>
  <c r="AK91" i="59"/>
  <c r="AL92" i="59"/>
  <c r="AM93" i="59"/>
  <c r="AN94" i="59"/>
  <c r="AO95" i="59"/>
  <c r="AP96" i="59"/>
  <c r="AQ97" i="59"/>
  <c r="AR98" i="59"/>
  <c r="AC190" i="59"/>
  <c r="AD191" i="59"/>
  <c r="AE192" i="59"/>
  <c r="AF193" i="59"/>
  <c r="AG194" i="59"/>
  <c r="AH195" i="59"/>
  <c r="AI196" i="59"/>
  <c r="AJ197" i="59"/>
  <c r="AK198" i="59"/>
  <c r="AL199" i="59"/>
  <c r="AM200" i="59"/>
  <c r="AN201" i="59"/>
  <c r="AO202" i="59"/>
  <c r="AP203" i="59"/>
  <c r="AQ204" i="59"/>
  <c r="AR205" i="59"/>
  <c r="AS99" i="59"/>
  <c r="AT207" i="59"/>
  <c r="AT211" i="59"/>
  <c r="AT209" i="59"/>
  <c r="AT208" i="59"/>
  <c r="AT215" i="59"/>
  <c r="AT219" i="59"/>
  <c r="AT223" i="59"/>
  <c r="AT227" i="59"/>
  <c r="AT210" i="59"/>
  <c r="AT214" i="59"/>
  <c r="AT218" i="59"/>
  <c r="AT222" i="59"/>
  <c r="AT226" i="59"/>
  <c r="AT213" i="59"/>
  <c r="AT217" i="59"/>
  <c r="AT221" i="59"/>
  <c r="AT225" i="59"/>
  <c r="AT212" i="59"/>
  <c r="AT216" i="59"/>
  <c r="AT220" i="59"/>
  <c r="AT224" i="59"/>
  <c r="AT230" i="59"/>
  <c r="AT234" i="59"/>
  <c r="AT229" i="59"/>
  <c r="AT233" i="59"/>
  <c r="AT228" i="59"/>
  <c r="AT232" i="59"/>
  <c r="AT236" i="59"/>
  <c r="AT231" i="59"/>
  <c r="AT235" i="59"/>
  <c r="AA188" i="59"/>
  <c r="Z187" i="59"/>
  <c r="AB189" i="59"/>
  <c r="AT157" i="59"/>
  <c r="AT154" i="59"/>
  <c r="AT160" i="59"/>
  <c r="AT161" i="59"/>
  <c r="AT165" i="59"/>
  <c r="AT169" i="59"/>
  <c r="AT173" i="59"/>
  <c r="AT177" i="59"/>
  <c r="AT181" i="59"/>
  <c r="AT159" i="59"/>
  <c r="AT164" i="59"/>
  <c r="AT168" i="59"/>
  <c r="AT172" i="59"/>
  <c r="AT176" i="59"/>
  <c r="AT180" i="59"/>
  <c r="AT158" i="59"/>
  <c r="AT167" i="59"/>
  <c r="AT175" i="59"/>
  <c r="AT156" i="59"/>
  <c r="AT163" i="59"/>
  <c r="AT179" i="59"/>
  <c r="AT155" i="59"/>
  <c r="AT162" i="59"/>
  <c r="AT170" i="59"/>
  <c r="AT166" i="59"/>
  <c r="AT174" i="59"/>
  <c r="AT182" i="59"/>
  <c r="AT171" i="59"/>
  <c r="AT178" i="59"/>
  <c r="AU390" i="61"/>
  <c r="AT102" i="59"/>
  <c r="AT106" i="59"/>
  <c r="AT110" i="59"/>
  <c r="AT101" i="59"/>
  <c r="AT105" i="59"/>
  <c r="AT109" i="59"/>
  <c r="AT100" i="59"/>
  <c r="AT104" i="59"/>
  <c r="AT108" i="59"/>
  <c r="AT103" i="59"/>
  <c r="AT114" i="59"/>
  <c r="AT118" i="59"/>
  <c r="AT122" i="59"/>
  <c r="AT126" i="59"/>
  <c r="AT107" i="59"/>
  <c r="AT113" i="59"/>
  <c r="AT117" i="59"/>
  <c r="AT121" i="59"/>
  <c r="AT125" i="59"/>
  <c r="AT129" i="59"/>
  <c r="AT123" i="59"/>
  <c r="AT127" i="59"/>
  <c r="AT111" i="59"/>
  <c r="AT112" i="59"/>
  <c r="AT116" i="59"/>
  <c r="AT120" i="59"/>
  <c r="AT124" i="59"/>
  <c r="AT128" i="59"/>
  <c r="AT115" i="59"/>
  <c r="AT119" i="59"/>
  <c r="AB82" i="59"/>
  <c r="AA81" i="59"/>
  <c r="Z80" i="59"/>
  <c r="AV100" i="61"/>
  <c r="AV103" i="61"/>
  <c r="AV108" i="61"/>
  <c r="AV101" i="61"/>
  <c r="AV102" i="61"/>
  <c r="AV109" i="61"/>
  <c r="AV99" i="61"/>
  <c r="AV104" i="61"/>
  <c r="AV107" i="61"/>
  <c r="AV105" i="61"/>
  <c r="AV106" i="61"/>
  <c r="AV98" i="61"/>
  <c r="AL7" i="56"/>
  <c r="AL6" i="56"/>
  <c r="X29" i="1"/>
  <c r="AM3" i="56"/>
  <c r="AP3" i="42"/>
  <c r="AP6" i="42" s="1"/>
  <c r="AW2" i="61"/>
  <c r="AU5" i="59"/>
  <c r="AR27" i="1"/>
  <c r="AV5" i="75" s="1"/>
  <c r="AV155" i="75" s="1"/>
  <c r="AQ18" i="1"/>
  <c r="AQ11" i="1" s="1"/>
  <c r="BF2" i="56"/>
  <c r="AQ34" i="1"/>
  <c r="AW3" i="61" s="1"/>
  <c r="AR33" i="1"/>
  <c r="AB330" i="67" l="1"/>
  <c r="X20" i="69"/>
  <c r="Y14" i="59"/>
  <c r="Y18" i="59" s="1"/>
  <c r="AV48" i="75"/>
  <c r="AV180" i="75"/>
  <c r="AV177" i="75"/>
  <c r="AV175" i="75"/>
  <c r="AV125" i="75"/>
  <c r="AV119" i="75"/>
  <c r="AV75" i="75"/>
  <c r="AV69" i="75"/>
  <c r="AV67" i="75"/>
  <c r="AV181" i="75"/>
  <c r="AV173" i="75"/>
  <c r="AV128" i="75"/>
  <c r="AV121" i="75"/>
  <c r="AV123" i="75"/>
  <c r="AV73" i="75"/>
  <c r="AV70" i="75"/>
  <c r="AV178" i="75"/>
  <c r="AV120" i="75"/>
  <c r="AV74" i="75"/>
  <c r="AV182" i="75"/>
  <c r="AV126" i="75"/>
  <c r="AV72" i="75"/>
  <c r="AV179" i="75"/>
  <c r="AV122" i="75"/>
  <c r="AV176" i="75"/>
  <c r="AV127" i="75"/>
  <c r="AV124" i="75"/>
  <c r="AV174" i="75"/>
  <c r="AV71" i="75"/>
  <c r="AV66" i="75"/>
  <c r="AV68" i="75"/>
  <c r="AV172" i="75"/>
  <c r="AV65" i="75"/>
  <c r="AV171" i="75"/>
  <c r="AV64" i="75"/>
  <c r="AV170" i="75"/>
  <c r="AV63" i="75"/>
  <c r="AV118" i="75"/>
  <c r="AV117" i="75"/>
  <c r="AV116" i="75"/>
  <c r="AV62" i="75"/>
  <c r="AV169" i="75"/>
  <c r="AV115" i="75"/>
  <c r="AV61" i="75"/>
  <c r="AV168" i="75"/>
  <c r="AV167" i="75"/>
  <c r="AV114" i="75"/>
  <c r="AV60" i="75"/>
  <c r="AV113" i="75"/>
  <c r="AV166" i="75"/>
  <c r="AV59" i="75"/>
  <c r="AV112" i="75"/>
  <c r="AV165" i="75"/>
  <c r="AV58" i="75"/>
  <c r="AV111" i="75"/>
  <c r="AV164" i="75"/>
  <c r="AV57" i="75"/>
  <c r="AV110" i="75"/>
  <c r="AV163" i="75"/>
  <c r="AV56" i="75"/>
  <c r="AV109" i="75"/>
  <c r="AV55" i="75"/>
  <c r="AV162" i="75"/>
  <c r="AV108" i="75"/>
  <c r="AV54" i="75"/>
  <c r="AV161" i="75"/>
  <c r="AV107" i="75"/>
  <c r="AV53" i="75"/>
  <c r="AV160" i="75"/>
  <c r="AV106" i="75"/>
  <c r="AV52" i="75"/>
  <c r="AV159" i="75"/>
  <c r="AV105" i="75"/>
  <c r="AV158" i="75"/>
  <c r="AV51" i="75"/>
  <c r="AV104" i="75"/>
  <c r="AV50" i="75"/>
  <c r="AV157" i="75"/>
  <c r="AV103" i="75"/>
  <c r="AV49" i="75"/>
  <c r="AV156" i="75"/>
  <c r="AV102" i="75"/>
  <c r="AA21" i="75"/>
  <c r="AA23" i="75"/>
  <c r="AG86" i="75"/>
  <c r="AN93" i="75"/>
  <c r="Z79" i="75"/>
  <c r="Z129" i="75" s="1"/>
  <c r="Z16" i="75" s="1"/>
  <c r="AS98" i="75"/>
  <c r="AD83" i="75"/>
  <c r="AP95" i="75"/>
  <c r="AF85" i="75"/>
  <c r="AV101" i="75"/>
  <c r="AK90" i="75"/>
  <c r="AH87" i="75"/>
  <c r="AL91" i="75"/>
  <c r="AT99" i="75"/>
  <c r="AB81" i="75"/>
  <c r="AJ89" i="75"/>
  <c r="AC82" i="75"/>
  <c r="AR97" i="75"/>
  <c r="AO94" i="75"/>
  <c r="AA80" i="75"/>
  <c r="AM92" i="75"/>
  <c r="AQ96" i="75"/>
  <c r="AU100" i="75"/>
  <c r="AE84" i="75"/>
  <c r="AI88" i="75"/>
  <c r="AB333" i="61"/>
  <c r="AB336" i="67"/>
  <c r="AB336" i="61"/>
  <c r="AB328" i="67"/>
  <c r="AB329" i="61"/>
  <c r="AB325" i="67"/>
  <c r="AB329" i="67"/>
  <c r="AV400" i="61"/>
  <c r="AA399" i="61"/>
  <c r="AB334" i="67"/>
  <c r="AB332" i="67"/>
  <c r="AB327" i="67"/>
  <c r="AB331" i="67"/>
  <c r="AB330" i="61"/>
  <c r="AB331" i="61"/>
  <c r="AB326" i="67"/>
  <c r="AA338" i="67"/>
  <c r="AA353" i="67"/>
  <c r="AA368" i="67" s="1"/>
  <c r="AA349" i="67"/>
  <c r="AA364" i="67" s="1"/>
  <c r="AA351" i="67"/>
  <c r="AA366" i="67" s="1"/>
  <c r="AA348" i="67"/>
  <c r="AA363" i="67" s="1"/>
  <c r="AA350" i="67"/>
  <c r="AA365" i="67" s="1"/>
  <c r="AA343" i="67"/>
  <c r="AA358" i="67" s="1"/>
  <c r="AA345" i="67"/>
  <c r="AA360" i="67" s="1"/>
  <c r="AA346" i="67"/>
  <c r="AA361" i="67" s="1"/>
  <c r="AA352" i="67"/>
  <c r="AA367" i="67" s="1"/>
  <c r="AA344" i="67"/>
  <c r="AA359" i="67" s="1"/>
  <c r="AA347" i="67"/>
  <c r="AA362" i="67" s="1"/>
  <c r="AA342" i="67"/>
  <c r="AA357" i="67" s="1"/>
  <c r="AA341" i="67"/>
  <c r="AA356" i="67" s="1"/>
  <c r="AA373" i="61"/>
  <c r="AA344" i="61"/>
  <c r="AA359" i="61" s="1"/>
  <c r="AA341" i="61"/>
  <c r="AA356" i="61" s="1"/>
  <c r="AA352" i="61"/>
  <c r="AA367" i="61" s="1"/>
  <c r="AA353" i="61"/>
  <c r="AA368" i="61" s="1"/>
  <c r="AA351" i="61"/>
  <c r="AA366" i="61" s="1"/>
  <c r="AA347" i="61"/>
  <c r="AA362" i="61" s="1"/>
  <c r="AA349" i="61"/>
  <c r="AA364" i="61" s="1"/>
  <c r="AA345" i="61"/>
  <c r="AA360" i="61" s="1"/>
  <c r="AA346" i="61"/>
  <c r="AA361" i="61" s="1"/>
  <c r="AA350" i="61"/>
  <c r="AA365" i="61" s="1"/>
  <c r="AA348" i="61"/>
  <c r="AA363" i="61" s="1"/>
  <c r="AA342" i="61"/>
  <c r="AA357" i="61" s="1"/>
  <c r="AA338" i="61"/>
  <c r="AB165" i="67"/>
  <c r="AB167" i="67" s="1"/>
  <c r="AA76" i="69"/>
  <c r="AA78" i="69"/>
  <c r="AA75" i="59"/>
  <c r="AA77" i="59"/>
  <c r="AB326" i="61"/>
  <c r="AV394" i="61"/>
  <c r="AY400" i="67"/>
  <c r="AL113" i="56"/>
  <c r="AL134" i="56"/>
  <c r="AL77" i="56"/>
  <c r="AZ389" i="67"/>
  <c r="AZ388" i="67"/>
  <c r="AW389" i="61"/>
  <c r="AW394" i="61" s="1"/>
  <c r="AW388" i="61"/>
  <c r="AL107" i="56"/>
  <c r="AL68" i="56"/>
  <c r="AB136" i="69"/>
  <c r="AS152" i="59"/>
  <c r="AW46" i="61"/>
  <c r="AW55" i="61"/>
  <c r="AW56" i="61"/>
  <c r="AW49" i="61"/>
  <c r="AW54" i="61"/>
  <c r="AW47" i="61"/>
  <c r="AW51" i="61"/>
  <c r="AW52" i="61"/>
  <c r="AW48" i="61"/>
  <c r="AW50" i="61"/>
  <c r="AW53" i="61"/>
  <c r="AW45" i="61"/>
  <c r="AW98" i="61" s="1"/>
  <c r="AW44" i="61"/>
  <c r="AW97" i="61" s="1"/>
  <c r="AW43" i="61"/>
  <c r="AW96" i="61" s="1"/>
  <c r="AW42" i="61"/>
  <c r="AW95" i="61" s="1"/>
  <c r="AW41" i="61"/>
  <c r="AW94" i="61" s="1"/>
  <c r="AW40" i="61"/>
  <c r="AW93" i="61" s="1"/>
  <c r="AW39" i="61"/>
  <c r="AW92" i="61" s="1"/>
  <c r="AW38" i="61"/>
  <c r="AW91" i="61" s="1"/>
  <c r="AW37" i="61"/>
  <c r="AW90" i="61" s="1"/>
  <c r="AW36" i="61"/>
  <c r="AW89" i="61" s="1"/>
  <c r="AW35" i="61"/>
  <c r="AW88" i="61" s="1"/>
  <c r="AW34" i="61"/>
  <c r="AW87" i="61" s="1"/>
  <c r="AW33" i="61"/>
  <c r="AW86" i="61" s="1"/>
  <c r="AW32" i="61"/>
  <c r="AW85" i="61" s="1"/>
  <c r="AW31" i="61"/>
  <c r="AW84" i="61" s="1"/>
  <c r="AW30" i="61"/>
  <c r="AW83" i="61" s="1"/>
  <c r="AW29" i="61"/>
  <c r="AW82" i="61" s="1"/>
  <c r="AE10" i="61"/>
  <c r="AE63" i="61" s="1"/>
  <c r="AI14" i="61"/>
  <c r="AI67" i="61" s="1"/>
  <c r="AD9" i="61"/>
  <c r="AD62" i="61" s="1"/>
  <c r="AH13" i="61"/>
  <c r="AH66" i="61" s="1"/>
  <c r="AC8" i="61"/>
  <c r="AC61" i="61" s="1"/>
  <c r="AG12" i="61"/>
  <c r="AG65" i="61" s="1"/>
  <c r="AJ15" i="61"/>
  <c r="AJ68" i="61" s="1"/>
  <c r="AL17" i="61"/>
  <c r="AL70" i="61" s="1"/>
  <c r="AP21" i="61"/>
  <c r="AP74" i="61" s="1"/>
  <c r="AK16" i="61"/>
  <c r="AK69" i="61" s="1"/>
  <c r="AO20" i="61"/>
  <c r="AO73" i="61" s="1"/>
  <c r="AF11" i="61"/>
  <c r="AF64" i="61" s="1"/>
  <c r="AN19" i="61"/>
  <c r="AN72" i="61" s="1"/>
  <c r="AQ22" i="61"/>
  <c r="AQ75" i="61" s="1"/>
  <c r="AU26" i="61"/>
  <c r="AU79" i="61" s="1"/>
  <c r="AM18" i="61"/>
  <c r="AM71" i="61" s="1"/>
  <c r="AT25" i="61"/>
  <c r="AT78" i="61" s="1"/>
  <c r="AS24" i="61"/>
  <c r="AS77" i="61" s="1"/>
  <c r="AV27" i="61"/>
  <c r="AV80" i="61" s="1"/>
  <c r="AR23" i="61"/>
  <c r="AR76" i="61" s="1"/>
  <c r="AW28" i="61"/>
  <c r="AW81" i="61" s="1"/>
  <c r="AB7" i="61"/>
  <c r="AL125" i="56"/>
  <c r="AB327" i="61"/>
  <c r="AB332" i="61"/>
  <c r="AB325" i="61"/>
  <c r="AB328" i="61"/>
  <c r="AL98" i="56"/>
  <c r="AL92" i="56"/>
  <c r="AL62" i="56"/>
  <c r="AL122" i="56"/>
  <c r="AL89" i="56"/>
  <c r="AL86" i="56"/>
  <c r="AL104" i="56"/>
  <c r="AL71" i="56"/>
  <c r="AL119" i="56"/>
  <c r="AL83" i="56"/>
  <c r="AL110" i="56"/>
  <c r="AL116" i="56"/>
  <c r="AL146" i="56"/>
  <c r="AL143" i="56"/>
  <c r="AL80" i="56"/>
  <c r="AL131" i="56"/>
  <c r="AL74" i="56"/>
  <c r="AL101" i="56"/>
  <c r="AL155" i="56"/>
  <c r="AL128" i="56"/>
  <c r="AW218" i="61"/>
  <c r="AW270" i="61" s="1"/>
  <c r="AL152" i="56"/>
  <c r="AL65" i="56"/>
  <c r="AZ49" i="67"/>
  <c r="AZ54" i="67"/>
  <c r="AZ51" i="67"/>
  <c r="AZ52" i="67"/>
  <c r="AZ50" i="67"/>
  <c r="AZ53" i="67"/>
  <c r="AZ55" i="67"/>
  <c r="AZ56" i="67"/>
  <c r="AZ48" i="67"/>
  <c r="AZ47" i="67"/>
  <c r="AZ46" i="67"/>
  <c r="AZ45" i="67"/>
  <c r="AZ44" i="67"/>
  <c r="AZ43" i="67"/>
  <c r="AZ42" i="67"/>
  <c r="AZ41" i="67"/>
  <c r="AZ40" i="67"/>
  <c r="AZ39" i="67"/>
  <c r="AZ38" i="67"/>
  <c r="AZ37" i="67"/>
  <c r="AZ36" i="67"/>
  <c r="AZ35" i="67"/>
  <c r="AZ34" i="67"/>
  <c r="AZ33" i="67"/>
  <c r="AZ32" i="67"/>
  <c r="AL149" i="56"/>
  <c r="AL137" i="56"/>
  <c r="AL95" i="56"/>
  <c r="AL140" i="56"/>
  <c r="AB164" i="61"/>
  <c r="AB200" i="61" s="1"/>
  <c r="AA221" i="67"/>
  <c r="AA273" i="67" s="1"/>
  <c r="AA227" i="67"/>
  <c r="AA279" i="67" s="1"/>
  <c r="AA224" i="67"/>
  <c r="AA276" i="67" s="1"/>
  <c r="AA231" i="67"/>
  <c r="AA283" i="67" s="1"/>
  <c r="AE10" i="67"/>
  <c r="AE63" i="67" s="1"/>
  <c r="AI14" i="67"/>
  <c r="AI67" i="67" s="1"/>
  <c r="AD9" i="67"/>
  <c r="AD62" i="67" s="1"/>
  <c r="AH13" i="67"/>
  <c r="AH66" i="67" s="1"/>
  <c r="AC8" i="67"/>
  <c r="AC61" i="67" s="1"/>
  <c r="AG12" i="67"/>
  <c r="AG65" i="67" s="1"/>
  <c r="AK16" i="67"/>
  <c r="AK69" i="67" s="1"/>
  <c r="AO20" i="67"/>
  <c r="AO73" i="67" s="1"/>
  <c r="AJ15" i="67"/>
  <c r="AJ68" i="67" s="1"/>
  <c r="AN19" i="67"/>
  <c r="AN72" i="67" s="1"/>
  <c r="AR23" i="67"/>
  <c r="AR76" i="67" s="1"/>
  <c r="AF11" i="67"/>
  <c r="AF64" i="67" s="1"/>
  <c r="AM18" i="67"/>
  <c r="AM71" i="67" s="1"/>
  <c r="AQ22" i="67"/>
  <c r="AQ75" i="67" s="1"/>
  <c r="AT25" i="67"/>
  <c r="AT78" i="67" s="1"/>
  <c r="AX29" i="67"/>
  <c r="AL17" i="67"/>
  <c r="AL70" i="67" s="1"/>
  <c r="AS24" i="67"/>
  <c r="AS77" i="67" s="1"/>
  <c r="AW28" i="67"/>
  <c r="AV27" i="67"/>
  <c r="AZ31" i="67"/>
  <c r="AY30" i="67"/>
  <c r="AP21" i="67"/>
  <c r="AP74" i="67" s="1"/>
  <c r="AU26" i="67"/>
  <c r="AU79" i="67" s="1"/>
  <c r="AB7" i="67"/>
  <c r="AB334" i="61"/>
  <c r="AL59" i="56"/>
  <c r="AL53" i="56"/>
  <c r="AL56" i="56"/>
  <c r="AU90" i="67"/>
  <c r="AU394" i="67"/>
  <c r="AU95" i="67"/>
  <c r="AU96" i="67"/>
  <c r="AU87" i="67"/>
  <c r="AU91" i="67"/>
  <c r="AU94" i="67"/>
  <c r="AU84" i="67"/>
  <c r="AU89" i="67"/>
  <c r="AU83" i="67"/>
  <c r="AU88" i="67"/>
  <c r="AU81" i="67"/>
  <c r="AU86" i="67"/>
  <c r="AU93" i="67"/>
  <c r="AU393" i="67"/>
  <c r="AU92" i="67"/>
  <c r="AU85" i="67"/>
  <c r="AU82" i="67"/>
  <c r="AU80" i="67"/>
  <c r="AQ33" i="66"/>
  <c r="AP34" i="66"/>
  <c r="AV3" i="67" s="1"/>
  <c r="AR19" i="66"/>
  <c r="AY390" i="67"/>
  <c r="Z238" i="69"/>
  <c r="Z73" i="69" s="1"/>
  <c r="Z131" i="69"/>
  <c r="Z69" i="69" s="1"/>
  <c r="Z237" i="59"/>
  <c r="Z72" i="59" s="1"/>
  <c r="Z130" i="59"/>
  <c r="Z68" i="59" s="1"/>
  <c r="AL41" i="56"/>
  <c r="AL29" i="56"/>
  <c r="AL32" i="56"/>
  <c r="AL35" i="56"/>
  <c r="AL47" i="56"/>
  <c r="AL20" i="56"/>
  <c r="AL44" i="56"/>
  <c r="AL11" i="56"/>
  <c r="AL14" i="56"/>
  <c r="AL23" i="56"/>
  <c r="AL50" i="56"/>
  <c r="AL38" i="56"/>
  <c r="AL26" i="56"/>
  <c r="AL17" i="56"/>
  <c r="AC136" i="59"/>
  <c r="AH142" i="69"/>
  <c r="AL146" i="69"/>
  <c r="AP150" i="69"/>
  <c r="Z134" i="69"/>
  <c r="AT154" i="69"/>
  <c r="AD138" i="69"/>
  <c r="AW157" i="69"/>
  <c r="AS153" i="69"/>
  <c r="AO149" i="69"/>
  <c r="AK145" i="69"/>
  <c r="AG141" i="69"/>
  <c r="AC137" i="69"/>
  <c r="AU155" i="69"/>
  <c r="AQ151" i="69"/>
  <c r="AM147" i="69"/>
  <c r="AI143" i="69"/>
  <c r="AE139" i="69"/>
  <c r="AA135" i="69"/>
  <c r="AV156" i="69"/>
  <c r="AR152" i="69"/>
  <c r="AN148" i="69"/>
  <c r="AJ144" i="69"/>
  <c r="AF140" i="69"/>
  <c r="AG140" i="59"/>
  <c r="AK144" i="59"/>
  <c r="AO148" i="59"/>
  <c r="AA134" i="59"/>
  <c r="Z133" i="59"/>
  <c r="AQ150" i="59"/>
  <c r="AM146" i="59"/>
  <c r="AI142" i="59"/>
  <c r="AE138" i="59"/>
  <c r="AP149" i="59"/>
  <c r="AL145" i="59"/>
  <c r="AH141" i="59"/>
  <c r="AD137" i="59"/>
  <c r="AB135" i="59"/>
  <c r="AT153" i="59"/>
  <c r="AR151" i="59"/>
  <c r="AN147" i="59"/>
  <c r="AJ143" i="59"/>
  <c r="AF139" i="59"/>
  <c r="AL8" i="56"/>
  <c r="BA2" i="67"/>
  <c r="AV27" i="66"/>
  <c r="AY5" i="69"/>
  <c r="AU18" i="66"/>
  <c r="AU11" i="66" s="1"/>
  <c r="AX158" i="69"/>
  <c r="AX105" i="69"/>
  <c r="AX230" i="69"/>
  <c r="AX231" i="69"/>
  <c r="AX233" i="69"/>
  <c r="AX224" i="69"/>
  <c r="AX221" i="69"/>
  <c r="AX236" i="69"/>
  <c r="AX229" i="69"/>
  <c r="AX164" i="69"/>
  <c r="AX119" i="69"/>
  <c r="AX175" i="69"/>
  <c r="AX161" i="69"/>
  <c r="AX116" i="69"/>
  <c r="AX179" i="69"/>
  <c r="AX167" i="69"/>
  <c r="AX130" i="69"/>
  <c r="AX114" i="69"/>
  <c r="AX129" i="69"/>
  <c r="AX117" i="69"/>
  <c r="AX222" i="69"/>
  <c r="AX223" i="69"/>
  <c r="AX217" i="69"/>
  <c r="AX214" i="69"/>
  <c r="AX180" i="69"/>
  <c r="AX181" i="69"/>
  <c r="AX172" i="69"/>
  <c r="AX127" i="69"/>
  <c r="AX216" i="69"/>
  <c r="AX169" i="69"/>
  <c r="AX124" i="69"/>
  <c r="AX170" i="69"/>
  <c r="AX163" i="69"/>
  <c r="AX108" i="69"/>
  <c r="AX122" i="69"/>
  <c r="AX107" i="69"/>
  <c r="AX113" i="69"/>
  <c r="AX125" i="69"/>
  <c r="AX234" i="69"/>
  <c r="AX235" i="69"/>
  <c r="AX219" i="69"/>
  <c r="AX232" i="69"/>
  <c r="AX237" i="69"/>
  <c r="AX176" i="69"/>
  <c r="AX177" i="69"/>
  <c r="AX123" i="69"/>
  <c r="AX183" i="69"/>
  <c r="AX165" i="69"/>
  <c r="AX120" i="69"/>
  <c r="AX162" i="69"/>
  <c r="AX174" i="69"/>
  <c r="AX118" i="69"/>
  <c r="AX166" i="69"/>
  <c r="AX226" i="69"/>
  <c r="AX227" i="69"/>
  <c r="AX225" i="69"/>
  <c r="AX218" i="69"/>
  <c r="AX215" i="69"/>
  <c r="AX220" i="69"/>
  <c r="AX178" i="69"/>
  <c r="AX160" i="69"/>
  <c r="AX115" i="69"/>
  <c r="AX173" i="69"/>
  <c r="AX128" i="69"/>
  <c r="AX182" i="69"/>
  <c r="AX171" i="69"/>
  <c r="AX112" i="69"/>
  <c r="AX126" i="69"/>
  <c r="AX111" i="69"/>
  <c r="AX121" i="69"/>
  <c r="AX110" i="69"/>
  <c r="AX168" i="69"/>
  <c r="AX228" i="69"/>
  <c r="AX109" i="69"/>
  <c r="AX213" i="69"/>
  <c r="AX106" i="69"/>
  <c r="AX159" i="69"/>
  <c r="AZ103" i="67"/>
  <c r="AZ104" i="67"/>
  <c r="AZ107" i="67"/>
  <c r="AZ109" i="67"/>
  <c r="AZ106" i="67"/>
  <c r="AZ105" i="67"/>
  <c r="AZ102" i="67"/>
  <c r="AZ108" i="67"/>
  <c r="AZ218" i="67"/>
  <c r="AZ270" i="67" s="1"/>
  <c r="AV30" i="66"/>
  <c r="AW28" i="66"/>
  <c r="AW29" i="66" s="1"/>
  <c r="AV393" i="61"/>
  <c r="AV395" i="61" s="1"/>
  <c r="AT16" i="59" s="1"/>
  <c r="AV390" i="61"/>
  <c r="AU210" i="59"/>
  <c r="AU208" i="59"/>
  <c r="AU211" i="59"/>
  <c r="AU214" i="59"/>
  <c r="AU218" i="59"/>
  <c r="AU222" i="59"/>
  <c r="AU226" i="59"/>
  <c r="AU209" i="59"/>
  <c r="AU213" i="59"/>
  <c r="AU217" i="59"/>
  <c r="AU221" i="59"/>
  <c r="AU225" i="59"/>
  <c r="AU212" i="59"/>
  <c r="AU216" i="59"/>
  <c r="AU220" i="59"/>
  <c r="AU224" i="59"/>
  <c r="AU215" i="59"/>
  <c r="AU219" i="59"/>
  <c r="AU223" i="59"/>
  <c r="AU227" i="59"/>
  <c r="AU229" i="59"/>
  <c r="AU233" i="59"/>
  <c r="AU228" i="59"/>
  <c r="AU232" i="59"/>
  <c r="AU236" i="59"/>
  <c r="AU231" i="59"/>
  <c r="AU235" i="59"/>
  <c r="AU230" i="59"/>
  <c r="AU234" i="59"/>
  <c r="AU156" i="59"/>
  <c r="AU159" i="59"/>
  <c r="AU160" i="59"/>
  <c r="AU164" i="59"/>
  <c r="AU168" i="59"/>
  <c r="AU172" i="59"/>
  <c r="AU176" i="59"/>
  <c r="AU180" i="59"/>
  <c r="AU154" i="59"/>
  <c r="AU155" i="59"/>
  <c r="AU158" i="59"/>
  <c r="AU163" i="59"/>
  <c r="AU167" i="59"/>
  <c r="AU171" i="59"/>
  <c r="AU175" i="59"/>
  <c r="AU179" i="59"/>
  <c r="AU157" i="59"/>
  <c r="AU166" i="59"/>
  <c r="AU174" i="59"/>
  <c r="AU182" i="59"/>
  <c r="AU178" i="59"/>
  <c r="AU169" i="59"/>
  <c r="AU161" i="59"/>
  <c r="AU165" i="59"/>
  <c r="AU173" i="59"/>
  <c r="AU181" i="59"/>
  <c r="AU162" i="59"/>
  <c r="AU170" i="59"/>
  <c r="AU177" i="59"/>
  <c r="AU101" i="59"/>
  <c r="AU105" i="59"/>
  <c r="AU109" i="59"/>
  <c r="AU104" i="59"/>
  <c r="AU108" i="59"/>
  <c r="AU103" i="59"/>
  <c r="AU107" i="59"/>
  <c r="AU111" i="59"/>
  <c r="AU102" i="59"/>
  <c r="AU113" i="59"/>
  <c r="AU117" i="59"/>
  <c r="AU121" i="59"/>
  <c r="AU125" i="59"/>
  <c r="AU129" i="59"/>
  <c r="AU122" i="59"/>
  <c r="AU112" i="59"/>
  <c r="AU116" i="59"/>
  <c r="AU120" i="59"/>
  <c r="AU124" i="59"/>
  <c r="AU128" i="59"/>
  <c r="AU106" i="59"/>
  <c r="AU114" i="59"/>
  <c r="AU110" i="59"/>
  <c r="AU115" i="59"/>
  <c r="AU119" i="59"/>
  <c r="AU123" i="59"/>
  <c r="AU127" i="59"/>
  <c r="AU118" i="59"/>
  <c r="AU126" i="59"/>
  <c r="AW101" i="61"/>
  <c r="AW102" i="61"/>
  <c r="AW109" i="61"/>
  <c r="AW99" i="61"/>
  <c r="AW104" i="61"/>
  <c r="AW107" i="61"/>
  <c r="AW105" i="61"/>
  <c r="AW106" i="61"/>
  <c r="AW108" i="61"/>
  <c r="AW100" i="61"/>
  <c r="AW103" i="61"/>
  <c r="X30" i="1"/>
  <c r="AM4" i="56"/>
  <c r="Y28" i="1"/>
  <c r="AS27" i="1"/>
  <c r="AW5" i="75" s="1"/>
  <c r="AV5" i="59"/>
  <c r="B29" i="59" s="1"/>
  <c r="AX2" i="61"/>
  <c r="AR18" i="1"/>
  <c r="AR11" i="1" s="1"/>
  <c r="AQ3" i="42"/>
  <c r="AQ6" i="42" s="1"/>
  <c r="BG2" i="56"/>
  <c r="AR34" i="1"/>
  <c r="AX3" i="61" s="1"/>
  <c r="AS33" i="1"/>
  <c r="AU395" i="67" l="1"/>
  <c r="AS16" i="69" s="1"/>
  <c r="Y18" i="69"/>
  <c r="Y20" i="59"/>
  <c r="B40" i="59"/>
  <c r="B62" i="59" s="1"/>
  <c r="B51" i="59"/>
  <c r="AW72" i="75"/>
  <c r="AW180" i="75"/>
  <c r="AW179" i="75"/>
  <c r="AW176" i="75"/>
  <c r="AW122" i="75"/>
  <c r="AW128" i="75"/>
  <c r="AW70" i="75"/>
  <c r="AW181" i="75"/>
  <c r="AW177" i="75"/>
  <c r="AW125" i="75"/>
  <c r="AW127" i="75"/>
  <c r="AW75" i="75"/>
  <c r="AW71" i="75"/>
  <c r="AW174" i="75"/>
  <c r="AW123" i="75"/>
  <c r="AW67" i="75"/>
  <c r="AW120" i="75"/>
  <c r="AW182" i="75"/>
  <c r="AW74" i="75"/>
  <c r="AW178" i="75"/>
  <c r="AW69" i="75"/>
  <c r="AW68" i="75"/>
  <c r="AW175" i="75"/>
  <c r="AW124" i="75"/>
  <c r="AW73" i="75"/>
  <c r="AW121" i="75"/>
  <c r="AW126" i="75"/>
  <c r="AW66" i="75"/>
  <c r="AW65" i="75"/>
  <c r="AW173" i="75"/>
  <c r="AW171" i="75"/>
  <c r="AW172" i="75"/>
  <c r="AW119" i="75"/>
  <c r="AW64" i="75"/>
  <c r="AW118" i="75"/>
  <c r="AW117" i="75"/>
  <c r="AW170" i="75"/>
  <c r="AW63" i="75"/>
  <c r="AW116" i="75"/>
  <c r="AW169" i="75"/>
  <c r="AW62" i="75"/>
  <c r="AW115" i="75"/>
  <c r="AW61" i="75"/>
  <c r="AW168" i="75"/>
  <c r="AW114" i="75"/>
  <c r="AW167" i="75"/>
  <c r="AW60" i="75"/>
  <c r="AW113" i="75"/>
  <c r="AW59" i="75"/>
  <c r="AW166" i="75"/>
  <c r="AW112" i="75"/>
  <c r="AW165" i="75"/>
  <c r="AW58" i="75"/>
  <c r="AW111" i="75"/>
  <c r="AW57" i="75"/>
  <c r="AW164" i="75"/>
  <c r="AW110" i="75"/>
  <c r="AW56" i="75"/>
  <c r="AW163" i="75"/>
  <c r="AW109" i="75"/>
  <c r="AW162" i="75"/>
  <c r="AW55" i="75"/>
  <c r="AW108" i="75"/>
  <c r="AW54" i="75"/>
  <c r="AW161" i="75"/>
  <c r="AW107" i="75"/>
  <c r="AW53" i="75"/>
  <c r="AW160" i="75"/>
  <c r="AW106" i="75"/>
  <c r="AW159" i="75"/>
  <c r="AW52" i="75"/>
  <c r="AW105" i="75"/>
  <c r="AW158" i="75"/>
  <c r="AW51" i="75"/>
  <c r="AW104" i="75"/>
  <c r="AW157" i="75"/>
  <c r="AW50" i="75"/>
  <c r="AW103" i="75"/>
  <c r="AW49" i="75"/>
  <c r="AW156" i="75"/>
  <c r="AW102" i="75"/>
  <c r="AS44" i="75"/>
  <c r="AD29" i="75"/>
  <c r="AE30" i="75"/>
  <c r="AQ42" i="75"/>
  <c r="AM38" i="75"/>
  <c r="AT45" i="75"/>
  <c r="AK36" i="75"/>
  <c r="AI34" i="75"/>
  <c r="AN39" i="75"/>
  <c r="AA26" i="75"/>
  <c r="AA76" i="75" s="1"/>
  <c r="AA14" i="75" s="1"/>
  <c r="AV47" i="75"/>
  <c r="AP41" i="75"/>
  <c r="AU46" i="75"/>
  <c r="AL37" i="75"/>
  <c r="AW48" i="75"/>
  <c r="AG32" i="75"/>
  <c r="AO40" i="75"/>
  <c r="AC28" i="75"/>
  <c r="AB27" i="75"/>
  <c r="AJ35" i="75"/>
  <c r="AF31" i="75"/>
  <c r="AR43" i="75"/>
  <c r="AH33" i="75"/>
  <c r="AA22" i="75"/>
  <c r="AG139" i="75"/>
  <c r="AN146" i="75"/>
  <c r="AV154" i="75"/>
  <c r="AH140" i="75"/>
  <c r="AL144" i="75"/>
  <c r="AK143" i="75"/>
  <c r="AF138" i="75"/>
  <c r="AT152" i="75"/>
  <c r="AB134" i="75"/>
  <c r="AC135" i="75"/>
  <c r="AO147" i="75"/>
  <c r="AW155" i="75"/>
  <c r="AS151" i="75"/>
  <c r="AP148" i="75"/>
  <c r="AJ142" i="75"/>
  <c r="AA133" i="75"/>
  <c r="AA183" i="75" s="1"/>
  <c r="AA18" i="75" s="1"/>
  <c r="AM145" i="75"/>
  <c r="AQ149" i="75"/>
  <c r="AU153" i="75"/>
  <c r="AD136" i="75"/>
  <c r="AR150" i="75"/>
  <c r="AI141" i="75"/>
  <c r="AE137" i="75"/>
  <c r="AA383" i="67"/>
  <c r="AA381" i="67"/>
  <c r="AA379" i="67"/>
  <c r="AA377" i="67"/>
  <c r="AA371" i="67"/>
  <c r="AA375" i="67"/>
  <c r="AA373" i="67"/>
  <c r="AA382" i="67"/>
  <c r="AA378" i="67"/>
  <c r="AA376" i="67"/>
  <c r="AA380" i="67"/>
  <c r="AA374" i="67"/>
  <c r="AA372" i="67"/>
  <c r="AB57" i="67"/>
  <c r="AB399" i="67" s="1"/>
  <c r="AB401" i="67" s="1"/>
  <c r="AB402" i="67" s="1"/>
  <c r="AA382" i="61"/>
  <c r="AA380" i="61"/>
  <c r="AA374" i="61"/>
  <c r="AA381" i="61"/>
  <c r="AA379" i="61"/>
  <c r="AA377" i="61"/>
  <c r="AA372" i="61"/>
  <c r="AA371" i="61"/>
  <c r="AA375" i="61"/>
  <c r="AA383" i="61"/>
  <c r="AA378" i="61"/>
  <c r="AA376" i="61"/>
  <c r="AA77" i="69"/>
  <c r="AA76" i="59"/>
  <c r="AC137" i="67"/>
  <c r="AC156" i="61"/>
  <c r="AC149" i="67"/>
  <c r="AC137" i="61"/>
  <c r="AC149" i="61"/>
  <c r="AC156" i="67"/>
  <c r="AC148" i="67"/>
  <c r="AC146" i="61"/>
  <c r="AC132" i="61"/>
  <c r="AC153" i="61"/>
  <c r="AC159" i="61"/>
  <c r="AC139" i="61"/>
  <c r="AC140" i="61"/>
  <c r="AC142" i="61"/>
  <c r="AC134" i="67"/>
  <c r="AC150" i="67"/>
  <c r="AC135" i="67"/>
  <c r="AC152" i="61"/>
  <c r="AC160" i="61"/>
  <c r="AC151" i="67"/>
  <c r="AC141" i="67"/>
  <c r="AC144" i="67"/>
  <c r="AC147" i="61"/>
  <c r="AC147" i="67"/>
  <c r="BA32" i="67"/>
  <c r="BA389" i="67"/>
  <c r="BA388" i="67"/>
  <c r="AZ400" i="67"/>
  <c r="AX388" i="61"/>
  <c r="AX389" i="61"/>
  <c r="AX394" i="61" s="1"/>
  <c r="AW400" i="61"/>
  <c r="AC134" i="61"/>
  <c r="AX48" i="61"/>
  <c r="AX50" i="61"/>
  <c r="AX53" i="61"/>
  <c r="AX55" i="61"/>
  <c r="AX56" i="61"/>
  <c r="AX54" i="61"/>
  <c r="AX49" i="61"/>
  <c r="AX47" i="61"/>
  <c r="AX51" i="61"/>
  <c r="AX52" i="61"/>
  <c r="AX45" i="61"/>
  <c r="AX98" i="61" s="1"/>
  <c r="AX46" i="61"/>
  <c r="AX99" i="61" s="1"/>
  <c r="AX44" i="61"/>
  <c r="AX97" i="61" s="1"/>
  <c r="AX43" i="61"/>
  <c r="AX96" i="61" s="1"/>
  <c r="AX42" i="61"/>
  <c r="AX95" i="61" s="1"/>
  <c r="AX41" i="61"/>
  <c r="AX94" i="61" s="1"/>
  <c r="AX40" i="61"/>
  <c r="AX93" i="61" s="1"/>
  <c r="AX39" i="61"/>
  <c r="AX92" i="61" s="1"/>
  <c r="AX38" i="61"/>
  <c r="AX91" i="61" s="1"/>
  <c r="AX37" i="61"/>
  <c r="AX90" i="61" s="1"/>
  <c r="AX36" i="61"/>
  <c r="AX89" i="61" s="1"/>
  <c r="AX35" i="61"/>
  <c r="AX88" i="61" s="1"/>
  <c r="AX34" i="61"/>
  <c r="AX87" i="61" s="1"/>
  <c r="AX33" i="61"/>
  <c r="AX86" i="61" s="1"/>
  <c r="AX32" i="61"/>
  <c r="AX85" i="61" s="1"/>
  <c r="AX31" i="61"/>
  <c r="AX84" i="61" s="1"/>
  <c r="AX30" i="61"/>
  <c r="AX83" i="61" s="1"/>
  <c r="AX29" i="61"/>
  <c r="AX82" i="61" s="1"/>
  <c r="AC153" i="67"/>
  <c r="AC142" i="67"/>
  <c r="AC144" i="61"/>
  <c r="AB195" i="61"/>
  <c r="AB247" i="61" s="1"/>
  <c r="AB299" i="61" s="1"/>
  <c r="AC135" i="61"/>
  <c r="AC148" i="61"/>
  <c r="AC132" i="67"/>
  <c r="AC146" i="67"/>
  <c r="AC152" i="67"/>
  <c r="AB194" i="61"/>
  <c r="AB246" i="61" s="1"/>
  <c r="AB298" i="61" s="1"/>
  <c r="AB174" i="61"/>
  <c r="AB226" i="61" s="1"/>
  <c r="AB278" i="61" s="1"/>
  <c r="AB189" i="61"/>
  <c r="AB241" i="61" s="1"/>
  <c r="AB293" i="61" s="1"/>
  <c r="AB187" i="61"/>
  <c r="AB239" i="61" s="1"/>
  <c r="AB291" i="61" s="1"/>
  <c r="AB181" i="61"/>
  <c r="AB233" i="61" s="1"/>
  <c r="AB285" i="61" s="1"/>
  <c r="AB198" i="61"/>
  <c r="AB250" i="61" s="1"/>
  <c r="AB302" i="61" s="1"/>
  <c r="AB203" i="61"/>
  <c r="AB255" i="61" s="1"/>
  <c r="AB307" i="61" s="1"/>
  <c r="AB175" i="61"/>
  <c r="AB227" i="61" s="1"/>
  <c r="AB279" i="61" s="1"/>
  <c r="AB197" i="61"/>
  <c r="AB249" i="61" s="1"/>
  <c r="AB301" i="61" s="1"/>
  <c r="AB178" i="61"/>
  <c r="AB230" i="61" s="1"/>
  <c r="AB282" i="61" s="1"/>
  <c r="AC141" i="61"/>
  <c r="AC151" i="61"/>
  <c r="AC160" i="67"/>
  <c r="AC139" i="67"/>
  <c r="AC140" i="67"/>
  <c r="AC159" i="67"/>
  <c r="AC150" i="61"/>
  <c r="AC158" i="61"/>
  <c r="AC158" i="67"/>
  <c r="AC143" i="61"/>
  <c r="AC143" i="67"/>
  <c r="AC163" i="61"/>
  <c r="AC163" i="67"/>
  <c r="AC162" i="67"/>
  <c r="AC162" i="61"/>
  <c r="AX218" i="61"/>
  <c r="AX270" i="61" s="1"/>
  <c r="AM100" i="56"/>
  <c r="AM148" i="56"/>
  <c r="AM69" i="56"/>
  <c r="AM73" i="56"/>
  <c r="AM87" i="56"/>
  <c r="AM136" i="56"/>
  <c r="AM64" i="56"/>
  <c r="AM111" i="56"/>
  <c r="AM117" i="56"/>
  <c r="AM139" i="56"/>
  <c r="AM127" i="56"/>
  <c r="AM108" i="56"/>
  <c r="AM144" i="56"/>
  <c r="AM114" i="56"/>
  <c r="AM120" i="56"/>
  <c r="AM96" i="56"/>
  <c r="AM94" i="56"/>
  <c r="AM75" i="56"/>
  <c r="AM66" i="56"/>
  <c r="AM60" i="56"/>
  <c r="AM63" i="56"/>
  <c r="AM88" i="56"/>
  <c r="AM129" i="56"/>
  <c r="AM93" i="56"/>
  <c r="AM118" i="56"/>
  <c r="AM76" i="56"/>
  <c r="AM105" i="56"/>
  <c r="AM130" i="56"/>
  <c r="AM106" i="56"/>
  <c r="AM82" i="56"/>
  <c r="AM123" i="56"/>
  <c r="AM133" i="56"/>
  <c r="AM85" i="56"/>
  <c r="AM67" i="56"/>
  <c r="AM132" i="56"/>
  <c r="AM72" i="56"/>
  <c r="AM147" i="56"/>
  <c r="AM102" i="56"/>
  <c r="AM138" i="56"/>
  <c r="AM97" i="56"/>
  <c r="AM126" i="56"/>
  <c r="AM142" i="56"/>
  <c r="AM99" i="56"/>
  <c r="AM124" i="56"/>
  <c r="AM70" i="56"/>
  <c r="AM78" i="56"/>
  <c r="AM109" i="56"/>
  <c r="AM151" i="56"/>
  <c r="AM121" i="56"/>
  <c r="AM115" i="56"/>
  <c r="AM150" i="56"/>
  <c r="AM84" i="56"/>
  <c r="AM103" i="56"/>
  <c r="AM135" i="56"/>
  <c r="AM79" i="56"/>
  <c r="AM112" i="56"/>
  <c r="AM91" i="56"/>
  <c r="AM145" i="56"/>
  <c r="AM141" i="56"/>
  <c r="AM61" i="56"/>
  <c r="AM90" i="56"/>
  <c r="AM81" i="56"/>
  <c r="AM153" i="56"/>
  <c r="AM154" i="56"/>
  <c r="AC157" i="61"/>
  <c r="AC157" i="67"/>
  <c r="AC154" i="61"/>
  <c r="AC154" i="67"/>
  <c r="AC145" i="61"/>
  <c r="AC145" i="67"/>
  <c r="AC155" i="61"/>
  <c r="AC155" i="67"/>
  <c r="BA51" i="67"/>
  <c r="BA52" i="67"/>
  <c r="BA55" i="67"/>
  <c r="BA56" i="67"/>
  <c r="BA50" i="67"/>
  <c r="BA53" i="67"/>
  <c r="BA54" i="67"/>
  <c r="BA49" i="67"/>
  <c r="BA48" i="67"/>
  <c r="BA47" i="67"/>
  <c r="BA46" i="67"/>
  <c r="BA45" i="67"/>
  <c r="BA44" i="67"/>
  <c r="BA43" i="67"/>
  <c r="BA42" i="67"/>
  <c r="BA41" i="67"/>
  <c r="BA40" i="67"/>
  <c r="BA39" i="67"/>
  <c r="BA38" i="67"/>
  <c r="BA37" i="67"/>
  <c r="BA36" i="67"/>
  <c r="BA35" i="67"/>
  <c r="BA34" i="67"/>
  <c r="BA33" i="67"/>
  <c r="AC161" i="67"/>
  <c r="AC161" i="61"/>
  <c r="AC133" i="61"/>
  <c r="AC133" i="67"/>
  <c r="AC136" i="61"/>
  <c r="AC136" i="67"/>
  <c r="AC138" i="61"/>
  <c r="AC138" i="67"/>
  <c r="AB219" i="67"/>
  <c r="AB271" i="67" s="1"/>
  <c r="AB180" i="67"/>
  <c r="AB232" i="67" s="1"/>
  <c r="AB284" i="67" s="1"/>
  <c r="AB179" i="67"/>
  <c r="AB231" i="67" s="1"/>
  <c r="AB283" i="67" s="1"/>
  <c r="AB181" i="67"/>
  <c r="AB233" i="67" s="1"/>
  <c r="AB285" i="67" s="1"/>
  <c r="AB177" i="67"/>
  <c r="AB229" i="67" s="1"/>
  <c r="AB281" i="67" s="1"/>
  <c r="AB182" i="67"/>
  <c r="AB234" i="67" s="1"/>
  <c r="AB286" i="67" s="1"/>
  <c r="AB171" i="67"/>
  <c r="AB223" i="67" s="1"/>
  <c r="AB275" i="67" s="1"/>
  <c r="AB175" i="67"/>
  <c r="AB227" i="67" s="1"/>
  <c r="AB279" i="67" s="1"/>
  <c r="AB213" i="67"/>
  <c r="AB265" i="67" s="1"/>
  <c r="AB317" i="67" s="1"/>
  <c r="AB187" i="67"/>
  <c r="AB239" i="67" s="1"/>
  <c r="AB291" i="67" s="1"/>
  <c r="AB190" i="67"/>
  <c r="AB242" i="67" s="1"/>
  <c r="AB294" i="67" s="1"/>
  <c r="AB201" i="67"/>
  <c r="AB253" i="67" s="1"/>
  <c r="AB305" i="67" s="1"/>
  <c r="AB194" i="67"/>
  <c r="AB246" i="67" s="1"/>
  <c r="AB298" i="67" s="1"/>
  <c r="AB185" i="67"/>
  <c r="AB237" i="67" s="1"/>
  <c r="AB289" i="67" s="1"/>
  <c r="AB188" i="67"/>
  <c r="AB240" i="67" s="1"/>
  <c r="AB292" i="67" s="1"/>
  <c r="AB197" i="67"/>
  <c r="AB249" i="67" s="1"/>
  <c r="AB301" i="67" s="1"/>
  <c r="AB203" i="67"/>
  <c r="AB255" i="67" s="1"/>
  <c r="AB307" i="67" s="1"/>
  <c r="AB202" i="67"/>
  <c r="AB254" i="67" s="1"/>
  <c r="AB306" i="67" s="1"/>
  <c r="AB205" i="67"/>
  <c r="AB257" i="67" s="1"/>
  <c r="AB309" i="67" s="1"/>
  <c r="AB204" i="67"/>
  <c r="AB256" i="67" s="1"/>
  <c r="AB308" i="67" s="1"/>
  <c r="AB186" i="67"/>
  <c r="AB238" i="67" s="1"/>
  <c r="AB290" i="67" s="1"/>
  <c r="AB214" i="67"/>
  <c r="AB266" i="67" s="1"/>
  <c r="AB318" i="67" s="1"/>
  <c r="AB210" i="67"/>
  <c r="AB262" i="67" s="1"/>
  <c r="AB314" i="67" s="1"/>
  <c r="AB200" i="67"/>
  <c r="AB252" i="67" s="1"/>
  <c r="AB304" i="67" s="1"/>
  <c r="AB196" i="67"/>
  <c r="AB248" i="67" s="1"/>
  <c r="AB300" i="67" s="1"/>
  <c r="AB211" i="67"/>
  <c r="AB263" i="67" s="1"/>
  <c r="AB315" i="67" s="1"/>
  <c r="AB207" i="67"/>
  <c r="AB259" i="67" s="1"/>
  <c r="AB311" i="67" s="1"/>
  <c r="AB193" i="67"/>
  <c r="AB245" i="67" s="1"/>
  <c r="AB297" i="67" s="1"/>
  <c r="AB215" i="67"/>
  <c r="AB267" i="67" s="1"/>
  <c r="AB319" i="67" s="1"/>
  <c r="AB195" i="67"/>
  <c r="AB247" i="67" s="1"/>
  <c r="AB299" i="67" s="1"/>
  <c r="AB209" i="67"/>
  <c r="AB261" i="67" s="1"/>
  <c r="AB313" i="67" s="1"/>
  <c r="AB212" i="67"/>
  <c r="AB264" i="67" s="1"/>
  <c r="AB316" i="67" s="1"/>
  <c r="AB206" i="67"/>
  <c r="AB258" i="67" s="1"/>
  <c r="AB310" i="67" s="1"/>
  <c r="AB192" i="67"/>
  <c r="AB244" i="67" s="1"/>
  <c r="AB296" i="67" s="1"/>
  <c r="AB189" i="67"/>
  <c r="AB241" i="67" s="1"/>
  <c r="AB293" i="67" s="1"/>
  <c r="AB191" i="67"/>
  <c r="AB243" i="67" s="1"/>
  <c r="AB295" i="67" s="1"/>
  <c r="AB208" i="67"/>
  <c r="AB260" i="67" s="1"/>
  <c r="AB312" i="67" s="1"/>
  <c r="AB198" i="67"/>
  <c r="AB250" i="67" s="1"/>
  <c r="AB302" i="67" s="1"/>
  <c r="AB199" i="67"/>
  <c r="AB251" i="67" s="1"/>
  <c r="AB303" i="67" s="1"/>
  <c r="AB216" i="67"/>
  <c r="AB268" i="67" s="1"/>
  <c r="AB320" i="67" s="1"/>
  <c r="AB169" i="67"/>
  <c r="AB221" i="67" s="1"/>
  <c r="AB273" i="67" s="1"/>
  <c r="AB168" i="67"/>
  <c r="AB220" i="67" s="1"/>
  <c r="AB272" i="67" s="1"/>
  <c r="AB174" i="67"/>
  <c r="AB226" i="67" s="1"/>
  <c r="AB278" i="67" s="1"/>
  <c r="AB176" i="67"/>
  <c r="AB228" i="67" s="1"/>
  <c r="AB280" i="67" s="1"/>
  <c r="AB178" i="67"/>
  <c r="AB230" i="67" s="1"/>
  <c r="AB282" i="67" s="1"/>
  <c r="AB170" i="67"/>
  <c r="AB222" i="67" s="1"/>
  <c r="AB274" i="67" s="1"/>
  <c r="AB173" i="67"/>
  <c r="AB225" i="67" s="1"/>
  <c r="AB277" i="67" s="1"/>
  <c r="AB184" i="67"/>
  <c r="AB236" i="67" s="1"/>
  <c r="AB288" i="67" s="1"/>
  <c r="AB183" i="67"/>
  <c r="AB235" i="67" s="1"/>
  <c r="AB287" i="67" s="1"/>
  <c r="AB172" i="67"/>
  <c r="AB224" i="67" s="1"/>
  <c r="AB276" i="67" s="1"/>
  <c r="AC117" i="61"/>
  <c r="AC117" i="67"/>
  <c r="AC128" i="61"/>
  <c r="AC128" i="67"/>
  <c r="AC127" i="61"/>
  <c r="AC127" i="67"/>
  <c r="AC125" i="61"/>
  <c r="AC125" i="67"/>
  <c r="AC120" i="61"/>
  <c r="AC120" i="67"/>
  <c r="AC119" i="61"/>
  <c r="AC119" i="67"/>
  <c r="AC115" i="61"/>
  <c r="AC115" i="67"/>
  <c r="AC333" i="67" s="1"/>
  <c r="AC123" i="61"/>
  <c r="AC123" i="67"/>
  <c r="AC130" i="61"/>
  <c r="AC130" i="67"/>
  <c r="AC124" i="61"/>
  <c r="AC124" i="67"/>
  <c r="AC116" i="61"/>
  <c r="AC333" i="61" s="1"/>
  <c r="AC116" i="67"/>
  <c r="AC126" i="61"/>
  <c r="AC126" i="67"/>
  <c r="AC122" i="61"/>
  <c r="AC122" i="67"/>
  <c r="AC129" i="61"/>
  <c r="AC129" i="67"/>
  <c r="AC114" i="61"/>
  <c r="AC114" i="67"/>
  <c r="AC118" i="61"/>
  <c r="AC335" i="61" s="1"/>
  <c r="AC118" i="67"/>
  <c r="AC335" i="67" s="1"/>
  <c r="AC121" i="61"/>
  <c r="AC121" i="67"/>
  <c r="AC131" i="61"/>
  <c r="AC131" i="67"/>
  <c r="AV80" i="67"/>
  <c r="AB171" i="61"/>
  <c r="AB223" i="61" s="1"/>
  <c r="AB275" i="61" s="1"/>
  <c r="AB193" i="61"/>
  <c r="AB245" i="61" s="1"/>
  <c r="AB297" i="61" s="1"/>
  <c r="AB201" i="61"/>
  <c r="AB253" i="61" s="1"/>
  <c r="AB305" i="61" s="1"/>
  <c r="AB182" i="61"/>
  <c r="AB234" i="61" s="1"/>
  <c r="AB286" i="61" s="1"/>
  <c r="AB215" i="61"/>
  <c r="AB267" i="61" s="1"/>
  <c r="AB319" i="61" s="1"/>
  <c r="AB202" i="61"/>
  <c r="AB254" i="61" s="1"/>
  <c r="AB306" i="61" s="1"/>
  <c r="AB172" i="61"/>
  <c r="AB224" i="61" s="1"/>
  <c r="AB276" i="61" s="1"/>
  <c r="AB186" i="61"/>
  <c r="AB238" i="61" s="1"/>
  <c r="AB290" i="61" s="1"/>
  <c r="AB190" i="61"/>
  <c r="AB242" i="61" s="1"/>
  <c r="AB294" i="61" s="1"/>
  <c r="AB184" i="61"/>
  <c r="AB236" i="61" s="1"/>
  <c r="AB288" i="61" s="1"/>
  <c r="AB192" i="61"/>
  <c r="AB244" i="61" s="1"/>
  <c r="AB296" i="61" s="1"/>
  <c r="AB188" i="61"/>
  <c r="AB240" i="61" s="1"/>
  <c r="AB292" i="61" s="1"/>
  <c r="AB176" i="61"/>
  <c r="AB228" i="61" s="1"/>
  <c r="AB280" i="61" s="1"/>
  <c r="AB173" i="61"/>
  <c r="AB225" i="61" s="1"/>
  <c r="AB277" i="61" s="1"/>
  <c r="AB199" i="61"/>
  <c r="AB251" i="61" s="1"/>
  <c r="AB303" i="61" s="1"/>
  <c r="AB185" i="61"/>
  <c r="AB237" i="61" s="1"/>
  <c r="AB289" i="61" s="1"/>
  <c r="AB168" i="61"/>
  <c r="AB220" i="61" s="1"/>
  <c r="AB272" i="61" s="1"/>
  <c r="AB206" i="61"/>
  <c r="AB258" i="61" s="1"/>
  <c r="AB310" i="61" s="1"/>
  <c r="AB205" i="61"/>
  <c r="AB257" i="61" s="1"/>
  <c r="AB309" i="61" s="1"/>
  <c r="AB196" i="61"/>
  <c r="AB248" i="61" s="1"/>
  <c r="AB300" i="61" s="1"/>
  <c r="AB208" i="61"/>
  <c r="AB260" i="61" s="1"/>
  <c r="AB312" i="61" s="1"/>
  <c r="AB183" i="61"/>
  <c r="AB235" i="61" s="1"/>
  <c r="AB287" i="61" s="1"/>
  <c r="AB210" i="61"/>
  <c r="AB262" i="61" s="1"/>
  <c r="AB314" i="61" s="1"/>
  <c r="AB191" i="61"/>
  <c r="AB243" i="61" s="1"/>
  <c r="AB295" i="61" s="1"/>
  <c r="AB170" i="61"/>
  <c r="AB222" i="61" s="1"/>
  <c r="AB274" i="61" s="1"/>
  <c r="AB179" i="61"/>
  <c r="AB231" i="61" s="1"/>
  <c r="AB283" i="61" s="1"/>
  <c r="AB216" i="61"/>
  <c r="AB268" i="61" s="1"/>
  <c r="AB320" i="61" s="1"/>
  <c r="AB212" i="61"/>
  <c r="AB264" i="61" s="1"/>
  <c r="AB316" i="61" s="1"/>
  <c r="AB169" i="61"/>
  <c r="AB221" i="61" s="1"/>
  <c r="AB273" i="61" s="1"/>
  <c r="AB211" i="61"/>
  <c r="AB263" i="61" s="1"/>
  <c r="AB315" i="61" s="1"/>
  <c r="AB209" i="61"/>
  <c r="AB261" i="61" s="1"/>
  <c r="AB313" i="61" s="1"/>
  <c r="AB177" i="61"/>
  <c r="AB229" i="61" s="1"/>
  <c r="AB281" i="61" s="1"/>
  <c r="AB214" i="61"/>
  <c r="AB266" i="61" s="1"/>
  <c r="AB318" i="61" s="1"/>
  <c r="AB213" i="61"/>
  <c r="AB265" i="61" s="1"/>
  <c r="AB317" i="61" s="1"/>
  <c r="AB180" i="61"/>
  <c r="AB232" i="61" s="1"/>
  <c r="AB284" i="61" s="1"/>
  <c r="AB207" i="61"/>
  <c r="AB259" i="61" s="1"/>
  <c r="AB311" i="61" s="1"/>
  <c r="AB204" i="61"/>
  <c r="AB256" i="61" s="1"/>
  <c r="AB308" i="61" s="1"/>
  <c r="AB167" i="61"/>
  <c r="AB219" i="61" s="1"/>
  <c r="AB271" i="61" s="1"/>
  <c r="AB57" i="61"/>
  <c r="AB252" i="61"/>
  <c r="AB304" i="61" s="1"/>
  <c r="AM55" i="56"/>
  <c r="AM54" i="56"/>
  <c r="AM58" i="56"/>
  <c r="AM57" i="56"/>
  <c r="AM52" i="56"/>
  <c r="AM51" i="56"/>
  <c r="AB60" i="67"/>
  <c r="AB110" i="67" s="1"/>
  <c r="Z14" i="69" s="1"/>
  <c r="AS19" i="66"/>
  <c r="AV82" i="67"/>
  <c r="AV83" i="67"/>
  <c r="AV90" i="67"/>
  <c r="AV92" i="67"/>
  <c r="AV84" i="67"/>
  <c r="AV394" i="67"/>
  <c r="AV88" i="67"/>
  <c r="AV96" i="67"/>
  <c r="AV87" i="67"/>
  <c r="AV89" i="67"/>
  <c r="AV393" i="67"/>
  <c r="AV395" i="67" s="1"/>
  <c r="AT16" i="69" s="1"/>
  <c r="AV85" i="67"/>
  <c r="AV95" i="67"/>
  <c r="AV91" i="67"/>
  <c r="AV86" i="67"/>
  <c r="AV97" i="67"/>
  <c r="AV93" i="67"/>
  <c r="AV94" i="67"/>
  <c r="AV81" i="67"/>
  <c r="AR33" i="66"/>
  <c r="AQ34" i="66"/>
  <c r="AW3" i="67" s="1"/>
  <c r="AW81" i="67" s="1"/>
  <c r="Z184" i="69"/>
  <c r="Z71" i="69" s="1"/>
  <c r="Z183" i="59"/>
  <c r="Z70" i="59" s="1"/>
  <c r="AB324" i="61"/>
  <c r="AB341" i="61" s="1"/>
  <c r="AB356" i="61" s="1"/>
  <c r="AB60" i="61"/>
  <c r="AB110" i="61" s="1"/>
  <c r="AM10" i="56"/>
  <c r="AM34" i="56"/>
  <c r="AM36" i="56"/>
  <c r="AM42" i="56"/>
  <c r="AM48" i="56"/>
  <c r="AM43" i="56"/>
  <c r="AM12" i="56"/>
  <c r="AM31" i="56"/>
  <c r="AM49" i="56"/>
  <c r="AM21" i="56"/>
  <c r="AM24" i="56"/>
  <c r="AM19" i="56"/>
  <c r="AM46" i="56"/>
  <c r="AM33" i="56"/>
  <c r="AM16" i="56"/>
  <c r="AM27" i="56"/>
  <c r="AM37" i="56"/>
  <c r="AM9" i="56"/>
  <c r="AM25" i="56"/>
  <c r="AM39" i="56"/>
  <c r="AM45" i="56"/>
  <c r="AM22" i="56"/>
  <c r="AM18" i="56"/>
  <c r="AM28" i="56"/>
  <c r="AM15" i="56"/>
  <c r="AM40" i="56"/>
  <c r="AM13" i="56"/>
  <c r="AM30" i="56"/>
  <c r="AB324" i="67"/>
  <c r="BA106" i="67"/>
  <c r="BA107" i="67"/>
  <c r="BA105" i="67"/>
  <c r="BA108" i="67"/>
  <c r="BA218" i="67"/>
  <c r="BA270" i="67" s="1"/>
  <c r="BA103" i="67"/>
  <c r="BA104" i="67"/>
  <c r="BA109" i="67"/>
  <c r="AV18" i="66"/>
  <c r="AV11" i="66" s="1"/>
  <c r="AW27" i="66"/>
  <c r="AZ5" i="69"/>
  <c r="AZ106" i="69" s="1"/>
  <c r="BB2" i="67"/>
  <c r="AZ390" i="67"/>
  <c r="AY227" i="69"/>
  <c r="AY232" i="69"/>
  <c r="AY230" i="69"/>
  <c r="AY237" i="69"/>
  <c r="AY226" i="69"/>
  <c r="AY217" i="69"/>
  <c r="AY216" i="69"/>
  <c r="AY169" i="69"/>
  <c r="AY124" i="69"/>
  <c r="AY174" i="69"/>
  <c r="AY129" i="69"/>
  <c r="AY113" i="69"/>
  <c r="AY233" i="69"/>
  <c r="AY163" i="69"/>
  <c r="AY123" i="69"/>
  <c r="AY118" i="69"/>
  <c r="AY119" i="69"/>
  <c r="AY127" i="69"/>
  <c r="AY231" i="69"/>
  <c r="AY236" i="69"/>
  <c r="AY220" i="69"/>
  <c r="AY214" i="69"/>
  <c r="AY215" i="69"/>
  <c r="AY225" i="69"/>
  <c r="AY234" i="69"/>
  <c r="AY173" i="69"/>
  <c r="AY128" i="69"/>
  <c r="AY180" i="69"/>
  <c r="AY162" i="69"/>
  <c r="AY117" i="69"/>
  <c r="AY160" i="69"/>
  <c r="AY109" i="69"/>
  <c r="AY171" i="69"/>
  <c r="AY126" i="69"/>
  <c r="AY122" i="69"/>
  <c r="AY130" i="69"/>
  <c r="AY235" i="69"/>
  <c r="AY219" i="69"/>
  <c r="AY224" i="69"/>
  <c r="AY218" i="69"/>
  <c r="AY221" i="69"/>
  <c r="AY177" i="69"/>
  <c r="AY178" i="69"/>
  <c r="AY175" i="69"/>
  <c r="AY161" i="69"/>
  <c r="AY116" i="69"/>
  <c r="AY166" i="69"/>
  <c r="AY121" i="69"/>
  <c r="AY168" i="69"/>
  <c r="AY172" i="69"/>
  <c r="AY108" i="69"/>
  <c r="AY110" i="69"/>
  <c r="AY107" i="69"/>
  <c r="AY164" i="69"/>
  <c r="AY223" i="69"/>
  <c r="AY228" i="69"/>
  <c r="AY222" i="69"/>
  <c r="AY229" i="69"/>
  <c r="AY181" i="69"/>
  <c r="AY182" i="69"/>
  <c r="AY183" i="69"/>
  <c r="AY165" i="69"/>
  <c r="AY120" i="69"/>
  <c r="AY170" i="69"/>
  <c r="AY125" i="69"/>
  <c r="AY167" i="69"/>
  <c r="AY176" i="69"/>
  <c r="AY112" i="69"/>
  <c r="AY115" i="69"/>
  <c r="AY111" i="69"/>
  <c r="AY179" i="69"/>
  <c r="AY114" i="69"/>
  <c r="AY159" i="69"/>
  <c r="AY106" i="69"/>
  <c r="AY213" i="69"/>
  <c r="AA81" i="69"/>
  <c r="AB82" i="69"/>
  <c r="AC83" i="69"/>
  <c r="AD84" i="69"/>
  <c r="AE85" i="69"/>
  <c r="AF86" i="69"/>
  <c r="AG87" i="69"/>
  <c r="AH88" i="69"/>
  <c r="AI89" i="69"/>
  <c r="AJ90" i="69"/>
  <c r="AK91" i="69"/>
  <c r="AL92" i="69"/>
  <c r="AM93" i="69"/>
  <c r="AN94" i="69"/>
  <c r="AO95" i="69"/>
  <c r="AP96" i="69"/>
  <c r="AQ97" i="69"/>
  <c r="AR98" i="69"/>
  <c r="AS99" i="69"/>
  <c r="AT100" i="69"/>
  <c r="AU101" i="69"/>
  <c r="AV102" i="69"/>
  <c r="AW103" i="69"/>
  <c r="AX104" i="69"/>
  <c r="AY105" i="69"/>
  <c r="AA188" i="69"/>
  <c r="AB189" i="69"/>
  <c r="AC190" i="69"/>
  <c r="AD191" i="69"/>
  <c r="AE192" i="69"/>
  <c r="AF193" i="69"/>
  <c r="AG194" i="69"/>
  <c r="AH195" i="69"/>
  <c r="AI196" i="69"/>
  <c r="AJ197" i="69"/>
  <c r="AK198" i="69"/>
  <c r="AL199" i="69"/>
  <c r="AM200" i="69"/>
  <c r="AN201" i="69"/>
  <c r="AO202" i="69"/>
  <c r="AP203" i="69"/>
  <c r="AQ204" i="69"/>
  <c r="AR205" i="69"/>
  <c r="AS206" i="69"/>
  <c r="AT207" i="69"/>
  <c r="AU208" i="69"/>
  <c r="AV209" i="69"/>
  <c r="AW210" i="69"/>
  <c r="AX211" i="69"/>
  <c r="AY212" i="69"/>
  <c r="AW30" i="66"/>
  <c r="AX28" i="66"/>
  <c r="AX29" i="66" s="1"/>
  <c r="AA401" i="61"/>
  <c r="AA402" i="61" s="1"/>
  <c r="AC189" i="59"/>
  <c r="AD190" i="59"/>
  <c r="AE191" i="59"/>
  <c r="AF192" i="59"/>
  <c r="AG193" i="59"/>
  <c r="AH194" i="59"/>
  <c r="AI195" i="59"/>
  <c r="AJ196" i="59"/>
  <c r="AK197" i="59"/>
  <c r="AL198" i="59"/>
  <c r="AM199" i="59"/>
  <c r="AN200" i="59"/>
  <c r="AO201" i="59"/>
  <c r="AP202" i="59"/>
  <c r="AQ203" i="59"/>
  <c r="AR204" i="59"/>
  <c r="AS205" i="59"/>
  <c r="AT206" i="59"/>
  <c r="AC82" i="59"/>
  <c r="AD83" i="59"/>
  <c r="AE84" i="59"/>
  <c r="AF85" i="59"/>
  <c r="AG86" i="59"/>
  <c r="AH87" i="59"/>
  <c r="AI88" i="59"/>
  <c r="AJ89" i="59"/>
  <c r="AK90" i="59"/>
  <c r="AL91" i="59"/>
  <c r="AM92" i="59"/>
  <c r="AN93" i="59"/>
  <c r="AO94" i="59"/>
  <c r="AP95" i="59"/>
  <c r="AQ96" i="59"/>
  <c r="AR97" i="59"/>
  <c r="AS98" i="59"/>
  <c r="AT99" i="59"/>
  <c r="AU100" i="59"/>
  <c r="AU207" i="59"/>
  <c r="AV209" i="59"/>
  <c r="AV211" i="59"/>
  <c r="AV210" i="59"/>
  <c r="AV213" i="59"/>
  <c r="AV217" i="59"/>
  <c r="AV221" i="59"/>
  <c r="AV225" i="59"/>
  <c r="AV208" i="59"/>
  <c r="AV212" i="59"/>
  <c r="AV216" i="59"/>
  <c r="AV220" i="59"/>
  <c r="AV224" i="59"/>
  <c r="AV215" i="59"/>
  <c r="AV219" i="59"/>
  <c r="AV223" i="59"/>
  <c r="AV227" i="59"/>
  <c r="AV214" i="59"/>
  <c r="AV218" i="59"/>
  <c r="AV222" i="59"/>
  <c r="AV226" i="59"/>
  <c r="AV228" i="59"/>
  <c r="AV232" i="59"/>
  <c r="AV236" i="59"/>
  <c r="AV231" i="59"/>
  <c r="AV235" i="59"/>
  <c r="AV230" i="59"/>
  <c r="AV234" i="59"/>
  <c r="AV229" i="59"/>
  <c r="AV233" i="59"/>
  <c r="AB188" i="59"/>
  <c r="AA187" i="59"/>
  <c r="AV155" i="59"/>
  <c r="AV157" i="59"/>
  <c r="AV158" i="59"/>
  <c r="AV162" i="59"/>
  <c r="AV159" i="59"/>
  <c r="AV163" i="59"/>
  <c r="AV167" i="59"/>
  <c r="AV171" i="59"/>
  <c r="AV175" i="59"/>
  <c r="AV179" i="59"/>
  <c r="AV156" i="59"/>
  <c r="AV166" i="59"/>
  <c r="AV170" i="59"/>
  <c r="AV174" i="59"/>
  <c r="AV178" i="59"/>
  <c r="AV182" i="59"/>
  <c r="AV161" i="59"/>
  <c r="AV165" i="59"/>
  <c r="AV173" i="59"/>
  <c r="AV181" i="59"/>
  <c r="AV177" i="59"/>
  <c r="AV168" i="59"/>
  <c r="AV164" i="59"/>
  <c r="AV172" i="59"/>
  <c r="AV180" i="59"/>
  <c r="AV169" i="59"/>
  <c r="AV160" i="59"/>
  <c r="AV176" i="59"/>
  <c r="AW390" i="61"/>
  <c r="AW393" i="61"/>
  <c r="AW395" i="61" s="1"/>
  <c r="AU16" i="59" s="1"/>
  <c r="AV104" i="59"/>
  <c r="AV108" i="59"/>
  <c r="AV103" i="59"/>
  <c r="AV107" i="59"/>
  <c r="AV111" i="59"/>
  <c r="AV102" i="59"/>
  <c r="AV106" i="59"/>
  <c r="AV110" i="59"/>
  <c r="AV101" i="59"/>
  <c r="AV112" i="59"/>
  <c r="AV116" i="59"/>
  <c r="AV120" i="59"/>
  <c r="AV124" i="59"/>
  <c r="AV128" i="59"/>
  <c r="AV113" i="59"/>
  <c r="AV117" i="59"/>
  <c r="AV121" i="59"/>
  <c r="AV125" i="59"/>
  <c r="AV115" i="59"/>
  <c r="AV119" i="59"/>
  <c r="AV123" i="59"/>
  <c r="AV127" i="59"/>
  <c r="AV105" i="59"/>
  <c r="AV129" i="59"/>
  <c r="AV109" i="59"/>
  <c r="AV114" i="59"/>
  <c r="AV118" i="59"/>
  <c r="AV122" i="59"/>
  <c r="AV126" i="59"/>
  <c r="AA80" i="59"/>
  <c r="AB81" i="59"/>
  <c r="AX104" i="61"/>
  <c r="AX107" i="61"/>
  <c r="AX105" i="61"/>
  <c r="AX106" i="61"/>
  <c r="AX100" i="61"/>
  <c r="AX103" i="61"/>
  <c r="AX108" i="61"/>
  <c r="AX102" i="61"/>
  <c r="AX101" i="61"/>
  <c r="AX109" i="61"/>
  <c r="AM7" i="56"/>
  <c r="AM6" i="56"/>
  <c r="Y29" i="1"/>
  <c r="AN3" i="56"/>
  <c r="BH2" i="56"/>
  <c r="AR3" i="42"/>
  <c r="AR6" i="42" s="1"/>
  <c r="AY2" i="61"/>
  <c r="AW5" i="59"/>
  <c r="AS18" i="1"/>
  <c r="AS11" i="1" s="1"/>
  <c r="AT27" i="1"/>
  <c r="AX5" i="75" s="1"/>
  <c r="AX49" i="75" s="1"/>
  <c r="AS34" i="1"/>
  <c r="AY3" i="61" s="1"/>
  <c r="AT33" i="1"/>
  <c r="AC328" i="67" l="1"/>
  <c r="Z14" i="59"/>
  <c r="Z18" i="59" s="1"/>
  <c r="Y20" i="69"/>
  <c r="AX125" i="75"/>
  <c r="AX179" i="75"/>
  <c r="AX177" i="75"/>
  <c r="AX123" i="75"/>
  <c r="AX70" i="75"/>
  <c r="AX72" i="75"/>
  <c r="AX74" i="75"/>
  <c r="AX181" i="75"/>
  <c r="AX175" i="75"/>
  <c r="AX126" i="75"/>
  <c r="AX128" i="75"/>
  <c r="AX75" i="75"/>
  <c r="AX68" i="75"/>
  <c r="AX178" i="75"/>
  <c r="AX127" i="75"/>
  <c r="AX73" i="75"/>
  <c r="AX180" i="75"/>
  <c r="AX121" i="75"/>
  <c r="AX124" i="75"/>
  <c r="AX182" i="75"/>
  <c r="AX71" i="75"/>
  <c r="AX176" i="75"/>
  <c r="AX122" i="75"/>
  <c r="AX69" i="75"/>
  <c r="AX173" i="75"/>
  <c r="AX172" i="75"/>
  <c r="AX66" i="75"/>
  <c r="AX174" i="75"/>
  <c r="AX67" i="75"/>
  <c r="AX65" i="75"/>
  <c r="AX120" i="75"/>
  <c r="AX119" i="75"/>
  <c r="AX118" i="75"/>
  <c r="AX64" i="75"/>
  <c r="AX171" i="75"/>
  <c r="AX117" i="75"/>
  <c r="AX63" i="75"/>
  <c r="AX170" i="75"/>
  <c r="AX116" i="75"/>
  <c r="AX169" i="75"/>
  <c r="AX62" i="75"/>
  <c r="AX115" i="75"/>
  <c r="AX168" i="75"/>
  <c r="AX61" i="75"/>
  <c r="AX114" i="75"/>
  <c r="AX60" i="75"/>
  <c r="AX167" i="75"/>
  <c r="AX113" i="75"/>
  <c r="AX59" i="75"/>
  <c r="AX166" i="75"/>
  <c r="AX112" i="75"/>
  <c r="AX165" i="75"/>
  <c r="AX58" i="75"/>
  <c r="AX111" i="75"/>
  <c r="AX57" i="75"/>
  <c r="AX164" i="75"/>
  <c r="AX110" i="75"/>
  <c r="AX163" i="75"/>
  <c r="AX56" i="75"/>
  <c r="AX109" i="75"/>
  <c r="AX162" i="75"/>
  <c r="AX55" i="75"/>
  <c r="AX108" i="75"/>
  <c r="AX161" i="75"/>
  <c r="AX54" i="75"/>
  <c r="AX107" i="75"/>
  <c r="AX160" i="75"/>
  <c r="AX53" i="75"/>
  <c r="AX106" i="75"/>
  <c r="AX159" i="75"/>
  <c r="AX52" i="75"/>
  <c r="AX105" i="75"/>
  <c r="AX51" i="75"/>
  <c r="AX158" i="75"/>
  <c r="AX104" i="75"/>
  <c r="AX157" i="75"/>
  <c r="AX50" i="75"/>
  <c r="AX103" i="75"/>
  <c r="AX156" i="75"/>
  <c r="AC329" i="61"/>
  <c r="AB21" i="75"/>
  <c r="AT44" i="75" s="1"/>
  <c r="AB23" i="75"/>
  <c r="AD82" i="75"/>
  <c r="AP94" i="75"/>
  <c r="AT98" i="75"/>
  <c r="AG85" i="75"/>
  <c r="AN92" i="75"/>
  <c r="AV100" i="75"/>
  <c r="AH86" i="75"/>
  <c r="AC81" i="75"/>
  <c r="AF84" i="75"/>
  <c r="AK89" i="75"/>
  <c r="AL90" i="75"/>
  <c r="AB80" i="75"/>
  <c r="AR96" i="75"/>
  <c r="AJ88" i="75"/>
  <c r="AW101" i="75"/>
  <c r="AA79" i="75"/>
  <c r="AA129" i="75" s="1"/>
  <c r="AA16" i="75" s="1"/>
  <c r="AM91" i="75"/>
  <c r="AU99" i="75"/>
  <c r="AI87" i="75"/>
  <c r="AQ95" i="75"/>
  <c r="AS97" i="75"/>
  <c r="AO93" i="75"/>
  <c r="AE83" i="75"/>
  <c r="AX102" i="75"/>
  <c r="AC330" i="67"/>
  <c r="AC336" i="67"/>
  <c r="AC336" i="61"/>
  <c r="AC325" i="67"/>
  <c r="AC329" i="67"/>
  <c r="AB399" i="61"/>
  <c r="AC332" i="67"/>
  <c r="AC334" i="67"/>
  <c r="AC331" i="67"/>
  <c r="AC327" i="67"/>
  <c r="AC331" i="61"/>
  <c r="AC326" i="67"/>
  <c r="AB338" i="67"/>
  <c r="AB353" i="67"/>
  <c r="AB368" i="67" s="1"/>
  <c r="AB343" i="67"/>
  <c r="AB358" i="67" s="1"/>
  <c r="AB344" i="67"/>
  <c r="AB359" i="67" s="1"/>
  <c r="AB342" i="67"/>
  <c r="AB357" i="67" s="1"/>
  <c r="AB347" i="67"/>
  <c r="AB362" i="67" s="1"/>
  <c r="AB345" i="67"/>
  <c r="AB360" i="67" s="1"/>
  <c r="AB350" i="67"/>
  <c r="AB365" i="67" s="1"/>
  <c r="AB352" i="67"/>
  <c r="AB367" i="67" s="1"/>
  <c r="AB346" i="67"/>
  <c r="AB361" i="67" s="1"/>
  <c r="AB348" i="67"/>
  <c r="AB363" i="67" s="1"/>
  <c r="AB349" i="67"/>
  <c r="AB364" i="67" s="1"/>
  <c r="AB351" i="67"/>
  <c r="AB366" i="67" s="1"/>
  <c r="AB341" i="67"/>
  <c r="AB356" i="67" s="1"/>
  <c r="AB371" i="61"/>
  <c r="AB348" i="61"/>
  <c r="AB363" i="61" s="1"/>
  <c r="AB344" i="61"/>
  <c r="AB359" i="61" s="1"/>
  <c r="AB343" i="61"/>
  <c r="AB358" i="61" s="1"/>
  <c r="AB352" i="61"/>
  <c r="AB367" i="61" s="1"/>
  <c r="AB351" i="61"/>
  <c r="AB366" i="61" s="1"/>
  <c r="AB353" i="61"/>
  <c r="AB368" i="61" s="1"/>
  <c r="AB347" i="61"/>
  <c r="AB362" i="61" s="1"/>
  <c r="AB349" i="61"/>
  <c r="AB364" i="61" s="1"/>
  <c r="AB345" i="61"/>
  <c r="AB360" i="61" s="1"/>
  <c r="AB346" i="61"/>
  <c r="AB361" i="61" s="1"/>
  <c r="AB350" i="61"/>
  <c r="AB365" i="61" s="1"/>
  <c r="AB342" i="61"/>
  <c r="AB357" i="61" s="1"/>
  <c r="AB338" i="61"/>
  <c r="AC325" i="61"/>
  <c r="AC328" i="61"/>
  <c r="AC165" i="67"/>
  <c r="AC169" i="67" s="1"/>
  <c r="AB76" i="69"/>
  <c r="AB78" i="69"/>
  <c r="AB77" i="59"/>
  <c r="AB75" i="59"/>
  <c r="AX400" i="61"/>
  <c r="AM23" i="56"/>
  <c r="AM26" i="56"/>
  <c r="AM62" i="56"/>
  <c r="AM113" i="56"/>
  <c r="AM116" i="56"/>
  <c r="AM14" i="56"/>
  <c r="AD116" i="67" s="1"/>
  <c r="BB388" i="67"/>
  <c r="BB389" i="67"/>
  <c r="BA400" i="67"/>
  <c r="AY389" i="61"/>
  <c r="AY394" i="61" s="1"/>
  <c r="AY388" i="61"/>
  <c r="AM119" i="56"/>
  <c r="AD137" i="69"/>
  <c r="AU153" i="59"/>
  <c r="AY48" i="61"/>
  <c r="AY51" i="61"/>
  <c r="AY52" i="61"/>
  <c r="AY50" i="61"/>
  <c r="AY53" i="61"/>
  <c r="AY55" i="61"/>
  <c r="AY56" i="61"/>
  <c r="AY54" i="61"/>
  <c r="AY49" i="61"/>
  <c r="AY47" i="61"/>
  <c r="AY100" i="61" s="1"/>
  <c r="AY46" i="61"/>
  <c r="AY99" i="61" s="1"/>
  <c r="AY45" i="61"/>
  <c r="AY98" i="61" s="1"/>
  <c r="AY44" i="61"/>
  <c r="AY97" i="61" s="1"/>
  <c r="AY43" i="61"/>
  <c r="AY96" i="61" s="1"/>
  <c r="AY42" i="61"/>
  <c r="AY95" i="61" s="1"/>
  <c r="AY41" i="61"/>
  <c r="AY94" i="61" s="1"/>
  <c r="AY40" i="61"/>
  <c r="AY93" i="61" s="1"/>
  <c r="AY39" i="61"/>
  <c r="AY92" i="61" s="1"/>
  <c r="AY38" i="61"/>
  <c r="AY91" i="61" s="1"/>
  <c r="AY37" i="61"/>
  <c r="AY90" i="61" s="1"/>
  <c r="AY36" i="61"/>
  <c r="AY89" i="61" s="1"/>
  <c r="AY35" i="61"/>
  <c r="AY88" i="61" s="1"/>
  <c r="AY34" i="61"/>
  <c r="AY87" i="61" s="1"/>
  <c r="AY33" i="61"/>
  <c r="AY86" i="61" s="1"/>
  <c r="AY32" i="61"/>
  <c r="AY85" i="61" s="1"/>
  <c r="AY31" i="61"/>
  <c r="AY84" i="61" s="1"/>
  <c r="AY30" i="61"/>
  <c r="AY83" i="61" s="1"/>
  <c r="AG11" i="61"/>
  <c r="AG64" i="61" s="1"/>
  <c r="AK15" i="61"/>
  <c r="AK68" i="61" s="1"/>
  <c r="AF10" i="61"/>
  <c r="AF63" i="61" s="1"/>
  <c r="AJ14" i="61"/>
  <c r="AJ67" i="61" s="1"/>
  <c r="AE9" i="61"/>
  <c r="AE62" i="61" s="1"/>
  <c r="AI13" i="61"/>
  <c r="AI66" i="61" s="1"/>
  <c r="AN18" i="61"/>
  <c r="AN71" i="61" s="1"/>
  <c r="AD8" i="61"/>
  <c r="AD61" i="61" s="1"/>
  <c r="AM17" i="61"/>
  <c r="AM70" i="61" s="1"/>
  <c r="AQ21" i="61"/>
  <c r="AQ74" i="61" s="1"/>
  <c r="AL16" i="61"/>
  <c r="AL69" i="61" s="1"/>
  <c r="AP20" i="61"/>
  <c r="AP73" i="61" s="1"/>
  <c r="AH12" i="61"/>
  <c r="AH65" i="61" s="1"/>
  <c r="AS23" i="61"/>
  <c r="AS76" i="61" s="1"/>
  <c r="AW27" i="61"/>
  <c r="AW80" i="61" s="1"/>
  <c r="AR22" i="61"/>
  <c r="AR75" i="61" s="1"/>
  <c r="AV26" i="61"/>
  <c r="AV79" i="61" s="1"/>
  <c r="AU25" i="61"/>
  <c r="AU78" i="61" s="1"/>
  <c r="AY29" i="61"/>
  <c r="AY82" i="61" s="1"/>
  <c r="AT24" i="61"/>
  <c r="AT77" i="61" s="1"/>
  <c r="AX28" i="61"/>
  <c r="AX81" i="61" s="1"/>
  <c r="AO19" i="61"/>
  <c r="AO72" i="61" s="1"/>
  <c r="AC7" i="61"/>
  <c r="AC332" i="61"/>
  <c r="AM98" i="56"/>
  <c r="AC327" i="61"/>
  <c r="AC330" i="61"/>
  <c r="AM125" i="56"/>
  <c r="AM155" i="56"/>
  <c r="AM152" i="56"/>
  <c r="AM131" i="56"/>
  <c r="AM68" i="56"/>
  <c r="AM122" i="56"/>
  <c r="AM71" i="56"/>
  <c r="AM77" i="56"/>
  <c r="AM104" i="56"/>
  <c r="AM80" i="56"/>
  <c r="AM110" i="56"/>
  <c r="AM107" i="56"/>
  <c r="AM95" i="56"/>
  <c r="AM86" i="56"/>
  <c r="AM101" i="56"/>
  <c r="AM134" i="56"/>
  <c r="AM92" i="56"/>
  <c r="AY218" i="61"/>
  <c r="AY270" i="61" s="1"/>
  <c r="AM74" i="56"/>
  <c r="BB53" i="67"/>
  <c r="BB54" i="67"/>
  <c r="BB55" i="67"/>
  <c r="BB56" i="67"/>
  <c r="BB51" i="67"/>
  <c r="BB52" i="67"/>
  <c r="BB49" i="67"/>
  <c r="BB50" i="67"/>
  <c r="BB48" i="67"/>
  <c r="BB47" i="67"/>
  <c r="BB46" i="67"/>
  <c r="BB45" i="67"/>
  <c r="BB44" i="67"/>
  <c r="BB43" i="67"/>
  <c r="BB42" i="67"/>
  <c r="BB41" i="67"/>
  <c r="BB40" i="67"/>
  <c r="BB39" i="67"/>
  <c r="BB38" i="67"/>
  <c r="BB37" i="67"/>
  <c r="BB36" i="67"/>
  <c r="BB35" i="67"/>
  <c r="BB34" i="67"/>
  <c r="BB33" i="67"/>
  <c r="AM128" i="56"/>
  <c r="AM65" i="56"/>
  <c r="AM146" i="56"/>
  <c r="AM143" i="56"/>
  <c r="AM83" i="56"/>
  <c r="AM89" i="56"/>
  <c r="AM140" i="56"/>
  <c r="AM137" i="56"/>
  <c r="AM149" i="56"/>
  <c r="AC164" i="61"/>
  <c r="AC181" i="61" s="1"/>
  <c r="AC326" i="61"/>
  <c r="AG11" i="67"/>
  <c r="AG64" i="67" s="1"/>
  <c r="AK15" i="67"/>
  <c r="AK68" i="67" s="1"/>
  <c r="AF10" i="67"/>
  <c r="AF63" i="67" s="1"/>
  <c r="AJ14" i="67"/>
  <c r="AJ67" i="67" s="1"/>
  <c r="AE9" i="67"/>
  <c r="AE62" i="67" s="1"/>
  <c r="AI13" i="67"/>
  <c r="AI66" i="67" s="1"/>
  <c r="AH12" i="67"/>
  <c r="AH65" i="67" s="1"/>
  <c r="AM17" i="67"/>
  <c r="AM70" i="67" s="1"/>
  <c r="AQ21" i="67"/>
  <c r="AQ74" i="67" s="1"/>
  <c r="AD8" i="67"/>
  <c r="AD61" i="67" s="1"/>
  <c r="AP20" i="67"/>
  <c r="AP73" i="67" s="1"/>
  <c r="AO19" i="67"/>
  <c r="AO72" i="67" s="1"/>
  <c r="AS23" i="67"/>
  <c r="AS76" i="67" s="1"/>
  <c r="AV26" i="67"/>
  <c r="AV79" i="67" s="1"/>
  <c r="AZ30" i="67"/>
  <c r="AU25" i="67"/>
  <c r="AU78" i="67" s="1"/>
  <c r="AY29" i="67"/>
  <c r="AT24" i="67"/>
  <c r="AT77" i="67" s="1"/>
  <c r="AX28" i="67"/>
  <c r="AL16" i="67"/>
  <c r="AL69" i="67" s="1"/>
  <c r="AN18" i="67"/>
  <c r="AN71" i="67" s="1"/>
  <c r="BB32" i="67"/>
  <c r="AR22" i="67"/>
  <c r="AR75" i="67" s="1"/>
  <c r="BA31" i="67"/>
  <c r="AW27" i="67"/>
  <c r="AW80" i="67" s="1"/>
  <c r="AC7" i="67"/>
  <c r="AC334" i="61"/>
  <c r="AM53" i="56"/>
  <c r="AM59" i="56"/>
  <c r="AM56" i="56"/>
  <c r="AS33" i="66"/>
  <c r="AR34" i="66"/>
  <c r="AX3" i="67" s="1"/>
  <c r="AT19" i="66"/>
  <c r="AW89" i="67"/>
  <c r="AW93" i="67"/>
  <c r="AW90" i="67"/>
  <c r="AW88" i="67"/>
  <c r="AW91" i="67"/>
  <c r="AW97" i="67"/>
  <c r="AW94" i="67"/>
  <c r="AW87" i="67"/>
  <c r="AW92" i="67"/>
  <c r="AW95" i="67"/>
  <c r="AW96" i="67"/>
  <c r="AW85" i="67"/>
  <c r="AW98" i="67"/>
  <c r="AW82" i="67"/>
  <c r="AW394" i="67"/>
  <c r="AW86" i="67"/>
  <c r="AW83" i="67"/>
  <c r="AW84" i="67"/>
  <c r="AW393" i="67"/>
  <c r="AM29" i="56"/>
  <c r="AX393" i="61"/>
  <c r="AM50" i="56"/>
  <c r="AA238" i="69"/>
  <c r="AA73" i="69" s="1"/>
  <c r="AA131" i="69"/>
  <c r="AA69" i="69" s="1"/>
  <c r="AB135" i="69"/>
  <c r="AA237" i="59"/>
  <c r="AA72" i="59" s="1"/>
  <c r="AA130" i="59"/>
  <c r="AA68" i="59" s="1"/>
  <c r="AZ213" i="69"/>
  <c r="AM11" i="56"/>
  <c r="AR151" i="69"/>
  <c r="AM17" i="56"/>
  <c r="AN147" i="69"/>
  <c r="AM20" i="56"/>
  <c r="AV155" i="69"/>
  <c r="AF139" i="69"/>
  <c r="AZ159" i="69"/>
  <c r="AJ143" i="69"/>
  <c r="AY158" i="69"/>
  <c r="AU154" i="69"/>
  <c r="AQ150" i="69"/>
  <c r="AM146" i="69"/>
  <c r="AI142" i="69"/>
  <c r="AE138" i="69"/>
  <c r="AA134" i="69"/>
  <c r="AW156" i="69"/>
  <c r="AS152" i="69"/>
  <c r="AO148" i="69"/>
  <c r="AK144" i="69"/>
  <c r="AG140" i="69"/>
  <c r="AC136" i="69"/>
  <c r="AM38" i="56"/>
  <c r="AM47" i="56"/>
  <c r="AM32" i="56"/>
  <c r="AX157" i="69"/>
  <c r="AT153" i="69"/>
  <c r="AP149" i="69"/>
  <c r="AL145" i="69"/>
  <c r="AH141" i="69"/>
  <c r="AM41" i="56"/>
  <c r="AM44" i="56"/>
  <c r="AM35" i="56"/>
  <c r="AQ149" i="59"/>
  <c r="AI141" i="59"/>
  <c r="AM145" i="59"/>
  <c r="AV154" i="59"/>
  <c r="AE137" i="59"/>
  <c r="AB134" i="59"/>
  <c r="AR150" i="59"/>
  <c r="AJ142" i="59"/>
  <c r="AA133" i="59"/>
  <c r="AS151" i="59"/>
  <c r="AO147" i="59"/>
  <c r="AK143" i="59"/>
  <c r="AG139" i="59"/>
  <c r="AC135" i="59"/>
  <c r="AN146" i="59"/>
  <c r="AF138" i="59"/>
  <c r="AT152" i="59"/>
  <c r="AP148" i="59"/>
  <c r="AL144" i="59"/>
  <c r="AH140" i="59"/>
  <c r="AD136" i="59"/>
  <c r="AM8" i="56"/>
  <c r="AX27" i="66"/>
  <c r="BA5" i="69"/>
  <c r="B30" i="69" s="1"/>
  <c r="BC2" i="67"/>
  <c r="AW18" i="66"/>
  <c r="AW11" i="66" s="1"/>
  <c r="AZ232" i="69"/>
  <c r="AZ237" i="69"/>
  <c r="AZ221" i="69"/>
  <c r="AZ215" i="69"/>
  <c r="AZ231" i="69"/>
  <c r="AZ230" i="69"/>
  <c r="AZ180" i="69"/>
  <c r="AZ162" i="69"/>
  <c r="AZ117" i="69"/>
  <c r="AZ171" i="69"/>
  <c r="AZ126" i="69"/>
  <c r="AZ223" i="69"/>
  <c r="AZ218" i="69"/>
  <c r="AZ161" i="69"/>
  <c r="AZ115" i="69"/>
  <c r="AZ124" i="69"/>
  <c r="AZ111" i="69"/>
  <c r="AZ236" i="69"/>
  <c r="AZ220" i="69"/>
  <c r="AZ225" i="69"/>
  <c r="AZ219" i="69"/>
  <c r="AZ216" i="69"/>
  <c r="AZ178" i="69"/>
  <c r="AZ175" i="69"/>
  <c r="AZ166" i="69"/>
  <c r="AZ121" i="69"/>
  <c r="AZ177" i="69"/>
  <c r="AZ130" i="69"/>
  <c r="AZ114" i="69"/>
  <c r="AZ164" i="69"/>
  <c r="AZ181" i="69"/>
  <c r="AZ119" i="69"/>
  <c r="AZ128" i="69"/>
  <c r="AZ109" i="69"/>
  <c r="AZ112" i="69"/>
  <c r="AZ224" i="69"/>
  <c r="AZ229" i="69"/>
  <c r="AZ227" i="69"/>
  <c r="AZ226" i="69"/>
  <c r="AZ182" i="69"/>
  <c r="AZ179" i="69"/>
  <c r="AZ170" i="69"/>
  <c r="AZ125" i="69"/>
  <c r="AZ222" i="69"/>
  <c r="AZ163" i="69"/>
  <c r="AZ118" i="69"/>
  <c r="AZ172" i="69"/>
  <c r="AZ165" i="69"/>
  <c r="AZ123" i="69"/>
  <c r="AZ168" i="69"/>
  <c r="AZ116" i="69"/>
  <c r="AZ169" i="69"/>
  <c r="AZ228" i="69"/>
  <c r="AZ233" i="69"/>
  <c r="AZ235" i="69"/>
  <c r="AZ234" i="69"/>
  <c r="AZ217" i="69"/>
  <c r="AZ183" i="69"/>
  <c r="AZ174" i="69"/>
  <c r="AZ129" i="69"/>
  <c r="AZ113" i="69"/>
  <c r="AZ167" i="69"/>
  <c r="AZ122" i="69"/>
  <c r="AZ176" i="69"/>
  <c r="AZ173" i="69"/>
  <c r="AZ127" i="69"/>
  <c r="AZ110" i="69"/>
  <c r="AZ120" i="69"/>
  <c r="AZ108" i="69"/>
  <c r="AZ160" i="69"/>
  <c r="AZ107" i="69"/>
  <c r="AZ214" i="69"/>
  <c r="BA390" i="67"/>
  <c r="BB104" i="67"/>
  <c r="BB107" i="67"/>
  <c r="BB106" i="67"/>
  <c r="BB105" i="67"/>
  <c r="BB108" i="67"/>
  <c r="BB109" i="67"/>
  <c r="BB218" i="67"/>
  <c r="BB270" i="67" s="1"/>
  <c r="AX30" i="66"/>
  <c r="AY28" i="66"/>
  <c r="AY29" i="66" s="1"/>
  <c r="AW210" i="59"/>
  <c r="AW209" i="59"/>
  <c r="AW211" i="59"/>
  <c r="AW212" i="59"/>
  <c r="AW216" i="59"/>
  <c r="AW220" i="59"/>
  <c r="AW224" i="59"/>
  <c r="AW215" i="59"/>
  <c r="AW219" i="59"/>
  <c r="AW223" i="59"/>
  <c r="AW227" i="59"/>
  <c r="AW214" i="59"/>
  <c r="AW218" i="59"/>
  <c r="AW222" i="59"/>
  <c r="AW226" i="59"/>
  <c r="AW213" i="59"/>
  <c r="AW217" i="59"/>
  <c r="AW221" i="59"/>
  <c r="AW225" i="59"/>
  <c r="AW231" i="59"/>
  <c r="AW235" i="59"/>
  <c r="AW230" i="59"/>
  <c r="AW234" i="59"/>
  <c r="AW229" i="59"/>
  <c r="AW233" i="59"/>
  <c r="AW228" i="59"/>
  <c r="AW232" i="59"/>
  <c r="AW236" i="59"/>
  <c r="AW156" i="59"/>
  <c r="AW161" i="59"/>
  <c r="AW155" i="59"/>
  <c r="AW158" i="59"/>
  <c r="AW166" i="59"/>
  <c r="AW170" i="59"/>
  <c r="AW174" i="59"/>
  <c r="AW178" i="59"/>
  <c r="AW182" i="59"/>
  <c r="AW157" i="59"/>
  <c r="AW162" i="59"/>
  <c r="AW165" i="59"/>
  <c r="AW169" i="59"/>
  <c r="AW173" i="59"/>
  <c r="AW177" i="59"/>
  <c r="AW181" i="59"/>
  <c r="AW164" i="59"/>
  <c r="AW172" i="59"/>
  <c r="AW180" i="59"/>
  <c r="AW160" i="59"/>
  <c r="AW176" i="59"/>
  <c r="AW175" i="59"/>
  <c r="AW159" i="59"/>
  <c r="AW163" i="59"/>
  <c r="AW171" i="59"/>
  <c r="AW179" i="59"/>
  <c r="AW168" i="59"/>
  <c r="AW167" i="59"/>
  <c r="AX390" i="61"/>
  <c r="AW103" i="59"/>
  <c r="AW107" i="59"/>
  <c r="AW111" i="59"/>
  <c r="AW102" i="59"/>
  <c r="AW106" i="59"/>
  <c r="AW110" i="59"/>
  <c r="AW105" i="59"/>
  <c r="AW109" i="59"/>
  <c r="AW115" i="59"/>
  <c r="AW119" i="59"/>
  <c r="AW123" i="59"/>
  <c r="AW127" i="59"/>
  <c r="AW104" i="59"/>
  <c r="AW114" i="59"/>
  <c r="AW118" i="59"/>
  <c r="AW122" i="59"/>
  <c r="AW126" i="59"/>
  <c r="AW116" i="59"/>
  <c r="AW120" i="59"/>
  <c r="AW124" i="59"/>
  <c r="AW128" i="59"/>
  <c r="AW108" i="59"/>
  <c r="AW113" i="59"/>
  <c r="AW117" i="59"/>
  <c r="AW121" i="59"/>
  <c r="AW125" i="59"/>
  <c r="AW129" i="59"/>
  <c r="AW112" i="59"/>
  <c r="AY105" i="61"/>
  <c r="AY106" i="61"/>
  <c r="AY103" i="61"/>
  <c r="AY108" i="61"/>
  <c r="AY101" i="61"/>
  <c r="AY102" i="61"/>
  <c r="AY109" i="61"/>
  <c r="AY104" i="61"/>
  <c r="AY107" i="61"/>
  <c r="Y30" i="1"/>
  <c r="AN4" i="56"/>
  <c r="Z28" i="1"/>
  <c r="AZ2" i="61"/>
  <c r="BI2" i="56"/>
  <c r="AT18" i="1"/>
  <c r="AT11" i="1" s="1"/>
  <c r="AU27" i="1"/>
  <c r="AY5" i="75" s="1"/>
  <c r="AY103" i="75" s="1"/>
  <c r="AX5" i="59"/>
  <c r="AS3" i="42"/>
  <c r="AS6" i="42" s="1"/>
  <c r="AU33" i="1"/>
  <c r="AT34" i="1"/>
  <c r="AZ3" i="61" s="1"/>
  <c r="AW395" i="67" l="1"/>
  <c r="AU16" i="69" s="1"/>
  <c r="AX395" i="61"/>
  <c r="AV16" i="59" s="1"/>
  <c r="C40" i="59" s="1"/>
  <c r="B52" i="69"/>
  <c r="B41" i="69"/>
  <c r="B63" i="69" s="1"/>
  <c r="Z18" i="69"/>
  <c r="Z20" i="59"/>
  <c r="AY70" i="75"/>
  <c r="AY178" i="75"/>
  <c r="AY181" i="75"/>
  <c r="AY128" i="75"/>
  <c r="AY126" i="75"/>
  <c r="AY71" i="75"/>
  <c r="AY179" i="75"/>
  <c r="AY177" i="75"/>
  <c r="AY124" i="75"/>
  <c r="AY73" i="75"/>
  <c r="AY72" i="75"/>
  <c r="AY180" i="75"/>
  <c r="AY125" i="75"/>
  <c r="AY69" i="75"/>
  <c r="AY127" i="75"/>
  <c r="AY123" i="75"/>
  <c r="AY176" i="75"/>
  <c r="AY122" i="75"/>
  <c r="AY74" i="75"/>
  <c r="AY182" i="75"/>
  <c r="AY75" i="75"/>
  <c r="AY175" i="75"/>
  <c r="AY174" i="75"/>
  <c r="AY67" i="75"/>
  <c r="AY68" i="75"/>
  <c r="AY66" i="75"/>
  <c r="AY120" i="75"/>
  <c r="AY173" i="75"/>
  <c r="AY121" i="75"/>
  <c r="AY119" i="75"/>
  <c r="AY172" i="75"/>
  <c r="AY65" i="75"/>
  <c r="AY118" i="75"/>
  <c r="AY171" i="75"/>
  <c r="AY64" i="75"/>
  <c r="AY117" i="75"/>
  <c r="AY170" i="75"/>
  <c r="AY63" i="75"/>
  <c r="AY116" i="75"/>
  <c r="AY62" i="75"/>
  <c r="AY169" i="75"/>
  <c r="AY115" i="75"/>
  <c r="AY168" i="75"/>
  <c r="AY61" i="75"/>
  <c r="AY114" i="75"/>
  <c r="AY167" i="75"/>
  <c r="AY60" i="75"/>
  <c r="AY113" i="75"/>
  <c r="AY59" i="75"/>
  <c r="AY166" i="75"/>
  <c r="AY112" i="75"/>
  <c r="AY165" i="75"/>
  <c r="AY58" i="75"/>
  <c r="AY111" i="75"/>
  <c r="AY57" i="75"/>
  <c r="AY164" i="75"/>
  <c r="AY110" i="75"/>
  <c r="AY163" i="75"/>
  <c r="AY56" i="75"/>
  <c r="AY109" i="75"/>
  <c r="AY55" i="75"/>
  <c r="AY162" i="75"/>
  <c r="AY108" i="75"/>
  <c r="AY161" i="75"/>
  <c r="AY54" i="75"/>
  <c r="AY107" i="75"/>
  <c r="AY53" i="75"/>
  <c r="AY160" i="75"/>
  <c r="AY106" i="75"/>
  <c r="AY52" i="75"/>
  <c r="AY159" i="75"/>
  <c r="AY105" i="75"/>
  <c r="AY51" i="75"/>
  <c r="AY158" i="75"/>
  <c r="AY104" i="75"/>
  <c r="AY50" i="75"/>
  <c r="AY157" i="75"/>
  <c r="AX48" i="75"/>
  <c r="AE29" i="75"/>
  <c r="AC27" i="75"/>
  <c r="AN38" i="75"/>
  <c r="AB26" i="75"/>
  <c r="AB76" i="75" s="1"/>
  <c r="AB14" i="75" s="1"/>
  <c r="AH32" i="75"/>
  <c r="AG31" i="75"/>
  <c r="AQ41" i="75"/>
  <c r="AK35" i="75"/>
  <c r="AD28" i="75"/>
  <c r="AY49" i="75"/>
  <c r="AR42" i="75"/>
  <c r="AO39" i="75"/>
  <c r="AL36" i="75"/>
  <c r="AM37" i="75"/>
  <c r="AJ34" i="75"/>
  <c r="AV46" i="75"/>
  <c r="AI33" i="75"/>
  <c r="AW47" i="75"/>
  <c r="AU45" i="75"/>
  <c r="AF30" i="75"/>
  <c r="AS43" i="75"/>
  <c r="AP40" i="75"/>
  <c r="AB22" i="75"/>
  <c r="AK142" i="75"/>
  <c r="AX155" i="75"/>
  <c r="AG138" i="75"/>
  <c r="AF137" i="75"/>
  <c r="AD135" i="75"/>
  <c r="AH139" i="75"/>
  <c r="AT151" i="75"/>
  <c r="AW154" i="75"/>
  <c r="AN145" i="75"/>
  <c r="AL143" i="75"/>
  <c r="AJ141" i="75"/>
  <c r="AO146" i="75"/>
  <c r="AR149" i="75"/>
  <c r="AP147" i="75"/>
  <c r="AM144" i="75"/>
  <c r="AY156" i="75"/>
  <c r="AE136" i="75"/>
  <c r="AI140" i="75"/>
  <c r="AV153" i="75"/>
  <c r="AS150" i="75"/>
  <c r="AB133" i="75"/>
  <c r="AB183" i="75" s="1"/>
  <c r="AB18" i="75" s="1"/>
  <c r="AC134" i="75"/>
  <c r="AQ148" i="75"/>
  <c r="AU152" i="75"/>
  <c r="AB383" i="67"/>
  <c r="AB382" i="67"/>
  <c r="AB377" i="67"/>
  <c r="AB376" i="67"/>
  <c r="AB380" i="67"/>
  <c r="AB378" i="67"/>
  <c r="AB372" i="67"/>
  <c r="AB381" i="67"/>
  <c r="AB374" i="67"/>
  <c r="AB375" i="67"/>
  <c r="AB379" i="67"/>
  <c r="AB373" i="67"/>
  <c r="AB371" i="67"/>
  <c r="AB383" i="61"/>
  <c r="AB377" i="61"/>
  <c r="AB376" i="61"/>
  <c r="AB382" i="61"/>
  <c r="AB378" i="61"/>
  <c r="AB372" i="61"/>
  <c r="AB381" i="61"/>
  <c r="AB374" i="61"/>
  <c r="AB375" i="61"/>
  <c r="AB380" i="61"/>
  <c r="AB379" i="61"/>
  <c r="AB373" i="61"/>
  <c r="AD132" i="67"/>
  <c r="AB77" i="69"/>
  <c r="AB76" i="59"/>
  <c r="AD149" i="67"/>
  <c r="AD132" i="61"/>
  <c r="AD119" i="67"/>
  <c r="BB400" i="67"/>
  <c r="AD119" i="61"/>
  <c r="AD150" i="67"/>
  <c r="AD150" i="61"/>
  <c r="AY400" i="61"/>
  <c r="AD149" i="61"/>
  <c r="AD120" i="67"/>
  <c r="AD120" i="61"/>
  <c r="AD145" i="61"/>
  <c r="AD148" i="67"/>
  <c r="AD135" i="61"/>
  <c r="AD162" i="61"/>
  <c r="AD140" i="61"/>
  <c r="AD138" i="67"/>
  <c r="AD152" i="61"/>
  <c r="AD163" i="61"/>
  <c r="AD151" i="61"/>
  <c r="AD116" i="61"/>
  <c r="AD143" i="67"/>
  <c r="AD146" i="67"/>
  <c r="AD134" i="67"/>
  <c r="AD153" i="61"/>
  <c r="AD156" i="67"/>
  <c r="AD147" i="67"/>
  <c r="AD137" i="67"/>
  <c r="AD155" i="67"/>
  <c r="AD144" i="67"/>
  <c r="BC33" i="67"/>
  <c r="BC389" i="67"/>
  <c r="BC388" i="67"/>
  <c r="AZ30" i="61"/>
  <c r="AZ83" i="61" s="1"/>
  <c r="AZ389" i="61"/>
  <c r="AZ394" i="61" s="1"/>
  <c r="AZ388" i="61"/>
  <c r="AD151" i="67"/>
  <c r="AW208" i="59"/>
  <c r="AD144" i="61"/>
  <c r="AZ49" i="61"/>
  <c r="AZ54" i="61"/>
  <c r="AZ51" i="61"/>
  <c r="AZ52" i="61"/>
  <c r="AZ50" i="61"/>
  <c r="AZ55" i="61"/>
  <c r="AZ56" i="61"/>
  <c r="AZ53" i="61"/>
  <c r="AZ48" i="61"/>
  <c r="AZ101" i="61" s="1"/>
  <c r="AZ47" i="61"/>
  <c r="AZ100" i="61" s="1"/>
  <c r="AZ46" i="61"/>
  <c r="AZ99" i="61" s="1"/>
  <c r="AZ45" i="61"/>
  <c r="AZ98" i="61" s="1"/>
  <c r="AZ44" i="61"/>
  <c r="AZ97" i="61" s="1"/>
  <c r="AZ43" i="61"/>
  <c r="AZ96" i="61" s="1"/>
  <c r="AZ42" i="61"/>
  <c r="AZ95" i="61" s="1"/>
  <c r="AZ41" i="61"/>
  <c r="AZ94" i="61" s="1"/>
  <c r="AZ40" i="61"/>
  <c r="AZ93" i="61" s="1"/>
  <c r="AZ39" i="61"/>
  <c r="AZ92" i="61" s="1"/>
  <c r="AZ38" i="61"/>
  <c r="AZ91" i="61" s="1"/>
  <c r="AZ37" i="61"/>
  <c r="AZ90" i="61" s="1"/>
  <c r="AZ36" i="61"/>
  <c r="AZ89" i="61" s="1"/>
  <c r="AZ35" i="61"/>
  <c r="AZ88" i="61" s="1"/>
  <c r="AZ34" i="61"/>
  <c r="AZ87" i="61" s="1"/>
  <c r="AZ33" i="61"/>
  <c r="AZ86" i="61" s="1"/>
  <c r="AZ32" i="61"/>
  <c r="AZ85" i="61" s="1"/>
  <c r="AZ31" i="61"/>
  <c r="AZ84" i="61" s="1"/>
  <c r="AD152" i="67"/>
  <c r="AD153" i="67"/>
  <c r="AD143" i="61"/>
  <c r="AD134" i="61"/>
  <c r="AD163" i="67"/>
  <c r="AD162" i="67"/>
  <c r="AD140" i="67"/>
  <c r="AD138" i="61"/>
  <c r="AD135" i="67"/>
  <c r="AD155" i="61"/>
  <c r="AD145" i="67"/>
  <c r="AD137" i="61"/>
  <c r="AD148" i="61"/>
  <c r="AD146" i="61"/>
  <c r="AD147" i="61"/>
  <c r="AD156" i="61"/>
  <c r="AD161" i="61"/>
  <c r="AD161" i="67"/>
  <c r="AZ218" i="61"/>
  <c r="AZ270" i="61" s="1"/>
  <c r="AN117" i="56"/>
  <c r="AN127" i="56"/>
  <c r="AN108" i="56"/>
  <c r="AN139" i="56"/>
  <c r="AN94" i="56"/>
  <c r="AN120" i="56"/>
  <c r="AN66" i="56"/>
  <c r="AN114" i="56"/>
  <c r="AN60" i="56"/>
  <c r="AN144" i="56"/>
  <c r="AN87" i="56"/>
  <c r="AN75" i="56"/>
  <c r="AN136" i="56"/>
  <c r="AN111" i="56"/>
  <c r="AN64" i="56"/>
  <c r="AN69" i="56"/>
  <c r="AN148" i="56"/>
  <c r="AN96" i="56"/>
  <c r="AN73" i="56"/>
  <c r="AN93" i="56"/>
  <c r="AN76" i="56"/>
  <c r="AN63" i="56"/>
  <c r="AN123" i="56"/>
  <c r="AN118" i="56"/>
  <c r="AN90" i="56"/>
  <c r="AN82" i="56"/>
  <c r="AN126" i="56"/>
  <c r="AN72" i="56"/>
  <c r="AN84" i="56"/>
  <c r="AN142" i="56"/>
  <c r="AN97" i="56"/>
  <c r="AN112" i="56"/>
  <c r="AN141" i="56"/>
  <c r="AN124" i="56"/>
  <c r="AN132" i="56"/>
  <c r="AN102" i="56"/>
  <c r="AN138" i="56"/>
  <c r="AN106" i="56"/>
  <c r="AN121" i="56"/>
  <c r="AN70" i="56"/>
  <c r="AN145" i="56"/>
  <c r="AN79" i="56"/>
  <c r="AN151" i="56"/>
  <c r="AN88" i="56"/>
  <c r="AN109" i="56"/>
  <c r="AN103" i="56"/>
  <c r="AN91" i="56"/>
  <c r="AN130" i="56"/>
  <c r="AN105" i="56"/>
  <c r="AN67" i="56"/>
  <c r="AN78" i="56"/>
  <c r="AN99" i="56"/>
  <c r="AN135" i="56"/>
  <c r="AN150" i="56"/>
  <c r="AN129" i="56"/>
  <c r="AN61" i="56"/>
  <c r="AN147" i="56"/>
  <c r="AN133" i="56"/>
  <c r="AN85" i="56"/>
  <c r="AN115" i="56"/>
  <c r="AN81" i="56"/>
  <c r="AN100" i="56"/>
  <c r="AN154" i="56"/>
  <c r="AN153" i="56"/>
  <c r="AD157" i="67"/>
  <c r="AD157" i="61"/>
  <c r="AD159" i="67"/>
  <c r="AD159" i="61"/>
  <c r="AD133" i="61"/>
  <c r="AD133" i="67"/>
  <c r="AD158" i="61"/>
  <c r="AD158" i="67"/>
  <c r="AD139" i="67"/>
  <c r="AD139" i="61"/>
  <c r="AD154" i="61"/>
  <c r="AD154" i="67"/>
  <c r="AD160" i="61"/>
  <c r="AD160" i="67"/>
  <c r="BC52" i="67"/>
  <c r="BC53" i="67"/>
  <c r="BC54" i="67"/>
  <c r="BC55" i="67"/>
  <c r="BC56" i="67"/>
  <c r="BC50" i="67"/>
  <c r="BC51" i="67"/>
  <c r="BC49" i="67"/>
  <c r="BC48" i="67"/>
  <c r="BC47" i="67"/>
  <c r="BC46" i="67"/>
  <c r="BC45" i="67"/>
  <c r="BC44" i="67"/>
  <c r="BC43" i="67"/>
  <c r="BC42" i="67"/>
  <c r="BC41" i="67"/>
  <c r="BC40" i="67"/>
  <c r="BC39" i="67"/>
  <c r="BC38" i="67"/>
  <c r="BC37" i="67"/>
  <c r="BC36" i="67"/>
  <c r="BC35" i="67"/>
  <c r="BC34" i="67"/>
  <c r="AD141" i="67"/>
  <c r="AD141" i="61"/>
  <c r="AD136" i="61"/>
  <c r="AD136" i="67"/>
  <c r="AD142" i="61"/>
  <c r="AD142" i="67"/>
  <c r="AX81" i="67"/>
  <c r="AC60" i="67"/>
  <c r="AC110" i="67" s="1"/>
  <c r="AA14" i="69" s="1"/>
  <c r="AC221" i="67"/>
  <c r="AC273" i="67" s="1"/>
  <c r="AC57" i="67"/>
  <c r="AC399" i="67" s="1"/>
  <c r="AC401" i="67" s="1"/>
  <c r="AC402" i="67" s="1"/>
  <c r="AC182" i="67"/>
  <c r="AC234" i="67" s="1"/>
  <c r="AC286" i="67" s="1"/>
  <c r="AC180" i="67"/>
  <c r="AC205" i="67"/>
  <c r="AC257" i="67" s="1"/>
  <c r="AC309" i="67" s="1"/>
  <c r="AC201" i="67"/>
  <c r="AC253" i="67" s="1"/>
  <c r="AC305" i="67" s="1"/>
  <c r="AC194" i="67"/>
  <c r="AC246" i="67" s="1"/>
  <c r="AC298" i="67" s="1"/>
  <c r="AC211" i="67"/>
  <c r="AC263" i="67" s="1"/>
  <c r="AC315" i="67" s="1"/>
  <c r="AC190" i="67"/>
  <c r="AC242" i="67" s="1"/>
  <c r="AC294" i="67" s="1"/>
  <c r="AC187" i="67"/>
  <c r="AC239" i="67" s="1"/>
  <c r="AC291" i="67" s="1"/>
  <c r="AC202" i="67"/>
  <c r="AC254" i="67" s="1"/>
  <c r="AC306" i="67" s="1"/>
  <c r="AC204" i="67"/>
  <c r="AC256" i="67" s="1"/>
  <c r="AC308" i="67" s="1"/>
  <c r="AC188" i="67"/>
  <c r="AC240" i="67" s="1"/>
  <c r="AC292" i="67" s="1"/>
  <c r="AC203" i="67"/>
  <c r="AC255" i="67" s="1"/>
  <c r="AC307" i="67" s="1"/>
  <c r="AC213" i="67"/>
  <c r="AC265" i="67" s="1"/>
  <c r="AC317" i="67" s="1"/>
  <c r="AC197" i="67"/>
  <c r="AC249" i="67" s="1"/>
  <c r="AC301" i="67" s="1"/>
  <c r="AC185" i="67"/>
  <c r="AC237" i="67" s="1"/>
  <c r="AC289" i="67" s="1"/>
  <c r="AC215" i="67"/>
  <c r="AC267" i="67" s="1"/>
  <c r="AC319" i="67" s="1"/>
  <c r="AC209" i="67"/>
  <c r="AC261" i="67" s="1"/>
  <c r="AC313" i="67" s="1"/>
  <c r="AC198" i="67"/>
  <c r="AC250" i="67" s="1"/>
  <c r="AC302" i="67" s="1"/>
  <c r="AC195" i="67"/>
  <c r="AC247" i="67" s="1"/>
  <c r="AC299" i="67" s="1"/>
  <c r="AC210" i="67"/>
  <c r="AC262" i="67" s="1"/>
  <c r="AC314" i="67" s="1"/>
  <c r="AC207" i="67"/>
  <c r="AC259" i="67" s="1"/>
  <c r="AC311" i="67" s="1"/>
  <c r="AC193" i="67"/>
  <c r="AC245" i="67" s="1"/>
  <c r="AC297" i="67" s="1"/>
  <c r="AC192" i="67"/>
  <c r="AC244" i="67" s="1"/>
  <c r="AC296" i="67" s="1"/>
  <c r="AC189" i="67"/>
  <c r="AC241" i="67" s="1"/>
  <c r="AC293" i="67" s="1"/>
  <c r="AC199" i="67"/>
  <c r="AC251" i="67" s="1"/>
  <c r="AC303" i="67" s="1"/>
  <c r="AC200" i="67"/>
  <c r="AC252" i="67" s="1"/>
  <c r="AC304" i="67" s="1"/>
  <c r="AC212" i="67"/>
  <c r="AC264" i="67" s="1"/>
  <c r="AC316" i="67" s="1"/>
  <c r="AC196" i="67"/>
  <c r="AC248" i="67" s="1"/>
  <c r="AC300" i="67" s="1"/>
  <c r="AC191" i="67"/>
  <c r="AC243" i="67" s="1"/>
  <c r="AC295" i="67" s="1"/>
  <c r="AC214" i="67"/>
  <c r="AC266" i="67" s="1"/>
  <c r="AC318" i="67" s="1"/>
  <c r="AC206" i="67"/>
  <c r="AC258" i="67" s="1"/>
  <c r="AC310" i="67" s="1"/>
  <c r="AC208" i="67"/>
  <c r="AC260" i="67" s="1"/>
  <c r="AC312" i="67" s="1"/>
  <c r="AC186" i="67"/>
  <c r="AC238" i="67" s="1"/>
  <c r="AC290" i="67" s="1"/>
  <c r="AC216" i="67"/>
  <c r="AC268" i="67" s="1"/>
  <c r="AC320" i="67" s="1"/>
  <c r="AC181" i="67"/>
  <c r="AC176" i="67"/>
  <c r="AC228" i="67" s="1"/>
  <c r="AC280" i="67" s="1"/>
  <c r="AC171" i="67"/>
  <c r="AC223" i="67" s="1"/>
  <c r="AC275" i="67" s="1"/>
  <c r="AC173" i="67"/>
  <c r="AC225" i="67" s="1"/>
  <c r="AC277" i="67" s="1"/>
  <c r="AC175" i="67"/>
  <c r="AC178" i="67"/>
  <c r="AC230" i="67" s="1"/>
  <c r="AC282" i="67" s="1"/>
  <c r="AC177" i="67"/>
  <c r="AC229" i="67" s="1"/>
  <c r="AC281" i="67" s="1"/>
  <c r="AC184" i="67"/>
  <c r="AC236" i="67" s="1"/>
  <c r="AC288" i="67" s="1"/>
  <c r="AC168" i="67"/>
  <c r="AC167" i="67"/>
  <c r="AC219" i="67" s="1"/>
  <c r="AC271" i="67" s="1"/>
  <c r="AC172" i="67"/>
  <c r="AC224" i="67" s="1"/>
  <c r="AC276" i="67" s="1"/>
  <c r="AC179" i="67"/>
  <c r="AC170" i="67"/>
  <c r="AC222" i="67" s="1"/>
  <c r="AC274" i="67" s="1"/>
  <c r="AC183" i="67"/>
  <c r="AC235" i="67" s="1"/>
  <c r="AC287" i="67" s="1"/>
  <c r="AC174" i="67"/>
  <c r="AC226" i="67" s="1"/>
  <c r="AC278" i="67" s="1"/>
  <c r="AD114" i="61"/>
  <c r="AD114" i="67"/>
  <c r="AD123" i="61"/>
  <c r="AD123" i="67"/>
  <c r="AD122" i="61"/>
  <c r="AD122" i="67"/>
  <c r="AD118" i="61"/>
  <c r="AD335" i="61" s="1"/>
  <c r="AD118" i="67"/>
  <c r="AD335" i="67" s="1"/>
  <c r="AD115" i="61"/>
  <c r="AD115" i="67"/>
  <c r="AD333" i="67" s="1"/>
  <c r="AD121" i="61"/>
  <c r="AD121" i="67"/>
  <c r="AD130" i="61"/>
  <c r="AD130" i="67"/>
  <c r="AD126" i="61"/>
  <c r="AD126" i="67"/>
  <c r="AD127" i="61"/>
  <c r="AD127" i="67"/>
  <c r="AD128" i="61"/>
  <c r="AD128" i="67"/>
  <c r="AD131" i="61"/>
  <c r="AD131" i="67"/>
  <c r="AD125" i="61"/>
  <c r="AD125" i="67"/>
  <c r="AD124" i="61"/>
  <c r="AD124" i="67"/>
  <c r="AD117" i="61"/>
  <c r="AD117" i="67"/>
  <c r="AD129" i="61"/>
  <c r="AD129" i="67"/>
  <c r="AC171" i="61"/>
  <c r="AC223" i="61" s="1"/>
  <c r="AC275" i="61" s="1"/>
  <c r="AC177" i="61"/>
  <c r="AC229" i="61" s="1"/>
  <c r="AC281" i="61" s="1"/>
  <c r="AC172" i="61"/>
  <c r="AC224" i="61" s="1"/>
  <c r="AC276" i="61" s="1"/>
  <c r="AC179" i="61"/>
  <c r="AC231" i="61" s="1"/>
  <c r="AC283" i="61" s="1"/>
  <c r="AC169" i="61"/>
  <c r="AC221" i="61" s="1"/>
  <c r="AC273" i="61" s="1"/>
  <c r="AC211" i="61"/>
  <c r="AC263" i="61" s="1"/>
  <c r="AC315" i="61" s="1"/>
  <c r="AC205" i="61"/>
  <c r="AC257" i="61" s="1"/>
  <c r="AC309" i="61" s="1"/>
  <c r="AC187" i="61"/>
  <c r="AC239" i="61" s="1"/>
  <c r="AC291" i="61" s="1"/>
  <c r="AC206" i="61"/>
  <c r="AC258" i="61" s="1"/>
  <c r="AC310" i="61" s="1"/>
  <c r="AC191" i="61"/>
  <c r="AC243" i="61" s="1"/>
  <c r="AC295" i="61" s="1"/>
  <c r="AC195" i="61"/>
  <c r="AC247" i="61" s="1"/>
  <c r="AC299" i="61" s="1"/>
  <c r="AC196" i="61"/>
  <c r="AC248" i="61" s="1"/>
  <c r="AC300" i="61" s="1"/>
  <c r="AC210" i="61"/>
  <c r="AC262" i="61" s="1"/>
  <c r="AC314" i="61" s="1"/>
  <c r="AC174" i="61"/>
  <c r="AC226" i="61" s="1"/>
  <c r="AC278" i="61" s="1"/>
  <c r="AC182" i="61"/>
  <c r="AC234" i="61" s="1"/>
  <c r="AC286" i="61" s="1"/>
  <c r="AC167" i="61"/>
  <c r="AC219" i="61" s="1"/>
  <c r="AC271" i="61" s="1"/>
  <c r="AC204" i="61"/>
  <c r="AC256" i="61" s="1"/>
  <c r="AC308" i="61" s="1"/>
  <c r="AC197" i="61"/>
  <c r="AC249" i="61" s="1"/>
  <c r="AC301" i="61" s="1"/>
  <c r="AC194" i="61"/>
  <c r="AC246" i="61" s="1"/>
  <c r="AC298" i="61" s="1"/>
  <c r="AC200" i="61"/>
  <c r="AC252" i="61" s="1"/>
  <c r="AC304" i="61" s="1"/>
  <c r="AC209" i="61"/>
  <c r="AC261" i="61" s="1"/>
  <c r="AC313" i="61" s="1"/>
  <c r="AC212" i="61"/>
  <c r="AC264" i="61" s="1"/>
  <c r="AC316" i="61" s="1"/>
  <c r="AC189" i="61"/>
  <c r="AC241" i="61" s="1"/>
  <c r="AC293" i="61" s="1"/>
  <c r="AC216" i="61"/>
  <c r="AC268" i="61" s="1"/>
  <c r="AC320" i="61" s="1"/>
  <c r="AC202" i="61"/>
  <c r="AC254" i="61" s="1"/>
  <c r="AC306" i="61" s="1"/>
  <c r="AC185" i="61"/>
  <c r="AC237" i="61" s="1"/>
  <c r="AC289" i="61" s="1"/>
  <c r="AC203" i="61"/>
  <c r="AC255" i="61" s="1"/>
  <c r="AC307" i="61" s="1"/>
  <c r="AC201" i="61"/>
  <c r="AC253" i="61" s="1"/>
  <c r="AC305" i="61" s="1"/>
  <c r="AC192" i="61"/>
  <c r="AC244" i="61" s="1"/>
  <c r="AC296" i="61" s="1"/>
  <c r="AC207" i="61"/>
  <c r="AC259" i="61" s="1"/>
  <c r="AC311" i="61" s="1"/>
  <c r="AC186" i="61"/>
  <c r="AC238" i="61" s="1"/>
  <c r="AC290" i="61" s="1"/>
  <c r="AC214" i="61"/>
  <c r="AC266" i="61" s="1"/>
  <c r="AC318" i="61" s="1"/>
  <c r="AC183" i="61"/>
  <c r="AC235" i="61" s="1"/>
  <c r="AC287" i="61" s="1"/>
  <c r="AC178" i="61"/>
  <c r="AC230" i="61" s="1"/>
  <c r="AC282" i="61" s="1"/>
  <c r="AC168" i="61"/>
  <c r="AC220" i="61" s="1"/>
  <c r="AC272" i="61" s="1"/>
  <c r="AC190" i="61"/>
  <c r="AC242" i="61" s="1"/>
  <c r="AC294" i="61" s="1"/>
  <c r="AC213" i="61"/>
  <c r="AC265" i="61" s="1"/>
  <c r="AC317" i="61" s="1"/>
  <c r="AC188" i="61"/>
  <c r="AC240" i="61" s="1"/>
  <c r="AC292" i="61" s="1"/>
  <c r="AC199" i="61"/>
  <c r="AC251" i="61" s="1"/>
  <c r="AC303" i="61" s="1"/>
  <c r="AC208" i="61"/>
  <c r="AC260" i="61" s="1"/>
  <c r="AC312" i="61" s="1"/>
  <c r="AC215" i="61"/>
  <c r="AC267" i="61" s="1"/>
  <c r="AC319" i="61" s="1"/>
  <c r="AC193" i="61"/>
  <c r="AC245" i="61" s="1"/>
  <c r="AC297" i="61" s="1"/>
  <c r="AC198" i="61"/>
  <c r="AC250" i="61" s="1"/>
  <c r="AC302" i="61" s="1"/>
  <c r="AC184" i="61"/>
  <c r="AC236" i="61" s="1"/>
  <c r="AC288" i="61" s="1"/>
  <c r="AC173" i="61"/>
  <c r="AC225" i="61" s="1"/>
  <c r="AC277" i="61" s="1"/>
  <c r="AC175" i="61"/>
  <c r="AC227" i="61" s="1"/>
  <c r="AC279" i="61" s="1"/>
  <c r="AC170" i="61"/>
  <c r="AC222" i="61" s="1"/>
  <c r="AC274" i="61" s="1"/>
  <c r="AC180" i="61"/>
  <c r="AC232" i="61" s="1"/>
  <c r="AC284" i="61" s="1"/>
  <c r="AC176" i="61"/>
  <c r="AC228" i="61" s="1"/>
  <c r="AC280" i="61" s="1"/>
  <c r="AC60" i="61"/>
  <c r="AC110" i="61" s="1"/>
  <c r="AC233" i="61"/>
  <c r="AC285" i="61" s="1"/>
  <c r="AN54" i="56"/>
  <c r="AN57" i="56"/>
  <c r="AN58" i="56"/>
  <c r="AN55" i="56"/>
  <c r="AN52" i="56"/>
  <c r="AN51" i="56"/>
  <c r="AU19" i="66"/>
  <c r="AX393" i="67"/>
  <c r="AX395" i="67" s="1"/>
  <c r="AV16" i="69" s="1"/>
  <c r="AX83" i="67"/>
  <c r="AX90" i="67"/>
  <c r="AX84" i="67"/>
  <c r="AX85" i="67"/>
  <c r="AX394" i="67"/>
  <c r="AX93" i="67"/>
  <c r="AX89" i="67"/>
  <c r="AX94" i="67"/>
  <c r="AX99" i="67"/>
  <c r="AX95" i="67"/>
  <c r="AX92" i="67"/>
  <c r="AX88" i="67"/>
  <c r="AX98" i="67"/>
  <c r="AX97" i="67"/>
  <c r="AX96" i="67"/>
  <c r="AX86" i="67"/>
  <c r="AX87" i="67"/>
  <c r="AX91" i="67"/>
  <c r="AX82" i="67"/>
  <c r="AS34" i="66"/>
  <c r="AY3" i="67" s="1"/>
  <c r="AT33" i="66"/>
  <c r="AA184" i="69"/>
  <c r="AA71" i="69" s="1"/>
  <c r="AA183" i="59"/>
  <c r="AA70" i="59" s="1"/>
  <c r="AN10" i="56"/>
  <c r="AN43" i="56"/>
  <c r="AN33" i="56"/>
  <c r="AN22" i="56"/>
  <c r="AN34" i="56"/>
  <c r="AN49" i="56"/>
  <c r="AN18" i="56"/>
  <c r="AN21" i="56"/>
  <c r="AN24" i="56"/>
  <c r="AN36" i="56"/>
  <c r="AN16" i="56"/>
  <c r="AN31" i="56"/>
  <c r="AN42" i="56"/>
  <c r="AN46" i="56"/>
  <c r="AN48" i="56"/>
  <c r="AN27" i="56"/>
  <c r="AN37" i="56"/>
  <c r="AN9" i="56"/>
  <c r="AN39" i="56"/>
  <c r="AN15" i="56"/>
  <c r="AN19" i="56"/>
  <c r="AN28" i="56"/>
  <c r="AN30" i="56"/>
  <c r="AN12" i="56"/>
  <c r="AN45" i="56"/>
  <c r="AN25" i="56"/>
  <c r="AN40" i="56"/>
  <c r="AN13" i="56"/>
  <c r="AC57" i="61"/>
  <c r="AC324" i="67"/>
  <c r="AC324" i="61"/>
  <c r="AC342" i="61" s="1"/>
  <c r="AC357" i="61" s="1"/>
  <c r="BD2" i="67"/>
  <c r="BB5" i="69"/>
  <c r="AX18" i="66"/>
  <c r="AX11" i="66" s="1"/>
  <c r="AY27" i="66"/>
  <c r="BB390" i="67"/>
  <c r="BA233" i="69"/>
  <c r="BA234" i="69"/>
  <c r="BA232" i="69"/>
  <c r="BA223" i="69"/>
  <c r="BA183" i="69"/>
  <c r="BA219" i="69"/>
  <c r="BA171" i="69"/>
  <c r="BA126" i="69"/>
  <c r="BA227" i="69"/>
  <c r="BA168" i="69"/>
  <c r="BA119" i="69"/>
  <c r="BA169" i="69"/>
  <c r="BA162" i="69"/>
  <c r="BA121" i="69"/>
  <c r="BA173" i="69"/>
  <c r="BA108" i="69"/>
  <c r="BA109" i="69"/>
  <c r="BA237" i="69"/>
  <c r="BA235" i="69"/>
  <c r="BA123" i="69"/>
  <c r="BA112" i="69"/>
  <c r="BA225" i="69"/>
  <c r="BA226" i="69"/>
  <c r="BA216" i="69"/>
  <c r="BA236" i="69"/>
  <c r="BA175" i="69"/>
  <c r="BA176" i="69"/>
  <c r="BA163" i="69"/>
  <c r="BA118" i="69"/>
  <c r="BA182" i="69"/>
  <c r="BA127" i="69"/>
  <c r="BA228" i="69"/>
  <c r="BA178" i="69"/>
  <c r="BA129" i="69"/>
  <c r="BA113" i="69"/>
  <c r="BA218" i="69"/>
  <c r="BA116" i="69"/>
  <c r="BA165" i="69"/>
  <c r="BA221" i="69"/>
  <c r="BA222" i="69"/>
  <c r="BA220" i="69"/>
  <c r="BA177" i="69"/>
  <c r="BA130" i="69"/>
  <c r="BA172" i="69"/>
  <c r="BA181" i="69"/>
  <c r="BA170" i="69"/>
  <c r="BA111" i="69"/>
  <c r="BA120" i="69"/>
  <c r="BA128" i="69"/>
  <c r="BA229" i="69"/>
  <c r="BA230" i="69"/>
  <c r="BA224" i="69"/>
  <c r="BA217" i="69"/>
  <c r="BA179" i="69"/>
  <c r="BA180" i="69"/>
  <c r="BA167" i="69"/>
  <c r="BA122" i="69"/>
  <c r="BA215" i="69"/>
  <c r="BA164" i="69"/>
  <c r="BA115" i="69"/>
  <c r="BA161" i="69"/>
  <c r="BA166" i="69"/>
  <c r="BA117" i="69"/>
  <c r="BA110" i="69"/>
  <c r="BA124" i="69"/>
  <c r="BA174" i="69"/>
  <c r="BA231" i="69"/>
  <c r="BA114" i="69"/>
  <c r="BA125" i="69"/>
  <c r="BA107" i="69"/>
  <c r="BA214" i="69"/>
  <c r="BA160" i="69"/>
  <c r="BC106" i="67"/>
  <c r="BC107" i="67"/>
  <c r="BC108" i="67"/>
  <c r="BC109" i="67"/>
  <c r="BC218" i="67"/>
  <c r="BC270" i="67" s="1"/>
  <c r="BC105" i="67"/>
  <c r="AB188" i="69"/>
  <c r="AC189" i="69"/>
  <c r="AD190" i="69"/>
  <c r="AE191" i="69"/>
  <c r="AF192" i="69"/>
  <c r="AG193" i="69"/>
  <c r="AH194" i="69"/>
  <c r="AI195" i="69"/>
  <c r="AJ196" i="69"/>
  <c r="AK197" i="69"/>
  <c r="AL198" i="69"/>
  <c r="AM199" i="69"/>
  <c r="AN200" i="69"/>
  <c r="AO201" i="69"/>
  <c r="AP202" i="69"/>
  <c r="AQ203" i="69"/>
  <c r="AR204" i="69"/>
  <c r="AS205" i="69"/>
  <c r="AT206" i="69"/>
  <c r="AU207" i="69"/>
  <c r="AV208" i="69"/>
  <c r="AW209" i="69"/>
  <c r="AX210" i="69"/>
  <c r="AY211" i="69"/>
  <c r="AZ212" i="69"/>
  <c r="BA213" i="69"/>
  <c r="AB81" i="69"/>
  <c r="AC82" i="69"/>
  <c r="AD83" i="69"/>
  <c r="AE84" i="69"/>
  <c r="AF85" i="69"/>
  <c r="AG86" i="69"/>
  <c r="AH87" i="69"/>
  <c r="AI88" i="69"/>
  <c r="AJ89" i="69"/>
  <c r="AK90" i="69"/>
  <c r="AL91" i="69"/>
  <c r="AM92" i="69"/>
  <c r="AN93" i="69"/>
  <c r="AO94" i="69"/>
  <c r="AP95" i="69"/>
  <c r="AQ96" i="69"/>
  <c r="AR97" i="69"/>
  <c r="AS98" i="69"/>
  <c r="AT99" i="69"/>
  <c r="AU100" i="69"/>
  <c r="AV101" i="69"/>
  <c r="AW102" i="69"/>
  <c r="AX103" i="69"/>
  <c r="AY104" i="69"/>
  <c r="AZ105" i="69"/>
  <c r="BA106" i="69"/>
  <c r="AZ28" i="66"/>
  <c r="AZ29" i="66" s="1"/>
  <c r="AY30" i="66"/>
  <c r="AY393" i="61"/>
  <c r="AY395" i="61" s="1"/>
  <c r="AW16" i="59" s="1"/>
  <c r="AB401" i="61"/>
  <c r="AB402" i="61" s="1"/>
  <c r="AB80" i="59"/>
  <c r="AC81" i="59"/>
  <c r="AD82" i="59"/>
  <c r="AE83" i="59"/>
  <c r="AF84" i="59"/>
  <c r="AG85" i="59"/>
  <c r="AH86" i="59"/>
  <c r="AI87" i="59"/>
  <c r="AJ88" i="59"/>
  <c r="AK89" i="59"/>
  <c r="AL90" i="59"/>
  <c r="AM91" i="59"/>
  <c r="AN92" i="59"/>
  <c r="AO93" i="59"/>
  <c r="AP94" i="59"/>
  <c r="AQ95" i="59"/>
  <c r="AR96" i="59"/>
  <c r="AS97" i="59"/>
  <c r="AT98" i="59"/>
  <c r="AU99" i="59"/>
  <c r="AV100" i="59"/>
  <c r="AW101" i="59"/>
  <c r="AB187" i="59"/>
  <c r="AC188" i="59"/>
  <c r="AD189" i="59"/>
  <c r="AE190" i="59"/>
  <c r="AF191" i="59"/>
  <c r="AG192" i="59"/>
  <c r="AH193" i="59"/>
  <c r="AI194" i="59"/>
  <c r="AJ195" i="59"/>
  <c r="AK196" i="59"/>
  <c r="AL197" i="59"/>
  <c r="AM198" i="59"/>
  <c r="AN199" i="59"/>
  <c r="AO200" i="59"/>
  <c r="AP201" i="59"/>
  <c r="AQ202" i="59"/>
  <c r="AR203" i="59"/>
  <c r="AS204" i="59"/>
  <c r="AT205" i="59"/>
  <c r="AU206" i="59"/>
  <c r="AV207" i="59"/>
  <c r="AX211" i="59"/>
  <c r="AX209" i="59"/>
  <c r="AX210" i="59"/>
  <c r="AX215" i="59"/>
  <c r="AX219" i="59"/>
  <c r="AX223" i="59"/>
  <c r="AX227" i="59"/>
  <c r="AX214" i="59"/>
  <c r="AX218" i="59"/>
  <c r="AX222" i="59"/>
  <c r="AX226" i="59"/>
  <c r="AX213" i="59"/>
  <c r="AX217" i="59"/>
  <c r="AX221" i="59"/>
  <c r="AX225" i="59"/>
  <c r="AX212" i="59"/>
  <c r="AX216" i="59"/>
  <c r="AX220" i="59"/>
  <c r="AX224" i="59"/>
  <c r="AX230" i="59"/>
  <c r="AX234" i="59"/>
  <c r="AX229" i="59"/>
  <c r="AX233" i="59"/>
  <c r="AX228" i="59"/>
  <c r="AX232" i="59"/>
  <c r="AX236" i="59"/>
  <c r="AX231" i="59"/>
  <c r="AX235" i="59"/>
  <c r="AX157" i="59"/>
  <c r="AX160" i="59"/>
  <c r="AX156" i="59"/>
  <c r="AX162" i="59"/>
  <c r="AX165" i="59"/>
  <c r="AX169" i="59"/>
  <c r="AX173" i="59"/>
  <c r="AX177" i="59"/>
  <c r="AX181" i="59"/>
  <c r="AX161" i="59"/>
  <c r="AX164" i="59"/>
  <c r="AX168" i="59"/>
  <c r="AX172" i="59"/>
  <c r="AX176" i="59"/>
  <c r="AX180" i="59"/>
  <c r="AX159" i="59"/>
  <c r="AX163" i="59"/>
  <c r="AX171" i="59"/>
  <c r="AX179" i="59"/>
  <c r="AX167" i="59"/>
  <c r="AX175" i="59"/>
  <c r="AX182" i="59"/>
  <c r="AX170" i="59"/>
  <c r="AX178" i="59"/>
  <c r="AX158" i="59"/>
  <c r="AX166" i="59"/>
  <c r="AX174" i="59"/>
  <c r="AY390" i="61"/>
  <c r="AX102" i="59"/>
  <c r="AX106" i="59"/>
  <c r="AX110" i="59"/>
  <c r="AX105" i="59"/>
  <c r="AX109" i="59"/>
  <c r="AX104" i="59"/>
  <c r="AX108" i="59"/>
  <c r="AX114" i="59"/>
  <c r="AX118" i="59"/>
  <c r="AX122" i="59"/>
  <c r="AX126" i="59"/>
  <c r="AX115" i="59"/>
  <c r="AX119" i="59"/>
  <c r="AX123" i="59"/>
  <c r="AX127" i="59"/>
  <c r="AX111" i="59"/>
  <c r="AX113" i="59"/>
  <c r="AX117" i="59"/>
  <c r="AX121" i="59"/>
  <c r="AX125" i="59"/>
  <c r="AX129" i="59"/>
  <c r="AX107" i="59"/>
  <c r="AX112" i="59"/>
  <c r="AX116" i="59"/>
  <c r="AX120" i="59"/>
  <c r="AX124" i="59"/>
  <c r="AX128" i="59"/>
  <c r="AX103" i="59"/>
  <c r="AZ103" i="61"/>
  <c r="AZ108" i="61"/>
  <c r="AZ102" i="61"/>
  <c r="AZ109" i="61"/>
  <c r="AZ104" i="61"/>
  <c r="AZ107" i="61"/>
  <c r="AZ106" i="61"/>
  <c r="AZ105" i="61"/>
  <c r="Z29" i="1"/>
  <c r="AO3" i="56"/>
  <c r="AN6" i="56"/>
  <c r="AN7" i="56"/>
  <c r="AT3" i="42"/>
  <c r="AT6" i="42" s="1"/>
  <c r="AV27" i="1"/>
  <c r="AZ5" i="75" s="1"/>
  <c r="AU18" i="1"/>
  <c r="AU11" i="1" s="1"/>
  <c r="BA2" i="61"/>
  <c r="AY5" i="59"/>
  <c r="BJ2" i="56"/>
  <c r="AU34" i="1"/>
  <c r="BA3" i="61" s="1"/>
  <c r="AV33" i="1"/>
  <c r="C40" i="69" l="1"/>
  <c r="BB214" i="69"/>
  <c r="Z20" i="69"/>
  <c r="AA14" i="59"/>
  <c r="AA18" i="59" s="1"/>
  <c r="AZ179" i="75"/>
  <c r="AZ182" i="75"/>
  <c r="AZ125" i="75"/>
  <c r="AZ74" i="75"/>
  <c r="AZ70" i="75"/>
  <c r="AZ180" i="75"/>
  <c r="AZ177" i="75"/>
  <c r="AZ126" i="75"/>
  <c r="AZ75" i="75"/>
  <c r="AZ124" i="75"/>
  <c r="AZ73" i="75"/>
  <c r="AZ181" i="75"/>
  <c r="AZ123" i="75"/>
  <c r="AZ72" i="75"/>
  <c r="AZ71" i="75"/>
  <c r="AZ127" i="75"/>
  <c r="AZ178" i="75"/>
  <c r="AZ128" i="75"/>
  <c r="AZ176" i="75"/>
  <c r="AZ68" i="75"/>
  <c r="AZ69" i="75"/>
  <c r="AZ175" i="75"/>
  <c r="AZ122" i="75"/>
  <c r="AZ174" i="75"/>
  <c r="AZ67" i="75"/>
  <c r="AZ121" i="75"/>
  <c r="AZ120" i="75"/>
  <c r="AZ66" i="75"/>
  <c r="AZ173" i="75"/>
  <c r="AZ119" i="75"/>
  <c r="AZ65" i="75"/>
  <c r="AZ172" i="75"/>
  <c r="AZ118" i="75"/>
  <c r="AZ171" i="75"/>
  <c r="AZ64" i="75"/>
  <c r="AZ117" i="75"/>
  <c r="AZ63" i="75"/>
  <c r="AZ170" i="75"/>
  <c r="AZ116" i="75"/>
  <c r="AZ169" i="75"/>
  <c r="AZ62" i="75"/>
  <c r="AZ115" i="75"/>
  <c r="AZ168" i="75"/>
  <c r="AZ61" i="75"/>
  <c r="AZ114" i="75"/>
  <c r="AZ60" i="75"/>
  <c r="AZ167" i="75"/>
  <c r="AZ113" i="75"/>
  <c r="AZ59" i="75"/>
  <c r="AZ166" i="75"/>
  <c r="AZ112" i="75"/>
  <c r="AZ58" i="75"/>
  <c r="AZ165" i="75"/>
  <c r="AZ111" i="75"/>
  <c r="AZ57" i="75"/>
  <c r="AZ164" i="75"/>
  <c r="AZ110" i="75"/>
  <c r="AZ56" i="75"/>
  <c r="AZ163" i="75"/>
  <c r="AZ109" i="75"/>
  <c r="AZ162" i="75"/>
  <c r="AZ55" i="75"/>
  <c r="AZ108" i="75"/>
  <c r="AZ54" i="75"/>
  <c r="AZ161" i="75"/>
  <c r="AZ107" i="75"/>
  <c r="AZ160" i="75"/>
  <c r="AZ53" i="75"/>
  <c r="AZ106" i="75"/>
  <c r="AZ159" i="75"/>
  <c r="AZ52" i="75"/>
  <c r="AZ105" i="75"/>
  <c r="AZ158" i="75"/>
  <c r="AZ51" i="75"/>
  <c r="AZ104" i="75"/>
  <c r="AZ50" i="75"/>
  <c r="AZ157" i="75"/>
  <c r="AC21" i="75"/>
  <c r="AI32" i="75" s="1"/>
  <c r="AC23" i="75"/>
  <c r="AF83" i="75"/>
  <c r="AG84" i="75"/>
  <c r="AL89" i="75"/>
  <c r="AX101" i="75"/>
  <c r="AB79" i="75"/>
  <c r="AB129" i="75" s="1"/>
  <c r="AB16" i="75" s="1"/>
  <c r="AO92" i="75"/>
  <c r="AV99" i="75"/>
  <c r="AS96" i="75"/>
  <c r="AD81" i="75"/>
  <c r="AP93" i="75"/>
  <c r="AT97" i="75"/>
  <c r="AZ103" i="75"/>
  <c r="AW100" i="75"/>
  <c r="AK88" i="75"/>
  <c r="AE82" i="75"/>
  <c r="AN91" i="75"/>
  <c r="AR95" i="75"/>
  <c r="AC80" i="75"/>
  <c r="AM90" i="75"/>
  <c r="AQ94" i="75"/>
  <c r="AU98" i="75"/>
  <c r="AH85" i="75"/>
  <c r="AJ87" i="75"/>
  <c r="AI86" i="75"/>
  <c r="AY102" i="75"/>
  <c r="AD333" i="61"/>
  <c r="AD330" i="67"/>
  <c r="AD336" i="67"/>
  <c r="AD336" i="61"/>
  <c r="AD328" i="67"/>
  <c r="AD329" i="61"/>
  <c r="AD325" i="67"/>
  <c r="AD329" i="67"/>
  <c r="AC399" i="61"/>
  <c r="AD334" i="67"/>
  <c r="AD332" i="67"/>
  <c r="AD327" i="67"/>
  <c r="AD331" i="61"/>
  <c r="AD331" i="67"/>
  <c r="AD326" i="67"/>
  <c r="AC338" i="67"/>
  <c r="AC353" i="67"/>
  <c r="AC368" i="67" s="1"/>
  <c r="AC345" i="67"/>
  <c r="AC360" i="67" s="1"/>
  <c r="AC344" i="67"/>
  <c r="AC359" i="67" s="1"/>
  <c r="AC349" i="67"/>
  <c r="AC364" i="67" s="1"/>
  <c r="AC351" i="67"/>
  <c r="AC366" i="67" s="1"/>
  <c r="AC346" i="67"/>
  <c r="AC361" i="67" s="1"/>
  <c r="AC342" i="67"/>
  <c r="AC357" i="67" s="1"/>
  <c r="AC348" i="67"/>
  <c r="AC363" i="67" s="1"/>
  <c r="AC347" i="67"/>
  <c r="AC362" i="67" s="1"/>
  <c r="AC352" i="67"/>
  <c r="AC367" i="67" s="1"/>
  <c r="AC343" i="67"/>
  <c r="AC358" i="67" s="1"/>
  <c r="AC350" i="67"/>
  <c r="AC365" i="67" s="1"/>
  <c r="AC341" i="67"/>
  <c r="AC356" i="67" s="1"/>
  <c r="AC372" i="61"/>
  <c r="AC351" i="61"/>
  <c r="AC366" i="61" s="1"/>
  <c r="AC352" i="61"/>
  <c r="AC367" i="61" s="1"/>
  <c r="AC353" i="61"/>
  <c r="AC368" i="61" s="1"/>
  <c r="AC347" i="61"/>
  <c r="AC362" i="61" s="1"/>
  <c r="AC345" i="61"/>
  <c r="AC360" i="61" s="1"/>
  <c r="AC349" i="61"/>
  <c r="AC364" i="61" s="1"/>
  <c r="AC348" i="61"/>
  <c r="AC363" i="61" s="1"/>
  <c r="AC343" i="61"/>
  <c r="AC358" i="61" s="1"/>
  <c r="AC350" i="61"/>
  <c r="AC365" i="61" s="1"/>
  <c r="AC346" i="61"/>
  <c r="AC361" i="61" s="1"/>
  <c r="AC344" i="61"/>
  <c r="AC359" i="61" s="1"/>
  <c r="AC341" i="61"/>
  <c r="AC356" i="61" s="1"/>
  <c r="AC338" i="61"/>
  <c r="AD165" i="67"/>
  <c r="AD180" i="67" s="1"/>
  <c r="BC400" i="67"/>
  <c r="AC78" i="69"/>
  <c r="AC76" i="69"/>
  <c r="AC75" i="59"/>
  <c r="AC77" i="59"/>
  <c r="AD330" i="61"/>
  <c r="AD326" i="61"/>
  <c r="AD328" i="61"/>
  <c r="AN116" i="56"/>
  <c r="BD388" i="67"/>
  <c r="BD389" i="67"/>
  <c r="AZ400" i="61"/>
  <c r="BA389" i="61"/>
  <c r="BA394" i="61" s="1"/>
  <c r="BA388" i="61"/>
  <c r="AB134" i="69"/>
  <c r="AB184" i="69" s="1"/>
  <c r="AB71" i="69" s="1"/>
  <c r="AD135" i="59"/>
  <c r="BA55" i="61"/>
  <c r="BA56" i="61"/>
  <c r="BA54" i="61"/>
  <c r="BA52" i="61"/>
  <c r="BA50" i="61"/>
  <c r="BA51" i="61"/>
  <c r="BA53" i="61"/>
  <c r="BA48" i="61"/>
  <c r="BA101" i="61" s="1"/>
  <c r="BA49" i="61"/>
  <c r="BA102" i="61" s="1"/>
  <c r="BA47" i="61"/>
  <c r="BA100" i="61" s="1"/>
  <c r="BA46" i="61"/>
  <c r="BA99" i="61" s="1"/>
  <c r="BA45" i="61"/>
  <c r="BA98" i="61" s="1"/>
  <c r="BA44" i="61"/>
  <c r="BA97" i="61" s="1"/>
  <c r="BA43" i="61"/>
  <c r="BA96" i="61" s="1"/>
  <c r="BA42" i="61"/>
  <c r="BA95" i="61" s="1"/>
  <c r="BA41" i="61"/>
  <c r="BA94" i="61" s="1"/>
  <c r="BA40" i="61"/>
  <c r="BA93" i="61" s="1"/>
  <c r="BA39" i="61"/>
  <c r="BA92" i="61" s="1"/>
  <c r="BA38" i="61"/>
  <c r="BA91" i="61" s="1"/>
  <c r="BA37" i="61"/>
  <c r="BA90" i="61" s="1"/>
  <c r="BA36" i="61"/>
  <c r="BA89" i="61" s="1"/>
  <c r="BA35" i="61"/>
  <c r="BA88" i="61" s="1"/>
  <c r="BA34" i="61"/>
  <c r="BA87" i="61" s="1"/>
  <c r="BA33" i="61"/>
  <c r="BA86" i="61" s="1"/>
  <c r="BA32" i="61"/>
  <c r="BA85" i="61" s="1"/>
  <c r="BA31" i="61"/>
  <c r="BA84" i="61" s="1"/>
  <c r="AE8" i="61"/>
  <c r="AE61" i="61" s="1"/>
  <c r="AI12" i="61"/>
  <c r="AI65" i="61" s="1"/>
  <c r="AH11" i="61"/>
  <c r="AH64" i="61" s="1"/>
  <c r="AG10" i="61"/>
  <c r="AG63" i="61" s="1"/>
  <c r="AK14" i="61"/>
  <c r="AK67" i="61" s="1"/>
  <c r="AJ13" i="61"/>
  <c r="AJ66" i="61" s="1"/>
  <c r="AP19" i="61"/>
  <c r="AP72" i="61" s="1"/>
  <c r="AL15" i="61"/>
  <c r="AL68" i="61" s="1"/>
  <c r="AO18" i="61"/>
  <c r="AO71" i="61" s="1"/>
  <c r="AN17" i="61"/>
  <c r="AN70" i="61" s="1"/>
  <c r="AR21" i="61"/>
  <c r="AR74" i="61" s="1"/>
  <c r="AM16" i="61"/>
  <c r="AM69" i="61" s="1"/>
  <c r="AU24" i="61"/>
  <c r="AU77" i="61" s="1"/>
  <c r="AY28" i="61"/>
  <c r="AY81" i="61" s="1"/>
  <c r="AQ20" i="61"/>
  <c r="AQ73" i="61" s="1"/>
  <c r="AT23" i="61"/>
  <c r="AT76" i="61" s="1"/>
  <c r="AX27" i="61"/>
  <c r="AX80" i="61" s="1"/>
  <c r="AS22" i="61"/>
  <c r="AS75" i="61" s="1"/>
  <c r="AW26" i="61"/>
  <c r="AW79" i="61" s="1"/>
  <c r="AF9" i="61"/>
  <c r="AF62" i="61" s="1"/>
  <c r="AZ29" i="61"/>
  <c r="AZ82" i="61" s="1"/>
  <c r="AV25" i="61"/>
  <c r="AV78" i="61" s="1"/>
  <c r="BA30" i="61"/>
  <c r="BA83" i="61" s="1"/>
  <c r="AD7" i="61"/>
  <c r="AN71" i="56"/>
  <c r="AD327" i="61"/>
  <c r="AD332" i="61"/>
  <c r="AD325" i="61"/>
  <c r="AN101" i="56"/>
  <c r="AN104" i="56"/>
  <c r="AN77" i="56"/>
  <c r="AN62" i="56"/>
  <c r="AN119" i="56"/>
  <c r="AN155" i="56"/>
  <c r="AN86" i="56"/>
  <c r="AN92" i="56"/>
  <c r="AN152" i="56"/>
  <c r="AN122" i="56"/>
  <c r="AN98" i="56"/>
  <c r="AN74" i="56"/>
  <c r="AN65" i="56"/>
  <c r="AN146" i="56"/>
  <c r="AN113" i="56"/>
  <c r="AN134" i="56"/>
  <c r="AN68" i="56"/>
  <c r="AN80" i="56"/>
  <c r="AN107" i="56"/>
  <c r="AN125" i="56"/>
  <c r="AN143" i="56"/>
  <c r="AN83" i="56"/>
  <c r="AN128" i="56"/>
  <c r="BA218" i="61"/>
  <c r="BA270" i="61" s="1"/>
  <c r="AN110" i="56"/>
  <c r="AN149" i="56"/>
  <c r="AN137" i="56"/>
  <c r="AN95" i="56"/>
  <c r="BD54" i="67"/>
  <c r="BD53" i="67"/>
  <c r="BD56" i="67"/>
  <c r="BD55" i="67"/>
  <c r="BD52" i="67"/>
  <c r="BD51" i="67"/>
  <c r="BD50" i="67"/>
  <c r="BD49" i="67"/>
  <c r="BD48" i="67"/>
  <c r="BD47" i="67"/>
  <c r="BD46" i="67"/>
  <c r="BD45" i="67"/>
  <c r="BD44" i="67"/>
  <c r="BD43" i="67"/>
  <c r="BD42" i="67"/>
  <c r="BD41" i="67"/>
  <c r="BD40" i="67"/>
  <c r="BD39" i="67"/>
  <c r="BD38" i="67"/>
  <c r="BD37" i="67"/>
  <c r="BD36" i="67"/>
  <c r="BD35" i="67"/>
  <c r="BD34" i="67"/>
  <c r="AN131" i="56"/>
  <c r="AN89" i="56"/>
  <c r="AN140" i="56"/>
  <c r="AC227" i="67"/>
  <c r="AC279" i="67" s="1"/>
  <c r="AC231" i="67"/>
  <c r="AC283" i="67" s="1"/>
  <c r="AC233" i="67"/>
  <c r="AC285" i="67" s="1"/>
  <c r="AC232" i="67"/>
  <c r="AC284" i="67" s="1"/>
  <c r="AC220" i="67"/>
  <c r="AC272" i="67" s="1"/>
  <c r="AD164" i="61"/>
  <c r="AE8" i="67"/>
  <c r="AE61" i="67" s="1"/>
  <c r="AI12" i="67"/>
  <c r="AI65" i="67" s="1"/>
  <c r="AM16" i="67"/>
  <c r="AM69" i="67" s="1"/>
  <c r="AH11" i="67"/>
  <c r="AH64" i="67" s="1"/>
  <c r="AL15" i="67"/>
  <c r="AL68" i="67" s="1"/>
  <c r="AG10" i="67"/>
  <c r="AG63" i="67" s="1"/>
  <c r="AK14" i="67"/>
  <c r="AK67" i="67" s="1"/>
  <c r="AO18" i="67"/>
  <c r="AO71" i="67" s="1"/>
  <c r="AS22" i="67"/>
  <c r="AS75" i="67" s="1"/>
  <c r="AN17" i="67"/>
  <c r="AN70" i="67" s="1"/>
  <c r="AR21" i="67"/>
  <c r="AR74" i="67" s="1"/>
  <c r="AJ13" i="67"/>
  <c r="AJ66" i="67" s="1"/>
  <c r="AQ20" i="67"/>
  <c r="AQ73" i="67" s="1"/>
  <c r="AT23" i="67"/>
  <c r="AT76" i="67" s="1"/>
  <c r="AX27" i="67"/>
  <c r="AX80" i="67" s="1"/>
  <c r="BB31" i="67"/>
  <c r="AP19" i="67"/>
  <c r="AP72" i="67" s="1"/>
  <c r="AW26" i="67"/>
  <c r="AW79" i="67" s="1"/>
  <c r="BA30" i="67"/>
  <c r="AF9" i="67"/>
  <c r="AF62" i="67" s="1"/>
  <c r="AV25" i="67"/>
  <c r="AV78" i="67" s="1"/>
  <c r="AZ29" i="67"/>
  <c r="BD33" i="67"/>
  <c r="BC32" i="67"/>
  <c r="AY28" i="67"/>
  <c r="AY81" i="67" s="1"/>
  <c r="AU24" i="67"/>
  <c r="AU77" i="67" s="1"/>
  <c r="AD7" i="67"/>
  <c r="AD334" i="61"/>
  <c r="AN56" i="56"/>
  <c r="AN53" i="56"/>
  <c r="AN59" i="56"/>
  <c r="AT34" i="66"/>
  <c r="AZ3" i="67" s="1"/>
  <c r="AU33" i="66"/>
  <c r="AY98" i="67"/>
  <c r="AY96" i="67"/>
  <c r="AY94" i="67"/>
  <c r="AY91" i="67"/>
  <c r="AY90" i="67"/>
  <c r="AY84" i="67"/>
  <c r="AY93" i="67"/>
  <c r="AY100" i="67"/>
  <c r="AY97" i="67"/>
  <c r="AY393" i="67"/>
  <c r="AY395" i="67" s="1"/>
  <c r="AW16" i="69" s="1"/>
  <c r="AY88" i="67"/>
  <c r="AY89" i="67"/>
  <c r="AY87" i="67"/>
  <c r="AY85" i="67"/>
  <c r="AY99" i="67"/>
  <c r="AY92" i="67"/>
  <c r="AY394" i="67"/>
  <c r="AY86" i="67"/>
  <c r="AY95" i="67"/>
  <c r="AY83" i="67"/>
  <c r="AY82" i="67"/>
  <c r="AV19" i="66"/>
  <c r="AN41" i="56"/>
  <c r="AB238" i="69"/>
  <c r="AB73" i="69" s="1"/>
  <c r="AB131" i="69"/>
  <c r="AB69" i="69" s="1"/>
  <c r="AB237" i="59"/>
  <c r="AB72" i="59" s="1"/>
  <c r="AB130" i="59"/>
  <c r="AB68" i="59" s="1"/>
  <c r="AG139" i="69"/>
  <c r="BB107" i="69"/>
  <c r="AN14" i="56"/>
  <c r="AN26" i="56"/>
  <c r="AN11" i="56"/>
  <c r="AN20" i="56"/>
  <c r="AN35" i="56"/>
  <c r="AN29" i="56"/>
  <c r="AN47" i="56"/>
  <c r="AN50" i="56"/>
  <c r="AN44" i="56"/>
  <c r="AN38" i="56"/>
  <c r="AN17" i="56"/>
  <c r="AN32" i="56"/>
  <c r="AN23" i="56"/>
  <c r="AU152" i="59"/>
  <c r="AW155" i="69"/>
  <c r="AE136" i="59"/>
  <c r="BA159" i="69"/>
  <c r="AK143" i="69"/>
  <c r="AX155" i="59"/>
  <c r="AM144" i="59"/>
  <c r="AB133" i="59"/>
  <c r="AO147" i="69"/>
  <c r="AI140" i="59"/>
  <c r="AQ148" i="59"/>
  <c r="AS151" i="69"/>
  <c r="AC135" i="69"/>
  <c r="AV153" i="59"/>
  <c r="AR149" i="59"/>
  <c r="AN145" i="59"/>
  <c r="AJ141" i="59"/>
  <c r="AF137" i="59"/>
  <c r="BB160" i="69"/>
  <c r="AX156" i="69"/>
  <c r="AT152" i="69"/>
  <c r="AP148" i="69"/>
  <c r="AL144" i="69"/>
  <c r="AH140" i="69"/>
  <c r="AD136" i="69"/>
  <c r="AW154" i="59"/>
  <c r="AS150" i="59"/>
  <c r="AO146" i="59"/>
  <c r="AK142" i="59"/>
  <c r="AG138" i="59"/>
  <c r="AC134" i="59"/>
  <c r="AY157" i="69"/>
  <c r="AU153" i="69"/>
  <c r="AQ149" i="69"/>
  <c r="AM145" i="69"/>
  <c r="AI141" i="69"/>
  <c r="AE137" i="69"/>
  <c r="AT151" i="59"/>
  <c r="AP147" i="59"/>
  <c r="AL143" i="59"/>
  <c r="AH139" i="59"/>
  <c r="AZ158" i="69"/>
  <c r="AV154" i="69"/>
  <c r="AR150" i="69"/>
  <c r="AN146" i="69"/>
  <c r="AJ142" i="69"/>
  <c r="AF138" i="69"/>
  <c r="AN8" i="56"/>
  <c r="BD109" i="67"/>
  <c r="BD108" i="67"/>
  <c r="BD218" i="67"/>
  <c r="BD270" i="67" s="1"/>
  <c r="BD106" i="67"/>
  <c r="BD107" i="67"/>
  <c r="BB234" i="69"/>
  <c r="BB235" i="69"/>
  <c r="BB219" i="69"/>
  <c r="BB217" i="69"/>
  <c r="BB218" i="69"/>
  <c r="BB224" i="69"/>
  <c r="BB182" i="69"/>
  <c r="BB127" i="69"/>
  <c r="BB232" i="69"/>
  <c r="BB165" i="69"/>
  <c r="BB116" i="69"/>
  <c r="BB183" i="69"/>
  <c r="BB178" i="69"/>
  <c r="BB121" i="69"/>
  <c r="BB130" i="69"/>
  <c r="BB163" i="69"/>
  <c r="BB118" i="69"/>
  <c r="BB222" i="69"/>
  <c r="BB223" i="69"/>
  <c r="BB221" i="69"/>
  <c r="BB220" i="69"/>
  <c r="BB176" i="69"/>
  <c r="BB177" i="69"/>
  <c r="BB164" i="69"/>
  <c r="BB115" i="69"/>
  <c r="BB169" i="69"/>
  <c r="BB120" i="69"/>
  <c r="BB166" i="69"/>
  <c r="BB112" i="69"/>
  <c r="BB125" i="69"/>
  <c r="BB111" i="69"/>
  <c r="BB175" i="69"/>
  <c r="BB170" i="69"/>
  <c r="BB226" i="69"/>
  <c r="BB227" i="69"/>
  <c r="BB229" i="69"/>
  <c r="BB228" i="69"/>
  <c r="BB180" i="69"/>
  <c r="BB181" i="69"/>
  <c r="BB168" i="69"/>
  <c r="BB119" i="69"/>
  <c r="BB173" i="69"/>
  <c r="BB124" i="69"/>
  <c r="BB174" i="69"/>
  <c r="BB171" i="69"/>
  <c r="BB129" i="69"/>
  <c r="BB113" i="69"/>
  <c r="BB114" i="69"/>
  <c r="BB126" i="69"/>
  <c r="BB230" i="69"/>
  <c r="BB231" i="69"/>
  <c r="BB237" i="69"/>
  <c r="BB236" i="69"/>
  <c r="BB225" i="69"/>
  <c r="BB216" i="69"/>
  <c r="BB172" i="69"/>
  <c r="BB123" i="69"/>
  <c r="BB179" i="69"/>
  <c r="BB128" i="69"/>
  <c r="BB233" i="69"/>
  <c r="BB167" i="69"/>
  <c r="BB162" i="69"/>
  <c r="BB117" i="69"/>
  <c r="BB122" i="69"/>
  <c r="BB110" i="69"/>
  <c r="BB109" i="69"/>
  <c r="BB161" i="69"/>
  <c r="BB108" i="69"/>
  <c r="BB215" i="69"/>
  <c r="BC390" i="67"/>
  <c r="AY18" i="66"/>
  <c r="AY11" i="66" s="1"/>
  <c r="AZ27" i="66"/>
  <c r="BC5" i="69"/>
  <c r="BE2" i="67"/>
  <c r="AZ30" i="66"/>
  <c r="BA28" i="66"/>
  <c r="BA29" i="66" s="1"/>
  <c r="AZ393" i="61"/>
  <c r="AZ395" i="61" s="1"/>
  <c r="AX16" i="59" s="1"/>
  <c r="AZ390" i="61"/>
  <c r="AY210" i="59"/>
  <c r="AY211" i="59"/>
  <c r="AY214" i="59"/>
  <c r="AY218" i="59"/>
  <c r="AY222" i="59"/>
  <c r="AY226" i="59"/>
  <c r="AY213" i="59"/>
  <c r="AY217" i="59"/>
  <c r="AY221" i="59"/>
  <c r="AY225" i="59"/>
  <c r="AY212" i="59"/>
  <c r="AY216" i="59"/>
  <c r="AY220" i="59"/>
  <c r="AY224" i="59"/>
  <c r="AY215" i="59"/>
  <c r="AY219" i="59"/>
  <c r="AY223" i="59"/>
  <c r="AY227" i="59"/>
  <c r="AY229" i="59"/>
  <c r="AY233" i="59"/>
  <c r="AY228" i="59"/>
  <c r="AY232" i="59"/>
  <c r="AY236" i="59"/>
  <c r="AY231" i="59"/>
  <c r="AY235" i="59"/>
  <c r="AY230" i="59"/>
  <c r="AY234" i="59"/>
  <c r="AY156" i="59"/>
  <c r="AY159" i="59"/>
  <c r="AY157" i="59"/>
  <c r="AY161" i="59"/>
  <c r="AY164" i="59"/>
  <c r="AY168" i="59"/>
  <c r="AY172" i="59"/>
  <c r="AY176" i="59"/>
  <c r="AY180" i="59"/>
  <c r="AY160" i="59"/>
  <c r="AY163" i="59"/>
  <c r="AY167" i="59"/>
  <c r="AY171" i="59"/>
  <c r="AY175" i="59"/>
  <c r="AY179" i="59"/>
  <c r="AY170" i="59"/>
  <c r="AY178" i="59"/>
  <c r="AY166" i="59"/>
  <c r="AY174" i="59"/>
  <c r="AY181" i="59"/>
  <c r="AY162" i="59"/>
  <c r="AY169" i="59"/>
  <c r="AY177" i="59"/>
  <c r="AY158" i="59"/>
  <c r="AY182" i="59"/>
  <c r="AY165" i="59"/>
  <c r="AY173" i="59"/>
  <c r="AY105" i="59"/>
  <c r="AY109" i="59"/>
  <c r="AY104" i="59"/>
  <c r="AY108" i="59"/>
  <c r="AY103" i="59"/>
  <c r="AY107" i="59"/>
  <c r="AY111" i="59"/>
  <c r="AY113" i="59"/>
  <c r="AY117" i="59"/>
  <c r="AY121" i="59"/>
  <c r="AY125" i="59"/>
  <c r="AY129" i="59"/>
  <c r="AY110" i="59"/>
  <c r="AY112" i="59"/>
  <c r="AY116" i="59"/>
  <c r="AY120" i="59"/>
  <c r="AY124" i="59"/>
  <c r="AY128" i="59"/>
  <c r="AY118" i="59"/>
  <c r="AY122" i="59"/>
  <c r="AY126" i="59"/>
  <c r="AY106" i="59"/>
  <c r="AY115" i="59"/>
  <c r="AY119" i="59"/>
  <c r="AY123" i="59"/>
  <c r="AY127" i="59"/>
  <c r="AY114" i="59"/>
  <c r="BA109" i="61"/>
  <c r="BA104" i="61"/>
  <c r="BA107" i="61"/>
  <c r="BA105" i="61"/>
  <c r="BA106" i="61"/>
  <c r="BA108" i="61"/>
  <c r="BA103" i="61"/>
  <c r="Z30" i="1"/>
  <c r="AA28" i="1"/>
  <c r="AO4" i="56"/>
  <c r="AW27" i="1"/>
  <c r="BA5" i="75" s="1"/>
  <c r="AZ5" i="59"/>
  <c r="BK2" i="56"/>
  <c r="AV18" i="1"/>
  <c r="AV11" i="1" s="1"/>
  <c r="BB2" i="61"/>
  <c r="AU3" i="42"/>
  <c r="AU6" i="42" s="1"/>
  <c r="AW33" i="1"/>
  <c r="AV34" i="1"/>
  <c r="BB3" i="61" s="1"/>
  <c r="AA18" i="69" l="1"/>
  <c r="AA20" i="59"/>
  <c r="BA181" i="75"/>
  <c r="BA125" i="75"/>
  <c r="BA75" i="75"/>
  <c r="BA71" i="75"/>
  <c r="BA182" i="75"/>
  <c r="BA126" i="75"/>
  <c r="BA124" i="75"/>
  <c r="BA72" i="75"/>
  <c r="BA180" i="75"/>
  <c r="BA128" i="75"/>
  <c r="BA178" i="75"/>
  <c r="BA73" i="75"/>
  <c r="BA179" i="75"/>
  <c r="BA127" i="75"/>
  <c r="BA74" i="75"/>
  <c r="BA70" i="75"/>
  <c r="BA177" i="75"/>
  <c r="BA176" i="75"/>
  <c r="BA69" i="75"/>
  <c r="BA123" i="75"/>
  <c r="BA175" i="75"/>
  <c r="BA68" i="75"/>
  <c r="BA122" i="75"/>
  <c r="BA121" i="75"/>
  <c r="BA67" i="75"/>
  <c r="BA174" i="75"/>
  <c r="BA120" i="75"/>
  <c r="BA66" i="75"/>
  <c r="BA173" i="75"/>
  <c r="BA119" i="75"/>
  <c r="BA172" i="75"/>
  <c r="BA65" i="75"/>
  <c r="BA118" i="75"/>
  <c r="BA64" i="75"/>
  <c r="BA171" i="75"/>
  <c r="BA117" i="75"/>
  <c r="BA63" i="75"/>
  <c r="BA170" i="75"/>
  <c r="BA116" i="75"/>
  <c r="BA62" i="75"/>
  <c r="BA169" i="75"/>
  <c r="BA115" i="75"/>
  <c r="BA61" i="75"/>
  <c r="BA168" i="75"/>
  <c r="BA114" i="75"/>
  <c r="BA60" i="75"/>
  <c r="BA167" i="75"/>
  <c r="BA113" i="75"/>
  <c r="BA59" i="75"/>
  <c r="BA166" i="75"/>
  <c r="BA112" i="75"/>
  <c r="BA58" i="75"/>
  <c r="BA165" i="75"/>
  <c r="BA111" i="75"/>
  <c r="BA164" i="75"/>
  <c r="BA57" i="75"/>
  <c r="BA110" i="75"/>
  <c r="BA56" i="75"/>
  <c r="BA163" i="75"/>
  <c r="BA109" i="75"/>
  <c r="BA162" i="75"/>
  <c r="BA55" i="75"/>
  <c r="BA108" i="75"/>
  <c r="BA161" i="75"/>
  <c r="BA54" i="75"/>
  <c r="BA107" i="75"/>
  <c r="BA53" i="75"/>
  <c r="BA160" i="75"/>
  <c r="BA106" i="75"/>
  <c r="BA52" i="75"/>
  <c r="BA159" i="75"/>
  <c r="BA105" i="75"/>
  <c r="BA51" i="75"/>
  <c r="BA158" i="75"/>
  <c r="BA104" i="75"/>
  <c r="AO38" i="75"/>
  <c r="AK34" i="75"/>
  <c r="AC26" i="75"/>
  <c r="AC76" i="75" s="1"/>
  <c r="AC14" i="75" s="1"/>
  <c r="AQ40" i="75"/>
  <c r="AL35" i="75"/>
  <c r="AV45" i="75"/>
  <c r="AZ49" i="75"/>
  <c r="AP39" i="75"/>
  <c r="AN37" i="75"/>
  <c r="AE28" i="75"/>
  <c r="AX47" i="75"/>
  <c r="AY48" i="75"/>
  <c r="AF29" i="75"/>
  <c r="BA50" i="75"/>
  <c r="AR41" i="75"/>
  <c r="AT43" i="75"/>
  <c r="AD27" i="75"/>
  <c r="AH31" i="75"/>
  <c r="AM36" i="75"/>
  <c r="AU44" i="75"/>
  <c r="AW46" i="75"/>
  <c r="AS42" i="75"/>
  <c r="AJ33" i="75"/>
  <c r="AG30" i="75"/>
  <c r="AC22" i="75"/>
  <c r="AN144" i="75"/>
  <c r="AP146" i="75"/>
  <c r="BA157" i="75"/>
  <c r="AK141" i="75"/>
  <c r="AT150" i="75"/>
  <c r="AS149" i="75"/>
  <c r="AH138" i="75"/>
  <c r="AX154" i="75"/>
  <c r="AC133" i="75"/>
  <c r="AC183" i="75" s="1"/>
  <c r="AC18" i="75" s="1"/>
  <c r="AG137" i="75"/>
  <c r="AV152" i="75"/>
  <c r="AL142" i="75"/>
  <c r="AR148" i="75"/>
  <c r="AZ156" i="75"/>
  <c r="AM143" i="75"/>
  <c r="AD134" i="75"/>
  <c r="AF136" i="75"/>
  <c r="AJ140" i="75"/>
  <c r="AW153" i="75"/>
  <c r="AO145" i="75"/>
  <c r="AE135" i="75"/>
  <c r="AI139" i="75"/>
  <c r="AU151" i="75"/>
  <c r="AQ147" i="75"/>
  <c r="AY155" i="75"/>
  <c r="AC383" i="67"/>
  <c r="AC379" i="67"/>
  <c r="AC376" i="67"/>
  <c r="AC372" i="67"/>
  <c r="AC377" i="67"/>
  <c r="AC381" i="67"/>
  <c r="AC375" i="67"/>
  <c r="AC382" i="67"/>
  <c r="AC373" i="67"/>
  <c r="AC371" i="67"/>
  <c r="AC378" i="67"/>
  <c r="AC380" i="67"/>
  <c r="AC374" i="67"/>
  <c r="AC377" i="61"/>
  <c r="AC376" i="61"/>
  <c r="AC382" i="61"/>
  <c r="AC381" i="61"/>
  <c r="AC375" i="61"/>
  <c r="AC383" i="61"/>
  <c r="AC373" i="61"/>
  <c r="AC371" i="61"/>
  <c r="AC379" i="61"/>
  <c r="AC378" i="61"/>
  <c r="AC380" i="61"/>
  <c r="AC374" i="61"/>
  <c r="AC77" i="69"/>
  <c r="AC76" i="59"/>
  <c r="BD400" i="67"/>
  <c r="AE150" i="61"/>
  <c r="AE150" i="67"/>
  <c r="AE133" i="61"/>
  <c r="AE136" i="61"/>
  <c r="AE142" i="67"/>
  <c r="AE132" i="67"/>
  <c r="AE135" i="67"/>
  <c r="AE149" i="61"/>
  <c r="AE144" i="61"/>
  <c r="AE140" i="61"/>
  <c r="AE137" i="61"/>
  <c r="AE162" i="61"/>
  <c r="AE151" i="67"/>
  <c r="AE145" i="61"/>
  <c r="AE160" i="67"/>
  <c r="AE152" i="61"/>
  <c r="AE163" i="61"/>
  <c r="AE146" i="67"/>
  <c r="BE34" i="67"/>
  <c r="BE388" i="67"/>
  <c r="BE389" i="67"/>
  <c r="BA400" i="61"/>
  <c r="BB31" i="61"/>
  <c r="BB84" i="61" s="1"/>
  <c r="BB388" i="61"/>
  <c r="BB389" i="61"/>
  <c r="BB394" i="61" s="1"/>
  <c r="AY102" i="59"/>
  <c r="BB53" i="61"/>
  <c r="BB55" i="61"/>
  <c r="BB56" i="61"/>
  <c r="BB52" i="61"/>
  <c r="BB51" i="61"/>
  <c r="BB54" i="61"/>
  <c r="BB50" i="61"/>
  <c r="BB103" i="61" s="1"/>
  <c r="BB49" i="61"/>
  <c r="BB102" i="61" s="1"/>
  <c r="BB48" i="61"/>
  <c r="BB101" i="61" s="1"/>
  <c r="BB47" i="61"/>
  <c r="BB100" i="61" s="1"/>
  <c r="BB46" i="61"/>
  <c r="BB99" i="61" s="1"/>
  <c r="BB45" i="61"/>
  <c r="BB98" i="61" s="1"/>
  <c r="BB44" i="61"/>
  <c r="BB97" i="61" s="1"/>
  <c r="BB43" i="61"/>
  <c r="BB96" i="61" s="1"/>
  <c r="BB42" i="61"/>
  <c r="BB95" i="61" s="1"/>
  <c r="BB41" i="61"/>
  <c r="BB94" i="61" s="1"/>
  <c r="BB40" i="61"/>
  <c r="BB93" i="61" s="1"/>
  <c r="BB39" i="61"/>
  <c r="BB92" i="61" s="1"/>
  <c r="BB38" i="61"/>
  <c r="BB91" i="61" s="1"/>
  <c r="BB37" i="61"/>
  <c r="BB90" i="61" s="1"/>
  <c r="BB36" i="61"/>
  <c r="BB89" i="61" s="1"/>
  <c r="BB35" i="61"/>
  <c r="BB88" i="61" s="1"/>
  <c r="BB34" i="61"/>
  <c r="BB87" i="61" s="1"/>
  <c r="BB33" i="61"/>
  <c r="BB86" i="61" s="1"/>
  <c r="BB32" i="61"/>
  <c r="BB85" i="61" s="1"/>
  <c r="AE135" i="61"/>
  <c r="AE145" i="67"/>
  <c r="AE151" i="61"/>
  <c r="AE160" i="61"/>
  <c r="AE146" i="61"/>
  <c r="AE149" i="67"/>
  <c r="AE137" i="67"/>
  <c r="AE142" i="61"/>
  <c r="AE136" i="67"/>
  <c r="AE152" i="67"/>
  <c r="AE132" i="61"/>
  <c r="AE140" i="67"/>
  <c r="AE163" i="67"/>
  <c r="AE144" i="67"/>
  <c r="AE133" i="67"/>
  <c r="AE162" i="67"/>
  <c r="AE158" i="67"/>
  <c r="AE158" i="61"/>
  <c r="AE155" i="67"/>
  <c r="AE155" i="61"/>
  <c r="AE143" i="61"/>
  <c r="AE143" i="67"/>
  <c r="AE139" i="67"/>
  <c r="AE139" i="61"/>
  <c r="AE138" i="61"/>
  <c r="AE138" i="67"/>
  <c r="AE156" i="61"/>
  <c r="AE156" i="67"/>
  <c r="AE147" i="61"/>
  <c r="AE147" i="67"/>
  <c r="AE157" i="67"/>
  <c r="AE157" i="61"/>
  <c r="AE159" i="67"/>
  <c r="AE159" i="61"/>
  <c r="BB218" i="61"/>
  <c r="BB270" i="61" s="1"/>
  <c r="AE141" i="67"/>
  <c r="AE141" i="61"/>
  <c r="AE148" i="67"/>
  <c r="AE148" i="61"/>
  <c r="AE154" i="61"/>
  <c r="AE154" i="67"/>
  <c r="AE134" i="67"/>
  <c r="AE134" i="61"/>
  <c r="AO139" i="56"/>
  <c r="AO111" i="56"/>
  <c r="AO69" i="56"/>
  <c r="AO73" i="56"/>
  <c r="AO108" i="56"/>
  <c r="AO94" i="56"/>
  <c r="AO96" i="56"/>
  <c r="AO66" i="56"/>
  <c r="AO114" i="56"/>
  <c r="AO144" i="56"/>
  <c r="AO87" i="56"/>
  <c r="AO127" i="56"/>
  <c r="AO136" i="56"/>
  <c r="AO60" i="56"/>
  <c r="AO148" i="56"/>
  <c r="AO117" i="56"/>
  <c r="AO100" i="56"/>
  <c r="AO64" i="56"/>
  <c r="AO120" i="56"/>
  <c r="AO75" i="56"/>
  <c r="AO88" i="56"/>
  <c r="AO123" i="56"/>
  <c r="AO81" i="56"/>
  <c r="AO76" i="56"/>
  <c r="AO126" i="56"/>
  <c r="AO106" i="56"/>
  <c r="AO118" i="56"/>
  <c r="AO82" i="56"/>
  <c r="AO78" i="56"/>
  <c r="AO132" i="56"/>
  <c r="AO105" i="56"/>
  <c r="AO133" i="56"/>
  <c r="AO102" i="56"/>
  <c r="AO121" i="56"/>
  <c r="AO124" i="56"/>
  <c r="AO112" i="56"/>
  <c r="AO63" i="56"/>
  <c r="AO147" i="56"/>
  <c r="AO90" i="56"/>
  <c r="AO67" i="56"/>
  <c r="AO145" i="56"/>
  <c r="AO99" i="56"/>
  <c r="AO151" i="56"/>
  <c r="AO84" i="56"/>
  <c r="AO79" i="56"/>
  <c r="AO138" i="56"/>
  <c r="AO109" i="56"/>
  <c r="AO130" i="56"/>
  <c r="AO141" i="56"/>
  <c r="AO70" i="56"/>
  <c r="AO85" i="56"/>
  <c r="AO129" i="56"/>
  <c r="AO142" i="56"/>
  <c r="AO97" i="56"/>
  <c r="AO91" i="56"/>
  <c r="AO61" i="56"/>
  <c r="AO103" i="56"/>
  <c r="AO115" i="56"/>
  <c r="AO93" i="56"/>
  <c r="AO150" i="56"/>
  <c r="AO135" i="56"/>
  <c r="AO72" i="56"/>
  <c r="AO154" i="56"/>
  <c r="AO153" i="56"/>
  <c r="BE54" i="67"/>
  <c r="BE55" i="67"/>
  <c r="BE56" i="67"/>
  <c r="BE52" i="67"/>
  <c r="BE53" i="67"/>
  <c r="BE51" i="67"/>
  <c r="BE50" i="67"/>
  <c r="BE49" i="67"/>
  <c r="BE48" i="67"/>
  <c r="BE47" i="67"/>
  <c r="BE46" i="67"/>
  <c r="BE45" i="67"/>
  <c r="BE44" i="67"/>
  <c r="BE43" i="67"/>
  <c r="BE42" i="67"/>
  <c r="BE41" i="67"/>
  <c r="BE40" i="67"/>
  <c r="BE39" i="67"/>
  <c r="BE38" i="67"/>
  <c r="BE37" i="67"/>
  <c r="BE36" i="67"/>
  <c r="BE35" i="67"/>
  <c r="AE161" i="61"/>
  <c r="AE161" i="67"/>
  <c r="AE153" i="67"/>
  <c r="AE153" i="61"/>
  <c r="AD57" i="67"/>
  <c r="AD399" i="67" s="1"/>
  <c r="AD401" i="67" s="1"/>
  <c r="AD402" i="67" s="1"/>
  <c r="AD232" i="67"/>
  <c r="AD284" i="67" s="1"/>
  <c r="AD176" i="67"/>
  <c r="AD228" i="67" s="1"/>
  <c r="AD280" i="67" s="1"/>
  <c r="AD181" i="67"/>
  <c r="AD233" i="67" s="1"/>
  <c r="AD285" i="67" s="1"/>
  <c r="AD167" i="67"/>
  <c r="AD219" i="67" s="1"/>
  <c r="AD271" i="67" s="1"/>
  <c r="AD202" i="67"/>
  <c r="AD254" i="67" s="1"/>
  <c r="AD306" i="67" s="1"/>
  <c r="AD187" i="67"/>
  <c r="AD239" i="67" s="1"/>
  <c r="AD291" i="67" s="1"/>
  <c r="AD204" i="67"/>
  <c r="AD256" i="67" s="1"/>
  <c r="AD308" i="67" s="1"/>
  <c r="AD185" i="67"/>
  <c r="AD237" i="67" s="1"/>
  <c r="AD289" i="67" s="1"/>
  <c r="AD213" i="67"/>
  <c r="AD265" i="67" s="1"/>
  <c r="AD317" i="67" s="1"/>
  <c r="AD203" i="67"/>
  <c r="AD255" i="67" s="1"/>
  <c r="AD307" i="67" s="1"/>
  <c r="AD205" i="67"/>
  <c r="AD257" i="67" s="1"/>
  <c r="AD309" i="67" s="1"/>
  <c r="AD190" i="67"/>
  <c r="AD242" i="67" s="1"/>
  <c r="AD294" i="67" s="1"/>
  <c r="AD192" i="67"/>
  <c r="AD244" i="67" s="1"/>
  <c r="AD296" i="67" s="1"/>
  <c r="AD188" i="67"/>
  <c r="AD240" i="67" s="1"/>
  <c r="AD292" i="67" s="1"/>
  <c r="AD201" i="67"/>
  <c r="AD253" i="67" s="1"/>
  <c r="AD305" i="67" s="1"/>
  <c r="AD195" i="67"/>
  <c r="AD247" i="67" s="1"/>
  <c r="AD299" i="67" s="1"/>
  <c r="AD194" i="67"/>
  <c r="AD246" i="67" s="1"/>
  <c r="AD298" i="67" s="1"/>
  <c r="AD197" i="67"/>
  <c r="AD249" i="67" s="1"/>
  <c r="AD301" i="67" s="1"/>
  <c r="AD214" i="67"/>
  <c r="AD266" i="67" s="1"/>
  <c r="AD318" i="67" s="1"/>
  <c r="AD198" i="67"/>
  <c r="AD250" i="67" s="1"/>
  <c r="AD302" i="67" s="1"/>
  <c r="AD215" i="67"/>
  <c r="AD267" i="67" s="1"/>
  <c r="AD319" i="67" s="1"/>
  <c r="AD186" i="67"/>
  <c r="AD238" i="67" s="1"/>
  <c r="AD290" i="67" s="1"/>
  <c r="AD210" i="67"/>
  <c r="AD262" i="67" s="1"/>
  <c r="AD314" i="67" s="1"/>
  <c r="AD208" i="67"/>
  <c r="AD260" i="67" s="1"/>
  <c r="AD312" i="67" s="1"/>
  <c r="AD200" i="67"/>
  <c r="AD252" i="67" s="1"/>
  <c r="AD304" i="67" s="1"/>
  <c r="AD191" i="67"/>
  <c r="AD243" i="67" s="1"/>
  <c r="AD295" i="67" s="1"/>
  <c r="AD199" i="67"/>
  <c r="AD251" i="67" s="1"/>
  <c r="AD303" i="67" s="1"/>
  <c r="AD207" i="67"/>
  <c r="AD259" i="67" s="1"/>
  <c r="AD311" i="67" s="1"/>
  <c r="AD209" i="67"/>
  <c r="AD261" i="67" s="1"/>
  <c r="AD313" i="67" s="1"/>
  <c r="AD211" i="67"/>
  <c r="AD263" i="67" s="1"/>
  <c r="AD315" i="67" s="1"/>
  <c r="AD193" i="67"/>
  <c r="AD245" i="67" s="1"/>
  <c r="AD297" i="67" s="1"/>
  <c r="AD206" i="67"/>
  <c r="AD258" i="67" s="1"/>
  <c r="AD310" i="67" s="1"/>
  <c r="AD212" i="67"/>
  <c r="AD264" i="67" s="1"/>
  <c r="AD316" i="67" s="1"/>
  <c r="AD196" i="67"/>
  <c r="AD248" i="67" s="1"/>
  <c r="AD300" i="67" s="1"/>
  <c r="AD189" i="67"/>
  <c r="AD241" i="67" s="1"/>
  <c r="AD293" i="67" s="1"/>
  <c r="AD216" i="67"/>
  <c r="AD268" i="67" s="1"/>
  <c r="AD320" i="67" s="1"/>
  <c r="AD172" i="67"/>
  <c r="AD224" i="67" s="1"/>
  <c r="AD276" i="67" s="1"/>
  <c r="AD169" i="67"/>
  <c r="AD221" i="67" s="1"/>
  <c r="AD273" i="67" s="1"/>
  <c r="AD173" i="67"/>
  <c r="AD171" i="67"/>
  <c r="AD223" i="67" s="1"/>
  <c r="AD275" i="67" s="1"/>
  <c r="AD178" i="67"/>
  <c r="AD230" i="67" s="1"/>
  <c r="AD282" i="67" s="1"/>
  <c r="AD175" i="67"/>
  <c r="AD227" i="67" s="1"/>
  <c r="AD279" i="67" s="1"/>
  <c r="AD184" i="67"/>
  <c r="AD236" i="67" s="1"/>
  <c r="AD288" i="67" s="1"/>
  <c r="AD174" i="67"/>
  <c r="AD170" i="67"/>
  <c r="AD222" i="67" s="1"/>
  <c r="AD274" i="67" s="1"/>
  <c r="AD168" i="67"/>
  <c r="AD220" i="67" s="1"/>
  <c r="AD272" i="67" s="1"/>
  <c r="AD177" i="67"/>
  <c r="AD229" i="67" s="1"/>
  <c r="AD281" i="67" s="1"/>
  <c r="AD179" i="67"/>
  <c r="AD183" i="67"/>
  <c r="AD235" i="67" s="1"/>
  <c r="AD287" i="67" s="1"/>
  <c r="AD182" i="67"/>
  <c r="AD234" i="67" s="1"/>
  <c r="AD286" i="67" s="1"/>
  <c r="AE114" i="61"/>
  <c r="AE114" i="67"/>
  <c r="AE117" i="61"/>
  <c r="AE117" i="67"/>
  <c r="AE127" i="61"/>
  <c r="AE127" i="67"/>
  <c r="AE115" i="61"/>
  <c r="AE115" i="67"/>
  <c r="AE333" i="67" s="1"/>
  <c r="AE116" i="61"/>
  <c r="AE116" i="67"/>
  <c r="AE125" i="61"/>
  <c r="AE125" i="67"/>
  <c r="AE124" i="61"/>
  <c r="AE124" i="67"/>
  <c r="AE121" i="61"/>
  <c r="AE121" i="67"/>
  <c r="AE120" i="61"/>
  <c r="AE120" i="67"/>
  <c r="AE330" i="67" s="1"/>
  <c r="AE131" i="61"/>
  <c r="AE131" i="67"/>
  <c r="AE119" i="61"/>
  <c r="AE119" i="67"/>
  <c r="AE126" i="61"/>
  <c r="AE126" i="67"/>
  <c r="AE123" i="61"/>
  <c r="AE123" i="67"/>
  <c r="AE129" i="61"/>
  <c r="AE129" i="67"/>
  <c r="AE122" i="61"/>
  <c r="AE122" i="67"/>
  <c r="AE128" i="61"/>
  <c r="AE128" i="67"/>
  <c r="AE118" i="61"/>
  <c r="AE335" i="61" s="1"/>
  <c r="AE118" i="67"/>
  <c r="AE335" i="67" s="1"/>
  <c r="AE130" i="61"/>
  <c r="AE130" i="67"/>
  <c r="AD60" i="67"/>
  <c r="AD110" i="67" s="1"/>
  <c r="AB14" i="69" s="1"/>
  <c r="AZ82" i="67"/>
  <c r="AD324" i="67"/>
  <c r="AD177" i="61"/>
  <c r="AD229" i="61" s="1"/>
  <c r="AD281" i="61" s="1"/>
  <c r="AD197" i="61"/>
  <c r="AD249" i="61" s="1"/>
  <c r="AD301" i="61" s="1"/>
  <c r="AD187" i="61"/>
  <c r="AD239" i="61" s="1"/>
  <c r="AD291" i="61" s="1"/>
  <c r="AD213" i="61"/>
  <c r="AD265" i="61" s="1"/>
  <c r="AD317" i="61" s="1"/>
  <c r="AD203" i="61"/>
  <c r="AD255" i="61" s="1"/>
  <c r="AD307" i="61" s="1"/>
  <c r="AD209" i="61"/>
  <c r="AD261" i="61" s="1"/>
  <c r="AD313" i="61" s="1"/>
  <c r="AD199" i="61"/>
  <c r="AD251" i="61" s="1"/>
  <c r="AD303" i="61" s="1"/>
  <c r="AD207" i="61"/>
  <c r="AD259" i="61" s="1"/>
  <c r="AD311" i="61" s="1"/>
  <c r="AD196" i="61"/>
  <c r="AD248" i="61" s="1"/>
  <c r="AD300" i="61" s="1"/>
  <c r="AD178" i="61"/>
  <c r="AD230" i="61" s="1"/>
  <c r="AD282" i="61" s="1"/>
  <c r="AD184" i="61"/>
  <c r="AD236" i="61" s="1"/>
  <c r="AD288" i="61" s="1"/>
  <c r="AD173" i="61"/>
  <c r="AD225" i="61" s="1"/>
  <c r="AD277" i="61" s="1"/>
  <c r="AD168" i="61"/>
  <c r="AD220" i="61" s="1"/>
  <c r="AD272" i="61" s="1"/>
  <c r="AD174" i="61"/>
  <c r="AD226" i="61" s="1"/>
  <c r="AD278" i="61" s="1"/>
  <c r="AD195" i="61"/>
  <c r="AD247" i="61" s="1"/>
  <c r="AD299" i="61" s="1"/>
  <c r="AD190" i="61"/>
  <c r="AD242" i="61" s="1"/>
  <c r="AD294" i="61" s="1"/>
  <c r="AD192" i="61"/>
  <c r="AD244" i="61" s="1"/>
  <c r="AD296" i="61" s="1"/>
  <c r="AD201" i="61"/>
  <c r="AD253" i="61" s="1"/>
  <c r="AD305" i="61" s="1"/>
  <c r="AD206" i="61"/>
  <c r="AD258" i="61" s="1"/>
  <c r="AD310" i="61" s="1"/>
  <c r="AD212" i="61"/>
  <c r="AD264" i="61" s="1"/>
  <c r="AD316" i="61" s="1"/>
  <c r="AD198" i="61"/>
  <c r="AD250" i="61" s="1"/>
  <c r="AD302" i="61" s="1"/>
  <c r="AD214" i="61"/>
  <c r="AD266" i="61" s="1"/>
  <c r="AD318" i="61" s="1"/>
  <c r="AD170" i="61"/>
  <c r="AD222" i="61" s="1"/>
  <c r="AD274" i="61" s="1"/>
  <c r="AD175" i="61"/>
  <c r="AD227" i="61" s="1"/>
  <c r="AD279" i="61" s="1"/>
  <c r="AD179" i="61"/>
  <c r="AD231" i="61" s="1"/>
  <c r="AD283" i="61" s="1"/>
  <c r="AD171" i="61"/>
  <c r="AD223" i="61" s="1"/>
  <c r="AD275" i="61" s="1"/>
  <c r="AD180" i="61"/>
  <c r="AD232" i="61" s="1"/>
  <c r="AD284" i="61" s="1"/>
  <c r="AD205" i="61"/>
  <c r="AD257" i="61" s="1"/>
  <c r="AD309" i="61" s="1"/>
  <c r="AD194" i="61"/>
  <c r="AD246" i="61" s="1"/>
  <c r="AD298" i="61" s="1"/>
  <c r="AD185" i="61"/>
  <c r="AD237" i="61" s="1"/>
  <c r="AD289" i="61" s="1"/>
  <c r="AD204" i="61"/>
  <c r="AD256" i="61" s="1"/>
  <c r="AD308" i="61" s="1"/>
  <c r="AD200" i="61"/>
  <c r="AD252" i="61" s="1"/>
  <c r="AD304" i="61" s="1"/>
  <c r="AD208" i="61"/>
  <c r="AD260" i="61" s="1"/>
  <c r="AD312" i="61" s="1"/>
  <c r="AD189" i="61"/>
  <c r="AD241" i="61" s="1"/>
  <c r="AD293" i="61" s="1"/>
  <c r="AD211" i="61"/>
  <c r="AD263" i="61" s="1"/>
  <c r="AD315" i="61" s="1"/>
  <c r="AD172" i="61"/>
  <c r="AD224" i="61" s="1"/>
  <c r="AD276" i="61" s="1"/>
  <c r="AD167" i="61"/>
  <c r="AD219" i="61" s="1"/>
  <c r="AD271" i="61" s="1"/>
  <c r="AD181" i="61"/>
  <c r="AD233" i="61" s="1"/>
  <c r="AD285" i="61" s="1"/>
  <c r="AD182" i="61"/>
  <c r="AD234" i="61" s="1"/>
  <c r="AD286" i="61" s="1"/>
  <c r="AD186" i="61"/>
  <c r="AD238" i="61" s="1"/>
  <c r="AD290" i="61" s="1"/>
  <c r="AD188" i="61"/>
  <c r="AD240" i="61" s="1"/>
  <c r="AD292" i="61" s="1"/>
  <c r="AD202" i="61"/>
  <c r="AD254" i="61" s="1"/>
  <c r="AD306" i="61" s="1"/>
  <c r="AD215" i="61"/>
  <c r="AD267" i="61" s="1"/>
  <c r="AD319" i="61" s="1"/>
  <c r="AD191" i="61"/>
  <c r="AD243" i="61" s="1"/>
  <c r="AD295" i="61" s="1"/>
  <c r="AD193" i="61"/>
  <c r="AD245" i="61" s="1"/>
  <c r="AD297" i="61" s="1"/>
  <c r="AD210" i="61"/>
  <c r="AD262" i="61" s="1"/>
  <c r="AD314" i="61" s="1"/>
  <c r="AD216" i="61"/>
  <c r="AD268" i="61" s="1"/>
  <c r="AD320" i="61" s="1"/>
  <c r="AD169" i="61"/>
  <c r="AD221" i="61" s="1"/>
  <c r="AD273" i="61" s="1"/>
  <c r="AD176" i="61"/>
  <c r="AD228" i="61" s="1"/>
  <c r="AD280" i="61" s="1"/>
  <c r="AD183" i="61"/>
  <c r="AD235" i="61" s="1"/>
  <c r="AD287" i="61" s="1"/>
  <c r="AD60" i="61"/>
  <c r="AD110" i="61" s="1"/>
  <c r="AO57" i="56"/>
  <c r="AO55" i="56"/>
  <c r="AO54" i="56"/>
  <c r="AO58" i="56"/>
  <c r="AO51" i="56"/>
  <c r="AO52" i="56"/>
  <c r="AV33" i="66"/>
  <c r="AU34" i="66"/>
  <c r="BA3" i="67" s="1"/>
  <c r="AW19" i="66"/>
  <c r="AZ99" i="67"/>
  <c r="AZ88" i="67"/>
  <c r="AZ100" i="67"/>
  <c r="AZ85" i="67"/>
  <c r="AZ87" i="67"/>
  <c r="AZ98" i="67"/>
  <c r="AZ84" i="67"/>
  <c r="AZ86" i="67"/>
  <c r="AZ101" i="67"/>
  <c r="AZ96" i="67"/>
  <c r="AZ95" i="67"/>
  <c r="AZ97" i="67"/>
  <c r="AZ90" i="67"/>
  <c r="AZ91" i="67"/>
  <c r="AZ94" i="67"/>
  <c r="AZ92" i="67"/>
  <c r="AZ89" i="67"/>
  <c r="AZ394" i="67"/>
  <c r="AZ93" i="67"/>
  <c r="AZ393" i="67"/>
  <c r="AZ395" i="67" s="1"/>
  <c r="AX16" i="69" s="1"/>
  <c r="AZ83" i="67"/>
  <c r="AB183" i="59"/>
  <c r="AB70" i="59" s="1"/>
  <c r="AO10" i="56"/>
  <c r="AO48" i="56"/>
  <c r="AO16" i="56"/>
  <c r="AO34" i="56"/>
  <c r="AO12" i="56"/>
  <c r="AO37" i="56"/>
  <c r="AO21" i="56"/>
  <c r="AO46" i="56"/>
  <c r="AO49" i="56"/>
  <c r="AO39" i="56"/>
  <c r="AO19" i="56"/>
  <c r="AO42" i="56"/>
  <c r="AO43" i="56"/>
  <c r="AO27" i="56"/>
  <c r="AO33" i="56"/>
  <c r="AO9" i="56"/>
  <c r="AO24" i="56"/>
  <c r="AO28" i="56"/>
  <c r="AO22" i="56"/>
  <c r="AO18" i="56"/>
  <c r="AO45" i="56"/>
  <c r="AO30" i="56"/>
  <c r="AO36" i="56"/>
  <c r="AO25" i="56"/>
  <c r="AO15" i="56"/>
  <c r="AO31" i="56"/>
  <c r="AO40" i="56"/>
  <c r="AO13" i="56"/>
  <c r="AD324" i="61"/>
  <c r="AD348" i="61" s="1"/>
  <c r="AD363" i="61" s="1"/>
  <c r="AD57" i="61"/>
  <c r="BC231" i="69"/>
  <c r="BC236" i="69"/>
  <c r="BC220" i="69"/>
  <c r="BC233" i="69"/>
  <c r="BC181" i="69"/>
  <c r="BC178" i="69"/>
  <c r="BC169" i="69"/>
  <c r="BC120" i="69"/>
  <c r="BC174" i="69"/>
  <c r="BC129" i="69"/>
  <c r="BC113" i="69"/>
  <c r="BC221" i="69"/>
  <c r="BC130" i="69"/>
  <c r="BC114" i="69"/>
  <c r="BC127" i="69"/>
  <c r="BC112" i="69"/>
  <c r="BC110" i="69"/>
  <c r="BC225" i="69"/>
  <c r="BC170" i="69"/>
  <c r="BC172" i="69"/>
  <c r="BC109" i="69"/>
  <c r="BC180" i="69"/>
  <c r="BC235" i="69"/>
  <c r="BC219" i="69"/>
  <c r="BC224" i="69"/>
  <c r="BC218" i="69"/>
  <c r="BC216" i="69"/>
  <c r="BC182" i="69"/>
  <c r="BC173" i="69"/>
  <c r="BC124" i="69"/>
  <c r="BC176" i="69"/>
  <c r="BC162" i="69"/>
  <c r="BC117" i="69"/>
  <c r="BC163" i="69"/>
  <c r="BC217" i="69"/>
  <c r="BC118" i="69"/>
  <c r="BC167" i="69"/>
  <c r="BC115" i="69"/>
  <c r="BC111" i="69"/>
  <c r="BC223" i="69"/>
  <c r="BC228" i="69"/>
  <c r="BC226" i="69"/>
  <c r="BC230" i="69"/>
  <c r="BC229" i="69"/>
  <c r="BC179" i="69"/>
  <c r="BC128" i="69"/>
  <c r="BC237" i="69"/>
  <c r="BC166" i="69"/>
  <c r="BC121" i="69"/>
  <c r="BC171" i="69"/>
  <c r="BC164" i="69"/>
  <c r="BC122" i="69"/>
  <c r="BC183" i="69"/>
  <c r="BC119" i="69"/>
  <c r="BC168" i="69"/>
  <c r="BC227" i="69"/>
  <c r="BC232" i="69"/>
  <c r="BC234" i="69"/>
  <c r="BC177" i="69"/>
  <c r="BC222" i="69"/>
  <c r="BC165" i="69"/>
  <c r="BC116" i="69"/>
  <c r="BC125" i="69"/>
  <c r="BC175" i="69"/>
  <c r="BC126" i="69"/>
  <c r="BC123" i="69"/>
  <c r="BC215" i="69"/>
  <c r="BC161" i="69"/>
  <c r="BC108" i="69"/>
  <c r="BE107" i="67"/>
  <c r="BE108" i="67"/>
  <c r="BE218" i="67"/>
  <c r="BE270" i="67" s="1"/>
  <c r="BE109" i="67"/>
  <c r="BD390" i="67"/>
  <c r="BF2" i="67"/>
  <c r="AZ18" i="66"/>
  <c r="AZ11" i="66" s="1"/>
  <c r="BA27" i="66"/>
  <c r="BD5" i="69"/>
  <c r="BD215" i="69" s="1"/>
  <c r="AC81" i="69"/>
  <c r="AD82" i="69"/>
  <c r="AE83" i="69"/>
  <c r="AF84" i="69"/>
  <c r="AG85" i="69"/>
  <c r="AH86" i="69"/>
  <c r="AI87" i="69"/>
  <c r="AJ88" i="69"/>
  <c r="AK89" i="69"/>
  <c r="AL90" i="69"/>
  <c r="AM91" i="69"/>
  <c r="AN92" i="69"/>
  <c r="AO93" i="69"/>
  <c r="AP94" i="69"/>
  <c r="AQ95" i="69"/>
  <c r="AR96" i="69"/>
  <c r="AS97" i="69"/>
  <c r="AT98" i="69"/>
  <c r="AU99" i="69"/>
  <c r="AV100" i="69"/>
  <c r="AW101" i="69"/>
  <c r="AX102" i="69"/>
  <c r="AY103" i="69"/>
  <c r="AZ104" i="69"/>
  <c r="BA105" i="69"/>
  <c r="BB106" i="69"/>
  <c r="BC107" i="69"/>
  <c r="AC188" i="69"/>
  <c r="AD189" i="69"/>
  <c r="AE190" i="69"/>
  <c r="AF191" i="69"/>
  <c r="AG192" i="69"/>
  <c r="AH193" i="69"/>
  <c r="AI194" i="69"/>
  <c r="AJ195" i="69"/>
  <c r="AK196" i="69"/>
  <c r="AL197" i="69"/>
  <c r="AM198" i="69"/>
  <c r="AN199" i="69"/>
  <c r="AO200" i="69"/>
  <c r="AP201" i="69"/>
  <c r="AQ202" i="69"/>
  <c r="AR203" i="69"/>
  <c r="AS204" i="69"/>
  <c r="AT205" i="69"/>
  <c r="AU206" i="69"/>
  <c r="AV207" i="69"/>
  <c r="AW208" i="69"/>
  <c r="AX209" i="69"/>
  <c r="AY210" i="69"/>
  <c r="AZ211" i="69"/>
  <c r="BA212" i="69"/>
  <c r="BB213" i="69"/>
  <c r="BC214" i="69"/>
  <c r="BA30" i="66"/>
  <c r="BB28" i="66"/>
  <c r="BB29" i="66" s="1"/>
  <c r="BB30" i="66" s="1"/>
  <c r="BA393" i="61"/>
  <c r="BA395" i="61" s="1"/>
  <c r="AY16" i="59" s="1"/>
  <c r="AC401" i="61"/>
  <c r="AC402" i="61" s="1"/>
  <c r="AC187" i="59"/>
  <c r="AD188" i="59"/>
  <c r="AE189" i="59"/>
  <c r="AF190" i="59"/>
  <c r="AG191" i="59"/>
  <c r="AH192" i="59"/>
  <c r="AI193" i="59"/>
  <c r="AJ194" i="59"/>
  <c r="AK195" i="59"/>
  <c r="AL196" i="59"/>
  <c r="AM197" i="59"/>
  <c r="AN198" i="59"/>
  <c r="AO199" i="59"/>
  <c r="AP200" i="59"/>
  <c r="AQ201" i="59"/>
  <c r="AR202" i="59"/>
  <c r="AS203" i="59"/>
  <c r="AT204" i="59"/>
  <c r="AU205" i="59"/>
  <c r="AV206" i="59"/>
  <c r="AW207" i="59"/>
  <c r="AX208" i="59"/>
  <c r="AY209" i="59"/>
  <c r="AC80" i="59"/>
  <c r="AD81" i="59"/>
  <c r="AE82" i="59"/>
  <c r="AF83" i="59"/>
  <c r="AG84" i="59"/>
  <c r="AH85" i="59"/>
  <c r="AI86" i="59"/>
  <c r="AJ87" i="59"/>
  <c r="AK88" i="59"/>
  <c r="AL89" i="59"/>
  <c r="AM90" i="59"/>
  <c r="AN91" i="59"/>
  <c r="AO92" i="59"/>
  <c r="AP93" i="59"/>
  <c r="AQ94" i="59"/>
  <c r="AR95" i="59"/>
  <c r="AS96" i="59"/>
  <c r="AT97" i="59"/>
  <c r="AU98" i="59"/>
  <c r="AV99" i="59"/>
  <c r="AW100" i="59"/>
  <c r="AX101" i="59"/>
  <c r="AZ211" i="59"/>
  <c r="AZ210" i="59"/>
  <c r="AZ213" i="59"/>
  <c r="AZ217" i="59"/>
  <c r="AZ221" i="59"/>
  <c r="AZ225" i="59"/>
  <c r="AZ212" i="59"/>
  <c r="AZ216" i="59"/>
  <c r="AZ220" i="59"/>
  <c r="AZ224" i="59"/>
  <c r="AZ215" i="59"/>
  <c r="AZ219" i="59"/>
  <c r="AZ223" i="59"/>
  <c r="AZ227" i="59"/>
  <c r="AZ214" i="59"/>
  <c r="AZ218" i="59"/>
  <c r="AZ222" i="59"/>
  <c r="AZ226" i="59"/>
  <c r="AZ228" i="59"/>
  <c r="AZ232" i="59"/>
  <c r="AZ236" i="59"/>
  <c r="AZ231" i="59"/>
  <c r="AZ235" i="59"/>
  <c r="AZ230" i="59"/>
  <c r="AZ234" i="59"/>
  <c r="AZ229" i="59"/>
  <c r="AZ233" i="59"/>
  <c r="AZ158" i="59"/>
  <c r="AZ162" i="59"/>
  <c r="AZ160" i="59"/>
  <c r="AZ163" i="59"/>
  <c r="AZ167" i="59"/>
  <c r="AZ171" i="59"/>
  <c r="AZ175" i="59"/>
  <c r="AZ179" i="59"/>
  <c r="AZ159" i="59"/>
  <c r="AZ166" i="59"/>
  <c r="AZ170" i="59"/>
  <c r="AZ174" i="59"/>
  <c r="AZ178" i="59"/>
  <c r="AZ182" i="59"/>
  <c r="AZ169" i="59"/>
  <c r="AZ177" i="59"/>
  <c r="AZ173" i="59"/>
  <c r="AZ157" i="59"/>
  <c r="AZ161" i="59"/>
  <c r="AZ180" i="59"/>
  <c r="AZ168" i="59"/>
  <c r="AZ176" i="59"/>
  <c r="AZ165" i="59"/>
  <c r="AZ181" i="59"/>
  <c r="AZ164" i="59"/>
  <c r="AZ172" i="59"/>
  <c r="BA390" i="61"/>
  <c r="AZ104" i="59"/>
  <c r="AZ108" i="59"/>
  <c r="AZ103" i="59"/>
  <c r="AZ107" i="59"/>
  <c r="AZ111" i="59"/>
  <c r="AZ106" i="59"/>
  <c r="AZ110" i="59"/>
  <c r="AZ112" i="59"/>
  <c r="AZ116" i="59"/>
  <c r="AZ120" i="59"/>
  <c r="AZ124" i="59"/>
  <c r="AZ128" i="59"/>
  <c r="AZ117" i="59"/>
  <c r="AZ129" i="59"/>
  <c r="AZ109" i="59"/>
  <c r="AZ115" i="59"/>
  <c r="AZ119" i="59"/>
  <c r="AZ123" i="59"/>
  <c r="AZ127" i="59"/>
  <c r="AZ113" i="59"/>
  <c r="AZ121" i="59"/>
  <c r="AZ105" i="59"/>
  <c r="AZ114" i="59"/>
  <c r="AZ118" i="59"/>
  <c r="AZ122" i="59"/>
  <c r="AZ126" i="59"/>
  <c r="AZ125" i="59"/>
  <c r="BB104" i="61"/>
  <c r="BB107" i="61"/>
  <c r="BB105" i="61"/>
  <c r="BB106" i="61"/>
  <c r="BB108" i="61"/>
  <c r="BB109" i="61"/>
  <c r="AO7" i="56"/>
  <c r="AO6" i="56"/>
  <c r="AP3" i="56"/>
  <c r="AA29" i="1"/>
  <c r="AV3" i="42"/>
  <c r="AV6" i="42" s="1"/>
  <c r="AX27" i="1"/>
  <c r="BB5" i="75" s="1"/>
  <c r="BC2" i="61"/>
  <c r="BA5" i="59"/>
  <c r="B30" i="59" s="1"/>
  <c r="BL2" i="56"/>
  <c r="AW18" i="1"/>
  <c r="AW11" i="1" s="1"/>
  <c r="AX33" i="1"/>
  <c r="AW34" i="1"/>
  <c r="BC3" i="61" s="1"/>
  <c r="AB14" i="59" l="1"/>
  <c r="C25" i="59" s="1"/>
  <c r="AA20" i="69"/>
  <c r="B41" i="59"/>
  <c r="B63" i="59" s="1"/>
  <c r="B52" i="59"/>
  <c r="BB75" i="75"/>
  <c r="BB73" i="75"/>
  <c r="BB179" i="75"/>
  <c r="BB128" i="75"/>
  <c r="BB180" i="75"/>
  <c r="BB125" i="75"/>
  <c r="BB127" i="75"/>
  <c r="BB182" i="75"/>
  <c r="BB72" i="75"/>
  <c r="BB74" i="75"/>
  <c r="BB181" i="75"/>
  <c r="BB126" i="75"/>
  <c r="BB177" i="75"/>
  <c r="BB178" i="75"/>
  <c r="BB71" i="75"/>
  <c r="BB70" i="75"/>
  <c r="BB124" i="75"/>
  <c r="BB176" i="75"/>
  <c r="BB69" i="75"/>
  <c r="BB123" i="75"/>
  <c r="BB122" i="75"/>
  <c r="BB68" i="75"/>
  <c r="BB175" i="75"/>
  <c r="BB121" i="75"/>
  <c r="BB174" i="75"/>
  <c r="BB67" i="75"/>
  <c r="BB173" i="75"/>
  <c r="BB120" i="75"/>
  <c r="BB66" i="75"/>
  <c r="BB119" i="75"/>
  <c r="BB65" i="75"/>
  <c r="BB172" i="75"/>
  <c r="BB118" i="75"/>
  <c r="BB171" i="75"/>
  <c r="BB64" i="75"/>
  <c r="BB117" i="75"/>
  <c r="BB170" i="75"/>
  <c r="BB63" i="75"/>
  <c r="BB116" i="75"/>
  <c r="BB169" i="75"/>
  <c r="BB62" i="75"/>
  <c r="BB115" i="75"/>
  <c r="BB168" i="75"/>
  <c r="BB61" i="75"/>
  <c r="BB114" i="75"/>
  <c r="BB167" i="75"/>
  <c r="BB60" i="75"/>
  <c r="BB113" i="75"/>
  <c r="BB166" i="75"/>
  <c r="BB59" i="75"/>
  <c r="BB112" i="75"/>
  <c r="BB165" i="75"/>
  <c r="BB58" i="75"/>
  <c r="BB111" i="75"/>
  <c r="BB164" i="75"/>
  <c r="BB57" i="75"/>
  <c r="BB110" i="75"/>
  <c r="BB163" i="75"/>
  <c r="BB56" i="75"/>
  <c r="BB109" i="75"/>
  <c r="BB55" i="75"/>
  <c r="BB162" i="75"/>
  <c r="BB108" i="75"/>
  <c r="BB54" i="75"/>
  <c r="BB161" i="75"/>
  <c r="BB107" i="75"/>
  <c r="BB53" i="75"/>
  <c r="BB160" i="75"/>
  <c r="BB106" i="75"/>
  <c r="BB52" i="75"/>
  <c r="BB159" i="75"/>
  <c r="BB105" i="75"/>
  <c r="BB158" i="75"/>
  <c r="BB51" i="75"/>
  <c r="AD21" i="75"/>
  <c r="AD23" i="75"/>
  <c r="AH84" i="75"/>
  <c r="AD80" i="75"/>
  <c r="AN90" i="75"/>
  <c r="AS95" i="75"/>
  <c r="AV98" i="75"/>
  <c r="AK87" i="75"/>
  <c r="AF82" i="75"/>
  <c r="AC79" i="75"/>
  <c r="AC129" i="75" s="1"/>
  <c r="AC16" i="75" s="1"/>
  <c r="AO91" i="75"/>
  <c r="AX100" i="75"/>
  <c r="AR94" i="75"/>
  <c r="AZ102" i="75"/>
  <c r="AT96" i="75"/>
  <c r="AJ86" i="75"/>
  <c r="AE81" i="75"/>
  <c r="AW99" i="75"/>
  <c r="AQ93" i="75"/>
  <c r="AY101" i="75"/>
  <c r="AP92" i="75"/>
  <c r="BA103" i="75"/>
  <c r="AG83" i="75"/>
  <c r="BB104" i="75"/>
  <c r="AI85" i="75"/>
  <c r="AU97" i="75"/>
  <c r="AM89" i="75"/>
  <c r="AL88" i="75"/>
  <c r="AE333" i="61"/>
  <c r="AE336" i="61"/>
  <c r="AE336" i="67"/>
  <c r="AE328" i="67"/>
  <c r="AE329" i="61"/>
  <c r="AE325" i="67"/>
  <c r="AE329" i="67"/>
  <c r="AD399" i="61"/>
  <c r="AE332" i="67"/>
  <c r="AE334" i="67"/>
  <c r="AE327" i="67"/>
  <c r="AE331" i="67"/>
  <c r="AE330" i="61"/>
  <c r="AE331" i="61"/>
  <c r="AE326" i="67"/>
  <c r="AD338" i="67"/>
  <c r="AD353" i="67"/>
  <c r="AD368" i="67" s="1"/>
  <c r="AD348" i="67"/>
  <c r="AD363" i="67" s="1"/>
  <c r="AD349" i="67"/>
  <c r="AD364" i="67" s="1"/>
  <c r="AD346" i="67"/>
  <c r="AD361" i="67" s="1"/>
  <c r="AD351" i="67"/>
  <c r="AD366" i="67" s="1"/>
  <c r="AD343" i="67"/>
  <c r="AD358" i="67" s="1"/>
  <c r="AD342" i="67"/>
  <c r="AD357" i="67" s="1"/>
  <c r="AD352" i="67"/>
  <c r="AD367" i="67" s="1"/>
  <c r="AD347" i="67"/>
  <c r="AD362" i="67" s="1"/>
  <c r="AD345" i="67"/>
  <c r="AD360" i="67" s="1"/>
  <c r="AD344" i="67"/>
  <c r="AD359" i="67" s="1"/>
  <c r="AD350" i="67"/>
  <c r="AD365" i="67" s="1"/>
  <c r="AD341" i="67"/>
  <c r="AD356" i="67" s="1"/>
  <c r="AD378" i="61"/>
  <c r="AD343" i="61"/>
  <c r="AD358" i="61" s="1"/>
  <c r="AD342" i="61"/>
  <c r="AD357" i="61" s="1"/>
  <c r="AD341" i="61"/>
  <c r="AD356" i="61" s="1"/>
  <c r="AD350" i="61"/>
  <c r="AD365" i="61" s="1"/>
  <c r="AD352" i="61"/>
  <c r="AD367" i="61" s="1"/>
  <c r="AD351" i="61"/>
  <c r="AD366" i="61" s="1"/>
  <c r="AD353" i="61"/>
  <c r="AD368" i="61" s="1"/>
  <c r="AD347" i="61"/>
  <c r="AD362" i="61" s="1"/>
  <c r="AD345" i="61"/>
  <c r="AD360" i="61" s="1"/>
  <c r="AD349" i="61"/>
  <c r="AD364" i="61" s="1"/>
  <c r="AD344" i="61"/>
  <c r="AD359" i="61" s="1"/>
  <c r="AD346" i="61"/>
  <c r="AD361" i="61" s="1"/>
  <c r="AD338" i="61"/>
  <c r="AE325" i="61"/>
  <c r="AE328" i="61"/>
  <c r="AE165" i="67"/>
  <c r="AE181" i="67" s="1"/>
  <c r="AD78" i="69"/>
  <c r="AD76" i="69"/>
  <c r="AD75" i="59"/>
  <c r="AD77" i="59"/>
  <c r="AO80" i="56"/>
  <c r="AO104" i="56"/>
  <c r="AO23" i="56"/>
  <c r="AO92" i="56"/>
  <c r="AO143" i="56"/>
  <c r="BF388" i="67"/>
  <c r="BF389" i="67"/>
  <c r="BE400" i="67"/>
  <c r="BC389" i="61"/>
  <c r="BC394" i="61" s="1"/>
  <c r="BC388" i="61"/>
  <c r="BB400" i="61"/>
  <c r="AF137" i="69"/>
  <c r="AY155" i="59"/>
  <c r="BC52" i="61"/>
  <c r="BC53" i="61"/>
  <c r="BC55" i="61"/>
  <c r="BC56" i="61"/>
  <c r="BC54" i="61"/>
  <c r="BC50" i="61"/>
  <c r="BC103" i="61" s="1"/>
  <c r="BC51" i="61"/>
  <c r="BC104" i="61" s="1"/>
  <c r="BC49" i="61"/>
  <c r="BC102" i="61" s="1"/>
  <c r="BC48" i="61"/>
  <c r="BC101" i="61" s="1"/>
  <c r="BC47" i="61"/>
  <c r="BC100" i="61" s="1"/>
  <c r="BC46" i="61"/>
  <c r="BC99" i="61" s="1"/>
  <c r="BC45" i="61"/>
  <c r="BC98" i="61" s="1"/>
  <c r="BC44" i="61"/>
  <c r="BC97" i="61" s="1"/>
  <c r="BC43" i="61"/>
  <c r="BC96" i="61" s="1"/>
  <c r="BC42" i="61"/>
  <c r="BC95" i="61" s="1"/>
  <c r="BC41" i="61"/>
  <c r="BC94" i="61" s="1"/>
  <c r="BC40" i="61"/>
  <c r="BC93" i="61" s="1"/>
  <c r="BC39" i="61"/>
  <c r="BC92" i="61" s="1"/>
  <c r="BC38" i="61"/>
  <c r="BC91" i="61" s="1"/>
  <c r="BC37" i="61"/>
  <c r="BC90" i="61" s="1"/>
  <c r="BC36" i="61"/>
  <c r="BC89" i="61" s="1"/>
  <c r="BC35" i="61"/>
  <c r="BC88" i="61" s="1"/>
  <c r="BC34" i="61"/>
  <c r="BC87" i="61" s="1"/>
  <c r="BC33" i="61"/>
  <c r="BC86" i="61" s="1"/>
  <c r="BC32" i="61"/>
  <c r="BC85" i="61" s="1"/>
  <c r="AG9" i="61"/>
  <c r="AG62" i="61" s="1"/>
  <c r="AK13" i="61"/>
  <c r="AK66" i="61" s="1"/>
  <c r="AF8" i="61"/>
  <c r="AF61" i="61" s="1"/>
  <c r="AJ12" i="61"/>
  <c r="AJ65" i="61" s="1"/>
  <c r="AI11" i="61"/>
  <c r="AI64" i="61" s="1"/>
  <c r="AM15" i="61"/>
  <c r="AM68" i="61" s="1"/>
  <c r="AN16" i="61"/>
  <c r="AN69" i="61" s="1"/>
  <c r="AR20" i="61"/>
  <c r="AR73" i="61" s="1"/>
  <c r="AQ19" i="61"/>
  <c r="AQ72" i="61" s="1"/>
  <c r="AP18" i="61"/>
  <c r="AP71" i="61" s="1"/>
  <c r="AW25" i="61"/>
  <c r="AW78" i="61" s="1"/>
  <c r="BA29" i="61"/>
  <c r="BA82" i="61" s="1"/>
  <c r="AH10" i="61"/>
  <c r="AH63" i="61" s="1"/>
  <c r="AO17" i="61"/>
  <c r="AO70" i="61" s="1"/>
  <c r="AS21" i="61"/>
  <c r="AS74" i="61" s="1"/>
  <c r="AV24" i="61"/>
  <c r="AV77" i="61" s="1"/>
  <c r="AZ28" i="61"/>
  <c r="AZ81" i="61" s="1"/>
  <c r="AL14" i="61"/>
  <c r="AL67" i="61" s="1"/>
  <c r="AU23" i="61"/>
  <c r="AU76" i="61" s="1"/>
  <c r="AY27" i="61"/>
  <c r="AY80" i="61" s="1"/>
  <c r="AT22" i="61"/>
  <c r="AT75" i="61" s="1"/>
  <c r="AX26" i="61"/>
  <c r="AX79" i="61" s="1"/>
  <c r="BB30" i="61"/>
  <c r="BB83" i="61" s="1"/>
  <c r="BC31" i="61"/>
  <c r="BC84" i="61" s="1"/>
  <c r="AE7" i="61"/>
  <c r="AE326" i="61"/>
  <c r="AO68" i="56"/>
  <c r="AO77" i="56"/>
  <c r="AE327" i="61"/>
  <c r="AO125" i="56"/>
  <c r="AO119" i="56"/>
  <c r="AO155" i="56"/>
  <c r="AO86" i="56"/>
  <c r="AO110" i="56"/>
  <c r="AO152" i="56"/>
  <c r="AO149" i="56"/>
  <c r="AO116" i="56"/>
  <c r="AO146" i="56"/>
  <c r="AO62" i="56"/>
  <c r="AO113" i="56"/>
  <c r="AO134" i="56"/>
  <c r="BC218" i="61"/>
  <c r="BC270" i="61" s="1"/>
  <c r="AO98" i="56"/>
  <c r="AO71" i="56"/>
  <c r="AO122" i="56"/>
  <c r="AO107" i="56"/>
  <c r="AO65" i="56"/>
  <c r="AO95" i="56"/>
  <c r="AO89" i="56"/>
  <c r="AO101" i="56"/>
  <c r="AO137" i="56"/>
  <c r="AO140" i="56"/>
  <c r="BF55" i="67"/>
  <c r="BF56" i="67"/>
  <c r="BF53" i="67"/>
  <c r="BF54" i="67"/>
  <c r="BF52" i="67"/>
  <c r="BF51" i="67"/>
  <c r="BF50" i="67"/>
  <c r="BF49" i="67"/>
  <c r="BF48" i="67"/>
  <c r="BF47" i="67"/>
  <c r="BF46" i="67"/>
  <c r="BF45" i="67"/>
  <c r="BF44" i="67"/>
  <c r="BF43" i="67"/>
  <c r="BF42" i="67"/>
  <c r="BF41" i="67"/>
  <c r="BF40" i="67"/>
  <c r="BF39" i="67"/>
  <c r="BF38" i="67"/>
  <c r="BF37" i="67"/>
  <c r="BF36" i="67"/>
  <c r="BF35" i="67"/>
  <c r="AO131" i="56"/>
  <c r="AO83" i="56"/>
  <c r="AO128" i="56"/>
  <c r="AO74" i="56"/>
  <c r="AD226" i="67"/>
  <c r="AD278" i="67" s="1"/>
  <c r="AD231" i="67"/>
  <c r="AD283" i="67" s="1"/>
  <c r="AD225" i="67"/>
  <c r="AD277" i="67" s="1"/>
  <c r="AE164" i="61"/>
  <c r="AE175" i="61" s="1"/>
  <c r="AG9" i="67"/>
  <c r="AG62" i="67" s="1"/>
  <c r="AK13" i="67"/>
  <c r="AK66" i="67" s="1"/>
  <c r="AF8" i="67"/>
  <c r="AF61" i="67" s="1"/>
  <c r="AJ12" i="67"/>
  <c r="AJ65" i="67" s="1"/>
  <c r="AN16" i="67"/>
  <c r="AN69" i="67" s="1"/>
  <c r="AI11" i="67"/>
  <c r="AI64" i="67" s="1"/>
  <c r="AM15" i="67"/>
  <c r="AM68" i="67" s="1"/>
  <c r="AL14" i="67"/>
  <c r="AL67" i="67" s="1"/>
  <c r="AQ19" i="67"/>
  <c r="AQ72" i="67" s="1"/>
  <c r="AU23" i="67"/>
  <c r="AU76" i="67" s="1"/>
  <c r="AH10" i="67"/>
  <c r="AH63" i="67" s="1"/>
  <c r="AP18" i="67"/>
  <c r="AP71" i="67" s="1"/>
  <c r="AT22" i="67"/>
  <c r="AT75" i="67" s="1"/>
  <c r="AO17" i="67"/>
  <c r="AO70" i="67" s="1"/>
  <c r="AS21" i="67"/>
  <c r="AS74" i="67" s="1"/>
  <c r="AR20" i="67"/>
  <c r="AR73" i="67" s="1"/>
  <c r="AV24" i="67"/>
  <c r="AV77" i="67" s="1"/>
  <c r="AZ28" i="67"/>
  <c r="AZ81" i="67" s="1"/>
  <c r="AY27" i="67"/>
  <c r="AY80" i="67" s="1"/>
  <c r="BC31" i="67"/>
  <c r="AX26" i="67"/>
  <c r="AX79" i="67" s="1"/>
  <c r="BB30" i="67"/>
  <c r="BF34" i="67"/>
  <c r="AW25" i="67"/>
  <c r="AW78" i="67" s="1"/>
  <c r="BA29" i="67"/>
  <c r="BA82" i="67" s="1"/>
  <c r="BE33" i="67"/>
  <c r="BD32" i="67"/>
  <c r="AE7" i="67"/>
  <c r="AE334" i="61"/>
  <c r="AE332" i="61"/>
  <c r="AO59" i="56"/>
  <c r="AO53" i="56"/>
  <c r="AO56" i="56"/>
  <c r="AV34" i="66"/>
  <c r="BB3" i="67" s="1"/>
  <c r="AW33" i="66"/>
  <c r="AX19" i="66"/>
  <c r="BA96" i="67"/>
  <c r="BA87" i="67"/>
  <c r="BA100" i="67"/>
  <c r="BA99" i="67"/>
  <c r="BA91" i="67"/>
  <c r="BA393" i="67"/>
  <c r="BA395" i="67" s="1"/>
  <c r="AY16" i="69" s="1"/>
  <c r="BA98" i="67"/>
  <c r="BA85" i="67"/>
  <c r="BA86" i="67"/>
  <c r="BA102" i="67"/>
  <c r="BA90" i="67"/>
  <c r="BA92" i="67"/>
  <c r="BA88" i="67"/>
  <c r="BA89" i="67"/>
  <c r="BA95" i="67"/>
  <c r="BA394" i="67"/>
  <c r="BA93" i="67"/>
  <c r="BA97" i="67"/>
  <c r="BA101" i="67"/>
  <c r="BA94" i="67"/>
  <c r="BA84" i="67"/>
  <c r="BA83" i="67"/>
  <c r="BD108" i="69"/>
  <c r="AC238" i="69"/>
  <c r="AC73" i="69" s="1"/>
  <c r="AC131" i="69"/>
  <c r="AC69" i="69" s="1"/>
  <c r="AC237" i="59"/>
  <c r="AC72" i="59" s="1"/>
  <c r="AC130" i="59"/>
  <c r="AC68" i="59" s="1"/>
  <c r="AO29" i="56"/>
  <c r="AO32" i="56"/>
  <c r="AO20" i="56"/>
  <c r="AO41" i="56"/>
  <c r="AO17" i="56"/>
  <c r="AO44" i="56"/>
  <c r="AO50" i="56"/>
  <c r="AO38" i="56"/>
  <c r="AO14" i="56"/>
  <c r="AO26" i="56"/>
  <c r="AO11" i="56"/>
  <c r="AO47" i="56"/>
  <c r="AO35" i="56"/>
  <c r="AO145" i="59"/>
  <c r="AC133" i="59"/>
  <c r="AS149" i="59"/>
  <c r="AC134" i="69"/>
  <c r="AS150" i="69"/>
  <c r="AW154" i="69"/>
  <c r="AG138" i="69"/>
  <c r="BA158" i="69"/>
  <c r="AK142" i="69"/>
  <c r="AO146" i="69"/>
  <c r="AX155" i="69"/>
  <c r="AP147" i="69"/>
  <c r="AH139" i="69"/>
  <c r="AW153" i="59"/>
  <c r="AG137" i="59"/>
  <c r="BC160" i="69"/>
  <c r="AY156" i="69"/>
  <c r="AU152" i="69"/>
  <c r="AQ148" i="69"/>
  <c r="AM144" i="69"/>
  <c r="AI140" i="69"/>
  <c r="AE136" i="69"/>
  <c r="BB159" i="69"/>
  <c r="AT151" i="69"/>
  <c r="AL143" i="69"/>
  <c r="AD135" i="69"/>
  <c r="AK141" i="59"/>
  <c r="BD161" i="69"/>
  <c r="AZ157" i="69"/>
  <c r="AV153" i="69"/>
  <c r="AR149" i="69"/>
  <c r="AN145" i="69"/>
  <c r="AJ141" i="69"/>
  <c r="AV152" i="59"/>
  <c r="AR148" i="59"/>
  <c r="AN144" i="59"/>
  <c r="AJ140" i="59"/>
  <c r="AF136" i="59"/>
  <c r="AZ156" i="59"/>
  <c r="AX154" i="59"/>
  <c r="AT150" i="59"/>
  <c r="AP146" i="59"/>
  <c r="AL142" i="59"/>
  <c r="AH138" i="59"/>
  <c r="AD134" i="59"/>
  <c r="AU151" i="59"/>
  <c r="AQ147" i="59"/>
  <c r="AM143" i="59"/>
  <c r="AI139" i="59"/>
  <c r="AE135" i="59"/>
  <c r="AO8" i="56"/>
  <c r="BB27" i="66"/>
  <c r="BF5" i="69" s="1"/>
  <c r="BE5" i="69"/>
  <c r="BG2" i="67"/>
  <c r="BA18" i="66"/>
  <c r="BA11" i="66" s="1"/>
  <c r="BD232" i="69"/>
  <c r="BD237" i="69"/>
  <c r="BD221" i="69"/>
  <c r="BD222" i="69"/>
  <c r="BD178" i="69"/>
  <c r="BD179" i="69"/>
  <c r="BD174" i="69"/>
  <c r="BD125" i="69"/>
  <c r="BD181" i="69"/>
  <c r="BD130" i="69"/>
  <c r="BD114" i="69"/>
  <c r="BD226" i="69"/>
  <c r="BD110" i="69"/>
  <c r="BD120" i="69"/>
  <c r="BD115" i="69"/>
  <c r="BD124" i="69"/>
  <c r="BD236" i="69"/>
  <c r="BD220" i="69"/>
  <c r="BD225" i="69"/>
  <c r="BD230" i="69"/>
  <c r="BD182" i="69"/>
  <c r="BD183" i="69"/>
  <c r="BD176" i="69"/>
  <c r="BD129" i="69"/>
  <c r="BD113" i="69"/>
  <c r="BD163" i="69"/>
  <c r="BD118" i="69"/>
  <c r="BD168" i="69"/>
  <c r="BD165" i="69"/>
  <c r="BD128" i="69"/>
  <c r="BD123" i="69"/>
  <c r="BD127" i="69"/>
  <c r="BD224" i="69"/>
  <c r="BD229" i="69"/>
  <c r="BD223" i="69"/>
  <c r="BD219" i="69"/>
  <c r="BD218" i="69"/>
  <c r="BD227" i="69"/>
  <c r="BD166" i="69"/>
  <c r="BD117" i="69"/>
  <c r="BD167" i="69"/>
  <c r="BD122" i="69"/>
  <c r="BD180" i="69"/>
  <c r="BD169" i="69"/>
  <c r="BD164" i="69"/>
  <c r="BD173" i="69"/>
  <c r="BD116" i="69"/>
  <c r="BD228" i="69"/>
  <c r="BD233" i="69"/>
  <c r="BD231" i="69"/>
  <c r="BD235" i="69"/>
  <c r="BD234" i="69"/>
  <c r="BD175" i="69"/>
  <c r="BD170" i="69"/>
  <c r="BD121" i="69"/>
  <c r="BD171" i="69"/>
  <c r="BD126" i="69"/>
  <c r="BD217" i="69"/>
  <c r="BD177" i="69"/>
  <c r="BD172" i="69"/>
  <c r="BD111" i="69"/>
  <c r="BD112" i="69"/>
  <c r="BD119" i="69"/>
  <c r="BD109" i="69"/>
  <c r="BD216" i="69"/>
  <c r="BD162" i="69"/>
  <c r="BF218" i="67"/>
  <c r="BF270" i="67" s="1"/>
  <c r="BF109" i="67"/>
  <c r="BF108" i="67"/>
  <c r="BE390" i="67"/>
  <c r="BB393" i="61"/>
  <c r="BB395" i="61" s="1"/>
  <c r="AZ16" i="59" s="1"/>
  <c r="BA212" i="59"/>
  <c r="BA216" i="59"/>
  <c r="BA220" i="59"/>
  <c r="BA224" i="59"/>
  <c r="BA215" i="59"/>
  <c r="BA219" i="59"/>
  <c r="BA223" i="59"/>
  <c r="BA214" i="59"/>
  <c r="BA218" i="59"/>
  <c r="BA222" i="59"/>
  <c r="BA226" i="59"/>
  <c r="BA211" i="59"/>
  <c r="BA213" i="59"/>
  <c r="BA217" i="59"/>
  <c r="BA221" i="59"/>
  <c r="BA225" i="59"/>
  <c r="BA231" i="59"/>
  <c r="BA235" i="59"/>
  <c r="BA230" i="59"/>
  <c r="BA234" i="59"/>
  <c r="BA229" i="59"/>
  <c r="BA233" i="59"/>
  <c r="BA227" i="59"/>
  <c r="BA228" i="59"/>
  <c r="BA232" i="59"/>
  <c r="BA236" i="59"/>
  <c r="BA157" i="59"/>
  <c r="BA161" i="59"/>
  <c r="BA159" i="59"/>
  <c r="BA166" i="59"/>
  <c r="BA170" i="59"/>
  <c r="BA174" i="59"/>
  <c r="BA178" i="59"/>
  <c r="BA182" i="59"/>
  <c r="BA158" i="59"/>
  <c r="BA165" i="59"/>
  <c r="BA169" i="59"/>
  <c r="BA173" i="59"/>
  <c r="BA177" i="59"/>
  <c r="BA181" i="59"/>
  <c r="BA162" i="59"/>
  <c r="BA168" i="59"/>
  <c r="BA176" i="59"/>
  <c r="BA172" i="59"/>
  <c r="BA179" i="59"/>
  <c r="BA160" i="59"/>
  <c r="BA167" i="59"/>
  <c r="BA175" i="59"/>
  <c r="BA164" i="59"/>
  <c r="BA180" i="59"/>
  <c r="BA163" i="59"/>
  <c r="BA171" i="59"/>
  <c r="BB390" i="61"/>
  <c r="BA107" i="59"/>
  <c r="BA111" i="59"/>
  <c r="BA106" i="59"/>
  <c r="BA110" i="59"/>
  <c r="BA105" i="59"/>
  <c r="BA109" i="59"/>
  <c r="BA115" i="59"/>
  <c r="BA119" i="59"/>
  <c r="BA123" i="59"/>
  <c r="BA127" i="59"/>
  <c r="BA112" i="59"/>
  <c r="BA116" i="59"/>
  <c r="BA120" i="59"/>
  <c r="BA108" i="59"/>
  <c r="BA114" i="59"/>
  <c r="BA118" i="59"/>
  <c r="BA122" i="59"/>
  <c r="BA126" i="59"/>
  <c r="BA104" i="59"/>
  <c r="BA113" i="59"/>
  <c r="BA117" i="59"/>
  <c r="BA121" i="59"/>
  <c r="BA125" i="59"/>
  <c r="BA129" i="59"/>
  <c r="BA124" i="59"/>
  <c r="BA128" i="59"/>
  <c r="BC105" i="61"/>
  <c r="BC106" i="61"/>
  <c r="BC108" i="61"/>
  <c r="BC109" i="61"/>
  <c r="BC107" i="61"/>
  <c r="AA30" i="1"/>
  <c r="AB28" i="1"/>
  <c r="AP4" i="56"/>
  <c r="BD2" i="61"/>
  <c r="AY27" i="1"/>
  <c r="BC5" i="75" s="1"/>
  <c r="AX18" i="1"/>
  <c r="AX11" i="1" s="1"/>
  <c r="BM2" i="56"/>
  <c r="AW3" i="42"/>
  <c r="AW6" i="42" s="1"/>
  <c r="BB5" i="59"/>
  <c r="AY33" i="1"/>
  <c r="AX34" i="1"/>
  <c r="BD3" i="61" s="1"/>
  <c r="AB18" i="59" l="1"/>
  <c r="AB20" i="59" s="1"/>
  <c r="C58" i="59" s="1"/>
  <c r="BF163" i="69"/>
  <c r="B31" i="69"/>
  <c r="AB18" i="69"/>
  <c r="C25" i="69"/>
  <c r="BC180" i="75"/>
  <c r="BC126" i="75"/>
  <c r="BC181" i="75"/>
  <c r="BC73" i="75"/>
  <c r="BC74" i="75"/>
  <c r="BC127" i="75"/>
  <c r="BC128" i="75"/>
  <c r="BC182" i="75"/>
  <c r="BC75" i="75"/>
  <c r="BC179" i="75"/>
  <c r="BC72" i="75"/>
  <c r="BC178" i="75"/>
  <c r="BC71" i="75"/>
  <c r="BC125" i="75"/>
  <c r="BC177" i="75"/>
  <c r="BC70" i="75"/>
  <c r="BC124" i="75"/>
  <c r="BC123" i="75"/>
  <c r="BC176" i="75"/>
  <c r="BC69" i="75"/>
  <c r="BC122" i="75"/>
  <c r="BC68" i="75"/>
  <c r="BC175" i="75"/>
  <c r="BC121" i="75"/>
  <c r="BC67" i="75"/>
  <c r="BC174" i="75"/>
  <c r="BC120" i="75"/>
  <c r="BC173" i="75"/>
  <c r="BC66" i="75"/>
  <c r="BC119" i="75"/>
  <c r="BC65" i="75"/>
  <c r="BC172" i="75"/>
  <c r="BC118" i="75"/>
  <c r="BC171" i="75"/>
  <c r="BC64" i="75"/>
  <c r="BC117" i="75"/>
  <c r="BC63" i="75"/>
  <c r="BC170" i="75"/>
  <c r="BC116" i="75"/>
  <c r="BC62" i="75"/>
  <c r="BC169" i="75"/>
  <c r="BC115" i="75"/>
  <c r="BC61" i="75"/>
  <c r="BC168" i="75"/>
  <c r="BC114" i="75"/>
  <c r="BC167" i="75"/>
  <c r="BC60" i="75"/>
  <c r="BC113" i="75"/>
  <c r="BC59" i="75"/>
  <c r="BC166" i="75"/>
  <c r="BC112" i="75"/>
  <c r="BC58" i="75"/>
  <c r="BC165" i="75"/>
  <c r="BC111" i="75"/>
  <c r="BC57" i="75"/>
  <c r="BC164" i="75"/>
  <c r="BC110" i="75"/>
  <c r="BC163" i="75"/>
  <c r="BC56" i="75"/>
  <c r="BC109" i="75"/>
  <c r="BC162" i="75"/>
  <c r="BC55" i="75"/>
  <c r="BC108" i="75"/>
  <c r="BC54" i="75"/>
  <c r="BC161" i="75"/>
  <c r="BC107" i="75"/>
  <c r="BC53" i="75"/>
  <c r="BC160" i="75"/>
  <c r="BC106" i="75"/>
  <c r="BC52" i="75"/>
  <c r="BC159" i="75"/>
  <c r="BC105" i="75"/>
  <c r="AD22" i="75"/>
  <c r="AG82" i="75" s="1"/>
  <c r="BA156" i="75"/>
  <c r="AL141" i="75"/>
  <c r="AF135" i="75"/>
  <c r="AD133" i="75"/>
  <c r="AD183" i="75" s="1"/>
  <c r="AD18" i="75" s="1"/>
  <c r="AH137" i="75"/>
  <c r="AP145" i="75"/>
  <c r="BB157" i="75"/>
  <c r="AO144" i="75"/>
  <c r="AG136" i="75"/>
  <c r="AN143" i="75"/>
  <c r="AT149" i="75"/>
  <c r="AX153" i="75"/>
  <c r="AZ155" i="75"/>
  <c r="AS148" i="75"/>
  <c r="AJ139" i="75"/>
  <c r="AW152" i="75"/>
  <c r="AE134" i="75"/>
  <c r="AU150" i="75"/>
  <c r="AY154" i="75"/>
  <c r="AV151" i="75"/>
  <c r="AQ146" i="75"/>
  <c r="BC158" i="75"/>
  <c r="AK140" i="75"/>
  <c r="AR147" i="75"/>
  <c r="AI138" i="75"/>
  <c r="AM142" i="75"/>
  <c r="AV44" i="75"/>
  <c r="AH30" i="75"/>
  <c r="AP38" i="75"/>
  <c r="AN36" i="75"/>
  <c r="AS41" i="75"/>
  <c r="AL34" i="75"/>
  <c r="AT42" i="75"/>
  <c r="AR40" i="75"/>
  <c r="BA49" i="75"/>
  <c r="AK33" i="75"/>
  <c r="AX46" i="75"/>
  <c r="AI31" i="75"/>
  <c r="AO37" i="75"/>
  <c r="BC51" i="75"/>
  <c r="AF28" i="75"/>
  <c r="BB50" i="75"/>
  <c r="AW45" i="75"/>
  <c r="AM35" i="75"/>
  <c r="AU43" i="75"/>
  <c r="AY47" i="75"/>
  <c r="AD26" i="75"/>
  <c r="AD76" i="75" s="1"/>
  <c r="AD14" i="75" s="1"/>
  <c r="AJ32" i="75"/>
  <c r="AZ48" i="75"/>
  <c r="AQ39" i="75"/>
  <c r="AE27" i="75"/>
  <c r="AG29" i="75"/>
  <c r="AD383" i="67"/>
  <c r="AD378" i="67"/>
  <c r="AD375" i="67"/>
  <c r="AD371" i="67"/>
  <c r="AD376" i="67"/>
  <c r="AD380" i="67"/>
  <c r="AD374" i="67"/>
  <c r="AD381" i="67"/>
  <c r="AD372" i="67"/>
  <c r="AD377" i="67"/>
  <c r="AD382" i="67"/>
  <c r="AD379" i="67"/>
  <c r="AD373" i="67"/>
  <c r="AD383" i="61"/>
  <c r="AD375" i="61"/>
  <c r="AD371" i="61"/>
  <c r="AD380" i="61"/>
  <c r="AD374" i="61"/>
  <c r="AD376" i="61"/>
  <c r="AD372" i="61"/>
  <c r="AD377" i="61"/>
  <c r="AD381" i="61"/>
  <c r="AD382" i="61"/>
  <c r="AD379" i="61"/>
  <c r="AD373" i="61"/>
  <c r="BF400" i="67"/>
  <c r="AD77" i="69"/>
  <c r="AD76" i="59"/>
  <c r="AF142" i="61"/>
  <c r="BF109" i="69"/>
  <c r="BF216" i="69"/>
  <c r="AF146" i="67"/>
  <c r="AE207" i="61"/>
  <c r="AE259" i="61" s="1"/>
  <c r="AE311" i="61" s="1"/>
  <c r="AF146" i="61"/>
  <c r="AF142" i="67"/>
  <c r="AF119" i="67"/>
  <c r="AF138" i="61"/>
  <c r="AF119" i="61"/>
  <c r="AF159" i="61"/>
  <c r="AF159" i="67"/>
  <c r="AF138" i="67"/>
  <c r="AF160" i="61"/>
  <c r="AF148" i="67"/>
  <c r="AF153" i="61"/>
  <c r="AF134" i="67"/>
  <c r="AF156" i="61"/>
  <c r="AF150" i="67"/>
  <c r="AF140" i="67"/>
  <c r="AF149" i="61"/>
  <c r="AF161" i="61"/>
  <c r="AF163" i="61"/>
  <c r="AF132" i="61"/>
  <c r="AF162" i="67"/>
  <c r="AF151" i="67"/>
  <c r="AF137" i="67"/>
  <c r="BG35" i="67"/>
  <c r="BG389" i="67"/>
  <c r="BG388" i="67"/>
  <c r="BF130" i="69"/>
  <c r="BF129" i="69"/>
  <c r="BF237" i="69"/>
  <c r="BF236" i="69"/>
  <c r="BF235" i="69"/>
  <c r="BF128" i="69"/>
  <c r="BF183" i="69"/>
  <c r="BF182" i="69"/>
  <c r="BF181" i="69"/>
  <c r="BF234" i="69"/>
  <c r="BF127" i="69"/>
  <c r="BF180" i="69"/>
  <c r="BF233" i="69"/>
  <c r="BF126" i="69"/>
  <c r="BF179" i="69"/>
  <c r="BF232" i="69"/>
  <c r="BF125" i="69"/>
  <c r="BF178" i="69"/>
  <c r="BF231" i="69"/>
  <c r="BF124" i="69"/>
  <c r="BF177" i="69"/>
  <c r="BF123" i="69"/>
  <c r="BF230" i="69"/>
  <c r="BF176" i="69"/>
  <c r="BF229" i="69"/>
  <c r="BF122" i="69"/>
  <c r="BF175" i="69"/>
  <c r="BF121" i="69"/>
  <c r="BF228" i="69"/>
  <c r="BF174" i="69"/>
  <c r="BF120" i="69"/>
  <c r="BF227" i="69"/>
  <c r="BF173" i="69"/>
  <c r="BF119" i="69"/>
  <c r="BF226" i="69"/>
  <c r="BF172" i="69"/>
  <c r="BF118" i="69"/>
  <c r="BF225" i="69"/>
  <c r="BF171" i="69"/>
  <c r="BF224" i="69"/>
  <c r="BF117" i="69"/>
  <c r="BF170" i="69"/>
  <c r="BF223" i="69"/>
  <c r="BF116" i="69"/>
  <c r="BF169" i="69"/>
  <c r="BF222" i="69"/>
  <c r="BF115" i="69"/>
  <c r="BF168" i="69"/>
  <c r="BF114" i="69"/>
  <c r="BF221" i="69"/>
  <c r="BF167" i="69"/>
  <c r="BF220" i="69"/>
  <c r="BF113" i="69"/>
  <c r="BF166" i="69"/>
  <c r="BF112" i="69"/>
  <c r="BF219" i="69"/>
  <c r="BF165" i="69"/>
  <c r="BF218" i="69"/>
  <c r="BF111" i="69"/>
  <c r="BF164" i="69"/>
  <c r="BF217" i="69"/>
  <c r="BF110" i="69"/>
  <c r="BD388" i="61"/>
  <c r="BD389" i="61"/>
  <c r="BD394" i="61" s="1"/>
  <c r="BC400" i="61"/>
  <c r="AF134" i="61"/>
  <c r="BD54" i="61"/>
  <c r="BD53" i="61"/>
  <c r="BD56" i="61"/>
  <c r="BD55" i="61"/>
  <c r="BD52" i="61"/>
  <c r="BD105" i="61" s="1"/>
  <c r="BD51" i="61"/>
  <c r="BD104" i="61" s="1"/>
  <c r="BD50" i="61"/>
  <c r="BD103" i="61" s="1"/>
  <c r="BD49" i="61"/>
  <c r="BD102" i="61" s="1"/>
  <c r="BD48" i="61"/>
  <c r="BD101" i="61" s="1"/>
  <c r="BD47" i="61"/>
  <c r="BD100" i="61" s="1"/>
  <c r="BD46" i="61"/>
  <c r="BD99" i="61" s="1"/>
  <c r="BD45" i="61"/>
  <c r="BD98" i="61" s="1"/>
  <c r="BD44" i="61"/>
  <c r="BD97" i="61" s="1"/>
  <c r="BD43" i="61"/>
  <c r="BD96" i="61" s="1"/>
  <c r="BD42" i="61"/>
  <c r="BD95" i="61" s="1"/>
  <c r="BD41" i="61"/>
  <c r="BD94" i="61" s="1"/>
  <c r="BD40" i="61"/>
  <c r="BD93" i="61" s="1"/>
  <c r="BD39" i="61"/>
  <c r="BD92" i="61" s="1"/>
  <c r="BD38" i="61"/>
  <c r="BD91" i="61" s="1"/>
  <c r="BD37" i="61"/>
  <c r="BD90" i="61" s="1"/>
  <c r="BD36" i="61"/>
  <c r="BD89" i="61" s="1"/>
  <c r="BD35" i="61"/>
  <c r="BD88" i="61" s="1"/>
  <c r="BD34" i="61"/>
  <c r="BD87" i="61" s="1"/>
  <c r="BD33" i="61"/>
  <c r="BD86" i="61" s="1"/>
  <c r="BD32" i="61"/>
  <c r="BD85" i="61" s="1"/>
  <c r="AF137" i="61"/>
  <c r="AF132" i="67"/>
  <c r="AF153" i="67"/>
  <c r="AF149" i="67"/>
  <c r="AF161" i="67"/>
  <c r="AF151" i="61"/>
  <c r="AF162" i="61"/>
  <c r="AF140" i="61"/>
  <c r="AF150" i="61"/>
  <c r="AF148" i="61"/>
  <c r="AF163" i="67"/>
  <c r="AF160" i="67"/>
  <c r="AF156" i="67"/>
  <c r="AF141" i="67"/>
  <c r="AF141" i="61"/>
  <c r="AF136" i="67"/>
  <c r="AF136" i="61"/>
  <c r="AF139" i="61"/>
  <c r="AF139" i="67"/>
  <c r="AF158" i="67"/>
  <c r="AF158" i="61"/>
  <c r="AF143" i="67"/>
  <c r="AF143" i="61"/>
  <c r="AF135" i="61"/>
  <c r="AF135" i="67"/>
  <c r="BG56" i="67"/>
  <c r="BG54" i="67"/>
  <c r="BG55" i="67"/>
  <c r="BG53" i="67"/>
  <c r="BG52" i="67"/>
  <c r="BG51" i="67"/>
  <c r="BG50" i="67"/>
  <c r="BG49" i="67"/>
  <c r="BG48" i="67"/>
  <c r="BG47" i="67"/>
  <c r="BG46" i="67"/>
  <c r="BG45" i="67"/>
  <c r="BG44" i="67"/>
  <c r="BG43" i="67"/>
  <c r="BG42" i="67"/>
  <c r="BG41" i="67"/>
  <c r="BG40" i="67"/>
  <c r="BG39" i="67"/>
  <c r="BG38" i="67"/>
  <c r="BG37" i="67"/>
  <c r="BG36" i="67"/>
  <c r="AF155" i="67"/>
  <c r="AF155" i="61"/>
  <c r="AF152" i="61"/>
  <c r="AF152" i="67"/>
  <c r="AP120" i="56"/>
  <c r="AP127" i="56"/>
  <c r="AP136" i="56"/>
  <c r="AP111" i="56"/>
  <c r="AP94" i="56"/>
  <c r="AP108" i="56"/>
  <c r="AP139" i="56"/>
  <c r="AP144" i="56"/>
  <c r="AP114" i="56"/>
  <c r="AP69" i="56"/>
  <c r="AP66" i="56"/>
  <c r="AP64" i="56"/>
  <c r="AP148" i="56"/>
  <c r="AP96" i="56"/>
  <c r="AP87" i="56"/>
  <c r="AP100" i="56"/>
  <c r="AP73" i="56"/>
  <c r="AP60" i="56"/>
  <c r="AP117" i="56"/>
  <c r="AP75" i="56"/>
  <c r="AP81" i="56"/>
  <c r="AP126" i="56"/>
  <c r="AP88" i="56"/>
  <c r="AP78" i="56"/>
  <c r="AP118" i="56"/>
  <c r="AP132" i="56"/>
  <c r="AP84" i="56"/>
  <c r="AP90" i="56"/>
  <c r="AP123" i="56"/>
  <c r="AP63" i="56"/>
  <c r="AP82" i="56"/>
  <c r="AP72" i="56"/>
  <c r="AP103" i="56"/>
  <c r="AP93" i="56"/>
  <c r="AP79" i="56"/>
  <c r="AP67" i="56"/>
  <c r="AP102" i="56"/>
  <c r="AP138" i="56"/>
  <c r="AP121" i="56"/>
  <c r="AP109" i="56"/>
  <c r="AP133" i="56"/>
  <c r="AP97" i="56"/>
  <c r="AP91" i="56"/>
  <c r="AP105" i="56"/>
  <c r="AP76" i="56"/>
  <c r="AP70" i="56"/>
  <c r="AP145" i="56"/>
  <c r="AP99" i="56"/>
  <c r="AP147" i="56"/>
  <c r="AP112" i="56"/>
  <c r="AP124" i="56"/>
  <c r="AP130" i="56"/>
  <c r="AP106" i="56"/>
  <c r="AP129" i="56"/>
  <c r="AP135" i="56"/>
  <c r="AP85" i="56"/>
  <c r="AP61" i="56"/>
  <c r="AP115" i="56"/>
  <c r="AP142" i="56"/>
  <c r="AP151" i="56"/>
  <c r="AP141" i="56"/>
  <c r="AP150" i="56"/>
  <c r="AP154" i="56"/>
  <c r="AP153" i="56"/>
  <c r="AF154" i="61"/>
  <c r="AF154" i="67"/>
  <c r="AF157" i="61"/>
  <c r="AF157" i="67"/>
  <c r="AF133" i="61"/>
  <c r="AF133" i="67"/>
  <c r="AF144" i="67"/>
  <c r="AF144" i="61"/>
  <c r="BD218" i="61"/>
  <c r="BD270" i="61" s="1"/>
  <c r="AF145" i="67"/>
  <c r="AF145" i="61"/>
  <c r="AF147" i="61"/>
  <c r="AF147" i="67"/>
  <c r="AE194" i="61"/>
  <c r="AE246" i="61" s="1"/>
  <c r="AE298" i="61" s="1"/>
  <c r="AE210" i="61"/>
  <c r="AE262" i="61" s="1"/>
  <c r="AE314" i="61" s="1"/>
  <c r="AE182" i="61"/>
  <c r="AE234" i="61" s="1"/>
  <c r="AE286" i="61" s="1"/>
  <c r="AE196" i="61"/>
  <c r="AE248" i="61" s="1"/>
  <c r="AE300" i="61" s="1"/>
  <c r="AE187" i="61"/>
  <c r="AE239" i="61" s="1"/>
  <c r="AE291" i="61" s="1"/>
  <c r="AE169" i="61"/>
  <c r="AE221" i="61" s="1"/>
  <c r="AE273" i="61" s="1"/>
  <c r="AE191" i="61"/>
  <c r="AE243" i="61" s="1"/>
  <c r="AE295" i="61" s="1"/>
  <c r="AE179" i="61"/>
  <c r="AE231" i="61" s="1"/>
  <c r="AE283" i="61" s="1"/>
  <c r="AE216" i="61"/>
  <c r="AE268" i="61" s="1"/>
  <c r="AE320" i="61" s="1"/>
  <c r="AE186" i="61"/>
  <c r="AE238" i="61" s="1"/>
  <c r="AE290" i="61" s="1"/>
  <c r="AE60" i="67"/>
  <c r="AE110" i="67" s="1"/>
  <c r="AC14" i="69" s="1"/>
  <c r="AE233" i="67"/>
  <c r="AE285" i="67" s="1"/>
  <c r="AE169" i="67"/>
  <c r="AE221" i="67" s="1"/>
  <c r="AE273" i="67" s="1"/>
  <c r="AE176" i="67"/>
  <c r="AE228" i="67" s="1"/>
  <c r="AE280" i="67" s="1"/>
  <c r="AE168" i="67"/>
  <c r="AE220" i="67" s="1"/>
  <c r="AE272" i="67" s="1"/>
  <c r="AE179" i="67"/>
  <c r="AE231" i="67" s="1"/>
  <c r="AE283" i="67" s="1"/>
  <c r="AE177" i="67"/>
  <c r="AE175" i="67"/>
  <c r="AE227" i="67" s="1"/>
  <c r="AE279" i="67" s="1"/>
  <c r="AE178" i="67"/>
  <c r="AE230" i="67" s="1"/>
  <c r="AE282" i="67" s="1"/>
  <c r="AE182" i="67"/>
  <c r="AE234" i="67" s="1"/>
  <c r="AE286" i="67" s="1"/>
  <c r="AE167" i="67"/>
  <c r="AE173" i="67"/>
  <c r="AE225" i="67" s="1"/>
  <c r="AE277" i="67" s="1"/>
  <c r="AE171" i="67"/>
  <c r="AE223" i="67" s="1"/>
  <c r="AE275" i="67" s="1"/>
  <c r="AE174" i="67"/>
  <c r="AE226" i="67" s="1"/>
  <c r="AE278" i="67" s="1"/>
  <c r="AE190" i="67"/>
  <c r="AE242" i="67" s="1"/>
  <c r="AE294" i="67" s="1"/>
  <c r="AE197" i="67"/>
  <c r="AE249" i="67" s="1"/>
  <c r="AE301" i="67" s="1"/>
  <c r="AE213" i="67"/>
  <c r="AE265" i="67" s="1"/>
  <c r="AE317" i="67" s="1"/>
  <c r="AE194" i="67"/>
  <c r="AE246" i="67" s="1"/>
  <c r="AE298" i="67" s="1"/>
  <c r="AE203" i="67"/>
  <c r="AE255" i="67" s="1"/>
  <c r="AE307" i="67" s="1"/>
  <c r="AE188" i="67"/>
  <c r="AE240" i="67" s="1"/>
  <c r="AE292" i="67" s="1"/>
  <c r="AE201" i="67"/>
  <c r="AE253" i="67" s="1"/>
  <c r="AE305" i="67" s="1"/>
  <c r="AE187" i="67"/>
  <c r="AE239" i="67" s="1"/>
  <c r="AE291" i="67" s="1"/>
  <c r="AE204" i="67"/>
  <c r="AE256" i="67" s="1"/>
  <c r="AE308" i="67" s="1"/>
  <c r="AE205" i="67"/>
  <c r="AE257" i="67" s="1"/>
  <c r="AE309" i="67" s="1"/>
  <c r="AE185" i="67"/>
  <c r="AE237" i="67" s="1"/>
  <c r="AE289" i="67" s="1"/>
  <c r="AE202" i="67"/>
  <c r="AE254" i="67" s="1"/>
  <c r="AE306" i="67" s="1"/>
  <c r="AE215" i="67"/>
  <c r="AE267" i="67" s="1"/>
  <c r="AE319" i="67" s="1"/>
  <c r="AE211" i="67"/>
  <c r="AE263" i="67" s="1"/>
  <c r="AE315" i="67" s="1"/>
  <c r="AE212" i="67"/>
  <c r="AE264" i="67" s="1"/>
  <c r="AE316" i="67" s="1"/>
  <c r="AE189" i="67"/>
  <c r="AE241" i="67" s="1"/>
  <c r="AE293" i="67" s="1"/>
  <c r="AE210" i="67"/>
  <c r="AE262" i="67" s="1"/>
  <c r="AE314" i="67" s="1"/>
  <c r="AE191" i="67"/>
  <c r="AE243" i="67" s="1"/>
  <c r="AE295" i="67" s="1"/>
  <c r="AE192" i="67"/>
  <c r="AE244" i="67" s="1"/>
  <c r="AE296" i="67" s="1"/>
  <c r="AE209" i="67"/>
  <c r="AE261" i="67" s="1"/>
  <c r="AE313" i="67" s="1"/>
  <c r="AE207" i="67"/>
  <c r="AE259" i="67" s="1"/>
  <c r="AE311" i="67" s="1"/>
  <c r="AE199" i="67"/>
  <c r="AE251" i="67" s="1"/>
  <c r="AE303" i="67" s="1"/>
  <c r="AE186" i="67"/>
  <c r="AE238" i="67" s="1"/>
  <c r="AE290" i="67" s="1"/>
  <c r="AE198" i="67"/>
  <c r="AE250" i="67" s="1"/>
  <c r="AE302" i="67" s="1"/>
  <c r="AE208" i="67"/>
  <c r="AE260" i="67" s="1"/>
  <c r="AE312" i="67" s="1"/>
  <c r="AE200" i="67"/>
  <c r="AE252" i="67" s="1"/>
  <c r="AE304" i="67" s="1"/>
  <c r="AE214" i="67"/>
  <c r="AE266" i="67" s="1"/>
  <c r="AE318" i="67" s="1"/>
  <c r="AE206" i="67"/>
  <c r="AE258" i="67" s="1"/>
  <c r="AE310" i="67" s="1"/>
  <c r="AE193" i="67"/>
  <c r="AE245" i="67" s="1"/>
  <c r="AE297" i="67" s="1"/>
  <c r="AE195" i="67"/>
  <c r="AE247" i="67" s="1"/>
  <c r="AE299" i="67" s="1"/>
  <c r="AE196" i="67"/>
  <c r="AE248" i="67" s="1"/>
  <c r="AE300" i="67" s="1"/>
  <c r="AE216" i="67"/>
  <c r="AE268" i="67" s="1"/>
  <c r="AE320" i="67" s="1"/>
  <c r="AE180" i="67"/>
  <c r="AE172" i="67"/>
  <c r="AE224" i="67" s="1"/>
  <c r="AE276" i="67" s="1"/>
  <c r="AE170" i="67"/>
  <c r="AE222" i="67" s="1"/>
  <c r="AE274" i="67" s="1"/>
  <c r="AE184" i="67"/>
  <c r="AE236" i="67" s="1"/>
  <c r="AE288" i="67" s="1"/>
  <c r="AE183" i="67"/>
  <c r="AE235" i="67" s="1"/>
  <c r="AE287" i="67" s="1"/>
  <c r="AF115" i="61"/>
  <c r="AF115" i="67"/>
  <c r="AF333" i="67" s="1"/>
  <c r="AF130" i="61"/>
  <c r="AF130" i="67"/>
  <c r="AF114" i="61"/>
  <c r="AF114" i="67"/>
  <c r="AF120" i="61"/>
  <c r="AF120" i="67"/>
  <c r="AF118" i="61"/>
  <c r="AF335" i="61" s="1"/>
  <c r="AF118" i="67"/>
  <c r="AF335" i="67" s="1"/>
  <c r="AF122" i="61"/>
  <c r="AF122" i="67"/>
  <c r="AF129" i="61"/>
  <c r="AF129" i="67"/>
  <c r="AF123" i="61"/>
  <c r="AF123" i="67"/>
  <c r="AF116" i="61"/>
  <c r="AF333" i="61" s="1"/>
  <c r="AF116" i="67"/>
  <c r="AF128" i="61"/>
  <c r="AF128" i="67"/>
  <c r="AF117" i="61"/>
  <c r="AF325" i="61" s="1"/>
  <c r="AF117" i="67"/>
  <c r="AF121" i="61"/>
  <c r="AF121" i="67"/>
  <c r="AF131" i="61"/>
  <c r="AF131" i="67"/>
  <c r="AF127" i="61"/>
  <c r="AF127" i="67"/>
  <c r="AF124" i="61"/>
  <c r="AF124" i="67"/>
  <c r="AF126" i="61"/>
  <c r="AF126" i="67"/>
  <c r="AF125" i="61"/>
  <c r="AF125" i="67"/>
  <c r="AE168" i="61"/>
  <c r="AE220" i="61" s="1"/>
  <c r="AE272" i="61" s="1"/>
  <c r="AE189" i="61"/>
  <c r="AE241" i="61" s="1"/>
  <c r="AE293" i="61" s="1"/>
  <c r="AE203" i="61"/>
  <c r="AE255" i="61" s="1"/>
  <c r="AE307" i="61" s="1"/>
  <c r="AE176" i="61"/>
  <c r="AE228" i="61" s="1"/>
  <c r="AE280" i="61" s="1"/>
  <c r="AE198" i="61"/>
  <c r="AE250" i="61" s="1"/>
  <c r="AE302" i="61" s="1"/>
  <c r="AE195" i="61"/>
  <c r="AE247" i="61" s="1"/>
  <c r="AE299" i="61" s="1"/>
  <c r="AE173" i="61"/>
  <c r="AE225" i="61" s="1"/>
  <c r="AE277" i="61" s="1"/>
  <c r="AE211" i="61"/>
  <c r="AE263" i="61" s="1"/>
  <c r="AE315" i="61" s="1"/>
  <c r="AE205" i="61"/>
  <c r="AE257" i="61" s="1"/>
  <c r="AE309" i="61" s="1"/>
  <c r="AE183" i="61"/>
  <c r="AE235" i="61" s="1"/>
  <c r="AE287" i="61" s="1"/>
  <c r="AE209" i="61"/>
  <c r="AE261" i="61" s="1"/>
  <c r="AE313" i="61" s="1"/>
  <c r="AE202" i="61"/>
  <c r="AE254" i="61" s="1"/>
  <c r="AE306" i="61" s="1"/>
  <c r="AE174" i="61"/>
  <c r="AE226" i="61" s="1"/>
  <c r="AE278" i="61" s="1"/>
  <c r="AE170" i="61"/>
  <c r="AE222" i="61" s="1"/>
  <c r="AE274" i="61" s="1"/>
  <c r="AE192" i="61"/>
  <c r="AE244" i="61" s="1"/>
  <c r="AE296" i="61" s="1"/>
  <c r="AE201" i="61"/>
  <c r="AE253" i="61" s="1"/>
  <c r="AE305" i="61" s="1"/>
  <c r="AE178" i="61"/>
  <c r="AE230" i="61" s="1"/>
  <c r="AE282" i="61" s="1"/>
  <c r="AE212" i="61"/>
  <c r="AE264" i="61" s="1"/>
  <c r="AE316" i="61" s="1"/>
  <c r="AE204" i="61"/>
  <c r="AE256" i="61" s="1"/>
  <c r="AE308" i="61" s="1"/>
  <c r="AE167" i="61"/>
  <c r="AE219" i="61" s="1"/>
  <c r="AE271" i="61" s="1"/>
  <c r="AE206" i="61"/>
  <c r="AE258" i="61" s="1"/>
  <c r="AE310" i="61" s="1"/>
  <c r="AE190" i="61"/>
  <c r="AE242" i="61" s="1"/>
  <c r="AE294" i="61" s="1"/>
  <c r="AE180" i="61"/>
  <c r="AE232" i="61" s="1"/>
  <c r="AE284" i="61" s="1"/>
  <c r="AE200" i="61"/>
  <c r="AE252" i="61" s="1"/>
  <c r="AE304" i="61" s="1"/>
  <c r="AE188" i="61"/>
  <c r="AE240" i="61" s="1"/>
  <c r="AE292" i="61" s="1"/>
  <c r="AE181" i="61"/>
  <c r="AE233" i="61" s="1"/>
  <c r="AE285" i="61" s="1"/>
  <c r="AE184" i="61"/>
  <c r="AE236" i="61" s="1"/>
  <c r="AE288" i="61" s="1"/>
  <c r="AE199" i="61"/>
  <c r="AE251" i="61" s="1"/>
  <c r="AE303" i="61" s="1"/>
  <c r="AE213" i="61"/>
  <c r="AE265" i="61" s="1"/>
  <c r="AE317" i="61" s="1"/>
  <c r="AE172" i="61"/>
  <c r="AE224" i="61" s="1"/>
  <c r="AE276" i="61" s="1"/>
  <c r="AE215" i="61"/>
  <c r="AE267" i="61" s="1"/>
  <c r="AE319" i="61" s="1"/>
  <c r="AE197" i="61"/>
  <c r="AE249" i="61" s="1"/>
  <c r="AE301" i="61" s="1"/>
  <c r="AE177" i="61"/>
  <c r="AE229" i="61" s="1"/>
  <c r="AE281" i="61" s="1"/>
  <c r="AE208" i="61"/>
  <c r="AE260" i="61" s="1"/>
  <c r="AE312" i="61" s="1"/>
  <c r="AE185" i="61"/>
  <c r="AE237" i="61" s="1"/>
  <c r="AE289" i="61" s="1"/>
  <c r="AE214" i="61"/>
  <c r="AE266" i="61" s="1"/>
  <c r="AE318" i="61" s="1"/>
  <c r="AE193" i="61"/>
  <c r="AE245" i="61" s="1"/>
  <c r="AE297" i="61" s="1"/>
  <c r="AE171" i="61"/>
  <c r="AE223" i="61" s="1"/>
  <c r="AE275" i="61" s="1"/>
  <c r="AE57" i="61"/>
  <c r="AE227" i="61"/>
  <c r="AE279" i="61" s="1"/>
  <c r="AP58" i="56"/>
  <c r="AP57" i="56"/>
  <c r="AP55" i="56"/>
  <c r="AP54" i="56"/>
  <c r="AP51" i="56"/>
  <c r="AP52" i="56"/>
  <c r="BB83" i="67"/>
  <c r="AY19" i="66"/>
  <c r="AW34" i="66"/>
  <c r="BC3" i="67" s="1"/>
  <c r="AX33" i="66"/>
  <c r="BB94" i="67"/>
  <c r="BB93" i="67"/>
  <c r="BB98" i="67"/>
  <c r="BB92" i="67"/>
  <c r="BB96" i="67"/>
  <c r="BB91" i="67"/>
  <c r="BB101" i="67"/>
  <c r="BB393" i="67"/>
  <c r="BB395" i="67" s="1"/>
  <c r="AZ16" i="69" s="1"/>
  <c r="BB89" i="67"/>
  <c r="BB103" i="67"/>
  <c r="BB90" i="67"/>
  <c r="BB394" i="67"/>
  <c r="BB85" i="67"/>
  <c r="BB100" i="67"/>
  <c r="BB99" i="67"/>
  <c r="BB97" i="67"/>
  <c r="BB86" i="67"/>
  <c r="BB102" i="67"/>
  <c r="BB88" i="67"/>
  <c r="BB87" i="67"/>
  <c r="BB95" i="67"/>
  <c r="BB84" i="67"/>
  <c r="AC184" i="69"/>
  <c r="AC71" i="69" s="1"/>
  <c r="AC183" i="59"/>
  <c r="AC70" i="59" s="1"/>
  <c r="AE324" i="61"/>
  <c r="AE348" i="61" s="1"/>
  <c r="AE363" i="61" s="1"/>
  <c r="AE60" i="61"/>
  <c r="AE110" i="61" s="1"/>
  <c r="AP10" i="56"/>
  <c r="AP19" i="56"/>
  <c r="AP42" i="56"/>
  <c r="AP48" i="56"/>
  <c r="AP34" i="56"/>
  <c r="AP27" i="56"/>
  <c r="AP37" i="56"/>
  <c r="AP9" i="56"/>
  <c r="AP25" i="56"/>
  <c r="AP39" i="56"/>
  <c r="AP43" i="56"/>
  <c r="AP22" i="56"/>
  <c r="AP18" i="56"/>
  <c r="AP24" i="56"/>
  <c r="AP16" i="56"/>
  <c r="AP12" i="56"/>
  <c r="AP46" i="56"/>
  <c r="AP33" i="56"/>
  <c r="AP15" i="56"/>
  <c r="AP13" i="56"/>
  <c r="AP30" i="56"/>
  <c r="AP21" i="56"/>
  <c r="AP31" i="56"/>
  <c r="AP36" i="56"/>
  <c r="AP49" i="56"/>
  <c r="AP45" i="56"/>
  <c r="AP28" i="56"/>
  <c r="AP40" i="56"/>
  <c r="AE57" i="67"/>
  <c r="AE399" i="67" s="1"/>
  <c r="AE401" i="67" s="1"/>
  <c r="AE402" i="67" s="1"/>
  <c r="AE324" i="67"/>
  <c r="BB18" i="66"/>
  <c r="BB11" i="66" s="1"/>
  <c r="BH2" i="67"/>
  <c r="BE225" i="69"/>
  <c r="BE226" i="69"/>
  <c r="BE220" i="69"/>
  <c r="BE217" i="69"/>
  <c r="BE179" i="69"/>
  <c r="BE176" i="69"/>
  <c r="BE167" i="69"/>
  <c r="BE122" i="69"/>
  <c r="BE172" i="69"/>
  <c r="BE123" i="69"/>
  <c r="BE165" i="69"/>
  <c r="BE166" i="69"/>
  <c r="BE120" i="69"/>
  <c r="BE177" i="69"/>
  <c r="BE121" i="69"/>
  <c r="BE221" i="69"/>
  <c r="BE175" i="69"/>
  <c r="BE163" i="69"/>
  <c r="BE231" i="69"/>
  <c r="BE169" i="69"/>
  <c r="BE229" i="69"/>
  <c r="BE230" i="69"/>
  <c r="BE228" i="69"/>
  <c r="BE219" i="69"/>
  <c r="BE183" i="69"/>
  <c r="BE180" i="69"/>
  <c r="BE171" i="69"/>
  <c r="BE126" i="69"/>
  <c r="BE178" i="69"/>
  <c r="BE127" i="69"/>
  <c r="BE173" i="69"/>
  <c r="BE174" i="69"/>
  <c r="BE124" i="69"/>
  <c r="BE110" i="69"/>
  <c r="BE117" i="69"/>
  <c r="BE113" i="69"/>
  <c r="BE235" i="69"/>
  <c r="BE168" i="69"/>
  <c r="BE116" i="69"/>
  <c r="BE233" i="69"/>
  <c r="BE234" i="69"/>
  <c r="BE236" i="69"/>
  <c r="BE227" i="69"/>
  <c r="BE218" i="69"/>
  <c r="BE223" i="69"/>
  <c r="BE181" i="69"/>
  <c r="BE130" i="69"/>
  <c r="BE114" i="69"/>
  <c r="BE164" i="69"/>
  <c r="BE115" i="69"/>
  <c r="BE182" i="69"/>
  <c r="BE128" i="69"/>
  <c r="BE111" i="69"/>
  <c r="BE125" i="69"/>
  <c r="BE112" i="69"/>
  <c r="BE237" i="69"/>
  <c r="BE222" i="69"/>
  <c r="BE224" i="69"/>
  <c r="BE232" i="69"/>
  <c r="BE118" i="69"/>
  <c r="BE119" i="69"/>
  <c r="BE170" i="69"/>
  <c r="BE129" i="69"/>
  <c r="BE216" i="69"/>
  <c r="BE109" i="69"/>
  <c r="BE162" i="69"/>
  <c r="BG218" i="67"/>
  <c r="BG270" i="67" s="1"/>
  <c r="BG109" i="67"/>
  <c r="BF390" i="67"/>
  <c r="AD188" i="69"/>
  <c r="AE189" i="69"/>
  <c r="AF190" i="69"/>
  <c r="AG191" i="69"/>
  <c r="AH192" i="69"/>
  <c r="AI193" i="69"/>
  <c r="AJ194" i="69"/>
  <c r="AK195" i="69"/>
  <c r="AL196" i="69"/>
  <c r="AM197" i="69"/>
  <c r="AN198" i="69"/>
  <c r="AO199" i="69"/>
  <c r="AP200" i="69"/>
  <c r="AQ201" i="69"/>
  <c r="AR202" i="69"/>
  <c r="AS203" i="69"/>
  <c r="AT204" i="69"/>
  <c r="AU205" i="69"/>
  <c r="AV206" i="69"/>
  <c r="AW207" i="69"/>
  <c r="AX208" i="69"/>
  <c r="AY209" i="69"/>
  <c r="AZ210" i="69"/>
  <c r="BA211" i="69"/>
  <c r="BB212" i="69"/>
  <c r="BC213" i="69"/>
  <c r="BD214" i="69"/>
  <c r="BE215" i="69"/>
  <c r="AD81" i="69"/>
  <c r="AE82" i="69"/>
  <c r="AF83" i="69"/>
  <c r="AG84" i="69"/>
  <c r="AH85" i="69"/>
  <c r="AI86" i="69"/>
  <c r="AJ87" i="69"/>
  <c r="AK88" i="69"/>
  <c r="AL89" i="69"/>
  <c r="AM90" i="69"/>
  <c r="AN91" i="69"/>
  <c r="AO92" i="69"/>
  <c r="AP93" i="69"/>
  <c r="AQ94" i="69"/>
  <c r="AR95" i="69"/>
  <c r="AS96" i="69"/>
  <c r="AT97" i="69"/>
  <c r="AU98" i="69"/>
  <c r="AV99" i="69"/>
  <c r="AW100" i="69"/>
  <c r="AX101" i="69"/>
  <c r="AY102" i="69"/>
  <c r="AZ103" i="69"/>
  <c r="BA104" i="69"/>
  <c r="BB105" i="69"/>
  <c r="BC106" i="69"/>
  <c r="BD107" i="69"/>
  <c r="BE108" i="69"/>
  <c r="BC393" i="61"/>
  <c r="AD401" i="61"/>
  <c r="AD402" i="61" s="1"/>
  <c r="AD187" i="59"/>
  <c r="AE188" i="59"/>
  <c r="AF189" i="59"/>
  <c r="AG190" i="59"/>
  <c r="AH191" i="59"/>
  <c r="AI192" i="59"/>
  <c r="AJ193" i="59"/>
  <c r="AK194" i="59"/>
  <c r="AL195" i="59"/>
  <c r="AM196" i="59"/>
  <c r="AN197" i="59"/>
  <c r="AO198" i="59"/>
  <c r="AP199" i="59"/>
  <c r="AQ200" i="59"/>
  <c r="AR201" i="59"/>
  <c r="AS202" i="59"/>
  <c r="AT203" i="59"/>
  <c r="AU204" i="59"/>
  <c r="AV205" i="59"/>
  <c r="AW206" i="59"/>
  <c r="AX207" i="59"/>
  <c r="AY208" i="59"/>
  <c r="AZ209" i="59"/>
  <c r="AD80" i="59"/>
  <c r="AE81" i="59"/>
  <c r="AF82" i="59"/>
  <c r="AG83" i="59"/>
  <c r="AH84" i="59"/>
  <c r="AI85" i="59"/>
  <c r="AJ86" i="59"/>
  <c r="AK87" i="59"/>
  <c r="AL88" i="59"/>
  <c r="AM89" i="59"/>
  <c r="AN90" i="59"/>
  <c r="AO91" i="59"/>
  <c r="AP92" i="59"/>
  <c r="AQ93" i="59"/>
  <c r="AR94" i="59"/>
  <c r="AS95" i="59"/>
  <c r="AT96" i="59"/>
  <c r="AU97" i="59"/>
  <c r="AV98" i="59"/>
  <c r="AW99" i="59"/>
  <c r="AX100" i="59"/>
  <c r="AY101" i="59"/>
  <c r="AZ102" i="59"/>
  <c r="BA103" i="59"/>
  <c r="BA210" i="59"/>
  <c r="BB211" i="59"/>
  <c r="BB215" i="59"/>
  <c r="BB219" i="59"/>
  <c r="BB223" i="59"/>
  <c r="BB227" i="59"/>
  <c r="BB214" i="59"/>
  <c r="BB218" i="59"/>
  <c r="BB222" i="59"/>
  <c r="BB226" i="59"/>
  <c r="BB213" i="59"/>
  <c r="BB217" i="59"/>
  <c r="BB221" i="59"/>
  <c r="BB225" i="59"/>
  <c r="BB212" i="59"/>
  <c r="BB216" i="59"/>
  <c r="BB220" i="59"/>
  <c r="BB224" i="59"/>
  <c r="BB230" i="59"/>
  <c r="BB234" i="59"/>
  <c r="BB229" i="59"/>
  <c r="BB233" i="59"/>
  <c r="BB228" i="59"/>
  <c r="BB232" i="59"/>
  <c r="BB236" i="59"/>
  <c r="BB231" i="59"/>
  <c r="BB235" i="59"/>
  <c r="BB160" i="59"/>
  <c r="BB158" i="59"/>
  <c r="BB165" i="59"/>
  <c r="BB169" i="59"/>
  <c r="BB173" i="59"/>
  <c r="BB177" i="59"/>
  <c r="BB181" i="59"/>
  <c r="BB162" i="59"/>
  <c r="BB164" i="59"/>
  <c r="BB168" i="59"/>
  <c r="BB172" i="59"/>
  <c r="BB176" i="59"/>
  <c r="BB180" i="59"/>
  <c r="BB167" i="59"/>
  <c r="BB175" i="59"/>
  <c r="BB171" i="59"/>
  <c r="BB178" i="59"/>
  <c r="BB166" i="59"/>
  <c r="BB174" i="59"/>
  <c r="BB182" i="59"/>
  <c r="BB161" i="59"/>
  <c r="BB163" i="59"/>
  <c r="BB179" i="59"/>
  <c r="BB159" i="59"/>
  <c r="BB170" i="59"/>
  <c r="BC390" i="61"/>
  <c r="BB106" i="59"/>
  <c r="BB110" i="59"/>
  <c r="BB105" i="59"/>
  <c r="BB109" i="59"/>
  <c r="BB104" i="59"/>
  <c r="BB108" i="59"/>
  <c r="BB111" i="59"/>
  <c r="BB114" i="59"/>
  <c r="BB118" i="59"/>
  <c r="BB122" i="59"/>
  <c r="BB126" i="59"/>
  <c r="BB123" i="59"/>
  <c r="BB107" i="59"/>
  <c r="BB113" i="59"/>
  <c r="BB117" i="59"/>
  <c r="BB121" i="59"/>
  <c r="BB125" i="59"/>
  <c r="BB129" i="59"/>
  <c r="BB115" i="59"/>
  <c r="BB119" i="59"/>
  <c r="BB112" i="59"/>
  <c r="BB116" i="59"/>
  <c r="BB120" i="59"/>
  <c r="BB124" i="59"/>
  <c r="BB128" i="59"/>
  <c r="BB127" i="59"/>
  <c r="BD108" i="61"/>
  <c r="BD109" i="61"/>
  <c r="BD107" i="61"/>
  <c r="BD106" i="61"/>
  <c r="AP7" i="56"/>
  <c r="AP6" i="56"/>
  <c r="AQ3" i="56"/>
  <c r="AB29" i="1"/>
  <c r="AX3" i="42"/>
  <c r="AX6" i="42" s="1"/>
  <c r="BE2" i="61"/>
  <c r="BC5" i="59"/>
  <c r="BN2" i="56"/>
  <c r="AZ27" i="1"/>
  <c r="BD5" i="75" s="1"/>
  <c r="BD52" i="75" s="1"/>
  <c r="AY18" i="1"/>
  <c r="AY11" i="1" s="1"/>
  <c r="AZ33" i="1"/>
  <c r="AY34" i="1"/>
  <c r="BE3" i="61" s="1"/>
  <c r="BC395" i="61" l="1"/>
  <c r="BA16" i="59" s="1"/>
  <c r="C41" i="59" s="1"/>
  <c r="C47" i="59"/>
  <c r="AB20" i="69"/>
  <c r="C58" i="69" s="1"/>
  <c r="C47" i="69"/>
  <c r="AC14" i="59"/>
  <c r="AC18" i="59" s="1"/>
  <c r="B53" i="69"/>
  <c r="B42" i="69"/>
  <c r="B64" i="69" s="1"/>
  <c r="BD182" i="75"/>
  <c r="BD75" i="75"/>
  <c r="BD128" i="75"/>
  <c r="BD181" i="75"/>
  <c r="BD127" i="75"/>
  <c r="BD74" i="75"/>
  <c r="BD72" i="75"/>
  <c r="BD180" i="75"/>
  <c r="BD73" i="75"/>
  <c r="BD179" i="75"/>
  <c r="BD71" i="75"/>
  <c r="BD126" i="75"/>
  <c r="BD178" i="75"/>
  <c r="BD125" i="75"/>
  <c r="BD124" i="75"/>
  <c r="BD70" i="75"/>
  <c r="BD177" i="75"/>
  <c r="BD123" i="75"/>
  <c r="BD69" i="75"/>
  <c r="BD176" i="75"/>
  <c r="BD122" i="75"/>
  <c r="BD175" i="75"/>
  <c r="BD68" i="75"/>
  <c r="BD121" i="75"/>
  <c r="BD174" i="75"/>
  <c r="BD67" i="75"/>
  <c r="BD120" i="75"/>
  <c r="BD173" i="75"/>
  <c r="BD66" i="75"/>
  <c r="BD119" i="75"/>
  <c r="BD172" i="75"/>
  <c r="BD65" i="75"/>
  <c r="BD118" i="75"/>
  <c r="BD171" i="75"/>
  <c r="BD64" i="75"/>
  <c r="BD117" i="75"/>
  <c r="BD63" i="75"/>
  <c r="BD170" i="75"/>
  <c r="BD116" i="75"/>
  <c r="BD169" i="75"/>
  <c r="BD62" i="75"/>
  <c r="BD115" i="75"/>
  <c r="BD168" i="75"/>
  <c r="BD61" i="75"/>
  <c r="BD114" i="75"/>
  <c r="BD60" i="75"/>
  <c r="BD167" i="75"/>
  <c r="BD113" i="75"/>
  <c r="BD166" i="75"/>
  <c r="BD59" i="75"/>
  <c r="BD112" i="75"/>
  <c r="BD165" i="75"/>
  <c r="BD58" i="75"/>
  <c r="BD111" i="75"/>
  <c r="BD57" i="75"/>
  <c r="BD164" i="75"/>
  <c r="BD110" i="75"/>
  <c r="BD163" i="75"/>
  <c r="BD56" i="75"/>
  <c r="BD109" i="75"/>
  <c r="BD162" i="75"/>
  <c r="BD55" i="75"/>
  <c r="BD108" i="75"/>
  <c r="BD161" i="75"/>
  <c r="BD54" i="75"/>
  <c r="BD107" i="75"/>
  <c r="BD160" i="75"/>
  <c r="BD53" i="75"/>
  <c r="BD106" i="75"/>
  <c r="BD159" i="75"/>
  <c r="AU96" i="75"/>
  <c r="AR93" i="75"/>
  <c r="AN89" i="75"/>
  <c r="AE23" i="75"/>
  <c r="AV150" i="75" s="1"/>
  <c r="AY100" i="75"/>
  <c r="AX99" i="75"/>
  <c r="AE80" i="75"/>
  <c r="AH83" i="75"/>
  <c r="AQ92" i="75"/>
  <c r="AI84" i="75"/>
  <c r="AZ101" i="75"/>
  <c r="AF81" i="75"/>
  <c r="AP91" i="75"/>
  <c r="AW98" i="75"/>
  <c r="AK86" i="75"/>
  <c r="AV97" i="75"/>
  <c r="AL87" i="75"/>
  <c r="AJ85" i="75"/>
  <c r="AD79" i="75"/>
  <c r="AD129" i="75" s="1"/>
  <c r="AD16" i="75" s="1"/>
  <c r="BD105" i="75"/>
  <c r="BC104" i="75"/>
  <c r="AT95" i="75"/>
  <c r="AM88" i="75"/>
  <c r="AO90" i="75"/>
  <c r="AS94" i="75"/>
  <c r="BB103" i="75"/>
  <c r="BA102" i="75"/>
  <c r="AE21" i="75"/>
  <c r="AF328" i="67"/>
  <c r="AF330" i="67"/>
  <c r="AF336" i="67"/>
  <c r="AF336" i="61"/>
  <c r="AF329" i="61"/>
  <c r="AF325" i="67"/>
  <c r="AF329" i="67"/>
  <c r="AE399" i="61"/>
  <c r="AF334" i="67"/>
  <c r="AF332" i="67"/>
  <c r="AF331" i="61"/>
  <c r="AF331" i="67"/>
  <c r="AF327" i="67"/>
  <c r="AF326" i="67"/>
  <c r="AE338" i="67"/>
  <c r="AE353" i="67"/>
  <c r="AE368" i="67" s="1"/>
  <c r="AE348" i="67"/>
  <c r="AE363" i="67" s="1"/>
  <c r="AE351" i="67"/>
  <c r="AE366" i="67" s="1"/>
  <c r="AE344" i="67"/>
  <c r="AE359" i="67" s="1"/>
  <c r="AE343" i="67"/>
  <c r="AE358" i="67" s="1"/>
  <c r="AE342" i="67"/>
  <c r="AE357" i="67" s="1"/>
  <c r="AE346" i="67"/>
  <c r="AE361" i="67" s="1"/>
  <c r="AE352" i="67"/>
  <c r="AE367" i="67" s="1"/>
  <c r="AE345" i="67"/>
  <c r="AE360" i="67" s="1"/>
  <c r="AE347" i="67"/>
  <c r="AE362" i="67" s="1"/>
  <c r="AE349" i="67"/>
  <c r="AE364" i="67" s="1"/>
  <c r="AE350" i="67"/>
  <c r="AE365" i="67" s="1"/>
  <c r="AE341" i="67"/>
  <c r="AE356" i="67" s="1"/>
  <c r="AE378" i="61"/>
  <c r="AE351" i="61"/>
  <c r="AE366" i="61" s="1"/>
  <c r="AE353" i="61"/>
  <c r="AE368" i="61" s="1"/>
  <c r="AE352" i="61"/>
  <c r="AE367" i="61" s="1"/>
  <c r="AE347" i="61"/>
  <c r="AE362" i="61" s="1"/>
  <c r="AE346" i="61"/>
  <c r="AE361" i="61" s="1"/>
  <c r="AE349" i="61"/>
  <c r="AE364" i="61" s="1"/>
  <c r="AE345" i="61"/>
  <c r="AE360" i="61" s="1"/>
  <c r="AE341" i="61"/>
  <c r="AE356" i="61" s="1"/>
  <c r="AE342" i="61"/>
  <c r="AE357" i="61" s="1"/>
  <c r="AE344" i="61"/>
  <c r="AE359" i="61" s="1"/>
  <c r="AE343" i="61"/>
  <c r="AE358" i="61" s="1"/>
  <c r="AE350" i="61"/>
  <c r="AE365" i="61" s="1"/>
  <c r="AE338" i="61"/>
  <c r="AF165" i="67"/>
  <c r="BD400" i="61"/>
  <c r="AE76" i="69"/>
  <c r="BF108" i="69" s="1"/>
  <c r="AE78" i="69"/>
  <c r="BF215" i="69" s="1"/>
  <c r="AE77" i="59"/>
  <c r="AE75" i="59"/>
  <c r="AP44" i="56"/>
  <c r="AP71" i="56"/>
  <c r="BH389" i="67"/>
  <c r="BH388" i="67"/>
  <c r="BG400" i="67"/>
  <c r="BE389" i="61"/>
  <c r="BE394" i="61" s="1"/>
  <c r="BE388" i="61"/>
  <c r="AP98" i="56"/>
  <c r="AD134" i="69"/>
  <c r="AD184" i="69" s="1"/>
  <c r="AD71" i="69" s="1"/>
  <c r="BF162" i="69"/>
  <c r="AG136" i="59"/>
  <c r="BE55" i="61"/>
  <c r="BE56" i="61"/>
  <c r="BE54" i="61"/>
  <c r="BE53" i="61"/>
  <c r="BE106" i="61" s="1"/>
  <c r="BE52" i="61"/>
  <c r="BE105" i="61" s="1"/>
  <c r="BE51" i="61"/>
  <c r="BE104" i="61" s="1"/>
  <c r="BE50" i="61"/>
  <c r="BE103" i="61" s="1"/>
  <c r="BE49" i="61"/>
  <c r="BE102" i="61" s="1"/>
  <c r="BE48" i="61"/>
  <c r="BE101" i="61" s="1"/>
  <c r="BE47" i="61"/>
  <c r="BE100" i="61" s="1"/>
  <c r="BE46" i="61"/>
  <c r="BE99" i="61" s="1"/>
  <c r="BE45" i="61"/>
  <c r="BE98" i="61" s="1"/>
  <c r="BE44" i="61"/>
  <c r="BE97" i="61" s="1"/>
  <c r="BE43" i="61"/>
  <c r="BE96" i="61" s="1"/>
  <c r="BE42" i="61"/>
  <c r="BE95" i="61" s="1"/>
  <c r="BE41" i="61"/>
  <c r="BE94" i="61" s="1"/>
  <c r="BE40" i="61"/>
  <c r="BE93" i="61" s="1"/>
  <c r="BE39" i="61"/>
  <c r="BE92" i="61" s="1"/>
  <c r="BE38" i="61"/>
  <c r="BE91" i="61" s="1"/>
  <c r="BE37" i="61"/>
  <c r="BE90" i="61" s="1"/>
  <c r="BE36" i="61"/>
  <c r="BE89" i="61" s="1"/>
  <c r="BE35" i="61"/>
  <c r="BE88" i="61" s="1"/>
  <c r="BE34" i="61"/>
  <c r="BE87" i="61" s="1"/>
  <c r="BE33" i="61"/>
  <c r="BE86" i="61" s="1"/>
  <c r="AI10" i="61"/>
  <c r="AI63" i="61" s="1"/>
  <c r="AM14" i="61"/>
  <c r="AM67" i="61" s="1"/>
  <c r="AH9" i="61"/>
  <c r="AH62" i="61" s="1"/>
  <c r="AL13" i="61"/>
  <c r="AL66" i="61" s="1"/>
  <c r="AG8" i="61"/>
  <c r="AG61" i="61" s="1"/>
  <c r="AK12" i="61"/>
  <c r="AK65" i="61" s="1"/>
  <c r="AP17" i="61"/>
  <c r="AP70" i="61" s="1"/>
  <c r="AT21" i="61"/>
  <c r="AT74" i="61" s="1"/>
  <c r="AO16" i="61"/>
  <c r="AO69" i="61" s="1"/>
  <c r="AS20" i="61"/>
  <c r="AS73" i="61" s="1"/>
  <c r="AN15" i="61"/>
  <c r="AN68" i="61" s="1"/>
  <c r="AR19" i="61"/>
  <c r="AR72" i="61" s="1"/>
  <c r="AJ11" i="61"/>
  <c r="AJ64" i="61" s="1"/>
  <c r="AU22" i="61"/>
  <c r="AU75" i="61" s="1"/>
  <c r="AY26" i="61"/>
  <c r="AY79" i="61" s="1"/>
  <c r="AX25" i="61"/>
  <c r="AX78" i="61" s="1"/>
  <c r="AQ18" i="61"/>
  <c r="AQ71" i="61" s="1"/>
  <c r="AW24" i="61"/>
  <c r="AW77" i="61" s="1"/>
  <c r="BC30" i="61"/>
  <c r="BC83" i="61" s="1"/>
  <c r="BA28" i="61"/>
  <c r="BA81" i="61" s="1"/>
  <c r="AZ27" i="61"/>
  <c r="AZ80" i="61" s="1"/>
  <c r="BB29" i="61"/>
  <c r="BB82" i="61" s="1"/>
  <c r="AV23" i="61"/>
  <c r="AV76" i="61" s="1"/>
  <c r="BE32" i="61"/>
  <c r="BE85" i="61" s="1"/>
  <c r="BD31" i="61"/>
  <c r="BD84" i="61" s="1"/>
  <c r="AF7" i="61"/>
  <c r="AF326" i="61"/>
  <c r="AF328" i="61"/>
  <c r="AF327" i="61"/>
  <c r="AF330" i="61"/>
  <c r="AP89" i="56"/>
  <c r="AP119" i="56"/>
  <c r="AP86" i="56"/>
  <c r="AP68" i="56"/>
  <c r="AP107" i="56"/>
  <c r="AP77" i="56"/>
  <c r="AP155" i="56"/>
  <c r="AP143" i="56"/>
  <c r="AP125" i="56"/>
  <c r="AP146" i="56"/>
  <c r="AP92" i="56"/>
  <c r="AP122" i="56"/>
  <c r="AP80" i="56"/>
  <c r="AP83" i="56"/>
  <c r="AP116" i="56"/>
  <c r="AP113" i="56"/>
  <c r="AP62" i="56"/>
  <c r="AP134" i="56"/>
  <c r="AP104" i="56"/>
  <c r="AP74" i="56"/>
  <c r="AP149" i="56"/>
  <c r="AP95" i="56"/>
  <c r="AP128" i="56"/>
  <c r="BE218" i="61"/>
  <c r="BE270" i="61" s="1"/>
  <c r="AP152" i="56"/>
  <c r="AP131" i="56"/>
  <c r="AP110" i="56"/>
  <c r="AP101" i="56"/>
  <c r="AP65" i="56"/>
  <c r="BH56" i="67"/>
  <c r="BH55" i="67"/>
  <c r="BH54" i="67"/>
  <c r="BH53" i="67"/>
  <c r="BH52" i="67"/>
  <c r="BH51" i="67"/>
  <c r="BH50" i="67"/>
  <c r="BH49" i="67"/>
  <c r="BH48" i="67"/>
  <c r="BH47" i="67"/>
  <c r="BH46" i="67"/>
  <c r="BH45" i="67"/>
  <c r="BH44" i="67"/>
  <c r="BH43" i="67"/>
  <c r="BH42" i="67"/>
  <c r="BH41" i="67"/>
  <c r="BH40" i="67"/>
  <c r="BH39" i="67"/>
  <c r="BH38" i="67"/>
  <c r="BH37" i="67"/>
  <c r="BH36" i="67"/>
  <c r="AP140" i="56"/>
  <c r="AP137" i="56"/>
  <c r="AE219" i="67"/>
  <c r="AE271" i="67" s="1"/>
  <c r="AE229" i="67"/>
  <c r="AE281" i="67" s="1"/>
  <c r="AE232" i="67"/>
  <c r="AE284" i="67" s="1"/>
  <c r="AI10" i="67"/>
  <c r="AI63" i="67" s="1"/>
  <c r="AM14" i="67"/>
  <c r="AM67" i="67" s="1"/>
  <c r="AH9" i="67"/>
  <c r="AH62" i="67" s="1"/>
  <c r="AL13" i="67"/>
  <c r="AL66" i="67" s="1"/>
  <c r="AG8" i="67"/>
  <c r="AG61" i="67" s="1"/>
  <c r="AK12" i="67"/>
  <c r="AK65" i="67" s="1"/>
  <c r="AO16" i="67"/>
  <c r="AO69" i="67" s="1"/>
  <c r="AS20" i="67"/>
  <c r="AS73" i="67" s="1"/>
  <c r="AR19" i="67"/>
  <c r="AR72" i="67" s="1"/>
  <c r="AV23" i="67"/>
  <c r="AV76" i="67" s="1"/>
  <c r="AN15" i="67"/>
  <c r="AN68" i="67" s="1"/>
  <c r="AQ18" i="67"/>
  <c r="AQ71" i="67" s="1"/>
  <c r="AU22" i="67"/>
  <c r="AU75" i="67" s="1"/>
  <c r="AT21" i="67"/>
  <c r="AT74" i="67" s="1"/>
  <c r="AX25" i="67"/>
  <c r="AX78" i="67" s="1"/>
  <c r="BB29" i="67"/>
  <c r="BB82" i="67" s="1"/>
  <c r="AW24" i="67"/>
  <c r="AW77" i="67" s="1"/>
  <c r="BA28" i="67"/>
  <c r="BA81" i="67" s="1"/>
  <c r="AP17" i="67"/>
  <c r="AP70" i="67" s="1"/>
  <c r="AZ27" i="67"/>
  <c r="AZ80" i="67" s="1"/>
  <c r="BD31" i="67"/>
  <c r="AY26" i="67"/>
  <c r="AY79" i="67" s="1"/>
  <c r="BH35" i="67"/>
  <c r="AJ11" i="67"/>
  <c r="AJ64" i="67" s="1"/>
  <c r="BG34" i="67"/>
  <c r="BE32" i="67"/>
  <c r="BF33" i="67"/>
  <c r="BC30" i="67"/>
  <c r="BC83" i="67" s="1"/>
  <c r="AF164" i="61"/>
  <c r="AF7" i="67"/>
  <c r="AF332" i="61"/>
  <c r="AF334" i="61"/>
  <c r="AP53" i="56"/>
  <c r="AP56" i="56"/>
  <c r="AP59" i="56"/>
  <c r="AX34" i="66"/>
  <c r="BD3" i="67" s="1"/>
  <c r="AY33" i="66"/>
  <c r="BC104" i="67"/>
  <c r="BC86" i="67"/>
  <c r="BC95" i="67"/>
  <c r="BC90" i="67"/>
  <c r="BC97" i="67"/>
  <c r="BC87" i="67"/>
  <c r="BC100" i="67"/>
  <c r="BC88" i="67"/>
  <c r="BC93" i="67"/>
  <c r="BC92" i="67"/>
  <c r="BC102" i="67"/>
  <c r="BC94" i="67"/>
  <c r="BC91" i="67"/>
  <c r="BC85" i="67"/>
  <c r="BC103" i="67"/>
  <c r="BC99" i="67"/>
  <c r="BC96" i="67"/>
  <c r="BC89" i="67"/>
  <c r="BC394" i="67"/>
  <c r="BC101" i="67"/>
  <c r="BC98" i="67"/>
  <c r="BC393" i="67"/>
  <c r="BC84" i="67"/>
  <c r="AZ19" i="66"/>
  <c r="AP14" i="56"/>
  <c r="AD238" i="69"/>
  <c r="AD73" i="69" s="1"/>
  <c r="AD131" i="69"/>
  <c r="AD69" i="69" s="1"/>
  <c r="AD237" i="59"/>
  <c r="AD72" i="59" s="1"/>
  <c r="AD130" i="59"/>
  <c r="AD68" i="59" s="1"/>
  <c r="AP11" i="56"/>
  <c r="AP29" i="56"/>
  <c r="AP41" i="56"/>
  <c r="AP50" i="56"/>
  <c r="AP47" i="56"/>
  <c r="AP26" i="56"/>
  <c r="AP35" i="56"/>
  <c r="AP20" i="56"/>
  <c r="AP32" i="56"/>
  <c r="AP17" i="56"/>
  <c r="AP38" i="56"/>
  <c r="AP23" i="56"/>
  <c r="AD133" i="59"/>
  <c r="AU151" i="69"/>
  <c r="AI139" i="69"/>
  <c r="AQ147" i="69"/>
  <c r="AY155" i="69"/>
  <c r="AE135" i="69"/>
  <c r="BC159" i="69"/>
  <c r="AM143" i="69"/>
  <c r="AL141" i="59"/>
  <c r="AT149" i="59"/>
  <c r="BB157" i="59"/>
  <c r="AU150" i="59"/>
  <c r="AM142" i="59"/>
  <c r="AE134" i="59"/>
  <c r="AX153" i="59"/>
  <c r="AP145" i="59"/>
  <c r="AH137" i="59"/>
  <c r="AY154" i="59"/>
  <c r="AQ146" i="59"/>
  <c r="AI138" i="59"/>
  <c r="BD160" i="69"/>
  <c r="AV152" i="69"/>
  <c r="AN144" i="69"/>
  <c r="AF136" i="69"/>
  <c r="AZ155" i="59"/>
  <c r="AV151" i="59"/>
  <c r="AR147" i="59"/>
  <c r="AN143" i="59"/>
  <c r="AJ139" i="59"/>
  <c r="AF135" i="59"/>
  <c r="BE161" i="69"/>
  <c r="BA157" i="69"/>
  <c r="AW153" i="69"/>
  <c r="AS149" i="69"/>
  <c r="AO145" i="69"/>
  <c r="AK141" i="69"/>
  <c r="AG137" i="69"/>
  <c r="AZ156" i="69"/>
  <c r="AR148" i="69"/>
  <c r="AJ140" i="69"/>
  <c r="BA156" i="59"/>
  <c r="AW152" i="59"/>
  <c r="AS148" i="59"/>
  <c r="AO144" i="59"/>
  <c r="AK140" i="59"/>
  <c r="BB158" i="69"/>
  <c r="AX154" i="69"/>
  <c r="AT150" i="69"/>
  <c r="AP146" i="69"/>
  <c r="AL142" i="69"/>
  <c r="AH138" i="69"/>
  <c r="AP8" i="56"/>
  <c r="BH218" i="67"/>
  <c r="BH270" i="67" s="1"/>
  <c r="BG390" i="67"/>
  <c r="BD390" i="61"/>
  <c r="BD393" i="61"/>
  <c r="BD395" i="61" s="1"/>
  <c r="BB16" i="59" s="1"/>
  <c r="BC214" i="59"/>
  <c r="BC218" i="59"/>
  <c r="BC222" i="59"/>
  <c r="BC226" i="59"/>
  <c r="BC213" i="59"/>
  <c r="BC217" i="59"/>
  <c r="BC221" i="59"/>
  <c r="BC225" i="59"/>
  <c r="BC212" i="59"/>
  <c r="BC216" i="59"/>
  <c r="BC220" i="59"/>
  <c r="BC224" i="59"/>
  <c r="BC215" i="59"/>
  <c r="BC219" i="59"/>
  <c r="BC223" i="59"/>
  <c r="BC229" i="59"/>
  <c r="BC233" i="59"/>
  <c r="BC228" i="59"/>
  <c r="BC232" i="59"/>
  <c r="BC236" i="59"/>
  <c r="BC227" i="59"/>
  <c r="BC231" i="59"/>
  <c r="BC235" i="59"/>
  <c r="BC230" i="59"/>
  <c r="BC234" i="59"/>
  <c r="BC159" i="59"/>
  <c r="BC162" i="59"/>
  <c r="BC164" i="59"/>
  <c r="BC168" i="59"/>
  <c r="BC172" i="59"/>
  <c r="BC176" i="59"/>
  <c r="BC180" i="59"/>
  <c r="BC161" i="59"/>
  <c r="BC163" i="59"/>
  <c r="BC167" i="59"/>
  <c r="BC171" i="59"/>
  <c r="BC175" i="59"/>
  <c r="BC179" i="59"/>
  <c r="BC160" i="59"/>
  <c r="BC166" i="59"/>
  <c r="BC174" i="59"/>
  <c r="BC182" i="59"/>
  <c r="BC170" i="59"/>
  <c r="BC177" i="59"/>
  <c r="BC158" i="59"/>
  <c r="BC165" i="59"/>
  <c r="BC173" i="59"/>
  <c r="BC181" i="59"/>
  <c r="BC178" i="59"/>
  <c r="BC169" i="59"/>
  <c r="BC105" i="59"/>
  <c r="BC109" i="59"/>
  <c r="BC108" i="59"/>
  <c r="BC107" i="59"/>
  <c r="BC111" i="59"/>
  <c r="BC110" i="59"/>
  <c r="BC113" i="59"/>
  <c r="BC117" i="59"/>
  <c r="BC121" i="59"/>
  <c r="BC125" i="59"/>
  <c r="BC129" i="59"/>
  <c r="BC114" i="59"/>
  <c r="BC118" i="59"/>
  <c r="BC126" i="59"/>
  <c r="BC106" i="59"/>
  <c r="BC112" i="59"/>
  <c r="BC116" i="59"/>
  <c r="BC120" i="59"/>
  <c r="BC124" i="59"/>
  <c r="BC128" i="59"/>
  <c r="BC115" i="59"/>
  <c r="BC119" i="59"/>
  <c r="BC123" i="59"/>
  <c r="BC127" i="59"/>
  <c r="BC122" i="59"/>
  <c r="BE109" i="61"/>
  <c r="BE107" i="61"/>
  <c r="BE108" i="61"/>
  <c r="AB30" i="1"/>
  <c r="AQ4" i="56"/>
  <c r="AC28" i="1"/>
  <c r="BA27" i="1"/>
  <c r="BE5" i="75" s="1"/>
  <c r="BE106" i="75" s="1"/>
  <c r="BD5" i="59"/>
  <c r="BO2" i="56"/>
  <c r="AZ18" i="1"/>
  <c r="AZ11" i="1" s="1"/>
  <c r="AY3" i="42"/>
  <c r="AY6" i="42" s="1"/>
  <c r="BF2" i="61"/>
  <c r="BA33" i="1"/>
  <c r="BB33" i="1" s="1"/>
  <c r="BB34" i="1" s="1"/>
  <c r="BH3" i="61" s="1"/>
  <c r="AZ34" i="1"/>
  <c r="BF3" i="61" s="1"/>
  <c r="BC395" i="67" l="1"/>
  <c r="BA16" i="69" s="1"/>
  <c r="C41" i="69" s="1"/>
  <c r="AC18" i="69"/>
  <c r="AC20" i="59"/>
  <c r="BE182" i="75"/>
  <c r="BE128" i="75"/>
  <c r="BE75" i="75"/>
  <c r="BE181" i="75"/>
  <c r="BE180" i="75"/>
  <c r="BE73" i="75"/>
  <c r="BE74" i="75"/>
  <c r="BE127" i="75"/>
  <c r="BE179" i="75"/>
  <c r="BE126" i="75"/>
  <c r="BE72" i="75"/>
  <c r="BE125" i="75"/>
  <c r="BE71" i="75"/>
  <c r="BE178" i="75"/>
  <c r="BE124" i="75"/>
  <c r="BE70" i="75"/>
  <c r="BE177" i="75"/>
  <c r="BE123" i="75"/>
  <c r="BE69" i="75"/>
  <c r="BE176" i="75"/>
  <c r="BE122" i="75"/>
  <c r="BE68" i="75"/>
  <c r="BE175" i="75"/>
  <c r="BE121" i="75"/>
  <c r="BE174" i="75"/>
  <c r="BE67" i="75"/>
  <c r="BE120" i="75"/>
  <c r="BE173" i="75"/>
  <c r="BE66" i="75"/>
  <c r="BE119" i="75"/>
  <c r="BE172" i="75"/>
  <c r="BE65" i="75"/>
  <c r="BE118" i="75"/>
  <c r="BE64" i="75"/>
  <c r="BE171" i="75"/>
  <c r="BE117" i="75"/>
  <c r="BE170" i="75"/>
  <c r="BE63" i="75"/>
  <c r="BE116" i="75"/>
  <c r="BE169" i="75"/>
  <c r="BE62" i="75"/>
  <c r="BE115" i="75"/>
  <c r="BE168" i="75"/>
  <c r="BE61" i="75"/>
  <c r="BE114" i="75"/>
  <c r="BE167" i="75"/>
  <c r="BE60" i="75"/>
  <c r="BE113" i="75"/>
  <c r="BE59" i="75"/>
  <c r="BE166" i="75"/>
  <c r="BE112" i="75"/>
  <c r="BE58" i="75"/>
  <c r="BE165" i="75"/>
  <c r="BE111" i="75"/>
  <c r="BE57" i="75"/>
  <c r="BE164" i="75"/>
  <c r="BE110" i="75"/>
  <c r="BE56" i="75"/>
  <c r="BE163" i="75"/>
  <c r="BE109" i="75"/>
  <c r="BE162" i="75"/>
  <c r="BE55" i="75"/>
  <c r="BE108" i="75"/>
  <c r="BE161" i="75"/>
  <c r="BE54" i="75"/>
  <c r="BE107" i="75"/>
  <c r="BE160" i="75"/>
  <c r="BE53" i="75"/>
  <c r="AF134" i="75"/>
  <c r="AW151" i="75"/>
  <c r="AQ145" i="75"/>
  <c r="AJ138" i="75"/>
  <c r="AT148" i="75"/>
  <c r="AY153" i="75"/>
  <c r="AP144" i="75"/>
  <c r="AL140" i="75"/>
  <c r="AE133" i="75"/>
  <c r="AE183" i="75" s="1"/>
  <c r="AE18" i="75" s="1"/>
  <c r="AK139" i="75"/>
  <c r="AN142" i="75"/>
  <c r="BC157" i="75"/>
  <c r="AX152" i="75"/>
  <c r="BE159" i="75"/>
  <c r="AO143" i="75"/>
  <c r="BA155" i="75"/>
  <c r="BB156" i="75"/>
  <c r="AZ154" i="75"/>
  <c r="AH136" i="75"/>
  <c r="AG135" i="75"/>
  <c r="AM141" i="75"/>
  <c r="AU149" i="75"/>
  <c r="AI137" i="75"/>
  <c r="AS147" i="75"/>
  <c r="AR146" i="75"/>
  <c r="BD158" i="75"/>
  <c r="AE22" i="75"/>
  <c r="BC50" i="75"/>
  <c r="AU42" i="75"/>
  <c r="AX45" i="75"/>
  <c r="AP37" i="75"/>
  <c r="AM34" i="75"/>
  <c r="AJ31" i="75"/>
  <c r="AZ47" i="75"/>
  <c r="AF27" i="75"/>
  <c r="AL33" i="75"/>
  <c r="BD51" i="75"/>
  <c r="AR39" i="75"/>
  <c r="AO36" i="75"/>
  <c r="AG28" i="75"/>
  <c r="AV43" i="75"/>
  <c r="AY46" i="75"/>
  <c r="AH29" i="75"/>
  <c r="AN35" i="75"/>
  <c r="AQ38" i="75"/>
  <c r="AT41" i="75"/>
  <c r="AW44" i="75"/>
  <c r="BE52" i="75"/>
  <c r="BA48" i="75"/>
  <c r="AS40" i="75"/>
  <c r="AE26" i="75"/>
  <c r="AE76" i="75" s="1"/>
  <c r="AE14" i="75" s="1"/>
  <c r="AK32" i="75"/>
  <c r="AI30" i="75"/>
  <c r="BB49" i="75"/>
  <c r="AE383" i="67"/>
  <c r="AE375" i="67"/>
  <c r="AE374" i="67"/>
  <c r="AE377" i="67"/>
  <c r="AE373" i="67"/>
  <c r="AE379" i="67"/>
  <c r="AE382" i="67"/>
  <c r="AE371" i="67"/>
  <c r="AE376" i="67"/>
  <c r="AE380" i="67"/>
  <c r="AE381" i="67"/>
  <c r="AE378" i="67"/>
  <c r="AE372" i="67"/>
  <c r="AF57" i="67"/>
  <c r="AF399" i="67" s="1"/>
  <c r="AF401" i="67" s="1"/>
  <c r="AF402" i="67" s="1"/>
  <c r="AE382" i="61"/>
  <c r="AE374" i="61"/>
  <c r="AE377" i="61"/>
  <c r="AE375" i="61"/>
  <c r="AE379" i="61"/>
  <c r="AE373" i="61"/>
  <c r="AE383" i="61"/>
  <c r="AE371" i="61"/>
  <c r="AE376" i="61"/>
  <c r="AE380" i="61"/>
  <c r="AE381" i="61"/>
  <c r="AE372" i="61"/>
  <c r="AE77" i="69"/>
  <c r="AE76" i="59"/>
  <c r="AG126" i="61"/>
  <c r="AG126" i="67"/>
  <c r="BH400" i="67"/>
  <c r="AG135" i="67"/>
  <c r="AG135" i="61"/>
  <c r="AG139" i="61"/>
  <c r="AG160" i="67"/>
  <c r="AG137" i="67"/>
  <c r="AG151" i="61"/>
  <c r="AG144" i="61"/>
  <c r="AG138" i="61"/>
  <c r="AG153" i="61"/>
  <c r="AG147" i="61"/>
  <c r="AG141" i="67"/>
  <c r="AG149" i="67"/>
  <c r="AG152" i="61"/>
  <c r="AG159" i="67"/>
  <c r="AG134" i="67"/>
  <c r="AG150" i="67"/>
  <c r="AG142" i="61"/>
  <c r="AG163" i="61"/>
  <c r="AG140" i="61"/>
  <c r="AG144" i="67"/>
  <c r="BF388" i="61"/>
  <c r="BF389" i="61"/>
  <c r="BF394" i="61" s="1"/>
  <c r="BE400" i="61"/>
  <c r="BF55" i="61"/>
  <c r="BF56" i="61"/>
  <c r="BF53" i="61"/>
  <c r="BF106" i="61" s="1"/>
  <c r="BF54" i="61"/>
  <c r="BF107" i="61" s="1"/>
  <c r="BF52" i="61"/>
  <c r="BF105" i="61" s="1"/>
  <c r="BF51" i="61"/>
  <c r="BF104" i="61" s="1"/>
  <c r="BF50" i="61"/>
  <c r="BF103" i="61" s="1"/>
  <c r="BF49" i="61"/>
  <c r="BF102" i="61" s="1"/>
  <c r="BF48" i="61"/>
  <c r="BF101" i="61" s="1"/>
  <c r="BF47" i="61"/>
  <c r="BF100" i="61" s="1"/>
  <c r="BF46" i="61"/>
  <c r="BF99" i="61" s="1"/>
  <c r="BF45" i="61"/>
  <c r="BF98" i="61" s="1"/>
  <c r="BF44" i="61"/>
  <c r="BF97" i="61" s="1"/>
  <c r="BF43" i="61"/>
  <c r="BF96" i="61" s="1"/>
  <c r="BF42" i="61"/>
  <c r="BF95" i="61" s="1"/>
  <c r="BF41" i="61"/>
  <c r="BF94" i="61" s="1"/>
  <c r="BF40" i="61"/>
  <c r="BF93" i="61" s="1"/>
  <c r="BF39" i="61"/>
  <c r="BF92" i="61" s="1"/>
  <c r="BF38" i="61"/>
  <c r="BF91" i="61" s="1"/>
  <c r="BF37" i="61"/>
  <c r="BF90" i="61" s="1"/>
  <c r="BF36" i="61"/>
  <c r="BF89" i="61" s="1"/>
  <c r="BF35" i="61"/>
  <c r="BF88" i="61" s="1"/>
  <c r="BF34" i="61"/>
  <c r="BF87" i="61" s="1"/>
  <c r="BF33" i="61"/>
  <c r="BF86" i="61" s="1"/>
  <c r="AG141" i="61"/>
  <c r="AG142" i="67"/>
  <c r="AG140" i="67"/>
  <c r="AG163" i="67"/>
  <c r="AG150" i="61"/>
  <c r="AG134" i="61"/>
  <c r="AG151" i="67"/>
  <c r="AG137" i="61"/>
  <c r="AG147" i="67"/>
  <c r="AG152" i="67"/>
  <c r="AG159" i="61"/>
  <c r="AG149" i="61"/>
  <c r="AG139" i="67"/>
  <c r="AG160" i="61"/>
  <c r="AG138" i="67"/>
  <c r="AG153" i="67"/>
  <c r="AG145" i="61"/>
  <c r="AG145" i="67"/>
  <c r="AG155" i="61"/>
  <c r="AG155" i="67"/>
  <c r="AG143" i="61"/>
  <c r="AG143" i="67"/>
  <c r="BF218" i="61"/>
  <c r="BF270" i="61" s="1"/>
  <c r="AG161" i="67"/>
  <c r="AG161" i="61"/>
  <c r="AG146" i="67"/>
  <c r="AG146" i="61"/>
  <c r="AQ144" i="56"/>
  <c r="AQ73" i="56"/>
  <c r="AQ136" i="56"/>
  <c r="AQ148" i="56"/>
  <c r="AQ87" i="56"/>
  <c r="AQ64" i="56"/>
  <c r="AQ117" i="56"/>
  <c r="AQ139" i="56"/>
  <c r="AQ127" i="56"/>
  <c r="AQ108" i="56"/>
  <c r="AQ69" i="56"/>
  <c r="AQ100" i="56"/>
  <c r="AQ94" i="56"/>
  <c r="AQ111" i="56"/>
  <c r="AQ66" i="56"/>
  <c r="AQ60" i="56"/>
  <c r="AQ114" i="56"/>
  <c r="AQ75" i="56"/>
  <c r="AQ96" i="56"/>
  <c r="AQ120" i="56"/>
  <c r="AQ93" i="56"/>
  <c r="AQ130" i="56"/>
  <c r="AQ63" i="56"/>
  <c r="AQ76" i="56"/>
  <c r="AQ123" i="56"/>
  <c r="AQ78" i="56"/>
  <c r="AQ118" i="56"/>
  <c r="AQ88" i="56"/>
  <c r="AQ82" i="56"/>
  <c r="AQ81" i="56"/>
  <c r="AQ85" i="56"/>
  <c r="AQ84" i="56"/>
  <c r="AQ106" i="56"/>
  <c r="AQ145" i="56"/>
  <c r="AQ147" i="56"/>
  <c r="AQ99" i="56"/>
  <c r="AQ109" i="56"/>
  <c r="AQ102" i="56"/>
  <c r="AQ124" i="56"/>
  <c r="AQ91" i="56"/>
  <c r="AQ72" i="56"/>
  <c r="AQ79" i="56"/>
  <c r="AQ97" i="56"/>
  <c r="AQ129" i="56"/>
  <c r="AQ70" i="56"/>
  <c r="AQ141" i="56"/>
  <c r="AQ90" i="56"/>
  <c r="AQ133" i="56"/>
  <c r="AQ105" i="56"/>
  <c r="AQ121" i="56"/>
  <c r="AQ67" i="56"/>
  <c r="AQ126" i="56"/>
  <c r="AQ151" i="56"/>
  <c r="AQ112" i="56"/>
  <c r="AQ135" i="56"/>
  <c r="AQ142" i="56"/>
  <c r="AQ115" i="56"/>
  <c r="AQ132" i="56"/>
  <c r="AQ138" i="56"/>
  <c r="AQ103" i="56"/>
  <c r="AQ61" i="56"/>
  <c r="AQ150" i="56"/>
  <c r="AQ154" i="56"/>
  <c r="AQ153" i="56"/>
  <c r="AG157" i="61"/>
  <c r="AG157" i="67"/>
  <c r="AG136" i="61"/>
  <c r="AG136" i="67"/>
  <c r="AG156" i="61"/>
  <c r="AG156" i="67"/>
  <c r="AG158" i="61"/>
  <c r="AG158" i="67"/>
  <c r="AG133" i="67"/>
  <c r="AG133" i="61"/>
  <c r="AG148" i="67"/>
  <c r="AG148" i="61"/>
  <c r="AG162" i="61"/>
  <c r="AG162" i="67"/>
  <c r="AG154" i="67"/>
  <c r="AG154" i="61"/>
  <c r="AG132" i="67"/>
  <c r="AG132" i="61"/>
  <c r="AF60" i="67"/>
  <c r="AF110" i="67" s="1"/>
  <c r="AD14" i="69" s="1"/>
  <c r="AF204" i="67"/>
  <c r="AF256" i="67" s="1"/>
  <c r="AF308" i="67" s="1"/>
  <c r="AF194" i="67"/>
  <c r="AF246" i="67" s="1"/>
  <c r="AF298" i="67" s="1"/>
  <c r="AF213" i="67"/>
  <c r="AF265" i="67" s="1"/>
  <c r="AF317" i="67" s="1"/>
  <c r="AF202" i="67"/>
  <c r="AF254" i="67" s="1"/>
  <c r="AF306" i="67" s="1"/>
  <c r="AF190" i="67"/>
  <c r="AF242" i="67" s="1"/>
  <c r="AF294" i="67" s="1"/>
  <c r="AF201" i="67"/>
  <c r="AF253" i="67" s="1"/>
  <c r="AF305" i="67" s="1"/>
  <c r="AF188" i="67"/>
  <c r="AF240" i="67" s="1"/>
  <c r="AF292" i="67" s="1"/>
  <c r="AF205" i="67"/>
  <c r="AF257" i="67" s="1"/>
  <c r="AF309" i="67" s="1"/>
  <c r="AF187" i="67"/>
  <c r="AF239" i="67" s="1"/>
  <c r="AF291" i="67" s="1"/>
  <c r="AF185" i="67"/>
  <c r="AF237" i="67" s="1"/>
  <c r="AF289" i="67" s="1"/>
  <c r="AF197" i="67"/>
  <c r="AF249" i="67" s="1"/>
  <c r="AF301" i="67" s="1"/>
  <c r="AF189" i="67"/>
  <c r="AF241" i="67" s="1"/>
  <c r="AF293" i="67" s="1"/>
  <c r="AF203" i="67"/>
  <c r="AF255" i="67" s="1"/>
  <c r="AF307" i="67" s="1"/>
  <c r="AF195" i="67"/>
  <c r="AF247" i="67" s="1"/>
  <c r="AF299" i="67" s="1"/>
  <c r="AF186" i="67"/>
  <c r="AF238" i="67" s="1"/>
  <c r="AF290" i="67" s="1"/>
  <c r="AF191" i="67"/>
  <c r="AF243" i="67" s="1"/>
  <c r="AF295" i="67" s="1"/>
  <c r="AF198" i="67"/>
  <c r="AF250" i="67" s="1"/>
  <c r="AF302" i="67" s="1"/>
  <c r="AF208" i="67"/>
  <c r="AF260" i="67" s="1"/>
  <c r="AF312" i="67" s="1"/>
  <c r="AF206" i="67"/>
  <c r="AF258" i="67" s="1"/>
  <c r="AF310" i="67" s="1"/>
  <c r="AF209" i="67"/>
  <c r="AF261" i="67" s="1"/>
  <c r="AF313" i="67" s="1"/>
  <c r="AF199" i="67"/>
  <c r="AF251" i="67" s="1"/>
  <c r="AF303" i="67" s="1"/>
  <c r="AF211" i="67"/>
  <c r="AF263" i="67" s="1"/>
  <c r="AF315" i="67" s="1"/>
  <c r="AF200" i="67"/>
  <c r="AF252" i="67" s="1"/>
  <c r="AF304" i="67" s="1"/>
  <c r="AF193" i="67"/>
  <c r="AF245" i="67" s="1"/>
  <c r="AF297" i="67" s="1"/>
  <c r="AF196" i="67"/>
  <c r="AF248" i="67" s="1"/>
  <c r="AF300" i="67" s="1"/>
  <c r="AF212" i="67"/>
  <c r="AF264" i="67" s="1"/>
  <c r="AF316" i="67" s="1"/>
  <c r="AF215" i="67"/>
  <c r="AF267" i="67" s="1"/>
  <c r="AF319" i="67" s="1"/>
  <c r="AF192" i="67"/>
  <c r="AF244" i="67" s="1"/>
  <c r="AF296" i="67" s="1"/>
  <c r="AF210" i="67"/>
  <c r="AF262" i="67" s="1"/>
  <c r="AF314" i="67" s="1"/>
  <c r="AF214" i="67"/>
  <c r="AF266" i="67" s="1"/>
  <c r="AF318" i="67" s="1"/>
  <c r="AF207" i="67"/>
  <c r="AF259" i="67" s="1"/>
  <c r="AF311" i="67" s="1"/>
  <c r="AF216" i="67"/>
  <c r="AF268" i="67" s="1"/>
  <c r="AF320" i="67" s="1"/>
  <c r="AF172" i="67"/>
  <c r="AF224" i="67" s="1"/>
  <c r="AF276" i="67" s="1"/>
  <c r="AF171" i="67"/>
  <c r="AF223" i="67" s="1"/>
  <c r="AF275" i="67" s="1"/>
  <c r="AF184" i="67"/>
  <c r="AF236" i="67" s="1"/>
  <c r="AF288" i="67" s="1"/>
  <c r="AF173" i="67"/>
  <c r="AF181" i="67"/>
  <c r="AF233" i="67" s="1"/>
  <c r="AF285" i="67" s="1"/>
  <c r="AF182" i="67"/>
  <c r="AF234" i="67" s="1"/>
  <c r="AF286" i="67" s="1"/>
  <c r="AF177" i="67"/>
  <c r="AF229" i="67" s="1"/>
  <c r="AF281" i="67" s="1"/>
  <c r="AF174" i="67"/>
  <c r="AF168" i="67"/>
  <c r="AF220" i="67" s="1"/>
  <c r="AF272" i="67" s="1"/>
  <c r="AF169" i="67"/>
  <c r="AF221" i="67" s="1"/>
  <c r="AF273" i="67" s="1"/>
  <c r="AF178" i="67"/>
  <c r="AF230" i="67" s="1"/>
  <c r="AF282" i="67" s="1"/>
  <c r="AF175" i="67"/>
  <c r="AF227" i="67" s="1"/>
  <c r="AF279" i="67" s="1"/>
  <c r="AF180" i="67"/>
  <c r="AF232" i="67" s="1"/>
  <c r="AF284" i="67" s="1"/>
  <c r="AF167" i="67"/>
  <c r="AF219" i="67" s="1"/>
  <c r="AF271" i="67" s="1"/>
  <c r="AF170" i="67"/>
  <c r="AF222" i="67" s="1"/>
  <c r="AF274" i="67" s="1"/>
  <c r="AF183" i="67"/>
  <c r="AF235" i="67" s="1"/>
  <c r="AF287" i="67" s="1"/>
  <c r="AF176" i="67"/>
  <c r="AF228" i="67" s="1"/>
  <c r="AF280" i="67" s="1"/>
  <c r="AF179" i="67"/>
  <c r="AF231" i="67" s="1"/>
  <c r="AF283" i="67" s="1"/>
  <c r="AG117" i="61"/>
  <c r="AG117" i="67"/>
  <c r="AG120" i="61"/>
  <c r="AG120" i="67"/>
  <c r="AG125" i="61"/>
  <c r="AG125" i="67"/>
  <c r="AG114" i="61"/>
  <c r="AG114" i="67"/>
  <c r="AG122" i="61"/>
  <c r="AG122" i="67"/>
  <c r="AG127" i="61"/>
  <c r="AG127" i="67"/>
  <c r="AG128" i="61"/>
  <c r="AG128" i="67"/>
  <c r="AG121" i="61"/>
  <c r="AG121" i="67"/>
  <c r="AG131" i="61"/>
  <c r="AG131" i="67"/>
  <c r="AG119" i="61"/>
  <c r="AG119" i="67"/>
  <c r="AG118" i="61"/>
  <c r="AG335" i="61" s="1"/>
  <c r="AG118" i="67"/>
  <c r="AG335" i="67" s="1"/>
  <c r="AG115" i="61"/>
  <c r="AG115" i="67"/>
  <c r="AG333" i="67" s="1"/>
  <c r="AG116" i="61"/>
  <c r="AG116" i="67"/>
  <c r="AG130" i="61"/>
  <c r="AG130" i="67"/>
  <c r="AG124" i="61"/>
  <c r="AG124" i="67"/>
  <c r="AG123" i="61"/>
  <c r="AG123" i="67"/>
  <c r="AG129" i="61"/>
  <c r="AG129" i="67"/>
  <c r="AF324" i="67"/>
  <c r="AF178" i="61"/>
  <c r="AF230" i="61" s="1"/>
  <c r="AF282" i="61" s="1"/>
  <c r="AF184" i="61"/>
  <c r="AF236" i="61" s="1"/>
  <c r="AF288" i="61" s="1"/>
  <c r="AF182" i="61"/>
  <c r="AF234" i="61" s="1"/>
  <c r="AF286" i="61" s="1"/>
  <c r="AF189" i="61"/>
  <c r="AF241" i="61" s="1"/>
  <c r="AF293" i="61" s="1"/>
  <c r="AF205" i="61"/>
  <c r="AF257" i="61" s="1"/>
  <c r="AF309" i="61" s="1"/>
  <c r="AF202" i="61"/>
  <c r="AF254" i="61" s="1"/>
  <c r="AF306" i="61" s="1"/>
  <c r="AF208" i="61"/>
  <c r="AF260" i="61" s="1"/>
  <c r="AF312" i="61" s="1"/>
  <c r="AF209" i="61"/>
  <c r="AF261" i="61" s="1"/>
  <c r="AF313" i="61" s="1"/>
  <c r="AF191" i="61"/>
  <c r="AF243" i="61" s="1"/>
  <c r="AF295" i="61" s="1"/>
  <c r="AF212" i="61"/>
  <c r="AF264" i="61" s="1"/>
  <c r="AF316" i="61" s="1"/>
  <c r="AF214" i="61"/>
  <c r="AF266" i="61" s="1"/>
  <c r="AF318" i="61" s="1"/>
  <c r="AF174" i="61"/>
  <c r="AF226" i="61" s="1"/>
  <c r="AF278" i="61" s="1"/>
  <c r="AF183" i="61"/>
  <c r="AF235" i="61" s="1"/>
  <c r="AF287" i="61" s="1"/>
  <c r="AF179" i="61"/>
  <c r="AF231" i="61" s="1"/>
  <c r="AF283" i="61" s="1"/>
  <c r="AF173" i="61"/>
  <c r="AF225" i="61" s="1"/>
  <c r="AF277" i="61" s="1"/>
  <c r="AF167" i="61"/>
  <c r="AF219" i="61" s="1"/>
  <c r="AF271" i="61" s="1"/>
  <c r="AF194" i="61"/>
  <c r="AF246" i="61" s="1"/>
  <c r="AF298" i="61" s="1"/>
  <c r="AF190" i="61"/>
  <c r="AF242" i="61" s="1"/>
  <c r="AF294" i="61" s="1"/>
  <c r="AF188" i="61"/>
  <c r="AF240" i="61" s="1"/>
  <c r="AF292" i="61" s="1"/>
  <c r="AF193" i="61"/>
  <c r="AF245" i="61" s="1"/>
  <c r="AF297" i="61" s="1"/>
  <c r="AF195" i="61"/>
  <c r="AF247" i="61" s="1"/>
  <c r="AF299" i="61" s="1"/>
  <c r="AF206" i="61"/>
  <c r="AF258" i="61" s="1"/>
  <c r="AF310" i="61" s="1"/>
  <c r="AF196" i="61"/>
  <c r="AF248" i="61" s="1"/>
  <c r="AF300" i="61" s="1"/>
  <c r="AF210" i="61"/>
  <c r="AF262" i="61" s="1"/>
  <c r="AF314" i="61" s="1"/>
  <c r="AF177" i="61"/>
  <c r="AF229" i="61" s="1"/>
  <c r="AF281" i="61" s="1"/>
  <c r="AF175" i="61"/>
  <c r="AF227" i="61" s="1"/>
  <c r="AF279" i="61" s="1"/>
  <c r="AF176" i="61"/>
  <c r="AF228" i="61" s="1"/>
  <c r="AF280" i="61" s="1"/>
  <c r="AF181" i="61"/>
  <c r="AF233" i="61" s="1"/>
  <c r="AF285" i="61" s="1"/>
  <c r="AF180" i="61"/>
  <c r="AF232" i="61" s="1"/>
  <c r="AF284" i="61" s="1"/>
  <c r="AF203" i="61"/>
  <c r="AF255" i="61" s="1"/>
  <c r="AF307" i="61" s="1"/>
  <c r="AF213" i="61"/>
  <c r="AF265" i="61" s="1"/>
  <c r="AF317" i="61" s="1"/>
  <c r="AF197" i="61"/>
  <c r="AF249" i="61" s="1"/>
  <c r="AF301" i="61" s="1"/>
  <c r="AF200" i="61"/>
  <c r="AF252" i="61" s="1"/>
  <c r="AF304" i="61" s="1"/>
  <c r="AF207" i="61"/>
  <c r="AF259" i="61" s="1"/>
  <c r="AF311" i="61" s="1"/>
  <c r="AF199" i="61"/>
  <c r="AF251" i="61" s="1"/>
  <c r="AF303" i="61" s="1"/>
  <c r="AF198" i="61"/>
  <c r="AF250" i="61" s="1"/>
  <c r="AF302" i="61" s="1"/>
  <c r="AF216" i="61"/>
  <c r="AF268" i="61" s="1"/>
  <c r="AF320" i="61" s="1"/>
  <c r="AF168" i="61"/>
  <c r="AF220" i="61" s="1"/>
  <c r="AF272" i="61" s="1"/>
  <c r="AF171" i="61"/>
  <c r="AF223" i="61" s="1"/>
  <c r="AF275" i="61" s="1"/>
  <c r="AF172" i="61"/>
  <c r="AF224" i="61" s="1"/>
  <c r="AF276" i="61" s="1"/>
  <c r="AF204" i="61"/>
  <c r="AF256" i="61" s="1"/>
  <c r="AF308" i="61" s="1"/>
  <c r="AF185" i="61"/>
  <c r="AF237" i="61" s="1"/>
  <c r="AF289" i="61" s="1"/>
  <c r="AF187" i="61"/>
  <c r="AF239" i="61" s="1"/>
  <c r="AF291" i="61" s="1"/>
  <c r="AF201" i="61"/>
  <c r="AF253" i="61" s="1"/>
  <c r="AF305" i="61" s="1"/>
  <c r="AF186" i="61"/>
  <c r="AF238" i="61" s="1"/>
  <c r="AF290" i="61" s="1"/>
  <c r="AF215" i="61"/>
  <c r="AF267" i="61" s="1"/>
  <c r="AF319" i="61" s="1"/>
  <c r="AF192" i="61"/>
  <c r="AF244" i="61" s="1"/>
  <c r="AF296" i="61" s="1"/>
  <c r="AF211" i="61"/>
  <c r="AF263" i="61" s="1"/>
  <c r="AF315" i="61" s="1"/>
  <c r="AF170" i="61"/>
  <c r="AF222" i="61" s="1"/>
  <c r="AF274" i="61" s="1"/>
  <c r="AF169" i="61"/>
  <c r="AF221" i="61" s="1"/>
  <c r="AF273" i="61" s="1"/>
  <c r="AF60" i="61"/>
  <c r="AF110" i="61" s="1"/>
  <c r="AQ54" i="56"/>
  <c r="AQ55" i="56"/>
  <c r="AQ57" i="56"/>
  <c r="AQ58" i="56"/>
  <c r="AQ51" i="56"/>
  <c r="AQ52" i="56"/>
  <c r="BD92" i="67"/>
  <c r="BD98" i="67"/>
  <c r="BD97" i="67"/>
  <c r="BD89" i="67"/>
  <c r="BD95" i="67"/>
  <c r="BD393" i="67"/>
  <c r="BD395" i="67" s="1"/>
  <c r="BB16" i="69" s="1"/>
  <c r="BD99" i="67"/>
  <c r="BD87" i="67"/>
  <c r="BD102" i="67"/>
  <c r="BD86" i="67"/>
  <c r="BD91" i="67"/>
  <c r="BD100" i="67"/>
  <c r="BD104" i="67"/>
  <c r="BD394" i="67"/>
  <c r="BD90" i="67"/>
  <c r="BD105" i="67"/>
  <c r="BD96" i="67"/>
  <c r="BD93" i="67"/>
  <c r="BD88" i="67"/>
  <c r="BD94" i="67"/>
  <c r="BD103" i="67"/>
  <c r="BD101" i="67"/>
  <c r="BD85" i="67"/>
  <c r="BD84" i="67"/>
  <c r="BB19" i="66"/>
  <c r="BA19" i="66"/>
  <c r="AY34" i="66"/>
  <c r="BE3" i="67" s="1"/>
  <c r="AZ33" i="66"/>
  <c r="AZ3" i="42"/>
  <c r="AZ6" i="42" s="1"/>
  <c r="BB27" i="1"/>
  <c r="AD183" i="59"/>
  <c r="AD70" i="59" s="1"/>
  <c r="AF324" i="61"/>
  <c r="AF348" i="61" s="1"/>
  <c r="AF363" i="61" s="1"/>
  <c r="AF57" i="61"/>
  <c r="AQ10" i="56"/>
  <c r="AQ42" i="56"/>
  <c r="AQ48" i="56"/>
  <c r="AQ43" i="56"/>
  <c r="AQ37" i="56"/>
  <c r="AQ18" i="56"/>
  <c r="AQ21" i="56"/>
  <c r="AQ30" i="56"/>
  <c r="AQ22" i="56"/>
  <c r="AQ24" i="56"/>
  <c r="AQ16" i="56"/>
  <c r="AQ34" i="56"/>
  <c r="AQ12" i="56"/>
  <c r="AQ49" i="56"/>
  <c r="AQ36" i="56"/>
  <c r="AQ27" i="56"/>
  <c r="AQ9" i="56"/>
  <c r="AQ15" i="56"/>
  <c r="AQ46" i="56"/>
  <c r="AQ39" i="56"/>
  <c r="AQ19" i="56"/>
  <c r="AQ33" i="56"/>
  <c r="AQ31" i="56"/>
  <c r="AQ25" i="56"/>
  <c r="AQ45" i="56"/>
  <c r="AQ28" i="56"/>
  <c r="AQ40" i="56"/>
  <c r="AQ13" i="56"/>
  <c r="BH390" i="67"/>
  <c r="AE81" i="69"/>
  <c r="AF82" i="69"/>
  <c r="AG83" i="69"/>
  <c r="AH84" i="69"/>
  <c r="AI85" i="69"/>
  <c r="AJ86" i="69"/>
  <c r="AK87" i="69"/>
  <c r="AL88" i="69"/>
  <c r="AM89" i="69"/>
  <c r="AN90" i="69"/>
  <c r="AO91" i="69"/>
  <c r="AP92" i="69"/>
  <c r="AQ93" i="69"/>
  <c r="AR94" i="69"/>
  <c r="AS95" i="69"/>
  <c r="AT96" i="69"/>
  <c r="AU97" i="69"/>
  <c r="AV98" i="69"/>
  <c r="AW99" i="69"/>
  <c r="AX100" i="69"/>
  <c r="AY101" i="69"/>
  <c r="AZ102" i="69"/>
  <c r="BA103" i="69"/>
  <c r="BB104" i="69"/>
  <c r="BC105" i="69"/>
  <c r="BD106" i="69"/>
  <c r="BE107" i="69"/>
  <c r="AE188" i="69"/>
  <c r="AF189" i="69"/>
  <c r="AG190" i="69"/>
  <c r="AH191" i="69"/>
  <c r="AI192" i="69"/>
  <c r="AJ193" i="69"/>
  <c r="AK194" i="69"/>
  <c r="AL195" i="69"/>
  <c r="AM196" i="69"/>
  <c r="AN197" i="69"/>
  <c r="AO198" i="69"/>
  <c r="AP199" i="69"/>
  <c r="AQ200" i="69"/>
  <c r="AR201" i="69"/>
  <c r="AS202" i="69"/>
  <c r="AT203" i="69"/>
  <c r="AU204" i="69"/>
  <c r="AV205" i="69"/>
  <c r="AW206" i="69"/>
  <c r="AX207" i="69"/>
  <c r="AY208" i="69"/>
  <c r="AZ209" i="69"/>
  <c r="BA210" i="69"/>
  <c r="BB211" i="69"/>
  <c r="BC212" i="69"/>
  <c r="BD213" i="69"/>
  <c r="BE214" i="69"/>
  <c r="BE393" i="61"/>
  <c r="BE395" i="61" s="1"/>
  <c r="BC16" i="59" s="1"/>
  <c r="AE401" i="61"/>
  <c r="AE402" i="61" s="1"/>
  <c r="AE80" i="59"/>
  <c r="AF81" i="59"/>
  <c r="AG82" i="59"/>
  <c r="AH83" i="59"/>
  <c r="AI84" i="59"/>
  <c r="AJ85" i="59"/>
  <c r="AK86" i="59"/>
  <c r="AL87" i="59"/>
  <c r="AM88" i="59"/>
  <c r="AN89" i="59"/>
  <c r="AO90" i="59"/>
  <c r="AP91" i="59"/>
  <c r="AQ92" i="59"/>
  <c r="AR93" i="59"/>
  <c r="AS94" i="59"/>
  <c r="AT95" i="59"/>
  <c r="AU96" i="59"/>
  <c r="AV97" i="59"/>
  <c r="AW98" i="59"/>
  <c r="AX99" i="59"/>
  <c r="AY100" i="59"/>
  <c r="AZ101" i="59"/>
  <c r="BA102" i="59"/>
  <c r="BB103" i="59"/>
  <c r="AE187" i="59"/>
  <c r="AF188" i="59"/>
  <c r="AG189" i="59"/>
  <c r="AH190" i="59"/>
  <c r="AI191" i="59"/>
  <c r="AJ192" i="59"/>
  <c r="AK193" i="59"/>
  <c r="AL194" i="59"/>
  <c r="AM195" i="59"/>
  <c r="AN196" i="59"/>
  <c r="AO197" i="59"/>
  <c r="AP198" i="59"/>
  <c r="AQ199" i="59"/>
  <c r="AR200" i="59"/>
  <c r="AS201" i="59"/>
  <c r="AT202" i="59"/>
  <c r="AU203" i="59"/>
  <c r="AV204" i="59"/>
  <c r="AW205" i="59"/>
  <c r="AX206" i="59"/>
  <c r="AY207" i="59"/>
  <c r="AZ208" i="59"/>
  <c r="BA209" i="59"/>
  <c r="BB210" i="59"/>
  <c r="BC104" i="59"/>
  <c r="BC211" i="59"/>
  <c r="BD213" i="59"/>
  <c r="BD217" i="59"/>
  <c r="BD221" i="59"/>
  <c r="BD225" i="59"/>
  <c r="BD212" i="59"/>
  <c r="BD216" i="59"/>
  <c r="BD220" i="59"/>
  <c r="BD224" i="59"/>
  <c r="BD215" i="59"/>
  <c r="BD219" i="59"/>
  <c r="BD223" i="59"/>
  <c r="BD214" i="59"/>
  <c r="BD218" i="59"/>
  <c r="BD222" i="59"/>
  <c r="BD226" i="59"/>
  <c r="BD228" i="59"/>
  <c r="BD232" i="59"/>
  <c r="BD236" i="59"/>
  <c r="BD227" i="59"/>
  <c r="BD231" i="59"/>
  <c r="BD235" i="59"/>
  <c r="BD230" i="59"/>
  <c r="BD234" i="59"/>
  <c r="BD229" i="59"/>
  <c r="BD233" i="59"/>
  <c r="BD162" i="59"/>
  <c r="BD161" i="59"/>
  <c r="BD163" i="59"/>
  <c r="BD167" i="59"/>
  <c r="BD171" i="59"/>
  <c r="BD175" i="59"/>
  <c r="BD179" i="59"/>
  <c r="BD160" i="59"/>
  <c r="BD166" i="59"/>
  <c r="BD170" i="59"/>
  <c r="BD174" i="59"/>
  <c r="BD178" i="59"/>
  <c r="BD182" i="59"/>
  <c r="BD165" i="59"/>
  <c r="BD173" i="59"/>
  <c r="BD181" i="59"/>
  <c r="BD159" i="59"/>
  <c r="BD169" i="59"/>
  <c r="BD176" i="59"/>
  <c r="BD164" i="59"/>
  <c r="BD172" i="59"/>
  <c r="BD180" i="59"/>
  <c r="BD177" i="59"/>
  <c r="BD168" i="59"/>
  <c r="BE390" i="61"/>
  <c r="BD108" i="59"/>
  <c r="BD107" i="59"/>
  <c r="BD111" i="59"/>
  <c r="BD106" i="59"/>
  <c r="BD110" i="59"/>
  <c r="BD109" i="59"/>
  <c r="BD112" i="59"/>
  <c r="BD116" i="59"/>
  <c r="BD120" i="59"/>
  <c r="BD124" i="59"/>
  <c r="BD128" i="59"/>
  <c r="BD121" i="59"/>
  <c r="BD105" i="59"/>
  <c r="BD115" i="59"/>
  <c r="BD119" i="59"/>
  <c r="BD123" i="59"/>
  <c r="BD127" i="59"/>
  <c r="BD125" i="59"/>
  <c r="BD114" i="59"/>
  <c r="BD118" i="59"/>
  <c r="BD122" i="59"/>
  <c r="BD126" i="59"/>
  <c r="BD113" i="59"/>
  <c r="BD117" i="59"/>
  <c r="BD129" i="59"/>
  <c r="BF108" i="61"/>
  <c r="BF109" i="61"/>
  <c r="AQ7" i="56"/>
  <c r="AQ6" i="56"/>
  <c r="AC29" i="1"/>
  <c r="AR3" i="56"/>
  <c r="BP2" i="56"/>
  <c r="BG2" i="61"/>
  <c r="BE5" i="59"/>
  <c r="BA18" i="1"/>
  <c r="BA11" i="1" s="1"/>
  <c r="BA34" i="1"/>
  <c r="BG3" i="61" s="1"/>
  <c r="AD14" i="59" l="1"/>
  <c r="AD18" i="59" s="1"/>
  <c r="AC20" i="69"/>
  <c r="BF5" i="59"/>
  <c r="BF129" i="59" s="1"/>
  <c r="BF5" i="75"/>
  <c r="BF106" i="75" s="1"/>
  <c r="AF21" i="75"/>
  <c r="AF23" i="75"/>
  <c r="AS93" i="75"/>
  <c r="AV96" i="75"/>
  <c r="AP90" i="75"/>
  <c r="AR92" i="75"/>
  <c r="AG81" i="75"/>
  <c r="BA101" i="75"/>
  <c r="AN88" i="75"/>
  <c r="BE105" i="75"/>
  <c r="AH82" i="75"/>
  <c r="AX98" i="75"/>
  <c r="AW97" i="75"/>
  <c r="AZ100" i="75"/>
  <c r="AQ91" i="75"/>
  <c r="AT94" i="75"/>
  <c r="AY99" i="75"/>
  <c r="AK85" i="75"/>
  <c r="AE79" i="75"/>
  <c r="AE129" i="75" s="1"/>
  <c r="AE16" i="75" s="1"/>
  <c r="BB102" i="75"/>
  <c r="AI83" i="75"/>
  <c r="BC103" i="75"/>
  <c r="AL86" i="75"/>
  <c r="AJ84" i="75"/>
  <c r="AM87" i="75"/>
  <c r="AU95" i="75"/>
  <c r="AF80" i="75"/>
  <c r="BD104" i="75"/>
  <c r="AO89" i="75"/>
  <c r="AG333" i="61"/>
  <c r="AG330" i="67"/>
  <c r="AG336" i="67"/>
  <c r="AG336" i="61"/>
  <c r="AG328" i="67"/>
  <c r="AG329" i="61"/>
  <c r="AG325" i="67"/>
  <c r="AG329" i="67"/>
  <c r="AF399" i="61"/>
  <c r="AG332" i="67"/>
  <c r="AG334" i="67"/>
  <c r="AG331" i="67"/>
  <c r="AG331" i="61"/>
  <c r="AG327" i="67"/>
  <c r="AG326" i="67"/>
  <c r="AF338" i="67"/>
  <c r="AF353" i="67"/>
  <c r="AF368" i="67" s="1"/>
  <c r="AF342" i="67"/>
  <c r="AF357" i="67" s="1"/>
  <c r="AF349" i="67"/>
  <c r="AF364" i="67" s="1"/>
  <c r="AF344" i="67"/>
  <c r="AF359" i="67" s="1"/>
  <c r="AF350" i="67"/>
  <c r="AF365" i="67" s="1"/>
  <c r="AF348" i="67"/>
  <c r="AF363" i="67" s="1"/>
  <c r="AF343" i="67"/>
  <c r="AF358" i="67" s="1"/>
  <c r="AF346" i="67"/>
  <c r="AF361" i="67" s="1"/>
  <c r="AF347" i="67"/>
  <c r="AF362" i="67" s="1"/>
  <c r="AF352" i="67"/>
  <c r="AF367" i="67" s="1"/>
  <c r="AF345" i="67"/>
  <c r="AF360" i="67" s="1"/>
  <c r="AF351" i="67"/>
  <c r="AF366" i="67" s="1"/>
  <c r="AF341" i="67"/>
  <c r="AF356" i="67" s="1"/>
  <c r="AF378" i="61"/>
  <c r="AF351" i="61"/>
  <c r="AF366" i="61" s="1"/>
  <c r="AF352" i="61"/>
  <c r="AF367" i="61" s="1"/>
  <c r="AF353" i="61"/>
  <c r="AF368" i="61" s="1"/>
  <c r="AF347" i="61"/>
  <c r="AF362" i="61" s="1"/>
  <c r="AF345" i="61"/>
  <c r="AF360" i="61" s="1"/>
  <c r="AF341" i="61"/>
  <c r="AF356" i="61" s="1"/>
  <c r="AF349" i="61"/>
  <c r="AF364" i="61" s="1"/>
  <c r="AF346" i="61"/>
  <c r="AF361" i="61" s="1"/>
  <c r="AF343" i="61"/>
  <c r="AF358" i="61" s="1"/>
  <c r="AF344" i="61"/>
  <c r="AF359" i="61" s="1"/>
  <c r="AF350" i="61"/>
  <c r="AF365" i="61" s="1"/>
  <c r="AF342" i="61"/>
  <c r="AF357" i="61" s="1"/>
  <c r="AF338" i="61"/>
  <c r="AG325" i="61"/>
  <c r="AG165" i="67"/>
  <c r="AG172" i="67" s="1"/>
  <c r="AF78" i="69"/>
  <c r="BF214" i="69" s="1"/>
  <c r="AF76" i="69"/>
  <c r="AF77" i="59"/>
  <c r="BF213" i="59" s="1"/>
  <c r="AF75" i="59"/>
  <c r="AG326" i="61"/>
  <c r="BF400" i="61"/>
  <c r="AQ68" i="56"/>
  <c r="AQ98" i="56"/>
  <c r="AQ80" i="56"/>
  <c r="AQ116" i="56"/>
  <c r="BG389" i="61"/>
  <c r="BG394" i="61" s="1"/>
  <c r="BG388" i="61"/>
  <c r="BF236" i="59"/>
  <c r="BF182" i="59"/>
  <c r="BF126" i="59"/>
  <c r="BF178" i="59"/>
  <c r="BF123" i="59"/>
  <c r="BF229" i="59"/>
  <c r="BF174" i="59"/>
  <c r="BF226" i="59"/>
  <c r="BF225" i="59"/>
  <c r="BF170" i="59"/>
  <c r="BF222" i="59"/>
  <c r="BF114" i="59"/>
  <c r="BF166" i="59"/>
  <c r="BF218" i="59"/>
  <c r="BF110" i="59"/>
  <c r="BF162" i="59"/>
  <c r="BF214" i="59"/>
  <c r="AG136" i="69"/>
  <c r="BF161" i="69"/>
  <c r="AE133" i="59"/>
  <c r="AE183" i="59" s="1"/>
  <c r="AE70" i="59" s="1"/>
  <c r="BF160" i="59"/>
  <c r="BG56" i="61"/>
  <c r="BG55" i="61"/>
  <c r="BG108" i="61" s="1"/>
  <c r="BG54" i="61"/>
  <c r="BG107" i="61" s="1"/>
  <c r="BG53" i="61"/>
  <c r="BG106" i="61" s="1"/>
  <c r="BG52" i="61"/>
  <c r="BG105" i="61" s="1"/>
  <c r="BG51" i="61"/>
  <c r="BG104" i="61" s="1"/>
  <c r="BG50" i="61"/>
  <c r="BG103" i="61" s="1"/>
  <c r="BG49" i="61"/>
  <c r="BG102" i="61" s="1"/>
  <c r="BG48" i="61"/>
  <c r="BG101" i="61" s="1"/>
  <c r="BG47" i="61"/>
  <c r="BG100" i="61" s="1"/>
  <c r="BG46" i="61"/>
  <c r="BG99" i="61" s="1"/>
  <c r="BG45" i="61"/>
  <c r="BG98" i="61" s="1"/>
  <c r="BG44" i="61"/>
  <c r="BG97" i="61" s="1"/>
  <c r="BG43" i="61"/>
  <c r="BG96" i="61" s="1"/>
  <c r="BG42" i="61"/>
  <c r="BG95" i="61" s="1"/>
  <c r="BG41" i="61"/>
  <c r="BG94" i="61" s="1"/>
  <c r="BG40" i="61"/>
  <c r="BG93" i="61" s="1"/>
  <c r="BG39" i="61"/>
  <c r="BG92" i="61" s="1"/>
  <c r="BG38" i="61"/>
  <c r="BG91" i="61" s="1"/>
  <c r="BG37" i="61"/>
  <c r="BG90" i="61" s="1"/>
  <c r="BG36" i="61"/>
  <c r="BG89" i="61" s="1"/>
  <c r="BG35" i="61"/>
  <c r="BG88" i="61" s="1"/>
  <c r="BG34" i="61"/>
  <c r="BG87" i="61" s="1"/>
  <c r="AK11" i="61"/>
  <c r="AK64" i="61" s="1"/>
  <c r="AJ10" i="61"/>
  <c r="AJ63" i="61" s="1"/>
  <c r="AN14" i="61"/>
  <c r="AN67" i="61" s="1"/>
  <c r="AI9" i="61"/>
  <c r="AI62" i="61" s="1"/>
  <c r="AM13" i="61"/>
  <c r="AM66" i="61" s="1"/>
  <c r="AL12" i="61"/>
  <c r="AL65" i="61" s="1"/>
  <c r="AR18" i="61"/>
  <c r="AR71" i="61" s="1"/>
  <c r="AQ17" i="61"/>
  <c r="AQ70" i="61" s="1"/>
  <c r="AU21" i="61"/>
  <c r="AU74" i="61" s="1"/>
  <c r="AH8" i="61"/>
  <c r="AH61" i="61" s="1"/>
  <c r="AP16" i="61"/>
  <c r="AP69" i="61" s="1"/>
  <c r="AT20" i="61"/>
  <c r="AT73" i="61" s="1"/>
  <c r="AS19" i="61"/>
  <c r="AS72" i="61" s="1"/>
  <c r="AW23" i="61"/>
  <c r="AW76" i="61" s="1"/>
  <c r="BA27" i="61"/>
  <c r="BA80" i="61" s="1"/>
  <c r="AV22" i="61"/>
  <c r="AV75" i="61" s="1"/>
  <c r="AZ26" i="61"/>
  <c r="AZ79" i="61" s="1"/>
  <c r="AO15" i="61"/>
  <c r="AO68" i="61" s="1"/>
  <c r="AY25" i="61"/>
  <c r="AY78" i="61" s="1"/>
  <c r="AX24" i="61"/>
  <c r="AX77" i="61" s="1"/>
  <c r="BB28" i="61"/>
  <c r="BB81" i="61" s="1"/>
  <c r="BE31" i="61"/>
  <c r="BE84" i="61" s="1"/>
  <c r="BF32" i="61"/>
  <c r="BF85" i="61" s="1"/>
  <c r="BD30" i="61"/>
  <c r="BD83" i="61" s="1"/>
  <c r="BC29" i="61"/>
  <c r="BC82" i="61" s="1"/>
  <c r="BG33" i="61"/>
  <c r="BG86" i="61" s="1"/>
  <c r="AG7" i="61"/>
  <c r="AG328" i="61"/>
  <c r="AQ119" i="56"/>
  <c r="AG330" i="61"/>
  <c r="AG327" i="61"/>
  <c r="AQ113" i="56"/>
  <c r="AQ122" i="56"/>
  <c r="AQ62" i="56"/>
  <c r="AQ86" i="56"/>
  <c r="AQ155" i="56"/>
  <c r="AQ110" i="56"/>
  <c r="AQ104" i="56"/>
  <c r="AQ89" i="56"/>
  <c r="AQ125" i="56"/>
  <c r="AQ146" i="56"/>
  <c r="AQ131" i="56"/>
  <c r="AQ65" i="56"/>
  <c r="AQ74" i="56"/>
  <c r="AQ137" i="56"/>
  <c r="BG218" i="61"/>
  <c r="BG270" i="61" s="1"/>
  <c r="AQ152" i="56"/>
  <c r="AQ71" i="56"/>
  <c r="AQ107" i="56"/>
  <c r="AQ83" i="56"/>
  <c r="AQ95" i="56"/>
  <c r="AQ128" i="56"/>
  <c r="AQ143" i="56"/>
  <c r="AQ134" i="56"/>
  <c r="AQ92" i="56"/>
  <c r="AQ77" i="56"/>
  <c r="AQ101" i="56"/>
  <c r="AQ140" i="56"/>
  <c r="AQ149" i="56"/>
  <c r="AG164" i="61"/>
  <c r="AF225" i="67"/>
  <c r="AF277" i="67" s="1"/>
  <c r="AF226" i="67"/>
  <c r="AF278" i="67" s="1"/>
  <c r="AK11" i="67"/>
  <c r="AK64" i="67" s="1"/>
  <c r="AO15" i="67"/>
  <c r="AO68" i="67" s="1"/>
  <c r="AJ10" i="67"/>
  <c r="AJ63" i="67" s="1"/>
  <c r="AN14" i="67"/>
  <c r="AN67" i="67" s="1"/>
  <c r="AI9" i="67"/>
  <c r="AI62" i="67" s="1"/>
  <c r="AM13" i="67"/>
  <c r="AM66" i="67" s="1"/>
  <c r="AP16" i="67"/>
  <c r="AP69" i="67" s="1"/>
  <c r="AQ17" i="67"/>
  <c r="AQ70" i="67" s="1"/>
  <c r="AU21" i="67"/>
  <c r="AU74" i="67" s="1"/>
  <c r="AL12" i="67"/>
  <c r="AL65" i="67" s="1"/>
  <c r="AT20" i="67"/>
  <c r="AT73" i="67" s="1"/>
  <c r="AH8" i="67"/>
  <c r="AH61" i="67" s="1"/>
  <c r="AS19" i="67"/>
  <c r="AS72" i="67" s="1"/>
  <c r="AW23" i="67"/>
  <c r="AW76" i="67" s="1"/>
  <c r="AR18" i="67"/>
  <c r="AR71" i="67" s="1"/>
  <c r="AV22" i="67"/>
  <c r="AV75" i="67" s="1"/>
  <c r="AZ26" i="67"/>
  <c r="AZ79" i="67" s="1"/>
  <c r="BD30" i="67"/>
  <c r="BD83" i="67" s="1"/>
  <c r="AY25" i="67"/>
  <c r="AY78" i="67" s="1"/>
  <c r="BC29" i="67"/>
  <c r="BC82" i="67" s="1"/>
  <c r="AX24" i="67"/>
  <c r="AX77" i="67" s="1"/>
  <c r="BB28" i="67"/>
  <c r="BB81" i="67" s="1"/>
  <c r="BA27" i="67"/>
  <c r="BA80" i="67" s="1"/>
  <c r="BF32" i="67"/>
  <c r="BG33" i="67"/>
  <c r="BE31" i="67"/>
  <c r="BE84" i="67" s="1"/>
  <c r="BH34" i="67"/>
  <c r="AG7" i="67"/>
  <c r="AG334" i="61"/>
  <c r="AG332" i="61"/>
  <c r="AQ11" i="56"/>
  <c r="AQ53" i="56"/>
  <c r="AQ56" i="56"/>
  <c r="AQ59" i="56"/>
  <c r="AE134" i="69"/>
  <c r="AE184" i="69" s="1"/>
  <c r="AE71" i="69" s="1"/>
  <c r="BA33" i="66"/>
  <c r="AZ34" i="66"/>
  <c r="BF3" i="67" s="1"/>
  <c r="BE103" i="67"/>
  <c r="BE87" i="67"/>
  <c r="BE96" i="67"/>
  <c r="BE106" i="67"/>
  <c r="BE104" i="67"/>
  <c r="BE95" i="67"/>
  <c r="BE99" i="67"/>
  <c r="BE91" i="67"/>
  <c r="BE100" i="67"/>
  <c r="BE93" i="67"/>
  <c r="BE97" i="67"/>
  <c r="BE98" i="67"/>
  <c r="BE88" i="67"/>
  <c r="BE89" i="67"/>
  <c r="BE105" i="67"/>
  <c r="BE394" i="67"/>
  <c r="BE92" i="67"/>
  <c r="BE102" i="67"/>
  <c r="BE94" i="67"/>
  <c r="BE101" i="67"/>
  <c r="BE90" i="67"/>
  <c r="BE393" i="67"/>
  <c r="BE395" i="67" s="1"/>
  <c r="BC16" i="69" s="1"/>
  <c r="BE86" i="67"/>
  <c r="BE85" i="67"/>
  <c r="BQ2" i="56"/>
  <c r="BA3" i="42"/>
  <c r="BA6" i="42" s="1"/>
  <c r="BH2" i="61"/>
  <c r="BB18" i="1"/>
  <c r="BB11" i="1" s="1"/>
  <c r="AE238" i="69"/>
  <c r="AE73" i="69" s="1"/>
  <c r="AE131" i="69"/>
  <c r="AE69" i="69" s="1"/>
  <c r="AE237" i="59"/>
  <c r="AE72" i="59" s="1"/>
  <c r="AE130" i="59"/>
  <c r="AE68" i="59" s="1"/>
  <c r="AQ29" i="56"/>
  <c r="AQ41" i="56"/>
  <c r="AQ32" i="56"/>
  <c r="AQ23" i="56"/>
  <c r="AQ50" i="56"/>
  <c r="AQ14" i="56"/>
  <c r="AQ20" i="56"/>
  <c r="AQ38" i="56"/>
  <c r="AQ47" i="56"/>
  <c r="AQ17" i="56"/>
  <c r="AQ26" i="56"/>
  <c r="AQ35" i="56"/>
  <c r="AQ44" i="56"/>
  <c r="AN142" i="59"/>
  <c r="AR146" i="59"/>
  <c r="AV150" i="59"/>
  <c r="AF134" i="59"/>
  <c r="AZ154" i="59"/>
  <c r="AJ138" i="59"/>
  <c r="AU150" i="69"/>
  <c r="BC158" i="69"/>
  <c r="AM142" i="69"/>
  <c r="AQ146" i="69"/>
  <c r="AY154" i="69"/>
  <c r="AI138" i="69"/>
  <c r="BD158" i="59"/>
  <c r="BC157" i="59"/>
  <c r="BA155" i="59"/>
  <c r="AW151" i="59"/>
  <c r="AS147" i="59"/>
  <c r="AO143" i="59"/>
  <c r="AK139" i="59"/>
  <c r="AG135" i="59"/>
  <c r="BB156" i="59"/>
  <c r="AX152" i="59"/>
  <c r="AT148" i="59"/>
  <c r="AP144" i="59"/>
  <c r="AL140" i="59"/>
  <c r="AH136" i="59"/>
  <c r="AY153" i="59"/>
  <c r="AU149" i="59"/>
  <c r="AQ145" i="59"/>
  <c r="AM141" i="59"/>
  <c r="AI137" i="59"/>
  <c r="BB157" i="69"/>
  <c r="AX153" i="69"/>
  <c r="AT149" i="69"/>
  <c r="AP145" i="69"/>
  <c r="AL141" i="69"/>
  <c r="AH137" i="69"/>
  <c r="BD159" i="69"/>
  <c r="AZ155" i="69"/>
  <c r="AV151" i="69"/>
  <c r="AR147" i="69"/>
  <c r="AN143" i="69"/>
  <c r="AJ139" i="69"/>
  <c r="AF135" i="69"/>
  <c r="BE160" i="69"/>
  <c r="BA156" i="69"/>
  <c r="AW152" i="69"/>
  <c r="AS148" i="69"/>
  <c r="AO144" i="69"/>
  <c r="AK140" i="69"/>
  <c r="AQ8" i="56"/>
  <c r="BF393" i="61"/>
  <c r="BF395" i="61" s="1"/>
  <c r="BD16" i="59" s="1"/>
  <c r="BE216" i="59"/>
  <c r="BE220" i="59"/>
  <c r="BE224" i="59"/>
  <c r="BE215" i="59"/>
  <c r="BE219" i="59"/>
  <c r="BE223" i="59"/>
  <c r="BE214" i="59"/>
  <c r="BE218" i="59"/>
  <c r="BE222" i="59"/>
  <c r="BE226" i="59"/>
  <c r="BE213" i="59"/>
  <c r="BE217" i="59"/>
  <c r="BE221" i="59"/>
  <c r="BE225" i="59"/>
  <c r="BE227" i="59"/>
  <c r="BE231" i="59"/>
  <c r="BE235" i="59"/>
  <c r="BE230" i="59"/>
  <c r="BE234" i="59"/>
  <c r="BE229" i="59"/>
  <c r="BE233" i="59"/>
  <c r="BE228" i="59"/>
  <c r="BE232" i="59"/>
  <c r="BE236" i="59"/>
  <c r="BE129" i="59"/>
  <c r="BE161" i="59"/>
  <c r="BE160" i="59"/>
  <c r="BE166" i="59"/>
  <c r="BE170" i="59"/>
  <c r="BE174" i="59"/>
  <c r="BE178" i="59"/>
  <c r="BE182" i="59"/>
  <c r="BE159" i="59"/>
  <c r="BE165" i="59"/>
  <c r="BE169" i="59"/>
  <c r="BE173" i="59"/>
  <c r="BE177" i="59"/>
  <c r="BE181" i="59"/>
  <c r="BE164" i="59"/>
  <c r="BE172" i="59"/>
  <c r="BE180" i="59"/>
  <c r="BE168" i="59"/>
  <c r="BE163" i="59"/>
  <c r="BE171" i="59"/>
  <c r="BE179" i="59"/>
  <c r="BE176" i="59"/>
  <c r="BE162" i="59"/>
  <c r="BE167" i="59"/>
  <c r="BE175" i="59"/>
  <c r="BF390" i="61"/>
  <c r="BE107" i="59"/>
  <c r="BE111" i="59"/>
  <c r="BE106" i="59"/>
  <c r="BE110" i="59"/>
  <c r="BE109" i="59"/>
  <c r="BE108" i="59"/>
  <c r="BE115" i="59"/>
  <c r="BE119" i="59"/>
  <c r="BE123" i="59"/>
  <c r="BE127" i="59"/>
  <c r="BE124" i="59"/>
  <c r="BE128" i="59"/>
  <c r="BE114" i="59"/>
  <c r="BE118" i="59"/>
  <c r="BE122" i="59"/>
  <c r="BE126" i="59"/>
  <c r="BE112" i="59"/>
  <c r="BE120" i="59"/>
  <c r="BE113" i="59"/>
  <c r="BE117" i="59"/>
  <c r="BE121" i="59"/>
  <c r="BE125" i="59"/>
  <c r="BE116" i="59"/>
  <c r="BG109" i="61"/>
  <c r="AC30" i="1"/>
  <c r="AR4" i="56"/>
  <c r="AD28" i="1"/>
  <c r="AD18" i="69" l="1"/>
  <c r="BF161" i="59"/>
  <c r="BF109" i="59"/>
  <c r="BF217" i="59"/>
  <c r="BF165" i="59"/>
  <c r="BF113" i="59"/>
  <c r="BF221" i="59"/>
  <c r="BF169" i="59"/>
  <c r="BF224" i="59"/>
  <c r="BF118" i="59"/>
  <c r="BF173" i="59"/>
  <c r="BF228" i="59"/>
  <c r="BF122" i="59"/>
  <c r="BF177" i="59"/>
  <c r="BF232" i="59"/>
  <c r="BF233" i="59"/>
  <c r="BF181" i="59"/>
  <c r="BF128" i="59"/>
  <c r="BF215" i="59"/>
  <c r="BF216" i="59"/>
  <c r="BF164" i="59"/>
  <c r="BF219" i="59"/>
  <c r="BF220" i="59"/>
  <c r="BF168" i="59"/>
  <c r="BF116" i="59"/>
  <c r="BF117" i="59"/>
  <c r="BF172" i="59"/>
  <c r="BF120" i="59"/>
  <c r="BF121" i="59"/>
  <c r="BF176" i="59"/>
  <c r="BF124" i="59"/>
  <c r="BF125" i="59"/>
  <c r="BF180" i="59"/>
  <c r="BF127" i="59"/>
  <c r="BF235" i="59"/>
  <c r="BF108" i="59"/>
  <c r="BF163" i="59"/>
  <c r="BF111" i="59"/>
  <c r="BF112" i="59"/>
  <c r="BF167" i="59"/>
  <c r="BF115" i="59"/>
  <c r="BF223" i="59"/>
  <c r="BF171" i="59"/>
  <c r="BF119" i="59"/>
  <c r="BF227" i="59"/>
  <c r="BF175" i="59"/>
  <c r="BF230" i="59"/>
  <c r="BF231" i="59"/>
  <c r="BF179" i="59"/>
  <c r="BF234" i="59"/>
  <c r="BF106" i="59"/>
  <c r="AD20" i="59"/>
  <c r="BF107" i="59"/>
  <c r="B31" i="59"/>
  <c r="BF182" i="75"/>
  <c r="BF75" i="75"/>
  <c r="BF74" i="75"/>
  <c r="BF181" i="75"/>
  <c r="BF128" i="75"/>
  <c r="BF127" i="75"/>
  <c r="BF180" i="75"/>
  <c r="BF73" i="75"/>
  <c r="BF126" i="75"/>
  <c r="BF72" i="75"/>
  <c r="BF179" i="75"/>
  <c r="BF125" i="75"/>
  <c r="BF71" i="75"/>
  <c r="BF178" i="75"/>
  <c r="BF124" i="75"/>
  <c r="BF177" i="75"/>
  <c r="BF70" i="75"/>
  <c r="BF123" i="75"/>
  <c r="BF176" i="75"/>
  <c r="BF69" i="75"/>
  <c r="BF122" i="75"/>
  <c r="BF175" i="75"/>
  <c r="BF68" i="75"/>
  <c r="BF121" i="75"/>
  <c r="BF174" i="75"/>
  <c r="BF67" i="75"/>
  <c r="BF120" i="75"/>
  <c r="BF173" i="75"/>
  <c r="BF66" i="75"/>
  <c r="BF119" i="75"/>
  <c r="BF172" i="75"/>
  <c r="BF65" i="75"/>
  <c r="BF118" i="75"/>
  <c r="BF171" i="75"/>
  <c r="BF64" i="75"/>
  <c r="BF117" i="75"/>
  <c r="BF170" i="75"/>
  <c r="BF63" i="75"/>
  <c r="BF116" i="75"/>
  <c r="BF169" i="75"/>
  <c r="BF62" i="75"/>
  <c r="BF115" i="75"/>
  <c r="BF61" i="75"/>
  <c r="BF168" i="75"/>
  <c r="BF114" i="75"/>
  <c r="BF167" i="75"/>
  <c r="BF60" i="75"/>
  <c r="BF113" i="75"/>
  <c r="BF59" i="75"/>
  <c r="BF166" i="75"/>
  <c r="BF112" i="75"/>
  <c r="BF58" i="75"/>
  <c r="BF165" i="75"/>
  <c r="BF111" i="75"/>
  <c r="BF57" i="75"/>
  <c r="BF164" i="75"/>
  <c r="BF110" i="75"/>
  <c r="BF56" i="75"/>
  <c r="BF163" i="75"/>
  <c r="BF109" i="75"/>
  <c r="BF55" i="75"/>
  <c r="BF162" i="75"/>
  <c r="BF108" i="75"/>
  <c r="BF161" i="75"/>
  <c r="BF54" i="75"/>
  <c r="BF107" i="75"/>
  <c r="BF160" i="75"/>
  <c r="BF53" i="75"/>
  <c r="AF22" i="75"/>
  <c r="BD103" i="75" s="1"/>
  <c r="AG134" i="75"/>
  <c r="AK138" i="75"/>
  <c r="BE158" i="75"/>
  <c r="AL139" i="75"/>
  <c r="AP143" i="75"/>
  <c r="AT147" i="75"/>
  <c r="AX151" i="75"/>
  <c r="BA154" i="75"/>
  <c r="BB155" i="75"/>
  <c r="BF159" i="75"/>
  <c r="AJ137" i="75"/>
  <c r="AZ153" i="75"/>
  <c r="AV149" i="75"/>
  <c r="BD157" i="75"/>
  <c r="AS146" i="75"/>
  <c r="AU148" i="75"/>
  <c r="AN141" i="75"/>
  <c r="AR145" i="75"/>
  <c r="AO142" i="75"/>
  <c r="AI136" i="75"/>
  <c r="AQ144" i="75"/>
  <c r="BC156" i="75"/>
  <c r="AH135" i="75"/>
  <c r="AF133" i="75"/>
  <c r="AF183" i="75" s="1"/>
  <c r="AF18" i="75" s="1"/>
  <c r="AW150" i="75"/>
  <c r="AY152" i="75"/>
  <c r="AM140" i="75"/>
  <c r="BB48" i="75"/>
  <c r="AT40" i="75"/>
  <c r="AX44" i="75"/>
  <c r="BA47" i="75"/>
  <c r="AS39" i="75"/>
  <c r="AP36" i="75"/>
  <c r="AN34" i="75"/>
  <c r="AQ37" i="75"/>
  <c r="BE51" i="75"/>
  <c r="BF52" i="75"/>
  <c r="AG27" i="75"/>
  <c r="AJ30" i="75"/>
  <c r="AM33" i="75"/>
  <c r="AR38" i="75"/>
  <c r="AW43" i="75"/>
  <c r="AH28" i="75"/>
  <c r="AK31" i="75"/>
  <c r="AO35" i="75"/>
  <c r="AY45" i="75"/>
  <c r="AI29" i="75"/>
  <c r="AL32" i="75"/>
  <c r="AZ46" i="75"/>
  <c r="AV42" i="75"/>
  <c r="BD50" i="75"/>
  <c r="BC49" i="75"/>
  <c r="AF26" i="75"/>
  <c r="AF76" i="75" s="1"/>
  <c r="AF14" i="75" s="1"/>
  <c r="AU41" i="75"/>
  <c r="AF383" i="67"/>
  <c r="AF380" i="67"/>
  <c r="AF379" i="67"/>
  <c r="AF376" i="67"/>
  <c r="AF381" i="67"/>
  <c r="AF373" i="67"/>
  <c r="AF372" i="67"/>
  <c r="AF382" i="67"/>
  <c r="AF374" i="67"/>
  <c r="AF378" i="67"/>
  <c r="AF375" i="67"/>
  <c r="AF377" i="67"/>
  <c r="AF371" i="67"/>
  <c r="AG60" i="67"/>
  <c r="AG110" i="67" s="1"/>
  <c r="AE14" i="69" s="1"/>
  <c r="AF383" i="61"/>
  <c r="AF380" i="61"/>
  <c r="AF374" i="61"/>
  <c r="AF376" i="61"/>
  <c r="AF382" i="61"/>
  <c r="AF373" i="61"/>
  <c r="AF372" i="61"/>
  <c r="AF379" i="61"/>
  <c r="AF375" i="61"/>
  <c r="AF381" i="61"/>
  <c r="AF377" i="61"/>
  <c r="AF371" i="61"/>
  <c r="AH134" i="67"/>
  <c r="AH138" i="67"/>
  <c r="AF77" i="69"/>
  <c r="AF76" i="59"/>
  <c r="AH134" i="61"/>
  <c r="AH138" i="61"/>
  <c r="AH150" i="67"/>
  <c r="AH144" i="61"/>
  <c r="AH150" i="61"/>
  <c r="AH144" i="67"/>
  <c r="AH160" i="61"/>
  <c r="AH148" i="67"/>
  <c r="AH152" i="61"/>
  <c r="AH153" i="67"/>
  <c r="AH163" i="67"/>
  <c r="AH149" i="67"/>
  <c r="AH151" i="67"/>
  <c r="AH141" i="61"/>
  <c r="AH140" i="67"/>
  <c r="AH146" i="67"/>
  <c r="AH132" i="61"/>
  <c r="BH34" i="61"/>
  <c r="BH87" i="61" s="1"/>
  <c r="J87" i="61" s="1"/>
  <c r="BH389" i="61"/>
  <c r="BH388" i="61"/>
  <c r="BG400" i="61"/>
  <c r="AG82" i="69"/>
  <c r="BF107" i="69"/>
  <c r="AH151" i="61"/>
  <c r="BH56" i="61"/>
  <c r="BH109" i="61" s="1"/>
  <c r="J109" i="61" s="1"/>
  <c r="BH55" i="61"/>
  <c r="BH108" i="61" s="1"/>
  <c r="J108" i="61" s="1"/>
  <c r="BH54" i="61"/>
  <c r="BH107" i="61" s="1"/>
  <c r="J107" i="61" s="1"/>
  <c r="BH53" i="61"/>
  <c r="BH106" i="61" s="1"/>
  <c r="J106" i="61" s="1"/>
  <c r="BH52" i="61"/>
  <c r="BH105" i="61" s="1"/>
  <c r="J105" i="61" s="1"/>
  <c r="BH51" i="61"/>
  <c r="BH104" i="61" s="1"/>
  <c r="J104" i="61" s="1"/>
  <c r="BH50" i="61"/>
  <c r="BH103" i="61" s="1"/>
  <c r="J103" i="61" s="1"/>
  <c r="BH49" i="61"/>
  <c r="BH102" i="61" s="1"/>
  <c r="J102" i="61" s="1"/>
  <c r="BH48" i="61"/>
  <c r="BH101" i="61" s="1"/>
  <c r="J101" i="61" s="1"/>
  <c r="BH47" i="61"/>
  <c r="BH100" i="61" s="1"/>
  <c r="J100" i="61" s="1"/>
  <c r="BH46" i="61"/>
  <c r="BH99" i="61" s="1"/>
  <c r="J99" i="61" s="1"/>
  <c r="BH45" i="61"/>
  <c r="BH98" i="61" s="1"/>
  <c r="J98" i="61" s="1"/>
  <c r="BH44" i="61"/>
  <c r="BH97" i="61" s="1"/>
  <c r="J97" i="61" s="1"/>
  <c r="BH43" i="61"/>
  <c r="BH96" i="61" s="1"/>
  <c r="J96" i="61" s="1"/>
  <c r="BH42" i="61"/>
  <c r="BH95" i="61" s="1"/>
  <c r="J95" i="61" s="1"/>
  <c r="BH41" i="61"/>
  <c r="BH94" i="61" s="1"/>
  <c r="J94" i="61" s="1"/>
  <c r="BH40" i="61"/>
  <c r="BH93" i="61" s="1"/>
  <c r="J93" i="61" s="1"/>
  <c r="BH39" i="61"/>
  <c r="BH92" i="61" s="1"/>
  <c r="J92" i="61" s="1"/>
  <c r="BH38" i="61"/>
  <c r="BH91" i="61" s="1"/>
  <c r="J91" i="61" s="1"/>
  <c r="BH37" i="61"/>
  <c r="BH90" i="61" s="1"/>
  <c r="J90" i="61" s="1"/>
  <c r="BH36" i="61"/>
  <c r="BH89" i="61" s="1"/>
  <c r="J89" i="61" s="1"/>
  <c r="BH35" i="61"/>
  <c r="BH88" i="61" s="1"/>
  <c r="J88" i="61" s="1"/>
  <c r="AH149" i="61"/>
  <c r="AH152" i="67"/>
  <c r="AH160" i="67"/>
  <c r="AH148" i="61"/>
  <c r="AH132" i="67"/>
  <c r="AH141" i="67"/>
  <c r="AH140" i="61"/>
  <c r="AH163" i="61"/>
  <c r="AH146" i="61"/>
  <c r="AH153" i="61"/>
  <c r="AH142" i="61"/>
  <c r="AH142" i="67"/>
  <c r="AH147" i="67"/>
  <c r="AH147" i="61"/>
  <c r="AH157" i="61"/>
  <c r="AH157" i="67"/>
  <c r="AH133" i="61"/>
  <c r="AH133" i="67"/>
  <c r="AH137" i="67"/>
  <c r="AH137" i="61"/>
  <c r="AH156" i="61"/>
  <c r="AH156" i="67"/>
  <c r="AH154" i="67"/>
  <c r="AH154" i="61"/>
  <c r="AH155" i="67"/>
  <c r="AH155" i="61"/>
  <c r="AH162" i="61"/>
  <c r="AH162" i="67"/>
  <c r="BH394" i="61"/>
  <c r="J394" i="61" s="1"/>
  <c r="I30" i="58" s="1"/>
  <c r="AH161" i="67"/>
  <c r="AH161" i="61"/>
  <c r="AH159" i="67"/>
  <c r="AH159" i="61"/>
  <c r="AH143" i="67"/>
  <c r="AH143" i="61"/>
  <c r="AH145" i="61"/>
  <c r="AH145" i="67"/>
  <c r="AR75" i="56"/>
  <c r="AR100" i="56"/>
  <c r="AR87" i="56"/>
  <c r="AR108" i="56"/>
  <c r="AR127" i="56"/>
  <c r="AR69" i="56"/>
  <c r="AR144" i="56"/>
  <c r="AR120" i="56"/>
  <c r="AR136" i="56"/>
  <c r="AR94" i="56"/>
  <c r="AR111" i="56"/>
  <c r="AR139" i="56"/>
  <c r="AR148" i="56"/>
  <c r="AR96" i="56"/>
  <c r="AR73" i="56"/>
  <c r="AR66" i="56"/>
  <c r="AR60" i="56"/>
  <c r="AR117" i="56"/>
  <c r="AR114" i="56"/>
  <c r="AR63" i="56"/>
  <c r="AR123" i="56"/>
  <c r="AR76" i="56"/>
  <c r="AR118" i="56"/>
  <c r="AR88" i="56"/>
  <c r="AR82" i="56"/>
  <c r="AR129" i="56"/>
  <c r="AR84" i="56"/>
  <c r="AR81" i="56"/>
  <c r="AR132" i="56"/>
  <c r="AR130" i="56"/>
  <c r="AR133" i="56"/>
  <c r="AR97" i="56"/>
  <c r="AR90" i="56"/>
  <c r="AR145" i="56"/>
  <c r="AR78" i="56"/>
  <c r="AR124" i="56"/>
  <c r="AR67" i="56"/>
  <c r="AR126" i="56"/>
  <c r="AR147" i="56"/>
  <c r="AR142" i="56"/>
  <c r="AR105" i="56"/>
  <c r="AR151" i="56"/>
  <c r="AR141" i="56"/>
  <c r="AR103" i="56"/>
  <c r="AR79" i="56"/>
  <c r="AR121" i="56"/>
  <c r="AR109" i="56"/>
  <c r="AR93" i="56"/>
  <c r="AR112" i="56"/>
  <c r="AR61" i="56"/>
  <c r="AR106" i="56"/>
  <c r="AR85" i="56"/>
  <c r="AR72" i="56"/>
  <c r="AR99" i="56"/>
  <c r="AR138" i="56"/>
  <c r="AR70" i="56"/>
  <c r="AR91" i="56"/>
  <c r="AR115" i="56"/>
  <c r="AR135" i="56"/>
  <c r="AR150" i="56"/>
  <c r="AR102" i="56"/>
  <c r="AR64" i="56"/>
  <c r="AR153" i="56"/>
  <c r="AR154" i="56"/>
  <c r="AH158" i="67"/>
  <c r="AH158" i="61"/>
  <c r="AH139" i="67"/>
  <c r="AH139" i="61"/>
  <c r="AH135" i="67"/>
  <c r="AH135" i="61"/>
  <c r="AH136" i="67"/>
  <c r="AH136" i="61"/>
  <c r="BF85" i="67"/>
  <c r="AG224" i="67"/>
  <c r="AG276" i="67" s="1"/>
  <c r="AG175" i="67"/>
  <c r="AG227" i="67" s="1"/>
  <c r="AG279" i="67" s="1"/>
  <c r="AG169" i="67"/>
  <c r="AG221" i="67" s="1"/>
  <c r="AG273" i="67" s="1"/>
  <c r="AG205" i="67"/>
  <c r="AG257" i="67" s="1"/>
  <c r="AG309" i="67" s="1"/>
  <c r="AG213" i="67"/>
  <c r="AG265" i="67" s="1"/>
  <c r="AG317" i="67" s="1"/>
  <c r="AG197" i="67"/>
  <c r="AG249" i="67" s="1"/>
  <c r="AG301" i="67" s="1"/>
  <c r="AG185" i="67"/>
  <c r="AG237" i="67" s="1"/>
  <c r="AG289" i="67" s="1"/>
  <c r="AG201" i="67"/>
  <c r="AG253" i="67" s="1"/>
  <c r="AG305" i="67" s="1"/>
  <c r="AG194" i="67"/>
  <c r="AG246" i="67" s="1"/>
  <c r="AG298" i="67" s="1"/>
  <c r="AG190" i="67"/>
  <c r="AG242" i="67" s="1"/>
  <c r="AG294" i="67" s="1"/>
  <c r="AG187" i="67"/>
  <c r="AG239" i="67" s="1"/>
  <c r="AG291" i="67" s="1"/>
  <c r="AG204" i="67"/>
  <c r="AG256" i="67" s="1"/>
  <c r="AG308" i="67" s="1"/>
  <c r="AG202" i="67"/>
  <c r="AG254" i="67" s="1"/>
  <c r="AG306" i="67" s="1"/>
  <c r="AG203" i="67"/>
  <c r="AG255" i="67" s="1"/>
  <c r="AG307" i="67" s="1"/>
  <c r="AG198" i="67"/>
  <c r="AG250" i="67" s="1"/>
  <c r="AG302" i="67" s="1"/>
  <c r="AG188" i="67"/>
  <c r="AG240" i="67" s="1"/>
  <c r="AG292" i="67" s="1"/>
  <c r="AG186" i="67"/>
  <c r="AG238" i="67" s="1"/>
  <c r="AG290" i="67" s="1"/>
  <c r="AG196" i="67"/>
  <c r="AG248" i="67" s="1"/>
  <c r="AG300" i="67" s="1"/>
  <c r="AG207" i="67"/>
  <c r="AG259" i="67" s="1"/>
  <c r="AG311" i="67" s="1"/>
  <c r="AG189" i="67"/>
  <c r="AG241" i="67" s="1"/>
  <c r="AG293" i="67" s="1"/>
  <c r="AG193" i="67"/>
  <c r="AG245" i="67" s="1"/>
  <c r="AG297" i="67" s="1"/>
  <c r="AG211" i="67"/>
  <c r="AG263" i="67" s="1"/>
  <c r="AG315" i="67" s="1"/>
  <c r="AG209" i="67"/>
  <c r="AG261" i="67" s="1"/>
  <c r="AG313" i="67" s="1"/>
  <c r="AG199" i="67"/>
  <c r="AG251" i="67" s="1"/>
  <c r="AG303" i="67" s="1"/>
  <c r="AG195" i="67"/>
  <c r="AG247" i="67" s="1"/>
  <c r="AG299" i="67" s="1"/>
  <c r="AG208" i="67"/>
  <c r="AG260" i="67" s="1"/>
  <c r="AG312" i="67" s="1"/>
  <c r="AG214" i="67"/>
  <c r="AG266" i="67" s="1"/>
  <c r="AG318" i="67" s="1"/>
  <c r="AG191" i="67"/>
  <c r="AG243" i="67" s="1"/>
  <c r="AG295" i="67" s="1"/>
  <c r="AG200" i="67"/>
  <c r="AG252" i="67" s="1"/>
  <c r="AG304" i="67" s="1"/>
  <c r="AG210" i="67"/>
  <c r="AG262" i="67" s="1"/>
  <c r="AG314" i="67" s="1"/>
  <c r="AG206" i="67"/>
  <c r="AG258" i="67" s="1"/>
  <c r="AG310" i="67" s="1"/>
  <c r="AG215" i="67"/>
  <c r="AG267" i="67" s="1"/>
  <c r="AG319" i="67" s="1"/>
  <c r="AG212" i="67"/>
  <c r="AG264" i="67" s="1"/>
  <c r="AG316" i="67" s="1"/>
  <c r="AG192" i="67"/>
  <c r="AG244" i="67" s="1"/>
  <c r="AG296" i="67" s="1"/>
  <c r="AG216" i="67"/>
  <c r="AG268" i="67" s="1"/>
  <c r="AG320" i="67" s="1"/>
  <c r="AG179" i="67"/>
  <c r="AG231" i="67" s="1"/>
  <c r="AG283" i="67" s="1"/>
  <c r="AG181" i="67"/>
  <c r="AG177" i="67"/>
  <c r="AG229" i="67" s="1"/>
  <c r="AG281" i="67" s="1"/>
  <c r="AG167" i="67"/>
  <c r="AG219" i="67" s="1"/>
  <c r="AG271" i="67" s="1"/>
  <c r="AG168" i="67"/>
  <c r="AG220" i="67" s="1"/>
  <c r="AG272" i="67" s="1"/>
  <c r="AG170" i="67"/>
  <c r="AG184" i="67"/>
  <c r="AG236" i="67" s="1"/>
  <c r="AG288" i="67" s="1"/>
  <c r="AG182" i="67"/>
  <c r="AG234" i="67" s="1"/>
  <c r="AG286" i="67" s="1"/>
  <c r="AG180" i="67"/>
  <c r="AG232" i="67" s="1"/>
  <c r="AG284" i="67" s="1"/>
  <c r="AG183" i="67"/>
  <c r="AG235" i="67" s="1"/>
  <c r="AG287" i="67" s="1"/>
  <c r="AG178" i="67"/>
  <c r="AG230" i="67" s="1"/>
  <c r="AG282" i="67" s="1"/>
  <c r="AG171" i="67"/>
  <c r="AG223" i="67" s="1"/>
  <c r="AG275" i="67" s="1"/>
  <c r="AG173" i="67"/>
  <c r="AG225" i="67" s="1"/>
  <c r="AG277" i="67" s="1"/>
  <c r="AG174" i="67"/>
  <c r="AG176" i="67"/>
  <c r="AG228" i="67" s="1"/>
  <c r="AG280" i="67" s="1"/>
  <c r="AH127" i="61"/>
  <c r="AH127" i="67"/>
  <c r="AH119" i="61"/>
  <c r="AH119" i="67"/>
  <c r="AH114" i="61"/>
  <c r="AH114" i="67"/>
  <c r="AH123" i="61"/>
  <c r="AH123" i="67"/>
  <c r="AH124" i="61"/>
  <c r="AH124" i="67"/>
  <c r="AH128" i="61"/>
  <c r="AH128" i="67"/>
  <c r="AH122" i="61"/>
  <c r="AH122" i="67"/>
  <c r="AH129" i="61"/>
  <c r="AH129" i="67"/>
  <c r="AH126" i="61"/>
  <c r="AH126" i="67"/>
  <c r="AH120" i="61"/>
  <c r="AH120" i="67"/>
  <c r="AH118" i="61"/>
  <c r="AH335" i="61" s="1"/>
  <c r="AH118" i="67"/>
  <c r="AH335" i="67" s="1"/>
  <c r="AH125" i="61"/>
  <c r="AH125" i="67"/>
  <c r="AH115" i="61"/>
  <c r="AH115" i="67"/>
  <c r="AH333" i="67" s="1"/>
  <c r="AH117" i="61"/>
  <c r="AH117" i="67"/>
  <c r="AH116" i="61"/>
  <c r="AH333" i="61" s="1"/>
  <c r="AH116" i="67"/>
  <c r="AH121" i="61"/>
  <c r="AH121" i="67"/>
  <c r="AH131" i="61"/>
  <c r="AH131" i="67"/>
  <c r="AH130" i="61"/>
  <c r="AH130" i="67"/>
  <c r="AG173" i="61"/>
  <c r="AG225" i="61" s="1"/>
  <c r="AG277" i="61" s="1"/>
  <c r="AG194" i="61"/>
  <c r="AG246" i="61" s="1"/>
  <c r="AG298" i="61" s="1"/>
  <c r="AG197" i="61"/>
  <c r="AG249" i="61" s="1"/>
  <c r="AG301" i="61" s="1"/>
  <c r="AG204" i="61"/>
  <c r="AG256" i="61" s="1"/>
  <c r="AG308" i="61" s="1"/>
  <c r="AG212" i="61"/>
  <c r="AG264" i="61" s="1"/>
  <c r="AG316" i="61" s="1"/>
  <c r="AG215" i="61"/>
  <c r="AG267" i="61" s="1"/>
  <c r="AG319" i="61" s="1"/>
  <c r="AG209" i="61"/>
  <c r="AG261" i="61" s="1"/>
  <c r="AG313" i="61" s="1"/>
  <c r="AG210" i="61"/>
  <c r="AG262" i="61" s="1"/>
  <c r="AG314" i="61" s="1"/>
  <c r="AG214" i="61"/>
  <c r="AG266" i="61" s="1"/>
  <c r="AG318" i="61" s="1"/>
  <c r="AG179" i="61"/>
  <c r="AG231" i="61" s="1"/>
  <c r="AG283" i="61" s="1"/>
  <c r="AG180" i="61"/>
  <c r="AG232" i="61" s="1"/>
  <c r="AG284" i="61" s="1"/>
  <c r="AG185" i="61"/>
  <c r="AG237" i="61" s="1"/>
  <c r="AG289" i="61" s="1"/>
  <c r="AG187" i="61"/>
  <c r="AG239" i="61" s="1"/>
  <c r="AG291" i="61" s="1"/>
  <c r="AG186" i="61"/>
  <c r="AG238" i="61" s="1"/>
  <c r="AG290" i="61" s="1"/>
  <c r="AG191" i="61"/>
  <c r="AG243" i="61" s="1"/>
  <c r="AG295" i="61" s="1"/>
  <c r="AG193" i="61"/>
  <c r="AG245" i="61" s="1"/>
  <c r="AG297" i="61" s="1"/>
  <c r="AG184" i="61"/>
  <c r="AG236" i="61" s="1"/>
  <c r="AG288" i="61" s="1"/>
  <c r="AG182" i="61"/>
  <c r="AG234" i="61" s="1"/>
  <c r="AG286" i="61" s="1"/>
  <c r="AG178" i="61"/>
  <c r="AG230" i="61" s="1"/>
  <c r="AG282" i="61" s="1"/>
  <c r="AG188" i="61"/>
  <c r="AG240" i="61" s="1"/>
  <c r="AG292" i="61" s="1"/>
  <c r="AG213" i="61"/>
  <c r="AG265" i="61" s="1"/>
  <c r="AG317" i="61" s="1"/>
  <c r="AG202" i="61"/>
  <c r="AG254" i="61" s="1"/>
  <c r="AG306" i="61" s="1"/>
  <c r="AG198" i="61"/>
  <c r="AG250" i="61" s="1"/>
  <c r="AG302" i="61" s="1"/>
  <c r="AG192" i="61"/>
  <c r="AG244" i="61" s="1"/>
  <c r="AG296" i="61" s="1"/>
  <c r="AG200" i="61"/>
  <c r="AG252" i="61" s="1"/>
  <c r="AG304" i="61" s="1"/>
  <c r="AG196" i="61"/>
  <c r="AG248" i="61" s="1"/>
  <c r="AG300" i="61" s="1"/>
  <c r="AG211" i="61"/>
  <c r="AG263" i="61" s="1"/>
  <c r="AG315" i="61" s="1"/>
  <c r="AG183" i="61"/>
  <c r="AG235" i="61" s="1"/>
  <c r="AG287" i="61" s="1"/>
  <c r="AG168" i="61"/>
  <c r="AG220" i="61" s="1"/>
  <c r="AG272" i="61" s="1"/>
  <c r="AG175" i="61"/>
  <c r="AG227" i="61" s="1"/>
  <c r="AG279" i="61" s="1"/>
  <c r="AG201" i="61"/>
  <c r="AG253" i="61" s="1"/>
  <c r="AG305" i="61" s="1"/>
  <c r="AG205" i="61"/>
  <c r="AG257" i="61" s="1"/>
  <c r="AG309" i="61" s="1"/>
  <c r="AG190" i="61"/>
  <c r="AG242" i="61" s="1"/>
  <c r="AG294" i="61" s="1"/>
  <c r="AG208" i="61"/>
  <c r="AG260" i="61" s="1"/>
  <c r="AG312" i="61" s="1"/>
  <c r="AG199" i="61"/>
  <c r="AG251" i="61" s="1"/>
  <c r="AG303" i="61" s="1"/>
  <c r="AG195" i="61"/>
  <c r="AG247" i="61" s="1"/>
  <c r="AG299" i="61" s="1"/>
  <c r="AG207" i="61"/>
  <c r="AG259" i="61" s="1"/>
  <c r="AG311" i="61" s="1"/>
  <c r="AG216" i="61"/>
  <c r="AG268" i="61" s="1"/>
  <c r="AG320" i="61" s="1"/>
  <c r="AG176" i="61"/>
  <c r="AG228" i="61" s="1"/>
  <c r="AG280" i="61" s="1"/>
  <c r="AG174" i="61"/>
  <c r="AG226" i="61" s="1"/>
  <c r="AG278" i="61" s="1"/>
  <c r="AG203" i="61"/>
  <c r="AG255" i="61" s="1"/>
  <c r="AG307" i="61" s="1"/>
  <c r="AG206" i="61"/>
  <c r="AG258" i="61" s="1"/>
  <c r="AG310" i="61" s="1"/>
  <c r="AG189" i="61"/>
  <c r="AG241" i="61" s="1"/>
  <c r="AG293" i="61" s="1"/>
  <c r="AG172" i="61"/>
  <c r="AG224" i="61" s="1"/>
  <c r="AG276" i="61" s="1"/>
  <c r="AG181" i="61"/>
  <c r="AG233" i="61" s="1"/>
  <c r="AG285" i="61" s="1"/>
  <c r="AG171" i="61"/>
  <c r="AG223" i="61" s="1"/>
  <c r="AG275" i="61" s="1"/>
  <c r="AG170" i="61"/>
  <c r="AG222" i="61" s="1"/>
  <c r="AG274" i="61" s="1"/>
  <c r="AG169" i="61"/>
  <c r="AG221" i="61" s="1"/>
  <c r="AG273" i="61" s="1"/>
  <c r="AG167" i="61"/>
  <c r="AG219" i="61" s="1"/>
  <c r="AG271" i="61" s="1"/>
  <c r="AG177" i="61"/>
  <c r="AG229" i="61" s="1"/>
  <c r="AG281" i="61" s="1"/>
  <c r="AR55" i="56"/>
  <c r="AR54" i="56"/>
  <c r="AR58" i="56"/>
  <c r="AR57" i="56"/>
  <c r="AR51" i="56"/>
  <c r="AR52" i="56"/>
  <c r="BF91" i="67"/>
  <c r="BF107" i="67"/>
  <c r="BF101" i="67"/>
  <c r="BF394" i="67"/>
  <c r="BF106" i="67"/>
  <c r="BF88" i="67"/>
  <c r="BF89" i="67"/>
  <c r="BF98" i="67"/>
  <c r="BF92" i="67"/>
  <c r="BF105" i="67"/>
  <c r="BF94" i="67"/>
  <c r="BF96" i="67"/>
  <c r="BF100" i="67"/>
  <c r="BF393" i="67"/>
  <c r="BF395" i="67" s="1"/>
  <c r="BD16" i="69" s="1"/>
  <c r="BF95" i="67"/>
  <c r="BF99" i="67"/>
  <c r="BF103" i="67"/>
  <c r="BF87" i="67"/>
  <c r="BF90" i="67"/>
  <c r="BF102" i="67"/>
  <c r="BF104" i="67"/>
  <c r="BF93" i="67"/>
  <c r="BF97" i="67"/>
  <c r="BF86" i="67"/>
  <c r="BB33" i="66"/>
  <c r="BB34" i="66" s="1"/>
  <c r="BH3" i="67" s="1"/>
  <c r="BA34" i="66"/>
  <c r="BG3" i="67" s="1"/>
  <c r="BH218" i="61"/>
  <c r="BH270" i="61" s="1"/>
  <c r="AG324" i="61"/>
  <c r="AG343" i="61" s="1"/>
  <c r="AG358" i="61" s="1"/>
  <c r="AG57" i="61"/>
  <c r="AG60" i="61"/>
  <c r="AG110" i="61" s="1"/>
  <c r="AR10" i="56"/>
  <c r="AR37" i="56"/>
  <c r="AR39" i="56"/>
  <c r="AR19" i="56"/>
  <c r="AR48" i="56"/>
  <c r="AR30" i="56"/>
  <c r="AR16" i="56"/>
  <c r="AR27" i="56"/>
  <c r="AR12" i="56"/>
  <c r="AR9" i="56"/>
  <c r="AR25" i="56"/>
  <c r="AR18" i="56"/>
  <c r="AR42" i="56"/>
  <c r="AR46" i="56"/>
  <c r="AR43" i="56"/>
  <c r="AR33" i="56"/>
  <c r="AR34" i="56"/>
  <c r="AR31" i="56"/>
  <c r="AR49" i="56"/>
  <c r="AR21" i="56"/>
  <c r="AR24" i="56"/>
  <c r="AR36" i="56"/>
  <c r="AR22" i="56"/>
  <c r="AR45" i="56"/>
  <c r="AR28" i="56"/>
  <c r="AR13" i="56"/>
  <c r="AR40" i="56"/>
  <c r="AR15" i="56"/>
  <c r="AF81" i="69"/>
  <c r="AG57" i="67"/>
  <c r="AG399" i="67" s="1"/>
  <c r="AG401" i="67" s="1"/>
  <c r="AG402" i="67" s="1"/>
  <c r="AG324" i="67"/>
  <c r="AV97" i="69"/>
  <c r="BD105" i="69"/>
  <c r="AN89" i="69"/>
  <c r="AR93" i="69"/>
  <c r="AZ101" i="69"/>
  <c r="AJ85" i="69"/>
  <c r="BB103" i="69"/>
  <c r="AX99" i="69"/>
  <c r="AT95" i="69"/>
  <c r="AP91" i="69"/>
  <c r="AL87" i="69"/>
  <c r="AH83" i="69"/>
  <c r="BC104" i="69"/>
  <c r="AY100" i="69"/>
  <c r="AU96" i="69"/>
  <c r="AQ92" i="69"/>
  <c r="AM88" i="69"/>
  <c r="AI84" i="69"/>
  <c r="BE106" i="69"/>
  <c r="BA102" i="69"/>
  <c r="AW98" i="69"/>
  <c r="AS94" i="69"/>
  <c r="AO90" i="69"/>
  <c r="AK86" i="69"/>
  <c r="AF188" i="69"/>
  <c r="AG189" i="69"/>
  <c r="AH190" i="69"/>
  <c r="AI191" i="69"/>
  <c r="AJ192" i="69"/>
  <c r="AK193" i="69"/>
  <c r="AL194" i="69"/>
  <c r="AM195" i="69"/>
  <c r="AN196" i="69"/>
  <c r="AO197" i="69"/>
  <c r="AP198" i="69"/>
  <c r="AQ199" i="69"/>
  <c r="AR200" i="69"/>
  <c r="AS201" i="69"/>
  <c r="AT202" i="69"/>
  <c r="AU203" i="69"/>
  <c r="AV204" i="69"/>
  <c r="AW205" i="69"/>
  <c r="AX206" i="69"/>
  <c r="AY207" i="69"/>
  <c r="AZ208" i="69"/>
  <c r="BA209" i="69"/>
  <c r="BB210" i="69"/>
  <c r="BC211" i="69"/>
  <c r="BD212" i="69"/>
  <c r="BE213" i="69"/>
  <c r="BG393" i="61"/>
  <c r="BG395" i="61" s="1"/>
  <c r="BE16" i="59" s="1"/>
  <c r="AF401" i="61"/>
  <c r="AF402" i="61" s="1"/>
  <c r="AF80" i="59"/>
  <c r="AG81" i="59"/>
  <c r="AH82" i="59"/>
  <c r="AI83" i="59"/>
  <c r="AJ84" i="59"/>
  <c r="AK85" i="59"/>
  <c r="AL86" i="59"/>
  <c r="AM87" i="59"/>
  <c r="AN88" i="59"/>
  <c r="AO89" i="59"/>
  <c r="AP90" i="59"/>
  <c r="AQ91" i="59"/>
  <c r="AR92" i="59"/>
  <c r="AS93" i="59"/>
  <c r="AT94" i="59"/>
  <c r="AU95" i="59"/>
  <c r="AV96" i="59"/>
  <c r="AW97" i="59"/>
  <c r="AX98" i="59"/>
  <c r="AY99" i="59"/>
  <c r="AZ100" i="59"/>
  <c r="BA101" i="59"/>
  <c r="BB102" i="59"/>
  <c r="BC103" i="59"/>
  <c r="BD104" i="59"/>
  <c r="AF187" i="59"/>
  <c r="AG188" i="59"/>
  <c r="AH189" i="59"/>
  <c r="AI190" i="59"/>
  <c r="AJ191" i="59"/>
  <c r="AK192" i="59"/>
  <c r="AL193" i="59"/>
  <c r="AM194" i="59"/>
  <c r="AN195" i="59"/>
  <c r="AO196" i="59"/>
  <c r="AP197" i="59"/>
  <c r="AQ198" i="59"/>
  <c r="AR199" i="59"/>
  <c r="AS200" i="59"/>
  <c r="AT201" i="59"/>
  <c r="AU202" i="59"/>
  <c r="AV203" i="59"/>
  <c r="AW204" i="59"/>
  <c r="AX205" i="59"/>
  <c r="AY206" i="59"/>
  <c r="AZ207" i="59"/>
  <c r="BA208" i="59"/>
  <c r="BB209" i="59"/>
  <c r="BC210" i="59"/>
  <c r="BD211" i="59"/>
  <c r="BE105" i="59"/>
  <c r="BE212" i="59"/>
  <c r="BG390" i="61"/>
  <c r="AD29" i="1"/>
  <c r="AS3" i="56"/>
  <c r="AR7" i="56"/>
  <c r="AR6" i="56"/>
  <c r="AH330" i="67" l="1"/>
  <c r="AE14" i="59"/>
  <c r="AE18" i="59" s="1"/>
  <c r="AD20" i="69"/>
  <c r="BA100" i="75"/>
  <c r="B42" i="59"/>
  <c r="B64" i="59" s="1"/>
  <c r="B53" i="59"/>
  <c r="BB101" i="75"/>
  <c r="AM86" i="75"/>
  <c r="BE104" i="75"/>
  <c r="BF105" i="75"/>
  <c r="AQ90" i="75"/>
  <c r="AY98" i="75"/>
  <c r="AJ83" i="75"/>
  <c r="AO88" i="75"/>
  <c r="AF79" i="75"/>
  <c r="AF129" i="75" s="1"/>
  <c r="AF16" i="75" s="1"/>
  <c r="AX97" i="75"/>
  <c r="AH81" i="75"/>
  <c r="AR91" i="75"/>
  <c r="AN87" i="75"/>
  <c r="AP89" i="75"/>
  <c r="BC102" i="75"/>
  <c r="AU94" i="75"/>
  <c r="AL85" i="75"/>
  <c r="AT93" i="75"/>
  <c r="AK84" i="75"/>
  <c r="AI82" i="75"/>
  <c r="AV95" i="75"/>
  <c r="AZ99" i="75"/>
  <c r="AW96" i="75"/>
  <c r="AG80" i="75"/>
  <c r="AS92" i="75"/>
  <c r="AG21" i="75"/>
  <c r="AG23" i="75"/>
  <c r="AH328" i="67"/>
  <c r="AH336" i="67"/>
  <c r="AH336" i="61"/>
  <c r="AH329" i="61"/>
  <c r="AH325" i="67"/>
  <c r="AH329" i="67"/>
  <c r="BH390" i="61"/>
  <c r="AG399" i="61"/>
  <c r="AH334" i="67"/>
  <c r="AH332" i="67"/>
  <c r="AH331" i="67"/>
  <c r="AH331" i="61"/>
  <c r="AH327" i="67"/>
  <c r="AH326" i="67"/>
  <c r="AG338" i="67"/>
  <c r="AG353" i="67"/>
  <c r="AG368" i="67" s="1"/>
  <c r="AG345" i="67"/>
  <c r="AG360" i="67" s="1"/>
  <c r="AG343" i="67"/>
  <c r="AG358" i="67" s="1"/>
  <c r="AG342" i="67"/>
  <c r="AG357" i="67" s="1"/>
  <c r="AG349" i="67"/>
  <c r="AG364" i="67" s="1"/>
  <c r="AG352" i="67"/>
  <c r="AG367" i="67" s="1"/>
  <c r="AG348" i="67"/>
  <c r="AG363" i="67" s="1"/>
  <c r="AG347" i="67"/>
  <c r="AG362" i="67" s="1"/>
  <c r="AG350" i="67"/>
  <c r="AG365" i="67" s="1"/>
  <c r="AG346" i="67"/>
  <c r="AG361" i="67" s="1"/>
  <c r="AG344" i="67"/>
  <c r="AG359" i="67" s="1"/>
  <c r="AG351" i="67"/>
  <c r="AG366" i="67" s="1"/>
  <c r="AG341" i="67"/>
  <c r="AG356" i="67" s="1"/>
  <c r="AG373" i="61"/>
  <c r="AG342" i="61"/>
  <c r="AG357" i="61" s="1"/>
  <c r="AG341" i="61"/>
  <c r="AG356" i="61" s="1"/>
  <c r="AG353" i="61"/>
  <c r="AG368" i="61" s="1"/>
  <c r="AG352" i="61"/>
  <c r="AG367" i="61" s="1"/>
  <c r="AG351" i="61"/>
  <c r="AG366" i="61" s="1"/>
  <c r="AG347" i="61"/>
  <c r="AG362" i="61" s="1"/>
  <c r="AG349" i="61"/>
  <c r="AG364" i="61" s="1"/>
  <c r="AG345" i="61"/>
  <c r="AG360" i="61" s="1"/>
  <c r="AG346" i="61"/>
  <c r="AG361" i="61" s="1"/>
  <c r="AG344" i="61"/>
  <c r="AG359" i="61" s="1"/>
  <c r="AG348" i="61"/>
  <c r="AG363" i="61" s="1"/>
  <c r="AG350" i="61"/>
  <c r="AG365" i="61" s="1"/>
  <c r="AG338" i="61"/>
  <c r="AH325" i="61"/>
  <c r="AH165" i="67"/>
  <c r="AH168" i="67" s="1"/>
  <c r="AG78" i="69"/>
  <c r="BF213" i="69" s="1"/>
  <c r="AG76" i="69"/>
  <c r="BF106" i="69" s="1"/>
  <c r="AG77" i="59"/>
  <c r="BF212" i="59" s="1"/>
  <c r="AG75" i="59"/>
  <c r="BF105" i="59" s="1"/>
  <c r="AH328" i="61"/>
  <c r="AH326" i="61"/>
  <c r="AR41" i="56"/>
  <c r="AR92" i="56"/>
  <c r="AR32" i="56"/>
  <c r="AR131" i="56"/>
  <c r="BH400" i="61"/>
  <c r="AF134" i="69"/>
  <c r="AF184" i="69" s="1"/>
  <c r="AF71" i="69" s="1"/>
  <c r="BF160" i="69"/>
  <c r="AG134" i="59"/>
  <c r="BF159" i="59"/>
  <c r="AI8" i="61"/>
  <c r="AI61" i="61" s="1"/>
  <c r="AM12" i="61"/>
  <c r="AM65" i="61" s="1"/>
  <c r="AL11" i="61"/>
  <c r="AL64" i="61" s="1"/>
  <c r="AK10" i="61"/>
  <c r="AK63" i="61" s="1"/>
  <c r="AO14" i="61"/>
  <c r="AO67" i="61" s="1"/>
  <c r="AJ9" i="61"/>
  <c r="AJ62" i="61" s="1"/>
  <c r="AP15" i="61"/>
  <c r="AP68" i="61" s="1"/>
  <c r="AT19" i="61"/>
  <c r="AT72" i="61" s="1"/>
  <c r="AN13" i="61"/>
  <c r="AN66" i="61" s="1"/>
  <c r="AS18" i="61"/>
  <c r="AS71" i="61" s="1"/>
  <c r="AR17" i="61"/>
  <c r="AR70" i="61" s="1"/>
  <c r="AV21" i="61"/>
  <c r="AV74" i="61" s="1"/>
  <c r="AY24" i="61"/>
  <c r="AY77" i="61" s="1"/>
  <c r="BC28" i="61"/>
  <c r="BC81" i="61" s="1"/>
  <c r="AQ16" i="61"/>
  <c r="AQ69" i="61" s="1"/>
  <c r="AX23" i="61"/>
  <c r="AX76" i="61" s="1"/>
  <c r="BB27" i="61"/>
  <c r="BB80" i="61" s="1"/>
  <c r="AU20" i="61"/>
  <c r="AU73" i="61" s="1"/>
  <c r="AW22" i="61"/>
  <c r="AW75" i="61" s="1"/>
  <c r="BA26" i="61"/>
  <c r="BA79" i="61" s="1"/>
  <c r="BG32" i="61"/>
  <c r="BG85" i="61" s="1"/>
  <c r="BF31" i="61"/>
  <c r="BF84" i="61" s="1"/>
  <c r="BD29" i="61"/>
  <c r="BD82" i="61" s="1"/>
  <c r="BH33" i="61"/>
  <c r="BH86" i="61" s="1"/>
  <c r="J86" i="61" s="1"/>
  <c r="AZ25" i="61"/>
  <c r="AZ78" i="61" s="1"/>
  <c r="BE30" i="61"/>
  <c r="BE83" i="61" s="1"/>
  <c r="AH7" i="61"/>
  <c r="AH330" i="61"/>
  <c r="AH327" i="61"/>
  <c r="AR62" i="56"/>
  <c r="AR77" i="56"/>
  <c r="AR122" i="56"/>
  <c r="AR68" i="56"/>
  <c r="AR125" i="56"/>
  <c r="AR83" i="56"/>
  <c r="AR107" i="56"/>
  <c r="AR110" i="56"/>
  <c r="AR134" i="56"/>
  <c r="AR119" i="56"/>
  <c r="AR74" i="56"/>
  <c r="AR71" i="56"/>
  <c r="AR98" i="56"/>
  <c r="AR116" i="56"/>
  <c r="AR152" i="56"/>
  <c r="AR146" i="56"/>
  <c r="AR95" i="56"/>
  <c r="AR101" i="56"/>
  <c r="AR113" i="56"/>
  <c r="AR80" i="56"/>
  <c r="AR149" i="56"/>
  <c r="AR137" i="56"/>
  <c r="AR128" i="56"/>
  <c r="AR155" i="56"/>
  <c r="AR86" i="56"/>
  <c r="AR104" i="56"/>
  <c r="AR143" i="56"/>
  <c r="AR89" i="56"/>
  <c r="AR65" i="56"/>
  <c r="AR140" i="56"/>
  <c r="AH334" i="61"/>
  <c r="AG233" i="67"/>
  <c r="AG285" i="67" s="1"/>
  <c r="AG226" i="67"/>
  <c r="AG278" i="67" s="1"/>
  <c r="AG222" i="67"/>
  <c r="AG274" i="67" s="1"/>
  <c r="AH164" i="61"/>
  <c r="AH168" i="61" s="1"/>
  <c r="AH332" i="61"/>
  <c r="AI8" i="67"/>
  <c r="AI61" i="67" s="1"/>
  <c r="AM12" i="67"/>
  <c r="AM65" i="67" s="1"/>
  <c r="AQ16" i="67"/>
  <c r="AQ69" i="67" s="1"/>
  <c r="AL11" i="67"/>
  <c r="AL64" i="67" s="1"/>
  <c r="AP15" i="67"/>
  <c r="AP68" i="67" s="1"/>
  <c r="AK10" i="67"/>
  <c r="AK63" i="67" s="1"/>
  <c r="AO14" i="67"/>
  <c r="AO67" i="67" s="1"/>
  <c r="AJ9" i="67"/>
  <c r="AJ62" i="67" s="1"/>
  <c r="AS18" i="67"/>
  <c r="AS71" i="67" s="1"/>
  <c r="AW22" i="67"/>
  <c r="AW75" i="67" s="1"/>
  <c r="AR17" i="67"/>
  <c r="AR70" i="67" s="1"/>
  <c r="AV21" i="67"/>
  <c r="AV74" i="67" s="1"/>
  <c r="AU20" i="67"/>
  <c r="AU73" i="67" s="1"/>
  <c r="AN13" i="67"/>
  <c r="AN66" i="67" s="1"/>
  <c r="BB27" i="67"/>
  <c r="BB80" i="67" s="1"/>
  <c r="BF31" i="67"/>
  <c r="BF84" i="67" s="1"/>
  <c r="AX23" i="67"/>
  <c r="AX76" i="67" s="1"/>
  <c r="BA26" i="67"/>
  <c r="BA79" i="67" s="1"/>
  <c r="BE30" i="67"/>
  <c r="BE83" i="67" s="1"/>
  <c r="AT19" i="67"/>
  <c r="AT72" i="67" s="1"/>
  <c r="AZ25" i="67"/>
  <c r="AZ78" i="67" s="1"/>
  <c r="BD29" i="67"/>
  <c r="BD82" i="67" s="1"/>
  <c r="BC28" i="67"/>
  <c r="BC81" i="67" s="1"/>
  <c r="BH33" i="67"/>
  <c r="BH86" i="67" s="1"/>
  <c r="BG32" i="67"/>
  <c r="BG85" i="67" s="1"/>
  <c r="AY24" i="67"/>
  <c r="AY77" i="67" s="1"/>
  <c r="AH7" i="67"/>
  <c r="AR53" i="56"/>
  <c r="AR59" i="56"/>
  <c r="AR56" i="56"/>
  <c r="BG89" i="67"/>
  <c r="BG96" i="67"/>
  <c r="BG91" i="67"/>
  <c r="BG97" i="67"/>
  <c r="BG90" i="67"/>
  <c r="BG108" i="67"/>
  <c r="BG105" i="67"/>
  <c r="BG102" i="67"/>
  <c r="BG393" i="67"/>
  <c r="BG100" i="67"/>
  <c r="BG98" i="67"/>
  <c r="BG92" i="67"/>
  <c r="BG107" i="67"/>
  <c r="BG94" i="67"/>
  <c r="BG394" i="67"/>
  <c r="BG104" i="67"/>
  <c r="BG103" i="67"/>
  <c r="BG99" i="67"/>
  <c r="BG101" i="67"/>
  <c r="BG87" i="67"/>
  <c r="BG106" i="67"/>
  <c r="BG95" i="67"/>
  <c r="BG93" i="67"/>
  <c r="BG88" i="67"/>
  <c r="BH88" i="67"/>
  <c r="BH97" i="67"/>
  <c r="BH98" i="67"/>
  <c r="BH100" i="67"/>
  <c r="BH93" i="67"/>
  <c r="BH92" i="67"/>
  <c r="BH108" i="67"/>
  <c r="BH393" i="67"/>
  <c r="BH103" i="67"/>
  <c r="BH89" i="67"/>
  <c r="BH95" i="67"/>
  <c r="BH394" i="67"/>
  <c r="BH96" i="67"/>
  <c r="BH91" i="67"/>
  <c r="BH107" i="67"/>
  <c r="BH102" i="67"/>
  <c r="BH105" i="67"/>
  <c r="BH90" i="67"/>
  <c r="BH94" i="67"/>
  <c r="BH106" i="67"/>
  <c r="BH104" i="67"/>
  <c r="BH101" i="67"/>
  <c r="BH99" i="67"/>
  <c r="BH109" i="67"/>
  <c r="J109" i="67" s="1"/>
  <c r="BH87" i="67"/>
  <c r="BG86" i="67"/>
  <c r="BH393" i="61"/>
  <c r="BH395" i="61" s="1"/>
  <c r="BF16" i="59" s="1"/>
  <c r="AF238" i="69"/>
  <c r="AF73" i="69" s="1"/>
  <c r="AF131" i="69"/>
  <c r="AF69" i="69" s="1"/>
  <c r="AF237" i="59"/>
  <c r="AF72" i="59" s="1"/>
  <c r="AF130" i="59"/>
  <c r="AF68" i="59" s="1"/>
  <c r="AR29" i="56"/>
  <c r="AR35" i="56"/>
  <c r="AR23" i="56"/>
  <c r="AR20" i="56"/>
  <c r="AR14" i="56"/>
  <c r="AR47" i="56"/>
  <c r="AR11" i="56"/>
  <c r="AR38" i="56"/>
  <c r="AR50" i="56"/>
  <c r="AR44" i="56"/>
  <c r="AR26" i="56"/>
  <c r="AR17" i="56"/>
  <c r="AP144" i="69"/>
  <c r="AF133" i="59"/>
  <c r="BB156" i="69"/>
  <c r="AL140" i="69"/>
  <c r="AT148" i="69"/>
  <c r="AX152" i="69"/>
  <c r="AH136" i="69"/>
  <c r="AV149" i="59"/>
  <c r="BD157" i="59"/>
  <c r="AN141" i="59"/>
  <c r="AZ153" i="59"/>
  <c r="AR145" i="59"/>
  <c r="AJ137" i="59"/>
  <c r="BC156" i="59"/>
  <c r="AU148" i="59"/>
  <c r="AM140" i="59"/>
  <c r="AY152" i="59"/>
  <c r="AQ144" i="59"/>
  <c r="AI136" i="59"/>
  <c r="AM141" i="69"/>
  <c r="BB155" i="59"/>
  <c r="AX151" i="59"/>
  <c r="AT147" i="59"/>
  <c r="AP143" i="59"/>
  <c r="AL139" i="59"/>
  <c r="AH135" i="59"/>
  <c r="BE159" i="69"/>
  <c r="BA155" i="69"/>
  <c r="AW151" i="69"/>
  <c r="AS147" i="69"/>
  <c r="AO143" i="69"/>
  <c r="AK139" i="69"/>
  <c r="AG135" i="69"/>
  <c r="BC157" i="69"/>
  <c r="AY153" i="69"/>
  <c r="AQ145" i="69"/>
  <c r="AI137" i="69"/>
  <c r="AU149" i="69"/>
  <c r="BE158" i="59"/>
  <c r="BA154" i="59"/>
  <c r="AW150" i="59"/>
  <c r="AS146" i="59"/>
  <c r="AO142" i="59"/>
  <c r="AK138" i="59"/>
  <c r="BD158" i="69"/>
  <c r="AZ154" i="69"/>
  <c r="AV150" i="69"/>
  <c r="AR146" i="69"/>
  <c r="AN142" i="69"/>
  <c r="AJ138" i="69"/>
  <c r="AR8" i="56"/>
  <c r="AD30" i="1"/>
  <c r="AE28" i="1"/>
  <c r="AS4" i="56"/>
  <c r="BG395" i="67" l="1"/>
  <c r="BE16" i="69" s="1"/>
  <c r="BH395" i="67"/>
  <c r="BF16" i="69" s="1"/>
  <c r="C42" i="69" s="1"/>
  <c r="AE18" i="69"/>
  <c r="AE20" i="59"/>
  <c r="J393" i="61"/>
  <c r="I29" i="58" s="1"/>
  <c r="C42" i="59"/>
  <c r="AG22" i="75"/>
  <c r="AG133" i="75"/>
  <c r="AG183" i="75" s="1"/>
  <c r="AG18" i="75" s="1"/>
  <c r="AV148" i="75"/>
  <c r="AK137" i="75"/>
  <c r="BA153" i="75"/>
  <c r="AN140" i="75"/>
  <c r="AL138" i="75"/>
  <c r="AP142" i="75"/>
  <c r="AJ136" i="75"/>
  <c r="BB154" i="75"/>
  <c r="AZ152" i="75"/>
  <c r="AH134" i="75"/>
  <c r="AO141" i="75"/>
  <c r="AI135" i="75"/>
  <c r="BD156" i="75"/>
  <c r="AY151" i="75"/>
  <c r="AX150" i="75"/>
  <c r="BF158" i="75"/>
  <c r="AR144" i="75"/>
  <c r="AU147" i="75"/>
  <c r="BC155" i="75"/>
  <c r="AM139" i="75"/>
  <c r="AS145" i="75"/>
  <c r="BE157" i="75"/>
  <c r="AT146" i="75"/>
  <c r="AW149" i="75"/>
  <c r="AQ143" i="75"/>
  <c r="AL31" i="75"/>
  <c r="AK30" i="75"/>
  <c r="AI28" i="75"/>
  <c r="AH27" i="75"/>
  <c r="AM32" i="75"/>
  <c r="AG26" i="75"/>
  <c r="AG76" i="75" s="1"/>
  <c r="AG14" i="75" s="1"/>
  <c r="BA46" i="75"/>
  <c r="AV41" i="75"/>
  <c r="AN33" i="75"/>
  <c r="BE50" i="75"/>
  <c r="AT39" i="75"/>
  <c r="AX43" i="75"/>
  <c r="BF51" i="75"/>
  <c r="AO34" i="75"/>
  <c r="AP35" i="75"/>
  <c r="BB47" i="75"/>
  <c r="AR37" i="75"/>
  <c r="AZ45" i="75"/>
  <c r="AJ29" i="75"/>
  <c r="AW42" i="75"/>
  <c r="BC48" i="75"/>
  <c r="AS38" i="75"/>
  <c r="AQ36" i="75"/>
  <c r="AU40" i="75"/>
  <c r="AY44" i="75"/>
  <c r="BD49" i="75"/>
  <c r="AG383" i="67"/>
  <c r="AG379" i="67"/>
  <c r="AG372" i="67"/>
  <c r="AG378" i="67"/>
  <c r="AG373" i="67"/>
  <c r="AG381" i="67"/>
  <c r="AG375" i="67"/>
  <c r="AG376" i="67"/>
  <c r="AG377" i="67"/>
  <c r="AG371" i="67"/>
  <c r="AG382" i="67"/>
  <c r="AG380" i="67"/>
  <c r="AG374" i="67"/>
  <c r="AG372" i="61"/>
  <c r="AG376" i="61"/>
  <c r="AG379" i="61"/>
  <c r="AG381" i="61"/>
  <c r="AG375" i="61"/>
  <c r="AG378" i="61"/>
  <c r="AG377" i="61"/>
  <c r="AG371" i="61"/>
  <c r="AG382" i="61"/>
  <c r="AG383" i="61"/>
  <c r="AG380" i="61"/>
  <c r="AG374" i="61"/>
  <c r="J103" i="67"/>
  <c r="J393" i="67"/>
  <c r="I29" i="68" s="1"/>
  <c r="J102" i="67"/>
  <c r="AG77" i="69"/>
  <c r="AG76" i="59"/>
  <c r="AI125" i="61"/>
  <c r="AI125" i="67"/>
  <c r="AI122" i="67"/>
  <c r="AI122" i="61"/>
  <c r="AI142" i="67"/>
  <c r="AI155" i="61"/>
  <c r="AI142" i="61"/>
  <c r="AI155" i="67"/>
  <c r="AI151" i="61"/>
  <c r="AI139" i="67"/>
  <c r="AI137" i="67"/>
  <c r="AI136" i="61"/>
  <c r="AI152" i="67"/>
  <c r="AI144" i="61"/>
  <c r="AI156" i="61"/>
  <c r="AI153" i="67"/>
  <c r="AI132" i="61"/>
  <c r="AI147" i="61"/>
  <c r="AI135" i="67"/>
  <c r="AI148" i="67"/>
  <c r="AI134" i="67"/>
  <c r="AI137" i="61"/>
  <c r="AI132" i="67"/>
  <c r="AI152" i="61"/>
  <c r="AI134" i="61"/>
  <c r="AI153" i="61"/>
  <c r="AI139" i="61"/>
  <c r="AI148" i="61"/>
  <c r="AI135" i="61"/>
  <c r="AI136" i="67"/>
  <c r="AI147" i="67"/>
  <c r="AI144" i="67"/>
  <c r="AI151" i="67"/>
  <c r="AI156" i="67"/>
  <c r="AI159" i="61"/>
  <c r="AI159" i="67"/>
  <c r="AI161" i="61"/>
  <c r="AI161" i="67"/>
  <c r="AH175" i="61"/>
  <c r="AH227" i="61" s="1"/>
  <c r="AH279" i="61" s="1"/>
  <c r="AI158" i="67"/>
  <c r="AI158" i="61"/>
  <c r="AI146" i="61"/>
  <c r="AI146" i="67"/>
  <c r="AI163" i="61"/>
  <c r="AI163" i="67"/>
  <c r="AI138" i="61"/>
  <c r="AI138" i="67"/>
  <c r="AI160" i="61"/>
  <c r="AI160" i="67"/>
  <c r="AS94" i="56"/>
  <c r="AS111" i="56"/>
  <c r="AS87" i="56"/>
  <c r="AS136" i="56"/>
  <c r="AS60" i="56"/>
  <c r="AS73" i="56"/>
  <c r="AS108" i="56"/>
  <c r="AS69" i="56"/>
  <c r="AS139" i="56"/>
  <c r="AS66" i="56"/>
  <c r="AS127" i="56"/>
  <c r="AS148" i="56"/>
  <c r="AS100" i="56"/>
  <c r="AS75" i="56"/>
  <c r="AS64" i="56"/>
  <c r="AS117" i="56"/>
  <c r="AS114" i="56"/>
  <c r="AS144" i="56"/>
  <c r="AS96" i="56"/>
  <c r="AS120" i="56"/>
  <c r="AS133" i="56"/>
  <c r="AS90" i="56"/>
  <c r="AS126" i="56"/>
  <c r="AS88" i="56"/>
  <c r="AS76" i="56"/>
  <c r="AS84" i="56"/>
  <c r="AS63" i="56"/>
  <c r="AS81" i="56"/>
  <c r="AS118" i="56"/>
  <c r="AS138" i="56"/>
  <c r="AS124" i="56"/>
  <c r="AS103" i="56"/>
  <c r="AS112" i="56"/>
  <c r="AS141" i="56"/>
  <c r="AS91" i="56"/>
  <c r="AS132" i="56"/>
  <c r="AS147" i="56"/>
  <c r="AS67" i="56"/>
  <c r="AS151" i="56"/>
  <c r="AS109" i="56"/>
  <c r="AS85" i="56"/>
  <c r="AS78" i="56"/>
  <c r="AS142" i="56"/>
  <c r="AS102" i="56"/>
  <c r="AS105" i="56"/>
  <c r="AS99" i="56"/>
  <c r="AS79" i="56"/>
  <c r="AS130" i="56"/>
  <c r="AS106" i="56"/>
  <c r="AS135" i="56"/>
  <c r="AS97" i="56"/>
  <c r="AS121" i="56"/>
  <c r="AS61" i="56"/>
  <c r="AS72" i="56"/>
  <c r="AS145" i="56"/>
  <c r="AS70" i="56"/>
  <c r="AS129" i="56"/>
  <c r="AS115" i="56"/>
  <c r="AS123" i="56"/>
  <c r="AS93" i="56"/>
  <c r="AS150" i="56"/>
  <c r="AS82" i="56"/>
  <c r="AS154" i="56"/>
  <c r="AS153" i="56"/>
  <c r="AI143" i="61"/>
  <c r="AI143" i="67"/>
  <c r="AH193" i="61"/>
  <c r="AH245" i="61" s="1"/>
  <c r="AH297" i="61" s="1"/>
  <c r="AI133" i="61"/>
  <c r="AI133" i="67"/>
  <c r="AI140" i="67"/>
  <c r="AI140" i="61"/>
  <c r="AI154" i="61"/>
  <c r="AI154" i="67"/>
  <c r="AI149" i="67"/>
  <c r="AI149" i="61"/>
  <c r="AI162" i="61"/>
  <c r="AI162" i="67"/>
  <c r="AI141" i="61"/>
  <c r="AI141" i="67"/>
  <c r="AI157" i="67"/>
  <c r="AI157" i="61"/>
  <c r="AI145" i="67"/>
  <c r="AI145" i="61"/>
  <c r="AI150" i="67"/>
  <c r="AI150" i="61"/>
  <c r="AH187" i="61"/>
  <c r="AH239" i="61" s="1"/>
  <c r="AH291" i="61" s="1"/>
  <c r="AH174" i="61"/>
  <c r="AH226" i="61" s="1"/>
  <c r="AH278" i="61" s="1"/>
  <c r="AH195" i="61"/>
  <c r="AH247" i="61" s="1"/>
  <c r="AH299" i="61" s="1"/>
  <c r="AH178" i="61"/>
  <c r="AH230" i="61" s="1"/>
  <c r="AH282" i="61" s="1"/>
  <c r="AH189" i="61"/>
  <c r="AH241" i="61" s="1"/>
  <c r="AH293" i="61" s="1"/>
  <c r="AH186" i="61"/>
  <c r="AH238" i="61" s="1"/>
  <c r="AH290" i="61" s="1"/>
  <c r="AH177" i="61"/>
  <c r="AH229" i="61" s="1"/>
  <c r="AH281" i="61" s="1"/>
  <c r="AH205" i="61"/>
  <c r="AH257" i="61" s="1"/>
  <c r="AH309" i="61" s="1"/>
  <c r="AH167" i="61"/>
  <c r="AH219" i="61" s="1"/>
  <c r="AH271" i="61" s="1"/>
  <c r="AH211" i="61"/>
  <c r="AH263" i="61" s="1"/>
  <c r="AH315" i="61" s="1"/>
  <c r="AH201" i="61"/>
  <c r="AH253" i="61" s="1"/>
  <c r="AH305" i="61" s="1"/>
  <c r="AH182" i="61"/>
  <c r="AH234" i="61" s="1"/>
  <c r="AH286" i="61" s="1"/>
  <c r="AH169" i="61"/>
  <c r="AH221" i="61" s="1"/>
  <c r="AH273" i="61" s="1"/>
  <c r="AH180" i="61"/>
  <c r="AH232" i="61" s="1"/>
  <c r="AH284" i="61" s="1"/>
  <c r="AH183" i="61"/>
  <c r="AH235" i="61" s="1"/>
  <c r="AH287" i="61" s="1"/>
  <c r="AH216" i="61"/>
  <c r="AH268" i="61" s="1"/>
  <c r="AH320" i="61" s="1"/>
  <c r="AH214" i="61"/>
  <c r="AH266" i="61" s="1"/>
  <c r="AH318" i="61" s="1"/>
  <c r="AH206" i="61"/>
  <c r="AH258" i="61" s="1"/>
  <c r="AH310" i="61" s="1"/>
  <c r="AH212" i="61"/>
  <c r="AH264" i="61" s="1"/>
  <c r="AH316" i="61" s="1"/>
  <c r="AH215" i="61"/>
  <c r="AH267" i="61" s="1"/>
  <c r="AH319" i="61" s="1"/>
  <c r="AH194" i="61"/>
  <c r="AH246" i="61" s="1"/>
  <c r="AH298" i="61" s="1"/>
  <c r="AH188" i="61"/>
  <c r="AH240" i="61" s="1"/>
  <c r="AH292" i="61" s="1"/>
  <c r="AH190" i="61"/>
  <c r="AH242" i="61" s="1"/>
  <c r="AH294" i="61" s="1"/>
  <c r="AH171" i="61"/>
  <c r="AH223" i="61" s="1"/>
  <c r="AH275" i="61" s="1"/>
  <c r="AH173" i="61"/>
  <c r="AH225" i="61" s="1"/>
  <c r="AH277" i="61" s="1"/>
  <c r="AH170" i="61"/>
  <c r="AH222" i="61" s="1"/>
  <c r="AH274" i="61" s="1"/>
  <c r="AH179" i="61"/>
  <c r="AH231" i="61" s="1"/>
  <c r="AH283" i="61" s="1"/>
  <c r="AH198" i="61"/>
  <c r="AH250" i="61" s="1"/>
  <c r="AH302" i="61" s="1"/>
  <c r="AH210" i="61"/>
  <c r="AH262" i="61" s="1"/>
  <c r="AH314" i="61" s="1"/>
  <c r="AH209" i="61"/>
  <c r="AH261" i="61" s="1"/>
  <c r="AH313" i="61" s="1"/>
  <c r="AH191" i="61"/>
  <c r="AH243" i="61" s="1"/>
  <c r="AH295" i="61" s="1"/>
  <c r="AH199" i="61"/>
  <c r="AH251" i="61" s="1"/>
  <c r="AH303" i="61" s="1"/>
  <c r="AH204" i="61"/>
  <c r="AH256" i="61" s="1"/>
  <c r="AH308" i="61" s="1"/>
  <c r="AH197" i="61"/>
  <c r="AH249" i="61" s="1"/>
  <c r="AH301" i="61" s="1"/>
  <c r="AH185" i="61"/>
  <c r="AH237" i="61" s="1"/>
  <c r="AH289" i="61" s="1"/>
  <c r="AH184" i="61"/>
  <c r="AH236" i="61" s="1"/>
  <c r="AH288" i="61" s="1"/>
  <c r="AH181" i="61"/>
  <c r="AH233" i="61" s="1"/>
  <c r="AH285" i="61" s="1"/>
  <c r="AH172" i="61"/>
  <c r="AH224" i="61" s="1"/>
  <c r="AH276" i="61" s="1"/>
  <c r="AH176" i="61"/>
  <c r="AH228" i="61" s="1"/>
  <c r="AH280" i="61" s="1"/>
  <c r="AH207" i="61"/>
  <c r="AH259" i="61" s="1"/>
  <c r="AH311" i="61" s="1"/>
  <c r="AH196" i="61"/>
  <c r="AH248" i="61" s="1"/>
  <c r="AH300" i="61" s="1"/>
  <c r="AH200" i="61"/>
  <c r="AH252" i="61" s="1"/>
  <c r="AH304" i="61" s="1"/>
  <c r="AH192" i="61"/>
  <c r="AH244" i="61" s="1"/>
  <c r="AH296" i="61" s="1"/>
  <c r="AH208" i="61"/>
  <c r="AH260" i="61" s="1"/>
  <c r="AH312" i="61" s="1"/>
  <c r="AH202" i="61"/>
  <c r="AH254" i="61" s="1"/>
  <c r="AH306" i="61" s="1"/>
  <c r="AH213" i="61"/>
  <c r="AH265" i="61" s="1"/>
  <c r="AH317" i="61" s="1"/>
  <c r="AH203" i="61"/>
  <c r="AH255" i="61" s="1"/>
  <c r="AH307" i="61" s="1"/>
  <c r="AH57" i="67"/>
  <c r="AH399" i="67" s="1"/>
  <c r="AH401" i="67" s="1"/>
  <c r="AH402" i="67" s="1"/>
  <c r="AH220" i="67"/>
  <c r="AH272" i="67" s="1"/>
  <c r="AH172" i="67"/>
  <c r="AH224" i="67" s="1"/>
  <c r="AH276" i="67" s="1"/>
  <c r="AH182" i="67"/>
  <c r="AH234" i="67" s="1"/>
  <c r="AH286" i="67" s="1"/>
  <c r="AH170" i="67"/>
  <c r="AH222" i="67" s="1"/>
  <c r="AH274" i="67" s="1"/>
  <c r="AH167" i="67"/>
  <c r="AH219" i="67" s="1"/>
  <c r="AH271" i="67" s="1"/>
  <c r="AH171" i="67"/>
  <c r="AH223" i="67" s="1"/>
  <c r="AH275" i="67" s="1"/>
  <c r="AH173" i="67"/>
  <c r="AH225" i="67" s="1"/>
  <c r="AH277" i="67" s="1"/>
  <c r="AH174" i="67"/>
  <c r="AH226" i="67" s="1"/>
  <c r="AH278" i="67" s="1"/>
  <c r="AH177" i="67"/>
  <c r="AH229" i="67" s="1"/>
  <c r="AH281" i="67" s="1"/>
  <c r="AH202" i="67"/>
  <c r="AH254" i="67" s="1"/>
  <c r="AH306" i="67" s="1"/>
  <c r="AH201" i="67"/>
  <c r="AH253" i="67" s="1"/>
  <c r="AH305" i="67" s="1"/>
  <c r="AH197" i="67"/>
  <c r="AH249" i="67" s="1"/>
  <c r="AH301" i="67" s="1"/>
  <c r="AH213" i="67"/>
  <c r="AH265" i="67" s="1"/>
  <c r="AH317" i="67" s="1"/>
  <c r="AH185" i="67"/>
  <c r="AH237" i="67" s="1"/>
  <c r="AH289" i="67" s="1"/>
  <c r="AH187" i="67"/>
  <c r="AH239" i="67" s="1"/>
  <c r="AH291" i="67" s="1"/>
  <c r="AH194" i="67"/>
  <c r="AH246" i="67" s="1"/>
  <c r="AH298" i="67" s="1"/>
  <c r="AH205" i="67"/>
  <c r="AH257" i="67" s="1"/>
  <c r="AH309" i="67" s="1"/>
  <c r="AH204" i="67"/>
  <c r="AH256" i="67" s="1"/>
  <c r="AH308" i="67" s="1"/>
  <c r="AH190" i="67"/>
  <c r="AH242" i="67" s="1"/>
  <c r="AH294" i="67" s="1"/>
  <c r="AH188" i="67"/>
  <c r="AH240" i="67" s="1"/>
  <c r="AH292" i="67" s="1"/>
  <c r="AH203" i="67"/>
  <c r="AH255" i="67" s="1"/>
  <c r="AH307" i="67" s="1"/>
  <c r="AH214" i="67"/>
  <c r="AH266" i="67" s="1"/>
  <c r="AH318" i="67" s="1"/>
  <c r="AH200" i="67"/>
  <c r="AH252" i="67" s="1"/>
  <c r="AH304" i="67" s="1"/>
  <c r="AH210" i="67"/>
  <c r="AH262" i="67" s="1"/>
  <c r="AH314" i="67" s="1"/>
  <c r="AH193" i="67"/>
  <c r="AH245" i="67" s="1"/>
  <c r="AH297" i="67" s="1"/>
  <c r="AH215" i="67"/>
  <c r="AH267" i="67" s="1"/>
  <c r="AH319" i="67" s="1"/>
  <c r="AH211" i="67"/>
  <c r="AH263" i="67" s="1"/>
  <c r="AH315" i="67" s="1"/>
  <c r="AH189" i="67"/>
  <c r="AH241" i="67" s="1"/>
  <c r="AH293" i="67" s="1"/>
  <c r="AH208" i="67"/>
  <c r="AH260" i="67" s="1"/>
  <c r="AH312" i="67" s="1"/>
  <c r="AH196" i="67"/>
  <c r="AH248" i="67" s="1"/>
  <c r="AH300" i="67" s="1"/>
  <c r="AH199" i="67"/>
  <c r="AH251" i="67" s="1"/>
  <c r="AH303" i="67" s="1"/>
  <c r="AH195" i="67"/>
  <c r="AH247" i="67" s="1"/>
  <c r="AH299" i="67" s="1"/>
  <c r="AH212" i="67"/>
  <c r="AH264" i="67" s="1"/>
  <c r="AH316" i="67" s="1"/>
  <c r="AH198" i="67"/>
  <c r="AH250" i="67" s="1"/>
  <c r="AH302" i="67" s="1"/>
  <c r="AH192" i="67"/>
  <c r="AH244" i="67" s="1"/>
  <c r="AH296" i="67" s="1"/>
  <c r="AH186" i="67"/>
  <c r="AH238" i="67" s="1"/>
  <c r="AH290" i="67" s="1"/>
  <c r="AH207" i="67"/>
  <c r="AH259" i="67" s="1"/>
  <c r="AH311" i="67" s="1"/>
  <c r="AH206" i="67"/>
  <c r="AH258" i="67" s="1"/>
  <c r="AH310" i="67" s="1"/>
  <c r="AH191" i="67"/>
  <c r="AH243" i="67" s="1"/>
  <c r="AH295" i="67" s="1"/>
  <c r="AH209" i="67"/>
  <c r="AH261" i="67" s="1"/>
  <c r="AH313" i="67" s="1"/>
  <c r="AH216" i="67"/>
  <c r="AH268" i="67" s="1"/>
  <c r="AH320" i="67" s="1"/>
  <c r="AH176" i="67"/>
  <c r="AH228" i="67" s="1"/>
  <c r="AH280" i="67" s="1"/>
  <c r="AH183" i="67"/>
  <c r="AH235" i="67" s="1"/>
  <c r="AH287" i="67" s="1"/>
  <c r="AH175" i="67"/>
  <c r="AH227" i="67" s="1"/>
  <c r="AH279" i="67" s="1"/>
  <c r="AH169" i="67"/>
  <c r="AH221" i="67" s="1"/>
  <c r="AH273" i="67" s="1"/>
  <c r="AH181" i="67"/>
  <c r="AH233" i="67" s="1"/>
  <c r="AH285" i="67" s="1"/>
  <c r="AH178" i="67"/>
  <c r="AH230" i="67" s="1"/>
  <c r="AH282" i="67" s="1"/>
  <c r="AH180" i="67"/>
  <c r="AH232" i="67" s="1"/>
  <c r="AH284" i="67" s="1"/>
  <c r="AH179" i="67"/>
  <c r="AH231" i="67" s="1"/>
  <c r="AH283" i="67" s="1"/>
  <c r="AH184" i="67"/>
  <c r="AH236" i="67" s="1"/>
  <c r="AH288" i="67" s="1"/>
  <c r="AH324" i="67"/>
  <c r="AI128" i="61"/>
  <c r="AI128" i="67"/>
  <c r="AI127" i="61"/>
  <c r="AI127" i="67"/>
  <c r="AI123" i="61"/>
  <c r="AI123" i="67"/>
  <c r="AI129" i="61"/>
  <c r="AI129" i="67"/>
  <c r="AI117" i="61"/>
  <c r="AI117" i="67"/>
  <c r="AI116" i="61"/>
  <c r="AI116" i="67"/>
  <c r="AI121" i="61"/>
  <c r="AI121" i="67"/>
  <c r="AI120" i="61"/>
  <c r="AI120" i="67"/>
  <c r="AI124" i="61"/>
  <c r="AI124" i="67"/>
  <c r="AI118" i="61"/>
  <c r="AI335" i="61" s="1"/>
  <c r="AI118" i="67"/>
  <c r="AI335" i="67" s="1"/>
  <c r="AI130" i="61"/>
  <c r="AI130" i="67"/>
  <c r="AI114" i="61"/>
  <c r="AI114" i="67"/>
  <c r="AI126" i="61"/>
  <c r="AI126" i="67"/>
  <c r="AI115" i="61"/>
  <c r="AI115" i="67"/>
  <c r="AI333" i="67" s="1"/>
  <c r="AI119" i="61"/>
  <c r="AI119" i="67"/>
  <c r="AI131" i="61"/>
  <c r="AI131" i="67"/>
  <c r="J86" i="67"/>
  <c r="AH60" i="67"/>
  <c r="AH110" i="67" s="1"/>
  <c r="AF14" i="69" s="1"/>
  <c r="J394" i="67"/>
  <c r="I30" i="68" s="1"/>
  <c r="AH57" i="61"/>
  <c r="AH220" i="61"/>
  <c r="AH272" i="61" s="1"/>
  <c r="J98" i="67"/>
  <c r="AS57" i="56"/>
  <c r="AS55" i="56"/>
  <c r="AS54" i="56"/>
  <c r="AS58" i="56"/>
  <c r="AS51" i="56"/>
  <c r="AS52" i="56"/>
  <c r="J100" i="67"/>
  <c r="J99" i="67"/>
  <c r="J94" i="67"/>
  <c r="J95" i="67"/>
  <c r="J108" i="67"/>
  <c r="J106" i="67"/>
  <c r="J107" i="67"/>
  <c r="J90" i="67"/>
  <c r="J89" i="67"/>
  <c r="J96" i="67"/>
  <c r="J101" i="67"/>
  <c r="J91" i="67"/>
  <c r="J105" i="67"/>
  <c r="J88" i="67"/>
  <c r="J92" i="67"/>
  <c r="J97" i="67"/>
  <c r="J87" i="67"/>
  <c r="J104" i="67"/>
  <c r="J93" i="67"/>
  <c r="I31" i="58"/>
  <c r="Y8" i="58" s="1"/>
  <c r="J395" i="61"/>
  <c r="I19" i="58" s="1"/>
  <c r="AF183" i="59"/>
  <c r="AF70" i="59" s="1"/>
  <c r="AS10" i="56"/>
  <c r="AS49" i="56"/>
  <c r="AS39" i="56"/>
  <c r="AS21" i="56"/>
  <c r="AS19" i="56"/>
  <c r="AS33" i="56"/>
  <c r="AS22" i="56"/>
  <c r="AS27" i="56"/>
  <c r="AS31" i="56"/>
  <c r="AS18" i="56"/>
  <c r="AS24" i="56"/>
  <c r="AS30" i="56"/>
  <c r="AS16" i="56"/>
  <c r="AS34" i="56"/>
  <c r="AS12" i="56"/>
  <c r="AS37" i="56"/>
  <c r="AS9" i="56"/>
  <c r="AS25" i="56"/>
  <c r="AS46" i="56"/>
  <c r="AS45" i="56"/>
  <c r="AS40" i="56"/>
  <c r="AS42" i="56"/>
  <c r="AS48" i="56"/>
  <c r="AS36" i="56"/>
  <c r="AS28" i="56"/>
  <c r="AS15" i="56"/>
  <c r="AS43" i="56"/>
  <c r="AS13" i="56"/>
  <c r="AH324" i="61"/>
  <c r="AH60" i="61"/>
  <c r="AH110" i="61" s="1"/>
  <c r="AG81" i="69"/>
  <c r="AH82" i="69"/>
  <c r="AI83" i="69"/>
  <c r="AJ84" i="69"/>
  <c r="AK85" i="69"/>
  <c r="AL86" i="69"/>
  <c r="AM87" i="69"/>
  <c r="AN88" i="69"/>
  <c r="AO89" i="69"/>
  <c r="AP90" i="69"/>
  <c r="AQ91" i="69"/>
  <c r="AR92" i="69"/>
  <c r="AS93" i="69"/>
  <c r="AT94" i="69"/>
  <c r="AU95" i="69"/>
  <c r="AV96" i="69"/>
  <c r="AW97" i="69"/>
  <c r="AX98" i="69"/>
  <c r="AY99" i="69"/>
  <c r="AZ100" i="69"/>
  <c r="BA101" i="69"/>
  <c r="BB102" i="69"/>
  <c r="BC103" i="69"/>
  <c r="BD104" i="69"/>
  <c r="BE105" i="69"/>
  <c r="AG188" i="69"/>
  <c r="AH189" i="69"/>
  <c r="AI190" i="69"/>
  <c r="AJ191" i="69"/>
  <c r="AK192" i="69"/>
  <c r="AL193" i="69"/>
  <c r="AM194" i="69"/>
  <c r="AN195" i="69"/>
  <c r="AO196" i="69"/>
  <c r="AP197" i="69"/>
  <c r="AQ198" i="69"/>
  <c r="AR199" i="69"/>
  <c r="AS200" i="69"/>
  <c r="AT201" i="69"/>
  <c r="AU202" i="69"/>
  <c r="AV203" i="69"/>
  <c r="AW204" i="69"/>
  <c r="AX205" i="69"/>
  <c r="AY206" i="69"/>
  <c r="AZ207" i="69"/>
  <c r="BA208" i="69"/>
  <c r="BB209" i="69"/>
  <c r="BC210" i="69"/>
  <c r="BD211" i="69"/>
  <c r="BE212" i="69"/>
  <c r="AG401" i="61"/>
  <c r="AG402" i="61" s="1"/>
  <c r="AG187" i="59"/>
  <c r="AH188" i="59"/>
  <c r="AI189" i="59"/>
  <c r="AJ190" i="59"/>
  <c r="AK191" i="59"/>
  <c r="AL192" i="59"/>
  <c r="AM193" i="59"/>
  <c r="AN194" i="59"/>
  <c r="AO195" i="59"/>
  <c r="AP196" i="59"/>
  <c r="AQ197" i="59"/>
  <c r="AR198" i="59"/>
  <c r="AS199" i="59"/>
  <c r="AT200" i="59"/>
  <c r="AU201" i="59"/>
  <c r="AV202" i="59"/>
  <c r="AW203" i="59"/>
  <c r="AX204" i="59"/>
  <c r="AY205" i="59"/>
  <c r="AZ206" i="59"/>
  <c r="BA207" i="59"/>
  <c r="BB208" i="59"/>
  <c r="BC209" i="59"/>
  <c r="BD210" i="59"/>
  <c r="BE211" i="59"/>
  <c r="AG80" i="59"/>
  <c r="AH81" i="59"/>
  <c r="AI82" i="59"/>
  <c r="AJ83" i="59"/>
  <c r="AK84" i="59"/>
  <c r="AL85" i="59"/>
  <c r="AM86" i="59"/>
  <c r="AN87" i="59"/>
  <c r="AO88" i="59"/>
  <c r="AP89" i="59"/>
  <c r="AQ90" i="59"/>
  <c r="AR91" i="59"/>
  <c r="AS92" i="59"/>
  <c r="AT93" i="59"/>
  <c r="AU94" i="59"/>
  <c r="AV95" i="59"/>
  <c r="AW96" i="59"/>
  <c r="AX97" i="59"/>
  <c r="AY98" i="59"/>
  <c r="AZ99" i="59"/>
  <c r="BA100" i="59"/>
  <c r="BB101" i="59"/>
  <c r="BC102" i="59"/>
  <c r="BD103" i="59"/>
  <c r="BE104" i="59"/>
  <c r="AS6" i="56"/>
  <c r="AS7" i="56"/>
  <c r="AT3" i="56"/>
  <c r="AE29" i="1"/>
  <c r="AF14" i="59" l="1"/>
  <c r="AF18" i="59" s="1"/>
  <c r="AE20" i="69"/>
  <c r="AH23" i="75"/>
  <c r="AH21" i="75"/>
  <c r="AU93" i="75"/>
  <c r="AG79" i="75"/>
  <c r="AG129" i="75" s="1"/>
  <c r="AG16" i="75" s="1"/>
  <c r="BA99" i="75"/>
  <c r="AL84" i="75"/>
  <c r="AH80" i="75"/>
  <c r="AT92" i="75"/>
  <c r="BF104" i="75"/>
  <c r="AW95" i="75"/>
  <c r="AM85" i="75"/>
  <c r="BD102" i="75"/>
  <c r="AP88" i="75"/>
  <c r="AJ82" i="75"/>
  <c r="AN86" i="75"/>
  <c r="AV94" i="75"/>
  <c r="BE103" i="75"/>
  <c r="AX96" i="75"/>
  <c r="AS91" i="75"/>
  <c r="AR90" i="75"/>
  <c r="AZ98" i="75"/>
  <c r="AY97" i="75"/>
  <c r="AK83" i="75"/>
  <c r="BB100" i="75"/>
  <c r="AQ89" i="75"/>
  <c r="AI81" i="75"/>
  <c r="BC101" i="75"/>
  <c r="AO87" i="75"/>
  <c r="AI328" i="67"/>
  <c r="AI333" i="61"/>
  <c r="AI330" i="67"/>
  <c r="AI336" i="67"/>
  <c r="AI336" i="61"/>
  <c r="AI329" i="61"/>
  <c r="AI325" i="67"/>
  <c r="AI329" i="67"/>
  <c r="AH399" i="61"/>
  <c r="T36" i="58"/>
  <c r="C4" i="74" s="1"/>
  <c r="AI334" i="67"/>
  <c r="AI332" i="67"/>
  <c r="AI331" i="61"/>
  <c r="AI331" i="67"/>
  <c r="AI327" i="67"/>
  <c r="AI326" i="67"/>
  <c r="AH338" i="67"/>
  <c r="AH353" i="67"/>
  <c r="AH368" i="67" s="1"/>
  <c r="AH351" i="67"/>
  <c r="AH366" i="67" s="1"/>
  <c r="AH346" i="67"/>
  <c r="AH361" i="67" s="1"/>
  <c r="AH348" i="67"/>
  <c r="AH363" i="67" s="1"/>
  <c r="AH347" i="67"/>
  <c r="AH362" i="67" s="1"/>
  <c r="AH342" i="67"/>
  <c r="AH357" i="67" s="1"/>
  <c r="AH349" i="67"/>
  <c r="AH364" i="67" s="1"/>
  <c r="AH345" i="67"/>
  <c r="AH360" i="67" s="1"/>
  <c r="AH352" i="67"/>
  <c r="AH367" i="67" s="1"/>
  <c r="AH350" i="67"/>
  <c r="AH365" i="67" s="1"/>
  <c r="AH343" i="67"/>
  <c r="AH358" i="67" s="1"/>
  <c r="AH344" i="67"/>
  <c r="AH359" i="67" s="1"/>
  <c r="AH341" i="67"/>
  <c r="AH356" i="67" s="1"/>
  <c r="AH352" i="61"/>
  <c r="AH367" i="61" s="1"/>
  <c r="AH353" i="61"/>
  <c r="AH368" i="61" s="1"/>
  <c r="AH351" i="61"/>
  <c r="AH366" i="61" s="1"/>
  <c r="AH347" i="61"/>
  <c r="AH362" i="61" s="1"/>
  <c r="AH349" i="61"/>
  <c r="AH364" i="61" s="1"/>
  <c r="AH345" i="61"/>
  <c r="AH360" i="61" s="1"/>
  <c r="AH348" i="61"/>
  <c r="AH363" i="61" s="1"/>
  <c r="AH346" i="61"/>
  <c r="AH361" i="61" s="1"/>
  <c r="AH344" i="61"/>
  <c r="AH359" i="61" s="1"/>
  <c r="AH350" i="61"/>
  <c r="AH365" i="61" s="1"/>
  <c r="AH341" i="61"/>
  <c r="AH356" i="61" s="1"/>
  <c r="AH343" i="61"/>
  <c r="AH358" i="61" s="1"/>
  <c r="AH342" i="61"/>
  <c r="AH357" i="61" s="1"/>
  <c r="AH338" i="61"/>
  <c r="AI325" i="61"/>
  <c r="AI165" i="67"/>
  <c r="AI168" i="67" s="1"/>
  <c r="AH78" i="69"/>
  <c r="BF212" i="69" s="1"/>
  <c r="AH76" i="69"/>
  <c r="BF105" i="69" s="1"/>
  <c r="AH75" i="59"/>
  <c r="BF104" i="59" s="1"/>
  <c r="AH77" i="59"/>
  <c r="BF211" i="59" s="1"/>
  <c r="AS98" i="56"/>
  <c r="AS68" i="56"/>
  <c r="AS62" i="56"/>
  <c r="AS71" i="56"/>
  <c r="AS122" i="56"/>
  <c r="AS107" i="56"/>
  <c r="AJ137" i="69"/>
  <c r="BF159" i="69"/>
  <c r="AG133" i="59"/>
  <c r="AG183" i="59" s="1"/>
  <c r="AG70" i="59" s="1"/>
  <c r="BF158" i="59"/>
  <c r="AK9" i="61"/>
  <c r="AK62" i="61" s="1"/>
  <c r="AO13" i="61"/>
  <c r="AO66" i="61" s="1"/>
  <c r="AJ8" i="61"/>
  <c r="AJ61" i="61" s="1"/>
  <c r="AN12" i="61"/>
  <c r="AN65" i="61" s="1"/>
  <c r="AM11" i="61"/>
  <c r="AM64" i="61" s="1"/>
  <c r="AL10" i="61"/>
  <c r="AL63" i="61" s="1"/>
  <c r="AP14" i="61"/>
  <c r="AP67" i="61" s="1"/>
  <c r="AR16" i="61"/>
  <c r="AR69" i="61" s="1"/>
  <c r="AV20" i="61"/>
  <c r="AV73" i="61" s="1"/>
  <c r="AQ15" i="61"/>
  <c r="AQ68" i="61" s="1"/>
  <c r="AU19" i="61"/>
  <c r="AU72" i="61" s="1"/>
  <c r="AT18" i="61"/>
  <c r="AT71" i="61" s="1"/>
  <c r="BA25" i="61"/>
  <c r="BA78" i="61" s="1"/>
  <c r="AZ24" i="61"/>
  <c r="AZ77" i="61" s="1"/>
  <c r="BD28" i="61"/>
  <c r="BD81" i="61" s="1"/>
  <c r="AS17" i="61"/>
  <c r="AS70" i="61" s="1"/>
  <c r="AW21" i="61"/>
  <c r="AW74" i="61" s="1"/>
  <c r="AY23" i="61"/>
  <c r="AY76" i="61" s="1"/>
  <c r="BC27" i="61"/>
  <c r="BC80" i="61" s="1"/>
  <c r="BE29" i="61"/>
  <c r="BE82" i="61" s="1"/>
  <c r="BF30" i="61"/>
  <c r="BF83" i="61" s="1"/>
  <c r="BH32" i="61"/>
  <c r="BH85" i="61" s="1"/>
  <c r="J85" i="61" s="1"/>
  <c r="AX22" i="61"/>
  <c r="AX75" i="61" s="1"/>
  <c r="BB26" i="61"/>
  <c r="BB79" i="61" s="1"/>
  <c r="BG31" i="61"/>
  <c r="BG84" i="61" s="1"/>
  <c r="AI7" i="61"/>
  <c r="AI330" i="61"/>
  <c r="AI328" i="61"/>
  <c r="AI326" i="61"/>
  <c r="AI327" i="61"/>
  <c r="AS86" i="56"/>
  <c r="AS113" i="56"/>
  <c r="AS146" i="56"/>
  <c r="AS80" i="56"/>
  <c r="AS143" i="56"/>
  <c r="AS92" i="56"/>
  <c r="AS77" i="56"/>
  <c r="AS83" i="56"/>
  <c r="AS119" i="56"/>
  <c r="AS134" i="56"/>
  <c r="AS101" i="56"/>
  <c r="AS140" i="56"/>
  <c r="AS95" i="56"/>
  <c r="AS110" i="56"/>
  <c r="AS89" i="56"/>
  <c r="AS155" i="56"/>
  <c r="AS131" i="56"/>
  <c r="AS104" i="56"/>
  <c r="AS149" i="56"/>
  <c r="AS137" i="56"/>
  <c r="AS152" i="56"/>
  <c r="AS125" i="56"/>
  <c r="AS65" i="56"/>
  <c r="AS128" i="56"/>
  <c r="AS116" i="56"/>
  <c r="AS74" i="56"/>
  <c r="AI164" i="61"/>
  <c r="AK9" i="67"/>
  <c r="AK62" i="67" s="1"/>
  <c r="AO13" i="67"/>
  <c r="AO66" i="67" s="1"/>
  <c r="AJ8" i="67"/>
  <c r="AJ61" i="67" s="1"/>
  <c r="AN12" i="67"/>
  <c r="AN65" i="67" s="1"/>
  <c r="AR16" i="67"/>
  <c r="AR69" i="67" s="1"/>
  <c r="AM11" i="67"/>
  <c r="AM64" i="67" s="1"/>
  <c r="AQ15" i="67"/>
  <c r="AQ68" i="67" s="1"/>
  <c r="AU19" i="67"/>
  <c r="AU72" i="67" s="1"/>
  <c r="AY23" i="67"/>
  <c r="AY76" i="67" s="1"/>
  <c r="AP14" i="67"/>
  <c r="AP67" i="67" s="1"/>
  <c r="AT18" i="67"/>
  <c r="AT71" i="67" s="1"/>
  <c r="AX22" i="67"/>
  <c r="AX75" i="67" s="1"/>
  <c r="AL10" i="67"/>
  <c r="AL63" i="67" s="1"/>
  <c r="AS17" i="67"/>
  <c r="AS70" i="67" s="1"/>
  <c r="AW21" i="67"/>
  <c r="AW74" i="67" s="1"/>
  <c r="AZ24" i="67"/>
  <c r="AZ77" i="67" s="1"/>
  <c r="BD28" i="67"/>
  <c r="BD81" i="67" s="1"/>
  <c r="AV20" i="67"/>
  <c r="AV73" i="67" s="1"/>
  <c r="BC27" i="67"/>
  <c r="BC80" i="67" s="1"/>
  <c r="BG31" i="67"/>
  <c r="BG84" i="67" s="1"/>
  <c r="BB26" i="67"/>
  <c r="BB79" i="67" s="1"/>
  <c r="BF30" i="67"/>
  <c r="BF83" i="67" s="1"/>
  <c r="BA25" i="67"/>
  <c r="BA78" i="67" s="1"/>
  <c r="BE29" i="67"/>
  <c r="BE82" i="67" s="1"/>
  <c r="BH32" i="67"/>
  <c r="BH85" i="67" s="1"/>
  <c r="J85" i="67" s="1"/>
  <c r="AI7" i="67"/>
  <c r="I31" i="68"/>
  <c r="J395" i="67"/>
  <c r="AI332" i="61"/>
  <c r="AI334" i="61"/>
  <c r="AS11" i="56"/>
  <c r="AS53" i="56"/>
  <c r="AS56" i="56"/>
  <c r="AS59" i="56"/>
  <c r="AS35" i="56"/>
  <c r="AG134" i="69"/>
  <c r="AG184" i="69" s="1"/>
  <c r="AG71" i="69" s="1"/>
  <c r="AG238" i="69"/>
  <c r="AG73" i="69" s="1"/>
  <c r="AG131" i="69"/>
  <c r="AG69" i="69" s="1"/>
  <c r="AG237" i="59"/>
  <c r="AG72" i="59" s="1"/>
  <c r="AG130" i="59"/>
  <c r="AG68" i="59" s="1"/>
  <c r="AS44" i="56"/>
  <c r="AO142" i="69"/>
  <c r="AW150" i="69"/>
  <c r="BE158" i="69"/>
  <c r="AY152" i="69"/>
  <c r="AQ144" i="69"/>
  <c r="AI136" i="69"/>
  <c r="AL138" i="59"/>
  <c r="BA154" i="69"/>
  <c r="AS146" i="69"/>
  <c r="AK138" i="69"/>
  <c r="AS29" i="56"/>
  <c r="BC156" i="69"/>
  <c r="AU148" i="69"/>
  <c r="AM140" i="69"/>
  <c r="BB155" i="69"/>
  <c r="AX151" i="69"/>
  <c r="AT147" i="69"/>
  <c r="AP143" i="69"/>
  <c r="AL139" i="69"/>
  <c r="AH135" i="69"/>
  <c r="AS14" i="56"/>
  <c r="AS41" i="56"/>
  <c r="AS17" i="56"/>
  <c r="AS32" i="56"/>
  <c r="AS20" i="56"/>
  <c r="BB154" i="59"/>
  <c r="BD157" i="69"/>
  <c r="AZ153" i="69"/>
  <c r="AV149" i="69"/>
  <c r="AR145" i="69"/>
  <c r="AN141" i="69"/>
  <c r="AS26" i="56"/>
  <c r="AS38" i="56"/>
  <c r="AS50" i="56"/>
  <c r="AS47" i="56"/>
  <c r="AS23" i="56"/>
  <c r="AX150" i="59"/>
  <c r="AH134" i="59"/>
  <c r="AP142" i="59"/>
  <c r="AT146" i="59"/>
  <c r="BC155" i="59"/>
  <c r="AY151" i="59"/>
  <c r="AU147" i="59"/>
  <c r="AQ143" i="59"/>
  <c r="AM139" i="59"/>
  <c r="AI135" i="59"/>
  <c r="BD156" i="59"/>
  <c r="AZ152" i="59"/>
  <c r="AV148" i="59"/>
  <c r="AR144" i="59"/>
  <c r="AN140" i="59"/>
  <c r="AJ136" i="59"/>
  <c r="BE157" i="59"/>
  <c r="BA153" i="59"/>
  <c r="AW149" i="59"/>
  <c r="AS145" i="59"/>
  <c r="AO141" i="59"/>
  <c r="AK137" i="59"/>
  <c r="AS8" i="56"/>
  <c r="AE30" i="1"/>
  <c r="AT4" i="56"/>
  <c r="AF28" i="1"/>
  <c r="AF18" i="69" l="1"/>
  <c r="AF20" i="59"/>
  <c r="AN32" i="75"/>
  <c r="AV40" i="75"/>
  <c r="AP34" i="75"/>
  <c r="BB46" i="75"/>
  <c r="AZ44" i="75"/>
  <c r="AK29" i="75"/>
  <c r="AS37" i="75"/>
  <c r="AM31" i="75"/>
  <c r="AT38" i="75"/>
  <c r="AR36" i="75"/>
  <c r="AH26" i="75"/>
  <c r="AH76" i="75" s="1"/>
  <c r="AH14" i="75" s="1"/>
  <c r="BD48" i="75"/>
  <c r="AJ28" i="75"/>
  <c r="BA45" i="75"/>
  <c r="BF50" i="75"/>
  <c r="AO33" i="75"/>
  <c r="AY43" i="75"/>
  <c r="BC47" i="75"/>
  <c r="AL30" i="75"/>
  <c r="BE49" i="75"/>
  <c r="AI27" i="75"/>
  <c r="AX42" i="75"/>
  <c r="AW41" i="75"/>
  <c r="AU39" i="75"/>
  <c r="AQ35" i="75"/>
  <c r="AH22" i="75"/>
  <c r="AV147" i="75"/>
  <c r="AK136" i="75"/>
  <c r="AS144" i="75"/>
  <c r="AT145" i="75"/>
  <c r="AR143" i="75"/>
  <c r="AW148" i="75"/>
  <c r="BA152" i="75"/>
  <c r="AH133" i="75"/>
  <c r="AH183" i="75" s="1"/>
  <c r="AH18" i="75" s="1"/>
  <c r="AL137" i="75"/>
  <c r="AP141" i="75"/>
  <c r="AI134" i="75"/>
  <c r="AQ142" i="75"/>
  <c r="AN139" i="75"/>
  <c r="BD155" i="75"/>
  <c r="BE156" i="75"/>
  <c r="BF157" i="75"/>
  <c r="AZ151" i="75"/>
  <c r="BC154" i="75"/>
  <c r="BB153" i="75"/>
  <c r="AU146" i="75"/>
  <c r="AM138" i="75"/>
  <c r="AX149" i="75"/>
  <c r="AJ135" i="75"/>
  <c r="AO140" i="75"/>
  <c r="AY150" i="75"/>
  <c r="X36" i="58"/>
  <c r="D4" i="74" s="1"/>
  <c r="Y8" i="68"/>
  <c r="AH383" i="67"/>
  <c r="AH381" i="67"/>
  <c r="AH371" i="67"/>
  <c r="AH375" i="67"/>
  <c r="AH372" i="67"/>
  <c r="AH380" i="67"/>
  <c r="AH374" i="67"/>
  <c r="AH382" i="67"/>
  <c r="AH376" i="67"/>
  <c r="AH377" i="67"/>
  <c r="AH378" i="67"/>
  <c r="AH379" i="67"/>
  <c r="AH373" i="67"/>
  <c r="AH381" i="61"/>
  <c r="AH383" i="61"/>
  <c r="AH371" i="61"/>
  <c r="AH375" i="61"/>
  <c r="AH372" i="61"/>
  <c r="AH380" i="61"/>
  <c r="AH374" i="61"/>
  <c r="AH378" i="61"/>
  <c r="AH376" i="61"/>
  <c r="AH377" i="61"/>
  <c r="AH382" i="61"/>
  <c r="AH379" i="61"/>
  <c r="AH373" i="61"/>
  <c r="I19" i="68"/>
  <c r="J396" i="67" s="1"/>
  <c r="G396" i="67" s="1"/>
  <c r="AH77" i="69"/>
  <c r="AH76" i="59"/>
  <c r="AJ132" i="61"/>
  <c r="AJ152" i="67"/>
  <c r="AJ132" i="67"/>
  <c r="AJ144" i="61"/>
  <c r="AJ152" i="61"/>
  <c r="AJ134" i="67"/>
  <c r="AJ144" i="67"/>
  <c r="AJ134" i="61"/>
  <c r="AJ135" i="61"/>
  <c r="AJ135" i="67"/>
  <c r="J396" i="61"/>
  <c r="G396" i="61" s="1"/>
  <c r="AJ141" i="61"/>
  <c r="AJ145" i="61"/>
  <c r="AJ137" i="67"/>
  <c r="AJ160" i="67"/>
  <c r="AJ148" i="61"/>
  <c r="AJ156" i="61"/>
  <c r="AJ142" i="61"/>
  <c r="AJ149" i="61"/>
  <c r="AJ143" i="67"/>
  <c r="AJ151" i="61"/>
  <c r="AJ159" i="61"/>
  <c r="AJ140" i="61"/>
  <c r="AJ163" i="67"/>
  <c r="AJ158" i="61"/>
  <c r="AJ139" i="61"/>
  <c r="AJ138" i="61"/>
  <c r="AJ147" i="61"/>
  <c r="AJ159" i="67"/>
  <c r="AJ147" i="67"/>
  <c r="G1" i="42"/>
  <c r="AJ151" i="67"/>
  <c r="AJ140" i="67"/>
  <c r="AJ137" i="61"/>
  <c r="AJ163" i="61"/>
  <c r="AJ142" i="67"/>
  <c r="AJ149" i="67"/>
  <c r="AJ160" i="61"/>
  <c r="AJ139" i="67"/>
  <c r="AJ138" i="67"/>
  <c r="AJ158" i="67"/>
  <c r="AJ143" i="61"/>
  <c r="AJ148" i="67"/>
  <c r="AJ156" i="67"/>
  <c r="AJ141" i="67"/>
  <c r="AJ145" i="67"/>
  <c r="AT96" i="56"/>
  <c r="AT127" i="56"/>
  <c r="AT114" i="56"/>
  <c r="AT139" i="56"/>
  <c r="AT100" i="56"/>
  <c r="AT136" i="56"/>
  <c r="AT108" i="56"/>
  <c r="AT111" i="56"/>
  <c r="AT148" i="56"/>
  <c r="AT60" i="56"/>
  <c r="AT117" i="56"/>
  <c r="AT73" i="56"/>
  <c r="AT69" i="56"/>
  <c r="AT66" i="56"/>
  <c r="AT64" i="56"/>
  <c r="AT94" i="56"/>
  <c r="AT75" i="56"/>
  <c r="AT120" i="56"/>
  <c r="AT87" i="56"/>
  <c r="AT144" i="56"/>
  <c r="AT126" i="56"/>
  <c r="AT82" i="56"/>
  <c r="AT76" i="56"/>
  <c r="AT70" i="56"/>
  <c r="AT90" i="56"/>
  <c r="AT63" i="56"/>
  <c r="AT123" i="56"/>
  <c r="AT81" i="56"/>
  <c r="AT72" i="56"/>
  <c r="AT78" i="56"/>
  <c r="AT93" i="56"/>
  <c r="AT142" i="56"/>
  <c r="AT84" i="56"/>
  <c r="AT118" i="56"/>
  <c r="AT103" i="56"/>
  <c r="AT132" i="56"/>
  <c r="AT105" i="56"/>
  <c r="AT79" i="56"/>
  <c r="AT121" i="56"/>
  <c r="AT85" i="56"/>
  <c r="AT97" i="56"/>
  <c r="AT129" i="56"/>
  <c r="AT106" i="56"/>
  <c r="AT151" i="56"/>
  <c r="AT67" i="56"/>
  <c r="AT147" i="56"/>
  <c r="AT112" i="56"/>
  <c r="AT145" i="56"/>
  <c r="AT124" i="56"/>
  <c r="AT130" i="56"/>
  <c r="AT133" i="56"/>
  <c r="AT141" i="56"/>
  <c r="AT102" i="56"/>
  <c r="AT138" i="56"/>
  <c r="AT109" i="56"/>
  <c r="AT150" i="56"/>
  <c r="AT88" i="56"/>
  <c r="AT115" i="56"/>
  <c r="AT135" i="56"/>
  <c r="AT99" i="56"/>
  <c r="AT61" i="56"/>
  <c r="AT91" i="56"/>
  <c r="AT154" i="56"/>
  <c r="AT153" i="56"/>
  <c r="AJ150" i="61"/>
  <c r="AJ150" i="67"/>
  <c r="AJ155" i="67"/>
  <c r="AJ155" i="61"/>
  <c r="AJ153" i="61"/>
  <c r="AJ153" i="67"/>
  <c r="AJ136" i="61"/>
  <c r="AJ136" i="67"/>
  <c r="AJ154" i="61"/>
  <c r="AJ154" i="67"/>
  <c r="AJ157" i="61"/>
  <c r="AJ157" i="67"/>
  <c r="AJ146" i="67"/>
  <c r="AJ146" i="61"/>
  <c r="AJ133" i="61"/>
  <c r="AJ133" i="67"/>
  <c r="AJ162" i="67"/>
  <c r="AJ162" i="61"/>
  <c r="AJ161" i="61"/>
  <c r="AJ161" i="67"/>
  <c r="AI57" i="67"/>
  <c r="AI399" i="67" s="1"/>
  <c r="AI401" i="67" s="1"/>
  <c r="AI402" i="67" s="1"/>
  <c r="AI220" i="67"/>
  <c r="AI272" i="67" s="1"/>
  <c r="AI176" i="67"/>
  <c r="AI228" i="67" s="1"/>
  <c r="AI280" i="67" s="1"/>
  <c r="AI183" i="67"/>
  <c r="AI235" i="67" s="1"/>
  <c r="AI287" i="67" s="1"/>
  <c r="AI182" i="67"/>
  <c r="AI234" i="67" s="1"/>
  <c r="AI286" i="67" s="1"/>
  <c r="AI170" i="67"/>
  <c r="AI222" i="67" s="1"/>
  <c r="AI274" i="67" s="1"/>
  <c r="AI179" i="67"/>
  <c r="AI231" i="67" s="1"/>
  <c r="AI283" i="67" s="1"/>
  <c r="AI169" i="67"/>
  <c r="AI221" i="67" s="1"/>
  <c r="AI273" i="67" s="1"/>
  <c r="AI167" i="67"/>
  <c r="AI219" i="67" s="1"/>
  <c r="AI271" i="67" s="1"/>
  <c r="AI174" i="67"/>
  <c r="AI226" i="67" s="1"/>
  <c r="AI278" i="67" s="1"/>
  <c r="AI172" i="67"/>
  <c r="AI224" i="67" s="1"/>
  <c r="AI276" i="67" s="1"/>
  <c r="AI173" i="67"/>
  <c r="AI203" i="67"/>
  <c r="AI255" i="67" s="1"/>
  <c r="AI307" i="67" s="1"/>
  <c r="AI185" i="67"/>
  <c r="AI237" i="67" s="1"/>
  <c r="AI289" i="67" s="1"/>
  <c r="AI204" i="67"/>
  <c r="AI256" i="67" s="1"/>
  <c r="AI308" i="67" s="1"/>
  <c r="AI188" i="67"/>
  <c r="AI240" i="67" s="1"/>
  <c r="AI292" i="67" s="1"/>
  <c r="AI190" i="67"/>
  <c r="AI242" i="67" s="1"/>
  <c r="AI294" i="67" s="1"/>
  <c r="AI205" i="67"/>
  <c r="AI257" i="67" s="1"/>
  <c r="AI309" i="67" s="1"/>
  <c r="AI213" i="67"/>
  <c r="AI265" i="67" s="1"/>
  <c r="AI317" i="67" s="1"/>
  <c r="AI187" i="67"/>
  <c r="AI239" i="67" s="1"/>
  <c r="AI291" i="67" s="1"/>
  <c r="AI186" i="67"/>
  <c r="AI238" i="67" s="1"/>
  <c r="AI290" i="67" s="1"/>
  <c r="AI194" i="67"/>
  <c r="AI246" i="67" s="1"/>
  <c r="AI298" i="67" s="1"/>
  <c r="AI202" i="67"/>
  <c r="AI254" i="67" s="1"/>
  <c r="AI306" i="67" s="1"/>
  <c r="AI201" i="67"/>
  <c r="AI253" i="67" s="1"/>
  <c r="AI305" i="67" s="1"/>
  <c r="AI197" i="67"/>
  <c r="AI249" i="67" s="1"/>
  <c r="AI301" i="67" s="1"/>
  <c r="AI199" i="67"/>
  <c r="AI251" i="67" s="1"/>
  <c r="AI303" i="67" s="1"/>
  <c r="AI210" i="67"/>
  <c r="AI262" i="67" s="1"/>
  <c r="AI314" i="67" s="1"/>
  <c r="AI200" i="67"/>
  <c r="AI252" i="67" s="1"/>
  <c r="AI304" i="67" s="1"/>
  <c r="AI189" i="67"/>
  <c r="AI241" i="67" s="1"/>
  <c r="AI293" i="67" s="1"/>
  <c r="AI209" i="67"/>
  <c r="AI261" i="67" s="1"/>
  <c r="AI313" i="67" s="1"/>
  <c r="AI196" i="67"/>
  <c r="AI248" i="67" s="1"/>
  <c r="AI300" i="67" s="1"/>
  <c r="AI208" i="67"/>
  <c r="AI260" i="67" s="1"/>
  <c r="AI312" i="67" s="1"/>
  <c r="AI198" i="67"/>
  <c r="AI250" i="67" s="1"/>
  <c r="AI302" i="67" s="1"/>
  <c r="AI212" i="67"/>
  <c r="AI264" i="67" s="1"/>
  <c r="AI316" i="67" s="1"/>
  <c r="AI193" i="67"/>
  <c r="AI245" i="67" s="1"/>
  <c r="AI297" i="67" s="1"/>
  <c r="AI207" i="67"/>
  <c r="AI259" i="67" s="1"/>
  <c r="AI311" i="67" s="1"/>
  <c r="AI211" i="67"/>
  <c r="AI263" i="67" s="1"/>
  <c r="AI315" i="67" s="1"/>
  <c r="AI206" i="67"/>
  <c r="AI258" i="67" s="1"/>
  <c r="AI310" i="67" s="1"/>
  <c r="AI195" i="67"/>
  <c r="AI247" i="67" s="1"/>
  <c r="AI299" i="67" s="1"/>
  <c r="AI191" i="67"/>
  <c r="AI243" i="67" s="1"/>
  <c r="AI295" i="67" s="1"/>
  <c r="AI214" i="67"/>
  <c r="AI266" i="67" s="1"/>
  <c r="AI318" i="67" s="1"/>
  <c r="AI215" i="67"/>
  <c r="AI267" i="67" s="1"/>
  <c r="AI319" i="67" s="1"/>
  <c r="AI192" i="67"/>
  <c r="AI244" i="67" s="1"/>
  <c r="AI296" i="67" s="1"/>
  <c r="AI216" i="67"/>
  <c r="AI268" i="67" s="1"/>
  <c r="AI320" i="67" s="1"/>
  <c r="AI178" i="67"/>
  <c r="AI230" i="67" s="1"/>
  <c r="AI282" i="67" s="1"/>
  <c r="AI175" i="67"/>
  <c r="AI227" i="67" s="1"/>
  <c r="AI279" i="67" s="1"/>
  <c r="AI181" i="67"/>
  <c r="AI233" i="67" s="1"/>
  <c r="AI285" i="67" s="1"/>
  <c r="AI177" i="67"/>
  <c r="AI229" i="67" s="1"/>
  <c r="AI281" i="67" s="1"/>
  <c r="AI180" i="67"/>
  <c r="AI232" i="67" s="1"/>
  <c r="AI284" i="67" s="1"/>
  <c r="AI171" i="67"/>
  <c r="AI223" i="67" s="1"/>
  <c r="AI275" i="67" s="1"/>
  <c r="AI184" i="67"/>
  <c r="AI236" i="67" s="1"/>
  <c r="AI288" i="67" s="1"/>
  <c r="AJ128" i="61"/>
  <c r="AJ128" i="67"/>
  <c r="AJ117" i="61"/>
  <c r="AJ117" i="67"/>
  <c r="AJ126" i="61"/>
  <c r="AJ126" i="67"/>
  <c r="AJ130" i="61"/>
  <c r="AJ130" i="67"/>
  <c r="AJ114" i="61"/>
  <c r="AJ114" i="67"/>
  <c r="AJ124" i="61"/>
  <c r="AJ124" i="67"/>
  <c r="AJ125" i="61"/>
  <c r="AJ125" i="67"/>
  <c r="AJ129" i="61"/>
  <c r="AJ129" i="67"/>
  <c r="AJ119" i="61"/>
  <c r="AJ119" i="67"/>
  <c r="AJ120" i="61"/>
  <c r="AJ120" i="67"/>
  <c r="AJ118" i="61"/>
  <c r="AJ335" i="61" s="1"/>
  <c r="AJ118" i="67"/>
  <c r="AJ335" i="67" s="1"/>
  <c r="AJ116" i="61"/>
  <c r="AJ116" i="67"/>
  <c r="AJ121" i="61"/>
  <c r="AJ121" i="67"/>
  <c r="AJ123" i="61"/>
  <c r="AJ123" i="67"/>
  <c r="AJ115" i="61"/>
  <c r="AJ115" i="67"/>
  <c r="AJ333" i="67" s="1"/>
  <c r="AJ127" i="61"/>
  <c r="AJ127" i="67"/>
  <c r="AJ122" i="61"/>
  <c r="AJ122" i="67"/>
  <c r="AJ131" i="61"/>
  <c r="AJ131" i="67"/>
  <c r="AI60" i="67"/>
  <c r="AI110" i="67" s="1"/>
  <c r="AG14" i="69" s="1"/>
  <c r="AI324" i="67"/>
  <c r="AI168" i="61"/>
  <c r="AI220" i="61" s="1"/>
  <c r="AI272" i="61" s="1"/>
  <c r="AI178" i="61"/>
  <c r="AI230" i="61" s="1"/>
  <c r="AI282" i="61" s="1"/>
  <c r="AI183" i="61"/>
  <c r="AI235" i="61" s="1"/>
  <c r="AI287" i="61" s="1"/>
  <c r="AI167" i="61"/>
  <c r="AI219" i="61" s="1"/>
  <c r="AI271" i="61" s="1"/>
  <c r="AI187" i="61"/>
  <c r="AI239" i="61" s="1"/>
  <c r="AI291" i="61" s="1"/>
  <c r="AI197" i="61"/>
  <c r="AI249" i="61" s="1"/>
  <c r="AI301" i="61" s="1"/>
  <c r="AI201" i="61"/>
  <c r="AI253" i="61" s="1"/>
  <c r="AI305" i="61" s="1"/>
  <c r="AI191" i="61"/>
  <c r="AI243" i="61" s="1"/>
  <c r="AI295" i="61" s="1"/>
  <c r="AI209" i="61"/>
  <c r="AI261" i="61" s="1"/>
  <c r="AI313" i="61" s="1"/>
  <c r="AI186" i="61"/>
  <c r="AI238" i="61" s="1"/>
  <c r="AI290" i="61" s="1"/>
  <c r="AI210" i="61"/>
  <c r="AI262" i="61" s="1"/>
  <c r="AI314" i="61" s="1"/>
  <c r="AI189" i="61"/>
  <c r="AI241" i="61" s="1"/>
  <c r="AI293" i="61" s="1"/>
  <c r="AI176" i="61"/>
  <c r="AI228" i="61" s="1"/>
  <c r="AI280" i="61" s="1"/>
  <c r="AI172" i="61"/>
  <c r="AI224" i="61" s="1"/>
  <c r="AI276" i="61" s="1"/>
  <c r="AI180" i="61"/>
  <c r="AI232" i="61" s="1"/>
  <c r="AI284" i="61" s="1"/>
  <c r="AI171" i="61"/>
  <c r="AI223" i="61" s="1"/>
  <c r="AI275" i="61" s="1"/>
  <c r="AI204" i="61"/>
  <c r="AI256" i="61" s="1"/>
  <c r="AI308" i="61" s="1"/>
  <c r="AI202" i="61"/>
  <c r="AI254" i="61" s="1"/>
  <c r="AI306" i="61" s="1"/>
  <c r="AI205" i="61"/>
  <c r="AI257" i="61" s="1"/>
  <c r="AI309" i="61" s="1"/>
  <c r="AI206" i="61"/>
  <c r="AI258" i="61" s="1"/>
  <c r="AI310" i="61" s="1"/>
  <c r="AI192" i="61"/>
  <c r="AI244" i="61" s="1"/>
  <c r="AI296" i="61" s="1"/>
  <c r="AI200" i="61"/>
  <c r="AI252" i="61" s="1"/>
  <c r="AI304" i="61" s="1"/>
  <c r="AI211" i="61"/>
  <c r="AI263" i="61" s="1"/>
  <c r="AI315" i="61" s="1"/>
  <c r="AI207" i="61"/>
  <c r="AI259" i="61" s="1"/>
  <c r="AI311" i="61" s="1"/>
  <c r="AI182" i="61"/>
  <c r="AI234" i="61" s="1"/>
  <c r="AI286" i="61" s="1"/>
  <c r="AI181" i="61"/>
  <c r="AI233" i="61" s="1"/>
  <c r="AI285" i="61" s="1"/>
  <c r="AI169" i="61"/>
  <c r="AI221" i="61" s="1"/>
  <c r="AI273" i="61" s="1"/>
  <c r="AI170" i="61"/>
  <c r="AI222" i="61" s="1"/>
  <c r="AI274" i="61" s="1"/>
  <c r="AI194" i="61"/>
  <c r="AI246" i="61" s="1"/>
  <c r="AI298" i="61" s="1"/>
  <c r="AI185" i="61"/>
  <c r="AI237" i="61" s="1"/>
  <c r="AI289" i="61" s="1"/>
  <c r="AI203" i="61"/>
  <c r="AI255" i="61" s="1"/>
  <c r="AI307" i="61" s="1"/>
  <c r="AI193" i="61"/>
  <c r="AI245" i="61" s="1"/>
  <c r="AI297" i="61" s="1"/>
  <c r="AI208" i="61"/>
  <c r="AI260" i="61" s="1"/>
  <c r="AI312" i="61" s="1"/>
  <c r="AI195" i="61"/>
  <c r="AI247" i="61" s="1"/>
  <c r="AI299" i="61" s="1"/>
  <c r="AI198" i="61"/>
  <c r="AI250" i="61" s="1"/>
  <c r="AI302" i="61" s="1"/>
  <c r="AI196" i="61"/>
  <c r="AI248" i="61" s="1"/>
  <c r="AI300" i="61" s="1"/>
  <c r="AI173" i="61"/>
  <c r="AI225" i="61" s="1"/>
  <c r="AI277" i="61" s="1"/>
  <c r="AI174" i="61"/>
  <c r="AI226" i="61" s="1"/>
  <c r="AI278" i="61" s="1"/>
  <c r="AI184" i="61"/>
  <c r="AI236" i="61" s="1"/>
  <c r="AI288" i="61" s="1"/>
  <c r="AI175" i="61"/>
  <c r="AI227" i="61" s="1"/>
  <c r="AI279" i="61" s="1"/>
  <c r="AI179" i="61"/>
  <c r="AI231" i="61" s="1"/>
  <c r="AI283" i="61" s="1"/>
  <c r="AI190" i="61"/>
  <c r="AI242" i="61" s="1"/>
  <c r="AI294" i="61" s="1"/>
  <c r="AI188" i="61"/>
  <c r="AI240" i="61" s="1"/>
  <c r="AI292" i="61" s="1"/>
  <c r="AI213" i="61"/>
  <c r="AI265" i="61" s="1"/>
  <c r="AI317" i="61" s="1"/>
  <c r="AI212" i="61"/>
  <c r="AI264" i="61" s="1"/>
  <c r="AI316" i="61" s="1"/>
  <c r="AI199" i="61"/>
  <c r="AI251" i="61" s="1"/>
  <c r="AI303" i="61" s="1"/>
  <c r="AI215" i="61"/>
  <c r="AI267" i="61" s="1"/>
  <c r="AI319" i="61" s="1"/>
  <c r="AI214" i="61"/>
  <c r="AI266" i="61" s="1"/>
  <c r="AI318" i="61" s="1"/>
  <c r="AI216" i="61"/>
  <c r="AI268" i="61" s="1"/>
  <c r="AI320" i="61" s="1"/>
  <c r="AI177" i="61"/>
  <c r="AI229" i="61" s="1"/>
  <c r="AI281" i="61" s="1"/>
  <c r="AI57" i="61"/>
  <c r="AT54" i="56"/>
  <c r="AT57" i="56"/>
  <c r="AT55" i="56"/>
  <c r="AT58" i="56"/>
  <c r="AT51" i="56"/>
  <c r="AT52" i="56"/>
  <c r="AI324" i="61"/>
  <c r="AI348" i="61" s="1"/>
  <c r="AI363" i="61" s="1"/>
  <c r="AT10" i="56"/>
  <c r="AT43" i="56"/>
  <c r="AT22" i="56"/>
  <c r="AT18" i="56"/>
  <c r="AT24" i="56"/>
  <c r="AT46" i="56"/>
  <c r="AT33" i="56"/>
  <c r="AT34" i="56"/>
  <c r="AT31" i="56"/>
  <c r="AT9" i="56"/>
  <c r="AT49" i="56"/>
  <c r="AT25" i="56"/>
  <c r="AT39" i="56"/>
  <c r="AT19" i="56"/>
  <c r="AT42" i="56"/>
  <c r="AT48" i="56"/>
  <c r="AT30" i="56"/>
  <c r="AT27" i="56"/>
  <c r="AT37" i="56"/>
  <c r="AT16" i="56"/>
  <c r="AT12" i="56"/>
  <c r="AT40" i="56"/>
  <c r="AT15" i="56"/>
  <c r="AT21" i="56"/>
  <c r="AT36" i="56"/>
  <c r="AT45" i="56"/>
  <c r="AT28" i="56"/>
  <c r="AT13" i="56"/>
  <c r="AI60" i="61"/>
  <c r="AI110" i="61" s="1"/>
  <c r="AH188" i="69"/>
  <c r="AI189" i="69"/>
  <c r="AJ190" i="69"/>
  <c r="AK191" i="69"/>
  <c r="AL192" i="69"/>
  <c r="AM193" i="69"/>
  <c r="AN194" i="69"/>
  <c r="AO195" i="69"/>
  <c r="AP196" i="69"/>
  <c r="AQ197" i="69"/>
  <c r="AR198" i="69"/>
  <c r="AS199" i="69"/>
  <c r="AT200" i="69"/>
  <c r="AU201" i="69"/>
  <c r="AV202" i="69"/>
  <c r="AW203" i="69"/>
  <c r="AX204" i="69"/>
  <c r="AY205" i="69"/>
  <c r="AZ206" i="69"/>
  <c r="BA207" i="69"/>
  <c r="BB208" i="69"/>
  <c r="BC209" i="69"/>
  <c r="BD210" i="69"/>
  <c r="BE211" i="69"/>
  <c r="AH81" i="69"/>
  <c r="AI82" i="69"/>
  <c r="AJ83" i="69"/>
  <c r="AK84" i="69"/>
  <c r="AL85" i="69"/>
  <c r="AM86" i="69"/>
  <c r="AN87" i="69"/>
  <c r="AO88" i="69"/>
  <c r="AP89" i="69"/>
  <c r="AQ90" i="69"/>
  <c r="AR91" i="69"/>
  <c r="AS92" i="69"/>
  <c r="AT93" i="69"/>
  <c r="AU94" i="69"/>
  <c r="AV95" i="69"/>
  <c r="AW96" i="69"/>
  <c r="AX97" i="69"/>
  <c r="AY98" i="69"/>
  <c r="AZ99" i="69"/>
  <c r="BA100" i="69"/>
  <c r="BB101" i="69"/>
  <c r="BC102" i="69"/>
  <c r="BD103" i="69"/>
  <c r="BE104" i="69"/>
  <c r="AH401" i="61"/>
  <c r="AH402" i="61" s="1"/>
  <c r="AH187" i="59"/>
  <c r="AI188" i="59"/>
  <c r="AJ189" i="59"/>
  <c r="AK190" i="59"/>
  <c r="AL191" i="59"/>
  <c r="AM192" i="59"/>
  <c r="AN193" i="59"/>
  <c r="AO194" i="59"/>
  <c r="AP195" i="59"/>
  <c r="AQ196" i="59"/>
  <c r="AR197" i="59"/>
  <c r="AS198" i="59"/>
  <c r="AT199" i="59"/>
  <c r="AU200" i="59"/>
  <c r="AV201" i="59"/>
  <c r="AW202" i="59"/>
  <c r="AX203" i="59"/>
  <c r="AY204" i="59"/>
  <c r="AZ205" i="59"/>
  <c r="BA206" i="59"/>
  <c r="BB207" i="59"/>
  <c r="BC208" i="59"/>
  <c r="BD209" i="59"/>
  <c r="BE210" i="59"/>
  <c r="AH80" i="59"/>
  <c r="AI81" i="59"/>
  <c r="AJ82" i="59"/>
  <c r="AK83" i="59"/>
  <c r="AL84" i="59"/>
  <c r="AM85" i="59"/>
  <c r="AN86" i="59"/>
  <c r="AO87" i="59"/>
  <c r="AP88" i="59"/>
  <c r="AQ89" i="59"/>
  <c r="AR90" i="59"/>
  <c r="AS91" i="59"/>
  <c r="AT92" i="59"/>
  <c r="AU93" i="59"/>
  <c r="AV94" i="59"/>
  <c r="AW95" i="59"/>
  <c r="AX96" i="59"/>
  <c r="AY97" i="59"/>
  <c r="AZ98" i="59"/>
  <c r="BA99" i="59"/>
  <c r="BB100" i="59"/>
  <c r="BC101" i="59"/>
  <c r="BD102" i="59"/>
  <c r="BE103" i="59"/>
  <c r="AU3" i="56"/>
  <c r="AF29" i="1"/>
  <c r="AT6" i="56"/>
  <c r="AT7" i="56"/>
  <c r="AJ330" i="67" l="1"/>
  <c r="AG14" i="59"/>
  <c r="C26" i="59" s="1"/>
  <c r="AF20" i="69"/>
  <c r="AI21" i="75"/>
  <c r="BC46" i="75" s="1"/>
  <c r="AS90" i="75"/>
  <c r="AT91" i="75"/>
  <c r="AN85" i="75"/>
  <c r="BD101" i="75"/>
  <c r="BE102" i="75"/>
  <c r="AX95" i="75"/>
  <c r="AZ97" i="75"/>
  <c r="AO86" i="75"/>
  <c r="BA98" i="75"/>
  <c r="BB99" i="75"/>
  <c r="AW94" i="75"/>
  <c r="AR89" i="75"/>
  <c r="AV93" i="75"/>
  <c r="AK82" i="75"/>
  <c r="AH79" i="75"/>
  <c r="AH129" i="75" s="1"/>
  <c r="AH16" i="75" s="1"/>
  <c r="AI80" i="75"/>
  <c r="BC100" i="75"/>
  <c r="AY96" i="75"/>
  <c r="AQ88" i="75"/>
  <c r="AL83" i="75"/>
  <c r="AP87" i="75"/>
  <c r="BF103" i="75"/>
  <c r="AJ81" i="75"/>
  <c r="AM84" i="75"/>
  <c r="AU92" i="75"/>
  <c r="AI23" i="75"/>
  <c r="AJ333" i="61"/>
  <c r="AJ336" i="67"/>
  <c r="AJ336" i="61"/>
  <c r="AJ328" i="67"/>
  <c r="AJ329" i="61"/>
  <c r="AJ325" i="67"/>
  <c r="AJ329" i="67"/>
  <c r="AI399" i="61"/>
  <c r="AJ332" i="67"/>
  <c r="AJ331" i="61"/>
  <c r="AJ334" i="67"/>
  <c r="AJ327" i="67"/>
  <c r="AJ331" i="67"/>
  <c r="AJ326" i="67"/>
  <c r="AI338" i="67"/>
  <c r="AI353" i="67"/>
  <c r="AI368" i="67" s="1"/>
  <c r="AI350" i="67"/>
  <c r="AI365" i="67" s="1"/>
  <c r="AI343" i="67"/>
  <c r="AI358" i="67" s="1"/>
  <c r="AI342" i="67"/>
  <c r="AI357" i="67" s="1"/>
  <c r="AI349" i="67"/>
  <c r="AI364" i="67" s="1"/>
  <c r="AI344" i="67"/>
  <c r="AI359" i="67" s="1"/>
  <c r="AI348" i="67"/>
  <c r="AI363" i="67" s="1"/>
  <c r="AI347" i="67"/>
  <c r="AI362" i="67" s="1"/>
  <c r="AI352" i="67"/>
  <c r="AI367" i="67" s="1"/>
  <c r="AI351" i="67"/>
  <c r="AI366" i="67" s="1"/>
  <c r="AI345" i="67"/>
  <c r="AI360" i="67" s="1"/>
  <c r="AI346" i="67"/>
  <c r="AI361" i="67" s="1"/>
  <c r="AI341" i="67"/>
  <c r="AI356" i="67" s="1"/>
  <c r="AI378" i="61"/>
  <c r="AI343" i="61"/>
  <c r="AI358" i="61" s="1"/>
  <c r="AI341" i="61"/>
  <c r="AI356" i="61" s="1"/>
  <c r="AI346" i="61"/>
  <c r="AI361" i="61" s="1"/>
  <c r="AI342" i="61"/>
  <c r="AI357" i="61" s="1"/>
  <c r="AI352" i="61"/>
  <c r="AI367" i="61" s="1"/>
  <c r="AI351" i="61"/>
  <c r="AI366" i="61" s="1"/>
  <c r="AI353" i="61"/>
  <c r="AI368" i="61" s="1"/>
  <c r="AI347" i="61"/>
  <c r="AI362" i="61" s="1"/>
  <c r="AI349" i="61"/>
  <c r="AI364" i="61" s="1"/>
  <c r="AI345" i="61"/>
  <c r="AI360" i="61" s="1"/>
  <c r="AI344" i="61"/>
  <c r="AI359" i="61" s="1"/>
  <c r="AI350" i="61"/>
  <c r="AI365" i="61" s="1"/>
  <c r="AI338" i="61"/>
  <c r="AJ325" i="61"/>
  <c r="AJ165" i="67"/>
  <c r="AJ171" i="67" s="1"/>
  <c r="AI78" i="69"/>
  <c r="BF211" i="69" s="1"/>
  <c r="AI76" i="69"/>
  <c r="BF104" i="69" s="1"/>
  <c r="AI75" i="59"/>
  <c r="BF103" i="59" s="1"/>
  <c r="AI77" i="59"/>
  <c r="BF210" i="59" s="1"/>
  <c r="AJ328" i="61"/>
  <c r="AT110" i="56"/>
  <c r="AT146" i="56"/>
  <c r="AT80" i="56"/>
  <c r="AJ136" i="69"/>
  <c r="BF158" i="69"/>
  <c r="AH133" i="59"/>
  <c r="AH183" i="59" s="1"/>
  <c r="AH70" i="59" s="1"/>
  <c r="BF157" i="59"/>
  <c r="AM10" i="61"/>
  <c r="AM63" i="61" s="1"/>
  <c r="AQ14" i="61"/>
  <c r="AQ67" i="61" s="1"/>
  <c r="AL9" i="61"/>
  <c r="AL62" i="61" s="1"/>
  <c r="AP13" i="61"/>
  <c r="AP66" i="61" s="1"/>
  <c r="AK8" i="61"/>
  <c r="AK61" i="61" s="1"/>
  <c r="AO12" i="61"/>
  <c r="AO65" i="61" s="1"/>
  <c r="AN11" i="61"/>
  <c r="AN64" i="61" s="1"/>
  <c r="AT17" i="61"/>
  <c r="AT70" i="61" s="1"/>
  <c r="AX21" i="61"/>
  <c r="AX74" i="61" s="1"/>
  <c r="AS16" i="61"/>
  <c r="AS69" i="61" s="1"/>
  <c r="AW20" i="61"/>
  <c r="AW73" i="61" s="1"/>
  <c r="AR15" i="61"/>
  <c r="AR68" i="61" s="1"/>
  <c r="AV19" i="61"/>
  <c r="AV72" i="61" s="1"/>
  <c r="AY22" i="61"/>
  <c r="AY75" i="61" s="1"/>
  <c r="BC26" i="61"/>
  <c r="BC79" i="61" s="1"/>
  <c r="BB25" i="61"/>
  <c r="BB78" i="61" s="1"/>
  <c r="BA24" i="61"/>
  <c r="BA77" i="61" s="1"/>
  <c r="BG30" i="61"/>
  <c r="BG83" i="61" s="1"/>
  <c r="AZ23" i="61"/>
  <c r="AZ76" i="61" s="1"/>
  <c r="BH31" i="61"/>
  <c r="BH84" i="61" s="1"/>
  <c r="J84" i="61" s="1"/>
  <c r="AU18" i="61"/>
  <c r="AU71" i="61" s="1"/>
  <c r="BE28" i="61"/>
  <c r="BE81" i="61" s="1"/>
  <c r="BF29" i="61"/>
  <c r="BF82" i="61" s="1"/>
  <c r="BD27" i="61"/>
  <c r="BD80" i="61" s="1"/>
  <c r="AJ7" i="61"/>
  <c r="AJ326" i="61"/>
  <c r="F93" i="68"/>
  <c r="F93" i="58"/>
  <c r="AJ330" i="61"/>
  <c r="AJ327" i="61"/>
  <c r="AT131" i="56"/>
  <c r="AT116" i="56"/>
  <c r="AT119" i="56"/>
  <c r="AT89" i="56"/>
  <c r="AT125" i="56"/>
  <c r="AT98" i="56"/>
  <c r="AT86" i="56"/>
  <c r="AT71" i="56"/>
  <c r="AT107" i="56"/>
  <c r="AT92" i="56"/>
  <c r="AT62" i="56"/>
  <c r="AT68" i="56"/>
  <c r="AT122" i="56"/>
  <c r="AT77" i="56"/>
  <c r="AT74" i="56"/>
  <c r="AT95" i="56"/>
  <c r="AT140" i="56"/>
  <c r="AT155" i="56"/>
  <c r="AT134" i="56"/>
  <c r="AT113" i="56"/>
  <c r="AT104" i="56"/>
  <c r="AT65" i="56"/>
  <c r="AT152" i="56"/>
  <c r="AT143" i="56"/>
  <c r="AT83" i="56"/>
  <c r="AT137" i="56"/>
  <c r="AT128" i="56"/>
  <c r="AT149" i="56"/>
  <c r="AT101" i="56"/>
  <c r="AI225" i="67"/>
  <c r="AI277" i="67" s="1"/>
  <c r="AJ164" i="61"/>
  <c r="AJ188" i="61" s="1"/>
  <c r="AJ334" i="61"/>
  <c r="AM10" i="67"/>
  <c r="AM63" i="67" s="1"/>
  <c r="AQ14" i="67"/>
  <c r="AQ67" i="67" s="1"/>
  <c r="AL9" i="67"/>
  <c r="AL62" i="67" s="1"/>
  <c r="AP13" i="67"/>
  <c r="AP66" i="67" s="1"/>
  <c r="AK8" i="67"/>
  <c r="AK61" i="67" s="1"/>
  <c r="AO12" i="67"/>
  <c r="AO65" i="67" s="1"/>
  <c r="AS16" i="67"/>
  <c r="AS69" i="67" s="1"/>
  <c r="AN11" i="67"/>
  <c r="AN64" i="67" s="1"/>
  <c r="AW20" i="67"/>
  <c r="AW73" i="67" s="1"/>
  <c r="AV19" i="67"/>
  <c r="AV72" i="67" s="1"/>
  <c r="AZ23" i="67"/>
  <c r="AZ76" i="67" s="1"/>
  <c r="AU18" i="67"/>
  <c r="AU71" i="67" s="1"/>
  <c r="AY22" i="67"/>
  <c r="AY75" i="67" s="1"/>
  <c r="BB25" i="67"/>
  <c r="BB78" i="67" s="1"/>
  <c r="BF29" i="67"/>
  <c r="BF82" i="67" s="1"/>
  <c r="AR15" i="67"/>
  <c r="AR68" i="67" s="1"/>
  <c r="AX21" i="67"/>
  <c r="AX74" i="67" s="1"/>
  <c r="BA24" i="67"/>
  <c r="BA77" i="67" s="1"/>
  <c r="BE28" i="67"/>
  <c r="BE81" i="67" s="1"/>
  <c r="BD27" i="67"/>
  <c r="BD80" i="67" s="1"/>
  <c r="BH31" i="67"/>
  <c r="BH84" i="67" s="1"/>
  <c r="J84" i="67" s="1"/>
  <c r="BG30" i="67"/>
  <c r="BG83" i="67" s="1"/>
  <c r="BC26" i="67"/>
  <c r="BC79" i="67" s="1"/>
  <c r="AT17" i="67"/>
  <c r="AT70" i="67" s="1"/>
  <c r="AJ7" i="67"/>
  <c r="AJ332" i="61"/>
  <c r="AT56" i="56"/>
  <c r="AT53" i="56"/>
  <c r="AT59" i="56"/>
  <c r="AH238" i="69"/>
  <c r="AH73" i="69" s="1"/>
  <c r="AH131" i="69"/>
  <c r="AH69" i="69" s="1"/>
  <c r="AH237" i="59"/>
  <c r="AH72" i="59" s="1"/>
  <c r="AH130" i="59"/>
  <c r="AH68" i="59" s="1"/>
  <c r="AW149" i="69"/>
  <c r="AV147" i="59"/>
  <c r="BD155" i="59"/>
  <c r="AN139" i="59"/>
  <c r="AQ142" i="59"/>
  <c r="AY150" i="59"/>
  <c r="AI134" i="59"/>
  <c r="AT29" i="56"/>
  <c r="BA153" i="69"/>
  <c r="AK137" i="69"/>
  <c r="BE157" i="69"/>
  <c r="AO141" i="69"/>
  <c r="AS145" i="69"/>
  <c r="BB154" i="69"/>
  <c r="AX150" i="69"/>
  <c r="AT146" i="69"/>
  <c r="AP142" i="69"/>
  <c r="AL138" i="69"/>
  <c r="AH134" i="69"/>
  <c r="BC155" i="69"/>
  <c r="AY151" i="69"/>
  <c r="AU147" i="69"/>
  <c r="AQ143" i="69"/>
  <c r="AM139" i="69"/>
  <c r="AI135" i="69"/>
  <c r="AT20" i="56"/>
  <c r="BD156" i="69"/>
  <c r="AZ152" i="69"/>
  <c r="AV148" i="69"/>
  <c r="AR144" i="69"/>
  <c r="AN140" i="69"/>
  <c r="AT14" i="56"/>
  <c r="AT17" i="56"/>
  <c r="AT26" i="56"/>
  <c r="AT35" i="56"/>
  <c r="AT41" i="56"/>
  <c r="AT11" i="56"/>
  <c r="AT47" i="56"/>
  <c r="AT44" i="56"/>
  <c r="AT32" i="56"/>
  <c r="AT38" i="56"/>
  <c r="AT50" i="56"/>
  <c r="AT23" i="56"/>
  <c r="AZ151" i="59"/>
  <c r="AR143" i="59"/>
  <c r="AJ135" i="59"/>
  <c r="BC154" i="59"/>
  <c r="AU146" i="59"/>
  <c r="AM138" i="59"/>
  <c r="BE156" i="59"/>
  <c r="BA152" i="59"/>
  <c r="AW148" i="59"/>
  <c r="AS144" i="59"/>
  <c r="AO140" i="59"/>
  <c r="AK136" i="59"/>
  <c r="BB153" i="59"/>
  <c r="AX149" i="59"/>
  <c r="AT145" i="59"/>
  <c r="AP141" i="59"/>
  <c r="AL137" i="59"/>
  <c r="AT8" i="56"/>
  <c r="AF30" i="1"/>
  <c r="AU4" i="56"/>
  <c r="AG28" i="1"/>
  <c r="AG18" i="59" l="1"/>
  <c r="AG20" i="59" s="1"/>
  <c r="C59" i="59" s="1"/>
  <c r="AG18" i="69"/>
  <c r="C26" i="69"/>
  <c r="AN31" i="75"/>
  <c r="AS36" i="75"/>
  <c r="BD47" i="75"/>
  <c r="AJ27" i="75"/>
  <c r="AO32" i="75"/>
  <c r="AL29" i="75"/>
  <c r="AM30" i="75"/>
  <c r="AI26" i="75"/>
  <c r="AI76" i="75" s="1"/>
  <c r="AI14" i="75" s="1"/>
  <c r="AK28" i="75"/>
  <c r="BF49" i="75"/>
  <c r="BA44" i="75"/>
  <c r="AY42" i="75"/>
  <c r="AR35" i="75"/>
  <c r="AT37" i="75"/>
  <c r="AP33" i="75"/>
  <c r="AV39" i="75"/>
  <c r="AQ34" i="75"/>
  <c r="BB45" i="75"/>
  <c r="AZ43" i="75"/>
  <c r="BE48" i="75"/>
  <c r="AX41" i="75"/>
  <c r="AU38" i="75"/>
  <c r="AW40" i="75"/>
  <c r="BD154" i="75"/>
  <c r="AT144" i="75"/>
  <c r="AX148" i="75"/>
  <c r="AN138" i="75"/>
  <c r="AP140" i="75"/>
  <c r="AJ134" i="75"/>
  <c r="AR142" i="75"/>
  <c r="BA151" i="75"/>
  <c r="AS143" i="75"/>
  <c r="AL136" i="75"/>
  <c r="BB152" i="75"/>
  <c r="AW147" i="75"/>
  <c r="AZ150" i="75"/>
  <c r="AI133" i="75"/>
  <c r="AI183" i="75" s="1"/>
  <c r="AI18" i="75" s="1"/>
  <c r="AU145" i="75"/>
  <c r="AK135" i="75"/>
  <c r="BE155" i="75"/>
  <c r="BF156" i="75"/>
  <c r="AO139" i="75"/>
  <c r="AM137" i="75"/>
  <c r="AQ141" i="75"/>
  <c r="AY149" i="75"/>
  <c r="BC153" i="75"/>
  <c r="AV146" i="75"/>
  <c r="AI22" i="75"/>
  <c r="AI383" i="67"/>
  <c r="AI379" i="67"/>
  <c r="AI377" i="67"/>
  <c r="AI371" i="67"/>
  <c r="AI375" i="67"/>
  <c r="AI373" i="67"/>
  <c r="AI382" i="67"/>
  <c r="AI378" i="67"/>
  <c r="AI376" i="67"/>
  <c r="AI381" i="67"/>
  <c r="AI380" i="67"/>
  <c r="AI374" i="67"/>
  <c r="AI372" i="67"/>
  <c r="AI371" i="61"/>
  <c r="AI379" i="61"/>
  <c r="AI377" i="61"/>
  <c r="AI381" i="61"/>
  <c r="AI375" i="61"/>
  <c r="AI373" i="61"/>
  <c r="AI383" i="61"/>
  <c r="AI376" i="61"/>
  <c r="AI382" i="61"/>
  <c r="AI380" i="61"/>
  <c r="AI374" i="61"/>
  <c r="AI372" i="61"/>
  <c r="AI77" i="69"/>
  <c r="AI76" i="59"/>
  <c r="AK138" i="67"/>
  <c r="AK160" i="67"/>
  <c r="AK138" i="61"/>
  <c r="AK148" i="61"/>
  <c r="AK148" i="67"/>
  <c r="AK160" i="61"/>
  <c r="AK158" i="67"/>
  <c r="AK152" i="61"/>
  <c r="AK147" i="61"/>
  <c r="AK153" i="61"/>
  <c r="AK155" i="61"/>
  <c r="AK137" i="67"/>
  <c r="AK142" i="67"/>
  <c r="AK144" i="67"/>
  <c r="AK150" i="67"/>
  <c r="AK143" i="67"/>
  <c r="AK134" i="67"/>
  <c r="AK135" i="61"/>
  <c r="AK141" i="67"/>
  <c r="AK136" i="61"/>
  <c r="AK132" i="61"/>
  <c r="AK140" i="67"/>
  <c r="AK151" i="61"/>
  <c r="AJ194" i="61"/>
  <c r="AJ246" i="61" s="1"/>
  <c r="AJ298" i="61" s="1"/>
  <c r="AK142" i="61"/>
  <c r="AK144" i="61"/>
  <c r="AK150" i="61"/>
  <c r="AK155" i="67"/>
  <c r="AK140" i="61"/>
  <c r="AK151" i="67"/>
  <c r="AK136" i="67"/>
  <c r="AK132" i="67"/>
  <c r="AK134" i="61"/>
  <c r="AK141" i="61"/>
  <c r="AK153" i="67"/>
  <c r="AK143" i="61"/>
  <c r="AJ172" i="61"/>
  <c r="AJ224" i="61" s="1"/>
  <c r="AJ276" i="61" s="1"/>
  <c r="AK158" i="61"/>
  <c r="AJ215" i="61"/>
  <c r="AJ267" i="61" s="1"/>
  <c r="AJ319" i="61" s="1"/>
  <c r="AK135" i="67"/>
  <c r="AK152" i="67"/>
  <c r="AK147" i="67"/>
  <c r="AK137" i="61"/>
  <c r="AJ174" i="61"/>
  <c r="AJ226" i="61" s="1"/>
  <c r="AJ278" i="61" s="1"/>
  <c r="AJ167" i="61"/>
  <c r="AJ219" i="61" s="1"/>
  <c r="AJ271" i="61" s="1"/>
  <c r="AJ191" i="61"/>
  <c r="AJ243" i="61" s="1"/>
  <c r="AJ295" i="61" s="1"/>
  <c r="AJ175" i="61"/>
  <c r="AJ227" i="61" s="1"/>
  <c r="AJ279" i="61" s="1"/>
  <c r="AJ210" i="61"/>
  <c r="AJ262" i="61" s="1"/>
  <c r="AJ314" i="61" s="1"/>
  <c r="AJ197" i="61"/>
  <c r="AJ249" i="61" s="1"/>
  <c r="AJ301" i="61" s="1"/>
  <c r="AJ180" i="61"/>
  <c r="AJ232" i="61" s="1"/>
  <c r="AJ284" i="61" s="1"/>
  <c r="AJ198" i="61"/>
  <c r="AJ250" i="61" s="1"/>
  <c r="AJ302" i="61" s="1"/>
  <c r="AJ201" i="61"/>
  <c r="AJ253" i="61" s="1"/>
  <c r="AJ305" i="61" s="1"/>
  <c r="AK161" i="61"/>
  <c r="AK161" i="67"/>
  <c r="AK157" i="61"/>
  <c r="AK157" i="67"/>
  <c r="AK133" i="61"/>
  <c r="AK133" i="67"/>
  <c r="AK149" i="61"/>
  <c r="AK149" i="67"/>
  <c r="AK163" i="61"/>
  <c r="AK163" i="67"/>
  <c r="AK145" i="61"/>
  <c r="AK145" i="67"/>
  <c r="AK162" i="61"/>
  <c r="AK162" i="67"/>
  <c r="AK146" i="61"/>
  <c r="AK146" i="67"/>
  <c r="AU73" i="56"/>
  <c r="AU66" i="56"/>
  <c r="AU111" i="56"/>
  <c r="AU69" i="56"/>
  <c r="AU64" i="56"/>
  <c r="AU136" i="56"/>
  <c r="AU120" i="56"/>
  <c r="AU96" i="56"/>
  <c r="AU94" i="56"/>
  <c r="AU75" i="56"/>
  <c r="AU60" i="56"/>
  <c r="AU114" i="56"/>
  <c r="AU100" i="56"/>
  <c r="AU148" i="56"/>
  <c r="AU127" i="56"/>
  <c r="AU108" i="56"/>
  <c r="AU117" i="56"/>
  <c r="AU139" i="56"/>
  <c r="AU87" i="56"/>
  <c r="AU144" i="56"/>
  <c r="AU63" i="56"/>
  <c r="AU81" i="56"/>
  <c r="AU76" i="56"/>
  <c r="AU123" i="56"/>
  <c r="AU82" i="56"/>
  <c r="AU130" i="56"/>
  <c r="AU93" i="56"/>
  <c r="AU78" i="56"/>
  <c r="AU97" i="56"/>
  <c r="AU118" i="56"/>
  <c r="AU132" i="56"/>
  <c r="AU84" i="56"/>
  <c r="AU102" i="56"/>
  <c r="AU105" i="56"/>
  <c r="AU145" i="56"/>
  <c r="AU126" i="56"/>
  <c r="AU142" i="56"/>
  <c r="AU109" i="56"/>
  <c r="AU99" i="56"/>
  <c r="AU129" i="56"/>
  <c r="AU124" i="56"/>
  <c r="AU85" i="56"/>
  <c r="AU133" i="56"/>
  <c r="AU106" i="56"/>
  <c r="AU147" i="56"/>
  <c r="AU72" i="56"/>
  <c r="AU121" i="56"/>
  <c r="AU70" i="56"/>
  <c r="AU112" i="56"/>
  <c r="AU135" i="56"/>
  <c r="AU141" i="56"/>
  <c r="AU90" i="56"/>
  <c r="AU88" i="56"/>
  <c r="AU138" i="56"/>
  <c r="AU67" i="56"/>
  <c r="AU91" i="56"/>
  <c r="AU61" i="56"/>
  <c r="AU150" i="56"/>
  <c r="AU79" i="56"/>
  <c r="AU115" i="56"/>
  <c r="AU103" i="56"/>
  <c r="AU151" i="56"/>
  <c r="AU154" i="56"/>
  <c r="AU153" i="56"/>
  <c r="AK139" i="61"/>
  <c r="AK139" i="67"/>
  <c r="AK156" i="67"/>
  <c r="AK156" i="61"/>
  <c r="AK154" i="61"/>
  <c r="AK154" i="67"/>
  <c r="AK159" i="61"/>
  <c r="AK159" i="67"/>
  <c r="AJ183" i="61"/>
  <c r="AJ235" i="61" s="1"/>
  <c r="AJ287" i="61" s="1"/>
  <c r="AJ176" i="61"/>
  <c r="AJ228" i="61" s="1"/>
  <c r="AJ280" i="61" s="1"/>
  <c r="AJ171" i="61"/>
  <c r="AJ223" i="61" s="1"/>
  <c r="AJ275" i="61" s="1"/>
  <c r="AJ177" i="61"/>
  <c r="AJ229" i="61" s="1"/>
  <c r="AJ281" i="61" s="1"/>
  <c r="AJ216" i="61"/>
  <c r="AJ268" i="61" s="1"/>
  <c r="AJ320" i="61" s="1"/>
  <c r="AJ211" i="61"/>
  <c r="AJ263" i="61" s="1"/>
  <c r="AJ315" i="61" s="1"/>
  <c r="AJ192" i="61"/>
  <c r="AJ244" i="61" s="1"/>
  <c r="AJ296" i="61" s="1"/>
  <c r="AJ212" i="61"/>
  <c r="AJ264" i="61" s="1"/>
  <c r="AJ316" i="61" s="1"/>
  <c r="AJ209" i="61"/>
  <c r="AJ261" i="61" s="1"/>
  <c r="AJ313" i="61" s="1"/>
  <c r="AJ213" i="61"/>
  <c r="AJ265" i="61" s="1"/>
  <c r="AJ317" i="61" s="1"/>
  <c r="AJ185" i="61"/>
  <c r="AJ237" i="61" s="1"/>
  <c r="AJ289" i="61" s="1"/>
  <c r="AJ190" i="61"/>
  <c r="AJ242" i="61" s="1"/>
  <c r="AJ294" i="61" s="1"/>
  <c r="AJ168" i="61"/>
  <c r="AJ220" i="61" s="1"/>
  <c r="AJ272" i="61" s="1"/>
  <c r="AJ170" i="61"/>
  <c r="AJ222" i="61" s="1"/>
  <c r="AJ274" i="61" s="1"/>
  <c r="AJ184" i="61"/>
  <c r="AJ236" i="61" s="1"/>
  <c r="AJ288" i="61" s="1"/>
  <c r="AJ182" i="61"/>
  <c r="AJ234" i="61" s="1"/>
  <c r="AJ286" i="61" s="1"/>
  <c r="AJ179" i="61"/>
  <c r="AJ231" i="61" s="1"/>
  <c r="AJ283" i="61" s="1"/>
  <c r="AJ189" i="61"/>
  <c r="AJ241" i="61" s="1"/>
  <c r="AJ293" i="61" s="1"/>
  <c r="AJ196" i="61"/>
  <c r="AJ248" i="61" s="1"/>
  <c r="AJ300" i="61" s="1"/>
  <c r="AJ206" i="61"/>
  <c r="AJ258" i="61" s="1"/>
  <c r="AJ310" i="61" s="1"/>
  <c r="AJ208" i="61"/>
  <c r="AJ260" i="61" s="1"/>
  <c r="AJ312" i="61" s="1"/>
  <c r="AJ199" i="61"/>
  <c r="AJ251" i="61" s="1"/>
  <c r="AJ303" i="61" s="1"/>
  <c r="AJ203" i="61"/>
  <c r="AJ255" i="61" s="1"/>
  <c r="AJ307" i="61" s="1"/>
  <c r="AJ202" i="61"/>
  <c r="AJ254" i="61" s="1"/>
  <c r="AJ306" i="61" s="1"/>
  <c r="AJ186" i="61"/>
  <c r="AJ238" i="61" s="1"/>
  <c r="AJ290" i="61" s="1"/>
  <c r="AJ173" i="61"/>
  <c r="AJ225" i="61" s="1"/>
  <c r="AJ277" i="61" s="1"/>
  <c r="AJ169" i="61"/>
  <c r="AJ221" i="61" s="1"/>
  <c r="AJ273" i="61" s="1"/>
  <c r="AJ181" i="61"/>
  <c r="AJ233" i="61" s="1"/>
  <c r="AJ285" i="61" s="1"/>
  <c r="AJ178" i="61"/>
  <c r="AJ230" i="61" s="1"/>
  <c r="AJ282" i="61" s="1"/>
  <c r="AJ214" i="61"/>
  <c r="AJ266" i="61" s="1"/>
  <c r="AJ318" i="61" s="1"/>
  <c r="AJ207" i="61"/>
  <c r="AJ259" i="61" s="1"/>
  <c r="AJ311" i="61" s="1"/>
  <c r="AJ195" i="61"/>
  <c r="AJ247" i="61" s="1"/>
  <c r="AJ299" i="61" s="1"/>
  <c r="AJ193" i="61"/>
  <c r="AJ245" i="61" s="1"/>
  <c r="AJ297" i="61" s="1"/>
  <c r="AJ200" i="61"/>
  <c r="AJ252" i="61" s="1"/>
  <c r="AJ304" i="61" s="1"/>
  <c r="AJ204" i="61"/>
  <c r="AJ256" i="61" s="1"/>
  <c r="AJ308" i="61" s="1"/>
  <c r="AJ187" i="61"/>
  <c r="AJ239" i="61" s="1"/>
  <c r="AJ291" i="61" s="1"/>
  <c r="AJ60" i="67"/>
  <c r="AJ110" i="67" s="1"/>
  <c r="AH14" i="69" s="1"/>
  <c r="AJ223" i="67"/>
  <c r="AJ275" i="67" s="1"/>
  <c r="AJ170" i="67"/>
  <c r="AJ222" i="67" s="1"/>
  <c r="AJ274" i="67" s="1"/>
  <c r="AJ173" i="67"/>
  <c r="AJ225" i="67" s="1"/>
  <c r="AJ277" i="67" s="1"/>
  <c r="AJ180" i="67"/>
  <c r="AJ232" i="67" s="1"/>
  <c r="AJ284" i="67" s="1"/>
  <c r="AJ167" i="67"/>
  <c r="AJ219" i="67" s="1"/>
  <c r="AJ271" i="67" s="1"/>
  <c r="AJ204" i="67"/>
  <c r="AJ256" i="67" s="1"/>
  <c r="AJ308" i="67" s="1"/>
  <c r="AJ205" i="67"/>
  <c r="AJ257" i="67" s="1"/>
  <c r="AJ309" i="67" s="1"/>
  <c r="AJ202" i="67"/>
  <c r="AJ254" i="67" s="1"/>
  <c r="AJ306" i="67" s="1"/>
  <c r="AJ213" i="67"/>
  <c r="AJ265" i="67" s="1"/>
  <c r="AJ317" i="67" s="1"/>
  <c r="AJ185" i="67"/>
  <c r="AJ237" i="67" s="1"/>
  <c r="AJ289" i="67" s="1"/>
  <c r="AJ203" i="67"/>
  <c r="AJ255" i="67" s="1"/>
  <c r="AJ307" i="67" s="1"/>
  <c r="AJ187" i="67"/>
  <c r="AJ239" i="67" s="1"/>
  <c r="AJ291" i="67" s="1"/>
  <c r="AJ188" i="67"/>
  <c r="AJ240" i="67" s="1"/>
  <c r="AJ292" i="67" s="1"/>
  <c r="AJ201" i="67"/>
  <c r="AJ253" i="67" s="1"/>
  <c r="AJ305" i="67" s="1"/>
  <c r="AJ197" i="67"/>
  <c r="AJ249" i="67" s="1"/>
  <c r="AJ301" i="67" s="1"/>
  <c r="AJ194" i="67"/>
  <c r="AJ246" i="67" s="1"/>
  <c r="AJ298" i="67" s="1"/>
  <c r="AJ190" i="67"/>
  <c r="AJ242" i="67" s="1"/>
  <c r="AJ294" i="67" s="1"/>
  <c r="AJ209" i="67"/>
  <c r="AJ261" i="67" s="1"/>
  <c r="AJ313" i="67" s="1"/>
  <c r="AJ191" i="67"/>
  <c r="AJ243" i="67" s="1"/>
  <c r="AJ295" i="67" s="1"/>
  <c r="AJ200" i="67"/>
  <c r="AJ252" i="67" s="1"/>
  <c r="AJ304" i="67" s="1"/>
  <c r="AJ211" i="67"/>
  <c r="AJ263" i="67" s="1"/>
  <c r="AJ315" i="67" s="1"/>
  <c r="AJ186" i="67"/>
  <c r="AJ238" i="67" s="1"/>
  <c r="AJ290" i="67" s="1"/>
  <c r="AJ214" i="67"/>
  <c r="AJ266" i="67" s="1"/>
  <c r="AJ318" i="67" s="1"/>
  <c r="AJ210" i="67"/>
  <c r="AJ262" i="67" s="1"/>
  <c r="AJ314" i="67" s="1"/>
  <c r="AJ199" i="67"/>
  <c r="AJ251" i="67" s="1"/>
  <c r="AJ303" i="67" s="1"/>
  <c r="AJ189" i="67"/>
  <c r="AJ241" i="67" s="1"/>
  <c r="AJ293" i="67" s="1"/>
  <c r="AJ207" i="67"/>
  <c r="AJ259" i="67" s="1"/>
  <c r="AJ311" i="67" s="1"/>
  <c r="AJ208" i="67"/>
  <c r="AJ260" i="67" s="1"/>
  <c r="AJ312" i="67" s="1"/>
  <c r="AJ198" i="67"/>
  <c r="AJ250" i="67" s="1"/>
  <c r="AJ302" i="67" s="1"/>
  <c r="AJ193" i="67"/>
  <c r="AJ245" i="67" s="1"/>
  <c r="AJ297" i="67" s="1"/>
  <c r="AJ195" i="67"/>
  <c r="AJ247" i="67" s="1"/>
  <c r="AJ299" i="67" s="1"/>
  <c r="AJ206" i="67"/>
  <c r="AJ258" i="67" s="1"/>
  <c r="AJ310" i="67" s="1"/>
  <c r="AJ196" i="67"/>
  <c r="AJ248" i="67" s="1"/>
  <c r="AJ300" i="67" s="1"/>
  <c r="AJ212" i="67"/>
  <c r="AJ264" i="67" s="1"/>
  <c r="AJ316" i="67" s="1"/>
  <c r="AJ215" i="67"/>
  <c r="AJ267" i="67" s="1"/>
  <c r="AJ319" i="67" s="1"/>
  <c r="AJ192" i="67"/>
  <c r="AJ244" i="67" s="1"/>
  <c r="AJ296" i="67" s="1"/>
  <c r="AJ216" i="67"/>
  <c r="AJ268" i="67" s="1"/>
  <c r="AJ320" i="67" s="1"/>
  <c r="AJ183" i="67"/>
  <c r="AJ235" i="67" s="1"/>
  <c r="AJ287" i="67" s="1"/>
  <c r="AJ184" i="67"/>
  <c r="AJ236" i="67" s="1"/>
  <c r="AJ288" i="67" s="1"/>
  <c r="AJ178" i="67"/>
  <c r="AJ230" i="67" s="1"/>
  <c r="AJ282" i="67" s="1"/>
  <c r="AJ174" i="67"/>
  <c r="AJ177" i="67"/>
  <c r="AJ229" i="67" s="1"/>
  <c r="AJ281" i="67" s="1"/>
  <c r="AJ169" i="67"/>
  <c r="AJ221" i="67" s="1"/>
  <c r="AJ273" i="67" s="1"/>
  <c r="AJ181" i="67"/>
  <c r="AJ233" i="67" s="1"/>
  <c r="AJ285" i="67" s="1"/>
  <c r="AJ172" i="67"/>
  <c r="AJ168" i="67"/>
  <c r="AJ220" i="67" s="1"/>
  <c r="AJ272" i="67" s="1"/>
  <c r="AJ182" i="67"/>
  <c r="AJ234" i="67" s="1"/>
  <c r="AJ286" i="67" s="1"/>
  <c r="AJ176" i="67"/>
  <c r="AJ228" i="67" s="1"/>
  <c r="AJ280" i="67" s="1"/>
  <c r="AJ179" i="67"/>
  <c r="AJ231" i="67" s="1"/>
  <c r="AJ283" i="67" s="1"/>
  <c r="AJ175" i="67"/>
  <c r="AJ227" i="67" s="1"/>
  <c r="AJ279" i="67" s="1"/>
  <c r="AK119" i="61"/>
  <c r="AK119" i="67"/>
  <c r="AK126" i="61"/>
  <c r="AK126" i="67"/>
  <c r="AK123" i="61"/>
  <c r="AK123" i="67"/>
  <c r="AK114" i="61"/>
  <c r="AK114" i="67"/>
  <c r="AK128" i="61"/>
  <c r="AK128" i="67"/>
  <c r="AK127" i="61"/>
  <c r="AK127" i="67"/>
  <c r="AK120" i="61"/>
  <c r="AK120" i="67"/>
  <c r="AK118" i="61"/>
  <c r="AK335" i="61" s="1"/>
  <c r="AK118" i="67"/>
  <c r="AK335" i="67" s="1"/>
  <c r="AK131" i="61"/>
  <c r="AK131" i="67"/>
  <c r="AK124" i="61"/>
  <c r="AK124" i="67"/>
  <c r="AK115" i="61"/>
  <c r="AK115" i="67"/>
  <c r="AK333" i="67" s="1"/>
  <c r="AK117" i="61"/>
  <c r="AK325" i="61" s="1"/>
  <c r="AK117" i="67"/>
  <c r="AK129" i="61"/>
  <c r="AK129" i="67"/>
  <c r="AK122" i="61"/>
  <c r="AK122" i="67"/>
  <c r="AK125" i="61"/>
  <c r="AK125" i="67"/>
  <c r="AK116" i="61"/>
  <c r="AK116" i="67"/>
  <c r="AK121" i="61"/>
  <c r="AK121" i="67"/>
  <c r="AK130" i="61"/>
  <c r="AK130" i="67"/>
  <c r="AJ205" i="61"/>
  <c r="AJ257" i="61" s="1"/>
  <c r="AJ309" i="61" s="1"/>
  <c r="AJ57" i="61"/>
  <c r="AJ240" i="61"/>
  <c r="AJ292" i="61" s="1"/>
  <c r="AU58" i="56"/>
  <c r="AU54" i="56"/>
  <c r="AU57" i="56"/>
  <c r="AU55" i="56"/>
  <c r="AU51" i="56"/>
  <c r="AU52" i="56"/>
  <c r="AH184" i="69"/>
  <c r="AH71" i="69" s="1"/>
  <c r="AU10" i="56"/>
  <c r="AU30" i="56"/>
  <c r="AU43" i="56"/>
  <c r="AU31" i="56"/>
  <c r="AU19" i="56"/>
  <c r="AU46" i="56"/>
  <c r="AU33" i="56"/>
  <c r="AU16" i="56"/>
  <c r="AU22" i="56"/>
  <c r="AU27" i="56"/>
  <c r="AU37" i="56"/>
  <c r="AU9" i="56"/>
  <c r="AU25" i="56"/>
  <c r="AU18" i="56"/>
  <c r="AU24" i="56"/>
  <c r="AU42" i="56"/>
  <c r="AU48" i="56"/>
  <c r="AU12" i="56"/>
  <c r="AU39" i="56"/>
  <c r="AU21" i="56"/>
  <c r="AU49" i="56"/>
  <c r="AU40" i="56"/>
  <c r="AU13" i="56"/>
  <c r="AU36" i="56"/>
  <c r="AU34" i="56"/>
  <c r="AU28" i="56"/>
  <c r="AU15" i="56"/>
  <c r="AU45" i="56"/>
  <c r="AJ60" i="61"/>
  <c r="AJ110" i="61" s="1"/>
  <c r="AJ57" i="67"/>
  <c r="AJ399" i="67" s="1"/>
  <c r="AJ401" i="67" s="1"/>
  <c r="AJ402" i="67" s="1"/>
  <c r="AJ324" i="61"/>
  <c r="AJ346" i="61" s="1"/>
  <c r="AJ361" i="61" s="1"/>
  <c r="AJ324" i="67"/>
  <c r="AI81" i="69"/>
  <c r="AJ82" i="69"/>
  <c r="AK83" i="69"/>
  <c r="AL84" i="69"/>
  <c r="AM85" i="69"/>
  <c r="AN86" i="69"/>
  <c r="AO87" i="69"/>
  <c r="AP88" i="69"/>
  <c r="AQ89" i="69"/>
  <c r="AR90" i="69"/>
  <c r="AS91" i="69"/>
  <c r="AT92" i="69"/>
  <c r="AU93" i="69"/>
  <c r="AV94" i="69"/>
  <c r="AW95" i="69"/>
  <c r="AX96" i="69"/>
  <c r="AY97" i="69"/>
  <c r="AZ98" i="69"/>
  <c r="BA99" i="69"/>
  <c r="BB100" i="69"/>
  <c r="BC101" i="69"/>
  <c r="BD102" i="69"/>
  <c r="BE103" i="69"/>
  <c r="AI188" i="69"/>
  <c r="AJ189" i="69"/>
  <c r="AK190" i="69"/>
  <c r="AL191" i="69"/>
  <c r="AM192" i="69"/>
  <c r="AN193" i="69"/>
  <c r="AO194" i="69"/>
  <c r="AP195" i="69"/>
  <c r="AQ196" i="69"/>
  <c r="AR197" i="69"/>
  <c r="AS198" i="69"/>
  <c r="AT199" i="69"/>
  <c r="AU200" i="69"/>
  <c r="AV201" i="69"/>
  <c r="AW202" i="69"/>
  <c r="AX203" i="69"/>
  <c r="AY204" i="69"/>
  <c r="AZ205" i="69"/>
  <c r="BA206" i="69"/>
  <c r="BB207" i="69"/>
  <c r="BC208" i="69"/>
  <c r="BD209" i="69"/>
  <c r="BE210" i="69"/>
  <c r="AI401" i="61"/>
  <c r="AI402" i="61" s="1"/>
  <c r="AI187" i="59"/>
  <c r="AJ188" i="59"/>
  <c r="AK189" i="59"/>
  <c r="AL190" i="59"/>
  <c r="AM191" i="59"/>
  <c r="AN192" i="59"/>
  <c r="AO193" i="59"/>
  <c r="AP194" i="59"/>
  <c r="AQ195" i="59"/>
  <c r="AR196" i="59"/>
  <c r="AS197" i="59"/>
  <c r="AT198" i="59"/>
  <c r="AU199" i="59"/>
  <c r="AV200" i="59"/>
  <c r="AW201" i="59"/>
  <c r="AX202" i="59"/>
  <c r="AY203" i="59"/>
  <c r="AZ204" i="59"/>
  <c r="BA205" i="59"/>
  <c r="BB206" i="59"/>
  <c r="BC207" i="59"/>
  <c r="BD208" i="59"/>
  <c r="BE209" i="59"/>
  <c r="AI80" i="59"/>
  <c r="AJ81" i="59"/>
  <c r="AK82" i="59"/>
  <c r="AL83" i="59"/>
  <c r="AM84" i="59"/>
  <c r="AN85" i="59"/>
  <c r="AO86" i="59"/>
  <c r="AP87" i="59"/>
  <c r="AQ88" i="59"/>
  <c r="AR89" i="59"/>
  <c r="AS90" i="59"/>
  <c r="AT91" i="59"/>
  <c r="AU92" i="59"/>
  <c r="AV93" i="59"/>
  <c r="AW94" i="59"/>
  <c r="AX95" i="59"/>
  <c r="AY96" i="59"/>
  <c r="AZ97" i="59"/>
  <c r="BA98" i="59"/>
  <c r="BB99" i="59"/>
  <c r="BC100" i="59"/>
  <c r="BD101" i="59"/>
  <c r="BE102" i="59"/>
  <c r="AV3" i="56"/>
  <c r="AG29" i="1"/>
  <c r="AU7" i="56"/>
  <c r="AU6" i="56"/>
  <c r="C48" i="59" l="1"/>
  <c r="AH14" i="59"/>
  <c r="AH18" i="59" s="1"/>
  <c r="AG20" i="69"/>
  <c r="C59" i="69" s="1"/>
  <c r="C48" i="69"/>
  <c r="AJ21" i="75"/>
  <c r="AJ23" i="75"/>
  <c r="AY95" i="75"/>
  <c r="AK81" i="75"/>
  <c r="BE101" i="75"/>
  <c r="AL82" i="75"/>
  <c r="AT90" i="75"/>
  <c r="BA97" i="75"/>
  <c r="AS89" i="75"/>
  <c r="AX94" i="75"/>
  <c r="AJ80" i="75"/>
  <c r="AZ96" i="75"/>
  <c r="AO85" i="75"/>
  <c r="AW93" i="75"/>
  <c r="AP86" i="75"/>
  <c r="BF102" i="75"/>
  <c r="AR88" i="75"/>
  <c r="BD100" i="75"/>
  <c r="AV92" i="75"/>
  <c r="BB98" i="75"/>
  <c r="AI79" i="75"/>
  <c r="AI129" i="75" s="1"/>
  <c r="AI16" i="75" s="1"/>
  <c r="AQ87" i="75"/>
  <c r="BC99" i="75"/>
  <c r="AN84" i="75"/>
  <c r="AM83" i="75"/>
  <c r="AU91" i="75"/>
  <c r="AK333" i="61"/>
  <c r="AK330" i="67"/>
  <c r="AK328" i="67"/>
  <c r="AK336" i="67"/>
  <c r="AK336" i="61"/>
  <c r="AK329" i="61"/>
  <c r="AK325" i="67"/>
  <c r="AK329" i="67"/>
  <c r="AJ399" i="61"/>
  <c r="AK334" i="67"/>
  <c r="AK332" i="67"/>
  <c r="AK331" i="61"/>
  <c r="AK331" i="67"/>
  <c r="AK327" i="67"/>
  <c r="AK326" i="67"/>
  <c r="AJ338" i="67"/>
  <c r="AJ353" i="67"/>
  <c r="AJ368" i="67" s="1"/>
  <c r="AJ347" i="67"/>
  <c r="AJ362" i="67" s="1"/>
  <c r="AJ343" i="67"/>
  <c r="AJ358" i="67" s="1"/>
  <c r="AJ350" i="67"/>
  <c r="AJ365" i="67" s="1"/>
  <c r="AJ349" i="67"/>
  <c r="AJ364" i="67" s="1"/>
  <c r="AJ344" i="67"/>
  <c r="AJ359" i="67" s="1"/>
  <c r="AJ352" i="67"/>
  <c r="AJ367" i="67" s="1"/>
  <c r="AJ346" i="67"/>
  <c r="AJ361" i="67" s="1"/>
  <c r="AJ345" i="67"/>
  <c r="AJ360" i="67" s="1"/>
  <c r="AJ342" i="67"/>
  <c r="AJ357" i="67" s="1"/>
  <c r="AJ348" i="67"/>
  <c r="AJ363" i="67" s="1"/>
  <c r="AJ351" i="67"/>
  <c r="AJ366" i="67" s="1"/>
  <c r="AJ341" i="67"/>
  <c r="AJ356" i="67" s="1"/>
  <c r="AJ376" i="61"/>
  <c r="AJ344" i="61"/>
  <c r="AJ359" i="61" s="1"/>
  <c r="AJ343" i="61"/>
  <c r="AJ358" i="61" s="1"/>
  <c r="AJ352" i="61"/>
  <c r="AJ367" i="61" s="1"/>
  <c r="AJ351" i="61"/>
  <c r="AJ366" i="61" s="1"/>
  <c r="AJ353" i="61"/>
  <c r="AJ368" i="61" s="1"/>
  <c r="AJ347" i="61"/>
  <c r="AJ362" i="61" s="1"/>
  <c r="AJ345" i="61"/>
  <c r="AJ360" i="61" s="1"/>
  <c r="AJ349" i="61"/>
  <c r="AJ364" i="61" s="1"/>
  <c r="AJ350" i="61"/>
  <c r="AJ365" i="61" s="1"/>
  <c r="AJ348" i="61"/>
  <c r="AJ363" i="61" s="1"/>
  <c r="AJ341" i="61"/>
  <c r="AJ356" i="61" s="1"/>
  <c r="AJ342" i="61"/>
  <c r="AJ357" i="61" s="1"/>
  <c r="AJ338" i="61"/>
  <c r="AK165" i="67"/>
  <c r="AK182" i="67" s="1"/>
  <c r="AJ78" i="69"/>
  <c r="BF210" i="69" s="1"/>
  <c r="AJ76" i="69"/>
  <c r="AJ77" i="59"/>
  <c r="BF209" i="59" s="1"/>
  <c r="AJ75" i="59"/>
  <c r="BF102" i="59" s="1"/>
  <c r="AK326" i="61"/>
  <c r="AU152" i="56"/>
  <c r="AU104" i="56"/>
  <c r="AU71" i="56"/>
  <c r="AU122" i="56"/>
  <c r="AK136" i="69"/>
  <c r="BF157" i="69"/>
  <c r="AL136" i="59"/>
  <c r="BF156" i="59"/>
  <c r="AO11" i="61"/>
  <c r="AO64" i="61" s="1"/>
  <c r="AN10" i="61"/>
  <c r="AN63" i="61" s="1"/>
  <c r="AR14" i="61"/>
  <c r="AR67" i="61" s="1"/>
  <c r="AM9" i="61"/>
  <c r="AM62" i="61" s="1"/>
  <c r="AQ13" i="61"/>
  <c r="AQ66" i="61" s="1"/>
  <c r="AV18" i="61"/>
  <c r="AV71" i="61" s="1"/>
  <c r="AP12" i="61"/>
  <c r="AP65" i="61" s="1"/>
  <c r="AU17" i="61"/>
  <c r="AU70" i="61" s="1"/>
  <c r="AY21" i="61"/>
  <c r="AY74" i="61" s="1"/>
  <c r="AT16" i="61"/>
  <c r="AT69" i="61" s="1"/>
  <c r="AX20" i="61"/>
  <c r="AX73" i="61" s="1"/>
  <c r="BA23" i="61"/>
  <c r="BA76" i="61" s="1"/>
  <c r="BE27" i="61"/>
  <c r="BE80" i="61" s="1"/>
  <c r="AW19" i="61"/>
  <c r="AW72" i="61" s="1"/>
  <c r="AZ22" i="61"/>
  <c r="AZ75" i="61" s="1"/>
  <c r="BD26" i="61"/>
  <c r="BD79" i="61" s="1"/>
  <c r="AL8" i="61"/>
  <c r="AL61" i="61" s="1"/>
  <c r="BC25" i="61"/>
  <c r="BC78" i="61" s="1"/>
  <c r="AS15" i="61"/>
  <c r="AS68" i="61" s="1"/>
  <c r="BB24" i="61"/>
  <c r="BB77" i="61" s="1"/>
  <c r="BH30" i="61"/>
  <c r="BH83" i="61" s="1"/>
  <c r="J83" i="61" s="1"/>
  <c r="BF28" i="61"/>
  <c r="BF81" i="61" s="1"/>
  <c r="BG29" i="61"/>
  <c r="BG82" i="61" s="1"/>
  <c r="AK7" i="61"/>
  <c r="AK330" i="61"/>
  <c r="AK328" i="61"/>
  <c r="AU92" i="56"/>
  <c r="AU116" i="56"/>
  <c r="AU134" i="56"/>
  <c r="AK327" i="61"/>
  <c r="AU62" i="56"/>
  <c r="AU89" i="56"/>
  <c r="AU113" i="56"/>
  <c r="AU119" i="56"/>
  <c r="AU83" i="56"/>
  <c r="AU107" i="56"/>
  <c r="AU68" i="56"/>
  <c r="AU77" i="56"/>
  <c r="AU143" i="56"/>
  <c r="AU155" i="56"/>
  <c r="AU80" i="56"/>
  <c r="AU146" i="56"/>
  <c r="AU128" i="56"/>
  <c r="AU86" i="56"/>
  <c r="AU110" i="56"/>
  <c r="AU131" i="56"/>
  <c r="AU140" i="56"/>
  <c r="AU149" i="56"/>
  <c r="AU137" i="56"/>
  <c r="AU125" i="56"/>
  <c r="AU98" i="56"/>
  <c r="AU101" i="56"/>
  <c r="AU95" i="56"/>
  <c r="AU65" i="56"/>
  <c r="AU74" i="56"/>
  <c r="AJ224" i="67"/>
  <c r="AJ276" i="67" s="1"/>
  <c r="AJ226" i="67"/>
  <c r="AJ278" i="67" s="1"/>
  <c r="AK164" i="61"/>
  <c r="AK174" i="61" s="1"/>
  <c r="AO11" i="67"/>
  <c r="AO64" i="67" s="1"/>
  <c r="AS15" i="67"/>
  <c r="AS68" i="67" s="1"/>
  <c r="AN10" i="67"/>
  <c r="AN63" i="67" s="1"/>
  <c r="AR14" i="67"/>
  <c r="AR67" i="67" s="1"/>
  <c r="AM9" i="67"/>
  <c r="AM62" i="67" s="1"/>
  <c r="AQ13" i="67"/>
  <c r="AQ66" i="67" s="1"/>
  <c r="AU17" i="67"/>
  <c r="AU70" i="67" s="1"/>
  <c r="AY21" i="67"/>
  <c r="AY74" i="67" s="1"/>
  <c r="AT16" i="67"/>
  <c r="AT69" i="67" s="1"/>
  <c r="AX20" i="67"/>
  <c r="AX73" i="67" s="1"/>
  <c r="AP12" i="67"/>
  <c r="AP65" i="67" s="1"/>
  <c r="AW19" i="67"/>
  <c r="AW72" i="67" s="1"/>
  <c r="BA23" i="67"/>
  <c r="BA76" i="67" s="1"/>
  <c r="AL8" i="67"/>
  <c r="AL61" i="67" s="1"/>
  <c r="BD26" i="67"/>
  <c r="BD79" i="67" s="1"/>
  <c r="BH30" i="67"/>
  <c r="BH83" i="67" s="1"/>
  <c r="J83" i="67" s="1"/>
  <c r="AV18" i="67"/>
  <c r="AV71" i="67" s="1"/>
  <c r="AZ22" i="67"/>
  <c r="AZ75" i="67" s="1"/>
  <c r="BC25" i="67"/>
  <c r="BC78" i="67" s="1"/>
  <c r="BG29" i="67"/>
  <c r="BG82" i="67" s="1"/>
  <c r="BB24" i="67"/>
  <c r="BB77" i="67" s="1"/>
  <c r="BF28" i="67"/>
  <c r="BF81" i="67" s="1"/>
  <c r="BE27" i="67"/>
  <c r="BE80" i="67" s="1"/>
  <c r="AK7" i="67"/>
  <c r="AK334" i="61"/>
  <c r="AK332" i="61"/>
  <c r="AU56" i="56"/>
  <c r="AU53" i="56"/>
  <c r="AU59" i="56"/>
  <c r="AU50" i="56"/>
  <c r="AI238" i="69"/>
  <c r="AI73" i="69" s="1"/>
  <c r="AI131" i="69"/>
  <c r="AI69" i="69" s="1"/>
  <c r="AI237" i="59"/>
  <c r="AI72" i="59" s="1"/>
  <c r="AI130" i="59"/>
  <c r="AI68" i="59" s="1"/>
  <c r="BC154" i="69"/>
  <c r="AM138" i="69"/>
  <c r="AU146" i="69"/>
  <c r="AQ142" i="69"/>
  <c r="AY150" i="69"/>
  <c r="AI134" i="69"/>
  <c r="AU29" i="56"/>
  <c r="AU14" i="56"/>
  <c r="AU23" i="56"/>
  <c r="AU32" i="56"/>
  <c r="AU35" i="56"/>
  <c r="AU26" i="56"/>
  <c r="AU20" i="56"/>
  <c r="AU41" i="56"/>
  <c r="BB153" i="69"/>
  <c r="AX149" i="69"/>
  <c r="AT145" i="69"/>
  <c r="AP141" i="69"/>
  <c r="AL137" i="69"/>
  <c r="AU11" i="56"/>
  <c r="AU17" i="56"/>
  <c r="BD155" i="69"/>
  <c r="AZ151" i="69"/>
  <c r="AV147" i="69"/>
  <c r="AR143" i="69"/>
  <c r="AN139" i="69"/>
  <c r="AJ135" i="69"/>
  <c r="AU47" i="56"/>
  <c r="BE156" i="69"/>
  <c r="BA152" i="69"/>
  <c r="AW148" i="69"/>
  <c r="AS144" i="69"/>
  <c r="AO140" i="69"/>
  <c r="AU38" i="56"/>
  <c r="AU44" i="56"/>
  <c r="AQ141" i="59"/>
  <c r="AU145" i="59"/>
  <c r="AY149" i="59"/>
  <c r="AI133" i="59"/>
  <c r="BC153" i="59"/>
  <c r="AM137" i="59"/>
  <c r="BD154" i="59"/>
  <c r="AZ150" i="59"/>
  <c r="AV146" i="59"/>
  <c r="AR142" i="59"/>
  <c r="AN138" i="59"/>
  <c r="AJ134" i="59"/>
  <c r="BE155" i="59"/>
  <c r="BA151" i="59"/>
  <c r="AW147" i="59"/>
  <c r="AS143" i="59"/>
  <c r="AO139" i="59"/>
  <c r="AK135" i="59"/>
  <c r="BB152" i="59"/>
  <c r="AX148" i="59"/>
  <c r="AT144" i="59"/>
  <c r="AP140" i="59"/>
  <c r="AU8" i="56"/>
  <c r="AG30" i="1"/>
  <c r="AV4" i="56"/>
  <c r="AH28" i="1"/>
  <c r="AH18" i="69" l="1"/>
  <c r="AH20" i="59"/>
  <c r="AV145" i="75"/>
  <c r="AS142" i="75"/>
  <c r="BE154" i="75"/>
  <c r="AP139" i="75"/>
  <c r="AK134" i="75"/>
  <c r="AL135" i="75"/>
  <c r="AX147" i="75"/>
  <c r="BB151" i="75"/>
  <c r="AR141" i="75"/>
  <c r="AO138" i="75"/>
  <c r="AN137" i="75"/>
  <c r="AT143" i="75"/>
  <c r="BF155" i="75"/>
  <c r="AZ149" i="75"/>
  <c r="BD153" i="75"/>
  <c r="AU144" i="75"/>
  <c r="AJ133" i="75"/>
  <c r="AJ183" i="75" s="1"/>
  <c r="AJ18" i="75" s="1"/>
  <c r="AW146" i="75"/>
  <c r="AY148" i="75"/>
  <c r="BA150" i="75"/>
  <c r="AQ140" i="75"/>
  <c r="AM136" i="75"/>
  <c r="BC152" i="75"/>
  <c r="AJ22" i="75"/>
  <c r="BB44" i="75"/>
  <c r="AT36" i="75"/>
  <c r="AQ33" i="75"/>
  <c r="AS35" i="75"/>
  <c r="BD46" i="75"/>
  <c r="BF48" i="75"/>
  <c r="BA43" i="75"/>
  <c r="AX40" i="75"/>
  <c r="AY41" i="75"/>
  <c r="AV38" i="75"/>
  <c r="AJ26" i="75"/>
  <c r="AJ76" i="75" s="1"/>
  <c r="AJ14" i="75" s="1"/>
  <c r="AZ42" i="75"/>
  <c r="BE47" i="75"/>
  <c r="AM29" i="75"/>
  <c r="AP32" i="75"/>
  <c r="AR34" i="75"/>
  <c r="AK27" i="75"/>
  <c r="AN30" i="75"/>
  <c r="BC45" i="75"/>
  <c r="AL28" i="75"/>
  <c r="AO31" i="75"/>
  <c r="AU37" i="75"/>
  <c r="AW39" i="75"/>
  <c r="AJ383" i="67"/>
  <c r="AJ377" i="67"/>
  <c r="AJ379" i="67"/>
  <c r="AJ376" i="67"/>
  <c r="AJ382" i="67"/>
  <c r="AJ378" i="67"/>
  <c r="AJ372" i="67"/>
  <c r="AJ380" i="67"/>
  <c r="AJ374" i="67"/>
  <c r="AJ375" i="67"/>
  <c r="AJ381" i="67"/>
  <c r="AJ373" i="67"/>
  <c r="AJ371" i="67"/>
  <c r="AJ383" i="61"/>
  <c r="AJ379" i="61"/>
  <c r="AJ382" i="61"/>
  <c r="AJ378" i="61"/>
  <c r="AJ372" i="61"/>
  <c r="AJ377" i="61"/>
  <c r="AJ374" i="61"/>
  <c r="AJ375" i="61"/>
  <c r="AJ380" i="61"/>
  <c r="AJ381" i="61"/>
  <c r="AJ373" i="61"/>
  <c r="AJ371" i="61"/>
  <c r="AJ77" i="69"/>
  <c r="AJ76" i="59"/>
  <c r="AL152" i="67"/>
  <c r="AL135" i="67"/>
  <c r="AL162" i="67"/>
  <c r="AL135" i="61"/>
  <c r="AL162" i="61"/>
  <c r="AL146" i="61"/>
  <c r="AL146" i="67"/>
  <c r="AL152" i="61"/>
  <c r="AL134" i="67"/>
  <c r="AL149" i="67"/>
  <c r="AL147" i="61"/>
  <c r="AL141" i="67"/>
  <c r="AL156" i="61"/>
  <c r="AL159" i="67"/>
  <c r="AL139" i="61"/>
  <c r="AL132" i="67"/>
  <c r="AL150" i="67"/>
  <c r="AL137" i="61"/>
  <c r="AL151" i="61"/>
  <c r="AL142" i="61"/>
  <c r="AK82" i="69"/>
  <c r="BF103" i="69"/>
  <c r="AL142" i="67"/>
  <c r="AL156" i="67"/>
  <c r="AL150" i="61"/>
  <c r="AL139" i="67"/>
  <c r="AL132" i="61"/>
  <c r="AL159" i="61"/>
  <c r="AL141" i="61"/>
  <c r="AL147" i="67"/>
  <c r="AL149" i="61"/>
  <c r="AL151" i="67"/>
  <c r="AL137" i="67"/>
  <c r="AL134" i="61"/>
  <c r="AL133" i="61"/>
  <c r="AL133" i="67"/>
  <c r="AL153" i="61"/>
  <c r="AL153" i="67"/>
  <c r="AL155" i="61"/>
  <c r="AL155" i="67"/>
  <c r="AL140" i="67"/>
  <c r="AL140" i="61"/>
  <c r="AL158" i="67"/>
  <c r="AL158" i="61"/>
  <c r="AL148" i="61"/>
  <c r="AL148" i="67"/>
  <c r="AL154" i="61"/>
  <c r="AL154" i="67"/>
  <c r="AL143" i="61"/>
  <c r="AL143" i="67"/>
  <c r="AL144" i="67"/>
  <c r="AL144" i="61"/>
  <c r="AL157" i="61"/>
  <c r="AL157" i="67"/>
  <c r="AL138" i="61"/>
  <c r="AL138" i="67"/>
  <c r="AL136" i="61"/>
  <c r="AL136" i="67"/>
  <c r="AV87" i="56"/>
  <c r="AV144" i="56"/>
  <c r="AV69" i="56"/>
  <c r="AV66" i="56"/>
  <c r="AV136" i="56"/>
  <c r="AV60" i="56"/>
  <c r="AV75" i="56"/>
  <c r="AV120" i="56"/>
  <c r="AV139" i="56"/>
  <c r="AV148" i="56"/>
  <c r="AV100" i="56"/>
  <c r="AV96" i="56"/>
  <c r="AV73" i="56"/>
  <c r="AV64" i="56"/>
  <c r="AV94" i="56"/>
  <c r="AV117" i="56"/>
  <c r="AV108" i="56"/>
  <c r="AV127" i="56"/>
  <c r="AV111" i="56"/>
  <c r="AV114" i="56"/>
  <c r="AV106" i="56"/>
  <c r="AV81" i="56"/>
  <c r="AV105" i="56"/>
  <c r="AV78" i="56"/>
  <c r="AV84" i="56"/>
  <c r="AV63" i="56"/>
  <c r="AV126" i="56"/>
  <c r="AV118" i="56"/>
  <c r="AV112" i="56"/>
  <c r="AV82" i="56"/>
  <c r="AV88" i="56"/>
  <c r="AV72" i="56"/>
  <c r="AV90" i="56"/>
  <c r="AV93" i="56"/>
  <c r="AV67" i="56"/>
  <c r="AV91" i="56"/>
  <c r="AV76" i="56"/>
  <c r="AV123" i="56"/>
  <c r="AV145" i="56"/>
  <c r="AV151" i="56"/>
  <c r="AV109" i="56"/>
  <c r="AV124" i="56"/>
  <c r="AV133" i="56"/>
  <c r="AV130" i="56"/>
  <c r="AV147" i="56"/>
  <c r="AV141" i="56"/>
  <c r="AV79" i="56"/>
  <c r="AV102" i="56"/>
  <c r="AV97" i="56"/>
  <c r="AV121" i="56"/>
  <c r="AV70" i="56"/>
  <c r="AV138" i="56"/>
  <c r="AV129" i="56"/>
  <c r="AV132" i="56"/>
  <c r="AV142" i="56"/>
  <c r="AV103" i="56"/>
  <c r="AV61" i="56"/>
  <c r="AV99" i="56"/>
  <c r="AV115" i="56"/>
  <c r="AV135" i="56"/>
  <c r="AV150" i="56"/>
  <c r="AV85" i="56"/>
  <c r="AV154" i="56"/>
  <c r="AV153" i="56"/>
  <c r="AL145" i="67"/>
  <c r="AL145" i="61"/>
  <c r="AL161" i="61"/>
  <c r="AL161" i="67"/>
  <c r="AL160" i="67"/>
  <c r="AL160" i="61"/>
  <c r="AL163" i="61"/>
  <c r="AL163" i="67"/>
  <c r="AK60" i="67"/>
  <c r="AK110" i="67" s="1"/>
  <c r="AI14" i="69" s="1"/>
  <c r="AK234" i="67"/>
  <c r="AK286" i="67" s="1"/>
  <c r="AK179" i="67"/>
  <c r="AK231" i="67" s="1"/>
  <c r="AK283" i="67" s="1"/>
  <c r="AK177" i="67"/>
  <c r="AK229" i="67" s="1"/>
  <c r="AK281" i="67" s="1"/>
  <c r="AK183" i="67"/>
  <c r="AK235" i="67" s="1"/>
  <c r="AK287" i="67" s="1"/>
  <c r="AK181" i="67"/>
  <c r="AK233" i="67" s="1"/>
  <c r="AK285" i="67" s="1"/>
  <c r="AK168" i="67"/>
  <c r="AK220" i="67" s="1"/>
  <c r="AK272" i="67" s="1"/>
  <c r="AK167" i="67"/>
  <c r="AK219" i="67" s="1"/>
  <c r="AK271" i="67" s="1"/>
  <c r="AK170" i="67"/>
  <c r="AK222" i="67" s="1"/>
  <c r="AK274" i="67" s="1"/>
  <c r="AK172" i="67"/>
  <c r="AK173" i="67"/>
  <c r="AK225" i="67" s="1"/>
  <c r="AK277" i="67" s="1"/>
  <c r="AK213" i="67"/>
  <c r="AK265" i="67" s="1"/>
  <c r="AK317" i="67" s="1"/>
  <c r="AK204" i="67"/>
  <c r="AK256" i="67" s="1"/>
  <c r="AK308" i="67" s="1"/>
  <c r="AK201" i="67"/>
  <c r="AK253" i="67" s="1"/>
  <c r="AK305" i="67" s="1"/>
  <c r="AK194" i="67"/>
  <c r="AK246" i="67" s="1"/>
  <c r="AK298" i="67" s="1"/>
  <c r="AK190" i="67"/>
  <c r="AK242" i="67" s="1"/>
  <c r="AK294" i="67" s="1"/>
  <c r="AK203" i="67"/>
  <c r="AK255" i="67" s="1"/>
  <c r="AK307" i="67" s="1"/>
  <c r="AK202" i="67"/>
  <c r="AK254" i="67" s="1"/>
  <c r="AK306" i="67" s="1"/>
  <c r="AK185" i="67"/>
  <c r="AK237" i="67" s="1"/>
  <c r="AK289" i="67" s="1"/>
  <c r="AK188" i="67"/>
  <c r="AK240" i="67" s="1"/>
  <c r="AK292" i="67" s="1"/>
  <c r="AK187" i="67"/>
  <c r="AK239" i="67" s="1"/>
  <c r="AK291" i="67" s="1"/>
  <c r="AK205" i="67"/>
  <c r="AK257" i="67" s="1"/>
  <c r="AK309" i="67" s="1"/>
  <c r="AK197" i="67"/>
  <c r="AK249" i="67" s="1"/>
  <c r="AK301" i="67" s="1"/>
  <c r="AK186" i="67"/>
  <c r="AK238" i="67" s="1"/>
  <c r="AK290" i="67" s="1"/>
  <c r="AK192" i="67"/>
  <c r="AK244" i="67" s="1"/>
  <c r="AK296" i="67" s="1"/>
  <c r="AK195" i="67"/>
  <c r="AK247" i="67" s="1"/>
  <c r="AK299" i="67" s="1"/>
  <c r="AK209" i="67"/>
  <c r="AK261" i="67" s="1"/>
  <c r="AK313" i="67" s="1"/>
  <c r="AK206" i="67"/>
  <c r="AK258" i="67" s="1"/>
  <c r="AK310" i="67" s="1"/>
  <c r="AK198" i="67"/>
  <c r="AK250" i="67" s="1"/>
  <c r="AK302" i="67" s="1"/>
  <c r="AK200" i="67"/>
  <c r="AK252" i="67" s="1"/>
  <c r="AK304" i="67" s="1"/>
  <c r="AK210" i="67"/>
  <c r="AK262" i="67" s="1"/>
  <c r="AK314" i="67" s="1"/>
  <c r="AK199" i="67"/>
  <c r="AK251" i="67" s="1"/>
  <c r="AK303" i="67" s="1"/>
  <c r="AK215" i="67"/>
  <c r="AK267" i="67" s="1"/>
  <c r="AK319" i="67" s="1"/>
  <c r="AK207" i="67"/>
  <c r="AK259" i="67" s="1"/>
  <c r="AK311" i="67" s="1"/>
  <c r="AK211" i="67"/>
  <c r="AK263" i="67" s="1"/>
  <c r="AK315" i="67" s="1"/>
  <c r="AK191" i="67"/>
  <c r="AK243" i="67" s="1"/>
  <c r="AK295" i="67" s="1"/>
  <c r="AK189" i="67"/>
  <c r="AK241" i="67" s="1"/>
  <c r="AK293" i="67" s="1"/>
  <c r="AK214" i="67"/>
  <c r="AK266" i="67" s="1"/>
  <c r="AK318" i="67" s="1"/>
  <c r="AK196" i="67"/>
  <c r="AK248" i="67" s="1"/>
  <c r="AK300" i="67" s="1"/>
  <c r="AK208" i="67"/>
  <c r="AK260" i="67" s="1"/>
  <c r="AK312" i="67" s="1"/>
  <c r="AK212" i="67"/>
  <c r="AK264" i="67" s="1"/>
  <c r="AK316" i="67" s="1"/>
  <c r="AK193" i="67"/>
  <c r="AK245" i="67" s="1"/>
  <c r="AK297" i="67" s="1"/>
  <c r="AK216" i="67"/>
  <c r="AK268" i="67" s="1"/>
  <c r="AK320" i="67" s="1"/>
  <c r="AK180" i="67"/>
  <c r="AK232" i="67" s="1"/>
  <c r="AK284" i="67" s="1"/>
  <c r="AK175" i="67"/>
  <c r="AK178" i="67"/>
  <c r="AK230" i="67" s="1"/>
  <c r="AK282" i="67" s="1"/>
  <c r="AK171" i="67"/>
  <c r="AK223" i="67" s="1"/>
  <c r="AK275" i="67" s="1"/>
  <c r="AK169" i="67"/>
  <c r="AK221" i="67" s="1"/>
  <c r="AK273" i="67" s="1"/>
  <c r="AK176" i="67"/>
  <c r="AK184" i="67"/>
  <c r="AK236" i="67" s="1"/>
  <c r="AK288" i="67" s="1"/>
  <c r="AK174" i="67"/>
  <c r="AK226" i="67" s="1"/>
  <c r="AK278" i="67" s="1"/>
  <c r="AL117" i="61"/>
  <c r="AL117" i="67"/>
  <c r="AL118" i="61"/>
  <c r="AL335" i="61" s="1"/>
  <c r="AL118" i="67"/>
  <c r="AL335" i="67" s="1"/>
  <c r="AL119" i="61"/>
  <c r="AL119" i="67"/>
  <c r="AL121" i="61"/>
  <c r="AL121" i="67"/>
  <c r="AL129" i="61"/>
  <c r="AL129" i="67"/>
  <c r="AL127" i="61"/>
  <c r="AL127" i="67"/>
  <c r="AL115" i="61"/>
  <c r="AL115" i="67"/>
  <c r="AL333" i="67" s="1"/>
  <c r="AL120" i="61"/>
  <c r="AL120" i="67"/>
  <c r="AL116" i="61"/>
  <c r="AL333" i="61" s="1"/>
  <c r="AL116" i="67"/>
  <c r="AL128" i="61"/>
  <c r="AL128" i="67"/>
  <c r="AL130" i="61"/>
  <c r="AL130" i="67"/>
  <c r="AL126" i="61"/>
  <c r="AL126" i="67"/>
  <c r="AL123" i="61"/>
  <c r="AL123" i="67"/>
  <c r="AL114" i="61"/>
  <c r="AL330" i="61" s="1"/>
  <c r="AL114" i="67"/>
  <c r="AL124" i="61"/>
  <c r="AL124" i="67"/>
  <c r="AL125" i="61"/>
  <c r="AL125" i="67"/>
  <c r="AL122" i="61"/>
  <c r="AL122" i="67"/>
  <c r="AL131" i="61"/>
  <c r="AL131" i="67"/>
  <c r="AK57" i="67"/>
  <c r="AK399" i="67" s="1"/>
  <c r="AK401" i="67" s="1"/>
  <c r="AK402" i="67" s="1"/>
  <c r="AK179" i="61"/>
  <c r="AK231" i="61" s="1"/>
  <c r="AK283" i="61" s="1"/>
  <c r="AK188" i="61"/>
  <c r="AK240" i="61" s="1"/>
  <c r="AK292" i="61" s="1"/>
  <c r="AK187" i="61"/>
  <c r="AK239" i="61" s="1"/>
  <c r="AK291" i="61" s="1"/>
  <c r="AK207" i="61"/>
  <c r="AK259" i="61" s="1"/>
  <c r="AK311" i="61" s="1"/>
  <c r="AK212" i="61"/>
  <c r="AK264" i="61" s="1"/>
  <c r="AK316" i="61" s="1"/>
  <c r="AK195" i="61"/>
  <c r="AK247" i="61" s="1"/>
  <c r="AK299" i="61" s="1"/>
  <c r="AK186" i="61"/>
  <c r="AK238" i="61" s="1"/>
  <c r="AK290" i="61" s="1"/>
  <c r="AK214" i="61"/>
  <c r="AK266" i="61" s="1"/>
  <c r="AK318" i="61" s="1"/>
  <c r="AK210" i="61"/>
  <c r="AK262" i="61" s="1"/>
  <c r="AK314" i="61" s="1"/>
  <c r="AK182" i="61"/>
  <c r="AK234" i="61" s="1"/>
  <c r="AK286" i="61" s="1"/>
  <c r="AK167" i="61"/>
  <c r="AK219" i="61" s="1"/>
  <c r="AK271" i="61" s="1"/>
  <c r="AK203" i="61"/>
  <c r="AK255" i="61" s="1"/>
  <c r="AK307" i="61" s="1"/>
  <c r="AK213" i="61"/>
  <c r="AK265" i="61" s="1"/>
  <c r="AK317" i="61" s="1"/>
  <c r="AK201" i="61"/>
  <c r="AK253" i="61" s="1"/>
  <c r="AK305" i="61" s="1"/>
  <c r="AK206" i="61"/>
  <c r="AK258" i="61" s="1"/>
  <c r="AK310" i="61" s="1"/>
  <c r="AK200" i="61"/>
  <c r="AK252" i="61" s="1"/>
  <c r="AK304" i="61" s="1"/>
  <c r="AK199" i="61"/>
  <c r="AK251" i="61" s="1"/>
  <c r="AK303" i="61" s="1"/>
  <c r="AK198" i="61"/>
  <c r="AK250" i="61" s="1"/>
  <c r="AK302" i="61" s="1"/>
  <c r="AK211" i="61"/>
  <c r="AK263" i="61" s="1"/>
  <c r="AK315" i="61" s="1"/>
  <c r="AK169" i="61"/>
  <c r="AK221" i="61" s="1"/>
  <c r="AK273" i="61" s="1"/>
  <c r="AK177" i="61"/>
  <c r="AK229" i="61" s="1"/>
  <c r="AK281" i="61" s="1"/>
  <c r="AK178" i="61"/>
  <c r="AK230" i="61" s="1"/>
  <c r="AK282" i="61" s="1"/>
  <c r="AK181" i="61"/>
  <c r="AK233" i="61" s="1"/>
  <c r="AK285" i="61" s="1"/>
  <c r="AK170" i="61"/>
  <c r="AK222" i="61" s="1"/>
  <c r="AK274" i="61" s="1"/>
  <c r="AK190" i="61"/>
  <c r="AK242" i="61" s="1"/>
  <c r="AK294" i="61" s="1"/>
  <c r="AK205" i="61"/>
  <c r="AK257" i="61" s="1"/>
  <c r="AK309" i="61" s="1"/>
  <c r="AK204" i="61"/>
  <c r="AK256" i="61" s="1"/>
  <c r="AK308" i="61" s="1"/>
  <c r="AK192" i="61"/>
  <c r="AK244" i="61" s="1"/>
  <c r="AK296" i="61" s="1"/>
  <c r="AK208" i="61"/>
  <c r="AK260" i="61" s="1"/>
  <c r="AK312" i="61" s="1"/>
  <c r="AK193" i="61"/>
  <c r="AK245" i="61" s="1"/>
  <c r="AK297" i="61" s="1"/>
  <c r="AK196" i="61"/>
  <c r="AK248" i="61" s="1"/>
  <c r="AK300" i="61" s="1"/>
  <c r="AK216" i="61"/>
  <c r="AK268" i="61" s="1"/>
  <c r="AK320" i="61" s="1"/>
  <c r="AK184" i="61"/>
  <c r="AK236" i="61" s="1"/>
  <c r="AK288" i="61" s="1"/>
  <c r="AK176" i="61"/>
  <c r="AK228" i="61" s="1"/>
  <c r="AK280" i="61" s="1"/>
  <c r="AK183" i="61"/>
  <c r="AK235" i="61" s="1"/>
  <c r="AK287" i="61" s="1"/>
  <c r="AK202" i="61"/>
  <c r="AK254" i="61" s="1"/>
  <c r="AK306" i="61" s="1"/>
  <c r="AK197" i="61"/>
  <c r="AK249" i="61" s="1"/>
  <c r="AK301" i="61" s="1"/>
  <c r="AK194" i="61"/>
  <c r="AK246" i="61" s="1"/>
  <c r="AK298" i="61" s="1"/>
  <c r="AK185" i="61"/>
  <c r="AK237" i="61" s="1"/>
  <c r="AK289" i="61" s="1"/>
  <c r="AK215" i="61"/>
  <c r="AK267" i="61" s="1"/>
  <c r="AK319" i="61" s="1"/>
  <c r="AK191" i="61"/>
  <c r="AK243" i="61" s="1"/>
  <c r="AK295" i="61" s="1"/>
  <c r="AK209" i="61"/>
  <c r="AK261" i="61" s="1"/>
  <c r="AK313" i="61" s="1"/>
  <c r="AK189" i="61"/>
  <c r="AK241" i="61" s="1"/>
  <c r="AK293" i="61" s="1"/>
  <c r="AK172" i="61"/>
  <c r="AK224" i="61" s="1"/>
  <c r="AK276" i="61" s="1"/>
  <c r="AK171" i="61"/>
  <c r="AK223" i="61" s="1"/>
  <c r="AK275" i="61" s="1"/>
  <c r="AK180" i="61"/>
  <c r="AK232" i="61" s="1"/>
  <c r="AK284" i="61" s="1"/>
  <c r="AK168" i="61"/>
  <c r="AK220" i="61" s="1"/>
  <c r="AK272" i="61" s="1"/>
  <c r="AK173" i="61"/>
  <c r="AK225" i="61" s="1"/>
  <c r="AK277" i="61" s="1"/>
  <c r="AK175" i="61"/>
  <c r="AK227" i="61" s="1"/>
  <c r="AK279" i="61" s="1"/>
  <c r="AK324" i="67"/>
  <c r="AK57" i="61"/>
  <c r="AK226" i="61"/>
  <c r="AK278" i="61" s="1"/>
  <c r="AV54" i="56"/>
  <c r="AV57" i="56"/>
  <c r="AV58" i="56"/>
  <c r="AV55" i="56"/>
  <c r="AV52" i="56"/>
  <c r="AV51" i="56"/>
  <c r="AI184" i="69"/>
  <c r="AI71" i="69" s="1"/>
  <c r="AI183" i="59"/>
  <c r="AI70" i="59" s="1"/>
  <c r="AK60" i="61"/>
  <c r="AK110" i="61" s="1"/>
  <c r="AV10" i="56"/>
  <c r="AV19" i="56"/>
  <c r="AV30" i="56"/>
  <c r="AV27" i="56"/>
  <c r="AV9" i="56"/>
  <c r="AV25" i="56"/>
  <c r="AV24" i="56"/>
  <c r="AV48" i="56"/>
  <c r="AV37" i="56"/>
  <c r="AV39" i="56"/>
  <c r="AV33" i="56"/>
  <c r="AV22" i="56"/>
  <c r="AV31" i="56"/>
  <c r="AV18" i="56"/>
  <c r="AV12" i="56"/>
  <c r="AV45" i="56"/>
  <c r="AV40" i="56"/>
  <c r="AV13" i="56"/>
  <c r="AV16" i="56"/>
  <c r="AV15" i="56"/>
  <c r="AV46" i="56"/>
  <c r="AV36" i="56"/>
  <c r="AV43" i="56"/>
  <c r="AV42" i="56"/>
  <c r="AV49" i="56"/>
  <c r="AV21" i="56"/>
  <c r="AV34" i="56"/>
  <c r="AV28" i="56"/>
  <c r="AK324" i="61"/>
  <c r="AK342" i="61" s="1"/>
  <c r="AK357" i="61" s="1"/>
  <c r="AJ81" i="69"/>
  <c r="AZ97" i="69"/>
  <c r="AR89" i="69"/>
  <c r="AV93" i="69"/>
  <c r="BD101" i="69"/>
  <c r="AN85" i="69"/>
  <c r="BB99" i="69"/>
  <c r="AX95" i="69"/>
  <c r="AT91" i="69"/>
  <c r="AP87" i="69"/>
  <c r="AL83" i="69"/>
  <c r="BC100" i="69"/>
  <c r="AY96" i="69"/>
  <c r="AU92" i="69"/>
  <c r="AQ88" i="69"/>
  <c r="AM84" i="69"/>
  <c r="BE102" i="69"/>
  <c r="BA98" i="69"/>
  <c r="AW94" i="69"/>
  <c r="AS90" i="69"/>
  <c r="AO86" i="69"/>
  <c r="AJ188" i="69"/>
  <c r="AK189" i="69"/>
  <c r="AL190" i="69"/>
  <c r="AM191" i="69"/>
  <c r="AN192" i="69"/>
  <c r="AO193" i="69"/>
  <c r="AP194" i="69"/>
  <c r="AQ195" i="69"/>
  <c r="AR196" i="69"/>
  <c r="AS197" i="69"/>
  <c r="AT198" i="69"/>
  <c r="AU199" i="69"/>
  <c r="AV200" i="69"/>
  <c r="AW201" i="69"/>
  <c r="AX202" i="69"/>
  <c r="AY203" i="69"/>
  <c r="AZ204" i="69"/>
  <c r="BA205" i="69"/>
  <c r="BB206" i="69"/>
  <c r="BC207" i="69"/>
  <c r="BD208" i="69"/>
  <c r="BE209" i="69"/>
  <c r="AJ401" i="61"/>
  <c r="AJ402" i="61" s="1"/>
  <c r="AJ80" i="59"/>
  <c r="AK81" i="59"/>
  <c r="AL82" i="59"/>
  <c r="AM83" i="59"/>
  <c r="AN84" i="59"/>
  <c r="AO85" i="59"/>
  <c r="AP86" i="59"/>
  <c r="AQ87" i="59"/>
  <c r="AR88" i="59"/>
  <c r="AS89" i="59"/>
  <c r="AT90" i="59"/>
  <c r="AU91" i="59"/>
  <c r="AV92" i="59"/>
  <c r="AW93" i="59"/>
  <c r="AX94" i="59"/>
  <c r="AY95" i="59"/>
  <c r="AZ96" i="59"/>
  <c r="BA97" i="59"/>
  <c r="BB98" i="59"/>
  <c r="BC99" i="59"/>
  <c r="BD100" i="59"/>
  <c r="BE101" i="59"/>
  <c r="AJ187" i="59"/>
  <c r="AK188" i="59"/>
  <c r="AL189" i="59"/>
  <c r="AM190" i="59"/>
  <c r="AN191" i="59"/>
  <c r="AO192" i="59"/>
  <c r="AP193" i="59"/>
  <c r="AQ194" i="59"/>
  <c r="AR195" i="59"/>
  <c r="AS196" i="59"/>
  <c r="AT197" i="59"/>
  <c r="AU198" i="59"/>
  <c r="AV199" i="59"/>
  <c r="AW200" i="59"/>
  <c r="AX201" i="59"/>
  <c r="AY202" i="59"/>
  <c r="AZ203" i="59"/>
  <c r="BA204" i="59"/>
  <c r="BB205" i="59"/>
  <c r="BC206" i="59"/>
  <c r="BD207" i="59"/>
  <c r="BE208" i="59"/>
  <c r="AV6" i="56"/>
  <c r="AV7" i="56"/>
  <c r="AH29" i="1"/>
  <c r="AW3" i="56"/>
  <c r="AH20" i="69" l="1"/>
  <c r="AI14" i="59"/>
  <c r="AI18" i="59" s="1"/>
  <c r="AK21" i="75"/>
  <c r="AO30" i="75" s="1"/>
  <c r="BE100" i="75"/>
  <c r="AP85" i="75"/>
  <c r="BA96" i="75"/>
  <c r="AN83" i="75"/>
  <c r="AV91" i="75"/>
  <c r="BD99" i="75"/>
  <c r="AK80" i="75"/>
  <c r="BB97" i="75"/>
  <c r="BF101" i="75"/>
  <c r="AS88" i="75"/>
  <c r="AT89" i="75"/>
  <c r="AX93" i="75"/>
  <c r="AJ79" i="75"/>
  <c r="AJ129" i="75" s="1"/>
  <c r="AJ16" i="75" s="1"/>
  <c r="AR87" i="75"/>
  <c r="AL81" i="75"/>
  <c r="AZ95" i="75"/>
  <c r="AM82" i="75"/>
  <c r="AU90" i="75"/>
  <c r="AO84" i="75"/>
  <c r="AY94" i="75"/>
  <c r="AW92" i="75"/>
  <c r="AQ86" i="75"/>
  <c r="BC98" i="75"/>
  <c r="AK23" i="75"/>
  <c r="AL330" i="67"/>
  <c r="AL328" i="67"/>
  <c r="AL336" i="67"/>
  <c r="AL336" i="61"/>
  <c r="AL329" i="61"/>
  <c r="AL325" i="67"/>
  <c r="AL329" i="67"/>
  <c r="AK399" i="61"/>
  <c r="AL334" i="67"/>
  <c r="AL332" i="67"/>
  <c r="AL327" i="67"/>
  <c r="AL331" i="67"/>
  <c r="AL331" i="61"/>
  <c r="AL326" i="67"/>
  <c r="AK338" i="67"/>
  <c r="AK353" i="67"/>
  <c r="AK368" i="67" s="1"/>
  <c r="AK352" i="67"/>
  <c r="AK367" i="67" s="1"/>
  <c r="AK349" i="67"/>
  <c r="AK364" i="67" s="1"/>
  <c r="AK348" i="67"/>
  <c r="AK363" i="67" s="1"/>
  <c r="AK343" i="67"/>
  <c r="AK358" i="67" s="1"/>
  <c r="AK342" i="67"/>
  <c r="AK357" i="67" s="1"/>
  <c r="AK345" i="67"/>
  <c r="AK360" i="67" s="1"/>
  <c r="AK344" i="67"/>
  <c r="AK359" i="67" s="1"/>
  <c r="AK351" i="67"/>
  <c r="AK366" i="67" s="1"/>
  <c r="AK350" i="67"/>
  <c r="AK365" i="67" s="1"/>
  <c r="AK347" i="67"/>
  <c r="AK362" i="67" s="1"/>
  <c r="AK346" i="67"/>
  <c r="AK361" i="67" s="1"/>
  <c r="AK341" i="67"/>
  <c r="AK356" i="67" s="1"/>
  <c r="AK372" i="61"/>
  <c r="AK350" i="61"/>
  <c r="AK365" i="61" s="1"/>
  <c r="AK351" i="61"/>
  <c r="AK366" i="61" s="1"/>
  <c r="AK353" i="61"/>
  <c r="AK368" i="61" s="1"/>
  <c r="AK352" i="61"/>
  <c r="AK367" i="61" s="1"/>
  <c r="AK347" i="61"/>
  <c r="AK362" i="61" s="1"/>
  <c r="AK345" i="61"/>
  <c r="AK360" i="61" s="1"/>
  <c r="AK349" i="61"/>
  <c r="AK364" i="61" s="1"/>
  <c r="AK341" i="61"/>
  <c r="AK356" i="61" s="1"/>
  <c r="AK344" i="61"/>
  <c r="AK359" i="61" s="1"/>
  <c r="AK348" i="61"/>
  <c r="AK363" i="61" s="1"/>
  <c r="AK343" i="61"/>
  <c r="AK358" i="61" s="1"/>
  <c r="AK346" i="61"/>
  <c r="AK361" i="61" s="1"/>
  <c r="AK338" i="61"/>
  <c r="AL325" i="61"/>
  <c r="AL328" i="61"/>
  <c r="AL165" i="67"/>
  <c r="AL183" i="67" s="1"/>
  <c r="AK76" i="69"/>
  <c r="BF102" i="69" s="1"/>
  <c r="AK78" i="69"/>
  <c r="BF209" i="69" s="1"/>
  <c r="AK75" i="59"/>
  <c r="BF101" i="59" s="1"/>
  <c r="AK77" i="59"/>
  <c r="BF208" i="59" s="1"/>
  <c r="AV35" i="56"/>
  <c r="AV29" i="56"/>
  <c r="AV125" i="56"/>
  <c r="AV83" i="56"/>
  <c r="AL136" i="69"/>
  <c r="BF156" i="69"/>
  <c r="AL135" i="59"/>
  <c r="BF155" i="59"/>
  <c r="AM8" i="61"/>
  <c r="AM61" i="61" s="1"/>
  <c r="AQ12" i="61"/>
  <c r="AQ65" i="61" s="1"/>
  <c r="AP11" i="61"/>
  <c r="AP64" i="61" s="1"/>
  <c r="AO10" i="61"/>
  <c r="AO63" i="61" s="1"/>
  <c r="AS14" i="61"/>
  <c r="AS67" i="61" s="1"/>
  <c r="AT15" i="61"/>
  <c r="AT68" i="61" s="1"/>
  <c r="AX19" i="61"/>
  <c r="AX72" i="61" s="1"/>
  <c r="AN9" i="61"/>
  <c r="AN62" i="61" s="1"/>
  <c r="AW18" i="61"/>
  <c r="AW71" i="61" s="1"/>
  <c r="AR13" i="61"/>
  <c r="AR66" i="61" s="1"/>
  <c r="AV17" i="61"/>
  <c r="AV70" i="61" s="1"/>
  <c r="AZ21" i="61"/>
  <c r="AZ74" i="61" s="1"/>
  <c r="BC24" i="61"/>
  <c r="BC77" i="61" s="1"/>
  <c r="BG28" i="61"/>
  <c r="BG81" i="61" s="1"/>
  <c r="BB23" i="61"/>
  <c r="BB76" i="61" s="1"/>
  <c r="BF27" i="61"/>
  <c r="BF80" i="61" s="1"/>
  <c r="AU16" i="61"/>
  <c r="AU69" i="61" s="1"/>
  <c r="BA22" i="61"/>
  <c r="BA75" i="61" s="1"/>
  <c r="BE26" i="61"/>
  <c r="BE79" i="61" s="1"/>
  <c r="AY20" i="61"/>
  <c r="AY73" i="61" s="1"/>
  <c r="BD25" i="61"/>
  <c r="BD78" i="61" s="1"/>
  <c r="BH29" i="61"/>
  <c r="BH82" i="61" s="1"/>
  <c r="J82" i="61" s="1"/>
  <c r="AL7" i="61"/>
  <c r="AV119" i="56"/>
  <c r="AL326" i="61"/>
  <c r="AV71" i="56"/>
  <c r="AV110" i="56"/>
  <c r="AL327" i="61"/>
  <c r="AV89" i="56"/>
  <c r="AV104" i="56"/>
  <c r="AV86" i="56"/>
  <c r="AV62" i="56"/>
  <c r="AV143" i="56"/>
  <c r="AV146" i="56"/>
  <c r="AV77" i="56"/>
  <c r="AV92" i="56"/>
  <c r="AV131" i="56"/>
  <c r="AV152" i="56"/>
  <c r="AV134" i="56"/>
  <c r="AV155" i="56"/>
  <c r="AV116" i="56"/>
  <c r="AV80" i="56"/>
  <c r="AV68" i="56"/>
  <c r="AV95" i="56"/>
  <c r="AV101" i="56"/>
  <c r="AV122" i="56"/>
  <c r="AV128" i="56"/>
  <c r="AV65" i="56"/>
  <c r="AV149" i="56"/>
  <c r="AV98" i="56"/>
  <c r="AV113" i="56"/>
  <c r="AV107" i="56"/>
  <c r="AV74" i="56"/>
  <c r="AV140" i="56"/>
  <c r="AV137" i="56"/>
  <c r="AK228" i="67"/>
  <c r="AK280" i="67" s="1"/>
  <c r="AK224" i="67"/>
  <c r="AK276" i="67" s="1"/>
  <c r="AK227" i="67"/>
  <c r="AK279" i="67" s="1"/>
  <c r="AM8" i="67"/>
  <c r="AM61" i="67" s="1"/>
  <c r="AQ12" i="67"/>
  <c r="AQ65" i="67" s="1"/>
  <c r="AU16" i="67"/>
  <c r="AU69" i="67" s="1"/>
  <c r="AP11" i="67"/>
  <c r="AP64" i="67" s="1"/>
  <c r="AT15" i="67"/>
  <c r="AT68" i="67" s="1"/>
  <c r="AO10" i="67"/>
  <c r="AO63" i="67" s="1"/>
  <c r="AS14" i="67"/>
  <c r="AS67" i="67" s="1"/>
  <c r="AR13" i="67"/>
  <c r="AR66" i="67" s="1"/>
  <c r="AW18" i="67"/>
  <c r="AW71" i="67" s="1"/>
  <c r="BA22" i="67"/>
  <c r="BA75" i="67" s="1"/>
  <c r="AN9" i="67"/>
  <c r="AN62" i="67" s="1"/>
  <c r="AV17" i="67"/>
  <c r="AV70" i="67" s="1"/>
  <c r="AZ21" i="67"/>
  <c r="AZ74" i="67" s="1"/>
  <c r="AY20" i="67"/>
  <c r="AY73" i="67" s="1"/>
  <c r="BF27" i="67"/>
  <c r="BF80" i="67" s="1"/>
  <c r="BE26" i="67"/>
  <c r="BE79" i="67" s="1"/>
  <c r="BB23" i="67"/>
  <c r="BB76" i="67" s="1"/>
  <c r="BD25" i="67"/>
  <c r="BD78" i="67" s="1"/>
  <c r="BH29" i="67"/>
  <c r="BH82" i="67" s="1"/>
  <c r="J82" i="67" s="1"/>
  <c r="BC24" i="67"/>
  <c r="BC77" i="67" s="1"/>
  <c r="BG28" i="67"/>
  <c r="BG81" i="67" s="1"/>
  <c r="AX19" i="67"/>
  <c r="AX72" i="67" s="1"/>
  <c r="AL7" i="67"/>
  <c r="AL164" i="61"/>
  <c r="AL167" i="61" s="1"/>
  <c r="AL332" i="61"/>
  <c r="AL334" i="61"/>
  <c r="AV56" i="56"/>
  <c r="AV53" i="56"/>
  <c r="AV59" i="56"/>
  <c r="AJ238" i="69"/>
  <c r="AJ73" i="69" s="1"/>
  <c r="AJ131" i="69"/>
  <c r="AJ69" i="69" s="1"/>
  <c r="AJ237" i="59"/>
  <c r="AJ72" i="59" s="1"/>
  <c r="AJ130" i="59"/>
  <c r="AJ68" i="59" s="1"/>
  <c r="AS143" i="69"/>
  <c r="BD154" i="69"/>
  <c r="AN138" i="69"/>
  <c r="AY149" i="69"/>
  <c r="AV146" i="69"/>
  <c r="AK135" i="69"/>
  <c r="BA151" i="69"/>
  <c r="AQ141" i="69"/>
  <c r="BE155" i="69"/>
  <c r="AZ150" i="69"/>
  <c r="AU145" i="69"/>
  <c r="AO139" i="69"/>
  <c r="AJ134" i="69"/>
  <c r="BC153" i="69"/>
  <c r="AW147" i="69"/>
  <c r="AR142" i="69"/>
  <c r="AM137" i="69"/>
  <c r="AV32" i="56"/>
  <c r="AV14" i="56"/>
  <c r="AV26" i="56"/>
  <c r="BB152" i="69"/>
  <c r="AX148" i="69"/>
  <c r="AT144" i="69"/>
  <c r="AP140" i="69"/>
  <c r="AV50" i="56"/>
  <c r="AV47" i="56"/>
  <c r="AV41" i="56"/>
  <c r="AV38" i="56"/>
  <c r="AV11" i="56"/>
  <c r="AV44" i="56"/>
  <c r="AV17" i="56"/>
  <c r="AV20" i="56"/>
  <c r="AV23" i="56"/>
  <c r="AY148" i="59"/>
  <c r="AU144" i="59"/>
  <c r="BC152" i="59"/>
  <c r="AM136" i="59"/>
  <c r="AQ140" i="59"/>
  <c r="BD153" i="59"/>
  <c r="AZ149" i="59"/>
  <c r="AV145" i="59"/>
  <c r="AR141" i="59"/>
  <c r="AN137" i="59"/>
  <c r="AJ133" i="59"/>
  <c r="BE154" i="59"/>
  <c r="BA150" i="59"/>
  <c r="AW146" i="59"/>
  <c r="AS142" i="59"/>
  <c r="AO138" i="59"/>
  <c r="AK134" i="59"/>
  <c r="BB151" i="59"/>
  <c r="AX147" i="59"/>
  <c r="AT143" i="59"/>
  <c r="AP139" i="59"/>
  <c r="AV8" i="56"/>
  <c r="AH30" i="1"/>
  <c r="AI28" i="1"/>
  <c r="AW4" i="56"/>
  <c r="AI18" i="69" l="1"/>
  <c r="AI20" i="59"/>
  <c r="BF47" i="75"/>
  <c r="AN29" i="75"/>
  <c r="AS34" i="75"/>
  <c r="AU36" i="75"/>
  <c r="AK26" i="75"/>
  <c r="AK76" i="75" s="1"/>
  <c r="AK14" i="75" s="1"/>
  <c r="AR33" i="75"/>
  <c r="AX39" i="75"/>
  <c r="AW38" i="75"/>
  <c r="BD45" i="75"/>
  <c r="AQ32" i="75"/>
  <c r="AY40" i="75"/>
  <c r="AZ41" i="75"/>
  <c r="AT35" i="75"/>
  <c r="AV37" i="75"/>
  <c r="AM28" i="75"/>
  <c r="AL27" i="75"/>
  <c r="BC44" i="75"/>
  <c r="BB43" i="75"/>
  <c r="BE46" i="75"/>
  <c r="BA42" i="75"/>
  <c r="AP31" i="75"/>
  <c r="AS141" i="75"/>
  <c r="AT142" i="75"/>
  <c r="AV144" i="75"/>
  <c r="AK133" i="75"/>
  <c r="AK183" i="75" s="1"/>
  <c r="AK18" i="75" s="1"/>
  <c r="BE153" i="75"/>
  <c r="AX146" i="75"/>
  <c r="BF154" i="75"/>
  <c r="AR140" i="75"/>
  <c r="BA149" i="75"/>
  <c r="AN136" i="75"/>
  <c r="BD152" i="75"/>
  <c r="AL134" i="75"/>
  <c r="AO137" i="75"/>
  <c r="BB150" i="75"/>
  <c r="AW145" i="75"/>
  <c r="AQ139" i="75"/>
  <c r="BC151" i="75"/>
  <c r="AM135" i="75"/>
  <c r="AP138" i="75"/>
  <c r="AU143" i="75"/>
  <c r="AY147" i="75"/>
  <c r="AZ148" i="75"/>
  <c r="AK22" i="75"/>
  <c r="AK383" i="67"/>
  <c r="AK378" i="67"/>
  <c r="AK377" i="67"/>
  <c r="AK379" i="67"/>
  <c r="AK381" i="67"/>
  <c r="AK375" i="67"/>
  <c r="AK382" i="67"/>
  <c r="AK373" i="67"/>
  <c r="AK371" i="67"/>
  <c r="AK372" i="67"/>
  <c r="AK376" i="67"/>
  <c r="AK380" i="67"/>
  <c r="AK374" i="67"/>
  <c r="AK379" i="61"/>
  <c r="AK378" i="61"/>
  <c r="AK382" i="61"/>
  <c r="AK381" i="61"/>
  <c r="AK375" i="61"/>
  <c r="AK377" i="61"/>
  <c r="AK373" i="61"/>
  <c r="AK371" i="61"/>
  <c r="AK376" i="61"/>
  <c r="AK383" i="61"/>
  <c r="AK380" i="61"/>
  <c r="AK374" i="61"/>
  <c r="AK77" i="69"/>
  <c r="AK76" i="59"/>
  <c r="AM123" i="67"/>
  <c r="AM121" i="67"/>
  <c r="AM121" i="61"/>
  <c r="AM123" i="61"/>
  <c r="AM156" i="61"/>
  <c r="AM137" i="61"/>
  <c r="AM140" i="61"/>
  <c r="AM151" i="67"/>
  <c r="AM139" i="67"/>
  <c r="AM162" i="67"/>
  <c r="AM160" i="67"/>
  <c r="AM146" i="67"/>
  <c r="AM148" i="67"/>
  <c r="AM153" i="61"/>
  <c r="AM155" i="61"/>
  <c r="AM159" i="61"/>
  <c r="AM141" i="61"/>
  <c r="AM135" i="67"/>
  <c r="AM142" i="67"/>
  <c r="AM132" i="67"/>
  <c r="AM153" i="67"/>
  <c r="AM139" i="61"/>
  <c r="AM151" i="61"/>
  <c r="AM135" i="61"/>
  <c r="AM148" i="61"/>
  <c r="AM141" i="67"/>
  <c r="AM146" i="61"/>
  <c r="AM137" i="67"/>
  <c r="AM140" i="67"/>
  <c r="AM132" i="61"/>
  <c r="AM142" i="61"/>
  <c r="AM159" i="67"/>
  <c r="AM160" i="61"/>
  <c r="AM155" i="67"/>
  <c r="AM162" i="61"/>
  <c r="AM156" i="67"/>
  <c r="AM149" i="61"/>
  <c r="AM149" i="67"/>
  <c r="AM158" i="61"/>
  <c r="AM158" i="67"/>
  <c r="AM144" i="67"/>
  <c r="AM144" i="61"/>
  <c r="AM152" i="67"/>
  <c r="AM152" i="61"/>
  <c r="AM163" i="67"/>
  <c r="AM163" i="61"/>
  <c r="AM157" i="61"/>
  <c r="AM157" i="67"/>
  <c r="AM154" i="67"/>
  <c r="AM154" i="61"/>
  <c r="AM150" i="67"/>
  <c r="AM150" i="61"/>
  <c r="AW94" i="56"/>
  <c r="AW73" i="56"/>
  <c r="AW96" i="56"/>
  <c r="AW87" i="56"/>
  <c r="AW111" i="56"/>
  <c r="AW127" i="56"/>
  <c r="AW108" i="56"/>
  <c r="AW120" i="56"/>
  <c r="AW136" i="56"/>
  <c r="AW60" i="56"/>
  <c r="AW139" i="56"/>
  <c r="AW69" i="56"/>
  <c r="AW66" i="56"/>
  <c r="AW100" i="56"/>
  <c r="AW75" i="56"/>
  <c r="AW64" i="56"/>
  <c r="AW114" i="56"/>
  <c r="AW144" i="56"/>
  <c r="AW148" i="56"/>
  <c r="AW117" i="56"/>
  <c r="AW88" i="56"/>
  <c r="AW106" i="56"/>
  <c r="AW81" i="56"/>
  <c r="AW126" i="56"/>
  <c r="AW72" i="56"/>
  <c r="AW118" i="56"/>
  <c r="AW84" i="56"/>
  <c r="AW63" i="56"/>
  <c r="AW82" i="56"/>
  <c r="AW99" i="56"/>
  <c r="AW76" i="56"/>
  <c r="AW90" i="56"/>
  <c r="AW112" i="56"/>
  <c r="AW70" i="56"/>
  <c r="AW105" i="56"/>
  <c r="AW151" i="56"/>
  <c r="AW102" i="56"/>
  <c r="AW121" i="56"/>
  <c r="AW85" i="56"/>
  <c r="AW141" i="56"/>
  <c r="AW142" i="56"/>
  <c r="AW67" i="56"/>
  <c r="AW78" i="56"/>
  <c r="AW124" i="56"/>
  <c r="AW103" i="56"/>
  <c r="AW132" i="56"/>
  <c r="AW147" i="56"/>
  <c r="AW150" i="56"/>
  <c r="AW93" i="56"/>
  <c r="AW79" i="56"/>
  <c r="AW109" i="56"/>
  <c r="AW91" i="56"/>
  <c r="AW135" i="56"/>
  <c r="AW133" i="56"/>
  <c r="AW145" i="56"/>
  <c r="AW123" i="56"/>
  <c r="AW129" i="56"/>
  <c r="AW61" i="56"/>
  <c r="AW138" i="56"/>
  <c r="AW130" i="56"/>
  <c r="AW97" i="56"/>
  <c r="AW115" i="56"/>
  <c r="AW153" i="56"/>
  <c r="AW154" i="56"/>
  <c r="AM136" i="61"/>
  <c r="AM136" i="67"/>
  <c r="AM161" i="67"/>
  <c r="AM161" i="61"/>
  <c r="AM145" i="61"/>
  <c r="AM145" i="67"/>
  <c r="AM134" i="61"/>
  <c r="AM134" i="67"/>
  <c r="AM147" i="67"/>
  <c r="AM147" i="61"/>
  <c r="AM133" i="67"/>
  <c r="AM133" i="61"/>
  <c r="AM143" i="61"/>
  <c r="AM143" i="67"/>
  <c r="AM138" i="67"/>
  <c r="AM138" i="61"/>
  <c r="AL57" i="67"/>
  <c r="AL399" i="67" s="1"/>
  <c r="AL401" i="67" s="1"/>
  <c r="AL402" i="67" s="1"/>
  <c r="AL235" i="67"/>
  <c r="AL287" i="67" s="1"/>
  <c r="AL171" i="67"/>
  <c r="AL223" i="67" s="1"/>
  <c r="AL275" i="67" s="1"/>
  <c r="AL178" i="67"/>
  <c r="AL230" i="67" s="1"/>
  <c r="AL282" i="67" s="1"/>
  <c r="AL201" i="67"/>
  <c r="AL253" i="67" s="1"/>
  <c r="AL305" i="67" s="1"/>
  <c r="AL204" i="67"/>
  <c r="AL256" i="67" s="1"/>
  <c r="AL308" i="67" s="1"/>
  <c r="AL187" i="67"/>
  <c r="AL239" i="67" s="1"/>
  <c r="AL291" i="67" s="1"/>
  <c r="AL190" i="67"/>
  <c r="AL242" i="67" s="1"/>
  <c r="AL294" i="67" s="1"/>
  <c r="AL192" i="67"/>
  <c r="AL244" i="67" s="1"/>
  <c r="AL296" i="67" s="1"/>
  <c r="AL202" i="67"/>
  <c r="AL254" i="67" s="1"/>
  <c r="AL306" i="67" s="1"/>
  <c r="AL194" i="67"/>
  <c r="AL246" i="67" s="1"/>
  <c r="AL298" i="67" s="1"/>
  <c r="AL213" i="67"/>
  <c r="AL265" i="67" s="1"/>
  <c r="AL317" i="67" s="1"/>
  <c r="AL185" i="67"/>
  <c r="AL237" i="67" s="1"/>
  <c r="AL289" i="67" s="1"/>
  <c r="AL197" i="67"/>
  <c r="AL249" i="67" s="1"/>
  <c r="AL301" i="67" s="1"/>
  <c r="AL203" i="67"/>
  <c r="AL255" i="67" s="1"/>
  <c r="AL307" i="67" s="1"/>
  <c r="AL205" i="67"/>
  <c r="AL257" i="67" s="1"/>
  <c r="AL309" i="67" s="1"/>
  <c r="AL188" i="67"/>
  <c r="AL240" i="67" s="1"/>
  <c r="AL292" i="67" s="1"/>
  <c r="AL207" i="67"/>
  <c r="AL259" i="67" s="1"/>
  <c r="AL311" i="67" s="1"/>
  <c r="AL191" i="67"/>
  <c r="AL243" i="67" s="1"/>
  <c r="AL295" i="67" s="1"/>
  <c r="AL186" i="67"/>
  <c r="AL238" i="67" s="1"/>
  <c r="AL290" i="67" s="1"/>
  <c r="AL200" i="67"/>
  <c r="AL252" i="67" s="1"/>
  <c r="AL304" i="67" s="1"/>
  <c r="AL212" i="67"/>
  <c r="AL264" i="67" s="1"/>
  <c r="AL316" i="67" s="1"/>
  <c r="AL209" i="67"/>
  <c r="AL261" i="67" s="1"/>
  <c r="AL313" i="67" s="1"/>
  <c r="AL214" i="67"/>
  <c r="AL266" i="67" s="1"/>
  <c r="AL318" i="67" s="1"/>
  <c r="AL189" i="67"/>
  <c r="AL241" i="67" s="1"/>
  <c r="AL293" i="67" s="1"/>
  <c r="AL210" i="67"/>
  <c r="AL262" i="67" s="1"/>
  <c r="AL314" i="67" s="1"/>
  <c r="AL196" i="67"/>
  <c r="AL248" i="67" s="1"/>
  <c r="AL300" i="67" s="1"/>
  <c r="AL208" i="67"/>
  <c r="AL260" i="67" s="1"/>
  <c r="AL312" i="67" s="1"/>
  <c r="AL193" i="67"/>
  <c r="AL245" i="67" s="1"/>
  <c r="AL297" i="67" s="1"/>
  <c r="AL195" i="67"/>
  <c r="AL247" i="67" s="1"/>
  <c r="AL299" i="67" s="1"/>
  <c r="AL211" i="67"/>
  <c r="AL263" i="67" s="1"/>
  <c r="AL315" i="67" s="1"/>
  <c r="AL215" i="67"/>
  <c r="AL267" i="67" s="1"/>
  <c r="AL319" i="67" s="1"/>
  <c r="AL198" i="67"/>
  <c r="AL250" i="67" s="1"/>
  <c r="AL302" i="67" s="1"/>
  <c r="AL206" i="67"/>
  <c r="AL258" i="67" s="1"/>
  <c r="AL310" i="67" s="1"/>
  <c r="AL199" i="67"/>
  <c r="AL251" i="67" s="1"/>
  <c r="AL303" i="67" s="1"/>
  <c r="AL216" i="67"/>
  <c r="AL268" i="67" s="1"/>
  <c r="AL320" i="67" s="1"/>
  <c r="AL174" i="67"/>
  <c r="AL226" i="67" s="1"/>
  <c r="AL278" i="67" s="1"/>
  <c r="AL181" i="67"/>
  <c r="AL233" i="67" s="1"/>
  <c r="AL285" i="67" s="1"/>
  <c r="AL184" i="67"/>
  <c r="AL236" i="67" s="1"/>
  <c r="AL288" i="67" s="1"/>
  <c r="AL182" i="67"/>
  <c r="AL234" i="67" s="1"/>
  <c r="AL286" i="67" s="1"/>
  <c r="AL176" i="67"/>
  <c r="AL228" i="67" s="1"/>
  <c r="AL280" i="67" s="1"/>
  <c r="AL180" i="67"/>
  <c r="AL232" i="67" s="1"/>
  <c r="AL284" i="67" s="1"/>
  <c r="AL179" i="67"/>
  <c r="AL231" i="67" s="1"/>
  <c r="AL283" i="67" s="1"/>
  <c r="AL170" i="67"/>
  <c r="AL222" i="67" s="1"/>
  <c r="AL274" i="67" s="1"/>
  <c r="AL168" i="67"/>
  <c r="AL220" i="67" s="1"/>
  <c r="AL272" i="67" s="1"/>
  <c r="AL177" i="67"/>
  <c r="AL229" i="67" s="1"/>
  <c r="AL281" i="67" s="1"/>
  <c r="AL173" i="67"/>
  <c r="AL225" i="67" s="1"/>
  <c r="AL277" i="67" s="1"/>
  <c r="AL167" i="67"/>
  <c r="AL219" i="67" s="1"/>
  <c r="AL271" i="67" s="1"/>
  <c r="AL172" i="67"/>
  <c r="AL224" i="67" s="1"/>
  <c r="AL276" i="67" s="1"/>
  <c r="AL169" i="67"/>
  <c r="AL221" i="67" s="1"/>
  <c r="AL273" i="67" s="1"/>
  <c r="AL175" i="67"/>
  <c r="AL227" i="67" s="1"/>
  <c r="AL279" i="67" s="1"/>
  <c r="AL171" i="61"/>
  <c r="AL223" i="61" s="1"/>
  <c r="AL275" i="61" s="1"/>
  <c r="AM117" i="61"/>
  <c r="AM117" i="67"/>
  <c r="AM125" i="61"/>
  <c r="AM125" i="67"/>
  <c r="AM131" i="61"/>
  <c r="AM131" i="67"/>
  <c r="AM126" i="61"/>
  <c r="AM126" i="67"/>
  <c r="AM127" i="61"/>
  <c r="AM127" i="67"/>
  <c r="AM120" i="61"/>
  <c r="AM120" i="67"/>
  <c r="AM129" i="61"/>
  <c r="AM129" i="67"/>
  <c r="AM119" i="61"/>
  <c r="AM119" i="67"/>
  <c r="AM115" i="61"/>
  <c r="AM115" i="67"/>
  <c r="AM333" i="67" s="1"/>
  <c r="AM128" i="61"/>
  <c r="AM128" i="67"/>
  <c r="AM116" i="61"/>
  <c r="AM333" i="61" s="1"/>
  <c r="AM116" i="67"/>
  <c r="AM130" i="61"/>
  <c r="AM130" i="67"/>
  <c r="AM114" i="61"/>
  <c r="AM114" i="67"/>
  <c r="AM118" i="61"/>
  <c r="AM335" i="61" s="1"/>
  <c r="AM118" i="67"/>
  <c r="AM335" i="67" s="1"/>
  <c r="AM124" i="61"/>
  <c r="AM124" i="67"/>
  <c r="AM122" i="61"/>
  <c r="AM122" i="67"/>
  <c r="AL169" i="61"/>
  <c r="AL221" i="61" s="1"/>
  <c r="AL273" i="61" s="1"/>
  <c r="AL177" i="61"/>
  <c r="AL229" i="61" s="1"/>
  <c r="AL281" i="61" s="1"/>
  <c r="AL182" i="61"/>
  <c r="AL234" i="61" s="1"/>
  <c r="AL286" i="61" s="1"/>
  <c r="AL213" i="61"/>
  <c r="AL265" i="61" s="1"/>
  <c r="AL317" i="61" s="1"/>
  <c r="AL187" i="61"/>
  <c r="AL239" i="61" s="1"/>
  <c r="AL291" i="61" s="1"/>
  <c r="AL205" i="61"/>
  <c r="AL257" i="61" s="1"/>
  <c r="AL309" i="61" s="1"/>
  <c r="AL195" i="61"/>
  <c r="AL247" i="61" s="1"/>
  <c r="AL299" i="61" s="1"/>
  <c r="AL206" i="61"/>
  <c r="AL258" i="61" s="1"/>
  <c r="AL310" i="61" s="1"/>
  <c r="AL209" i="61"/>
  <c r="AL261" i="61" s="1"/>
  <c r="AL313" i="61" s="1"/>
  <c r="AL196" i="61"/>
  <c r="AL248" i="61" s="1"/>
  <c r="AL300" i="61" s="1"/>
  <c r="AL216" i="61"/>
  <c r="AL268" i="61" s="1"/>
  <c r="AL320" i="61" s="1"/>
  <c r="AL173" i="61"/>
  <c r="AL225" i="61" s="1"/>
  <c r="AL277" i="61" s="1"/>
  <c r="AL201" i="61"/>
  <c r="AL253" i="61" s="1"/>
  <c r="AL305" i="61" s="1"/>
  <c r="AL185" i="61"/>
  <c r="AL237" i="61" s="1"/>
  <c r="AL289" i="61" s="1"/>
  <c r="AL194" i="61"/>
  <c r="AL246" i="61" s="1"/>
  <c r="AL298" i="61" s="1"/>
  <c r="AL208" i="61"/>
  <c r="AL260" i="61" s="1"/>
  <c r="AL312" i="61" s="1"/>
  <c r="AL210" i="61"/>
  <c r="AL262" i="61" s="1"/>
  <c r="AL314" i="61" s="1"/>
  <c r="AL212" i="61"/>
  <c r="AL264" i="61" s="1"/>
  <c r="AL316" i="61" s="1"/>
  <c r="AL211" i="61"/>
  <c r="AL263" i="61" s="1"/>
  <c r="AL315" i="61" s="1"/>
  <c r="AL215" i="61"/>
  <c r="AL267" i="61" s="1"/>
  <c r="AL319" i="61" s="1"/>
  <c r="AL168" i="61"/>
  <c r="AL220" i="61" s="1"/>
  <c r="AL272" i="61" s="1"/>
  <c r="AL170" i="61"/>
  <c r="AL222" i="61" s="1"/>
  <c r="AL274" i="61" s="1"/>
  <c r="AL176" i="61"/>
  <c r="AL228" i="61" s="1"/>
  <c r="AL280" i="61" s="1"/>
  <c r="AL203" i="61"/>
  <c r="AL255" i="61" s="1"/>
  <c r="AL307" i="61" s="1"/>
  <c r="AL202" i="61"/>
  <c r="AL254" i="61" s="1"/>
  <c r="AL306" i="61" s="1"/>
  <c r="AL204" i="61"/>
  <c r="AL256" i="61" s="1"/>
  <c r="AL308" i="61" s="1"/>
  <c r="AL192" i="61"/>
  <c r="AL244" i="61" s="1"/>
  <c r="AL296" i="61" s="1"/>
  <c r="AL199" i="61"/>
  <c r="AL251" i="61" s="1"/>
  <c r="AL303" i="61" s="1"/>
  <c r="AL200" i="61"/>
  <c r="AL252" i="61" s="1"/>
  <c r="AL304" i="61" s="1"/>
  <c r="AL189" i="61"/>
  <c r="AL241" i="61" s="1"/>
  <c r="AL293" i="61" s="1"/>
  <c r="AL198" i="61"/>
  <c r="AL250" i="61" s="1"/>
  <c r="AL302" i="61" s="1"/>
  <c r="AL184" i="61"/>
  <c r="AL236" i="61" s="1"/>
  <c r="AL288" i="61" s="1"/>
  <c r="AL183" i="61"/>
  <c r="AL235" i="61" s="1"/>
  <c r="AL287" i="61" s="1"/>
  <c r="AL172" i="61"/>
  <c r="AL224" i="61" s="1"/>
  <c r="AL276" i="61" s="1"/>
  <c r="AL197" i="61"/>
  <c r="AL249" i="61" s="1"/>
  <c r="AL301" i="61" s="1"/>
  <c r="AL190" i="61"/>
  <c r="AL242" i="61" s="1"/>
  <c r="AL294" i="61" s="1"/>
  <c r="AL188" i="61"/>
  <c r="AL240" i="61" s="1"/>
  <c r="AL292" i="61" s="1"/>
  <c r="AL207" i="61"/>
  <c r="AL259" i="61" s="1"/>
  <c r="AL311" i="61" s="1"/>
  <c r="AL193" i="61"/>
  <c r="AL245" i="61" s="1"/>
  <c r="AL297" i="61" s="1"/>
  <c r="AL191" i="61"/>
  <c r="AL243" i="61" s="1"/>
  <c r="AL295" i="61" s="1"/>
  <c r="AL214" i="61"/>
  <c r="AL266" i="61" s="1"/>
  <c r="AL318" i="61" s="1"/>
  <c r="AL186" i="61"/>
  <c r="AL238" i="61" s="1"/>
  <c r="AL290" i="61" s="1"/>
  <c r="AL175" i="61"/>
  <c r="AL227" i="61" s="1"/>
  <c r="AL279" i="61" s="1"/>
  <c r="AL181" i="61"/>
  <c r="AL233" i="61" s="1"/>
  <c r="AL285" i="61" s="1"/>
  <c r="AL179" i="61"/>
  <c r="AL231" i="61" s="1"/>
  <c r="AL283" i="61" s="1"/>
  <c r="AL174" i="61"/>
  <c r="AL226" i="61" s="1"/>
  <c r="AL278" i="61" s="1"/>
  <c r="AL180" i="61"/>
  <c r="AL232" i="61" s="1"/>
  <c r="AL284" i="61" s="1"/>
  <c r="AL178" i="61"/>
  <c r="AL230" i="61" s="1"/>
  <c r="AL282" i="61" s="1"/>
  <c r="AL324" i="67"/>
  <c r="AL57" i="61"/>
  <c r="AL219" i="61"/>
  <c r="AL271" i="61" s="1"/>
  <c r="AW54" i="56"/>
  <c r="AW55" i="56"/>
  <c r="AW57" i="56"/>
  <c r="AW58" i="56"/>
  <c r="AW51" i="56"/>
  <c r="AW52" i="56"/>
  <c r="AJ184" i="69"/>
  <c r="AJ71" i="69" s="1"/>
  <c r="AJ183" i="59"/>
  <c r="AJ70" i="59" s="1"/>
  <c r="AW10" i="56"/>
  <c r="AW46" i="56"/>
  <c r="AW33" i="56"/>
  <c r="AW22" i="56"/>
  <c r="AW31" i="56"/>
  <c r="AW18" i="56"/>
  <c r="AW24" i="56"/>
  <c r="AW19" i="56"/>
  <c r="AW48" i="56"/>
  <c r="AW30" i="56"/>
  <c r="AW43" i="56"/>
  <c r="AW27" i="56"/>
  <c r="AW9" i="56"/>
  <c r="AW25" i="56"/>
  <c r="AW34" i="56"/>
  <c r="AW49" i="56"/>
  <c r="AW39" i="56"/>
  <c r="AW21" i="56"/>
  <c r="AW16" i="56"/>
  <c r="AW12" i="56"/>
  <c r="AW36" i="56"/>
  <c r="AW13" i="56"/>
  <c r="AW42" i="56"/>
  <c r="AW37" i="56"/>
  <c r="AW45" i="56"/>
  <c r="AW40" i="56"/>
  <c r="AW15" i="56"/>
  <c r="AW28" i="56"/>
  <c r="AL60" i="61"/>
  <c r="AL110" i="61" s="1"/>
  <c r="AL324" i="61"/>
  <c r="AL60" i="67"/>
  <c r="AL110" i="67" s="1"/>
  <c r="AJ14" i="69" s="1"/>
  <c r="AK81" i="69"/>
  <c r="AL82" i="69"/>
  <c r="AM83" i="69"/>
  <c r="AN84" i="69"/>
  <c r="AO85" i="69"/>
  <c r="AP86" i="69"/>
  <c r="AQ87" i="69"/>
  <c r="AR88" i="69"/>
  <c r="AS89" i="69"/>
  <c r="AT90" i="69"/>
  <c r="AU91" i="69"/>
  <c r="AV92" i="69"/>
  <c r="AW93" i="69"/>
  <c r="AX94" i="69"/>
  <c r="AY95" i="69"/>
  <c r="AZ96" i="69"/>
  <c r="BA97" i="69"/>
  <c r="BB98" i="69"/>
  <c r="BC99" i="69"/>
  <c r="BD100" i="69"/>
  <c r="BE101" i="69"/>
  <c r="AK188" i="69"/>
  <c r="AL189" i="69"/>
  <c r="AM190" i="69"/>
  <c r="AN191" i="69"/>
  <c r="AO192" i="69"/>
  <c r="AP193" i="69"/>
  <c r="AQ194" i="69"/>
  <c r="AR195" i="69"/>
  <c r="AS196" i="69"/>
  <c r="AT197" i="69"/>
  <c r="AU198" i="69"/>
  <c r="AV199" i="69"/>
  <c r="AW200" i="69"/>
  <c r="AX201" i="69"/>
  <c r="AY202" i="69"/>
  <c r="AZ203" i="69"/>
  <c r="BA204" i="69"/>
  <c r="BB205" i="69"/>
  <c r="BC206" i="69"/>
  <c r="BD207" i="69"/>
  <c r="BE208" i="69"/>
  <c r="AK401" i="61"/>
  <c r="AK402" i="61" s="1"/>
  <c r="AK80" i="59"/>
  <c r="AL81" i="59"/>
  <c r="AM82" i="59"/>
  <c r="AN83" i="59"/>
  <c r="AO84" i="59"/>
  <c r="AP85" i="59"/>
  <c r="AQ86" i="59"/>
  <c r="AR87" i="59"/>
  <c r="AS88" i="59"/>
  <c r="AT89" i="59"/>
  <c r="AU90" i="59"/>
  <c r="AV91" i="59"/>
  <c r="AW92" i="59"/>
  <c r="AX93" i="59"/>
  <c r="AY94" i="59"/>
  <c r="AZ95" i="59"/>
  <c r="BA96" i="59"/>
  <c r="BB97" i="59"/>
  <c r="BC98" i="59"/>
  <c r="BD99" i="59"/>
  <c r="BE100" i="59"/>
  <c r="AK187" i="59"/>
  <c r="AL188" i="59"/>
  <c r="AM189" i="59"/>
  <c r="AN190" i="59"/>
  <c r="AO191" i="59"/>
  <c r="AP192" i="59"/>
  <c r="AQ193" i="59"/>
  <c r="AR194" i="59"/>
  <c r="AS195" i="59"/>
  <c r="AT196" i="59"/>
  <c r="AU197" i="59"/>
  <c r="AV198" i="59"/>
  <c r="AW199" i="59"/>
  <c r="AX200" i="59"/>
  <c r="AY201" i="59"/>
  <c r="AZ202" i="59"/>
  <c r="BA203" i="59"/>
  <c r="BB204" i="59"/>
  <c r="BC205" i="59"/>
  <c r="BD206" i="59"/>
  <c r="BE207" i="59"/>
  <c r="AW7" i="56"/>
  <c r="AW6" i="56"/>
  <c r="AX3" i="56"/>
  <c r="AI29" i="1"/>
  <c r="AM330" i="67" l="1"/>
  <c r="AJ14" i="59"/>
  <c r="AJ18" i="59" s="1"/>
  <c r="AI20" i="69"/>
  <c r="AT88" i="75"/>
  <c r="AL80" i="75"/>
  <c r="AZ94" i="75"/>
  <c r="BE99" i="75"/>
  <c r="AR86" i="75"/>
  <c r="BA95" i="75"/>
  <c r="AS87" i="75"/>
  <c r="AP84" i="75"/>
  <c r="BB96" i="75"/>
  <c r="AK79" i="75"/>
  <c r="AK129" i="75" s="1"/>
  <c r="AK16" i="75" s="1"/>
  <c r="BF100" i="75"/>
  <c r="AO83" i="75"/>
  <c r="AV90" i="75"/>
  <c r="BC97" i="75"/>
  <c r="AX92" i="75"/>
  <c r="AY93" i="75"/>
  <c r="AN82" i="75"/>
  <c r="AU89" i="75"/>
  <c r="BD98" i="75"/>
  <c r="AQ85" i="75"/>
  <c r="AW91" i="75"/>
  <c r="AM81" i="75"/>
  <c r="AL21" i="75"/>
  <c r="AL23" i="75"/>
  <c r="AM329" i="61"/>
  <c r="AM336" i="61"/>
  <c r="AM336" i="67"/>
  <c r="AM328" i="67"/>
  <c r="AM325" i="67"/>
  <c r="AM329" i="67"/>
  <c r="AL399" i="61"/>
  <c r="AM332" i="67"/>
  <c r="AM334" i="67"/>
  <c r="AM327" i="67"/>
  <c r="AM331" i="67"/>
  <c r="AM331" i="61"/>
  <c r="AM326" i="67"/>
  <c r="AL338" i="67"/>
  <c r="AL353" i="67"/>
  <c r="AL368" i="67" s="1"/>
  <c r="AL342" i="67"/>
  <c r="AL357" i="67" s="1"/>
  <c r="AL343" i="67"/>
  <c r="AL358" i="67" s="1"/>
  <c r="AL346" i="67"/>
  <c r="AL361" i="67" s="1"/>
  <c r="AL350" i="67"/>
  <c r="AL365" i="67" s="1"/>
  <c r="AL345" i="67"/>
  <c r="AL360" i="67" s="1"/>
  <c r="AL349" i="67"/>
  <c r="AL364" i="67" s="1"/>
  <c r="AL352" i="67"/>
  <c r="AL367" i="67" s="1"/>
  <c r="AL351" i="67"/>
  <c r="AL366" i="67" s="1"/>
  <c r="AL344" i="67"/>
  <c r="AL359" i="67" s="1"/>
  <c r="AL347" i="67"/>
  <c r="AL362" i="67" s="1"/>
  <c r="AL348" i="67"/>
  <c r="AL363" i="67" s="1"/>
  <c r="AL341" i="67"/>
  <c r="AL356" i="67" s="1"/>
  <c r="AL353" i="61"/>
  <c r="AL368" i="61" s="1"/>
  <c r="AL352" i="61"/>
  <c r="AL367" i="61" s="1"/>
  <c r="AL351" i="61"/>
  <c r="AL366" i="61" s="1"/>
  <c r="AL347" i="61"/>
  <c r="AL362" i="61" s="1"/>
  <c r="AL349" i="61"/>
  <c r="AL364" i="61" s="1"/>
  <c r="AL346" i="61"/>
  <c r="AL361" i="61" s="1"/>
  <c r="AL345" i="61"/>
  <c r="AL360" i="61" s="1"/>
  <c r="AL342" i="61"/>
  <c r="AL357" i="61" s="1"/>
  <c r="AL344" i="61"/>
  <c r="AL359" i="61" s="1"/>
  <c r="AL343" i="61"/>
  <c r="AL358" i="61" s="1"/>
  <c r="AL341" i="61"/>
  <c r="AL356" i="61" s="1"/>
  <c r="AL350" i="61"/>
  <c r="AL365" i="61" s="1"/>
  <c r="AL348" i="61"/>
  <c r="AL363" i="61" s="1"/>
  <c r="AL338" i="61"/>
  <c r="AM325" i="61"/>
  <c r="AM165" i="67"/>
  <c r="AM167" i="67" s="1"/>
  <c r="AL78" i="69"/>
  <c r="BF208" i="69" s="1"/>
  <c r="AL76" i="69"/>
  <c r="AL75" i="59"/>
  <c r="BF100" i="59" s="1"/>
  <c r="AL77" i="59"/>
  <c r="BF207" i="59" s="1"/>
  <c r="AM332" i="61"/>
  <c r="AW113" i="56"/>
  <c r="AW104" i="56"/>
  <c r="AW110" i="56"/>
  <c r="AW86" i="56"/>
  <c r="AW29" i="56"/>
  <c r="AW62" i="56"/>
  <c r="AW134" i="56"/>
  <c r="AW92" i="56"/>
  <c r="AK134" i="69"/>
  <c r="AK184" i="69" s="1"/>
  <c r="AK71" i="69" s="1"/>
  <c r="BF155" i="69"/>
  <c r="AM135" i="59"/>
  <c r="BF154" i="59"/>
  <c r="AO9" i="61"/>
  <c r="AO62" i="61" s="1"/>
  <c r="AS13" i="61"/>
  <c r="AS66" i="61" s="1"/>
  <c r="AN8" i="61"/>
  <c r="AN61" i="61" s="1"/>
  <c r="AR12" i="61"/>
  <c r="AR65" i="61" s="1"/>
  <c r="AQ11" i="61"/>
  <c r="AQ64" i="61" s="1"/>
  <c r="AV16" i="61"/>
  <c r="AV69" i="61" s="1"/>
  <c r="AZ20" i="61"/>
  <c r="AZ73" i="61" s="1"/>
  <c r="AP10" i="61"/>
  <c r="AP63" i="61" s="1"/>
  <c r="AT14" i="61"/>
  <c r="AT67" i="61" s="1"/>
  <c r="AU15" i="61"/>
  <c r="AU68" i="61" s="1"/>
  <c r="AY19" i="61"/>
  <c r="AY72" i="61" s="1"/>
  <c r="AX18" i="61"/>
  <c r="AX71" i="61" s="1"/>
  <c r="BE25" i="61"/>
  <c r="BE78" i="61" s="1"/>
  <c r="BD24" i="61"/>
  <c r="BD77" i="61" s="1"/>
  <c r="BH28" i="61"/>
  <c r="BH81" i="61" s="1"/>
  <c r="J81" i="61" s="1"/>
  <c r="BC23" i="61"/>
  <c r="BC76" i="61" s="1"/>
  <c r="BG27" i="61"/>
  <c r="BG80" i="61" s="1"/>
  <c r="AW17" i="61"/>
  <c r="AW70" i="61" s="1"/>
  <c r="BB22" i="61"/>
  <c r="BB75" i="61" s="1"/>
  <c r="BA21" i="61"/>
  <c r="BA74" i="61" s="1"/>
  <c r="BF26" i="61"/>
  <c r="BF79" i="61" s="1"/>
  <c r="AM7" i="61"/>
  <c r="AM328" i="61"/>
  <c r="AM326" i="61"/>
  <c r="AW77" i="56"/>
  <c r="AM327" i="61"/>
  <c r="AM330" i="61"/>
  <c r="AW35" i="56"/>
  <c r="AW116" i="56"/>
  <c r="AW68" i="56"/>
  <c r="AW146" i="56"/>
  <c r="AW131" i="56"/>
  <c r="AW155" i="56"/>
  <c r="AW152" i="56"/>
  <c r="AW65" i="56"/>
  <c r="AW80" i="56"/>
  <c r="AW98" i="56"/>
  <c r="AW149" i="56"/>
  <c r="AW140" i="56"/>
  <c r="AW122" i="56"/>
  <c r="AW71" i="56"/>
  <c r="AW119" i="56"/>
  <c r="AW107" i="56"/>
  <c r="AW101" i="56"/>
  <c r="AW128" i="56"/>
  <c r="AW74" i="56"/>
  <c r="AW125" i="56"/>
  <c r="AW143" i="56"/>
  <c r="AW83" i="56"/>
  <c r="AW89" i="56"/>
  <c r="AW137" i="56"/>
  <c r="AW95" i="56"/>
  <c r="AO9" i="67"/>
  <c r="AO62" i="67" s="1"/>
  <c r="AS13" i="67"/>
  <c r="AS66" i="67" s="1"/>
  <c r="AN8" i="67"/>
  <c r="AN61" i="67" s="1"/>
  <c r="AR12" i="67"/>
  <c r="AR65" i="67" s="1"/>
  <c r="AV16" i="67"/>
  <c r="AV69" i="67" s="1"/>
  <c r="AQ11" i="67"/>
  <c r="AQ64" i="67" s="1"/>
  <c r="AU15" i="67"/>
  <c r="AU68" i="67" s="1"/>
  <c r="AY19" i="67"/>
  <c r="AY72" i="67" s="1"/>
  <c r="BC23" i="67"/>
  <c r="BC76" i="67" s="1"/>
  <c r="AX18" i="67"/>
  <c r="AX71" i="67" s="1"/>
  <c r="BB22" i="67"/>
  <c r="BB75" i="67" s="1"/>
  <c r="AT14" i="67"/>
  <c r="AT67" i="67" s="1"/>
  <c r="AW17" i="67"/>
  <c r="AW70" i="67" s="1"/>
  <c r="BA21" i="67"/>
  <c r="BA74" i="67" s="1"/>
  <c r="BD24" i="67"/>
  <c r="BD77" i="67" s="1"/>
  <c r="BH28" i="67"/>
  <c r="BH81" i="67" s="1"/>
  <c r="J81" i="67" s="1"/>
  <c r="AP10" i="67"/>
  <c r="AP63" i="67" s="1"/>
  <c r="BG27" i="67"/>
  <c r="BG80" i="67" s="1"/>
  <c r="AZ20" i="67"/>
  <c r="AZ73" i="67" s="1"/>
  <c r="BF26" i="67"/>
  <c r="BF79" i="67" s="1"/>
  <c r="BE25" i="67"/>
  <c r="BE78" i="67" s="1"/>
  <c r="AM7" i="67"/>
  <c r="AM164" i="61"/>
  <c r="AM334" i="61"/>
  <c r="AW53" i="56"/>
  <c r="AW56" i="56"/>
  <c r="AW59" i="56"/>
  <c r="AK238" i="69"/>
  <c r="AK73" i="69" s="1"/>
  <c r="AK131" i="69"/>
  <c r="AK69" i="69" s="1"/>
  <c r="AW11" i="56"/>
  <c r="AK237" i="59"/>
  <c r="AK72" i="59" s="1"/>
  <c r="AR141" i="69"/>
  <c r="AK130" i="59"/>
  <c r="AK68" i="59" s="1"/>
  <c r="AZ149" i="69"/>
  <c r="AV145" i="69"/>
  <c r="BD153" i="69"/>
  <c r="AN137" i="69"/>
  <c r="AW20" i="56"/>
  <c r="AX147" i="69"/>
  <c r="AP139" i="69"/>
  <c r="BB151" i="69"/>
  <c r="AT143" i="69"/>
  <c r="AL135" i="69"/>
  <c r="BC152" i="69"/>
  <c r="AY148" i="69"/>
  <c r="AU144" i="69"/>
  <c r="AQ140" i="69"/>
  <c r="AM136" i="69"/>
  <c r="AW32" i="56"/>
  <c r="BE154" i="69"/>
  <c r="BA150" i="69"/>
  <c r="AW146" i="69"/>
  <c r="AS142" i="69"/>
  <c r="AO138" i="69"/>
  <c r="AW14" i="56"/>
  <c r="AW26" i="56"/>
  <c r="AW41" i="56"/>
  <c r="AW47" i="56"/>
  <c r="AW17" i="56"/>
  <c r="AW44" i="56"/>
  <c r="AK133" i="59"/>
  <c r="AW38" i="56"/>
  <c r="AW50" i="56"/>
  <c r="AW23" i="56"/>
  <c r="AZ148" i="59"/>
  <c r="AS141" i="59"/>
  <c r="BA149" i="59"/>
  <c r="AW8" i="56"/>
  <c r="BD152" i="59"/>
  <c r="AV144" i="59"/>
  <c r="AN136" i="59"/>
  <c r="BE153" i="59"/>
  <c r="AW145" i="59"/>
  <c r="AO137" i="59"/>
  <c r="AR140" i="59"/>
  <c r="BB150" i="59"/>
  <c r="AX146" i="59"/>
  <c r="AT142" i="59"/>
  <c r="AP138" i="59"/>
  <c r="AL134" i="59"/>
  <c r="BC151" i="59"/>
  <c r="AY147" i="59"/>
  <c r="AU143" i="59"/>
  <c r="AQ139" i="59"/>
  <c r="AI30" i="1"/>
  <c r="AX4" i="56"/>
  <c r="AJ28" i="1"/>
  <c r="AJ18" i="69" l="1"/>
  <c r="AJ20" i="59"/>
  <c r="AL22" i="75"/>
  <c r="AT87" i="75" s="1"/>
  <c r="AN135" i="75"/>
  <c r="BD151" i="75"/>
  <c r="AS140" i="75"/>
  <c r="AP137" i="75"/>
  <c r="AT141" i="75"/>
  <c r="AX145" i="75"/>
  <c r="AW144" i="75"/>
  <c r="BB149" i="75"/>
  <c r="BF153" i="75"/>
  <c r="AY146" i="75"/>
  <c r="BA148" i="75"/>
  <c r="AV143" i="75"/>
  <c r="AL133" i="75"/>
  <c r="AL183" i="75" s="1"/>
  <c r="AL18" i="75" s="1"/>
  <c r="AM134" i="75"/>
  <c r="BC150" i="75"/>
  <c r="AR139" i="75"/>
  <c r="AO136" i="75"/>
  <c r="AQ138" i="75"/>
  <c r="BE152" i="75"/>
  <c r="AZ147" i="75"/>
  <c r="AU142" i="75"/>
  <c r="BA41" i="75"/>
  <c r="AN28" i="75"/>
  <c r="BD44" i="75"/>
  <c r="BE45" i="75"/>
  <c r="AO29" i="75"/>
  <c r="AP30" i="75"/>
  <c r="AW37" i="75"/>
  <c r="AV36" i="75"/>
  <c r="BB42" i="75"/>
  <c r="AZ40" i="75"/>
  <c r="AQ31" i="75"/>
  <c r="AR32" i="75"/>
  <c r="AL26" i="75"/>
  <c r="AL76" i="75" s="1"/>
  <c r="AL14" i="75" s="1"/>
  <c r="AM27" i="75"/>
  <c r="AY39" i="75"/>
  <c r="BC43" i="75"/>
  <c r="AX38" i="75"/>
  <c r="AT34" i="75"/>
  <c r="BF46" i="75"/>
  <c r="AS33" i="75"/>
  <c r="AU35" i="75"/>
  <c r="AL383" i="67"/>
  <c r="AL375" i="67"/>
  <c r="AL371" i="67"/>
  <c r="AL381" i="67"/>
  <c r="AL380" i="67"/>
  <c r="AL374" i="67"/>
  <c r="AL378" i="67"/>
  <c r="AL372" i="67"/>
  <c r="AL377" i="67"/>
  <c r="AL382" i="67"/>
  <c r="AL376" i="67"/>
  <c r="AL379" i="67"/>
  <c r="AL373" i="67"/>
  <c r="AL383" i="61"/>
  <c r="AL381" i="61"/>
  <c r="AL382" i="61"/>
  <c r="AL371" i="61"/>
  <c r="AL378" i="61"/>
  <c r="AL380" i="61"/>
  <c r="AL374" i="61"/>
  <c r="AL376" i="61"/>
  <c r="AL372" i="61"/>
  <c r="AL377" i="61"/>
  <c r="AL375" i="61"/>
  <c r="AL379" i="61"/>
  <c r="AL373" i="61"/>
  <c r="AL77" i="69"/>
  <c r="AL76" i="59"/>
  <c r="AN148" i="61"/>
  <c r="AN146" i="67"/>
  <c r="AN140" i="67"/>
  <c r="AN132" i="61"/>
  <c r="AN132" i="67"/>
  <c r="AN140" i="61"/>
  <c r="AN146" i="61"/>
  <c r="AN156" i="61"/>
  <c r="AN121" i="67"/>
  <c r="AN149" i="67"/>
  <c r="AN121" i="61"/>
  <c r="AN149" i="61"/>
  <c r="AN156" i="67"/>
  <c r="AN148" i="67"/>
  <c r="AN144" i="61"/>
  <c r="AN163" i="61"/>
  <c r="AN150" i="67"/>
  <c r="AN138" i="61"/>
  <c r="AN155" i="67"/>
  <c r="AN123" i="61"/>
  <c r="AN137" i="61"/>
  <c r="AN133" i="61"/>
  <c r="AN160" i="61"/>
  <c r="AN162" i="61"/>
  <c r="AN134" i="61"/>
  <c r="AN142" i="61"/>
  <c r="AN142" i="67"/>
  <c r="AN83" i="69"/>
  <c r="BF101" i="69"/>
  <c r="AN137" i="67"/>
  <c r="AN150" i="61"/>
  <c r="AN163" i="67"/>
  <c r="AN123" i="67"/>
  <c r="AN134" i="67"/>
  <c r="AN133" i="67"/>
  <c r="AN160" i="67"/>
  <c r="AN138" i="67"/>
  <c r="AN155" i="61"/>
  <c r="AN144" i="67"/>
  <c r="AN162" i="67"/>
  <c r="AN141" i="61"/>
  <c r="AN141" i="67"/>
  <c r="AN159" i="67"/>
  <c r="AN159" i="61"/>
  <c r="AN136" i="61"/>
  <c r="AN136" i="67"/>
  <c r="AN151" i="61"/>
  <c r="AN151" i="67"/>
  <c r="AN147" i="61"/>
  <c r="AN147" i="67"/>
  <c r="AN139" i="61"/>
  <c r="AN139" i="67"/>
  <c r="AN154" i="61"/>
  <c r="AN154" i="67"/>
  <c r="AN135" i="61"/>
  <c r="AN135" i="67"/>
  <c r="AN158" i="61"/>
  <c r="AN158" i="67"/>
  <c r="AX144" i="56"/>
  <c r="AX66" i="56"/>
  <c r="AX127" i="56"/>
  <c r="AX100" i="56"/>
  <c r="AX111" i="56"/>
  <c r="AX139" i="56"/>
  <c r="AX94" i="56"/>
  <c r="AX108" i="56"/>
  <c r="AX148" i="56"/>
  <c r="AX136" i="56"/>
  <c r="AX114" i="56"/>
  <c r="AX96" i="56"/>
  <c r="AX73" i="56"/>
  <c r="AX120" i="56"/>
  <c r="AX60" i="56"/>
  <c r="AX117" i="56"/>
  <c r="AX75" i="56"/>
  <c r="AX69" i="56"/>
  <c r="AX64" i="56"/>
  <c r="AX87" i="56"/>
  <c r="AX93" i="56"/>
  <c r="AX88" i="56"/>
  <c r="AX118" i="56"/>
  <c r="AX133" i="56"/>
  <c r="AX123" i="56"/>
  <c r="AX76" i="56"/>
  <c r="AX72" i="56"/>
  <c r="AX84" i="56"/>
  <c r="AX70" i="56"/>
  <c r="AX132" i="56"/>
  <c r="AX105" i="56"/>
  <c r="AX141" i="56"/>
  <c r="AX124" i="56"/>
  <c r="AX97" i="56"/>
  <c r="AX129" i="56"/>
  <c r="AX90" i="56"/>
  <c r="AX147" i="56"/>
  <c r="AX151" i="56"/>
  <c r="AX121" i="56"/>
  <c r="AX85" i="56"/>
  <c r="AX112" i="56"/>
  <c r="AX81" i="56"/>
  <c r="AX106" i="56"/>
  <c r="AX103" i="56"/>
  <c r="AX142" i="56"/>
  <c r="AX138" i="56"/>
  <c r="AX102" i="56"/>
  <c r="AX78" i="56"/>
  <c r="AX91" i="56"/>
  <c r="AX63" i="56"/>
  <c r="AX99" i="56"/>
  <c r="AX109" i="56"/>
  <c r="AX82" i="56"/>
  <c r="AX130" i="56"/>
  <c r="AX150" i="56"/>
  <c r="AX67" i="56"/>
  <c r="AX115" i="56"/>
  <c r="AX79" i="56"/>
  <c r="AX135" i="56"/>
  <c r="AX61" i="56"/>
  <c r="AX126" i="56"/>
  <c r="AX145" i="56"/>
  <c r="AX154" i="56"/>
  <c r="AX153" i="56"/>
  <c r="AN157" i="61"/>
  <c r="AN157" i="67"/>
  <c r="AN153" i="61"/>
  <c r="AN153" i="67"/>
  <c r="AN143" i="61"/>
  <c r="AN143" i="67"/>
  <c r="AN145" i="67"/>
  <c r="AN145" i="61"/>
  <c r="AN152" i="61"/>
  <c r="AN152" i="67"/>
  <c r="AN161" i="67"/>
  <c r="AN161" i="61"/>
  <c r="AM60" i="67"/>
  <c r="AM110" i="67" s="1"/>
  <c r="AK14" i="69" s="1"/>
  <c r="AM219" i="67"/>
  <c r="AM271" i="67" s="1"/>
  <c r="AM183" i="67"/>
  <c r="AM235" i="67" s="1"/>
  <c r="AM287" i="67" s="1"/>
  <c r="AM170" i="67"/>
  <c r="AM222" i="67" s="1"/>
  <c r="AM274" i="67" s="1"/>
  <c r="AM168" i="67"/>
  <c r="AM220" i="67" s="1"/>
  <c r="AM272" i="67" s="1"/>
  <c r="AM178" i="67"/>
  <c r="AM172" i="67"/>
  <c r="AM224" i="67" s="1"/>
  <c r="AM276" i="67" s="1"/>
  <c r="AM171" i="67"/>
  <c r="AM223" i="67" s="1"/>
  <c r="AM275" i="67" s="1"/>
  <c r="AM184" i="67"/>
  <c r="AM236" i="67" s="1"/>
  <c r="AM288" i="67" s="1"/>
  <c r="AM169" i="67"/>
  <c r="AM221" i="67" s="1"/>
  <c r="AM273" i="67" s="1"/>
  <c r="AM179" i="67"/>
  <c r="AM231" i="67" s="1"/>
  <c r="AM283" i="67" s="1"/>
  <c r="AM180" i="67"/>
  <c r="AM232" i="67" s="1"/>
  <c r="AM284" i="67" s="1"/>
  <c r="AM205" i="67"/>
  <c r="AM257" i="67" s="1"/>
  <c r="AM309" i="67" s="1"/>
  <c r="AM185" i="67"/>
  <c r="AM237" i="67" s="1"/>
  <c r="AM289" i="67" s="1"/>
  <c r="AM187" i="67"/>
  <c r="AM239" i="67" s="1"/>
  <c r="AM291" i="67" s="1"/>
  <c r="AM202" i="67"/>
  <c r="AM254" i="67" s="1"/>
  <c r="AM306" i="67" s="1"/>
  <c r="AM197" i="67"/>
  <c r="AM249" i="67" s="1"/>
  <c r="AM301" i="67" s="1"/>
  <c r="AM204" i="67"/>
  <c r="AM256" i="67" s="1"/>
  <c r="AM308" i="67" s="1"/>
  <c r="AM188" i="67"/>
  <c r="AM240" i="67" s="1"/>
  <c r="AM292" i="67" s="1"/>
  <c r="AM203" i="67"/>
  <c r="AM255" i="67" s="1"/>
  <c r="AM307" i="67" s="1"/>
  <c r="AM213" i="67"/>
  <c r="AM265" i="67" s="1"/>
  <c r="AM317" i="67" s="1"/>
  <c r="AM201" i="67"/>
  <c r="AM253" i="67" s="1"/>
  <c r="AM305" i="67" s="1"/>
  <c r="AM194" i="67"/>
  <c r="AM246" i="67" s="1"/>
  <c r="AM298" i="67" s="1"/>
  <c r="AM190" i="67"/>
  <c r="AM242" i="67" s="1"/>
  <c r="AM294" i="67" s="1"/>
  <c r="AM200" i="67"/>
  <c r="AM252" i="67" s="1"/>
  <c r="AM304" i="67" s="1"/>
  <c r="AM186" i="67"/>
  <c r="AM238" i="67" s="1"/>
  <c r="AM290" i="67" s="1"/>
  <c r="AM211" i="67"/>
  <c r="AM263" i="67" s="1"/>
  <c r="AM315" i="67" s="1"/>
  <c r="AM196" i="67"/>
  <c r="AM248" i="67" s="1"/>
  <c r="AM300" i="67" s="1"/>
  <c r="AM192" i="67"/>
  <c r="AM244" i="67" s="1"/>
  <c r="AM296" i="67" s="1"/>
  <c r="AM189" i="67"/>
  <c r="AM241" i="67" s="1"/>
  <c r="AM293" i="67" s="1"/>
  <c r="AM206" i="67"/>
  <c r="AM258" i="67" s="1"/>
  <c r="AM310" i="67" s="1"/>
  <c r="AM208" i="67"/>
  <c r="AM260" i="67" s="1"/>
  <c r="AM312" i="67" s="1"/>
  <c r="AM210" i="67"/>
  <c r="AM262" i="67" s="1"/>
  <c r="AM314" i="67" s="1"/>
  <c r="AM193" i="67"/>
  <c r="AM245" i="67" s="1"/>
  <c r="AM297" i="67" s="1"/>
  <c r="AM209" i="67"/>
  <c r="AM261" i="67" s="1"/>
  <c r="AM313" i="67" s="1"/>
  <c r="AM214" i="67"/>
  <c r="AM266" i="67" s="1"/>
  <c r="AM318" i="67" s="1"/>
  <c r="AM207" i="67"/>
  <c r="AM259" i="67" s="1"/>
  <c r="AM311" i="67" s="1"/>
  <c r="AM212" i="67"/>
  <c r="AM264" i="67" s="1"/>
  <c r="AM316" i="67" s="1"/>
  <c r="AM198" i="67"/>
  <c r="AM250" i="67" s="1"/>
  <c r="AM302" i="67" s="1"/>
  <c r="AM199" i="67"/>
  <c r="AM251" i="67" s="1"/>
  <c r="AM303" i="67" s="1"/>
  <c r="AM191" i="67"/>
  <c r="AM243" i="67" s="1"/>
  <c r="AM295" i="67" s="1"/>
  <c r="AM195" i="67"/>
  <c r="AM247" i="67" s="1"/>
  <c r="AM299" i="67" s="1"/>
  <c r="AM215" i="67"/>
  <c r="AM267" i="67" s="1"/>
  <c r="AM319" i="67" s="1"/>
  <c r="AM216" i="67"/>
  <c r="AM268" i="67" s="1"/>
  <c r="AM320" i="67" s="1"/>
  <c r="AM176" i="67"/>
  <c r="AM228" i="67" s="1"/>
  <c r="AM280" i="67" s="1"/>
  <c r="AM174" i="67"/>
  <c r="AM173" i="67"/>
  <c r="AM225" i="67" s="1"/>
  <c r="AM277" i="67" s="1"/>
  <c r="AM181" i="67"/>
  <c r="AM233" i="67" s="1"/>
  <c r="AM285" i="67" s="1"/>
  <c r="AM175" i="67"/>
  <c r="AM227" i="67" s="1"/>
  <c r="AM279" i="67" s="1"/>
  <c r="AM182" i="67"/>
  <c r="AM234" i="67" s="1"/>
  <c r="AM286" i="67" s="1"/>
  <c r="AM177" i="67"/>
  <c r="AM229" i="67" s="1"/>
  <c r="AM281" i="67" s="1"/>
  <c r="AN114" i="61"/>
  <c r="AN114" i="67"/>
  <c r="AN124" i="61"/>
  <c r="AN124" i="67"/>
  <c r="AN127" i="61"/>
  <c r="AN127" i="67"/>
  <c r="AN122" i="61"/>
  <c r="AN122" i="67"/>
  <c r="AN129" i="61"/>
  <c r="AN129" i="67"/>
  <c r="AN125" i="61"/>
  <c r="AN125" i="67"/>
  <c r="AN120" i="61"/>
  <c r="AN120" i="67"/>
  <c r="AN118" i="61"/>
  <c r="AN335" i="61" s="1"/>
  <c r="AN118" i="67"/>
  <c r="AN335" i="67" s="1"/>
  <c r="AN119" i="61"/>
  <c r="AN119" i="67"/>
  <c r="AN126" i="61"/>
  <c r="AN126" i="67"/>
  <c r="AN116" i="61"/>
  <c r="AN116" i="67"/>
  <c r="AN115" i="61"/>
  <c r="AN115" i="67"/>
  <c r="AN333" i="67" s="1"/>
  <c r="AN131" i="61"/>
  <c r="AN131" i="67"/>
  <c r="AN128" i="61"/>
  <c r="AN128" i="67"/>
  <c r="AN117" i="61"/>
  <c r="AN325" i="61" s="1"/>
  <c r="AN117" i="67"/>
  <c r="AN130" i="61"/>
  <c r="AN130" i="67"/>
  <c r="AM57" i="67"/>
  <c r="AM399" i="67" s="1"/>
  <c r="AM401" i="67" s="1"/>
  <c r="AM402" i="67" s="1"/>
  <c r="AM324" i="67"/>
  <c r="AM170" i="61"/>
  <c r="AM222" i="61" s="1"/>
  <c r="AM274" i="61" s="1"/>
  <c r="AM173" i="61"/>
  <c r="AM225" i="61" s="1"/>
  <c r="AM277" i="61" s="1"/>
  <c r="AM188" i="61"/>
  <c r="AM240" i="61" s="1"/>
  <c r="AM292" i="61" s="1"/>
  <c r="AM190" i="61"/>
  <c r="AM242" i="61" s="1"/>
  <c r="AM294" i="61" s="1"/>
  <c r="AM202" i="61"/>
  <c r="AM254" i="61" s="1"/>
  <c r="AM306" i="61" s="1"/>
  <c r="AM186" i="61"/>
  <c r="AM238" i="61" s="1"/>
  <c r="AM290" i="61" s="1"/>
  <c r="AM209" i="61"/>
  <c r="AM261" i="61" s="1"/>
  <c r="AM313" i="61" s="1"/>
  <c r="AM195" i="61"/>
  <c r="AM247" i="61" s="1"/>
  <c r="AM299" i="61" s="1"/>
  <c r="AM214" i="61"/>
  <c r="AM266" i="61" s="1"/>
  <c r="AM318" i="61" s="1"/>
  <c r="AM189" i="61"/>
  <c r="AM241" i="61" s="1"/>
  <c r="AM293" i="61" s="1"/>
  <c r="AM174" i="61"/>
  <c r="AM226" i="61" s="1"/>
  <c r="AM278" i="61" s="1"/>
  <c r="AM169" i="61"/>
  <c r="AM221" i="61" s="1"/>
  <c r="AM273" i="61" s="1"/>
  <c r="AM175" i="61"/>
  <c r="AM227" i="61" s="1"/>
  <c r="AM279" i="61" s="1"/>
  <c r="AM182" i="61"/>
  <c r="AM234" i="61" s="1"/>
  <c r="AM286" i="61" s="1"/>
  <c r="AM201" i="61"/>
  <c r="AM253" i="61" s="1"/>
  <c r="AM305" i="61" s="1"/>
  <c r="AM185" i="61"/>
  <c r="AM237" i="61" s="1"/>
  <c r="AM289" i="61" s="1"/>
  <c r="AM187" i="61"/>
  <c r="AM239" i="61" s="1"/>
  <c r="AM291" i="61" s="1"/>
  <c r="AM207" i="61"/>
  <c r="AM259" i="61" s="1"/>
  <c r="AM311" i="61" s="1"/>
  <c r="AM208" i="61"/>
  <c r="AM260" i="61" s="1"/>
  <c r="AM312" i="61" s="1"/>
  <c r="AM200" i="61"/>
  <c r="AM252" i="61" s="1"/>
  <c r="AM304" i="61" s="1"/>
  <c r="AM198" i="61"/>
  <c r="AM250" i="61" s="1"/>
  <c r="AM302" i="61" s="1"/>
  <c r="AM216" i="61"/>
  <c r="AM268" i="61" s="1"/>
  <c r="AM320" i="61" s="1"/>
  <c r="AM179" i="61"/>
  <c r="AM231" i="61" s="1"/>
  <c r="AM283" i="61" s="1"/>
  <c r="AM181" i="61"/>
  <c r="AM233" i="61" s="1"/>
  <c r="AM285" i="61" s="1"/>
  <c r="AM184" i="61"/>
  <c r="AM236" i="61" s="1"/>
  <c r="AM288" i="61" s="1"/>
  <c r="AM204" i="61"/>
  <c r="AM256" i="61" s="1"/>
  <c r="AM308" i="61" s="1"/>
  <c r="AM203" i="61"/>
  <c r="AM255" i="61" s="1"/>
  <c r="AM307" i="61" s="1"/>
  <c r="AM197" i="61"/>
  <c r="AM249" i="61" s="1"/>
  <c r="AM301" i="61" s="1"/>
  <c r="AM199" i="61"/>
  <c r="AM251" i="61" s="1"/>
  <c r="AM303" i="61" s="1"/>
  <c r="AM215" i="61"/>
  <c r="AM267" i="61" s="1"/>
  <c r="AM319" i="61" s="1"/>
  <c r="AM191" i="61"/>
  <c r="AM243" i="61" s="1"/>
  <c r="AM295" i="61" s="1"/>
  <c r="AM193" i="61"/>
  <c r="AM245" i="61" s="1"/>
  <c r="AM297" i="61" s="1"/>
  <c r="AM196" i="61"/>
  <c r="AM248" i="61" s="1"/>
  <c r="AM300" i="61" s="1"/>
  <c r="AM172" i="61"/>
  <c r="AM224" i="61" s="1"/>
  <c r="AM276" i="61" s="1"/>
  <c r="AM178" i="61"/>
  <c r="AM230" i="61" s="1"/>
  <c r="AM282" i="61" s="1"/>
  <c r="AM168" i="61"/>
  <c r="AM220" i="61" s="1"/>
  <c r="AM272" i="61" s="1"/>
  <c r="AM180" i="61"/>
  <c r="AM232" i="61" s="1"/>
  <c r="AM284" i="61" s="1"/>
  <c r="AM177" i="61"/>
  <c r="AM229" i="61" s="1"/>
  <c r="AM281" i="61" s="1"/>
  <c r="AM213" i="61"/>
  <c r="AM265" i="61" s="1"/>
  <c r="AM317" i="61" s="1"/>
  <c r="AM205" i="61"/>
  <c r="AM257" i="61" s="1"/>
  <c r="AM309" i="61" s="1"/>
  <c r="AM194" i="61"/>
  <c r="AM246" i="61" s="1"/>
  <c r="AM298" i="61" s="1"/>
  <c r="AM192" i="61"/>
  <c r="AM244" i="61" s="1"/>
  <c r="AM296" i="61" s="1"/>
  <c r="AM212" i="61"/>
  <c r="AM264" i="61" s="1"/>
  <c r="AM316" i="61" s="1"/>
  <c r="AM206" i="61"/>
  <c r="AM258" i="61" s="1"/>
  <c r="AM310" i="61" s="1"/>
  <c r="AM210" i="61"/>
  <c r="AM262" i="61" s="1"/>
  <c r="AM314" i="61" s="1"/>
  <c r="AM211" i="61"/>
  <c r="AM263" i="61" s="1"/>
  <c r="AM315" i="61" s="1"/>
  <c r="AM176" i="61"/>
  <c r="AM228" i="61" s="1"/>
  <c r="AM280" i="61" s="1"/>
  <c r="AM183" i="61"/>
  <c r="AM235" i="61" s="1"/>
  <c r="AM287" i="61" s="1"/>
  <c r="AM171" i="61"/>
  <c r="AM223" i="61" s="1"/>
  <c r="AM275" i="61" s="1"/>
  <c r="AM167" i="61"/>
  <c r="AM219" i="61" s="1"/>
  <c r="AM271" i="61" s="1"/>
  <c r="AM57" i="61"/>
  <c r="AX57" i="56"/>
  <c r="AX58" i="56"/>
  <c r="AX55" i="56"/>
  <c r="AX54" i="56"/>
  <c r="AX52" i="56"/>
  <c r="AX51" i="56"/>
  <c r="AK183" i="59"/>
  <c r="AK70" i="59" s="1"/>
  <c r="AM60" i="61"/>
  <c r="AM110" i="61" s="1"/>
  <c r="AM324" i="61"/>
  <c r="AM348" i="61" s="1"/>
  <c r="AM363" i="61" s="1"/>
  <c r="AX10" i="56"/>
  <c r="AX19" i="56"/>
  <c r="AX46" i="56"/>
  <c r="AX33" i="56"/>
  <c r="AX34" i="56"/>
  <c r="AX31" i="56"/>
  <c r="AX39" i="56"/>
  <c r="AX30" i="56"/>
  <c r="AX43" i="56"/>
  <c r="AX16" i="56"/>
  <c r="AX12" i="56"/>
  <c r="AX49" i="56"/>
  <c r="AX21" i="56"/>
  <c r="AX22" i="56"/>
  <c r="AX9" i="56"/>
  <c r="AX25" i="56"/>
  <c r="AX18" i="56"/>
  <c r="AX24" i="56"/>
  <c r="AX40" i="56"/>
  <c r="AX45" i="56"/>
  <c r="AX48" i="56"/>
  <c r="AX36" i="56"/>
  <c r="AX28" i="56"/>
  <c r="AX15" i="56"/>
  <c r="AX42" i="56"/>
  <c r="AX27" i="56"/>
  <c r="AX37" i="56"/>
  <c r="AX13" i="56"/>
  <c r="AX93" i="69"/>
  <c r="BB97" i="69"/>
  <c r="AL81" i="69"/>
  <c r="AP85" i="69"/>
  <c r="AT89" i="69"/>
  <c r="AY94" i="69"/>
  <c r="BE100" i="69"/>
  <c r="BA96" i="69"/>
  <c r="AW92" i="69"/>
  <c r="AS88" i="69"/>
  <c r="AO84" i="69"/>
  <c r="BC98" i="69"/>
  <c r="AU90" i="69"/>
  <c r="AQ86" i="69"/>
  <c r="AM82" i="69"/>
  <c r="BD99" i="69"/>
  <c r="AZ95" i="69"/>
  <c r="AV91" i="69"/>
  <c r="AR87" i="69"/>
  <c r="AL188" i="69"/>
  <c r="AM189" i="69"/>
  <c r="AN190" i="69"/>
  <c r="AO191" i="69"/>
  <c r="AP192" i="69"/>
  <c r="AQ193" i="69"/>
  <c r="AR194" i="69"/>
  <c r="AS195" i="69"/>
  <c r="AT196" i="69"/>
  <c r="AU197" i="69"/>
  <c r="AV198" i="69"/>
  <c r="AW199" i="69"/>
  <c r="AX200" i="69"/>
  <c r="AY201" i="69"/>
  <c r="AZ202" i="69"/>
  <c r="BA203" i="69"/>
  <c r="BB204" i="69"/>
  <c r="BC205" i="69"/>
  <c r="BD206" i="69"/>
  <c r="BE207" i="69"/>
  <c r="AL401" i="61"/>
  <c r="AL402" i="61" s="1"/>
  <c r="AL80" i="59"/>
  <c r="AM81" i="59"/>
  <c r="AN82" i="59"/>
  <c r="AO83" i="59"/>
  <c r="AP84" i="59"/>
  <c r="AQ85" i="59"/>
  <c r="AR86" i="59"/>
  <c r="AS87" i="59"/>
  <c r="AT88" i="59"/>
  <c r="AU89" i="59"/>
  <c r="AV90" i="59"/>
  <c r="AW91" i="59"/>
  <c r="AX92" i="59"/>
  <c r="AY93" i="59"/>
  <c r="AZ94" i="59"/>
  <c r="BA95" i="59"/>
  <c r="BB96" i="59"/>
  <c r="BC97" i="59"/>
  <c r="BD98" i="59"/>
  <c r="BE99" i="59"/>
  <c r="AL187" i="59"/>
  <c r="AM188" i="59"/>
  <c r="AN189" i="59"/>
  <c r="AO190" i="59"/>
  <c r="AP191" i="59"/>
  <c r="AQ192" i="59"/>
  <c r="AR193" i="59"/>
  <c r="AS194" i="59"/>
  <c r="AT195" i="59"/>
  <c r="AU196" i="59"/>
  <c r="AV197" i="59"/>
  <c r="AW198" i="59"/>
  <c r="AX199" i="59"/>
  <c r="AY200" i="59"/>
  <c r="AZ201" i="59"/>
  <c r="BA202" i="59"/>
  <c r="BB203" i="59"/>
  <c r="BC204" i="59"/>
  <c r="BD205" i="59"/>
  <c r="BE206" i="59"/>
  <c r="AJ29" i="1"/>
  <c r="AY3" i="56"/>
  <c r="AX6" i="56"/>
  <c r="AX7" i="56"/>
  <c r="AN330" i="67" l="1"/>
  <c r="AK14" i="59"/>
  <c r="AK18" i="59" s="1"/>
  <c r="AJ20" i="69"/>
  <c r="BB95" i="75"/>
  <c r="AR85" i="75"/>
  <c r="AS86" i="75"/>
  <c r="AQ84" i="75"/>
  <c r="BD97" i="75"/>
  <c r="AM80" i="75"/>
  <c r="BF99" i="75"/>
  <c r="AO82" i="75"/>
  <c r="AU88" i="75"/>
  <c r="AP83" i="75"/>
  <c r="AW90" i="75"/>
  <c r="AZ93" i="75"/>
  <c r="AL79" i="75"/>
  <c r="AL129" i="75" s="1"/>
  <c r="AL16" i="75" s="1"/>
  <c r="BE98" i="75"/>
  <c r="BA94" i="75"/>
  <c r="BC96" i="75"/>
  <c r="AY92" i="75"/>
  <c r="AN81" i="75"/>
  <c r="AX91" i="75"/>
  <c r="AV89" i="75"/>
  <c r="AM23" i="75"/>
  <c r="AM21" i="75"/>
  <c r="AN333" i="61"/>
  <c r="AN336" i="67"/>
  <c r="AN336" i="61"/>
  <c r="AN328" i="67"/>
  <c r="AN329" i="61"/>
  <c r="AN325" i="67"/>
  <c r="AN329" i="67"/>
  <c r="AM399" i="61"/>
  <c r="AN334" i="67"/>
  <c r="AN332" i="67"/>
  <c r="AN331" i="67"/>
  <c r="AN331" i="61"/>
  <c r="AN327" i="67"/>
  <c r="AN326" i="67"/>
  <c r="AM338" i="67"/>
  <c r="AM353" i="67"/>
  <c r="AM368" i="67" s="1"/>
  <c r="AM343" i="67"/>
  <c r="AM358" i="67" s="1"/>
  <c r="AM347" i="67"/>
  <c r="AM362" i="67" s="1"/>
  <c r="AM348" i="67"/>
  <c r="AM363" i="67" s="1"/>
  <c r="AM350" i="67"/>
  <c r="AM365" i="67" s="1"/>
  <c r="AM346" i="67"/>
  <c r="AM361" i="67" s="1"/>
  <c r="AM342" i="67"/>
  <c r="AM357" i="67" s="1"/>
  <c r="AM344" i="67"/>
  <c r="AM359" i="67" s="1"/>
  <c r="AM349" i="67"/>
  <c r="AM364" i="67" s="1"/>
  <c r="AM345" i="67"/>
  <c r="AM360" i="67" s="1"/>
  <c r="AM352" i="67"/>
  <c r="AM367" i="67" s="1"/>
  <c r="AM351" i="67"/>
  <c r="AM366" i="67" s="1"/>
  <c r="AM341" i="67"/>
  <c r="AM356" i="67" s="1"/>
  <c r="AM378" i="61"/>
  <c r="AM346" i="61"/>
  <c r="AM361" i="61" s="1"/>
  <c r="AM343" i="61"/>
  <c r="AM358" i="61" s="1"/>
  <c r="AM351" i="61"/>
  <c r="AM366" i="61" s="1"/>
  <c r="AM353" i="61"/>
  <c r="AM368" i="61" s="1"/>
  <c r="AM352" i="61"/>
  <c r="AM367" i="61" s="1"/>
  <c r="AM347" i="61"/>
  <c r="AM362" i="61" s="1"/>
  <c r="AM345" i="61"/>
  <c r="AM360" i="61" s="1"/>
  <c r="AM349" i="61"/>
  <c r="AM364" i="61" s="1"/>
  <c r="AM341" i="61"/>
  <c r="AM356" i="61" s="1"/>
  <c r="AM342" i="61"/>
  <c r="AM357" i="61" s="1"/>
  <c r="AM344" i="61"/>
  <c r="AM359" i="61" s="1"/>
  <c r="AM350" i="61"/>
  <c r="AM365" i="61" s="1"/>
  <c r="AM338" i="61"/>
  <c r="AN165" i="67"/>
  <c r="AN181" i="67" s="1"/>
  <c r="AM76" i="69"/>
  <c r="BF100" i="69" s="1"/>
  <c r="AM78" i="69"/>
  <c r="AM75" i="59"/>
  <c r="BF99" i="59" s="1"/>
  <c r="AM77" i="59"/>
  <c r="BF206" i="59" s="1"/>
  <c r="AX110" i="56"/>
  <c r="AX125" i="56"/>
  <c r="AX107" i="56"/>
  <c r="AX113" i="56"/>
  <c r="AN136" i="69"/>
  <c r="BF154" i="69"/>
  <c r="AN135" i="59"/>
  <c r="BF153" i="59"/>
  <c r="AQ10" i="61"/>
  <c r="AQ63" i="61" s="1"/>
  <c r="AU14" i="61"/>
  <c r="AU67" i="61" s="1"/>
  <c r="AP9" i="61"/>
  <c r="AP62" i="61" s="1"/>
  <c r="AT13" i="61"/>
  <c r="AT66" i="61" s="1"/>
  <c r="AO8" i="61"/>
  <c r="AO61" i="61" s="1"/>
  <c r="AS12" i="61"/>
  <c r="AS65" i="61" s="1"/>
  <c r="AX17" i="61"/>
  <c r="AX70" i="61" s="1"/>
  <c r="BB21" i="61"/>
  <c r="BB74" i="61" s="1"/>
  <c r="AR11" i="61"/>
  <c r="AR64" i="61" s="1"/>
  <c r="AW16" i="61"/>
  <c r="AW69" i="61" s="1"/>
  <c r="BA20" i="61"/>
  <c r="BA73" i="61" s="1"/>
  <c r="AV15" i="61"/>
  <c r="AV68" i="61" s="1"/>
  <c r="AZ19" i="61"/>
  <c r="AZ72" i="61" s="1"/>
  <c r="AY18" i="61"/>
  <c r="AY71" i="61" s="1"/>
  <c r="BC22" i="61"/>
  <c r="BC75" i="61" s="1"/>
  <c r="BG26" i="61"/>
  <c r="BG79" i="61" s="1"/>
  <c r="BF25" i="61"/>
  <c r="BF78" i="61" s="1"/>
  <c r="BE24" i="61"/>
  <c r="BE77" i="61" s="1"/>
  <c r="BD23" i="61"/>
  <c r="BD76" i="61" s="1"/>
  <c r="BH27" i="61"/>
  <c r="BH80" i="61" s="1"/>
  <c r="J80" i="61" s="1"/>
  <c r="AN7" i="61"/>
  <c r="AN328" i="61"/>
  <c r="AN326" i="61"/>
  <c r="AN330" i="61"/>
  <c r="AN327" i="61"/>
  <c r="AX62" i="56"/>
  <c r="AX86" i="56"/>
  <c r="AX131" i="56"/>
  <c r="AX116" i="56"/>
  <c r="AX92" i="56"/>
  <c r="AX143" i="56"/>
  <c r="AX80" i="56"/>
  <c r="AX98" i="56"/>
  <c r="AX119" i="56"/>
  <c r="AX146" i="56"/>
  <c r="AX77" i="56"/>
  <c r="AX89" i="56"/>
  <c r="AX152" i="56"/>
  <c r="AX137" i="56"/>
  <c r="AX74" i="56"/>
  <c r="AX104" i="56"/>
  <c r="AX140" i="56"/>
  <c r="AX83" i="56"/>
  <c r="AX71" i="56"/>
  <c r="AX149" i="56"/>
  <c r="AX68" i="56"/>
  <c r="AX134" i="56"/>
  <c r="AX101" i="56"/>
  <c r="AX155" i="56"/>
  <c r="AX122" i="56"/>
  <c r="AX65" i="56"/>
  <c r="AX95" i="56"/>
  <c r="AX128" i="56"/>
  <c r="AN332" i="61"/>
  <c r="AM226" i="67"/>
  <c r="AM278" i="67" s="1"/>
  <c r="AM230" i="67"/>
  <c r="AM282" i="67" s="1"/>
  <c r="AQ10" i="67"/>
  <c r="AQ63" i="67" s="1"/>
  <c r="AU14" i="67"/>
  <c r="AU67" i="67" s="1"/>
  <c r="AP9" i="67"/>
  <c r="AP62" i="67" s="1"/>
  <c r="AT13" i="67"/>
  <c r="AT66" i="67" s="1"/>
  <c r="AO8" i="67"/>
  <c r="AO61" i="67" s="1"/>
  <c r="AS12" i="67"/>
  <c r="AS65" i="67" s="1"/>
  <c r="AW16" i="67"/>
  <c r="AW69" i="67" s="1"/>
  <c r="AV15" i="67"/>
  <c r="AV68" i="67" s="1"/>
  <c r="BA20" i="67"/>
  <c r="BA73" i="67" s="1"/>
  <c r="AR11" i="67"/>
  <c r="AR64" i="67" s="1"/>
  <c r="AZ19" i="67"/>
  <c r="AZ72" i="67" s="1"/>
  <c r="BD23" i="67"/>
  <c r="BD76" i="67" s="1"/>
  <c r="AY18" i="67"/>
  <c r="AY71" i="67" s="1"/>
  <c r="BC22" i="67"/>
  <c r="BC75" i="67" s="1"/>
  <c r="AX17" i="67"/>
  <c r="AX70" i="67" s="1"/>
  <c r="BF25" i="67"/>
  <c r="BF78" i="67" s="1"/>
  <c r="BE24" i="67"/>
  <c r="BE77" i="67" s="1"/>
  <c r="BB21" i="67"/>
  <c r="BB74" i="67" s="1"/>
  <c r="BH27" i="67"/>
  <c r="BH80" i="67" s="1"/>
  <c r="J80" i="67" s="1"/>
  <c r="BG26" i="67"/>
  <c r="BG79" i="67" s="1"/>
  <c r="AN164" i="61"/>
  <c r="AN177" i="61" s="1"/>
  <c r="AN7" i="67"/>
  <c r="AN334" i="61"/>
  <c r="AX59" i="56"/>
  <c r="AX53" i="56"/>
  <c r="AX56" i="56"/>
  <c r="AL134" i="69"/>
  <c r="AL184" i="69" s="1"/>
  <c r="AL71" i="69" s="1"/>
  <c r="AX41" i="56"/>
  <c r="AL238" i="69"/>
  <c r="AL73" i="69" s="1"/>
  <c r="AL131" i="69"/>
  <c r="AL69" i="69" s="1"/>
  <c r="AL237" i="59"/>
  <c r="AL72" i="59" s="1"/>
  <c r="AL130" i="59"/>
  <c r="AL68" i="59" s="1"/>
  <c r="BB150" i="69"/>
  <c r="AS141" i="69"/>
  <c r="AT142" i="69"/>
  <c r="BA149" i="69"/>
  <c r="BE153" i="69"/>
  <c r="AW145" i="69"/>
  <c r="AO137" i="69"/>
  <c r="AX146" i="69"/>
  <c r="AP138" i="69"/>
  <c r="BC151" i="69"/>
  <c r="AY147" i="69"/>
  <c r="AU143" i="69"/>
  <c r="AQ139" i="69"/>
  <c r="AM135" i="69"/>
  <c r="BD152" i="69"/>
  <c r="AZ148" i="69"/>
  <c r="AV144" i="69"/>
  <c r="AR140" i="69"/>
  <c r="AX14" i="56"/>
  <c r="AX38" i="56"/>
  <c r="AX29" i="56"/>
  <c r="AX35" i="56"/>
  <c r="AX32" i="56"/>
  <c r="AX23" i="56"/>
  <c r="AX17" i="56"/>
  <c r="AX20" i="56"/>
  <c r="AX44" i="56"/>
  <c r="AX11" i="56"/>
  <c r="AX47" i="56"/>
  <c r="AX26" i="56"/>
  <c r="AX50" i="56"/>
  <c r="BA148" i="59"/>
  <c r="BE152" i="59"/>
  <c r="AO136" i="59"/>
  <c r="AS140" i="59"/>
  <c r="AW144" i="59"/>
  <c r="AX145" i="59"/>
  <c r="AL133" i="59"/>
  <c r="BC150" i="59"/>
  <c r="AY146" i="59"/>
  <c r="AU142" i="59"/>
  <c r="AQ138" i="59"/>
  <c r="AM134" i="59"/>
  <c r="BB149" i="59"/>
  <c r="AT141" i="59"/>
  <c r="AP137" i="59"/>
  <c r="BD151" i="59"/>
  <c r="AZ147" i="59"/>
  <c r="AV143" i="59"/>
  <c r="AR139" i="59"/>
  <c r="AX8" i="56"/>
  <c r="AJ30" i="1"/>
  <c r="AY4" i="56"/>
  <c r="AK28" i="1"/>
  <c r="AK18" i="69" l="1"/>
  <c r="AK20" i="59"/>
  <c r="AM22" i="75"/>
  <c r="AN80" i="75" s="1"/>
  <c r="BF45" i="75"/>
  <c r="AX37" i="75"/>
  <c r="AU34" i="75"/>
  <c r="BC42" i="75"/>
  <c r="AM26" i="75"/>
  <c r="AM76" i="75" s="1"/>
  <c r="AM14" i="75" s="1"/>
  <c r="AP29" i="75"/>
  <c r="AS32" i="75"/>
  <c r="BB41" i="75"/>
  <c r="BE44" i="75"/>
  <c r="AT33" i="75"/>
  <c r="AQ30" i="75"/>
  <c r="AR31" i="75"/>
  <c r="AW36" i="75"/>
  <c r="AN27" i="75"/>
  <c r="AO28" i="75"/>
  <c r="AV35" i="75"/>
  <c r="AY38" i="75"/>
  <c r="AZ39" i="75"/>
  <c r="BD43" i="75"/>
  <c r="BA40" i="75"/>
  <c r="AV142" i="75"/>
  <c r="AS139" i="75"/>
  <c r="AO135" i="75"/>
  <c r="BA147" i="75"/>
  <c r="AN134" i="75"/>
  <c r="BD150" i="75"/>
  <c r="AP136" i="75"/>
  <c r="AT140" i="75"/>
  <c r="AX144" i="75"/>
  <c r="BE151" i="75"/>
  <c r="BF152" i="75"/>
  <c r="AW143" i="75"/>
  <c r="BB148" i="75"/>
  <c r="AZ146" i="75"/>
  <c r="AQ137" i="75"/>
  <c r="AY145" i="75"/>
  <c r="AR138" i="75"/>
  <c r="AM133" i="75"/>
  <c r="AM183" i="75" s="1"/>
  <c r="AM18" i="75" s="1"/>
  <c r="AU141" i="75"/>
  <c r="BC149" i="75"/>
  <c r="AM383" i="67"/>
  <c r="AM382" i="67"/>
  <c r="AM377" i="67"/>
  <c r="AM381" i="67"/>
  <c r="AM379" i="67"/>
  <c r="AM373" i="67"/>
  <c r="AM380" i="67"/>
  <c r="AM371" i="67"/>
  <c r="AM376" i="67"/>
  <c r="AM375" i="67"/>
  <c r="AM374" i="67"/>
  <c r="AM378" i="67"/>
  <c r="AM372" i="67"/>
  <c r="AN57" i="67"/>
  <c r="AN399" i="67" s="1"/>
  <c r="AN401" i="67" s="1"/>
  <c r="AN402" i="67" s="1"/>
  <c r="AM382" i="61"/>
  <c r="AM380" i="61"/>
  <c r="AM377" i="61"/>
  <c r="AM375" i="61"/>
  <c r="AM379" i="61"/>
  <c r="AM373" i="61"/>
  <c r="AM383" i="61"/>
  <c r="AM371" i="61"/>
  <c r="AM376" i="61"/>
  <c r="AM374" i="61"/>
  <c r="AM381" i="61"/>
  <c r="AM372" i="61"/>
  <c r="AO147" i="67"/>
  <c r="AO148" i="67"/>
  <c r="AM77" i="69"/>
  <c r="AM76" i="59"/>
  <c r="AO147" i="61"/>
  <c r="AO148" i="61"/>
  <c r="AO153" i="61"/>
  <c r="AO153" i="67"/>
  <c r="AO162" i="61"/>
  <c r="AO142" i="67"/>
  <c r="AO132" i="67"/>
  <c r="AO146" i="61"/>
  <c r="AO141" i="61"/>
  <c r="AO144" i="61"/>
  <c r="AO150" i="67"/>
  <c r="AO136" i="61"/>
  <c r="AO137" i="67"/>
  <c r="AO138" i="61"/>
  <c r="AO155" i="67"/>
  <c r="AO151" i="61"/>
  <c r="AO157" i="61"/>
  <c r="AO160" i="61"/>
  <c r="AO159" i="67"/>
  <c r="AO140" i="67"/>
  <c r="AO149" i="61"/>
  <c r="AO132" i="61"/>
  <c r="AO149" i="67"/>
  <c r="AN189" i="69"/>
  <c r="BF207" i="69"/>
  <c r="AN175" i="61"/>
  <c r="AN227" i="61" s="1"/>
  <c r="AN279" i="61" s="1"/>
  <c r="AO140" i="61"/>
  <c r="AO155" i="61"/>
  <c r="AO150" i="61"/>
  <c r="AO138" i="67"/>
  <c r="AO137" i="61"/>
  <c r="AO157" i="67"/>
  <c r="AO159" i="61"/>
  <c r="AO162" i="67"/>
  <c r="AO142" i="61"/>
  <c r="AO144" i="67"/>
  <c r="AO136" i="67"/>
  <c r="AO160" i="67"/>
  <c r="AO151" i="67"/>
  <c r="AO141" i="67"/>
  <c r="AO146" i="67"/>
  <c r="AY73" i="56"/>
  <c r="AY117" i="56"/>
  <c r="AY148" i="56"/>
  <c r="AY69" i="56"/>
  <c r="AY111" i="56"/>
  <c r="AY136" i="56"/>
  <c r="AY60" i="56"/>
  <c r="AY64" i="56"/>
  <c r="AY87" i="56"/>
  <c r="AY120" i="56"/>
  <c r="AY96" i="56"/>
  <c r="AY75" i="56"/>
  <c r="AY100" i="56"/>
  <c r="AY66" i="56"/>
  <c r="AY144" i="56"/>
  <c r="AY139" i="56"/>
  <c r="AY127" i="56"/>
  <c r="AY108" i="56"/>
  <c r="AY114" i="56"/>
  <c r="AY94" i="56"/>
  <c r="AY126" i="56"/>
  <c r="AY123" i="56"/>
  <c r="AY133" i="56"/>
  <c r="AY93" i="56"/>
  <c r="AY84" i="56"/>
  <c r="AY106" i="56"/>
  <c r="AY130" i="56"/>
  <c r="AY63" i="56"/>
  <c r="AY82" i="56"/>
  <c r="AY118" i="56"/>
  <c r="AY88" i="56"/>
  <c r="AY78" i="56"/>
  <c r="AY76" i="56"/>
  <c r="AY81" i="56"/>
  <c r="AY72" i="56"/>
  <c r="AY141" i="56"/>
  <c r="AY142" i="56"/>
  <c r="AY85" i="56"/>
  <c r="AY147" i="56"/>
  <c r="AY145" i="56"/>
  <c r="AY79" i="56"/>
  <c r="AY138" i="56"/>
  <c r="AY124" i="56"/>
  <c r="AY129" i="56"/>
  <c r="AY103" i="56"/>
  <c r="AY112" i="56"/>
  <c r="AY70" i="56"/>
  <c r="AY90" i="56"/>
  <c r="AY105" i="56"/>
  <c r="AY97" i="56"/>
  <c r="AY91" i="56"/>
  <c r="AY61" i="56"/>
  <c r="AY115" i="56"/>
  <c r="AY150" i="56"/>
  <c r="AY132" i="56"/>
  <c r="AY151" i="56"/>
  <c r="AY121" i="56"/>
  <c r="AY67" i="56"/>
  <c r="AY135" i="56"/>
  <c r="AY99" i="56"/>
  <c r="AY102" i="56"/>
  <c r="AY109" i="56"/>
  <c r="AY154" i="56"/>
  <c r="AY153" i="56"/>
  <c r="AO154" i="61"/>
  <c r="AO154" i="67"/>
  <c r="AO163" i="61"/>
  <c r="AO163" i="67"/>
  <c r="AO161" i="67"/>
  <c r="AO161" i="61"/>
  <c r="AO139" i="61"/>
  <c r="AO139" i="67"/>
  <c r="AO143" i="67"/>
  <c r="AO143" i="61"/>
  <c r="AO152" i="67"/>
  <c r="AO152" i="61"/>
  <c r="AO145" i="61"/>
  <c r="AO145" i="67"/>
  <c r="AO134" i="67"/>
  <c r="AO134" i="61"/>
  <c r="AO133" i="67"/>
  <c r="AO133" i="61"/>
  <c r="AO156" i="61"/>
  <c r="AO156" i="67"/>
  <c r="AO135" i="61"/>
  <c r="AO135" i="67"/>
  <c r="AO158" i="61"/>
  <c r="AO158" i="67"/>
  <c r="AN198" i="61"/>
  <c r="AN250" i="61" s="1"/>
  <c r="AN302" i="61" s="1"/>
  <c r="AN215" i="61"/>
  <c r="AN267" i="61" s="1"/>
  <c r="AN319" i="61" s="1"/>
  <c r="AN169" i="61"/>
  <c r="AN221" i="61" s="1"/>
  <c r="AN273" i="61" s="1"/>
  <c r="AN176" i="61"/>
  <c r="AN228" i="61" s="1"/>
  <c r="AN280" i="61" s="1"/>
  <c r="AN170" i="61"/>
  <c r="AN222" i="61" s="1"/>
  <c r="AN274" i="61" s="1"/>
  <c r="AN194" i="61"/>
  <c r="AN246" i="61" s="1"/>
  <c r="AN298" i="61" s="1"/>
  <c r="AN207" i="61"/>
  <c r="AN259" i="61" s="1"/>
  <c r="AN311" i="61" s="1"/>
  <c r="AN197" i="61"/>
  <c r="AN249" i="61" s="1"/>
  <c r="AN301" i="61" s="1"/>
  <c r="AN181" i="61"/>
  <c r="AN233" i="61" s="1"/>
  <c r="AN285" i="61" s="1"/>
  <c r="AN201" i="61"/>
  <c r="AN253" i="61" s="1"/>
  <c r="AN305" i="61" s="1"/>
  <c r="AN180" i="61"/>
  <c r="AN232" i="61" s="1"/>
  <c r="AN284" i="61" s="1"/>
  <c r="AN206" i="61"/>
  <c r="AN258" i="61" s="1"/>
  <c r="AN310" i="61" s="1"/>
  <c r="AN233" i="67"/>
  <c r="AN285" i="67" s="1"/>
  <c r="AN180" i="67"/>
  <c r="AN232" i="67" s="1"/>
  <c r="AN284" i="67" s="1"/>
  <c r="AN172" i="67"/>
  <c r="AN224" i="67" s="1"/>
  <c r="AN276" i="67" s="1"/>
  <c r="AN177" i="67"/>
  <c r="AN229" i="67" s="1"/>
  <c r="AN281" i="67" s="1"/>
  <c r="AN179" i="67"/>
  <c r="AN231" i="67" s="1"/>
  <c r="AN283" i="67" s="1"/>
  <c r="AN182" i="67"/>
  <c r="AN234" i="67" s="1"/>
  <c r="AN286" i="67" s="1"/>
  <c r="AN169" i="67"/>
  <c r="AN221" i="67" s="1"/>
  <c r="AN273" i="67" s="1"/>
  <c r="AN175" i="67"/>
  <c r="AN227" i="67" s="1"/>
  <c r="AN279" i="67" s="1"/>
  <c r="AN168" i="67"/>
  <c r="AN220" i="67" s="1"/>
  <c r="AN272" i="67" s="1"/>
  <c r="AN173" i="67"/>
  <c r="AN225" i="67" s="1"/>
  <c r="AN277" i="67" s="1"/>
  <c r="AN184" i="67"/>
  <c r="AN236" i="67" s="1"/>
  <c r="AN288" i="67" s="1"/>
  <c r="AN178" i="67"/>
  <c r="AN230" i="67" s="1"/>
  <c r="AN282" i="67" s="1"/>
  <c r="AN324" i="67"/>
  <c r="AN190" i="67"/>
  <c r="AN242" i="67" s="1"/>
  <c r="AN294" i="67" s="1"/>
  <c r="AN187" i="67"/>
  <c r="AN239" i="67" s="1"/>
  <c r="AN291" i="67" s="1"/>
  <c r="AN197" i="67"/>
  <c r="AN249" i="67" s="1"/>
  <c r="AN301" i="67" s="1"/>
  <c r="AN188" i="67"/>
  <c r="AN240" i="67" s="1"/>
  <c r="AN292" i="67" s="1"/>
  <c r="AN185" i="67"/>
  <c r="AN237" i="67" s="1"/>
  <c r="AN289" i="67" s="1"/>
  <c r="AN201" i="67"/>
  <c r="AN253" i="67" s="1"/>
  <c r="AN305" i="67" s="1"/>
  <c r="AN203" i="67"/>
  <c r="AN255" i="67" s="1"/>
  <c r="AN307" i="67" s="1"/>
  <c r="AN204" i="67"/>
  <c r="AN256" i="67" s="1"/>
  <c r="AN308" i="67" s="1"/>
  <c r="AN213" i="67"/>
  <c r="AN265" i="67" s="1"/>
  <c r="AN317" i="67" s="1"/>
  <c r="AN202" i="67"/>
  <c r="AN254" i="67" s="1"/>
  <c r="AN306" i="67" s="1"/>
  <c r="AN194" i="67"/>
  <c r="AN246" i="67" s="1"/>
  <c r="AN298" i="67" s="1"/>
  <c r="AN205" i="67"/>
  <c r="AN257" i="67" s="1"/>
  <c r="AN309" i="67" s="1"/>
  <c r="AN193" i="67"/>
  <c r="AN245" i="67" s="1"/>
  <c r="AN297" i="67" s="1"/>
  <c r="AN192" i="67"/>
  <c r="AN244" i="67" s="1"/>
  <c r="AN296" i="67" s="1"/>
  <c r="AN200" i="67"/>
  <c r="AN252" i="67" s="1"/>
  <c r="AN304" i="67" s="1"/>
  <c r="AN191" i="67"/>
  <c r="AN243" i="67" s="1"/>
  <c r="AN295" i="67" s="1"/>
  <c r="AN206" i="67"/>
  <c r="AN258" i="67" s="1"/>
  <c r="AN310" i="67" s="1"/>
  <c r="AN186" i="67"/>
  <c r="AN238" i="67" s="1"/>
  <c r="AN290" i="67" s="1"/>
  <c r="AN210" i="67"/>
  <c r="AN262" i="67" s="1"/>
  <c r="AN314" i="67" s="1"/>
  <c r="AN198" i="67"/>
  <c r="AN250" i="67" s="1"/>
  <c r="AN302" i="67" s="1"/>
  <c r="AN195" i="67"/>
  <c r="AN247" i="67" s="1"/>
  <c r="AN299" i="67" s="1"/>
  <c r="AN208" i="67"/>
  <c r="AN260" i="67" s="1"/>
  <c r="AN312" i="67" s="1"/>
  <c r="AN199" i="67"/>
  <c r="AN251" i="67" s="1"/>
  <c r="AN303" i="67" s="1"/>
  <c r="AN212" i="67"/>
  <c r="AN264" i="67" s="1"/>
  <c r="AN316" i="67" s="1"/>
  <c r="AN196" i="67"/>
  <c r="AN248" i="67" s="1"/>
  <c r="AN300" i="67" s="1"/>
  <c r="AN207" i="67"/>
  <c r="AN259" i="67" s="1"/>
  <c r="AN311" i="67" s="1"/>
  <c r="AN214" i="67"/>
  <c r="AN266" i="67" s="1"/>
  <c r="AN318" i="67" s="1"/>
  <c r="AN209" i="67"/>
  <c r="AN261" i="67" s="1"/>
  <c r="AN313" i="67" s="1"/>
  <c r="AN211" i="67"/>
  <c r="AN263" i="67" s="1"/>
  <c r="AN315" i="67" s="1"/>
  <c r="AN189" i="67"/>
  <c r="AN241" i="67" s="1"/>
  <c r="AN293" i="67" s="1"/>
  <c r="AN215" i="67"/>
  <c r="AN267" i="67" s="1"/>
  <c r="AN319" i="67" s="1"/>
  <c r="AN216" i="67"/>
  <c r="AN268" i="67" s="1"/>
  <c r="AN320" i="67" s="1"/>
  <c r="AN174" i="67"/>
  <c r="AN226" i="67" s="1"/>
  <c r="AN278" i="67" s="1"/>
  <c r="AN176" i="67"/>
  <c r="AN228" i="67" s="1"/>
  <c r="AN280" i="67" s="1"/>
  <c r="AN167" i="67"/>
  <c r="AN219" i="67" s="1"/>
  <c r="AN271" i="67" s="1"/>
  <c r="AN170" i="67"/>
  <c r="AN222" i="67" s="1"/>
  <c r="AN274" i="67" s="1"/>
  <c r="AN171" i="67"/>
  <c r="AN223" i="67" s="1"/>
  <c r="AN275" i="67" s="1"/>
  <c r="AN183" i="67"/>
  <c r="AN235" i="67" s="1"/>
  <c r="AN287" i="67" s="1"/>
  <c r="AN182" i="61"/>
  <c r="AN234" i="61" s="1"/>
  <c r="AN286" i="61" s="1"/>
  <c r="AN192" i="61"/>
  <c r="AN244" i="61" s="1"/>
  <c r="AN296" i="61" s="1"/>
  <c r="AN205" i="61"/>
  <c r="AN257" i="61" s="1"/>
  <c r="AN309" i="61" s="1"/>
  <c r="AN184" i="61"/>
  <c r="AN236" i="61" s="1"/>
  <c r="AN288" i="61" s="1"/>
  <c r="AN195" i="61"/>
  <c r="AN247" i="61" s="1"/>
  <c r="AN299" i="61" s="1"/>
  <c r="AN204" i="61"/>
  <c r="AN256" i="61" s="1"/>
  <c r="AN308" i="61" s="1"/>
  <c r="AN183" i="61"/>
  <c r="AN235" i="61" s="1"/>
  <c r="AN287" i="61" s="1"/>
  <c r="AN202" i="61"/>
  <c r="AN254" i="61" s="1"/>
  <c r="AN306" i="61" s="1"/>
  <c r="AN173" i="61"/>
  <c r="AN225" i="61" s="1"/>
  <c r="AN277" i="61" s="1"/>
  <c r="AN216" i="61"/>
  <c r="AN268" i="61" s="1"/>
  <c r="AN320" i="61" s="1"/>
  <c r="AN193" i="61"/>
  <c r="AN245" i="61" s="1"/>
  <c r="AN297" i="61" s="1"/>
  <c r="AN167" i="61"/>
  <c r="AN219" i="61" s="1"/>
  <c r="AN271" i="61" s="1"/>
  <c r="AN179" i="61"/>
  <c r="AN231" i="61" s="1"/>
  <c r="AN283" i="61" s="1"/>
  <c r="AN212" i="61"/>
  <c r="AN264" i="61" s="1"/>
  <c r="AN316" i="61" s="1"/>
  <c r="AN213" i="61"/>
  <c r="AN265" i="61" s="1"/>
  <c r="AN317" i="61" s="1"/>
  <c r="AN178" i="61"/>
  <c r="AN230" i="61" s="1"/>
  <c r="AN282" i="61" s="1"/>
  <c r="AN208" i="61"/>
  <c r="AN260" i="61" s="1"/>
  <c r="AN312" i="61" s="1"/>
  <c r="AN203" i="61"/>
  <c r="AN255" i="61" s="1"/>
  <c r="AN307" i="61" s="1"/>
  <c r="AN196" i="61"/>
  <c r="AN248" i="61" s="1"/>
  <c r="AN300" i="61" s="1"/>
  <c r="AN188" i="61"/>
  <c r="AN240" i="61" s="1"/>
  <c r="AN292" i="61" s="1"/>
  <c r="AN214" i="61"/>
  <c r="AN266" i="61" s="1"/>
  <c r="AN318" i="61" s="1"/>
  <c r="AN211" i="61"/>
  <c r="AN263" i="61" s="1"/>
  <c r="AN315" i="61" s="1"/>
  <c r="AN187" i="61"/>
  <c r="AN239" i="61" s="1"/>
  <c r="AN291" i="61" s="1"/>
  <c r="AN168" i="61"/>
  <c r="AN220" i="61" s="1"/>
  <c r="AN272" i="61" s="1"/>
  <c r="AN172" i="61"/>
  <c r="AN224" i="61" s="1"/>
  <c r="AN276" i="61" s="1"/>
  <c r="AN210" i="61"/>
  <c r="AN262" i="61" s="1"/>
  <c r="AN314" i="61" s="1"/>
  <c r="AN191" i="61"/>
  <c r="AN243" i="61" s="1"/>
  <c r="AN295" i="61" s="1"/>
  <c r="AN171" i="61"/>
  <c r="AN223" i="61" s="1"/>
  <c r="AN275" i="61" s="1"/>
  <c r="AN189" i="61"/>
  <c r="AN241" i="61" s="1"/>
  <c r="AN293" i="61" s="1"/>
  <c r="AN200" i="61"/>
  <c r="AN252" i="61" s="1"/>
  <c r="AN304" i="61" s="1"/>
  <c r="AN174" i="61"/>
  <c r="AN226" i="61" s="1"/>
  <c r="AN278" i="61" s="1"/>
  <c r="AN186" i="61"/>
  <c r="AN238" i="61" s="1"/>
  <c r="AN290" i="61" s="1"/>
  <c r="AN190" i="61"/>
  <c r="AN242" i="61" s="1"/>
  <c r="AN294" i="61" s="1"/>
  <c r="AN209" i="61"/>
  <c r="AN261" i="61" s="1"/>
  <c r="AN313" i="61" s="1"/>
  <c r="AN199" i="61"/>
  <c r="AN251" i="61" s="1"/>
  <c r="AN303" i="61" s="1"/>
  <c r="AN185" i="61"/>
  <c r="AN237" i="61" s="1"/>
  <c r="AN289" i="61" s="1"/>
  <c r="AO114" i="61"/>
  <c r="AO114" i="67"/>
  <c r="AO115" i="61"/>
  <c r="AO115" i="67"/>
  <c r="AO333" i="67" s="1"/>
  <c r="AO119" i="61"/>
  <c r="AO119" i="67"/>
  <c r="AO123" i="61"/>
  <c r="AO123" i="67"/>
  <c r="AO121" i="61"/>
  <c r="AO121" i="67"/>
  <c r="AO128" i="61"/>
  <c r="AO128" i="67"/>
  <c r="AO126" i="61"/>
  <c r="AO126" i="67"/>
  <c r="AO124" i="61"/>
  <c r="AO124" i="67"/>
  <c r="AO130" i="61"/>
  <c r="AO130" i="67"/>
  <c r="AO120" i="61"/>
  <c r="AO120" i="67"/>
  <c r="AO118" i="61"/>
  <c r="AO335" i="61" s="1"/>
  <c r="AO118" i="67"/>
  <c r="AO335" i="67" s="1"/>
  <c r="AO122" i="61"/>
  <c r="AO122" i="67"/>
  <c r="AO116" i="61"/>
  <c r="AO116" i="67"/>
  <c r="AO125" i="61"/>
  <c r="AO125" i="67"/>
  <c r="AO129" i="61"/>
  <c r="AO129" i="67"/>
  <c r="AO127" i="61"/>
  <c r="AO127" i="67"/>
  <c r="AO117" i="61"/>
  <c r="AO325" i="61" s="1"/>
  <c r="AO117" i="67"/>
  <c r="AO131" i="61"/>
  <c r="AO131" i="67"/>
  <c r="AN57" i="61"/>
  <c r="AN229" i="61"/>
  <c r="AN281" i="61" s="1"/>
  <c r="AY55" i="56"/>
  <c r="AY54" i="56"/>
  <c r="AY58" i="56"/>
  <c r="AY57" i="56"/>
  <c r="AY51" i="56"/>
  <c r="AY52" i="56"/>
  <c r="AL183" i="59"/>
  <c r="AL70" i="59" s="1"/>
  <c r="AN60" i="61"/>
  <c r="AN110" i="61" s="1"/>
  <c r="AY10" i="56"/>
  <c r="AY19" i="56"/>
  <c r="AY46" i="56"/>
  <c r="AY43" i="56"/>
  <c r="AY27" i="56"/>
  <c r="AY31" i="56"/>
  <c r="AY9" i="56"/>
  <c r="AY25" i="56"/>
  <c r="AY39" i="56"/>
  <c r="AY24" i="56"/>
  <c r="AY33" i="56"/>
  <c r="AY34" i="56"/>
  <c r="AY30" i="56"/>
  <c r="AY22" i="56"/>
  <c r="AY37" i="56"/>
  <c r="AY42" i="56"/>
  <c r="AY40" i="56"/>
  <c r="AY13" i="56"/>
  <c r="AY15" i="56"/>
  <c r="AY36" i="56"/>
  <c r="AY49" i="56"/>
  <c r="AY45" i="56"/>
  <c r="AY28" i="56"/>
  <c r="AY16" i="56"/>
  <c r="AY12" i="56"/>
  <c r="AY18" i="56"/>
  <c r="AY21" i="56"/>
  <c r="AY48" i="56"/>
  <c r="AN324" i="61"/>
  <c r="AN60" i="67"/>
  <c r="AN110" i="67" s="1"/>
  <c r="AL14" i="69" s="1"/>
  <c r="BA202" i="69"/>
  <c r="BE206" i="69"/>
  <c r="AO190" i="69"/>
  <c r="AS194" i="69"/>
  <c r="AW198" i="69"/>
  <c r="BB203" i="69"/>
  <c r="AX199" i="69"/>
  <c r="AT195" i="69"/>
  <c r="AP191" i="69"/>
  <c r="BC204" i="69"/>
  <c r="AY200" i="69"/>
  <c r="AU196" i="69"/>
  <c r="AQ192" i="69"/>
  <c r="AM188" i="69"/>
  <c r="BD205" i="69"/>
  <c r="AZ201" i="69"/>
  <c r="AV197" i="69"/>
  <c r="AR193" i="69"/>
  <c r="AM81" i="69"/>
  <c r="AN82" i="69"/>
  <c r="AO83" i="69"/>
  <c r="AP84" i="69"/>
  <c r="AQ85" i="69"/>
  <c r="AR86" i="69"/>
  <c r="AS87" i="69"/>
  <c r="AT88" i="69"/>
  <c r="AU89" i="69"/>
  <c r="AV90" i="69"/>
  <c r="AW91" i="69"/>
  <c r="AX92" i="69"/>
  <c r="AY93" i="69"/>
  <c r="AZ94" i="69"/>
  <c r="BA95" i="69"/>
  <c r="BB96" i="69"/>
  <c r="BC97" i="69"/>
  <c r="BD98" i="69"/>
  <c r="BE99" i="69"/>
  <c r="AM401" i="61"/>
  <c r="AM402" i="61" s="1"/>
  <c r="AM80" i="59"/>
  <c r="AN81" i="59"/>
  <c r="AO82" i="59"/>
  <c r="AP83" i="59"/>
  <c r="AQ84" i="59"/>
  <c r="AR85" i="59"/>
  <c r="AS86" i="59"/>
  <c r="AT87" i="59"/>
  <c r="AU88" i="59"/>
  <c r="AV89" i="59"/>
  <c r="AW90" i="59"/>
  <c r="AX91" i="59"/>
  <c r="AY92" i="59"/>
  <c r="AZ93" i="59"/>
  <c r="BA94" i="59"/>
  <c r="BB95" i="59"/>
  <c r="BC96" i="59"/>
  <c r="BD97" i="59"/>
  <c r="BE98" i="59"/>
  <c r="AM187" i="59"/>
  <c r="AN188" i="59"/>
  <c r="AO189" i="59"/>
  <c r="AP190" i="59"/>
  <c r="AQ191" i="59"/>
  <c r="AR192" i="59"/>
  <c r="AS193" i="59"/>
  <c r="AT194" i="59"/>
  <c r="AU195" i="59"/>
  <c r="AV196" i="59"/>
  <c r="AW197" i="59"/>
  <c r="AX198" i="59"/>
  <c r="AY199" i="59"/>
  <c r="AZ200" i="59"/>
  <c r="BA201" i="59"/>
  <c r="BB202" i="59"/>
  <c r="BC203" i="59"/>
  <c r="BD204" i="59"/>
  <c r="BE205" i="59"/>
  <c r="AZ3" i="56"/>
  <c r="AK29" i="1"/>
  <c r="AY6" i="56"/>
  <c r="AY7" i="56"/>
  <c r="AL14" i="59" l="1"/>
  <c r="AL18" i="59" s="1"/>
  <c r="AK20" i="69"/>
  <c r="BB94" i="75"/>
  <c r="BD96" i="75"/>
  <c r="BF98" i="75"/>
  <c r="BC95" i="75"/>
  <c r="AT86" i="75"/>
  <c r="AQ83" i="75"/>
  <c r="AY91" i="75"/>
  <c r="AW89" i="75"/>
  <c r="AX90" i="75"/>
  <c r="BA93" i="75"/>
  <c r="AU87" i="75"/>
  <c r="AR84" i="75"/>
  <c r="AO81" i="75"/>
  <c r="BE97" i="75"/>
  <c r="AV88" i="75"/>
  <c r="AM79" i="75"/>
  <c r="AM129" i="75" s="1"/>
  <c r="AM16" i="75" s="1"/>
  <c r="AP82" i="75"/>
  <c r="AZ92" i="75"/>
  <c r="AS85" i="75"/>
  <c r="AN23" i="75"/>
  <c r="AN21" i="75"/>
  <c r="AO333" i="61"/>
  <c r="AO330" i="67"/>
  <c r="AO336" i="67"/>
  <c r="AO336" i="61"/>
  <c r="AO328" i="67"/>
  <c r="AO329" i="61"/>
  <c r="AO325" i="67"/>
  <c r="AO329" i="67"/>
  <c r="AN399" i="61"/>
  <c r="AO334" i="67"/>
  <c r="AO332" i="67"/>
  <c r="AO327" i="67"/>
  <c r="AO331" i="67"/>
  <c r="AO331" i="61"/>
  <c r="AO326" i="67"/>
  <c r="AN338" i="67"/>
  <c r="AN353" i="67"/>
  <c r="AN368" i="67" s="1"/>
  <c r="AN342" i="67"/>
  <c r="AN357" i="67" s="1"/>
  <c r="AN352" i="67"/>
  <c r="AN367" i="67" s="1"/>
  <c r="AN348" i="67"/>
  <c r="AN363" i="67" s="1"/>
  <c r="AN351" i="67"/>
  <c r="AN366" i="67" s="1"/>
  <c r="AN347" i="67"/>
  <c r="AN362" i="67" s="1"/>
  <c r="AN349" i="67"/>
  <c r="AN364" i="67" s="1"/>
  <c r="AN346" i="67"/>
  <c r="AN361" i="67" s="1"/>
  <c r="AN350" i="67"/>
  <c r="AN365" i="67" s="1"/>
  <c r="AN344" i="67"/>
  <c r="AN359" i="67" s="1"/>
  <c r="AN343" i="67"/>
  <c r="AN358" i="67" s="1"/>
  <c r="AN345" i="67"/>
  <c r="AN360" i="67" s="1"/>
  <c r="AN341" i="67"/>
  <c r="AN356" i="67" s="1"/>
  <c r="AN353" i="61"/>
  <c r="AN368" i="61" s="1"/>
  <c r="AN351" i="61"/>
  <c r="AN366" i="61" s="1"/>
  <c r="AN352" i="61"/>
  <c r="AN367" i="61" s="1"/>
  <c r="AN347" i="61"/>
  <c r="AN362" i="61" s="1"/>
  <c r="AN341" i="61"/>
  <c r="AN356" i="61" s="1"/>
  <c r="AN349" i="61"/>
  <c r="AN364" i="61" s="1"/>
  <c r="AN345" i="61"/>
  <c r="AN360" i="61" s="1"/>
  <c r="AN350" i="61"/>
  <c r="AN365" i="61" s="1"/>
  <c r="AN344" i="61"/>
  <c r="AN359" i="61" s="1"/>
  <c r="AN346" i="61"/>
  <c r="AN361" i="61" s="1"/>
  <c r="AN348" i="61"/>
  <c r="AN363" i="61" s="1"/>
  <c r="AN343" i="61"/>
  <c r="AN358" i="61" s="1"/>
  <c r="AN342" i="61"/>
  <c r="AN357" i="61" s="1"/>
  <c r="AN338" i="61"/>
  <c r="AO165" i="67"/>
  <c r="AO182" i="67" s="1"/>
  <c r="AN78" i="69"/>
  <c r="BF206" i="69" s="1"/>
  <c r="AN76" i="69"/>
  <c r="BF99" i="69" s="1"/>
  <c r="AN77" i="59"/>
  <c r="BF205" i="59" s="1"/>
  <c r="AN75" i="59"/>
  <c r="BF98" i="59" s="1"/>
  <c r="AO328" i="61"/>
  <c r="AO326" i="61"/>
  <c r="AY68" i="56"/>
  <c r="AY119" i="56"/>
  <c r="AO136" i="69"/>
  <c r="BF153" i="69"/>
  <c r="AP136" i="59"/>
  <c r="BF152" i="59"/>
  <c r="AY110" i="56"/>
  <c r="AS11" i="61"/>
  <c r="AS64" i="61" s="1"/>
  <c r="AR10" i="61"/>
  <c r="AR63" i="61" s="1"/>
  <c r="AV14" i="61"/>
  <c r="AV67" i="61" s="1"/>
  <c r="AQ9" i="61"/>
  <c r="AQ62" i="61" s="1"/>
  <c r="AU13" i="61"/>
  <c r="AU66" i="61" s="1"/>
  <c r="AP8" i="61"/>
  <c r="AP61" i="61" s="1"/>
  <c r="AZ18" i="61"/>
  <c r="AZ71" i="61" s="1"/>
  <c r="AY17" i="61"/>
  <c r="AY70" i="61" s="1"/>
  <c r="AT12" i="61"/>
  <c r="AT65" i="61" s="1"/>
  <c r="AX16" i="61"/>
  <c r="AX69" i="61" s="1"/>
  <c r="BB20" i="61"/>
  <c r="BB73" i="61" s="1"/>
  <c r="AW15" i="61"/>
  <c r="AW68" i="61" s="1"/>
  <c r="BC21" i="61"/>
  <c r="BC74" i="61" s="1"/>
  <c r="BE23" i="61"/>
  <c r="BE76" i="61" s="1"/>
  <c r="BD22" i="61"/>
  <c r="BD75" i="61" s="1"/>
  <c r="BH26" i="61"/>
  <c r="BH79" i="61" s="1"/>
  <c r="J79" i="61" s="1"/>
  <c r="BA19" i="61"/>
  <c r="BA72" i="61" s="1"/>
  <c r="BG25" i="61"/>
  <c r="BG78" i="61" s="1"/>
  <c r="BF24" i="61"/>
  <c r="BF77" i="61" s="1"/>
  <c r="AO7" i="61"/>
  <c r="AO330" i="61"/>
  <c r="AO327" i="61"/>
  <c r="AY113" i="56"/>
  <c r="AY86" i="56"/>
  <c r="AY89" i="56"/>
  <c r="AY122" i="56"/>
  <c r="AY125" i="56"/>
  <c r="AY98" i="56"/>
  <c r="AY116" i="56"/>
  <c r="AY62" i="56"/>
  <c r="AY146" i="56"/>
  <c r="AY155" i="56"/>
  <c r="AY92" i="56"/>
  <c r="AY71" i="56"/>
  <c r="AY80" i="56"/>
  <c r="AY143" i="56"/>
  <c r="AY77" i="56"/>
  <c r="AY152" i="56"/>
  <c r="AY95" i="56"/>
  <c r="AY140" i="56"/>
  <c r="AY65" i="56"/>
  <c r="AY131" i="56"/>
  <c r="AY134" i="56"/>
  <c r="AY149" i="56"/>
  <c r="AY107" i="56"/>
  <c r="AY137" i="56"/>
  <c r="AY104" i="56"/>
  <c r="AY83" i="56"/>
  <c r="AY128" i="56"/>
  <c r="AY101" i="56"/>
  <c r="AY74" i="56"/>
  <c r="AO332" i="61"/>
  <c r="AS11" i="67"/>
  <c r="AS64" i="67" s="1"/>
  <c r="AW15" i="67"/>
  <c r="AW68" i="67" s="1"/>
  <c r="AR10" i="67"/>
  <c r="AR63" i="67" s="1"/>
  <c r="AV14" i="67"/>
  <c r="AV67" i="67" s="1"/>
  <c r="AQ9" i="67"/>
  <c r="AQ62" i="67" s="1"/>
  <c r="AU13" i="67"/>
  <c r="AU66" i="67" s="1"/>
  <c r="AP8" i="67"/>
  <c r="AP61" i="67" s="1"/>
  <c r="AY17" i="67"/>
  <c r="AY70" i="67" s="1"/>
  <c r="BC21" i="67"/>
  <c r="BC74" i="67" s="1"/>
  <c r="BB20" i="67"/>
  <c r="BB73" i="67" s="1"/>
  <c r="AX16" i="67"/>
  <c r="AX69" i="67" s="1"/>
  <c r="BA19" i="67"/>
  <c r="BA72" i="67" s="1"/>
  <c r="BH26" i="67"/>
  <c r="BH79" i="67" s="1"/>
  <c r="J79" i="67" s="1"/>
  <c r="BG25" i="67"/>
  <c r="BG78" i="67" s="1"/>
  <c r="AT12" i="67"/>
  <c r="AT65" i="67" s="1"/>
  <c r="AZ18" i="67"/>
  <c r="AZ71" i="67" s="1"/>
  <c r="BD22" i="67"/>
  <c r="BD75" i="67" s="1"/>
  <c r="BF24" i="67"/>
  <c r="BF77" i="67" s="1"/>
  <c r="BE23" i="67"/>
  <c r="BE76" i="67" s="1"/>
  <c r="AO164" i="61"/>
  <c r="AO7" i="67"/>
  <c r="AO334" i="61"/>
  <c r="AY41" i="56"/>
  <c r="AY53" i="56"/>
  <c r="AY56" i="56"/>
  <c r="AY59" i="56"/>
  <c r="AM238" i="69"/>
  <c r="AM73" i="69" s="1"/>
  <c r="AM131" i="69"/>
  <c r="AM69" i="69" s="1"/>
  <c r="AM237" i="59"/>
  <c r="AM72" i="59" s="1"/>
  <c r="AM130" i="59"/>
  <c r="AM68" i="59" s="1"/>
  <c r="BC150" i="69"/>
  <c r="AY29" i="56"/>
  <c r="AY11" i="56"/>
  <c r="AY14" i="56"/>
  <c r="AY32" i="56"/>
  <c r="AY50" i="56"/>
  <c r="AY23" i="56"/>
  <c r="AY38" i="56"/>
  <c r="AY47" i="56"/>
  <c r="AY20" i="56"/>
  <c r="AY17" i="56"/>
  <c r="AY35" i="56"/>
  <c r="AY26" i="56"/>
  <c r="AY44" i="56"/>
  <c r="AY145" i="59"/>
  <c r="AM133" i="59"/>
  <c r="BC149" i="59"/>
  <c r="AQ137" i="59"/>
  <c r="AU141" i="59"/>
  <c r="AY146" i="69"/>
  <c r="AM134" i="69"/>
  <c r="AQ138" i="69"/>
  <c r="AU142" i="69"/>
  <c r="BD150" i="59"/>
  <c r="AZ146" i="59"/>
  <c r="AV142" i="59"/>
  <c r="AR138" i="59"/>
  <c r="AN134" i="59"/>
  <c r="BE151" i="59"/>
  <c r="BA147" i="59"/>
  <c r="AW143" i="59"/>
  <c r="AS139" i="59"/>
  <c r="AO135" i="59"/>
  <c r="BB148" i="59"/>
  <c r="AX144" i="59"/>
  <c r="AT140" i="59"/>
  <c r="BB149" i="69"/>
  <c r="AX145" i="69"/>
  <c r="AT141" i="69"/>
  <c r="AP137" i="69"/>
  <c r="BD151" i="69"/>
  <c r="AZ147" i="69"/>
  <c r="AV143" i="69"/>
  <c r="AR139" i="69"/>
  <c r="AN135" i="69"/>
  <c r="AY8" i="56"/>
  <c r="BE152" i="69"/>
  <c r="BA148" i="69"/>
  <c r="AW144" i="69"/>
  <c r="AS140" i="69"/>
  <c r="AK30" i="1"/>
  <c r="AZ4" i="56"/>
  <c r="AZ142" i="56" s="1"/>
  <c r="AL28" i="1"/>
  <c r="C27" i="59" l="1"/>
  <c r="AL18" i="69"/>
  <c r="C27" i="69"/>
  <c r="AL20" i="59"/>
  <c r="C60" i="59" s="1"/>
  <c r="C49" i="59"/>
  <c r="AN22" i="75"/>
  <c r="BB40" i="75"/>
  <c r="AV34" i="75"/>
  <c r="BF44" i="75"/>
  <c r="BD42" i="75"/>
  <c r="AQ29" i="75"/>
  <c r="AT32" i="75"/>
  <c r="BC41" i="75"/>
  <c r="BE43" i="75"/>
  <c r="AR30" i="75"/>
  <c r="AW35" i="75"/>
  <c r="AP28" i="75"/>
  <c r="AX36" i="75"/>
  <c r="AY37" i="75"/>
  <c r="AN26" i="75"/>
  <c r="AN76" i="75" s="1"/>
  <c r="AN14" i="75" s="1"/>
  <c r="AU33" i="75"/>
  <c r="AZ38" i="75"/>
  <c r="BA39" i="75"/>
  <c r="AO27" i="75"/>
  <c r="AS31" i="75"/>
  <c r="BD149" i="75"/>
  <c r="BE150" i="75"/>
  <c r="AV141" i="75"/>
  <c r="AP135" i="75"/>
  <c r="AT139" i="75"/>
  <c r="AR137" i="75"/>
  <c r="AW142" i="75"/>
  <c r="BA146" i="75"/>
  <c r="AN133" i="75"/>
  <c r="AN183" i="75" s="1"/>
  <c r="AN18" i="75" s="1"/>
  <c r="AS138" i="75"/>
  <c r="AX143" i="75"/>
  <c r="BB147" i="75"/>
  <c r="AQ136" i="75"/>
  <c r="BC148" i="75"/>
  <c r="AZ145" i="75"/>
  <c r="AO134" i="75"/>
  <c r="AY144" i="75"/>
  <c r="AU140" i="75"/>
  <c r="BF151" i="75"/>
  <c r="AN383" i="67"/>
  <c r="AN379" i="67"/>
  <c r="AN380" i="67"/>
  <c r="AN376" i="67"/>
  <c r="AN373" i="67"/>
  <c r="AN372" i="67"/>
  <c r="AN382" i="67"/>
  <c r="AN378" i="67"/>
  <c r="AN375" i="67"/>
  <c r="AN374" i="67"/>
  <c r="AN381" i="67"/>
  <c r="AN377" i="67"/>
  <c r="AN371" i="67"/>
  <c r="AN383" i="61"/>
  <c r="AN381" i="61"/>
  <c r="AN379" i="61"/>
  <c r="AN376" i="61"/>
  <c r="AN382" i="61"/>
  <c r="AN373" i="61"/>
  <c r="AN372" i="61"/>
  <c r="AN380" i="61"/>
  <c r="AN378" i="61"/>
  <c r="AN375" i="61"/>
  <c r="AN374" i="61"/>
  <c r="AN377" i="61"/>
  <c r="AN371" i="61"/>
  <c r="AP134" i="67"/>
  <c r="AN77" i="69"/>
  <c r="AN76" i="59"/>
  <c r="AP134" i="61"/>
  <c r="AP151" i="61"/>
  <c r="AP151" i="67"/>
  <c r="AP159" i="61"/>
  <c r="AP163" i="61"/>
  <c r="AP144" i="61"/>
  <c r="AP140" i="67"/>
  <c r="AP138" i="67"/>
  <c r="AP160" i="67"/>
  <c r="AP153" i="67"/>
  <c r="AP149" i="61"/>
  <c r="AP148" i="61"/>
  <c r="AP135" i="67"/>
  <c r="AP132" i="61"/>
  <c r="AP152" i="61"/>
  <c r="AP137" i="67"/>
  <c r="AP142" i="67"/>
  <c r="AP150" i="61"/>
  <c r="AP141" i="61"/>
  <c r="AP148" i="67"/>
  <c r="AP149" i="67"/>
  <c r="AP140" i="61"/>
  <c r="AP153" i="61"/>
  <c r="AP159" i="67"/>
  <c r="AP152" i="67"/>
  <c r="AP132" i="67"/>
  <c r="AP135" i="61"/>
  <c r="AP141" i="67"/>
  <c r="AP163" i="67"/>
  <c r="AP144" i="67"/>
  <c r="AP137" i="61"/>
  <c r="AP150" i="67"/>
  <c r="AP142" i="61"/>
  <c r="AP138" i="61"/>
  <c r="AP160" i="61"/>
  <c r="AP154" i="67"/>
  <c r="AP154" i="61"/>
  <c r="AP146" i="61"/>
  <c r="AP146" i="67"/>
  <c r="AP156" i="61"/>
  <c r="AP156" i="67"/>
  <c r="AP133" i="61"/>
  <c r="AP133" i="67"/>
  <c r="AP139" i="61"/>
  <c r="AP139" i="67"/>
  <c r="AP157" i="61"/>
  <c r="AP157" i="67"/>
  <c r="AP155" i="61"/>
  <c r="AP155" i="67"/>
  <c r="AP158" i="61"/>
  <c r="AP158" i="67"/>
  <c r="AP136" i="61"/>
  <c r="AP136" i="67"/>
  <c r="AP147" i="61"/>
  <c r="AP147" i="67"/>
  <c r="AP143" i="61"/>
  <c r="AP143" i="67"/>
  <c r="AZ64" i="56"/>
  <c r="AZ94" i="56"/>
  <c r="AZ69" i="56"/>
  <c r="AZ60" i="56"/>
  <c r="AZ66" i="56"/>
  <c r="AZ108" i="56"/>
  <c r="AZ136" i="56"/>
  <c r="AZ117" i="56"/>
  <c r="AZ100" i="56"/>
  <c r="AZ139" i="56"/>
  <c r="AZ120" i="56"/>
  <c r="AZ75" i="56"/>
  <c r="AZ144" i="56"/>
  <c r="AZ114" i="56"/>
  <c r="AZ111" i="56"/>
  <c r="AZ87" i="56"/>
  <c r="AZ148" i="56"/>
  <c r="AZ96" i="56"/>
  <c r="AZ73" i="56"/>
  <c r="AZ126" i="56"/>
  <c r="AZ81" i="56"/>
  <c r="AZ118" i="56"/>
  <c r="AZ88" i="56"/>
  <c r="AZ63" i="56"/>
  <c r="AZ123" i="56"/>
  <c r="AZ76" i="56"/>
  <c r="AZ78" i="56"/>
  <c r="AZ82" i="56"/>
  <c r="AZ99" i="56"/>
  <c r="AZ93" i="56"/>
  <c r="AZ72" i="56"/>
  <c r="AZ90" i="56"/>
  <c r="AZ106" i="56"/>
  <c r="AZ109" i="56"/>
  <c r="AZ67" i="56"/>
  <c r="AZ130" i="56"/>
  <c r="AZ103" i="56"/>
  <c r="AZ132" i="56"/>
  <c r="AZ133" i="56"/>
  <c r="AZ121" i="56"/>
  <c r="AZ85" i="56"/>
  <c r="AZ145" i="56"/>
  <c r="AZ147" i="56"/>
  <c r="AZ151" i="56"/>
  <c r="AZ79" i="56"/>
  <c r="AZ97" i="56"/>
  <c r="AZ129" i="56"/>
  <c r="AZ124" i="56"/>
  <c r="AZ112" i="56"/>
  <c r="AZ84" i="56"/>
  <c r="AZ150" i="56"/>
  <c r="AZ70" i="56"/>
  <c r="AZ115" i="56"/>
  <c r="AZ141" i="56"/>
  <c r="AZ138" i="56"/>
  <c r="AZ61" i="56"/>
  <c r="AZ102" i="56"/>
  <c r="AZ91" i="56"/>
  <c r="AZ135" i="56"/>
  <c r="AZ127" i="56"/>
  <c r="AZ105" i="56"/>
  <c r="AZ153" i="56"/>
  <c r="AZ154" i="56"/>
  <c r="AP145" i="67"/>
  <c r="AP145" i="61"/>
  <c r="AP161" i="61"/>
  <c r="AP161" i="67"/>
  <c r="AP162" i="61"/>
  <c r="AP162" i="67"/>
  <c r="AO57" i="67"/>
  <c r="AO399" i="67" s="1"/>
  <c r="AO401" i="67" s="1"/>
  <c r="AO402" i="67" s="1"/>
  <c r="AO234" i="67"/>
  <c r="AO286" i="67" s="1"/>
  <c r="AO176" i="67"/>
  <c r="AO228" i="67" s="1"/>
  <c r="AO280" i="67" s="1"/>
  <c r="AO184" i="67"/>
  <c r="AO236" i="67" s="1"/>
  <c r="AO288" i="67" s="1"/>
  <c r="AO174" i="67"/>
  <c r="AO226" i="67" s="1"/>
  <c r="AO278" i="67" s="1"/>
  <c r="AO181" i="67"/>
  <c r="AO233" i="67" s="1"/>
  <c r="AO285" i="67" s="1"/>
  <c r="AO175" i="67"/>
  <c r="AO227" i="67" s="1"/>
  <c r="AO279" i="67" s="1"/>
  <c r="AO167" i="67"/>
  <c r="AO219" i="67" s="1"/>
  <c r="AO271" i="67" s="1"/>
  <c r="AO179" i="67"/>
  <c r="AO231" i="67" s="1"/>
  <c r="AO283" i="67" s="1"/>
  <c r="AO169" i="67"/>
  <c r="AO221" i="67" s="1"/>
  <c r="AO273" i="67" s="1"/>
  <c r="AO177" i="67"/>
  <c r="AO229" i="67" s="1"/>
  <c r="AO281" i="67" s="1"/>
  <c r="AO178" i="67"/>
  <c r="AO230" i="67" s="1"/>
  <c r="AO282" i="67" s="1"/>
  <c r="AO172" i="67"/>
  <c r="AO224" i="67" s="1"/>
  <c r="AO276" i="67" s="1"/>
  <c r="AO183" i="67"/>
  <c r="AO235" i="67" s="1"/>
  <c r="AO287" i="67" s="1"/>
  <c r="AO194" i="67"/>
  <c r="AO246" i="67" s="1"/>
  <c r="AO298" i="67" s="1"/>
  <c r="AO203" i="67"/>
  <c r="AO255" i="67" s="1"/>
  <c r="AO307" i="67" s="1"/>
  <c r="AO207" i="67"/>
  <c r="AO259" i="67" s="1"/>
  <c r="AO311" i="67" s="1"/>
  <c r="AO202" i="67"/>
  <c r="AO254" i="67" s="1"/>
  <c r="AO306" i="67" s="1"/>
  <c r="AO188" i="67"/>
  <c r="AO240" i="67" s="1"/>
  <c r="AO292" i="67" s="1"/>
  <c r="AO187" i="67"/>
  <c r="AO239" i="67" s="1"/>
  <c r="AO291" i="67" s="1"/>
  <c r="AO197" i="67"/>
  <c r="AO249" i="67" s="1"/>
  <c r="AO301" i="67" s="1"/>
  <c r="AO204" i="67"/>
  <c r="AO256" i="67" s="1"/>
  <c r="AO308" i="67" s="1"/>
  <c r="AO190" i="67"/>
  <c r="AO242" i="67" s="1"/>
  <c r="AO294" i="67" s="1"/>
  <c r="AO201" i="67"/>
  <c r="AO253" i="67" s="1"/>
  <c r="AO305" i="67" s="1"/>
  <c r="AO205" i="67"/>
  <c r="AO257" i="67" s="1"/>
  <c r="AO309" i="67" s="1"/>
  <c r="AO213" i="67"/>
  <c r="AO265" i="67" s="1"/>
  <c r="AO317" i="67" s="1"/>
  <c r="AO185" i="67"/>
  <c r="AO237" i="67" s="1"/>
  <c r="AO289" i="67" s="1"/>
  <c r="AO196" i="67"/>
  <c r="AO248" i="67" s="1"/>
  <c r="AO300" i="67" s="1"/>
  <c r="AO206" i="67"/>
  <c r="AO258" i="67" s="1"/>
  <c r="AO310" i="67" s="1"/>
  <c r="AO186" i="67"/>
  <c r="AO238" i="67" s="1"/>
  <c r="AO290" i="67" s="1"/>
  <c r="AO214" i="67"/>
  <c r="AO266" i="67" s="1"/>
  <c r="AO318" i="67" s="1"/>
  <c r="AO189" i="67"/>
  <c r="AO241" i="67" s="1"/>
  <c r="AO293" i="67" s="1"/>
  <c r="AO192" i="67"/>
  <c r="AO244" i="67" s="1"/>
  <c r="AO296" i="67" s="1"/>
  <c r="AO210" i="67"/>
  <c r="AO262" i="67" s="1"/>
  <c r="AO314" i="67" s="1"/>
  <c r="AO215" i="67"/>
  <c r="AO267" i="67" s="1"/>
  <c r="AO319" i="67" s="1"/>
  <c r="AO212" i="67"/>
  <c r="AO264" i="67" s="1"/>
  <c r="AO316" i="67" s="1"/>
  <c r="AO209" i="67"/>
  <c r="AO261" i="67" s="1"/>
  <c r="AO313" i="67" s="1"/>
  <c r="AO198" i="67"/>
  <c r="AO250" i="67" s="1"/>
  <c r="AO302" i="67" s="1"/>
  <c r="AO208" i="67"/>
  <c r="AO260" i="67" s="1"/>
  <c r="AO312" i="67" s="1"/>
  <c r="AO195" i="67"/>
  <c r="AO247" i="67" s="1"/>
  <c r="AO299" i="67" s="1"/>
  <c r="AO211" i="67"/>
  <c r="AO263" i="67" s="1"/>
  <c r="AO315" i="67" s="1"/>
  <c r="AO191" i="67"/>
  <c r="AO243" i="67" s="1"/>
  <c r="AO295" i="67" s="1"/>
  <c r="AO193" i="67"/>
  <c r="AO245" i="67" s="1"/>
  <c r="AO297" i="67" s="1"/>
  <c r="AO199" i="67"/>
  <c r="AO251" i="67" s="1"/>
  <c r="AO303" i="67" s="1"/>
  <c r="AO200" i="67"/>
  <c r="AO252" i="67" s="1"/>
  <c r="AO304" i="67" s="1"/>
  <c r="AO216" i="67"/>
  <c r="AO268" i="67" s="1"/>
  <c r="AO320" i="67" s="1"/>
  <c r="AO168" i="67"/>
  <c r="AO220" i="67" s="1"/>
  <c r="AO272" i="67" s="1"/>
  <c r="AO173" i="67"/>
  <c r="AO225" i="67" s="1"/>
  <c r="AO277" i="67" s="1"/>
  <c r="AO180" i="67"/>
  <c r="AO232" i="67" s="1"/>
  <c r="AO284" i="67" s="1"/>
  <c r="AO171" i="67"/>
  <c r="AO223" i="67" s="1"/>
  <c r="AO275" i="67" s="1"/>
  <c r="AO170" i="67"/>
  <c r="AO222" i="67" s="1"/>
  <c r="AO274" i="67" s="1"/>
  <c r="AP114" i="61"/>
  <c r="AP114" i="67"/>
  <c r="AP117" i="61"/>
  <c r="AP117" i="67"/>
  <c r="AP119" i="61"/>
  <c r="AP119" i="67"/>
  <c r="AP116" i="61"/>
  <c r="AP116" i="67"/>
  <c r="AP125" i="61"/>
  <c r="AP125" i="67"/>
  <c r="AP126" i="61"/>
  <c r="AP126" i="67"/>
  <c r="AP118" i="61"/>
  <c r="AP335" i="61" s="1"/>
  <c r="AP118" i="67"/>
  <c r="AP335" i="67" s="1"/>
  <c r="AP115" i="61"/>
  <c r="AP115" i="67"/>
  <c r="AP333" i="67" s="1"/>
  <c r="AP131" i="61"/>
  <c r="AP131" i="67"/>
  <c r="AP120" i="61"/>
  <c r="AP120" i="67"/>
  <c r="AP127" i="61"/>
  <c r="AP127" i="67"/>
  <c r="AP128" i="61"/>
  <c r="AP128" i="67"/>
  <c r="AP121" i="61"/>
  <c r="AP121" i="67"/>
  <c r="AP130" i="61"/>
  <c r="AP130" i="67"/>
  <c r="AP123" i="61"/>
  <c r="AP123" i="67"/>
  <c r="AP124" i="61"/>
  <c r="AP124" i="67"/>
  <c r="AP122" i="61"/>
  <c r="AP122" i="67"/>
  <c r="AP129" i="61"/>
  <c r="AP129" i="67"/>
  <c r="AO60" i="67"/>
  <c r="AO110" i="67" s="1"/>
  <c r="AM14" i="69" s="1"/>
  <c r="AO324" i="67"/>
  <c r="AO167" i="61"/>
  <c r="AO219" i="61" s="1"/>
  <c r="AO271" i="61" s="1"/>
  <c r="AO180" i="61"/>
  <c r="AO232" i="61" s="1"/>
  <c r="AO284" i="61" s="1"/>
  <c r="AO173" i="61"/>
  <c r="AO225" i="61" s="1"/>
  <c r="AO277" i="61" s="1"/>
  <c r="AO169" i="61"/>
  <c r="AO221" i="61" s="1"/>
  <c r="AO273" i="61" s="1"/>
  <c r="AO182" i="61"/>
  <c r="AO234" i="61" s="1"/>
  <c r="AO286" i="61" s="1"/>
  <c r="AO213" i="61"/>
  <c r="AO265" i="61" s="1"/>
  <c r="AO317" i="61" s="1"/>
  <c r="AO202" i="61"/>
  <c r="AO254" i="61" s="1"/>
  <c r="AO306" i="61" s="1"/>
  <c r="AO205" i="61"/>
  <c r="AO257" i="61" s="1"/>
  <c r="AO309" i="61" s="1"/>
  <c r="AO208" i="61"/>
  <c r="AO260" i="61" s="1"/>
  <c r="AO312" i="61" s="1"/>
  <c r="AO195" i="61"/>
  <c r="AO247" i="61" s="1"/>
  <c r="AO299" i="61" s="1"/>
  <c r="AO191" i="61"/>
  <c r="AO243" i="61" s="1"/>
  <c r="AO295" i="61" s="1"/>
  <c r="AO189" i="61"/>
  <c r="AO241" i="61" s="1"/>
  <c r="AO293" i="61" s="1"/>
  <c r="AO210" i="61"/>
  <c r="AO262" i="61" s="1"/>
  <c r="AO314" i="61" s="1"/>
  <c r="AO183" i="61"/>
  <c r="AO235" i="61" s="1"/>
  <c r="AO287" i="61" s="1"/>
  <c r="AO172" i="61"/>
  <c r="AO224" i="61" s="1"/>
  <c r="AO276" i="61" s="1"/>
  <c r="AO168" i="61"/>
  <c r="AO220" i="61" s="1"/>
  <c r="AO272" i="61" s="1"/>
  <c r="AO175" i="61"/>
  <c r="AO227" i="61" s="1"/>
  <c r="AO279" i="61" s="1"/>
  <c r="AO179" i="61"/>
  <c r="AO231" i="61" s="1"/>
  <c r="AO283" i="61" s="1"/>
  <c r="AO204" i="61"/>
  <c r="AO256" i="61" s="1"/>
  <c r="AO308" i="61" s="1"/>
  <c r="AO188" i="61"/>
  <c r="AO240" i="61" s="1"/>
  <c r="AO292" i="61" s="1"/>
  <c r="AO197" i="61"/>
  <c r="AO249" i="61" s="1"/>
  <c r="AO301" i="61" s="1"/>
  <c r="AO192" i="61"/>
  <c r="AO244" i="61" s="1"/>
  <c r="AO296" i="61" s="1"/>
  <c r="AO215" i="61"/>
  <c r="AO267" i="61" s="1"/>
  <c r="AO319" i="61" s="1"/>
  <c r="AO199" i="61"/>
  <c r="AO251" i="61" s="1"/>
  <c r="AO303" i="61" s="1"/>
  <c r="AO214" i="61"/>
  <c r="AO266" i="61" s="1"/>
  <c r="AO318" i="61" s="1"/>
  <c r="AO216" i="61"/>
  <c r="AO268" i="61" s="1"/>
  <c r="AO320" i="61" s="1"/>
  <c r="AO178" i="61"/>
  <c r="AO230" i="61" s="1"/>
  <c r="AO282" i="61" s="1"/>
  <c r="AO184" i="61"/>
  <c r="AO170" i="61"/>
  <c r="AO222" i="61" s="1"/>
  <c r="AO274" i="61" s="1"/>
  <c r="AO171" i="61"/>
  <c r="AO223" i="61" s="1"/>
  <c r="AO275" i="61" s="1"/>
  <c r="AO201" i="61"/>
  <c r="AO253" i="61" s="1"/>
  <c r="AO305" i="61" s="1"/>
  <c r="AO185" i="61"/>
  <c r="AO237" i="61" s="1"/>
  <c r="AO289" i="61" s="1"/>
  <c r="AO190" i="61"/>
  <c r="AO242" i="61" s="1"/>
  <c r="AO294" i="61" s="1"/>
  <c r="AO207" i="61"/>
  <c r="AO259" i="61" s="1"/>
  <c r="AO311" i="61" s="1"/>
  <c r="AO209" i="61"/>
  <c r="AO261" i="61" s="1"/>
  <c r="AO313" i="61" s="1"/>
  <c r="AO212" i="61"/>
  <c r="AO264" i="61" s="1"/>
  <c r="AO316" i="61" s="1"/>
  <c r="AO186" i="61"/>
  <c r="AO238" i="61" s="1"/>
  <c r="AO290" i="61" s="1"/>
  <c r="AO196" i="61"/>
  <c r="AO248" i="61" s="1"/>
  <c r="AO300" i="61" s="1"/>
  <c r="AO176" i="61"/>
  <c r="AO228" i="61" s="1"/>
  <c r="AO280" i="61" s="1"/>
  <c r="AO181" i="61"/>
  <c r="AO233" i="61" s="1"/>
  <c r="AO285" i="61" s="1"/>
  <c r="AO177" i="61"/>
  <c r="AO229" i="61" s="1"/>
  <c r="AO281" i="61" s="1"/>
  <c r="AO174" i="61"/>
  <c r="AO226" i="61" s="1"/>
  <c r="AO278" i="61" s="1"/>
  <c r="AO194" i="61"/>
  <c r="AO246" i="61" s="1"/>
  <c r="AO298" i="61" s="1"/>
  <c r="AO187" i="61"/>
  <c r="AO239" i="61" s="1"/>
  <c r="AO291" i="61" s="1"/>
  <c r="AO203" i="61"/>
  <c r="AO255" i="61" s="1"/>
  <c r="AO307" i="61" s="1"/>
  <c r="AO200" i="61"/>
  <c r="AO252" i="61" s="1"/>
  <c r="AO304" i="61" s="1"/>
  <c r="AO193" i="61"/>
  <c r="AO245" i="61" s="1"/>
  <c r="AO297" i="61" s="1"/>
  <c r="AO206" i="61"/>
  <c r="AO258" i="61" s="1"/>
  <c r="AO310" i="61" s="1"/>
  <c r="AO198" i="61"/>
  <c r="AO250" i="61" s="1"/>
  <c r="AO302" i="61" s="1"/>
  <c r="AO211" i="61"/>
  <c r="AO263" i="61" s="1"/>
  <c r="AO315" i="61" s="1"/>
  <c r="AO60" i="61"/>
  <c r="AO110" i="61" s="1"/>
  <c r="AO236" i="61"/>
  <c r="AO288" i="61" s="1"/>
  <c r="AZ54" i="56"/>
  <c r="AZ57" i="56"/>
  <c r="AZ55" i="56"/>
  <c r="AZ58" i="56"/>
  <c r="AZ51" i="56"/>
  <c r="AZ52" i="56"/>
  <c r="AM184" i="69"/>
  <c r="AM71" i="69" s="1"/>
  <c r="AM183" i="59"/>
  <c r="AM70" i="59" s="1"/>
  <c r="AZ10" i="56"/>
  <c r="AZ48" i="56"/>
  <c r="AZ16" i="56"/>
  <c r="AZ22" i="56"/>
  <c r="AZ12" i="56"/>
  <c r="AZ42" i="56"/>
  <c r="AZ43" i="56"/>
  <c r="AZ33" i="56"/>
  <c r="AZ34" i="56"/>
  <c r="AZ49" i="56"/>
  <c r="AZ21" i="56"/>
  <c r="AZ36" i="56"/>
  <c r="AZ19" i="56"/>
  <c r="AZ46" i="56"/>
  <c r="AZ30" i="56"/>
  <c r="AZ27" i="56"/>
  <c r="AZ37" i="56"/>
  <c r="AZ9" i="56"/>
  <c r="AZ25" i="56"/>
  <c r="AZ28" i="56"/>
  <c r="AZ40" i="56"/>
  <c r="AZ39" i="56"/>
  <c r="AZ24" i="56"/>
  <c r="AZ15" i="56"/>
  <c r="AZ31" i="56"/>
  <c r="AZ45" i="56"/>
  <c r="AZ13" i="56"/>
  <c r="AZ18" i="56"/>
  <c r="AO57" i="61"/>
  <c r="AO324" i="61"/>
  <c r="AO342" i="61" s="1"/>
  <c r="AO357" i="61" s="1"/>
  <c r="AN81" i="69"/>
  <c r="AO82" i="69"/>
  <c r="AP83" i="69"/>
  <c r="AQ84" i="69"/>
  <c r="AR85" i="69"/>
  <c r="AS86" i="69"/>
  <c r="AT87" i="69"/>
  <c r="AU88" i="69"/>
  <c r="AV89" i="69"/>
  <c r="AW90" i="69"/>
  <c r="AX91" i="69"/>
  <c r="AY92" i="69"/>
  <c r="AZ93" i="69"/>
  <c r="BA94" i="69"/>
  <c r="BB95" i="69"/>
  <c r="BC96" i="69"/>
  <c r="BD97" i="69"/>
  <c r="BE98" i="69"/>
  <c r="AN188" i="69"/>
  <c r="AO189" i="69"/>
  <c r="AP190" i="69"/>
  <c r="AQ191" i="69"/>
  <c r="AR192" i="69"/>
  <c r="AS193" i="69"/>
  <c r="AT194" i="69"/>
  <c r="AU195" i="69"/>
  <c r="AV196" i="69"/>
  <c r="AW197" i="69"/>
  <c r="AX198" i="69"/>
  <c r="AY199" i="69"/>
  <c r="AZ200" i="69"/>
  <c r="BA201" i="69"/>
  <c r="BB202" i="69"/>
  <c r="BC203" i="69"/>
  <c r="BD204" i="69"/>
  <c r="BE205" i="69"/>
  <c r="AN401" i="61"/>
  <c r="AN402" i="61" s="1"/>
  <c r="AN80" i="59"/>
  <c r="AO81" i="59"/>
  <c r="AP82" i="59"/>
  <c r="AQ83" i="59"/>
  <c r="AR84" i="59"/>
  <c r="AS85" i="59"/>
  <c r="AT86" i="59"/>
  <c r="AU87" i="59"/>
  <c r="AV88" i="59"/>
  <c r="AW89" i="59"/>
  <c r="AX90" i="59"/>
  <c r="AY91" i="59"/>
  <c r="AZ92" i="59"/>
  <c r="BA93" i="59"/>
  <c r="BB94" i="59"/>
  <c r="BC95" i="59"/>
  <c r="BD96" i="59"/>
  <c r="BE97" i="59"/>
  <c r="AN187" i="59"/>
  <c r="AO188" i="59"/>
  <c r="AP189" i="59"/>
  <c r="AQ190" i="59"/>
  <c r="AR191" i="59"/>
  <c r="AS192" i="59"/>
  <c r="AT193" i="59"/>
  <c r="AU194" i="59"/>
  <c r="AV195" i="59"/>
  <c r="AW196" i="59"/>
  <c r="AX197" i="59"/>
  <c r="AY198" i="59"/>
  <c r="AZ199" i="59"/>
  <c r="BA200" i="59"/>
  <c r="BB201" i="59"/>
  <c r="BC202" i="59"/>
  <c r="BD203" i="59"/>
  <c r="BE204" i="59"/>
  <c r="AL29" i="1"/>
  <c r="BA3" i="56"/>
  <c r="AZ6" i="56"/>
  <c r="AZ7" i="56"/>
  <c r="AM14" i="59" l="1"/>
  <c r="AM18" i="59" s="1"/>
  <c r="AL20" i="69"/>
  <c r="C60" i="69" s="1"/>
  <c r="C49" i="69"/>
  <c r="AO23" i="75"/>
  <c r="AO21" i="75"/>
  <c r="BE96" i="75"/>
  <c r="AP81" i="75"/>
  <c r="AN79" i="75"/>
  <c r="AN129" i="75" s="1"/>
  <c r="AN16" i="75" s="1"/>
  <c r="AV87" i="75"/>
  <c r="BD95" i="75"/>
  <c r="BF97" i="75"/>
  <c r="AS84" i="75"/>
  <c r="AT85" i="75"/>
  <c r="AX89" i="75"/>
  <c r="BB93" i="75"/>
  <c r="AO80" i="75"/>
  <c r="AY90" i="75"/>
  <c r="AZ91" i="75"/>
  <c r="AR83" i="75"/>
  <c r="AW88" i="75"/>
  <c r="BA92" i="75"/>
  <c r="AU86" i="75"/>
  <c r="AQ82" i="75"/>
  <c r="BC94" i="75"/>
  <c r="AP333" i="61"/>
  <c r="AP330" i="67"/>
  <c r="AP336" i="67"/>
  <c r="AP336" i="61"/>
  <c r="AP328" i="67"/>
  <c r="AP329" i="61"/>
  <c r="AP325" i="67"/>
  <c r="AP329" i="67"/>
  <c r="AO399" i="61"/>
  <c r="AP332" i="67"/>
  <c r="AP334" i="67"/>
  <c r="AP327" i="67"/>
  <c r="AP331" i="67"/>
  <c r="AP326" i="67"/>
  <c r="AP330" i="61"/>
  <c r="AP331" i="61"/>
  <c r="AO338" i="67"/>
  <c r="AO353" i="67"/>
  <c r="AO368" i="67" s="1"/>
  <c r="AO348" i="67"/>
  <c r="AO363" i="67" s="1"/>
  <c r="AO342" i="67"/>
  <c r="AO357" i="67" s="1"/>
  <c r="AO346" i="67"/>
  <c r="AO361" i="67" s="1"/>
  <c r="AO347" i="67"/>
  <c r="AO362" i="67" s="1"/>
  <c r="AO350" i="67"/>
  <c r="AO365" i="67" s="1"/>
  <c r="AO345" i="67"/>
  <c r="AO360" i="67" s="1"/>
  <c r="AO344" i="67"/>
  <c r="AO359" i="67" s="1"/>
  <c r="AO349" i="67"/>
  <c r="AO364" i="67" s="1"/>
  <c r="AO351" i="67"/>
  <c r="AO366" i="67" s="1"/>
  <c r="AO343" i="67"/>
  <c r="AO358" i="67" s="1"/>
  <c r="AO352" i="67"/>
  <c r="AO367" i="67" s="1"/>
  <c r="AO341" i="67"/>
  <c r="AO356" i="67" s="1"/>
  <c r="AO372" i="61"/>
  <c r="AO350" i="61"/>
  <c r="AO365" i="61" s="1"/>
  <c r="AO351" i="61"/>
  <c r="AO366" i="61" s="1"/>
  <c r="AO352" i="61"/>
  <c r="AO367" i="61" s="1"/>
  <c r="AO353" i="61"/>
  <c r="AO368" i="61" s="1"/>
  <c r="AO347" i="61"/>
  <c r="AO362" i="61" s="1"/>
  <c r="AO341" i="61"/>
  <c r="AO356" i="61" s="1"/>
  <c r="AO349" i="61"/>
  <c r="AO364" i="61" s="1"/>
  <c r="AO345" i="61"/>
  <c r="AO360" i="61" s="1"/>
  <c r="AO343" i="61"/>
  <c r="AO358" i="61" s="1"/>
  <c r="AO346" i="61"/>
  <c r="AO361" i="61" s="1"/>
  <c r="AO344" i="61"/>
  <c r="AO359" i="61" s="1"/>
  <c r="AO348" i="61"/>
  <c r="AO363" i="61" s="1"/>
  <c r="AO338" i="61"/>
  <c r="AP325" i="61"/>
  <c r="AP165" i="67"/>
  <c r="AP174" i="67" s="1"/>
  <c r="AO76" i="69"/>
  <c r="BF98" i="69" s="1"/>
  <c r="AO78" i="69"/>
  <c r="BF205" i="69" s="1"/>
  <c r="AO77" i="59"/>
  <c r="BF204" i="59" s="1"/>
  <c r="AO75" i="59"/>
  <c r="BF97" i="59" s="1"/>
  <c r="AP328" i="61"/>
  <c r="AP326" i="61"/>
  <c r="AZ83" i="56"/>
  <c r="AZ50" i="56"/>
  <c r="AZ116" i="56"/>
  <c r="AO135" i="69"/>
  <c r="BF152" i="69"/>
  <c r="AO134" i="59"/>
  <c r="BF151" i="59"/>
  <c r="AQ8" i="61"/>
  <c r="AQ61" i="61" s="1"/>
  <c r="AU12" i="61"/>
  <c r="AU65" i="61" s="1"/>
  <c r="AT11" i="61"/>
  <c r="AT64" i="61" s="1"/>
  <c r="AS10" i="61"/>
  <c r="AS63" i="61" s="1"/>
  <c r="AW14" i="61"/>
  <c r="AW67" i="61" s="1"/>
  <c r="AX15" i="61"/>
  <c r="AX68" i="61" s="1"/>
  <c r="BB19" i="61"/>
  <c r="BB72" i="61" s="1"/>
  <c r="BA18" i="61"/>
  <c r="BA71" i="61" s="1"/>
  <c r="AR9" i="61"/>
  <c r="AR62" i="61" s="1"/>
  <c r="AZ17" i="61"/>
  <c r="AZ70" i="61" s="1"/>
  <c r="BD21" i="61"/>
  <c r="BD74" i="61" s="1"/>
  <c r="BC20" i="61"/>
  <c r="BC73" i="61" s="1"/>
  <c r="BG24" i="61"/>
  <c r="BG77" i="61" s="1"/>
  <c r="AV13" i="61"/>
  <c r="AV66" i="61" s="1"/>
  <c r="BF23" i="61"/>
  <c r="BF76" i="61" s="1"/>
  <c r="BE22" i="61"/>
  <c r="BE75" i="61" s="1"/>
  <c r="AY16" i="61"/>
  <c r="AY69" i="61" s="1"/>
  <c r="BH25" i="61"/>
  <c r="BH78" i="61" s="1"/>
  <c r="J78" i="61" s="1"/>
  <c r="AP7" i="61"/>
  <c r="AP332" i="61"/>
  <c r="AP327" i="61"/>
  <c r="AZ92" i="56"/>
  <c r="AZ146" i="56"/>
  <c r="AZ68" i="56"/>
  <c r="AZ113" i="56"/>
  <c r="AZ71" i="56"/>
  <c r="AZ122" i="56"/>
  <c r="AZ134" i="56"/>
  <c r="AZ77" i="56"/>
  <c r="AZ89" i="56"/>
  <c r="AZ80" i="56"/>
  <c r="AZ86" i="56"/>
  <c r="AZ119" i="56"/>
  <c r="AZ128" i="56"/>
  <c r="AZ62" i="56"/>
  <c r="AZ125" i="56"/>
  <c r="AZ155" i="56"/>
  <c r="AZ98" i="56"/>
  <c r="AZ110" i="56"/>
  <c r="AZ104" i="56"/>
  <c r="AZ107" i="56"/>
  <c r="AZ140" i="56"/>
  <c r="AZ95" i="56"/>
  <c r="AZ152" i="56"/>
  <c r="AZ131" i="56"/>
  <c r="AZ149" i="56"/>
  <c r="AZ101" i="56"/>
  <c r="AZ65" i="56"/>
  <c r="AZ143" i="56"/>
  <c r="AZ74" i="56"/>
  <c r="AZ137" i="56"/>
  <c r="AP164" i="61"/>
  <c r="AP175" i="61" s="1"/>
  <c r="AQ8" i="67"/>
  <c r="AQ61" i="67" s="1"/>
  <c r="AU12" i="67"/>
  <c r="AU65" i="67" s="1"/>
  <c r="AY16" i="67"/>
  <c r="AY69" i="67" s="1"/>
  <c r="AT11" i="67"/>
  <c r="AT64" i="67" s="1"/>
  <c r="AX15" i="67"/>
  <c r="AX68" i="67" s="1"/>
  <c r="AS10" i="67"/>
  <c r="AS63" i="67" s="1"/>
  <c r="AW14" i="67"/>
  <c r="AW67" i="67" s="1"/>
  <c r="BA18" i="67"/>
  <c r="BA71" i="67" s="1"/>
  <c r="BE22" i="67"/>
  <c r="BE75" i="67" s="1"/>
  <c r="AV13" i="67"/>
  <c r="AV66" i="67" s="1"/>
  <c r="AZ17" i="67"/>
  <c r="AZ70" i="67" s="1"/>
  <c r="BD21" i="67"/>
  <c r="BD74" i="67" s="1"/>
  <c r="AR9" i="67"/>
  <c r="AR62" i="67" s="1"/>
  <c r="BC20" i="67"/>
  <c r="BC73" i="67" s="1"/>
  <c r="BB19" i="67"/>
  <c r="BB72" i="67" s="1"/>
  <c r="BF23" i="67"/>
  <c r="BF76" i="67" s="1"/>
  <c r="BH25" i="67"/>
  <c r="BH78" i="67" s="1"/>
  <c r="J78" i="67" s="1"/>
  <c r="BG24" i="67"/>
  <c r="BG77" i="67" s="1"/>
  <c r="AP7" i="67"/>
  <c r="AP334" i="61"/>
  <c r="AZ59" i="56"/>
  <c r="AZ56" i="56"/>
  <c r="AZ53" i="56"/>
  <c r="AN238" i="69"/>
  <c r="AN73" i="69" s="1"/>
  <c r="AN131" i="69"/>
  <c r="AN69" i="69" s="1"/>
  <c r="AN237" i="59"/>
  <c r="AN72" i="59" s="1"/>
  <c r="AN130" i="59"/>
  <c r="AN68" i="59" s="1"/>
  <c r="AZ29" i="56"/>
  <c r="BC149" i="69"/>
  <c r="AU141" i="69"/>
  <c r="AZ145" i="59"/>
  <c r="AP135" i="59"/>
  <c r="AT139" i="59"/>
  <c r="AU140" i="59"/>
  <c r="BD149" i="59"/>
  <c r="AY144" i="59"/>
  <c r="AN133" i="59"/>
  <c r="AX144" i="69"/>
  <c r="BB148" i="69"/>
  <c r="AT140" i="69"/>
  <c r="AP136" i="69"/>
  <c r="AY145" i="69"/>
  <c r="AQ137" i="69"/>
  <c r="BD150" i="69"/>
  <c r="AZ146" i="69"/>
  <c r="AV142" i="69"/>
  <c r="AR138" i="69"/>
  <c r="AN134" i="69"/>
  <c r="AZ38" i="56"/>
  <c r="AZ35" i="56"/>
  <c r="BE151" i="69"/>
  <c r="BA147" i="69"/>
  <c r="AW143" i="69"/>
  <c r="AS139" i="69"/>
  <c r="AZ14" i="56"/>
  <c r="AZ32" i="56"/>
  <c r="AZ8" i="56"/>
  <c r="AZ11" i="56"/>
  <c r="AZ41" i="56"/>
  <c r="AZ20" i="56"/>
  <c r="AZ47" i="56"/>
  <c r="BB147" i="59"/>
  <c r="AV141" i="59"/>
  <c r="AQ136" i="59"/>
  <c r="AZ26" i="56"/>
  <c r="AZ44" i="56"/>
  <c r="AZ17" i="56"/>
  <c r="BC148" i="59"/>
  <c r="AX143" i="59"/>
  <c r="AR137" i="59"/>
  <c r="AZ23" i="56"/>
  <c r="BE150" i="59"/>
  <c r="BA146" i="59"/>
  <c r="AW142" i="59"/>
  <c r="AS138" i="59"/>
  <c r="AL30" i="1"/>
  <c r="BA4" i="56"/>
  <c r="AM28" i="1"/>
  <c r="AM18" i="69" l="1"/>
  <c r="AM20" i="59"/>
  <c r="AU32" i="75"/>
  <c r="AT31" i="75"/>
  <c r="AQ28" i="75"/>
  <c r="AO26" i="75"/>
  <c r="AO76" i="75" s="1"/>
  <c r="AO14" i="75" s="1"/>
  <c r="AS30" i="75"/>
  <c r="AP27" i="75"/>
  <c r="AR29" i="75"/>
  <c r="BD41" i="75"/>
  <c r="BA38" i="75"/>
  <c r="AV33" i="75"/>
  <c r="AW34" i="75"/>
  <c r="AX35" i="75"/>
  <c r="AY36" i="75"/>
  <c r="BB39" i="75"/>
  <c r="BF43" i="75"/>
  <c r="BC40" i="75"/>
  <c r="BE42" i="75"/>
  <c r="AZ37" i="75"/>
  <c r="AO22" i="75"/>
  <c r="AP134" i="75"/>
  <c r="AS137" i="75"/>
  <c r="AW141" i="75"/>
  <c r="AV140" i="75"/>
  <c r="BE149" i="75"/>
  <c r="AT138" i="75"/>
  <c r="AX142" i="75"/>
  <c r="BF150" i="75"/>
  <c r="AR136" i="75"/>
  <c r="AO133" i="75"/>
  <c r="AO183" i="75" s="1"/>
  <c r="AO18" i="75" s="1"/>
  <c r="BB146" i="75"/>
  <c r="BA145" i="75"/>
  <c r="AU139" i="75"/>
  <c r="AY143" i="75"/>
  <c r="BD148" i="75"/>
  <c r="AZ144" i="75"/>
  <c r="AQ135" i="75"/>
  <c r="BC147" i="75"/>
  <c r="AO383" i="67"/>
  <c r="AO376" i="67"/>
  <c r="AO382" i="67"/>
  <c r="AO372" i="67"/>
  <c r="AO381" i="67"/>
  <c r="AO375" i="67"/>
  <c r="AO373" i="67"/>
  <c r="AO377" i="67"/>
  <c r="AO371" i="67"/>
  <c r="AO379" i="67"/>
  <c r="AO378" i="67"/>
  <c r="AO380" i="67"/>
  <c r="AO374" i="67"/>
  <c r="AO382" i="61"/>
  <c r="AO379" i="61"/>
  <c r="AO383" i="61"/>
  <c r="AO376" i="61"/>
  <c r="AO378" i="61"/>
  <c r="AO381" i="61"/>
  <c r="AO375" i="61"/>
  <c r="AO377" i="61"/>
  <c r="AO371" i="61"/>
  <c r="AO373" i="61"/>
  <c r="AO380" i="61"/>
  <c r="AO374" i="61"/>
  <c r="AQ128" i="61"/>
  <c r="AO77" i="69"/>
  <c r="AO76" i="59"/>
  <c r="AQ139" i="61"/>
  <c r="AQ139" i="67"/>
  <c r="AQ128" i="67"/>
  <c r="AQ153" i="67"/>
  <c r="AQ140" i="61"/>
  <c r="AQ156" i="67"/>
  <c r="AQ134" i="61"/>
  <c r="AQ148" i="67"/>
  <c r="AQ132" i="61"/>
  <c r="AQ138" i="61"/>
  <c r="AQ152" i="61"/>
  <c r="AQ160" i="67"/>
  <c r="AQ150" i="61"/>
  <c r="AQ144" i="61"/>
  <c r="AQ154" i="67"/>
  <c r="AQ141" i="67"/>
  <c r="AQ135" i="61"/>
  <c r="AQ142" i="61"/>
  <c r="AQ163" i="61"/>
  <c r="AQ151" i="67"/>
  <c r="AQ137" i="61"/>
  <c r="AQ149" i="61"/>
  <c r="AQ160" i="61"/>
  <c r="AQ135" i="67"/>
  <c r="AQ150" i="67"/>
  <c r="AQ142" i="67"/>
  <c r="AQ134" i="67"/>
  <c r="AQ137" i="67"/>
  <c r="AQ163" i="67"/>
  <c r="AQ149" i="67"/>
  <c r="AQ141" i="61"/>
  <c r="AQ151" i="61"/>
  <c r="AP180" i="61"/>
  <c r="AP232" i="61" s="1"/>
  <c r="AP284" i="61" s="1"/>
  <c r="AQ152" i="67"/>
  <c r="AP179" i="61"/>
  <c r="AP231" i="61" s="1"/>
  <c r="AP283" i="61" s="1"/>
  <c r="AP209" i="61"/>
  <c r="AP261" i="61" s="1"/>
  <c r="AP313" i="61" s="1"/>
  <c r="AP194" i="61"/>
  <c r="AP246" i="61" s="1"/>
  <c r="AP298" i="61" s="1"/>
  <c r="AP200" i="61"/>
  <c r="AP252" i="61" s="1"/>
  <c r="AP304" i="61" s="1"/>
  <c r="AP181" i="61"/>
  <c r="AP233" i="61" s="1"/>
  <c r="AP285" i="61" s="1"/>
  <c r="AP215" i="61"/>
  <c r="AP267" i="61" s="1"/>
  <c r="AP319" i="61" s="1"/>
  <c r="AP214" i="61"/>
  <c r="AP266" i="61" s="1"/>
  <c r="AP318" i="61" s="1"/>
  <c r="AP208" i="61"/>
  <c r="AP260" i="61" s="1"/>
  <c r="AP312" i="61" s="1"/>
  <c r="AP191" i="61"/>
  <c r="AP243" i="61" s="1"/>
  <c r="AP295" i="61" s="1"/>
  <c r="AP207" i="61"/>
  <c r="AP259" i="61" s="1"/>
  <c r="AP311" i="61" s="1"/>
  <c r="AP212" i="61"/>
  <c r="AP264" i="61" s="1"/>
  <c r="AP316" i="61" s="1"/>
  <c r="AP210" i="61"/>
  <c r="AP262" i="61" s="1"/>
  <c r="AP314" i="61" s="1"/>
  <c r="AP168" i="61"/>
  <c r="AP220" i="61" s="1"/>
  <c r="AP272" i="61" s="1"/>
  <c r="AP174" i="61"/>
  <c r="AP226" i="61" s="1"/>
  <c r="AP278" i="61" s="1"/>
  <c r="AP211" i="61"/>
  <c r="AP263" i="61" s="1"/>
  <c r="AP315" i="61" s="1"/>
  <c r="AP182" i="61"/>
  <c r="AP234" i="61" s="1"/>
  <c r="AP286" i="61" s="1"/>
  <c r="AP203" i="61"/>
  <c r="AP255" i="61" s="1"/>
  <c r="AP307" i="61" s="1"/>
  <c r="AP183" i="61"/>
  <c r="AP235" i="61" s="1"/>
  <c r="AP287" i="61" s="1"/>
  <c r="AP201" i="61"/>
  <c r="AP253" i="61" s="1"/>
  <c r="AP305" i="61" s="1"/>
  <c r="AP188" i="61"/>
  <c r="AP240" i="61" s="1"/>
  <c r="AP292" i="61" s="1"/>
  <c r="AP205" i="61"/>
  <c r="AP257" i="61" s="1"/>
  <c r="AP309" i="61" s="1"/>
  <c r="AP176" i="61"/>
  <c r="AP228" i="61" s="1"/>
  <c r="AP280" i="61" s="1"/>
  <c r="AP186" i="61"/>
  <c r="AP238" i="61" s="1"/>
  <c r="AP290" i="61" s="1"/>
  <c r="AQ156" i="61"/>
  <c r="AQ132" i="67"/>
  <c r="AP171" i="61"/>
  <c r="AP223" i="61" s="1"/>
  <c r="AP275" i="61" s="1"/>
  <c r="AP184" i="61"/>
  <c r="AP236" i="61" s="1"/>
  <c r="AP288" i="61" s="1"/>
  <c r="AP195" i="61"/>
  <c r="AP247" i="61" s="1"/>
  <c r="AP299" i="61" s="1"/>
  <c r="AP198" i="61"/>
  <c r="AP250" i="61" s="1"/>
  <c r="AP302" i="61" s="1"/>
  <c r="AP206" i="61"/>
  <c r="AP258" i="61" s="1"/>
  <c r="AP310" i="61" s="1"/>
  <c r="AP167" i="61"/>
  <c r="AP219" i="61" s="1"/>
  <c r="AP271" i="61" s="1"/>
  <c r="AP192" i="61"/>
  <c r="AP244" i="61" s="1"/>
  <c r="AP296" i="61" s="1"/>
  <c r="AP177" i="61"/>
  <c r="AP229" i="61" s="1"/>
  <c r="AP281" i="61" s="1"/>
  <c r="AP204" i="61"/>
  <c r="AP256" i="61" s="1"/>
  <c r="AP308" i="61" s="1"/>
  <c r="AP197" i="61"/>
  <c r="AP249" i="61" s="1"/>
  <c r="AP301" i="61" s="1"/>
  <c r="AP196" i="61"/>
  <c r="AP248" i="61" s="1"/>
  <c r="AP300" i="61" s="1"/>
  <c r="AP190" i="61"/>
  <c r="AP242" i="61" s="1"/>
  <c r="AP294" i="61" s="1"/>
  <c r="AP170" i="61"/>
  <c r="AP222" i="61" s="1"/>
  <c r="AP274" i="61" s="1"/>
  <c r="AQ144" i="67"/>
  <c r="AQ154" i="61"/>
  <c r="AQ138" i="67"/>
  <c r="AP173" i="61"/>
  <c r="AP225" i="61" s="1"/>
  <c r="AP277" i="61" s="1"/>
  <c r="AP189" i="61"/>
  <c r="AP241" i="61" s="1"/>
  <c r="AP293" i="61" s="1"/>
  <c r="AP185" i="61"/>
  <c r="AP237" i="61" s="1"/>
  <c r="AP289" i="61" s="1"/>
  <c r="AP172" i="61"/>
  <c r="AP224" i="61" s="1"/>
  <c r="AP276" i="61" s="1"/>
  <c r="AP199" i="61"/>
  <c r="AP251" i="61" s="1"/>
  <c r="AP303" i="61" s="1"/>
  <c r="AP216" i="61"/>
  <c r="AP268" i="61" s="1"/>
  <c r="AP320" i="61" s="1"/>
  <c r="AP187" i="61"/>
  <c r="AP239" i="61" s="1"/>
  <c r="AP291" i="61" s="1"/>
  <c r="AP169" i="61"/>
  <c r="AP221" i="61" s="1"/>
  <c r="AP273" i="61" s="1"/>
  <c r="AP213" i="61"/>
  <c r="AP265" i="61" s="1"/>
  <c r="AP317" i="61" s="1"/>
  <c r="AP178" i="61"/>
  <c r="AP230" i="61" s="1"/>
  <c r="AP282" i="61" s="1"/>
  <c r="AP193" i="61"/>
  <c r="AP245" i="61" s="1"/>
  <c r="AP297" i="61" s="1"/>
  <c r="AP202" i="61"/>
  <c r="AP254" i="61" s="1"/>
  <c r="AP306" i="61" s="1"/>
  <c r="AQ153" i="61"/>
  <c r="AQ140" i="67"/>
  <c r="AQ148" i="61"/>
  <c r="AQ157" i="67"/>
  <c r="AQ157" i="61"/>
  <c r="BA94" i="56"/>
  <c r="BA108" i="56"/>
  <c r="BA139" i="56"/>
  <c r="BA69" i="56"/>
  <c r="BA127" i="56"/>
  <c r="BA136" i="56"/>
  <c r="BA60" i="56"/>
  <c r="BA111" i="56"/>
  <c r="BA73" i="56"/>
  <c r="BA96" i="56"/>
  <c r="BA87" i="56"/>
  <c r="BA148" i="56"/>
  <c r="BA117" i="56"/>
  <c r="BA100" i="56"/>
  <c r="BA75" i="56"/>
  <c r="BA64" i="56"/>
  <c r="BA114" i="56"/>
  <c r="BA66" i="56"/>
  <c r="BA144" i="56"/>
  <c r="BA63" i="56"/>
  <c r="BA76" i="56"/>
  <c r="BA90" i="56"/>
  <c r="BA82" i="56"/>
  <c r="BA123" i="56"/>
  <c r="BA126" i="56"/>
  <c r="BA81" i="56"/>
  <c r="BA118" i="56"/>
  <c r="BA85" i="56"/>
  <c r="BA99" i="56"/>
  <c r="BA67" i="56"/>
  <c r="BA97" i="56"/>
  <c r="BA121" i="56"/>
  <c r="BA129" i="56"/>
  <c r="BA84" i="56"/>
  <c r="BA132" i="56"/>
  <c r="BA142" i="56"/>
  <c r="BA133" i="56"/>
  <c r="BA93" i="56"/>
  <c r="BA79" i="56"/>
  <c r="BA138" i="56"/>
  <c r="BA103" i="56"/>
  <c r="BA88" i="56"/>
  <c r="BA106" i="56"/>
  <c r="BA72" i="56"/>
  <c r="BA102" i="56"/>
  <c r="BA109" i="56"/>
  <c r="BA124" i="56"/>
  <c r="BA91" i="56"/>
  <c r="BA105" i="56"/>
  <c r="BA70" i="56"/>
  <c r="BA115" i="56"/>
  <c r="BA78" i="56"/>
  <c r="BA141" i="56"/>
  <c r="BA145" i="56"/>
  <c r="BA150" i="56"/>
  <c r="BA147" i="56"/>
  <c r="BA151" i="56"/>
  <c r="BA130" i="56"/>
  <c r="BA112" i="56"/>
  <c r="BA135" i="56"/>
  <c r="BA61" i="56"/>
  <c r="BA120" i="56"/>
  <c r="BA153" i="56"/>
  <c r="BA154" i="56"/>
  <c r="AQ136" i="67"/>
  <c r="AQ136" i="61"/>
  <c r="AQ133" i="61"/>
  <c r="AQ133" i="67"/>
  <c r="AQ162" i="67"/>
  <c r="AQ162" i="61"/>
  <c r="AQ159" i="61"/>
  <c r="AQ159" i="67"/>
  <c r="AQ145" i="61"/>
  <c r="AQ145" i="67"/>
  <c r="AQ155" i="61"/>
  <c r="AQ155" i="67"/>
  <c r="AQ143" i="61"/>
  <c r="AQ143" i="67"/>
  <c r="AQ147" i="67"/>
  <c r="AQ147" i="61"/>
  <c r="AQ161" i="61"/>
  <c r="AQ161" i="67"/>
  <c r="AQ158" i="61"/>
  <c r="AQ158" i="67"/>
  <c r="AQ146" i="61"/>
  <c r="AQ146" i="67"/>
  <c r="AP226" i="67"/>
  <c r="AP278" i="67" s="1"/>
  <c r="AP170" i="67"/>
  <c r="AP222" i="67" s="1"/>
  <c r="AP274" i="67" s="1"/>
  <c r="AP173" i="67"/>
  <c r="AP225" i="67" s="1"/>
  <c r="AP277" i="67" s="1"/>
  <c r="AP177" i="67"/>
  <c r="AP229" i="67" s="1"/>
  <c r="AP281" i="67" s="1"/>
  <c r="AP180" i="67"/>
  <c r="AP232" i="67" s="1"/>
  <c r="AP284" i="67" s="1"/>
  <c r="AP169" i="67"/>
  <c r="AP221" i="67" s="1"/>
  <c r="AP273" i="67" s="1"/>
  <c r="AP182" i="67"/>
  <c r="AP234" i="67" s="1"/>
  <c r="AP286" i="67" s="1"/>
  <c r="AP178" i="67"/>
  <c r="AP230" i="67" s="1"/>
  <c r="AP282" i="67" s="1"/>
  <c r="AP205" i="67"/>
  <c r="AP257" i="67" s="1"/>
  <c r="AP309" i="67" s="1"/>
  <c r="AP188" i="67"/>
  <c r="AP240" i="67" s="1"/>
  <c r="AP292" i="67" s="1"/>
  <c r="AP198" i="67"/>
  <c r="AP250" i="67" s="1"/>
  <c r="AP302" i="67" s="1"/>
  <c r="AP194" i="67"/>
  <c r="AP246" i="67" s="1"/>
  <c r="AP298" i="67" s="1"/>
  <c r="AP185" i="67"/>
  <c r="AP237" i="67" s="1"/>
  <c r="AP289" i="67" s="1"/>
  <c r="AP213" i="67"/>
  <c r="AP265" i="67" s="1"/>
  <c r="AP317" i="67" s="1"/>
  <c r="AP202" i="67"/>
  <c r="AP254" i="67" s="1"/>
  <c r="AP306" i="67" s="1"/>
  <c r="AP203" i="67"/>
  <c r="AP255" i="67" s="1"/>
  <c r="AP307" i="67" s="1"/>
  <c r="AP204" i="67"/>
  <c r="AP256" i="67" s="1"/>
  <c r="AP308" i="67" s="1"/>
  <c r="AP197" i="67"/>
  <c r="AP249" i="67" s="1"/>
  <c r="AP301" i="67" s="1"/>
  <c r="AP201" i="67"/>
  <c r="AP253" i="67" s="1"/>
  <c r="AP305" i="67" s="1"/>
  <c r="AP187" i="67"/>
  <c r="AP239" i="67" s="1"/>
  <c r="AP291" i="67" s="1"/>
  <c r="AP199" i="67"/>
  <c r="AP251" i="67" s="1"/>
  <c r="AP303" i="67" s="1"/>
  <c r="AP190" i="67"/>
  <c r="AP242" i="67" s="1"/>
  <c r="AP294" i="67" s="1"/>
  <c r="AP212" i="67"/>
  <c r="AP264" i="67" s="1"/>
  <c r="AP316" i="67" s="1"/>
  <c r="AP209" i="67"/>
  <c r="AP261" i="67" s="1"/>
  <c r="AP313" i="67" s="1"/>
  <c r="AP211" i="67"/>
  <c r="AP263" i="67" s="1"/>
  <c r="AP315" i="67" s="1"/>
  <c r="AP215" i="67"/>
  <c r="AP267" i="67" s="1"/>
  <c r="AP319" i="67" s="1"/>
  <c r="AP192" i="67"/>
  <c r="AP244" i="67" s="1"/>
  <c r="AP296" i="67" s="1"/>
  <c r="AP206" i="67"/>
  <c r="AP258" i="67" s="1"/>
  <c r="AP310" i="67" s="1"/>
  <c r="AP191" i="67"/>
  <c r="AP243" i="67" s="1"/>
  <c r="AP295" i="67" s="1"/>
  <c r="AP207" i="67"/>
  <c r="AP259" i="67" s="1"/>
  <c r="AP311" i="67" s="1"/>
  <c r="AP196" i="67"/>
  <c r="AP248" i="67" s="1"/>
  <c r="AP300" i="67" s="1"/>
  <c r="AP186" i="67"/>
  <c r="AP238" i="67" s="1"/>
  <c r="AP290" i="67" s="1"/>
  <c r="AP189" i="67"/>
  <c r="AP241" i="67" s="1"/>
  <c r="AP293" i="67" s="1"/>
  <c r="AP195" i="67"/>
  <c r="AP247" i="67" s="1"/>
  <c r="AP299" i="67" s="1"/>
  <c r="AP208" i="67"/>
  <c r="AP260" i="67" s="1"/>
  <c r="AP312" i="67" s="1"/>
  <c r="AP200" i="67"/>
  <c r="AP252" i="67" s="1"/>
  <c r="AP304" i="67" s="1"/>
  <c r="AP214" i="67"/>
  <c r="AP266" i="67" s="1"/>
  <c r="AP318" i="67" s="1"/>
  <c r="AP193" i="67"/>
  <c r="AP245" i="67" s="1"/>
  <c r="AP297" i="67" s="1"/>
  <c r="AP210" i="67"/>
  <c r="AP262" i="67" s="1"/>
  <c r="AP314" i="67" s="1"/>
  <c r="AP216" i="67"/>
  <c r="AP268" i="67" s="1"/>
  <c r="AP320" i="67" s="1"/>
  <c r="AP179" i="67"/>
  <c r="AP231" i="67" s="1"/>
  <c r="AP283" i="67" s="1"/>
  <c r="AP181" i="67"/>
  <c r="AP233" i="67" s="1"/>
  <c r="AP285" i="67" s="1"/>
  <c r="AP167" i="67"/>
  <c r="AP219" i="67" s="1"/>
  <c r="AP271" i="67" s="1"/>
  <c r="AP171" i="67"/>
  <c r="AP223" i="67" s="1"/>
  <c r="AP275" i="67" s="1"/>
  <c r="AP176" i="67"/>
  <c r="AP228" i="67" s="1"/>
  <c r="AP280" i="67" s="1"/>
  <c r="AP168" i="67"/>
  <c r="AP220" i="67" s="1"/>
  <c r="AP272" i="67" s="1"/>
  <c r="AP183" i="67"/>
  <c r="AP235" i="67" s="1"/>
  <c r="AP287" i="67" s="1"/>
  <c r="AP172" i="67"/>
  <c r="AP224" i="67" s="1"/>
  <c r="AP276" i="67" s="1"/>
  <c r="AP184" i="67"/>
  <c r="AP236" i="67" s="1"/>
  <c r="AP288" i="67" s="1"/>
  <c r="AP175" i="67"/>
  <c r="AP227" i="67" s="1"/>
  <c r="AP279" i="67" s="1"/>
  <c r="AQ126" i="61"/>
  <c r="AQ126" i="67"/>
  <c r="AQ115" i="61"/>
  <c r="AQ115" i="67"/>
  <c r="AQ333" i="67" s="1"/>
  <c r="AQ116" i="61"/>
  <c r="AQ116" i="67"/>
  <c r="AQ124" i="61"/>
  <c r="AQ124" i="67"/>
  <c r="AQ121" i="61"/>
  <c r="AQ121" i="67"/>
  <c r="AQ130" i="61"/>
  <c r="AQ130" i="67"/>
  <c r="AQ120" i="61"/>
  <c r="AQ120" i="67"/>
  <c r="AQ127" i="61"/>
  <c r="AQ127" i="67"/>
  <c r="AQ114" i="61"/>
  <c r="AQ114" i="67"/>
  <c r="AQ131" i="61"/>
  <c r="AQ131" i="67"/>
  <c r="AQ118" i="61"/>
  <c r="AQ335" i="61" s="1"/>
  <c r="AQ118" i="67"/>
  <c r="AQ335" i="67" s="1"/>
  <c r="AQ122" i="61"/>
  <c r="AQ122" i="67"/>
  <c r="AQ119" i="61"/>
  <c r="AQ119" i="67"/>
  <c r="AQ117" i="61"/>
  <c r="AQ117" i="67"/>
  <c r="AQ125" i="61"/>
  <c r="AQ125" i="67"/>
  <c r="AQ123" i="61"/>
  <c r="AQ123" i="67"/>
  <c r="AQ129" i="61"/>
  <c r="AQ129" i="67"/>
  <c r="AP324" i="67"/>
  <c r="AP57" i="61"/>
  <c r="AP227" i="61"/>
  <c r="AP279" i="61" s="1"/>
  <c r="AP57" i="67"/>
  <c r="AP399" i="67" s="1"/>
  <c r="AP401" i="67" s="1"/>
  <c r="AP402" i="67" s="1"/>
  <c r="BA58" i="56"/>
  <c r="BA54" i="56"/>
  <c r="BA57" i="56"/>
  <c r="BA55" i="56"/>
  <c r="BA52" i="56"/>
  <c r="BA51" i="56"/>
  <c r="AN184" i="69"/>
  <c r="AN71" i="69" s="1"/>
  <c r="AN183" i="59"/>
  <c r="AN70" i="59" s="1"/>
  <c r="BA10" i="56"/>
  <c r="BA19" i="56"/>
  <c r="BA30" i="56"/>
  <c r="BA43" i="56"/>
  <c r="BA34" i="56"/>
  <c r="BA27" i="56"/>
  <c r="BA42" i="56"/>
  <c r="BA48" i="56"/>
  <c r="BA16" i="56"/>
  <c r="BA12" i="56"/>
  <c r="BA37" i="56"/>
  <c r="BA9" i="56"/>
  <c r="BA25" i="56"/>
  <c r="BA21" i="56"/>
  <c r="BA46" i="56"/>
  <c r="BA33" i="56"/>
  <c r="BA22" i="56"/>
  <c r="BA31" i="56"/>
  <c r="BA18" i="56"/>
  <c r="BA24" i="56"/>
  <c r="BA49" i="56"/>
  <c r="BA28" i="56"/>
  <c r="BA45" i="56"/>
  <c r="BA40" i="56"/>
  <c r="BA13" i="56"/>
  <c r="BA39" i="56"/>
  <c r="BA36" i="56"/>
  <c r="BA15" i="56"/>
  <c r="AP60" i="67"/>
  <c r="AP110" i="67" s="1"/>
  <c r="AN14" i="69" s="1"/>
  <c r="AP324" i="61"/>
  <c r="AP348" i="61" s="1"/>
  <c r="AP363" i="61" s="1"/>
  <c r="AP60" i="61"/>
  <c r="AP110" i="61" s="1"/>
  <c r="AO81" i="69"/>
  <c r="AP82" i="69"/>
  <c r="AQ83" i="69"/>
  <c r="AR84" i="69"/>
  <c r="AS85" i="69"/>
  <c r="AT86" i="69"/>
  <c r="AU87" i="69"/>
  <c r="AV88" i="69"/>
  <c r="AW89" i="69"/>
  <c r="AX90" i="69"/>
  <c r="AY91" i="69"/>
  <c r="AZ92" i="69"/>
  <c r="BA93" i="69"/>
  <c r="BB94" i="69"/>
  <c r="BC95" i="69"/>
  <c r="BD96" i="69"/>
  <c r="BE97" i="69"/>
  <c r="AO188" i="69"/>
  <c r="AP189" i="69"/>
  <c r="AQ190" i="69"/>
  <c r="AR191" i="69"/>
  <c r="AS192" i="69"/>
  <c r="AT193" i="69"/>
  <c r="AU194" i="69"/>
  <c r="AV195" i="69"/>
  <c r="AW196" i="69"/>
  <c r="AX197" i="69"/>
  <c r="AY198" i="69"/>
  <c r="AZ199" i="69"/>
  <c r="BA200" i="69"/>
  <c r="BB201" i="69"/>
  <c r="BC202" i="69"/>
  <c r="BD203" i="69"/>
  <c r="BE204" i="69"/>
  <c r="AO401" i="61"/>
  <c r="AO402" i="61" s="1"/>
  <c r="AO187" i="59"/>
  <c r="AP188" i="59"/>
  <c r="AQ189" i="59"/>
  <c r="AR190" i="59"/>
  <c r="AS191" i="59"/>
  <c r="AT192" i="59"/>
  <c r="AU193" i="59"/>
  <c r="AV194" i="59"/>
  <c r="AW195" i="59"/>
  <c r="AX196" i="59"/>
  <c r="AY197" i="59"/>
  <c r="AZ198" i="59"/>
  <c r="BA199" i="59"/>
  <c r="BB200" i="59"/>
  <c r="BC201" i="59"/>
  <c r="BD202" i="59"/>
  <c r="BE203" i="59"/>
  <c r="AO80" i="59"/>
  <c r="AP81" i="59"/>
  <c r="AQ82" i="59"/>
  <c r="AR83" i="59"/>
  <c r="AS84" i="59"/>
  <c r="AT85" i="59"/>
  <c r="AU86" i="59"/>
  <c r="AV87" i="59"/>
  <c r="AW88" i="59"/>
  <c r="AX89" i="59"/>
  <c r="AY90" i="59"/>
  <c r="AZ91" i="59"/>
  <c r="BA92" i="59"/>
  <c r="BB93" i="59"/>
  <c r="BC94" i="59"/>
  <c r="BD95" i="59"/>
  <c r="BE96" i="59"/>
  <c r="AM29" i="1"/>
  <c r="BB3" i="56"/>
  <c r="BA6" i="56"/>
  <c r="BA7" i="56"/>
  <c r="AN14" i="59" l="1"/>
  <c r="AN18" i="59" s="1"/>
  <c r="AM20" i="69"/>
  <c r="AP23" i="75"/>
  <c r="AS83" i="75"/>
  <c r="AY89" i="75"/>
  <c r="AV86" i="75"/>
  <c r="BD94" i="75"/>
  <c r="AQ81" i="75"/>
  <c r="AU85" i="75"/>
  <c r="BE95" i="75"/>
  <c r="BB92" i="75"/>
  <c r="AR82" i="75"/>
  <c r="AZ90" i="75"/>
  <c r="AW87" i="75"/>
  <c r="AT84" i="75"/>
  <c r="AO79" i="75"/>
  <c r="AO129" i="75" s="1"/>
  <c r="AO16" i="75" s="1"/>
  <c r="AP80" i="75"/>
  <c r="AX88" i="75"/>
  <c r="BF96" i="75"/>
  <c r="BA91" i="75"/>
  <c r="BC93" i="75"/>
  <c r="AP21" i="75"/>
  <c r="AQ333" i="61"/>
  <c r="AQ330" i="67"/>
  <c r="AQ330" i="61"/>
  <c r="AQ336" i="67"/>
  <c r="AQ336" i="61"/>
  <c r="AQ328" i="67"/>
  <c r="AQ329" i="61"/>
  <c r="AQ325" i="67"/>
  <c r="AQ329" i="67"/>
  <c r="AP399" i="61"/>
  <c r="AQ332" i="67"/>
  <c r="AQ334" i="67"/>
  <c r="AQ331" i="61"/>
  <c r="AQ331" i="67"/>
  <c r="AQ327" i="67"/>
  <c r="AQ326" i="67"/>
  <c r="AP338" i="67"/>
  <c r="AP353" i="67"/>
  <c r="AP368" i="67" s="1"/>
  <c r="AP343" i="67"/>
  <c r="AP358" i="67" s="1"/>
  <c r="AP345" i="67"/>
  <c r="AP360" i="67" s="1"/>
  <c r="AP349" i="67"/>
  <c r="AP364" i="67" s="1"/>
  <c r="AP348" i="67"/>
  <c r="AP363" i="67" s="1"/>
  <c r="AP344" i="67"/>
  <c r="AP359" i="67" s="1"/>
  <c r="AP347" i="67"/>
  <c r="AP362" i="67" s="1"/>
  <c r="AP352" i="67"/>
  <c r="AP367" i="67" s="1"/>
  <c r="AP346" i="67"/>
  <c r="AP361" i="67" s="1"/>
  <c r="AP342" i="67"/>
  <c r="AP357" i="67" s="1"/>
  <c r="AP351" i="67"/>
  <c r="AP366" i="67" s="1"/>
  <c r="AP350" i="67"/>
  <c r="AP365" i="67" s="1"/>
  <c r="AP341" i="67"/>
  <c r="AP356" i="67" s="1"/>
  <c r="AP378" i="61"/>
  <c r="AP352" i="61"/>
  <c r="AP367" i="61" s="1"/>
  <c r="AP353" i="61"/>
  <c r="AP368" i="61" s="1"/>
  <c r="AP351" i="61"/>
  <c r="AP366" i="61" s="1"/>
  <c r="AP347" i="61"/>
  <c r="AP362" i="61" s="1"/>
  <c r="AP345" i="61"/>
  <c r="AP360" i="61" s="1"/>
  <c r="AP346" i="61"/>
  <c r="AP361" i="61" s="1"/>
  <c r="AP349" i="61"/>
  <c r="AP364" i="61" s="1"/>
  <c r="AP342" i="61"/>
  <c r="AP357" i="61" s="1"/>
  <c r="AP341" i="61"/>
  <c r="AP356" i="61" s="1"/>
  <c r="AP343" i="61"/>
  <c r="AP358" i="61" s="1"/>
  <c r="AP344" i="61"/>
  <c r="AP359" i="61" s="1"/>
  <c r="AP350" i="61"/>
  <c r="AP365" i="61" s="1"/>
  <c r="AP338" i="61"/>
  <c r="AQ325" i="61"/>
  <c r="AQ165" i="67"/>
  <c r="AQ172" i="67" s="1"/>
  <c r="AP78" i="69"/>
  <c r="BF204" i="69" s="1"/>
  <c r="AP76" i="69"/>
  <c r="BF97" i="69" s="1"/>
  <c r="AP77" i="59"/>
  <c r="BF203" i="59" s="1"/>
  <c r="AP75" i="59"/>
  <c r="BF96" i="59" s="1"/>
  <c r="AQ328" i="61"/>
  <c r="AQ326" i="61"/>
  <c r="BA29" i="56"/>
  <c r="BA110" i="56"/>
  <c r="BA68" i="56"/>
  <c r="AR137" i="69"/>
  <c r="BF151" i="69"/>
  <c r="AR136" i="59"/>
  <c r="BF150" i="59"/>
  <c r="AS9" i="61"/>
  <c r="AS62" i="61" s="1"/>
  <c r="AW13" i="61"/>
  <c r="AW66" i="61" s="1"/>
  <c r="AR8" i="61"/>
  <c r="AR61" i="61" s="1"/>
  <c r="AV12" i="61"/>
  <c r="AV65" i="61" s="1"/>
  <c r="AU11" i="61"/>
  <c r="AU64" i="61" s="1"/>
  <c r="AZ16" i="61"/>
  <c r="AZ69" i="61" s="1"/>
  <c r="BD20" i="61"/>
  <c r="BD73" i="61" s="1"/>
  <c r="AY15" i="61"/>
  <c r="AY68" i="61" s="1"/>
  <c r="BC19" i="61"/>
  <c r="BC72" i="61" s="1"/>
  <c r="AT10" i="61"/>
  <c r="AT63" i="61" s="1"/>
  <c r="AX14" i="61"/>
  <c r="AX67" i="61" s="1"/>
  <c r="BB18" i="61"/>
  <c r="BB71" i="61" s="1"/>
  <c r="BA17" i="61"/>
  <c r="BA70" i="61" s="1"/>
  <c r="BE21" i="61"/>
  <c r="BE74" i="61" s="1"/>
  <c r="BH24" i="61"/>
  <c r="BH77" i="61" s="1"/>
  <c r="J77" i="61" s="1"/>
  <c r="BG23" i="61"/>
  <c r="BG76" i="61" s="1"/>
  <c r="BF22" i="61"/>
  <c r="BF75" i="61" s="1"/>
  <c r="AQ7" i="61"/>
  <c r="AQ327" i="61"/>
  <c r="BA92" i="56"/>
  <c r="BA98" i="56"/>
  <c r="BA113" i="56"/>
  <c r="BA125" i="56"/>
  <c r="BA71" i="56"/>
  <c r="BA146" i="56"/>
  <c r="BA89" i="56"/>
  <c r="BA62" i="56"/>
  <c r="BA152" i="56"/>
  <c r="BA77" i="56"/>
  <c r="BA134" i="56"/>
  <c r="BA116" i="56"/>
  <c r="BA119" i="56"/>
  <c r="BA131" i="56"/>
  <c r="BA101" i="56"/>
  <c r="BA137" i="56"/>
  <c r="BA104" i="56"/>
  <c r="BA74" i="56"/>
  <c r="BA128" i="56"/>
  <c r="BA95" i="56"/>
  <c r="BA155" i="56"/>
  <c r="BA143" i="56"/>
  <c r="BA122" i="56"/>
  <c r="BA86" i="56"/>
  <c r="BA65" i="56"/>
  <c r="BA149" i="56"/>
  <c r="BA107" i="56"/>
  <c r="BA80" i="56"/>
  <c r="BA83" i="56"/>
  <c r="BA140" i="56"/>
  <c r="AS9" i="67"/>
  <c r="AS62" i="67" s="1"/>
  <c r="AW13" i="67"/>
  <c r="AW66" i="67" s="1"/>
  <c r="AR8" i="67"/>
  <c r="AR61" i="67" s="1"/>
  <c r="AV12" i="67"/>
  <c r="AV65" i="67" s="1"/>
  <c r="AZ16" i="67"/>
  <c r="AZ69" i="67" s="1"/>
  <c r="AU11" i="67"/>
  <c r="AU64" i="67" s="1"/>
  <c r="AY15" i="67"/>
  <c r="AY68" i="67" s="1"/>
  <c r="AT10" i="67"/>
  <c r="AT63" i="67" s="1"/>
  <c r="BC19" i="67"/>
  <c r="BC72" i="67" s="1"/>
  <c r="BB18" i="67"/>
  <c r="BB71" i="67" s="1"/>
  <c r="BF22" i="67"/>
  <c r="BF75" i="67" s="1"/>
  <c r="BA17" i="67"/>
  <c r="BA70" i="67" s="1"/>
  <c r="BE21" i="67"/>
  <c r="BE74" i="67" s="1"/>
  <c r="BH24" i="67"/>
  <c r="BH77" i="67" s="1"/>
  <c r="J77" i="67" s="1"/>
  <c r="BG23" i="67"/>
  <c r="BG76" i="67" s="1"/>
  <c r="AX14" i="67"/>
  <c r="AX67" i="67" s="1"/>
  <c r="BD20" i="67"/>
  <c r="BD73" i="67" s="1"/>
  <c r="AQ164" i="61"/>
  <c r="AQ7" i="67"/>
  <c r="AQ332" i="61"/>
  <c r="AQ334" i="61"/>
  <c r="BA59" i="56"/>
  <c r="BA53" i="56"/>
  <c r="BA56" i="56"/>
  <c r="AO238" i="69"/>
  <c r="AO73" i="69" s="1"/>
  <c r="AO131" i="69"/>
  <c r="AO69" i="69" s="1"/>
  <c r="AO237" i="59"/>
  <c r="AO72" i="59" s="1"/>
  <c r="AO130" i="59"/>
  <c r="AO68" i="59" s="1"/>
  <c r="AS137" i="59"/>
  <c r="BC147" i="59"/>
  <c r="AQ135" i="59"/>
  <c r="BB146" i="59"/>
  <c r="AX142" i="59"/>
  <c r="AW141" i="59"/>
  <c r="AT139" i="69"/>
  <c r="AP135" i="69"/>
  <c r="AX143" i="69"/>
  <c r="BB147" i="69"/>
  <c r="BE149" i="59"/>
  <c r="AY143" i="59"/>
  <c r="AT138" i="59"/>
  <c r="AO133" i="59"/>
  <c r="BA145" i="59"/>
  <c r="AU139" i="59"/>
  <c r="AP134" i="59"/>
  <c r="BA41" i="56"/>
  <c r="BD148" i="59"/>
  <c r="AZ144" i="59"/>
  <c r="AV140" i="59"/>
  <c r="BA11" i="56"/>
  <c r="BE150" i="69"/>
  <c r="BA146" i="69"/>
  <c r="AW142" i="69"/>
  <c r="AS138" i="69"/>
  <c r="AO134" i="69"/>
  <c r="BA32" i="56"/>
  <c r="BC148" i="69"/>
  <c r="AY144" i="69"/>
  <c r="AU140" i="69"/>
  <c r="AQ136" i="69"/>
  <c r="BA44" i="56"/>
  <c r="BD149" i="69"/>
  <c r="AZ145" i="69"/>
  <c r="AV141" i="69"/>
  <c r="BA14" i="56"/>
  <c r="BA23" i="56"/>
  <c r="BA50" i="56"/>
  <c r="BA26" i="56"/>
  <c r="BA17" i="56"/>
  <c r="BA35" i="56"/>
  <c r="BA20" i="56"/>
  <c r="BA47" i="56"/>
  <c r="BA38" i="56"/>
  <c r="BA8" i="56"/>
  <c r="AM30" i="1"/>
  <c r="BB4" i="56"/>
  <c r="AN28" i="1"/>
  <c r="AN18" i="69" l="1"/>
  <c r="AN20" i="59"/>
  <c r="AP22" i="75"/>
  <c r="AQ27" i="75"/>
  <c r="AS29" i="75"/>
  <c r="AR28" i="75"/>
  <c r="AV32" i="75"/>
  <c r="BA37" i="75"/>
  <c r="BD40" i="75"/>
  <c r="BE41" i="75"/>
  <c r="AX34" i="75"/>
  <c r="BF42" i="75"/>
  <c r="AW33" i="75"/>
  <c r="AT30" i="75"/>
  <c r="AU31" i="75"/>
  <c r="AY35" i="75"/>
  <c r="BB38" i="75"/>
  <c r="AZ36" i="75"/>
  <c r="AP26" i="75"/>
  <c r="AP76" i="75" s="1"/>
  <c r="AP14" i="75" s="1"/>
  <c r="BC39" i="75"/>
  <c r="BA144" i="75"/>
  <c r="BE148" i="75"/>
  <c r="BD147" i="75"/>
  <c r="AP133" i="75"/>
  <c r="AP183" i="75" s="1"/>
  <c r="AP18" i="75" s="1"/>
  <c r="BF149" i="75"/>
  <c r="AR135" i="75"/>
  <c r="AV139" i="75"/>
  <c r="AX141" i="75"/>
  <c r="AZ143" i="75"/>
  <c r="AS136" i="75"/>
  <c r="AT137" i="75"/>
  <c r="AW140" i="75"/>
  <c r="AU138" i="75"/>
  <c r="AY142" i="75"/>
  <c r="BC146" i="75"/>
  <c r="BB145" i="75"/>
  <c r="AQ134" i="75"/>
  <c r="AP383" i="67"/>
  <c r="AP382" i="67"/>
  <c r="AP379" i="67"/>
  <c r="AP378" i="67"/>
  <c r="AP377" i="67"/>
  <c r="AP375" i="67"/>
  <c r="AP381" i="67"/>
  <c r="AP371" i="67"/>
  <c r="AP380" i="67"/>
  <c r="AP374" i="67"/>
  <c r="AP372" i="67"/>
  <c r="AP376" i="67"/>
  <c r="AP373" i="67"/>
  <c r="AQ60" i="67"/>
  <c r="AQ110" i="67" s="1"/>
  <c r="AO14" i="69" s="1"/>
  <c r="AP383" i="61"/>
  <c r="AP381" i="61"/>
  <c r="AP379" i="61"/>
  <c r="AP377" i="61"/>
  <c r="AP375" i="61"/>
  <c r="AP372" i="61"/>
  <c r="AP380" i="61"/>
  <c r="AP374" i="61"/>
  <c r="AP371" i="61"/>
  <c r="AP382" i="61"/>
  <c r="AP376" i="61"/>
  <c r="AP373" i="61"/>
  <c r="AP77" i="69"/>
  <c r="AP76" i="59"/>
  <c r="AR134" i="61"/>
  <c r="AR134" i="67"/>
  <c r="AR121" i="67"/>
  <c r="AR121" i="61"/>
  <c r="AR148" i="67"/>
  <c r="AR148" i="61"/>
  <c r="AR155" i="67"/>
  <c r="AR137" i="67"/>
  <c r="AR160" i="67"/>
  <c r="AR149" i="61"/>
  <c r="AR151" i="61"/>
  <c r="AR162" i="67"/>
  <c r="AR144" i="61"/>
  <c r="AR150" i="67"/>
  <c r="AR132" i="67"/>
  <c r="AR135" i="61"/>
  <c r="AR142" i="61"/>
  <c r="AR156" i="61"/>
  <c r="AR141" i="67"/>
  <c r="AR153" i="61"/>
  <c r="AR144" i="67"/>
  <c r="AR142" i="67"/>
  <c r="AR149" i="67"/>
  <c r="AR135" i="67"/>
  <c r="AR137" i="61"/>
  <c r="AR153" i="67"/>
  <c r="AR160" i="61"/>
  <c r="AR141" i="61"/>
  <c r="AR150" i="61"/>
  <c r="AR132" i="61"/>
  <c r="AR151" i="67"/>
  <c r="AR162" i="61"/>
  <c r="AR155" i="61"/>
  <c r="AR156" i="67"/>
  <c r="AR158" i="67"/>
  <c r="AR158" i="61"/>
  <c r="AR140" i="61"/>
  <c r="AR140" i="67"/>
  <c r="AR136" i="61"/>
  <c r="AR136" i="67"/>
  <c r="AR139" i="61"/>
  <c r="AR139" i="67"/>
  <c r="AR152" i="61"/>
  <c r="AR152" i="67"/>
  <c r="AR163" i="67"/>
  <c r="AR163" i="61"/>
  <c r="AR146" i="67"/>
  <c r="AR146" i="61"/>
  <c r="AR138" i="61"/>
  <c r="AR138" i="67"/>
  <c r="AR161" i="61"/>
  <c r="AR161" i="67"/>
  <c r="AR159" i="61"/>
  <c r="AR159" i="67"/>
  <c r="AR143" i="67"/>
  <c r="AR143" i="61"/>
  <c r="AR157" i="61"/>
  <c r="AR157" i="67"/>
  <c r="BB108" i="56"/>
  <c r="BB96" i="56"/>
  <c r="BB94" i="56"/>
  <c r="BB144" i="56"/>
  <c r="BB75" i="56"/>
  <c r="BB111" i="56"/>
  <c r="BB139" i="56"/>
  <c r="BB148" i="56"/>
  <c r="BB66" i="56"/>
  <c r="BB120" i="56"/>
  <c r="BB114" i="56"/>
  <c r="BB87" i="56"/>
  <c r="BB127" i="56"/>
  <c r="BB136" i="56"/>
  <c r="BB60" i="56"/>
  <c r="BB117" i="56"/>
  <c r="BB69" i="56"/>
  <c r="BB64" i="56"/>
  <c r="BB73" i="56"/>
  <c r="BB100" i="56"/>
  <c r="BB123" i="56"/>
  <c r="BB126" i="56"/>
  <c r="BB81" i="56"/>
  <c r="BB145" i="56"/>
  <c r="BB72" i="56"/>
  <c r="BB99" i="56"/>
  <c r="BB88" i="56"/>
  <c r="BB118" i="56"/>
  <c r="BB82" i="56"/>
  <c r="BB76" i="56"/>
  <c r="BB106" i="56"/>
  <c r="BB103" i="56"/>
  <c r="BB84" i="56"/>
  <c r="BB70" i="56"/>
  <c r="BB142" i="56"/>
  <c r="BB93" i="56"/>
  <c r="BB102" i="56"/>
  <c r="BB147" i="56"/>
  <c r="BB78" i="56"/>
  <c r="BB109" i="56"/>
  <c r="BB133" i="56"/>
  <c r="BB90" i="56"/>
  <c r="BB67" i="56"/>
  <c r="BB151" i="56"/>
  <c r="BB112" i="56"/>
  <c r="BB97" i="56"/>
  <c r="BB63" i="56"/>
  <c r="BB132" i="56"/>
  <c r="BB85" i="56"/>
  <c r="BB141" i="56"/>
  <c r="BB124" i="56"/>
  <c r="BB105" i="56"/>
  <c r="BB138" i="56"/>
  <c r="BB91" i="56"/>
  <c r="BB61" i="56"/>
  <c r="BB79" i="56"/>
  <c r="BB135" i="56"/>
  <c r="BB130" i="56"/>
  <c r="BB121" i="56"/>
  <c r="BB150" i="56"/>
  <c r="BB129" i="56"/>
  <c r="BB115" i="56"/>
  <c r="BB154" i="56"/>
  <c r="BB153" i="56"/>
  <c r="AR147" i="67"/>
  <c r="AR147" i="61"/>
  <c r="AR133" i="61"/>
  <c r="AR133" i="67"/>
  <c r="AR154" i="61"/>
  <c r="AR154" i="67"/>
  <c r="AR145" i="61"/>
  <c r="AR145" i="67"/>
  <c r="AQ224" i="67"/>
  <c r="AQ276" i="67" s="1"/>
  <c r="AQ180" i="67"/>
  <c r="AQ232" i="67" s="1"/>
  <c r="AQ284" i="67" s="1"/>
  <c r="AQ176" i="67"/>
  <c r="AQ228" i="67" s="1"/>
  <c r="AQ280" i="67" s="1"/>
  <c r="AQ173" i="67"/>
  <c r="AQ225" i="67" s="1"/>
  <c r="AQ277" i="67" s="1"/>
  <c r="AQ197" i="67"/>
  <c r="AQ249" i="67" s="1"/>
  <c r="AQ301" i="67" s="1"/>
  <c r="AQ202" i="67"/>
  <c r="AQ254" i="67" s="1"/>
  <c r="AQ306" i="67" s="1"/>
  <c r="AQ194" i="67"/>
  <c r="AQ246" i="67" s="1"/>
  <c r="AQ298" i="67" s="1"/>
  <c r="AQ204" i="67"/>
  <c r="AQ256" i="67" s="1"/>
  <c r="AQ308" i="67" s="1"/>
  <c r="AQ205" i="67"/>
  <c r="AQ257" i="67" s="1"/>
  <c r="AQ309" i="67" s="1"/>
  <c r="AQ188" i="67"/>
  <c r="AQ240" i="67" s="1"/>
  <c r="AQ292" i="67" s="1"/>
  <c r="AQ213" i="67"/>
  <c r="AQ265" i="67" s="1"/>
  <c r="AQ317" i="67" s="1"/>
  <c r="AQ201" i="67"/>
  <c r="AQ253" i="67" s="1"/>
  <c r="AQ305" i="67" s="1"/>
  <c r="AQ190" i="67"/>
  <c r="AQ242" i="67" s="1"/>
  <c r="AQ294" i="67" s="1"/>
  <c r="AQ200" i="67"/>
  <c r="AQ252" i="67" s="1"/>
  <c r="AQ304" i="67" s="1"/>
  <c r="AQ203" i="67"/>
  <c r="AQ255" i="67" s="1"/>
  <c r="AQ307" i="67" s="1"/>
  <c r="AQ187" i="67"/>
  <c r="AQ239" i="67" s="1"/>
  <c r="AQ291" i="67" s="1"/>
  <c r="AQ185" i="67"/>
  <c r="AQ237" i="67" s="1"/>
  <c r="AQ289" i="67" s="1"/>
  <c r="AQ191" i="67"/>
  <c r="AQ243" i="67" s="1"/>
  <c r="AQ295" i="67" s="1"/>
  <c r="AQ208" i="67"/>
  <c r="AQ260" i="67" s="1"/>
  <c r="AQ312" i="67" s="1"/>
  <c r="AQ210" i="67"/>
  <c r="AQ262" i="67" s="1"/>
  <c r="AQ314" i="67" s="1"/>
  <c r="AQ199" i="67"/>
  <c r="AQ251" i="67" s="1"/>
  <c r="AQ303" i="67" s="1"/>
  <c r="AQ207" i="67"/>
  <c r="AQ259" i="67" s="1"/>
  <c r="AQ311" i="67" s="1"/>
  <c r="AQ211" i="67"/>
  <c r="AQ263" i="67" s="1"/>
  <c r="AQ315" i="67" s="1"/>
  <c r="AQ214" i="67"/>
  <c r="AQ266" i="67" s="1"/>
  <c r="AQ318" i="67" s="1"/>
  <c r="AQ212" i="67"/>
  <c r="AQ264" i="67" s="1"/>
  <c r="AQ316" i="67" s="1"/>
  <c r="AQ192" i="67"/>
  <c r="AQ244" i="67" s="1"/>
  <c r="AQ296" i="67" s="1"/>
  <c r="AQ189" i="67"/>
  <c r="AQ241" i="67" s="1"/>
  <c r="AQ293" i="67" s="1"/>
  <c r="AQ215" i="67"/>
  <c r="AQ267" i="67" s="1"/>
  <c r="AQ319" i="67" s="1"/>
  <c r="AQ196" i="67"/>
  <c r="AQ248" i="67" s="1"/>
  <c r="AQ300" i="67" s="1"/>
  <c r="AQ206" i="67"/>
  <c r="AQ258" i="67" s="1"/>
  <c r="AQ310" i="67" s="1"/>
  <c r="AQ193" i="67"/>
  <c r="AQ245" i="67" s="1"/>
  <c r="AQ297" i="67" s="1"/>
  <c r="AQ195" i="67"/>
  <c r="AQ247" i="67" s="1"/>
  <c r="AQ299" i="67" s="1"/>
  <c r="AQ198" i="67"/>
  <c r="AQ250" i="67" s="1"/>
  <c r="AQ302" i="67" s="1"/>
  <c r="AQ209" i="67"/>
  <c r="AQ261" i="67" s="1"/>
  <c r="AQ313" i="67" s="1"/>
  <c r="AQ186" i="67"/>
  <c r="AQ238" i="67" s="1"/>
  <c r="AQ290" i="67" s="1"/>
  <c r="AQ216" i="67"/>
  <c r="AQ268" i="67" s="1"/>
  <c r="AQ320" i="67" s="1"/>
  <c r="AQ181" i="67"/>
  <c r="AQ233" i="67" s="1"/>
  <c r="AQ285" i="67" s="1"/>
  <c r="AQ168" i="67"/>
  <c r="AQ220" i="67" s="1"/>
  <c r="AQ272" i="67" s="1"/>
  <c r="AQ184" i="67"/>
  <c r="AQ236" i="67" s="1"/>
  <c r="AQ288" i="67" s="1"/>
  <c r="AQ179" i="67"/>
  <c r="AQ231" i="67" s="1"/>
  <c r="AQ283" i="67" s="1"/>
  <c r="AQ177" i="67"/>
  <c r="AQ229" i="67" s="1"/>
  <c r="AQ281" i="67" s="1"/>
  <c r="AQ175" i="67"/>
  <c r="AQ227" i="67" s="1"/>
  <c r="AQ279" i="67" s="1"/>
  <c r="AQ169" i="67"/>
  <c r="AQ221" i="67" s="1"/>
  <c r="AQ273" i="67" s="1"/>
  <c r="AQ167" i="67"/>
  <c r="AQ219" i="67" s="1"/>
  <c r="AQ271" i="67" s="1"/>
  <c r="AQ178" i="67"/>
  <c r="AQ230" i="67" s="1"/>
  <c r="AQ282" i="67" s="1"/>
  <c r="AQ183" i="67"/>
  <c r="AQ235" i="67" s="1"/>
  <c r="AQ287" i="67" s="1"/>
  <c r="AQ170" i="67"/>
  <c r="AQ222" i="67" s="1"/>
  <c r="AQ274" i="67" s="1"/>
  <c r="AQ174" i="67"/>
  <c r="AQ226" i="67" s="1"/>
  <c r="AQ278" i="67" s="1"/>
  <c r="AQ171" i="67"/>
  <c r="AQ223" i="67" s="1"/>
  <c r="AQ275" i="67" s="1"/>
  <c r="AQ182" i="67"/>
  <c r="AQ234" i="67" s="1"/>
  <c r="AQ286" i="67" s="1"/>
  <c r="AR114" i="61"/>
  <c r="AR114" i="67"/>
  <c r="AR127" i="61"/>
  <c r="AR127" i="67"/>
  <c r="AR128" i="61"/>
  <c r="AR128" i="67"/>
  <c r="AR126" i="61"/>
  <c r="AR126" i="67"/>
  <c r="AR129" i="61"/>
  <c r="AR129" i="67"/>
  <c r="AR123" i="61"/>
  <c r="AR123" i="67"/>
  <c r="AR122" i="61"/>
  <c r="AR122" i="67"/>
  <c r="AR131" i="61"/>
  <c r="AR131" i="67"/>
  <c r="AR117" i="61"/>
  <c r="AR325" i="61" s="1"/>
  <c r="AR117" i="67"/>
  <c r="AR119" i="61"/>
  <c r="AR119" i="67"/>
  <c r="AR124" i="61"/>
  <c r="AR124" i="67"/>
  <c r="AR118" i="61"/>
  <c r="AR335" i="61" s="1"/>
  <c r="AR118" i="67"/>
  <c r="AR335" i="67" s="1"/>
  <c r="AR120" i="61"/>
  <c r="AR120" i="67"/>
  <c r="AR116" i="61"/>
  <c r="AR116" i="67"/>
  <c r="AR115" i="61"/>
  <c r="AR115" i="67"/>
  <c r="AR333" i="67" s="1"/>
  <c r="AR125" i="61"/>
  <c r="AR125" i="67"/>
  <c r="AR130" i="61"/>
  <c r="AR130" i="67"/>
  <c r="AQ324" i="67"/>
  <c r="AQ57" i="67"/>
  <c r="AQ399" i="67" s="1"/>
  <c r="AQ401" i="67" s="1"/>
  <c r="AQ402" i="67" s="1"/>
  <c r="AQ180" i="61"/>
  <c r="AQ232" i="61" s="1"/>
  <c r="AQ284" i="61" s="1"/>
  <c r="AQ181" i="61"/>
  <c r="AQ233" i="61" s="1"/>
  <c r="AQ285" i="61" s="1"/>
  <c r="AQ205" i="61"/>
  <c r="AQ257" i="61" s="1"/>
  <c r="AQ309" i="61" s="1"/>
  <c r="AQ213" i="61"/>
  <c r="AQ265" i="61" s="1"/>
  <c r="AQ317" i="61" s="1"/>
  <c r="AQ200" i="61"/>
  <c r="AQ252" i="61" s="1"/>
  <c r="AQ304" i="61" s="1"/>
  <c r="AQ212" i="61"/>
  <c r="AQ264" i="61" s="1"/>
  <c r="AQ316" i="61" s="1"/>
  <c r="AQ206" i="61"/>
  <c r="AQ258" i="61" s="1"/>
  <c r="AQ310" i="61" s="1"/>
  <c r="AQ195" i="61"/>
  <c r="AQ247" i="61" s="1"/>
  <c r="AQ299" i="61" s="1"/>
  <c r="AQ198" i="61"/>
  <c r="AQ250" i="61" s="1"/>
  <c r="AQ302" i="61" s="1"/>
  <c r="AQ216" i="61"/>
  <c r="AQ268" i="61" s="1"/>
  <c r="AQ320" i="61" s="1"/>
  <c r="AQ172" i="61"/>
  <c r="AQ224" i="61" s="1"/>
  <c r="AQ276" i="61" s="1"/>
  <c r="AQ168" i="61"/>
  <c r="AQ220" i="61" s="1"/>
  <c r="AQ272" i="61" s="1"/>
  <c r="AQ167" i="61"/>
  <c r="AQ219" i="61" s="1"/>
  <c r="AQ271" i="61" s="1"/>
  <c r="AQ202" i="61"/>
  <c r="AQ254" i="61" s="1"/>
  <c r="AQ306" i="61" s="1"/>
  <c r="AQ204" i="61"/>
  <c r="AQ256" i="61" s="1"/>
  <c r="AQ308" i="61" s="1"/>
  <c r="AQ187" i="61"/>
  <c r="AQ239" i="61" s="1"/>
  <c r="AQ291" i="61" s="1"/>
  <c r="AQ194" i="61"/>
  <c r="AQ246" i="61" s="1"/>
  <c r="AQ298" i="61" s="1"/>
  <c r="AQ193" i="61"/>
  <c r="AQ245" i="61" s="1"/>
  <c r="AQ297" i="61" s="1"/>
  <c r="AQ209" i="61"/>
  <c r="AQ261" i="61" s="1"/>
  <c r="AQ313" i="61" s="1"/>
  <c r="AQ210" i="61"/>
  <c r="AQ262" i="61" s="1"/>
  <c r="AQ314" i="61" s="1"/>
  <c r="AQ207" i="61"/>
  <c r="AQ259" i="61" s="1"/>
  <c r="AQ311" i="61" s="1"/>
  <c r="AQ177" i="61"/>
  <c r="AQ229" i="61" s="1"/>
  <c r="AQ281" i="61" s="1"/>
  <c r="AQ183" i="61"/>
  <c r="AQ235" i="61" s="1"/>
  <c r="AQ287" i="61" s="1"/>
  <c r="AQ175" i="61"/>
  <c r="AQ227" i="61" s="1"/>
  <c r="AQ279" i="61" s="1"/>
  <c r="AQ178" i="61"/>
  <c r="AQ230" i="61" s="1"/>
  <c r="AQ282" i="61" s="1"/>
  <c r="AQ176" i="61"/>
  <c r="AQ228" i="61" s="1"/>
  <c r="AQ280" i="61" s="1"/>
  <c r="AQ190" i="61"/>
  <c r="AQ242" i="61" s="1"/>
  <c r="AQ294" i="61" s="1"/>
  <c r="AQ185" i="61"/>
  <c r="AQ237" i="61" s="1"/>
  <c r="AQ289" i="61" s="1"/>
  <c r="AQ188" i="61"/>
  <c r="AQ240" i="61" s="1"/>
  <c r="AQ292" i="61" s="1"/>
  <c r="AQ215" i="61"/>
  <c r="AQ267" i="61" s="1"/>
  <c r="AQ319" i="61" s="1"/>
  <c r="AQ192" i="61"/>
  <c r="AQ244" i="61" s="1"/>
  <c r="AQ296" i="61" s="1"/>
  <c r="AQ191" i="61"/>
  <c r="AQ243" i="61" s="1"/>
  <c r="AQ295" i="61" s="1"/>
  <c r="AQ214" i="61"/>
  <c r="AQ266" i="61" s="1"/>
  <c r="AQ318" i="61" s="1"/>
  <c r="AQ196" i="61"/>
  <c r="AQ248" i="61" s="1"/>
  <c r="AQ300" i="61" s="1"/>
  <c r="AQ184" i="61"/>
  <c r="AQ236" i="61" s="1"/>
  <c r="AQ288" i="61" s="1"/>
  <c r="AQ174" i="61"/>
  <c r="AQ226" i="61" s="1"/>
  <c r="AQ278" i="61" s="1"/>
  <c r="AQ182" i="61"/>
  <c r="AQ234" i="61" s="1"/>
  <c r="AQ286" i="61" s="1"/>
  <c r="AQ173" i="61"/>
  <c r="AQ225" i="61" s="1"/>
  <c r="AQ277" i="61" s="1"/>
  <c r="AQ171" i="61"/>
  <c r="AQ223" i="61" s="1"/>
  <c r="AQ275" i="61" s="1"/>
  <c r="AQ197" i="61"/>
  <c r="AQ249" i="61" s="1"/>
  <c r="AQ301" i="61" s="1"/>
  <c r="AQ203" i="61"/>
  <c r="AQ255" i="61" s="1"/>
  <c r="AQ307" i="61" s="1"/>
  <c r="AQ201" i="61"/>
  <c r="AQ253" i="61" s="1"/>
  <c r="AQ305" i="61" s="1"/>
  <c r="AQ208" i="61"/>
  <c r="AQ260" i="61" s="1"/>
  <c r="AQ312" i="61" s="1"/>
  <c r="AQ199" i="61"/>
  <c r="AQ251" i="61" s="1"/>
  <c r="AQ303" i="61" s="1"/>
  <c r="AQ186" i="61"/>
  <c r="AQ238" i="61" s="1"/>
  <c r="AQ290" i="61" s="1"/>
  <c r="AQ189" i="61"/>
  <c r="AQ241" i="61" s="1"/>
  <c r="AQ293" i="61" s="1"/>
  <c r="AQ211" i="61"/>
  <c r="AQ263" i="61" s="1"/>
  <c r="AQ315" i="61" s="1"/>
  <c r="AQ179" i="61"/>
  <c r="AQ231" i="61" s="1"/>
  <c r="AQ283" i="61" s="1"/>
  <c r="AQ169" i="61"/>
  <c r="AQ221" i="61" s="1"/>
  <c r="AQ273" i="61" s="1"/>
  <c r="AQ170" i="61"/>
  <c r="AQ222" i="61" s="1"/>
  <c r="AQ274" i="61" s="1"/>
  <c r="AQ57" i="61"/>
  <c r="BB57" i="56"/>
  <c r="BB55" i="56"/>
  <c r="BB54" i="56"/>
  <c r="BB58" i="56"/>
  <c r="BB51" i="56"/>
  <c r="BB52" i="56"/>
  <c r="AO184" i="69"/>
  <c r="AO71" i="69" s="1"/>
  <c r="AO183" i="59"/>
  <c r="AO70" i="59" s="1"/>
  <c r="AQ60" i="61"/>
  <c r="AQ110" i="61" s="1"/>
  <c r="AQ324" i="61"/>
  <c r="AQ343" i="61" s="1"/>
  <c r="AQ358" i="61" s="1"/>
  <c r="BB10" i="56"/>
  <c r="BB16" i="56"/>
  <c r="BB34" i="56"/>
  <c r="BB12" i="56"/>
  <c r="BB42" i="56"/>
  <c r="BB48" i="56"/>
  <c r="BB37" i="56"/>
  <c r="BB25" i="56"/>
  <c r="BB39" i="56"/>
  <c r="BB46" i="56"/>
  <c r="BB43" i="56"/>
  <c r="BB33" i="56"/>
  <c r="BB31" i="56"/>
  <c r="BB22" i="56"/>
  <c r="BB49" i="56"/>
  <c r="BB18" i="56"/>
  <c r="BB36" i="56"/>
  <c r="BB28" i="56"/>
  <c r="BB15" i="56"/>
  <c r="BB13" i="56"/>
  <c r="BB21" i="56"/>
  <c r="BB27" i="56"/>
  <c r="BB45" i="56"/>
  <c r="BB19" i="56"/>
  <c r="BB30" i="56"/>
  <c r="BB24" i="56"/>
  <c r="BB40" i="56"/>
  <c r="BB9" i="56"/>
  <c r="AP188" i="69"/>
  <c r="AQ189" i="69"/>
  <c r="AR190" i="69"/>
  <c r="AS191" i="69"/>
  <c r="AT192" i="69"/>
  <c r="AU193" i="69"/>
  <c r="AV194" i="69"/>
  <c r="AW195" i="69"/>
  <c r="AX196" i="69"/>
  <c r="AY197" i="69"/>
  <c r="AZ198" i="69"/>
  <c r="BA199" i="69"/>
  <c r="BB200" i="69"/>
  <c r="BC201" i="69"/>
  <c r="BD202" i="69"/>
  <c r="BE203" i="69"/>
  <c r="AP81" i="69"/>
  <c r="AQ82" i="69"/>
  <c r="AR83" i="69"/>
  <c r="AS84" i="69"/>
  <c r="AT85" i="69"/>
  <c r="AU86" i="69"/>
  <c r="AV87" i="69"/>
  <c r="AW88" i="69"/>
  <c r="AX89" i="69"/>
  <c r="AY90" i="69"/>
  <c r="AZ91" i="69"/>
  <c r="BA92" i="69"/>
  <c r="BB93" i="69"/>
  <c r="BC94" i="69"/>
  <c r="BD95" i="69"/>
  <c r="BE96" i="69"/>
  <c r="AP401" i="61"/>
  <c r="AP402" i="61" s="1"/>
  <c r="AP80" i="59"/>
  <c r="AQ81" i="59"/>
  <c r="AR82" i="59"/>
  <c r="AS83" i="59"/>
  <c r="AT84" i="59"/>
  <c r="AU85" i="59"/>
  <c r="AV86" i="59"/>
  <c r="AW87" i="59"/>
  <c r="AX88" i="59"/>
  <c r="AY89" i="59"/>
  <c r="AZ90" i="59"/>
  <c r="BA91" i="59"/>
  <c r="BB92" i="59"/>
  <c r="BC93" i="59"/>
  <c r="BD94" i="59"/>
  <c r="BE95" i="59"/>
  <c r="AP187" i="59"/>
  <c r="AQ188" i="59"/>
  <c r="AR189" i="59"/>
  <c r="AS190" i="59"/>
  <c r="AT191" i="59"/>
  <c r="AU192" i="59"/>
  <c r="AV193" i="59"/>
  <c r="AW194" i="59"/>
  <c r="AX195" i="59"/>
  <c r="AY196" i="59"/>
  <c r="AZ197" i="59"/>
  <c r="BA198" i="59"/>
  <c r="BB199" i="59"/>
  <c r="BC200" i="59"/>
  <c r="BD201" i="59"/>
  <c r="BE202" i="59"/>
  <c r="BB7" i="56"/>
  <c r="BB6" i="56"/>
  <c r="BC3" i="56"/>
  <c r="AN29" i="1"/>
  <c r="AR330" i="67" l="1"/>
  <c r="AO14" i="59"/>
  <c r="AO18" i="59" s="1"/>
  <c r="AN20" i="69"/>
  <c r="AQ21" i="75"/>
  <c r="AQ23" i="75"/>
  <c r="AV85" i="75"/>
  <c r="BD93" i="75"/>
  <c r="AP79" i="75"/>
  <c r="AP129" i="75" s="1"/>
  <c r="AP16" i="75" s="1"/>
  <c r="AS82" i="75"/>
  <c r="AT83" i="75"/>
  <c r="BF95" i="75"/>
  <c r="AR81" i="75"/>
  <c r="BA90" i="75"/>
  <c r="BE94" i="75"/>
  <c r="AW86" i="75"/>
  <c r="AX87" i="75"/>
  <c r="AU84" i="75"/>
  <c r="BC92" i="75"/>
  <c r="BB91" i="75"/>
  <c r="AZ89" i="75"/>
  <c r="AQ80" i="75"/>
  <c r="AY88" i="75"/>
  <c r="AR333" i="61"/>
  <c r="AR336" i="67"/>
  <c r="AR336" i="61"/>
  <c r="AR328" i="67"/>
  <c r="AR329" i="61"/>
  <c r="AR325" i="67"/>
  <c r="AR329" i="67"/>
  <c r="AQ399" i="61"/>
  <c r="AR327" i="67"/>
  <c r="AR334" i="67"/>
  <c r="AR332" i="67"/>
  <c r="AR331" i="67"/>
  <c r="AR331" i="61"/>
  <c r="AR326" i="67"/>
  <c r="AQ338" i="67"/>
  <c r="AQ353" i="67"/>
  <c r="AQ368" i="67" s="1"/>
  <c r="AQ343" i="67"/>
  <c r="AQ358" i="67" s="1"/>
  <c r="AQ348" i="67"/>
  <c r="AQ363" i="67" s="1"/>
  <c r="AQ351" i="67"/>
  <c r="AQ366" i="67" s="1"/>
  <c r="AQ346" i="67"/>
  <c r="AQ361" i="67" s="1"/>
  <c r="AQ344" i="67"/>
  <c r="AQ359" i="67" s="1"/>
  <c r="AQ350" i="67"/>
  <c r="AQ365" i="67" s="1"/>
  <c r="AQ342" i="67"/>
  <c r="AQ357" i="67" s="1"/>
  <c r="AQ347" i="67"/>
  <c r="AQ362" i="67" s="1"/>
  <c r="AQ349" i="67"/>
  <c r="AQ364" i="67" s="1"/>
  <c r="AQ345" i="67"/>
  <c r="AQ360" i="67" s="1"/>
  <c r="AQ352" i="67"/>
  <c r="AQ367" i="67" s="1"/>
  <c r="AQ341" i="67"/>
  <c r="AQ356" i="67" s="1"/>
  <c r="AQ373" i="61"/>
  <c r="AQ352" i="61"/>
  <c r="AQ367" i="61" s="1"/>
  <c r="AQ353" i="61"/>
  <c r="AQ368" i="61" s="1"/>
  <c r="AQ351" i="61"/>
  <c r="AQ366" i="61" s="1"/>
  <c r="AQ347" i="61"/>
  <c r="AQ362" i="61" s="1"/>
  <c r="AQ345" i="61"/>
  <c r="AQ360" i="61" s="1"/>
  <c r="AQ349" i="61"/>
  <c r="AQ364" i="61" s="1"/>
  <c r="AQ346" i="61"/>
  <c r="AQ361" i="61" s="1"/>
  <c r="AQ350" i="61"/>
  <c r="AQ365" i="61" s="1"/>
  <c r="AQ348" i="61"/>
  <c r="AQ363" i="61" s="1"/>
  <c r="AQ344" i="61"/>
  <c r="AQ359" i="61" s="1"/>
  <c r="AQ341" i="61"/>
  <c r="AQ356" i="61" s="1"/>
  <c r="AQ342" i="61"/>
  <c r="AQ357" i="61" s="1"/>
  <c r="AQ338" i="61"/>
  <c r="AR165" i="67"/>
  <c r="AQ76" i="69"/>
  <c r="BF96" i="69" s="1"/>
  <c r="AQ78" i="69"/>
  <c r="BF203" i="69" s="1"/>
  <c r="AQ77" i="59"/>
  <c r="BF202" i="59" s="1"/>
  <c r="AQ75" i="59"/>
  <c r="BF95" i="59" s="1"/>
  <c r="BB98" i="56"/>
  <c r="BB86" i="56"/>
  <c r="BB20" i="56"/>
  <c r="BB14" i="56"/>
  <c r="BB119" i="56"/>
  <c r="BB146" i="56"/>
  <c r="BB92" i="56"/>
  <c r="AR136" i="69"/>
  <c r="BF150" i="69"/>
  <c r="AS136" i="59"/>
  <c r="BF149" i="59"/>
  <c r="AU10" i="61"/>
  <c r="AU63" i="61" s="1"/>
  <c r="AY14" i="61"/>
  <c r="AY67" i="61" s="1"/>
  <c r="AT9" i="61"/>
  <c r="AT62" i="61" s="1"/>
  <c r="AX13" i="61"/>
  <c r="AX66" i="61" s="1"/>
  <c r="AS8" i="61"/>
  <c r="AS61" i="61" s="1"/>
  <c r="AW12" i="61"/>
  <c r="AW65" i="61" s="1"/>
  <c r="BB17" i="61"/>
  <c r="BB70" i="61" s="1"/>
  <c r="BF21" i="61"/>
  <c r="BF74" i="61" s="1"/>
  <c r="BA16" i="61"/>
  <c r="BA69" i="61" s="1"/>
  <c r="BE20" i="61"/>
  <c r="BE73" i="61" s="1"/>
  <c r="AV11" i="61"/>
  <c r="AV64" i="61" s="1"/>
  <c r="AZ15" i="61"/>
  <c r="AZ68" i="61" s="1"/>
  <c r="BD19" i="61"/>
  <c r="BD72" i="61" s="1"/>
  <c r="BG22" i="61"/>
  <c r="BG75" i="61" s="1"/>
  <c r="BC18" i="61"/>
  <c r="BC71" i="61" s="1"/>
  <c r="BH23" i="61"/>
  <c r="BH76" i="61" s="1"/>
  <c r="J76" i="61" s="1"/>
  <c r="AR7" i="61"/>
  <c r="AR328" i="61"/>
  <c r="BB62" i="56"/>
  <c r="AR326" i="61"/>
  <c r="AR330" i="61"/>
  <c r="AR327" i="61"/>
  <c r="BB71" i="56"/>
  <c r="BB77" i="56"/>
  <c r="BB110" i="56"/>
  <c r="BB125" i="56"/>
  <c r="BB68" i="56"/>
  <c r="BB80" i="56"/>
  <c r="BB116" i="56"/>
  <c r="BB113" i="56"/>
  <c r="BB122" i="56"/>
  <c r="BB131" i="56"/>
  <c r="BB104" i="56"/>
  <c r="BB89" i="56"/>
  <c r="BB83" i="56"/>
  <c r="BB152" i="56"/>
  <c r="BB101" i="56"/>
  <c r="BB149" i="56"/>
  <c r="BB155" i="56"/>
  <c r="BB143" i="56"/>
  <c r="BB107" i="56"/>
  <c r="BB74" i="56"/>
  <c r="BB140" i="56"/>
  <c r="BB95" i="56"/>
  <c r="BB65" i="56"/>
  <c r="BB137" i="56"/>
  <c r="BB134" i="56"/>
  <c r="BB128" i="56"/>
  <c r="AU10" i="67"/>
  <c r="AU63" i="67" s="1"/>
  <c r="AY14" i="67"/>
  <c r="AY67" i="67" s="1"/>
  <c r="AT9" i="67"/>
  <c r="AT62" i="67" s="1"/>
  <c r="AX13" i="67"/>
  <c r="AX66" i="67" s="1"/>
  <c r="AS8" i="67"/>
  <c r="AS61" i="67" s="1"/>
  <c r="AW12" i="67"/>
  <c r="AW65" i="67" s="1"/>
  <c r="BA16" i="67"/>
  <c r="BA69" i="67" s="1"/>
  <c r="BE20" i="67"/>
  <c r="BE73" i="67" s="1"/>
  <c r="AZ15" i="67"/>
  <c r="AZ68" i="67" s="1"/>
  <c r="BD19" i="67"/>
  <c r="BD72" i="67" s="1"/>
  <c r="AV11" i="67"/>
  <c r="AV64" i="67" s="1"/>
  <c r="BC18" i="67"/>
  <c r="BC71" i="67" s="1"/>
  <c r="BG22" i="67"/>
  <c r="BG75" i="67" s="1"/>
  <c r="BB17" i="67"/>
  <c r="BB70" i="67" s="1"/>
  <c r="BH23" i="67"/>
  <c r="BH76" i="67" s="1"/>
  <c r="J76" i="67" s="1"/>
  <c r="BF21" i="67"/>
  <c r="BF74" i="67" s="1"/>
  <c r="AR164" i="61"/>
  <c r="AR7" i="67"/>
  <c r="AR332" i="61"/>
  <c r="AR334" i="61"/>
  <c r="BB59" i="56"/>
  <c r="BB53" i="56"/>
  <c r="BB56" i="56"/>
  <c r="AP238" i="69"/>
  <c r="AP73" i="69" s="1"/>
  <c r="AP131" i="69"/>
  <c r="AP69" i="69" s="1"/>
  <c r="AP237" i="59"/>
  <c r="AP72" i="59" s="1"/>
  <c r="AP130" i="59"/>
  <c r="AP68" i="59" s="1"/>
  <c r="AU139" i="69"/>
  <c r="BC147" i="69"/>
  <c r="AQ135" i="69"/>
  <c r="AY143" i="69"/>
  <c r="BE149" i="69"/>
  <c r="BA145" i="69"/>
  <c r="AW141" i="69"/>
  <c r="AS137" i="69"/>
  <c r="BB146" i="69"/>
  <c r="AX142" i="69"/>
  <c r="AT138" i="69"/>
  <c r="AP134" i="69"/>
  <c r="BD148" i="69"/>
  <c r="AZ144" i="69"/>
  <c r="AV140" i="69"/>
  <c r="BB23" i="56"/>
  <c r="BB47" i="56"/>
  <c r="BB17" i="56"/>
  <c r="BB41" i="56"/>
  <c r="BB44" i="56"/>
  <c r="BB11" i="56"/>
  <c r="BB32" i="56"/>
  <c r="BB29" i="56"/>
  <c r="BB50" i="56"/>
  <c r="BB38" i="56"/>
  <c r="BB35" i="56"/>
  <c r="BB26" i="56"/>
  <c r="AU138" i="59"/>
  <c r="AQ134" i="59"/>
  <c r="AY142" i="59"/>
  <c r="BC146" i="59"/>
  <c r="BB145" i="59"/>
  <c r="AX141" i="59"/>
  <c r="AT137" i="59"/>
  <c r="AP133" i="59"/>
  <c r="BD147" i="59"/>
  <c r="AZ143" i="59"/>
  <c r="AV139" i="59"/>
  <c r="AR135" i="59"/>
  <c r="BE148" i="59"/>
  <c r="BA144" i="59"/>
  <c r="AW140" i="59"/>
  <c r="BB8" i="56"/>
  <c r="AN30" i="1"/>
  <c r="BC4" i="56"/>
  <c r="AO28" i="1"/>
  <c r="AO18" i="69" l="1"/>
  <c r="AO20" i="59"/>
  <c r="AQ22" i="75"/>
  <c r="AZ142" i="75"/>
  <c r="AW139" i="75"/>
  <c r="BA143" i="75"/>
  <c r="AV138" i="75"/>
  <c r="AS135" i="75"/>
  <c r="BE147" i="75"/>
  <c r="AT136" i="75"/>
  <c r="BF148" i="75"/>
  <c r="BD146" i="75"/>
  <c r="BB144" i="75"/>
  <c r="AU137" i="75"/>
  <c r="AX140" i="75"/>
  <c r="AQ133" i="75"/>
  <c r="AQ183" i="75" s="1"/>
  <c r="AQ18" i="75" s="1"/>
  <c r="AY141" i="75"/>
  <c r="AR134" i="75"/>
  <c r="BC145" i="75"/>
  <c r="BF41" i="75"/>
  <c r="BC38" i="75"/>
  <c r="AX33" i="75"/>
  <c r="AS28" i="75"/>
  <c r="AU30" i="75"/>
  <c r="AV31" i="75"/>
  <c r="AY34" i="75"/>
  <c r="AZ35" i="75"/>
  <c r="AQ26" i="75"/>
  <c r="AQ76" i="75" s="1"/>
  <c r="AQ14" i="75" s="1"/>
  <c r="AT29" i="75"/>
  <c r="AW32" i="75"/>
  <c r="BB37" i="75"/>
  <c r="BE40" i="75"/>
  <c r="AR27" i="75"/>
  <c r="BD39" i="75"/>
  <c r="BA36" i="75"/>
  <c r="AQ383" i="67"/>
  <c r="AQ379" i="67"/>
  <c r="AQ377" i="67"/>
  <c r="AQ381" i="67"/>
  <c r="AQ375" i="67"/>
  <c r="AQ373" i="67"/>
  <c r="AQ382" i="67"/>
  <c r="AQ378" i="67"/>
  <c r="AQ376" i="67"/>
  <c r="AQ371" i="67"/>
  <c r="AQ380" i="67"/>
  <c r="AQ374" i="67"/>
  <c r="AQ372" i="67"/>
  <c r="AQ382" i="61"/>
  <c r="AQ381" i="61"/>
  <c r="AQ379" i="61"/>
  <c r="AQ377" i="61"/>
  <c r="AQ371" i="61"/>
  <c r="AQ375" i="61"/>
  <c r="AQ383" i="61"/>
  <c r="AQ378" i="61"/>
  <c r="AQ376" i="61"/>
  <c r="AQ380" i="61"/>
  <c r="AQ374" i="61"/>
  <c r="AQ372" i="61"/>
  <c r="AQ77" i="69"/>
  <c r="AQ76" i="59"/>
  <c r="AS116" i="67"/>
  <c r="AS116" i="61"/>
  <c r="AS160" i="67"/>
  <c r="AS140" i="67"/>
  <c r="AS118" i="67"/>
  <c r="AS335" i="67" s="1"/>
  <c r="AS118" i="61"/>
  <c r="AS335" i="61" s="1"/>
  <c r="AS151" i="61"/>
  <c r="AS144" i="61"/>
  <c r="AS144" i="67"/>
  <c r="AS151" i="67"/>
  <c r="AS140" i="61"/>
  <c r="AS160" i="61"/>
  <c r="AS141" i="61"/>
  <c r="AS149" i="67"/>
  <c r="AS153" i="67"/>
  <c r="AS142" i="61"/>
  <c r="AS146" i="67"/>
  <c r="AS150" i="61"/>
  <c r="AS148" i="67"/>
  <c r="AS132" i="67"/>
  <c r="AS139" i="61"/>
  <c r="AS152" i="67"/>
  <c r="AS134" i="61"/>
  <c r="AS135" i="61"/>
  <c r="AS155" i="61"/>
  <c r="AS138" i="67"/>
  <c r="AS137" i="61"/>
  <c r="AS142" i="67"/>
  <c r="AS132" i="61"/>
  <c r="AS134" i="67"/>
  <c r="AS138" i="61"/>
  <c r="AS135" i="67"/>
  <c r="AS139" i="67"/>
  <c r="AS137" i="67"/>
  <c r="AS149" i="61"/>
  <c r="AS153" i="61"/>
  <c r="AS150" i="67"/>
  <c r="AS148" i="61"/>
  <c r="AS146" i="61"/>
  <c r="AS141" i="67"/>
  <c r="AS155" i="67"/>
  <c r="AS152" i="61"/>
  <c r="AS156" i="67"/>
  <c r="AS156" i="61"/>
  <c r="AS158" i="61"/>
  <c r="AS158" i="67"/>
  <c r="AS147" i="67"/>
  <c r="AS147" i="61"/>
  <c r="AS145" i="67"/>
  <c r="AS145" i="61"/>
  <c r="AS154" i="61"/>
  <c r="AS154" i="67"/>
  <c r="AS159" i="61"/>
  <c r="AS159" i="67"/>
  <c r="AS162" i="67"/>
  <c r="AS162" i="61"/>
  <c r="AS133" i="67"/>
  <c r="AS133" i="61"/>
  <c r="AS163" i="61"/>
  <c r="AS163" i="67"/>
  <c r="AS157" i="61"/>
  <c r="AS157" i="67"/>
  <c r="AS136" i="61"/>
  <c r="AS136" i="67"/>
  <c r="BC87" i="56"/>
  <c r="BC64" i="56"/>
  <c r="BC66" i="56"/>
  <c r="BC73" i="56"/>
  <c r="BC111" i="56"/>
  <c r="BC148" i="56"/>
  <c r="BC60" i="56"/>
  <c r="BC117" i="56"/>
  <c r="BC136" i="56"/>
  <c r="BC100" i="56"/>
  <c r="BC114" i="56"/>
  <c r="BC139" i="56"/>
  <c r="BC127" i="56"/>
  <c r="BC108" i="56"/>
  <c r="BC69" i="56"/>
  <c r="BC120" i="56"/>
  <c r="BC96" i="56"/>
  <c r="BC94" i="56"/>
  <c r="BC75" i="56"/>
  <c r="BC144" i="56"/>
  <c r="BC81" i="56"/>
  <c r="BC126" i="56"/>
  <c r="BC88" i="56"/>
  <c r="BC76" i="56"/>
  <c r="BC78" i="56"/>
  <c r="BC84" i="56"/>
  <c r="BC93" i="56"/>
  <c r="BC63" i="56"/>
  <c r="BC90" i="56"/>
  <c r="BC130" i="56"/>
  <c r="BC132" i="56"/>
  <c r="BC72" i="56"/>
  <c r="BC147" i="56"/>
  <c r="BC97" i="56"/>
  <c r="BC103" i="56"/>
  <c r="BC85" i="56"/>
  <c r="BC124" i="56"/>
  <c r="BC142" i="56"/>
  <c r="BC105" i="56"/>
  <c r="BC133" i="56"/>
  <c r="BC102" i="56"/>
  <c r="BC67" i="56"/>
  <c r="BC70" i="56"/>
  <c r="BC141" i="56"/>
  <c r="BC118" i="56"/>
  <c r="BC145" i="56"/>
  <c r="BC109" i="56"/>
  <c r="BC79" i="56"/>
  <c r="BC138" i="56"/>
  <c r="BC106" i="56"/>
  <c r="BC151" i="56"/>
  <c r="BC121" i="56"/>
  <c r="BC112" i="56"/>
  <c r="BC61" i="56"/>
  <c r="BC115" i="56"/>
  <c r="BC150" i="56"/>
  <c r="BC99" i="56"/>
  <c r="BC135" i="56"/>
  <c r="BC82" i="56"/>
  <c r="BC129" i="56"/>
  <c r="BC91" i="56"/>
  <c r="BC123" i="56"/>
  <c r="BC153" i="56"/>
  <c r="BC154" i="56"/>
  <c r="AS143" i="67"/>
  <c r="AS143" i="61"/>
  <c r="AS161" i="61"/>
  <c r="AS161" i="67"/>
  <c r="AR57" i="67"/>
  <c r="AR399" i="67" s="1"/>
  <c r="AR401" i="67" s="1"/>
  <c r="AR402" i="67" s="1"/>
  <c r="AR203" i="67"/>
  <c r="AR255" i="67" s="1"/>
  <c r="AR307" i="67" s="1"/>
  <c r="AR188" i="67"/>
  <c r="AR240" i="67" s="1"/>
  <c r="AR292" i="67" s="1"/>
  <c r="AR201" i="67"/>
  <c r="AR253" i="67" s="1"/>
  <c r="AR305" i="67" s="1"/>
  <c r="AR190" i="67"/>
  <c r="AR242" i="67" s="1"/>
  <c r="AR294" i="67" s="1"/>
  <c r="AR204" i="67"/>
  <c r="AR256" i="67" s="1"/>
  <c r="AR308" i="67" s="1"/>
  <c r="AR187" i="67"/>
  <c r="AR239" i="67" s="1"/>
  <c r="AR291" i="67" s="1"/>
  <c r="AR202" i="67"/>
  <c r="AR254" i="67" s="1"/>
  <c r="AR306" i="67" s="1"/>
  <c r="AR185" i="67"/>
  <c r="AR237" i="67" s="1"/>
  <c r="AR289" i="67" s="1"/>
  <c r="AR213" i="67"/>
  <c r="AR265" i="67" s="1"/>
  <c r="AR317" i="67" s="1"/>
  <c r="AR205" i="67"/>
  <c r="AR257" i="67" s="1"/>
  <c r="AR309" i="67" s="1"/>
  <c r="AR194" i="67"/>
  <c r="AR246" i="67" s="1"/>
  <c r="AR298" i="67" s="1"/>
  <c r="AR197" i="67"/>
  <c r="AR249" i="67" s="1"/>
  <c r="AR301" i="67" s="1"/>
  <c r="AR191" i="67"/>
  <c r="AR243" i="67" s="1"/>
  <c r="AR295" i="67" s="1"/>
  <c r="AR198" i="67"/>
  <c r="AR250" i="67" s="1"/>
  <c r="AR302" i="67" s="1"/>
  <c r="AR215" i="67"/>
  <c r="AR267" i="67" s="1"/>
  <c r="AR319" i="67" s="1"/>
  <c r="AR206" i="67"/>
  <c r="AR258" i="67" s="1"/>
  <c r="AR310" i="67" s="1"/>
  <c r="AR207" i="67"/>
  <c r="AR259" i="67" s="1"/>
  <c r="AR311" i="67" s="1"/>
  <c r="AR193" i="67"/>
  <c r="AR245" i="67" s="1"/>
  <c r="AR297" i="67" s="1"/>
  <c r="AR189" i="67"/>
  <c r="AR241" i="67" s="1"/>
  <c r="AR293" i="67" s="1"/>
  <c r="AR199" i="67"/>
  <c r="AR251" i="67" s="1"/>
  <c r="AR303" i="67" s="1"/>
  <c r="AR211" i="67"/>
  <c r="AR263" i="67" s="1"/>
  <c r="AR315" i="67" s="1"/>
  <c r="AR192" i="67"/>
  <c r="AR244" i="67" s="1"/>
  <c r="AR296" i="67" s="1"/>
  <c r="AR208" i="67"/>
  <c r="AR260" i="67" s="1"/>
  <c r="AR312" i="67" s="1"/>
  <c r="AR210" i="67"/>
  <c r="AR262" i="67" s="1"/>
  <c r="AR314" i="67" s="1"/>
  <c r="AR212" i="67"/>
  <c r="AR264" i="67" s="1"/>
  <c r="AR316" i="67" s="1"/>
  <c r="AR186" i="67"/>
  <c r="AR238" i="67" s="1"/>
  <c r="AR290" i="67" s="1"/>
  <c r="AR209" i="67"/>
  <c r="AR261" i="67" s="1"/>
  <c r="AR313" i="67" s="1"/>
  <c r="AR196" i="67"/>
  <c r="AR248" i="67" s="1"/>
  <c r="AR300" i="67" s="1"/>
  <c r="AR214" i="67"/>
  <c r="AR266" i="67" s="1"/>
  <c r="AR318" i="67" s="1"/>
  <c r="AR200" i="67"/>
  <c r="AR252" i="67" s="1"/>
  <c r="AR304" i="67" s="1"/>
  <c r="AR195" i="67"/>
  <c r="AR247" i="67" s="1"/>
  <c r="AR299" i="67" s="1"/>
  <c r="AR216" i="67"/>
  <c r="AR268" i="67" s="1"/>
  <c r="AR320" i="67" s="1"/>
  <c r="AR174" i="67"/>
  <c r="AR226" i="67" s="1"/>
  <c r="AR278" i="67" s="1"/>
  <c r="AR176" i="67"/>
  <c r="AR181" i="67"/>
  <c r="AR233" i="67" s="1"/>
  <c r="AR285" i="67" s="1"/>
  <c r="AR177" i="67"/>
  <c r="AR229" i="67" s="1"/>
  <c r="AR281" i="67" s="1"/>
  <c r="AR184" i="67"/>
  <c r="AR236" i="67" s="1"/>
  <c r="AR288" i="67" s="1"/>
  <c r="AR169" i="67"/>
  <c r="AR221" i="67" s="1"/>
  <c r="AR273" i="67" s="1"/>
  <c r="AR182" i="67"/>
  <c r="AR234" i="67" s="1"/>
  <c r="AR286" i="67" s="1"/>
  <c r="AR173" i="67"/>
  <c r="AR225" i="67" s="1"/>
  <c r="AR277" i="67" s="1"/>
  <c r="AR180" i="67"/>
  <c r="AR232" i="67" s="1"/>
  <c r="AR284" i="67" s="1"/>
  <c r="AR172" i="67"/>
  <c r="AR224" i="67" s="1"/>
  <c r="AR276" i="67" s="1"/>
  <c r="AR178" i="67"/>
  <c r="AR230" i="67" s="1"/>
  <c r="AR282" i="67" s="1"/>
  <c r="AR175" i="67"/>
  <c r="AR227" i="67" s="1"/>
  <c r="AR279" i="67" s="1"/>
  <c r="AR168" i="67"/>
  <c r="AR220" i="67" s="1"/>
  <c r="AR272" i="67" s="1"/>
  <c r="AR179" i="67"/>
  <c r="AR231" i="67" s="1"/>
  <c r="AR283" i="67" s="1"/>
  <c r="AR171" i="67"/>
  <c r="AR223" i="67" s="1"/>
  <c r="AR275" i="67" s="1"/>
  <c r="AR167" i="67"/>
  <c r="AR219" i="67" s="1"/>
  <c r="AR271" i="67" s="1"/>
  <c r="AR170" i="67"/>
  <c r="AR222" i="67" s="1"/>
  <c r="AR274" i="67" s="1"/>
  <c r="AR183" i="67"/>
  <c r="AR235" i="67" s="1"/>
  <c r="AR287" i="67" s="1"/>
  <c r="AS120" i="61"/>
  <c r="AS120" i="67"/>
  <c r="AS121" i="61"/>
  <c r="AS121" i="67"/>
  <c r="AS126" i="61"/>
  <c r="AS126" i="67"/>
  <c r="AS119" i="61"/>
  <c r="AS119" i="67"/>
  <c r="AS130" i="61"/>
  <c r="AS130" i="67"/>
  <c r="AS123" i="61"/>
  <c r="AS123" i="67"/>
  <c r="AS122" i="61"/>
  <c r="AS122" i="67"/>
  <c r="AS125" i="61"/>
  <c r="AS125" i="67"/>
  <c r="AS129" i="61"/>
  <c r="AS129" i="67"/>
  <c r="AS114" i="61"/>
  <c r="AS114" i="67"/>
  <c r="AS124" i="61"/>
  <c r="AS124" i="67"/>
  <c r="AS115" i="61"/>
  <c r="AS115" i="67"/>
  <c r="AS333" i="67" s="1"/>
  <c r="AS117" i="61"/>
  <c r="AS117" i="67"/>
  <c r="AS131" i="61"/>
  <c r="AS131" i="67"/>
  <c r="AS128" i="61"/>
  <c r="AS128" i="67"/>
  <c r="AS127" i="61"/>
  <c r="AS127" i="67"/>
  <c r="AR324" i="67"/>
  <c r="AR60" i="67"/>
  <c r="AR110" i="67" s="1"/>
  <c r="AP14" i="69" s="1"/>
  <c r="AR179" i="61"/>
  <c r="AR231" i="61" s="1"/>
  <c r="AR283" i="61" s="1"/>
  <c r="AR183" i="61"/>
  <c r="AR235" i="61" s="1"/>
  <c r="AR287" i="61" s="1"/>
  <c r="AR190" i="61"/>
  <c r="AR242" i="61" s="1"/>
  <c r="AR294" i="61" s="1"/>
  <c r="AR203" i="61"/>
  <c r="AR255" i="61" s="1"/>
  <c r="AR307" i="61" s="1"/>
  <c r="AR201" i="61"/>
  <c r="AR253" i="61" s="1"/>
  <c r="AR305" i="61" s="1"/>
  <c r="AR199" i="61"/>
  <c r="AR251" i="61" s="1"/>
  <c r="AR303" i="61" s="1"/>
  <c r="AR212" i="61"/>
  <c r="AR264" i="61" s="1"/>
  <c r="AR316" i="61" s="1"/>
  <c r="AR186" i="61"/>
  <c r="AR238" i="61" s="1"/>
  <c r="AR290" i="61" s="1"/>
  <c r="AR211" i="61"/>
  <c r="AR263" i="61" s="1"/>
  <c r="AR315" i="61" s="1"/>
  <c r="AR189" i="61"/>
  <c r="AR241" i="61" s="1"/>
  <c r="AR293" i="61" s="1"/>
  <c r="AR178" i="61"/>
  <c r="AR230" i="61" s="1"/>
  <c r="AR282" i="61" s="1"/>
  <c r="AR174" i="61"/>
  <c r="AR226" i="61" s="1"/>
  <c r="AR278" i="61" s="1"/>
  <c r="AR167" i="61"/>
  <c r="AR219" i="61" s="1"/>
  <c r="AR271" i="61" s="1"/>
  <c r="AR172" i="61"/>
  <c r="AR224" i="61" s="1"/>
  <c r="AR276" i="61" s="1"/>
  <c r="AR185" i="61"/>
  <c r="AR237" i="61" s="1"/>
  <c r="AR289" i="61" s="1"/>
  <c r="AR188" i="61"/>
  <c r="AR240" i="61" s="1"/>
  <c r="AR292" i="61" s="1"/>
  <c r="AR213" i="61"/>
  <c r="AR265" i="61" s="1"/>
  <c r="AR317" i="61" s="1"/>
  <c r="AR193" i="61"/>
  <c r="AR245" i="61" s="1"/>
  <c r="AR297" i="61" s="1"/>
  <c r="AR215" i="61"/>
  <c r="AR267" i="61" s="1"/>
  <c r="AR319" i="61" s="1"/>
  <c r="AR206" i="61"/>
  <c r="AR258" i="61" s="1"/>
  <c r="AR310" i="61" s="1"/>
  <c r="AR214" i="61"/>
  <c r="AR266" i="61" s="1"/>
  <c r="AR318" i="61" s="1"/>
  <c r="AR216" i="61"/>
  <c r="AR268" i="61" s="1"/>
  <c r="AR320" i="61" s="1"/>
  <c r="AR171" i="61"/>
  <c r="AR223" i="61" s="1"/>
  <c r="AR275" i="61" s="1"/>
  <c r="AR184" i="61"/>
  <c r="AR236" i="61" s="1"/>
  <c r="AR288" i="61" s="1"/>
  <c r="AR169" i="61"/>
  <c r="AR221" i="61" s="1"/>
  <c r="AR273" i="61" s="1"/>
  <c r="AR205" i="61"/>
  <c r="AR257" i="61" s="1"/>
  <c r="AR309" i="61" s="1"/>
  <c r="AR197" i="61"/>
  <c r="AR249" i="61" s="1"/>
  <c r="AR301" i="61" s="1"/>
  <c r="AR187" i="61"/>
  <c r="AR239" i="61" s="1"/>
  <c r="AR291" i="61" s="1"/>
  <c r="AR200" i="61"/>
  <c r="AR252" i="61" s="1"/>
  <c r="AR304" i="61" s="1"/>
  <c r="AR208" i="61"/>
  <c r="AR260" i="61" s="1"/>
  <c r="AR312" i="61" s="1"/>
  <c r="AR192" i="61"/>
  <c r="AR244" i="61" s="1"/>
  <c r="AR296" i="61" s="1"/>
  <c r="AR191" i="61"/>
  <c r="AR243" i="61" s="1"/>
  <c r="AR295" i="61" s="1"/>
  <c r="AR198" i="61"/>
  <c r="AR250" i="61" s="1"/>
  <c r="AR302" i="61" s="1"/>
  <c r="AR173" i="61"/>
  <c r="AR225" i="61" s="1"/>
  <c r="AR277" i="61" s="1"/>
  <c r="AR181" i="61"/>
  <c r="AR233" i="61" s="1"/>
  <c r="AR285" i="61" s="1"/>
  <c r="AR180" i="61"/>
  <c r="AR175" i="61"/>
  <c r="AR227" i="61" s="1"/>
  <c r="AR279" i="61" s="1"/>
  <c r="AR176" i="61"/>
  <c r="AR228" i="61" s="1"/>
  <c r="AR280" i="61" s="1"/>
  <c r="AR202" i="61"/>
  <c r="AR254" i="61" s="1"/>
  <c r="AR306" i="61" s="1"/>
  <c r="AR194" i="61"/>
  <c r="AR246" i="61" s="1"/>
  <c r="AR298" i="61" s="1"/>
  <c r="AR204" i="61"/>
  <c r="AR256" i="61" s="1"/>
  <c r="AR308" i="61" s="1"/>
  <c r="AR195" i="61"/>
  <c r="AR247" i="61" s="1"/>
  <c r="AR299" i="61" s="1"/>
  <c r="AR209" i="61"/>
  <c r="AR261" i="61" s="1"/>
  <c r="AR313" i="61" s="1"/>
  <c r="AR207" i="61"/>
  <c r="AR259" i="61" s="1"/>
  <c r="AR311" i="61" s="1"/>
  <c r="AR196" i="61"/>
  <c r="AR248" i="61" s="1"/>
  <c r="AR300" i="61" s="1"/>
  <c r="AR210" i="61"/>
  <c r="AR262" i="61" s="1"/>
  <c r="AR314" i="61" s="1"/>
  <c r="AR182" i="61"/>
  <c r="AR234" i="61" s="1"/>
  <c r="AR286" i="61" s="1"/>
  <c r="AR170" i="61"/>
  <c r="AR222" i="61" s="1"/>
  <c r="AR274" i="61" s="1"/>
  <c r="AR168" i="61"/>
  <c r="AR220" i="61" s="1"/>
  <c r="AR272" i="61" s="1"/>
  <c r="AR177" i="61"/>
  <c r="AR229" i="61" s="1"/>
  <c r="AR281" i="61" s="1"/>
  <c r="AR60" i="61"/>
  <c r="AR110" i="61" s="1"/>
  <c r="AR232" i="61"/>
  <c r="AR284" i="61" s="1"/>
  <c r="BC55" i="56"/>
  <c r="BC58" i="56"/>
  <c r="BC54" i="56"/>
  <c r="BC57" i="56"/>
  <c r="BC52" i="56"/>
  <c r="BC51" i="56"/>
  <c r="AP184" i="69"/>
  <c r="AP71" i="69" s="1"/>
  <c r="AP183" i="59"/>
  <c r="AP70" i="59" s="1"/>
  <c r="BC10" i="56"/>
  <c r="BC33" i="56"/>
  <c r="BC22" i="56"/>
  <c r="BC34" i="56"/>
  <c r="BC12" i="56"/>
  <c r="BC49" i="56"/>
  <c r="BC18" i="56"/>
  <c r="BC24" i="56"/>
  <c r="BC42" i="56"/>
  <c r="BC48" i="56"/>
  <c r="BC21" i="56"/>
  <c r="BC19" i="56"/>
  <c r="BC46" i="56"/>
  <c r="BC43" i="56"/>
  <c r="BC27" i="56"/>
  <c r="BC31" i="56"/>
  <c r="BC9" i="56"/>
  <c r="BC25" i="56"/>
  <c r="BC39" i="56"/>
  <c r="BC36" i="56"/>
  <c r="BC28" i="56"/>
  <c r="BC30" i="56"/>
  <c r="BC16" i="56"/>
  <c r="BC37" i="56"/>
  <c r="BC45" i="56"/>
  <c r="BC15" i="56"/>
  <c r="BC40" i="56"/>
  <c r="BC13" i="56"/>
  <c r="AR324" i="61"/>
  <c r="AR346" i="61" s="1"/>
  <c r="AR361" i="61" s="1"/>
  <c r="AR57" i="61"/>
  <c r="AQ81" i="69"/>
  <c r="AR82" i="69"/>
  <c r="AS83" i="69"/>
  <c r="AT84" i="69"/>
  <c r="AU85" i="69"/>
  <c r="AV86" i="69"/>
  <c r="AW87" i="69"/>
  <c r="AX88" i="69"/>
  <c r="AY89" i="69"/>
  <c r="AZ90" i="69"/>
  <c r="BA91" i="69"/>
  <c r="BB92" i="69"/>
  <c r="BC93" i="69"/>
  <c r="BD94" i="69"/>
  <c r="BE95" i="69"/>
  <c r="AQ188" i="69"/>
  <c r="AR189" i="69"/>
  <c r="AS190" i="69"/>
  <c r="AT191" i="69"/>
  <c r="AU192" i="69"/>
  <c r="AV193" i="69"/>
  <c r="AW194" i="69"/>
  <c r="AX195" i="69"/>
  <c r="AY196" i="69"/>
  <c r="AZ197" i="69"/>
  <c r="BA198" i="69"/>
  <c r="BB199" i="69"/>
  <c r="BC200" i="69"/>
  <c r="BD201" i="69"/>
  <c r="BE202" i="69"/>
  <c r="AQ401" i="61"/>
  <c r="AQ402" i="61" s="1"/>
  <c r="AQ80" i="59"/>
  <c r="AR81" i="59"/>
  <c r="AS82" i="59"/>
  <c r="AT83" i="59"/>
  <c r="AU84" i="59"/>
  <c r="AV85" i="59"/>
  <c r="AW86" i="59"/>
  <c r="AX87" i="59"/>
  <c r="AY88" i="59"/>
  <c r="AZ89" i="59"/>
  <c r="BA90" i="59"/>
  <c r="BB91" i="59"/>
  <c r="BC92" i="59"/>
  <c r="BD93" i="59"/>
  <c r="BE94" i="59"/>
  <c r="AQ187" i="59"/>
  <c r="AR188" i="59"/>
  <c r="AS189" i="59"/>
  <c r="AT190" i="59"/>
  <c r="AU191" i="59"/>
  <c r="AV192" i="59"/>
  <c r="AW193" i="59"/>
  <c r="AX194" i="59"/>
  <c r="AY195" i="59"/>
  <c r="AZ196" i="59"/>
  <c r="BA197" i="59"/>
  <c r="BB198" i="59"/>
  <c r="BC199" i="59"/>
  <c r="BD200" i="59"/>
  <c r="BE201" i="59"/>
  <c r="BC6" i="56"/>
  <c r="BC7" i="56"/>
  <c r="AO29" i="1"/>
  <c r="BD3" i="56"/>
  <c r="AP14" i="59" l="1"/>
  <c r="AP18" i="59" s="1"/>
  <c r="AO20" i="69"/>
  <c r="AR23" i="75"/>
  <c r="AR21" i="75"/>
  <c r="BD92" i="75"/>
  <c r="AV84" i="75"/>
  <c r="BB90" i="75"/>
  <c r="BA89" i="75"/>
  <c r="BE93" i="75"/>
  <c r="AT82" i="75"/>
  <c r="AX86" i="75"/>
  <c r="AZ88" i="75"/>
  <c r="AU83" i="75"/>
  <c r="AY87" i="75"/>
  <c r="AS81" i="75"/>
  <c r="BF94" i="75"/>
  <c r="BC91" i="75"/>
  <c r="AR80" i="75"/>
  <c r="AW85" i="75"/>
  <c r="AQ79" i="75"/>
  <c r="AQ129" i="75" s="1"/>
  <c r="AQ16" i="75" s="1"/>
  <c r="AS333" i="61"/>
  <c r="AS330" i="67"/>
  <c r="AS336" i="67"/>
  <c r="AS336" i="61"/>
  <c r="AS328" i="67"/>
  <c r="AS329" i="61"/>
  <c r="AS325" i="67"/>
  <c r="AS329" i="67"/>
  <c r="AR399" i="61"/>
  <c r="AS332" i="67"/>
  <c r="AS334" i="67"/>
  <c r="AS331" i="67"/>
  <c r="AS330" i="61"/>
  <c r="AS331" i="61"/>
  <c r="AS327" i="67"/>
  <c r="AS326" i="67"/>
  <c r="AR338" i="67"/>
  <c r="AR353" i="67"/>
  <c r="AR368" i="67" s="1"/>
  <c r="AR346" i="67"/>
  <c r="AR361" i="67" s="1"/>
  <c r="AR348" i="67"/>
  <c r="AR363" i="67" s="1"/>
  <c r="AR351" i="67"/>
  <c r="AR366" i="67" s="1"/>
  <c r="AR350" i="67"/>
  <c r="AR365" i="67" s="1"/>
  <c r="AR347" i="67"/>
  <c r="AR362" i="67" s="1"/>
  <c r="AR344" i="67"/>
  <c r="AR359" i="67" s="1"/>
  <c r="AR349" i="67"/>
  <c r="AR364" i="67" s="1"/>
  <c r="AR345" i="67"/>
  <c r="AR360" i="67" s="1"/>
  <c r="AR342" i="67"/>
  <c r="AR357" i="67" s="1"/>
  <c r="AR352" i="67"/>
  <c r="AR367" i="67" s="1"/>
  <c r="AR343" i="67"/>
  <c r="AR358" i="67" s="1"/>
  <c r="AR341" i="67"/>
  <c r="AR356" i="67" s="1"/>
  <c r="AR376" i="61"/>
  <c r="AR350" i="61"/>
  <c r="AR365" i="61" s="1"/>
  <c r="AR352" i="61"/>
  <c r="AR367" i="61" s="1"/>
  <c r="AR351" i="61"/>
  <c r="AR366" i="61" s="1"/>
  <c r="AR353" i="61"/>
  <c r="AR368" i="61" s="1"/>
  <c r="AR347" i="61"/>
  <c r="AR362" i="61" s="1"/>
  <c r="AR349" i="61"/>
  <c r="AR364" i="61" s="1"/>
  <c r="AR341" i="61"/>
  <c r="AR356" i="61" s="1"/>
  <c r="AR345" i="61"/>
  <c r="AR360" i="61" s="1"/>
  <c r="AR348" i="61"/>
  <c r="AR363" i="61" s="1"/>
  <c r="AR344" i="61"/>
  <c r="AR359" i="61" s="1"/>
  <c r="AR342" i="61"/>
  <c r="AR357" i="61" s="1"/>
  <c r="AR343" i="61"/>
  <c r="AR358" i="61" s="1"/>
  <c r="AR338" i="61"/>
  <c r="AS165" i="67"/>
  <c r="AS167" i="67" s="1"/>
  <c r="AR78" i="69"/>
  <c r="BF202" i="69" s="1"/>
  <c r="AR76" i="69"/>
  <c r="BF95" i="69" s="1"/>
  <c r="AR75" i="59"/>
  <c r="BF94" i="59" s="1"/>
  <c r="AR77" i="59"/>
  <c r="BF201" i="59" s="1"/>
  <c r="BC92" i="56"/>
  <c r="BC113" i="56"/>
  <c r="BC122" i="56"/>
  <c r="BC116" i="56"/>
  <c r="BC71" i="56"/>
  <c r="AT137" i="69"/>
  <c r="BF149" i="69"/>
  <c r="AQ133" i="59"/>
  <c r="AQ183" i="59" s="1"/>
  <c r="AQ70" i="59" s="1"/>
  <c r="BF148" i="59"/>
  <c r="AW11" i="61"/>
  <c r="AW64" i="61" s="1"/>
  <c r="AV10" i="61"/>
  <c r="AV63" i="61" s="1"/>
  <c r="AZ14" i="61"/>
  <c r="AZ67" i="61" s="1"/>
  <c r="AU9" i="61"/>
  <c r="AU62" i="61" s="1"/>
  <c r="AY13" i="61"/>
  <c r="AY66" i="61" s="1"/>
  <c r="BD18" i="61"/>
  <c r="BD71" i="61" s="1"/>
  <c r="AT8" i="61"/>
  <c r="AT61" i="61" s="1"/>
  <c r="BC17" i="61"/>
  <c r="BC70" i="61" s="1"/>
  <c r="BB16" i="61"/>
  <c r="BB69" i="61" s="1"/>
  <c r="BF20" i="61"/>
  <c r="BF73" i="61" s="1"/>
  <c r="AX12" i="61"/>
  <c r="AX65" i="61" s="1"/>
  <c r="BA15" i="61"/>
  <c r="BA68" i="61" s="1"/>
  <c r="BH22" i="61"/>
  <c r="BH75" i="61" s="1"/>
  <c r="J75" i="61" s="1"/>
  <c r="BG21" i="61"/>
  <c r="BG74" i="61" s="1"/>
  <c r="BE19" i="61"/>
  <c r="BE72" i="61" s="1"/>
  <c r="AS326" i="61"/>
  <c r="AS7" i="61"/>
  <c r="AS327" i="61"/>
  <c r="AS328" i="61"/>
  <c r="AS332" i="61"/>
  <c r="AS325" i="61"/>
  <c r="BC98" i="56"/>
  <c r="AT144" i="67" s="1"/>
  <c r="BC62" i="56"/>
  <c r="BC107" i="56"/>
  <c r="BC68" i="56"/>
  <c r="BC134" i="56"/>
  <c r="BC77" i="56"/>
  <c r="BC95" i="56"/>
  <c r="BC146" i="56"/>
  <c r="BC119" i="56"/>
  <c r="BC155" i="56"/>
  <c r="BC80" i="56"/>
  <c r="BC86" i="56"/>
  <c r="BC83" i="56"/>
  <c r="BC110" i="56"/>
  <c r="BC89" i="56"/>
  <c r="BC143" i="56"/>
  <c r="BC131" i="56"/>
  <c r="BC101" i="56"/>
  <c r="BC149" i="56"/>
  <c r="BC65" i="56"/>
  <c r="BC125" i="56"/>
  <c r="BC128" i="56"/>
  <c r="BC137" i="56"/>
  <c r="BC140" i="56"/>
  <c r="BC74" i="56"/>
  <c r="BC152" i="56"/>
  <c r="BC104" i="56"/>
  <c r="AR228" i="67"/>
  <c r="AR280" i="67" s="1"/>
  <c r="AW11" i="67"/>
  <c r="AW64" i="67" s="1"/>
  <c r="BA15" i="67"/>
  <c r="BA68" i="67" s="1"/>
  <c r="AV10" i="67"/>
  <c r="AV63" i="67" s="1"/>
  <c r="AZ14" i="67"/>
  <c r="AZ67" i="67" s="1"/>
  <c r="AU9" i="67"/>
  <c r="AU62" i="67" s="1"/>
  <c r="AY13" i="67"/>
  <c r="AY66" i="67" s="1"/>
  <c r="AX12" i="67"/>
  <c r="AX65" i="67" s="1"/>
  <c r="BC17" i="67"/>
  <c r="BC70" i="67" s="1"/>
  <c r="BG21" i="67"/>
  <c r="BG74" i="67" s="1"/>
  <c r="AT8" i="67"/>
  <c r="AT61" i="67" s="1"/>
  <c r="BF20" i="67"/>
  <c r="BF73" i="67" s="1"/>
  <c r="BE19" i="67"/>
  <c r="BE72" i="67" s="1"/>
  <c r="BB16" i="67"/>
  <c r="BB69" i="67" s="1"/>
  <c r="BD18" i="67"/>
  <c r="BD71" i="67" s="1"/>
  <c r="BH22" i="67"/>
  <c r="BH75" i="67" s="1"/>
  <c r="J75" i="67" s="1"/>
  <c r="AS164" i="61"/>
  <c r="AS7" i="67"/>
  <c r="AS334" i="61"/>
  <c r="BC11" i="56"/>
  <c r="BC53" i="56"/>
  <c r="BC59" i="56"/>
  <c r="BC56" i="56"/>
  <c r="BC41" i="56"/>
  <c r="AQ134" i="69"/>
  <c r="AQ184" i="69" s="1"/>
  <c r="AQ71" i="69" s="1"/>
  <c r="AQ238" i="69"/>
  <c r="AQ73" i="69" s="1"/>
  <c r="AQ131" i="69"/>
  <c r="AQ69" i="69" s="1"/>
  <c r="BC38" i="56"/>
  <c r="AQ237" i="59"/>
  <c r="AQ72" i="59" s="1"/>
  <c r="AQ130" i="59"/>
  <c r="AQ68" i="59" s="1"/>
  <c r="AY142" i="69"/>
  <c r="BC14" i="56"/>
  <c r="BC44" i="56"/>
  <c r="BC20" i="56"/>
  <c r="BC29" i="56"/>
  <c r="BA144" i="69"/>
  <c r="AS136" i="69"/>
  <c r="BC146" i="69"/>
  <c r="AU138" i="69"/>
  <c r="BC26" i="56"/>
  <c r="BE148" i="69"/>
  <c r="AW140" i="69"/>
  <c r="BD147" i="69"/>
  <c r="AZ143" i="69"/>
  <c r="AV139" i="69"/>
  <c r="AR135" i="69"/>
  <c r="BC50" i="56"/>
  <c r="BB145" i="69"/>
  <c r="AX141" i="69"/>
  <c r="BC47" i="56"/>
  <c r="BC17" i="56"/>
  <c r="BC23" i="56"/>
  <c r="BC32" i="56"/>
  <c r="BC35" i="56"/>
  <c r="BA143" i="59"/>
  <c r="BE147" i="59"/>
  <c r="AS135" i="59"/>
  <c r="AW139" i="59"/>
  <c r="BD146" i="59"/>
  <c r="AZ142" i="59"/>
  <c r="AV138" i="59"/>
  <c r="AR134" i="59"/>
  <c r="BB144" i="59"/>
  <c r="AX140" i="59"/>
  <c r="AT136" i="59"/>
  <c r="BC145" i="59"/>
  <c r="AY141" i="59"/>
  <c r="AU137" i="59"/>
  <c r="BC8" i="56"/>
  <c r="AO30" i="1"/>
  <c r="BD4" i="56"/>
  <c r="AP28" i="1"/>
  <c r="AP18" i="69" l="1"/>
  <c r="AP20" i="59"/>
  <c r="BB36" i="75"/>
  <c r="BA35" i="75"/>
  <c r="BF40" i="75"/>
  <c r="BD38" i="75"/>
  <c r="AT28" i="75"/>
  <c r="AW31" i="75"/>
  <c r="AZ34" i="75"/>
  <c r="BE39" i="75"/>
  <c r="AX32" i="75"/>
  <c r="AY33" i="75"/>
  <c r="AR26" i="75"/>
  <c r="AR76" i="75" s="1"/>
  <c r="AR14" i="75" s="1"/>
  <c r="AS27" i="75"/>
  <c r="AU29" i="75"/>
  <c r="AV30" i="75"/>
  <c r="BC37" i="75"/>
  <c r="AR22" i="75"/>
  <c r="AV137" i="75"/>
  <c r="BD145" i="75"/>
  <c r="AS134" i="75"/>
  <c r="BE146" i="75"/>
  <c r="AT135" i="75"/>
  <c r="BB143" i="75"/>
  <c r="AR133" i="75"/>
  <c r="AR183" i="75" s="1"/>
  <c r="AR18" i="75" s="1"/>
  <c r="AW138" i="75"/>
  <c r="BA142" i="75"/>
  <c r="AZ141" i="75"/>
  <c r="BF147" i="75"/>
  <c r="AX139" i="75"/>
  <c r="BC144" i="75"/>
  <c r="AU136" i="75"/>
  <c r="AY140" i="75"/>
  <c r="AR383" i="67"/>
  <c r="AR381" i="67"/>
  <c r="AR382" i="67"/>
  <c r="AR379" i="67"/>
  <c r="AR378" i="67"/>
  <c r="AR372" i="67"/>
  <c r="AR380" i="67"/>
  <c r="AR374" i="67"/>
  <c r="AR375" i="67"/>
  <c r="AR376" i="67"/>
  <c r="AR377" i="67"/>
  <c r="AR373" i="67"/>
  <c r="AR371" i="67"/>
  <c r="AS57" i="67"/>
  <c r="AS399" i="67" s="1"/>
  <c r="AS401" i="67" s="1"/>
  <c r="AS402" i="67" s="1"/>
  <c r="AR381" i="61"/>
  <c r="AR380" i="61"/>
  <c r="AR379" i="61"/>
  <c r="AR377" i="61"/>
  <c r="AR378" i="61"/>
  <c r="AR372" i="61"/>
  <c r="AR383" i="61"/>
  <c r="AR374" i="61"/>
  <c r="AR375" i="61"/>
  <c r="AR382" i="61"/>
  <c r="AR373" i="61"/>
  <c r="AR371" i="61"/>
  <c r="AT142" i="61"/>
  <c r="AR77" i="69"/>
  <c r="AR76" i="59"/>
  <c r="AT149" i="61"/>
  <c r="AT152" i="67"/>
  <c r="AT142" i="67"/>
  <c r="AT152" i="61"/>
  <c r="AT135" i="61"/>
  <c r="AT135" i="67"/>
  <c r="AT150" i="61"/>
  <c r="AT149" i="67"/>
  <c r="AT150" i="67"/>
  <c r="AT140" i="61"/>
  <c r="AT160" i="61"/>
  <c r="AT134" i="67"/>
  <c r="AT151" i="61"/>
  <c r="AT144" i="61"/>
  <c r="AT141" i="61"/>
  <c r="AT138" i="61"/>
  <c r="AT143" i="67"/>
  <c r="AT147" i="61"/>
  <c r="AT139" i="67"/>
  <c r="AT156" i="61"/>
  <c r="AT148" i="61"/>
  <c r="AT163" i="67"/>
  <c r="AT137" i="61"/>
  <c r="AT132" i="67"/>
  <c r="AT137" i="67"/>
  <c r="AT163" i="61"/>
  <c r="AT132" i="61"/>
  <c r="AT143" i="61"/>
  <c r="AT138" i="67"/>
  <c r="AT147" i="67"/>
  <c r="AT151" i="67"/>
  <c r="AT160" i="67"/>
  <c r="AT140" i="67"/>
  <c r="AT156" i="67"/>
  <c r="AT134" i="61"/>
  <c r="AT141" i="67"/>
  <c r="AT148" i="67"/>
  <c r="AT139" i="61"/>
  <c r="AT136" i="61"/>
  <c r="AT136" i="67"/>
  <c r="AT153" i="67"/>
  <c r="AT153" i="61"/>
  <c r="AT161" i="61"/>
  <c r="AT161" i="67"/>
  <c r="AT155" i="67"/>
  <c r="AT155" i="61"/>
  <c r="AT158" i="61"/>
  <c r="AT158" i="67"/>
  <c r="AT145" i="67"/>
  <c r="AT145" i="61"/>
  <c r="BD75" i="56"/>
  <c r="BD127" i="56"/>
  <c r="BD87" i="56"/>
  <c r="BD114" i="56"/>
  <c r="BD100" i="56"/>
  <c r="BD66" i="56"/>
  <c r="BD136" i="56"/>
  <c r="BD94" i="56"/>
  <c r="BD139" i="56"/>
  <c r="BD120" i="56"/>
  <c r="BD69" i="56"/>
  <c r="BD60" i="56"/>
  <c r="BD117" i="56"/>
  <c r="BD144" i="56"/>
  <c r="BD111" i="56"/>
  <c r="BD108" i="56"/>
  <c r="BD148" i="56"/>
  <c r="BD96" i="56"/>
  <c r="BD73" i="56"/>
  <c r="BD64" i="56"/>
  <c r="BD126" i="56"/>
  <c r="BD123" i="56"/>
  <c r="BD82" i="56"/>
  <c r="BD130" i="56"/>
  <c r="BD84" i="56"/>
  <c r="BD90" i="56"/>
  <c r="BD93" i="56"/>
  <c r="BD106" i="56"/>
  <c r="BD63" i="56"/>
  <c r="BD81" i="56"/>
  <c r="BD145" i="56"/>
  <c r="BD99" i="56"/>
  <c r="BD105" i="56"/>
  <c r="BD109" i="56"/>
  <c r="BD103" i="56"/>
  <c r="BD70" i="56"/>
  <c r="BD76" i="56"/>
  <c r="BD138" i="56"/>
  <c r="BD78" i="56"/>
  <c r="BD97" i="56"/>
  <c r="BD85" i="56"/>
  <c r="BD67" i="56"/>
  <c r="BD132" i="56"/>
  <c r="BD133" i="56"/>
  <c r="BD102" i="56"/>
  <c r="BD121" i="56"/>
  <c r="BD91" i="56"/>
  <c r="BD79" i="56"/>
  <c r="BD141" i="56"/>
  <c r="BD72" i="56"/>
  <c r="BD151" i="56"/>
  <c r="BD115" i="56"/>
  <c r="BD150" i="56"/>
  <c r="BD112" i="56"/>
  <c r="BD124" i="56"/>
  <c r="BD142" i="56"/>
  <c r="BD147" i="56"/>
  <c r="BD61" i="56"/>
  <c r="BD135" i="56"/>
  <c r="BD88" i="56"/>
  <c r="BD129" i="56"/>
  <c r="BD118" i="56"/>
  <c r="BD154" i="56"/>
  <c r="BD153" i="56"/>
  <c r="AT146" i="67"/>
  <c r="AT146" i="61"/>
  <c r="AT157" i="67"/>
  <c r="AT157" i="61"/>
  <c r="AT162" i="67"/>
  <c r="AT162" i="61"/>
  <c r="AT154" i="61"/>
  <c r="AT154" i="67"/>
  <c r="AT133" i="61"/>
  <c r="AT133" i="67"/>
  <c r="AT159" i="61"/>
  <c r="AT159" i="67"/>
  <c r="AS60" i="67"/>
  <c r="AS110" i="67" s="1"/>
  <c r="AQ14" i="69" s="1"/>
  <c r="AS219" i="67"/>
  <c r="AS271" i="67" s="1"/>
  <c r="AS182" i="67"/>
  <c r="AS234" i="67" s="1"/>
  <c r="AS286" i="67" s="1"/>
  <c r="AS174" i="67"/>
  <c r="AS226" i="67" s="1"/>
  <c r="AS278" i="67" s="1"/>
  <c r="AS205" i="67"/>
  <c r="AS257" i="67" s="1"/>
  <c r="AS309" i="67" s="1"/>
  <c r="AS188" i="67"/>
  <c r="AS240" i="67" s="1"/>
  <c r="AS292" i="67" s="1"/>
  <c r="AS190" i="67"/>
  <c r="AS242" i="67" s="1"/>
  <c r="AS294" i="67" s="1"/>
  <c r="AS185" i="67"/>
  <c r="AS237" i="67" s="1"/>
  <c r="AS289" i="67" s="1"/>
  <c r="AS204" i="67"/>
  <c r="AS256" i="67" s="1"/>
  <c r="AS308" i="67" s="1"/>
  <c r="AS201" i="67"/>
  <c r="AS253" i="67" s="1"/>
  <c r="AS305" i="67" s="1"/>
  <c r="AS197" i="67"/>
  <c r="AS249" i="67" s="1"/>
  <c r="AS301" i="67" s="1"/>
  <c r="AS213" i="67"/>
  <c r="AS265" i="67" s="1"/>
  <c r="AS317" i="67" s="1"/>
  <c r="AS194" i="67"/>
  <c r="AS246" i="67" s="1"/>
  <c r="AS298" i="67" s="1"/>
  <c r="AS187" i="67"/>
  <c r="AS239" i="67" s="1"/>
  <c r="AS291" i="67" s="1"/>
  <c r="AS203" i="67"/>
  <c r="AS255" i="67" s="1"/>
  <c r="AS307" i="67" s="1"/>
  <c r="AS202" i="67"/>
  <c r="AS254" i="67" s="1"/>
  <c r="AS306" i="67" s="1"/>
  <c r="AS198" i="67"/>
  <c r="AS250" i="67" s="1"/>
  <c r="AS302" i="67" s="1"/>
  <c r="AS193" i="67"/>
  <c r="AS245" i="67" s="1"/>
  <c r="AS297" i="67" s="1"/>
  <c r="AS207" i="67"/>
  <c r="AS259" i="67" s="1"/>
  <c r="AS311" i="67" s="1"/>
  <c r="AS186" i="67"/>
  <c r="AS238" i="67" s="1"/>
  <c r="AS290" i="67" s="1"/>
  <c r="AS210" i="67"/>
  <c r="AS262" i="67" s="1"/>
  <c r="AS314" i="67" s="1"/>
  <c r="AS195" i="67"/>
  <c r="AS247" i="67" s="1"/>
  <c r="AS299" i="67" s="1"/>
  <c r="AS200" i="67"/>
  <c r="AS252" i="67" s="1"/>
  <c r="AS304" i="67" s="1"/>
  <c r="AS215" i="67"/>
  <c r="AS267" i="67" s="1"/>
  <c r="AS319" i="67" s="1"/>
  <c r="AS199" i="67"/>
  <c r="AS251" i="67" s="1"/>
  <c r="AS303" i="67" s="1"/>
  <c r="AS196" i="67"/>
  <c r="AS248" i="67" s="1"/>
  <c r="AS300" i="67" s="1"/>
  <c r="AS214" i="67"/>
  <c r="AS266" i="67" s="1"/>
  <c r="AS318" i="67" s="1"/>
  <c r="AS209" i="67"/>
  <c r="AS261" i="67" s="1"/>
  <c r="AS313" i="67" s="1"/>
  <c r="AS211" i="67"/>
  <c r="AS263" i="67" s="1"/>
  <c r="AS315" i="67" s="1"/>
  <c r="AS206" i="67"/>
  <c r="AS258" i="67" s="1"/>
  <c r="AS310" i="67" s="1"/>
  <c r="AS212" i="67"/>
  <c r="AS264" i="67" s="1"/>
  <c r="AS316" i="67" s="1"/>
  <c r="AS191" i="67"/>
  <c r="AS243" i="67" s="1"/>
  <c r="AS295" i="67" s="1"/>
  <c r="AS192" i="67"/>
  <c r="AS244" i="67" s="1"/>
  <c r="AS296" i="67" s="1"/>
  <c r="AS208" i="67"/>
  <c r="AS260" i="67" s="1"/>
  <c r="AS312" i="67" s="1"/>
  <c r="AS189" i="67"/>
  <c r="AS241" i="67" s="1"/>
  <c r="AS293" i="67" s="1"/>
  <c r="AS216" i="67"/>
  <c r="AS268" i="67" s="1"/>
  <c r="AS320" i="67" s="1"/>
  <c r="AS169" i="67"/>
  <c r="AS221" i="67" s="1"/>
  <c r="AS273" i="67" s="1"/>
  <c r="AS171" i="67"/>
  <c r="AS223" i="67" s="1"/>
  <c r="AS275" i="67" s="1"/>
  <c r="AS179" i="67"/>
  <c r="AS231" i="67" s="1"/>
  <c r="AS283" i="67" s="1"/>
  <c r="AS177" i="67"/>
  <c r="AS229" i="67" s="1"/>
  <c r="AS281" i="67" s="1"/>
  <c r="AS172" i="67"/>
  <c r="AS224" i="67" s="1"/>
  <c r="AS276" i="67" s="1"/>
  <c r="AS168" i="67"/>
  <c r="AS220" i="67" s="1"/>
  <c r="AS272" i="67" s="1"/>
  <c r="AS183" i="67"/>
  <c r="AS235" i="67" s="1"/>
  <c r="AS287" i="67" s="1"/>
  <c r="AS170" i="67"/>
  <c r="AS222" i="67" s="1"/>
  <c r="AS274" i="67" s="1"/>
  <c r="AS176" i="67"/>
  <c r="AS228" i="67" s="1"/>
  <c r="AS280" i="67" s="1"/>
  <c r="AS184" i="67"/>
  <c r="AS236" i="67" s="1"/>
  <c r="AS288" i="67" s="1"/>
  <c r="AS173" i="67"/>
  <c r="AS225" i="67" s="1"/>
  <c r="AS277" i="67" s="1"/>
  <c r="AS175" i="67"/>
  <c r="AS227" i="67" s="1"/>
  <c r="AS279" i="67" s="1"/>
  <c r="AS181" i="67"/>
  <c r="AS233" i="67" s="1"/>
  <c r="AS285" i="67" s="1"/>
  <c r="AS178" i="67"/>
  <c r="AS180" i="67"/>
  <c r="AS232" i="67" s="1"/>
  <c r="AS284" i="67" s="1"/>
  <c r="AS324" i="67"/>
  <c r="AT123" i="61"/>
  <c r="AT123" i="67"/>
  <c r="AT127" i="61"/>
  <c r="AT127" i="67"/>
  <c r="AT118" i="61"/>
  <c r="AT335" i="61" s="1"/>
  <c r="AT118" i="67"/>
  <c r="AT335" i="67" s="1"/>
  <c r="AT116" i="61"/>
  <c r="AT116" i="67"/>
  <c r="AT129" i="61"/>
  <c r="AT129" i="67"/>
  <c r="AT114" i="61"/>
  <c r="AT114" i="67"/>
  <c r="AT122" i="61"/>
  <c r="AT122" i="67"/>
  <c r="AT126" i="61"/>
  <c r="AT126" i="67"/>
  <c r="AT124" i="61"/>
  <c r="AT124" i="67"/>
  <c r="AT125" i="61"/>
  <c r="AT125" i="67"/>
  <c r="AT115" i="61"/>
  <c r="AT115" i="67"/>
  <c r="AT333" i="67" s="1"/>
  <c r="AT119" i="61"/>
  <c r="AT119" i="67"/>
  <c r="AT120" i="61"/>
  <c r="AT120" i="67"/>
  <c r="AT130" i="61"/>
  <c r="AT130" i="67"/>
  <c r="AT117" i="61"/>
  <c r="AT117" i="67"/>
  <c r="AT128" i="61"/>
  <c r="AT128" i="67"/>
  <c r="AT121" i="61"/>
  <c r="AT121" i="67"/>
  <c r="AT131" i="61"/>
  <c r="AT131" i="67"/>
  <c r="AS183" i="61"/>
  <c r="AS235" i="61" s="1"/>
  <c r="AS287" i="61" s="1"/>
  <c r="AS171" i="61"/>
  <c r="AS223" i="61" s="1"/>
  <c r="AS275" i="61" s="1"/>
  <c r="AS188" i="61"/>
  <c r="AS240" i="61" s="1"/>
  <c r="AS292" i="61" s="1"/>
  <c r="AS205" i="61"/>
  <c r="AS257" i="61" s="1"/>
  <c r="AS309" i="61" s="1"/>
  <c r="AS202" i="61"/>
  <c r="AS254" i="61" s="1"/>
  <c r="AS306" i="61" s="1"/>
  <c r="AS200" i="61"/>
  <c r="AS252" i="61" s="1"/>
  <c r="AS304" i="61" s="1"/>
  <c r="AS215" i="61"/>
  <c r="AS267" i="61" s="1"/>
  <c r="AS319" i="61" s="1"/>
  <c r="AS195" i="61"/>
  <c r="AS247" i="61" s="1"/>
  <c r="AS299" i="61" s="1"/>
  <c r="AS210" i="61"/>
  <c r="AS262" i="61" s="1"/>
  <c r="AS314" i="61" s="1"/>
  <c r="AS207" i="61"/>
  <c r="AS259" i="61" s="1"/>
  <c r="AS311" i="61" s="1"/>
  <c r="AS172" i="61"/>
  <c r="AS224" i="61" s="1"/>
  <c r="AS276" i="61" s="1"/>
  <c r="AS179" i="61"/>
  <c r="AS231" i="61" s="1"/>
  <c r="AS283" i="61" s="1"/>
  <c r="AS176" i="61"/>
  <c r="AS228" i="61" s="1"/>
  <c r="AS280" i="61" s="1"/>
  <c r="AS177" i="61"/>
  <c r="AS229" i="61" s="1"/>
  <c r="AS281" i="61" s="1"/>
  <c r="AS213" i="61"/>
  <c r="AS265" i="61" s="1"/>
  <c r="AS317" i="61" s="1"/>
  <c r="AS194" i="61"/>
  <c r="AS246" i="61" s="1"/>
  <c r="AS298" i="61" s="1"/>
  <c r="AS190" i="61"/>
  <c r="AS242" i="61" s="1"/>
  <c r="AS294" i="61" s="1"/>
  <c r="AS208" i="61"/>
  <c r="AS260" i="61" s="1"/>
  <c r="AS312" i="61" s="1"/>
  <c r="AS209" i="61"/>
  <c r="AS261" i="61" s="1"/>
  <c r="AS313" i="61" s="1"/>
  <c r="AS199" i="61"/>
  <c r="AS251" i="61" s="1"/>
  <c r="AS303" i="61" s="1"/>
  <c r="AS198" i="61"/>
  <c r="AS250" i="61" s="1"/>
  <c r="AS302" i="61" s="1"/>
  <c r="AS216" i="61"/>
  <c r="AS268" i="61" s="1"/>
  <c r="AS320" i="61" s="1"/>
  <c r="AS181" i="61"/>
  <c r="AS233" i="61" s="1"/>
  <c r="AS285" i="61" s="1"/>
  <c r="AS175" i="61"/>
  <c r="AS227" i="61" s="1"/>
  <c r="AS279" i="61" s="1"/>
  <c r="AS178" i="61"/>
  <c r="AS230" i="61" s="1"/>
  <c r="AS282" i="61" s="1"/>
  <c r="AS203" i="61"/>
  <c r="AS255" i="61" s="1"/>
  <c r="AS307" i="61" s="1"/>
  <c r="AS204" i="61"/>
  <c r="AS256" i="61" s="1"/>
  <c r="AS308" i="61" s="1"/>
  <c r="AS201" i="61"/>
  <c r="AS253" i="61" s="1"/>
  <c r="AS305" i="61" s="1"/>
  <c r="AS186" i="61"/>
  <c r="AS238" i="61" s="1"/>
  <c r="AS290" i="61" s="1"/>
  <c r="AS212" i="61"/>
  <c r="AS264" i="61" s="1"/>
  <c r="AS316" i="61" s="1"/>
  <c r="AS193" i="61"/>
  <c r="AS245" i="61" s="1"/>
  <c r="AS297" i="61" s="1"/>
  <c r="AS214" i="61"/>
  <c r="AS266" i="61" s="1"/>
  <c r="AS318" i="61" s="1"/>
  <c r="AS196" i="61"/>
  <c r="AS248" i="61" s="1"/>
  <c r="AS300" i="61" s="1"/>
  <c r="AS182" i="61"/>
  <c r="AS234" i="61" s="1"/>
  <c r="AS286" i="61" s="1"/>
  <c r="AS170" i="61"/>
  <c r="AS222" i="61" s="1"/>
  <c r="AS274" i="61" s="1"/>
  <c r="AS174" i="61"/>
  <c r="AS226" i="61" s="1"/>
  <c r="AS278" i="61" s="1"/>
  <c r="AS167" i="61"/>
  <c r="AS219" i="61" s="1"/>
  <c r="AS271" i="61" s="1"/>
  <c r="AS184" i="61"/>
  <c r="AS236" i="61" s="1"/>
  <c r="AS288" i="61" s="1"/>
  <c r="AS197" i="61"/>
  <c r="AS249" i="61" s="1"/>
  <c r="AS301" i="61" s="1"/>
  <c r="AS185" i="61"/>
  <c r="AS237" i="61" s="1"/>
  <c r="AS289" i="61" s="1"/>
  <c r="AS187" i="61"/>
  <c r="AS239" i="61" s="1"/>
  <c r="AS291" i="61" s="1"/>
  <c r="AS191" i="61"/>
  <c r="AS243" i="61" s="1"/>
  <c r="AS295" i="61" s="1"/>
  <c r="AS192" i="61"/>
  <c r="AS244" i="61" s="1"/>
  <c r="AS296" i="61" s="1"/>
  <c r="AS206" i="61"/>
  <c r="AS258" i="61" s="1"/>
  <c r="AS310" i="61" s="1"/>
  <c r="AS211" i="61"/>
  <c r="AS263" i="61" s="1"/>
  <c r="AS315" i="61" s="1"/>
  <c r="AS189" i="61"/>
  <c r="AS241" i="61" s="1"/>
  <c r="AS293" i="61" s="1"/>
  <c r="AS168" i="61"/>
  <c r="AS220" i="61" s="1"/>
  <c r="AS272" i="61" s="1"/>
  <c r="AS169" i="61"/>
  <c r="AS221" i="61" s="1"/>
  <c r="AS273" i="61" s="1"/>
  <c r="AS180" i="61"/>
  <c r="AS232" i="61" s="1"/>
  <c r="AS284" i="61" s="1"/>
  <c r="AS173" i="61"/>
  <c r="AS225" i="61" s="1"/>
  <c r="AS277" i="61" s="1"/>
  <c r="AS60" i="61"/>
  <c r="AS110" i="61" s="1"/>
  <c r="BD54" i="56"/>
  <c r="BD57" i="56"/>
  <c r="BD55" i="56"/>
  <c r="BD58" i="56"/>
  <c r="BD52" i="56"/>
  <c r="BD51" i="56"/>
  <c r="BD10" i="56"/>
  <c r="BD43" i="56"/>
  <c r="BD34" i="56"/>
  <c r="BD37" i="56"/>
  <c r="BD49" i="56"/>
  <c r="BD21" i="56"/>
  <c r="BD36" i="56"/>
  <c r="BD42" i="56"/>
  <c r="BD46" i="56"/>
  <c r="BD48" i="56"/>
  <c r="BD12" i="56"/>
  <c r="BD39" i="56"/>
  <c r="BD30" i="56"/>
  <c r="BD33" i="56"/>
  <c r="BD16" i="56"/>
  <c r="BD24" i="56"/>
  <c r="BD15" i="56"/>
  <c r="BD18" i="56"/>
  <c r="BD40" i="56"/>
  <c r="BD19" i="56"/>
  <c r="BD31" i="56"/>
  <c r="BD28" i="56"/>
  <c r="BD45" i="56"/>
  <c r="BD13" i="56"/>
  <c r="BD27" i="56"/>
  <c r="BD9" i="56"/>
  <c r="BD22" i="56"/>
  <c r="BD25" i="56"/>
  <c r="AS324" i="61"/>
  <c r="AS341" i="61" s="1"/>
  <c r="AS356" i="61" s="1"/>
  <c r="AS57" i="61"/>
  <c r="AR188" i="69"/>
  <c r="AS189" i="69"/>
  <c r="AT190" i="69"/>
  <c r="AU191" i="69"/>
  <c r="AV192" i="69"/>
  <c r="AW193" i="69"/>
  <c r="AX194" i="69"/>
  <c r="AY195" i="69"/>
  <c r="AZ196" i="69"/>
  <c r="BA197" i="69"/>
  <c r="BB198" i="69"/>
  <c r="BC199" i="69"/>
  <c r="BD200" i="69"/>
  <c r="BE201" i="69"/>
  <c r="AR81" i="69"/>
  <c r="AS82" i="69"/>
  <c r="AT83" i="69"/>
  <c r="AU84" i="69"/>
  <c r="AV85" i="69"/>
  <c r="AW86" i="69"/>
  <c r="AX87" i="69"/>
  <c r="AY88" i="69"/>
  <c r="AZ89" i="69"/>
  <c r="BA90" i="69"/>
  <c r="BB91" i="69"/>
  <c r="BC92" i="69"/>
  <c r="BD93" i="69"/>
  <c r="BE94" i="69"/>
  <c r="AR401" i="61"/>
  <c r="AR402" i="61" s="1"/>
  <c r="AR80" i="59"/>
  <c r="AS81" i="59"/>
  <c r="AT82" i="59"/>
  <c r="AU83" i="59"/>
  <c r="AV84" i="59"/>
  <c r="AW85" i="59"/>
  <c r="AX86" i="59"/>
  <c r="AY87" i="59"/>
  <c r="AZ88" i="59"/>
  <c r="BA89" i="59"/>
  <c r="BB90" i="59"/>
  <c r="BC91" i="59"/>
  <c r="BD92" i="59"/>
  <c r="BE93" i="59"/>
  <c r="AR187" i="59"/>
  <c r="AS188" i="59"/>
  <c r="AT189" i="59"/>
  <c r="AU190" i="59"/>
  <c r="AV191" i="59"/>
  <c r="AW192" i="59"/>
  <c r="AX193" i="59"/>
  <c r="AY194" i="59"/>
  <c r="AZ195" i="59"/>
  <c r="BA196" i="59"/>
  <c r="BB197" i="59"/>
  <c r="BC198" i="59"/>
  <c r="BD199" i="59"/>
  <c r="BE200" i="59"/>
  <c r="BE3" i="56"/>
  <c r="AP29" i="1"/>
  <c r="BD6" i="56"/>
  <c r="BD7" i="56"/>
  <c r="AT330" i="67" l="1"/>
  <c r="AQ14" i="59"/>
  <c r="C28" i="59" s="1"/>
  <c r="AP20" i="69"/>
  <c r="AS23" i="75"/>
  <c r="BA88" i="75"/>
  <c r="BD91" i="75"/>
  <c r="AS80" i="75"/>
  <c r="AT81" i="75"/>
  <c r="AW84" i="75"/>
  <c r="BF93" i="75"/>
  <c r="BE92" i="75"/>
  <c r="AR79" i="75"/>
  <c r="AR129" i="75" s="1"/>
  <c r="AR16" i="75" s="1"/>
  <c r="AX85" i="75"/>
  <c r="BB89" i="75"/>
  <c r="AY86" i="75"/>
  <c r="AU82" i="75"/>
  <c r="BC90" i="75"/>
  <c r="AZ87" i="75"/>
  <c r="AV83" i="75"/>
  <c r="AS21" i="75"/>
  <c r="AT328" i="67"/>
  <c r="AT333" i="61"/>
  <c r="AT336" i="61"/>
  <c r="AT336" i="67"/>
  <c r="AT329" i="61"/>
  <c r="AT325" i="67"/>
  <c r="AT329" i="67"/>
  <c r="AS399" i="61"/>
  <c r="AT332" i="67"/>
  <c r="AT334" i="67"/>
  <c r="AT331" i="67"/>
  <c r="AT327" i="67"/>
  <c r="AT331" i="61"/>
  <c r="AT326" i="67"/>
  <c r="AS338" i="67"/>
  <c r="AS353" i="67"/>
  <c r="AS368" i="67" s="1"/>
  <c r="AS352" i="67"/>
  <c r="AS367" i="67" s="1"/>
  <c r="AS344" i="67"/>
  <c r="AS359" i="67" s="1"/>
  <c r="AS347" i="67"/>
  <c r="AS362" i="67" s="1"/>
  <c r="AS348" i="67"/>
  <c r="AS363" i="67" s="1"/>
  <c r="AS350" i="67"/>
  <c r="AS365" i="67" s="1"/>
  <c r="AS345" i="67"/>
  <c r="AS360" i="67" s="1"/>
  <c r="AS349" i="67"/>
  <c r="AS364" i="67" s="1"/>
  <c r="AS351" i="67"/>
  <c r="AS366" i="67" s="1"/>
  <c r="AS346" i="67"/>
  <c r="AS361" i="67" s="1"/>
  <c r="AS343" i="67"/>
  <c r="AS358" i="67" s="1"/>
  <c r="AS342" i="67"/>
  <c r="AS357" i="67" s="1"/>
  <c r="AS341" i="67"/>
  <c r="AS356" i="67" s="1"/>
  <c r="AS371" i="61"/>
  <c r="AS348" i="61"/>
  <c r="AS363" i="61" s="1"/>
  <c r="AS350" i="61"/>
  <c r="AS365" i="61" s="1"/>
  <c r="AS344" i="61"/>
  <c r="AS359" i="61" s="1"/>
  <c r="AS351" i="61"/>
  <c r="AS366" i="61" s="1"/>
  <c r="AS352" i="61"/>
  <c r="AS367" i="61" s="1"/>
  <c r="AS353" i="61"/>
  <c r="AS368" i="61" s="1"/>
  <c r="AS347" i="61"/>
  <c r="AS362" i="61" s="1"/>
  <c r="AS349" i="61"/>
  <c r="AS364" i="61" s="1"/>
  <c r="AS346" i="61"/>
  <c r="AS361" i="61" s="1"/>
  <c r="AS345" i="61"/>
  <c r="AS360" i="61" s="1"/>
  <c r="AS342" i="61"/>
  <c r="AS357" i="61" s="1"/>
  <c r="AS343" i="61"/>
  <c r="AS358" i="61" s="1"/>
  <c r="AS338" i="61"/>
  <c r="AT325" i="61"/>
  <c r="AT165" i="67"/>
  <c r="AT170" i="67" s="1"/>
  <c r="AS76" i="69"/>
  <c r="BF94" i="69" s="1"/>
  <c r="AS78" i="69"/>
  <c r="BF201" i="69" s="1"/>
  <c r="AS77" i="59"/>
  <c r="BF200" i="59" s="1"/>
  <c r="AS75" i="59"/>
  <c r="BF93" i="59" s="1"/>
  <c r="AT328" i="61"/>
  <c r="BD86" i="56"/>
  <c r="BD77" i="56"/>
  <c r="BD116" i="56"/>
  <c r="BD26" i="56"/>
  <c r="BD68" i="56"/>
  <c r="AT136" i="69"/>
  <c r="BF148" i="69"/>
  <c r="AT135" i="59"/>
  <c r="BF147" i="59"/>
  <c r="AU8" i="61"/>
  <c r="AU61" i="61" s="1"/>
  <c r="AY12" i="61"/>
  <c r="AY65" i="61" s="1"/>
  <c r="AX11" i="61"/>
  <c r="AX64" i="61" s="1"/>
  <c r="AW10" i="61"/>
  <c r="AW63" i="61" s="1"/>
  <c r="BA14" i="61"/>
  <c r="BA67" i="61" s="1"/>
  <c r="AZ13" i="61"/>
  <c r="AZ66" i="61" s="1"/>
  <c r="BB15" i="61"/>
  <c r="BB68" i="61" s="1"/>
  <c r="BF19" i="61"/>
  <c r="BF72" i="61" s="1"/>
  <c r="BE18" i="61"/>
  <c r="BE71" i="61" s="1"/>
  <c r="BD17" i="61"/>
  <c r="BD70" i="61" s="1"/>
  <c r="AV9" i="61"/>
  <c r="AV62" i="61" s="1"/>
  <c r="BC16" i="61"/>
  <c r="BC69" i="61" s="1"/>
  <c r="BG20" i="61"/>
  <c r="BG73" i="61" s="1"/>
  <c r="BH21" i="61"/>
  <c r="BH74" i="61" s="1"/>
  <c r="J74" i="61" s="1"/>
  <c r="AT7" i="61"/>
  <c r="AT326" i="61"/>
  <c r="BD122" i="56"/>
  <c r="AT327" i="61"/>
  <c r="AT330" i="61"/>
  <c r="BD125" i="56"/>
  <c r="BD92" i="56"/>
  <c r="BD146" i="56"/>
  <c r="BD89" i="56"/>
  <c r="BD80" i="56"/>
  <c r="BD134" i="56"/>
  <c r="BD98" i="56"/>
  <c r="BD71" i="56"/>
  <c r="BD143" i="56"/>
  <c r="BD107" i="56"/>
  <c r="BD152" i="56"/>
  <c r="BD119" i="56"/>
  <c r="BD113" i="56"/>
  <c r="BD83" i="56"/>
  <c r="BD65" i="56"/>
  <c r="BD104" i="56"/>
  <c r="BD62" i="56"/>
  <c r="BD110" i="56"/>
  <c r="BD131" i="56"/>
  <c r="BD95" i="56"/>
  <c r="BD155" i="56"/>
  <c r="BD74" i="56"/>
  <c r="BD137" i="56"/>
  <c r="BD128" i="56"/>
  <c r="BD149" i="56"/>
  <c r="BD140" i="56"/>
  <c r="BD101" i="56"/>
  <c r="AS230" i="67"/>
  <c r="AS282" i="67" s="1"/>
  <c r="AT334" i="61"/>
  <c r="AU8" i="67"/>
  <c r="AU61" i="67" s="1"/>
  <c r="AY12" i="67"/>
  <c r="AY65" i="67" s="1"/>
  <c r="AX11" i="67"/>
  <c r="AX64" i="67" s="1"/>
  <c r="BB15" i="67"/>
  <c r="BB68" i="67" s="1"/>
  <c r="AW10" i="67"/>
  <c r="AW63" i="67" s="1"/>
  <c r="BA14" i="67"/>
  <c r="BA67" i="67" s="1"/>
  <c r="BC16" i="67"/>
  <c r="BC69" i="67" s="1"/>
  <c r="BE18" i="67"/>
  <c r="BE71" i="67" s="1"/>
  <c r="BD17" i="67"/>
  <c r="BD70" i="67" s="1"/>
  <c r="BH21" i="67"/>
  <c r="BH74" i="67" s="1"/>
  <c r="J74" i="67" s="1"/>
  <c r="AZ13" i="67"/>
  <c r="AZ66" i="67" s="1"/>
  <c r="BG20" i="67"/>
  <c r="BG73" i="67" s="1"/>
  <c r="BF19" i="67"/>
  <c r="BF72" i="67" s="1"/>
  <c r="AV9" i="67"/>
  <c r="AV62" i="67" s="1"/>
  <c r="AT164" i="61"/>
  <c r="AT168" i="61" s="1"/>
  <c r="AT7" i="67"/>
  <c r="AT332" i="61"/>
  <c r="BD56" i="56"/>
  <c r="BD53" i="56"/>
  <c r="BD59" i="56"/>
  <c r="BD32" i="56"/>
  <c r="AR238" i="69"/>
  <c r="AR73" i="69" s="1"/>
  <c r="AR131" i="69"/>
  <c r="AR69" i="69" s="1"/>
  <c r="AR237" i="59"/>
  <c r="AR72" i="59" s="1"/>
  <c r="AR130" i="59"/>
  <c r="AR68" i="59" s="1"/>
  <c r="AU136" i="59"/>
  <c r="AW139" i="69"/>
  <c r="AZ141" i="59"/>
  <c r="BC145" i="69"/>
  <c r="BE147" i="69"/>
  <c r="AU137" i="69"/>
  <c r="AY141" i="69"/>
  <c r="BA143" i="69"/>
  <c r="AS135" i="69"/>
  <c r="BE146" i="59"/>
  <c r="BD146" i="69"/>
  <c r="AZ142" i="69"/>
  <c r="AV138" i="69"/>
  <c r="AR134" i="69"/>
  <c r="BB144" i="69"/>
  <c r="AX140" i="69"/>
  <c r="AW138" i="59"/>
  <c r="BC144" i="59"/>
  <c r="AR133" i="59"/>
  <c r="BD145" i="59"/>
  <c r="AY140" i="59"/>
  <c r="AS134" i="59"/>
  <c r="BA142" i="59"/>
  <c r="AV137" i="59"/>
  <c r="BD41" i="56"/>
  <c r="BD44" i="56"/>
  <c r="BB143" i="59"/>
  <c r="AX139" i="59"/>
  <c r="BD14" i="56"/>
  <c r="BD11" i="56"/>
  <c r="BD29" i="56"/>
  <c r="BD47" i="56"/>
  <c r="BD50" i="56"/>
  <c r="BD23" i="56"/>
  <c r="BD17" i="56"/>
  <c r="BD35" i="56"/>
  <c r="BD20" i="56"/>
  <c r="BD38" i="56"/>
  <c r="BD8" i="56"/>
  <c r="AP30" i="1"/>
  <c r="AQ28" i="1"/>
  <c r="BE4" i="56"/>
  <c r="AQ18" i="59" l="1"/>
  <c r="AQ20" i="59" s="1"/>
  <c r="C61" i="59" s="1"/>
  <c r="AQ18" i="69"/>
  <c r="C28" i="69"/>
  <c r="AS22" i="75"/>
  <c r="BF92" i="75" s="1"/>
  <c r="AX31" i="75"/>
  <c r="AW30" i="75"/>
  <c r="AU28" i="75"/>
  <c r="AT27" i="75"/>
  <c r="AY32" i="75"/>
  <c r="AS26" i="75"/>
  <c r="AS76" i="75" s="1"/>
  <c r="AS14" i="75" s="1"/>
  <c r="BE38" i="75"/>
  <c r="BB35" i="75"/>
  <c r="AZ33" i="75"/>
  <c r="BD37" i="75"/>
  <c r="BC36" i="75"/>
  <c r="BA34" i="75"/>
  <c r="AV29" i="75"/>
  <c r="BF39" i="75"/>
  <c r="BA141" i="75"/>
  <c r="AV136" i="75"/>
  <c r="BE145" i="75"/>
  <c r="BD144" i="75"/>
  <c r="AZ140" i="75"/>
  <c r="AS133" i="75"/>
  <c r="AS183" i="75" s="1"/>
  <c r="AS18" i="75" s="1"/>
  <c r="AT134" i="75"/>
  <c r="AW137" i="75"/>
  <c r="BC143" i="75"/>
  <c r="BF146" i="75"/>
  <c r="AU135" i="75"/>
  <c r="AY139" i="75"/>
  <c r="BB142" i="75"/>
  <c r="AX138" i="75"/>
  <c r="AS383" i="67"/>
  <c r="AS379" i="67"/>
  <c r="AS381" i="67"/>
  <c r="AS372" i="67"/>
  <c r="AS382" i="67"/>
  <c r="AS373" i="67"/>
  <c r="AS375" i="67"/>
  <c r="AS378" i="67"/>
  <c r="AS380" i="67"/>
  <c r="AS371" i="67"/>
  <c r="AS376" i="67"/>
  <c r="AS377" i="67"/>
  <c r="AS374" i="67"/>
  <c r="AS382" i="61"/>
  <c r="AS381" i="61"/>
  <c r="AS372" i="61"/>
  <c r="AS383" i="61"/>
  <c r="AS373" i="61"/>
  <c r="AS375" i="61"/>
  <c r="AS378" i="61"/>
  <c r="AS380" i="61"/>
  <c r="AS379" i="61"/>
  <c r="AS376" i="61"/>
  <c r="AS377" i="61"/>
  <c r="AS374" i="61"/>
  <c r="AS77" i="69"/>
  <c r="AS76" i="59"/>
  <c r="AU120" i="67"/>
  <c r="AU120" i="61"/>
  <c r="AU137" i="61"/>
  <c r="AU137" i="67"/>
  <c r="AU140" i="61"/>
  <c r="AU134" i="67"/>
  <c r="AU150" i="67"/>
  <c r="AU150" i="61"/>
  <c r="AU140" i="67"/>
  <c r="AU134" i="61"/>
  <c r="AU146" i="61"/>
  <c r="AU151" i="67"/>
  <c r="AU135" i="67"/>
  <c r="AU141" i="67"/>
  <c r="AU133" i="67"/>
  <c r="AU162" i="61"/>
  <c r="AU144" i="67"/>
  <c r="AU160" i="67"/>
  <c r="AU148" i="67"/>
  <c r="AU139" i="67"/>
  <c r="AU147" i="61"/>
  <c r="AU156" i="67"/>
  <c r="AU142" i="67"/>
  <c r="AU132" i="61"/>
  <c r="AU149" i="61"/>
  <c r="AU159" i="67"/>
  <c r="AU138" i="67"/>
  <c r="AU153" i="67"/>
  <c r="AU152" i="67"/>
  <c r="AU152" i="61"/>
  <c r="AU153" i="61"/>
  <c r="AU159" i="61"/>
  <c r="AU132" i="67"/>
  <c r="AU138" i="61"/>
  <c r="AU142" i="61"/>
  <c r="AU160" i="61"/>
  <c r="AU141" i="61"/>
  <c r="AU135" i="61"/>
  <c r="AU148" i="61"/>
  <c r="AU139" i="61"/>
  <c r="AU149" i="67"/>
  <c r="AU147" i="67"/>
  <c r="AU156" i="61"/>
  <c r="AU144" i="61"/>
  <c r="AU133" i="61"/>
  <c r="AU162" i="67"/>
  <c r="AU151" i="61"/>
  <c r="AU146" i="67"/>
  <c r="AU154" i="67"/>
  <c r="AU154" i="61"/>
  <c r="AU143" i="61"/>
  <c r="AU143" i="67"/>
  <c r="AU145" i="61"/>
  <c r="AU145" i="67"/>
  <c r="AU157" i="61"/>
  <c r="AU157" i="67"/>
  <c r="BE108" i="56"/>
  <c r="BE139" i="56"/>
  <c r="BE111" i="56"/>
  <c r="BE94" i="56"/>
  <c r="BE127" i="56"/>
  <c r="BE96" i="56"/>
  <c r="BE73" i="56"/>
  <c r="BE114" i="56"/>
  <c r="BE144" i="56"/>
  <c r="BE120" i="56"/>
  <c r="BE148" i="56"/>
  <c r="BE117" i="56"/>
  <c r="BE87" i="56"/>
  <c r="BE69" i="56"/>
  <c r="BE136" i="56"/>
  <c r="BE60" i="56"/>
  <c r="BE66" i="56"/>
  <c r="BE75" i="56"/>
  <c r="BE100" i="56"/>
  <c r="BE64" i="56"/>
  <c r="BE63" i="56"/>
  <c r="BE123" i="56"/>
  <c r="BE126" i="56"/>
  <c r="BE118" i="56"/>
  <c r="BE78" i="56"/>
  <c r="BE76" i="56"/>
  <c r="BE105" i="56"/>
  <c r="BE82" i="56"/>
  <c r="BE88" i="56"/>
  <c r="BE67" i="56"/>
  <c r="BE93" i="56"/>
  <c r="BE72" i="56"/>
  <c r="BE90" i="56"/>
  <c r="BE147" i="56"/>
  <c r="BE99" i="56"/>
  <c r="BE79" i="56"/>
  <c r="BE138" i="56"/>
  <c r="BE102" i="56"/>
  <c r="BE141" i="56"/>
  <c r="BE130" i="56"/>
  <c r="BE129" i="56"/>
  <c r="BE106" i="56"/>
  <c r="BE84" i="56"/>
  <c r="BE142" i="56"/>
  <c r="BE132" i="56"/>
  <c r="BE109" i="56"/>
  <c r="BE85" i="56"/>
  <c r="BE124" i="56"/>
  <c r="BE97" i="56"/>
  <c r="BE145" i="56"/>
  <c r="BE151" i="56"/>
  <c r="BE61" i="56"/>
  <c r="BE135" i="56"/>
  <c r="BE133" i="56"/>
  <c r="BE112" i="56"/>
  <c r="BE115" i="56"/>
  <c r="BE70" i="56"/>
  <c r="BE81" i="56"/>
  <c r="BE91" i="56"/>
  <c r="BE150" i="56"/>
  <c r="BE103" i="56"/>
  <c r="BE121" i="56"/>
  <c r="BE154" i="56"/>
  <c r="BE153" i="56"/>
  <c r="AU158" i="67"/>
  <c r="AU158" i="61"/>
  <c r="AU136" i="61"/>
  <c r="AU136" i="67"/>
  <c r="AU161" i="61"/>
  <c r="AU161" i="67"/>
  <c r="AU163" i="61"/>
  <c r="AU163" i="67"/>
  <c r="AU155" i="61"/>
  <c r="AU155" i="67"/>
  <c r="AT195" i="61"/>
  <c r="AT247" i="61" s="1"/>
  <c r="AT299" i="61" s="1"/>
  <c r="AT60" i="67"/>
  <c r="AT110" i="67" s="1"/>
  <c r="AR14" i="69" s="1"/>
  <c r="AT222" i="67"/>
  <c r="AT274" i="67" s="1"/>
  <c r="AT169" i="67"/>
  <c r="AT221" i="67" s="1"/>
  <c r="AT273" i="67" s="1"/>
  <c r="AT172" i="67"/>
  <c r="AT224" i="67" s="1"/>
  <c r="AT276" i="67" s="1"/>
  <c r="AT182" i="67"/>
  <c r="AT234" i="67" s="1"/>
  <c r="AT286" i="67" s="1"/>
  <c r="AT173" i="67"/>
  <c r="AT184" i="67"/>
  <c r="AT236" i="67" s="1"/>
  <c r="AT288" i="67" s="1"/>
  <c r="AT167" i="67"/>
  <c r="AT219" i="67" s="1"/>
  <c r="AT271" i="67" s="1"/>
  <c r="AT176" i="67"/>
  <c r="AT175" i="67"/>
  <c r="AT227" i="67" s="1"/>
  <c r="AT279" i="67" s="1"/>
  <c r="AT179" i="67"/>
  <c r="AT231" i="67" s="1"/>
  <c r="AT283" i="67" s="1"/>
  <c r="AT183" i="67"/>
  <c r="AT235" i="67" s="1"/>
  <c r="AT287" i="67" s="1"/>
  <c r="AT171" i="67"/>
  <c r="AT223" i="67" s="1"/>
  <c r="AT275" i="67" s="1"/>
  <c r="AT177" i="67"/>
  <c r="AT229" i="67" s="1"/>
  <c r="AT281" i="67" s="1"/>
  <c r="AT197" i="67"/>
  <c r="AT249" i="67" s="1"/>
  <c r="AT301" i="67" s="1"/>
  <c r="AT205" i="67"/>
  <c r="AT257" i="67" s="1"/>
  <c r="AT309" i="67" s="1"/>
  <c r="AT204" i="67"/>
  <c r="AT256" i="67" s="1"/>
  <c r="AT308" i="67" s="1"/>
  <c r="AT187" i="67"/>
  <c r="AT239" i="67" s="1"/>
  <c r="AT291" i="67" s="1"/>
  <c r="AT202" i="67"/>
  <c r="AT254" i="67" s="1"/>
  <c r="AT306" i="67" s="1"/>
  <c r="AT185" i="67"/>
  <c r="AT237" i="67" s="1"/>
  <c r="AT289" i="67" s="1"/>
  <c r="AT203" i="67"/>
  <c r="AT255" i="67" s="1"/>
  <c r="AT307" i="67" s="1"/>
  <c r="AT190" i="67"/>
  <c r="AT242" i="67" s="1"/>
  <c r="AT294" i="67" s="1"/>
  <c r="AT188" i="67"/>
  <c r="AT240" i="67" s="1"/>
  <c r="AT292" i="67" s="1"/>
  <c r="AT206" i="67"/>
  <c r="AT258" i="67" s="1"/>
  <c r="AT310" i="67" s="1"/>
  <c r="AT213" i="67"/>
  <c r="AT265" i="67" s="1"/>
  <c r="AT317" i="67" s="1"/>
  <c r="AT201" i="67"/>
  <c r="AT253" i="67" s="1"/>
  <c r="AT305" i="67" s="1"/>
  <c r="AT194" i="67"/>
  <c r="AT246" i="67" s="1"/>
  <c r="AT298" i="67" s="1"/>
  <c r="AT207" i="67"/>
  <c r="AT259" i="67" s="1"/>
  <c r="AT311" i="67" s="1"/>
  <c r="AT189" i="67"/>
  <c r="AT241" i="67" s="1"/>
  <c r="AT293" i="67" s="1"/>
  <c r="AT186" i="67"/>
  <c r="AT238" i="67" s="1"/>
  <c r="AT290" i="67" s="1"/>
  <c r="AT211" i="67"/>
  <c r="AT263" i="67" s="1"/>
  <c r="AT315" i="67" s="1"/>
  <c r="AT193" i="67"/>
  <c r="AT245" i="67" s="1"/>
  <c r="AT297" i="67" s="1"/>
  <c r="AT192" i="67"/>
  <c r="AT244" i="67" s="1"/>
  <c r="AT296" i="67" s="1"/>
  <c r="AT208" i="67"/>
  <c r="AT260" i="67" s="1"/>
  <c r="AT312" i="67" s="1"/>
  <c r="AT212" i="67"/>
  <c r="AT264" i="67" s="1"/>
  <c r="AT316" i="67" s="1"/>
  <c r="AT210" i="67"/>
  <c r="AT262" i="67" s="1"/>
  <c r="AT314" i="67" s="1"/>
  <c r="AT200" i="67"/>
  <c r="AT252" i="67" s="1"/>
  <c r="AT304" i="67" s="1"/>
  <c r="AT191" i="67"/>
  <c r="AT243" i="67" s="1"/>
  <c r="AT295" i="67" s="1"/>
  <c r="AT209" i="67"/>
  <c r="AT261" i="67" s="1"/>
  <c r="AT313" i="67" s="1"/>
  <c r="AT215" i="67"/>
  <c r="AT267" i="67" s="1"/>
  <c r="AT319" i="67" s="1"/>
  <c r="AT199" i="67"/>
  <c r="AT251" i="67" s="1"/>
  <c r="AT303" i="67" s="1"/>
  <c r="AT214" i="67"/>
  <c r="AT266" i="67" s="1"/>
  <c r="AT318" i="67" s="1"/>
  <c r="AT198" i="67"/>
  <c r="AT250" i="67" s="1"/>
  <c r="AT302" i="67" s="1"/>
  <c r="AT195" i="67"/>
  <c r="AT247" i="67" s="1"/>
  <c r="AT299" i="67" s="1"/>
  <c r="AT196" i="67"/>
  <c r="AT248" i="67" s="1"/>
  <c r="AT300" i="67" s="1"/>
  <c r="AT216" i="67"/>
  <c r="AT268" i="67" s="1"/>
  <c r="AT320" i="67" s="1"/>
  <c r="AT180" i="67"/>
  <c r="AT232" i="67" s="1"/>
  <c r="AT284" i="67" s="1"/>
  <c r="AT178" i="67"/>
  <c r="AT230" i="67" s="1"/>
  <c r="AT282" i="67" s="1"/>
  <c r="AT181" i="67"/>
  <c r="AT168" i="67"/>
  <c r="AT220" i="67" s="1"/>
  <c r="AT272" i="67" s="1"/>
  <c r="AT174" i="67"/>
  <c r="AT226" i="67" s="1"/>
  <c r="AT278" i="67" s="1"/>
  <c r="AT184" i="61"/>
  <c r="AT236" i="61" s="1"/>
  <c r="AT288" i="61" s="1"/>
  <c r="AT196" i="61"/>
  <c r="AT248" i="61" s="1"/>
  <c r="AT300" i="61" s="1"/>
  <c r="AT167" i="61"/>
  <c r="AT219" i="61" s="1"/>
  <c r="AT271" i="61" s="1"/>
  <c r="AT198" i="61"/>
  <c r="AT250" i="61" s="1"/>
  <c r="AT302" i="61" s="1"/>
  <c r="AT201" i="61"/>
  <c r="AT253" i="61" s="1"/>
  <c r="AT305" i="61" s="1"/>
  <c r="AT173" i="61"/>
  <c r="AT225" i="61" s="1"/>
  <c r="AT277" i="61" s="1"/>
  <c r="AT192" i="61"/>
  <c r="AT244" i="61" s="1"/>
  <c r="AT296" i="61" s="1"/>
  <c r="AT205" i="61"/>
  <c r="AT257" i="61" s="1"/>
  <c r="AT309" i="61" s="1"/>
  <c r="AT179" i="61"/>
  <c r="AT231" i="61" s="1"/>
  <c r="AT283" i="61" s="1"/>
  <c r="AT212" i="61"/>
  <c r="AT264" i="61" s="1"/>
  <c r="AT316" i="61" s="1"/>
  <c r="AT202" i="61"/>
  <c r="AT254" i="61" s="1"/>
  <c r="AT306" i="61" s="1"/>
  <c r="AT174" i="61"/>
  <c r="AT226" i="61" s="1"/>
  <c r="AT278" i="61" s="1"/>
  <c r="AT169" i="61"/>
  <c r="AT221" i="61" s="1"/>
  <c r="AT273" i="61" s="1"/>
  <c r="AT175" i="61"/>
  <c r="AT227" i="61" s="1"/>
  <c r="AT279" i="61" s="1"/>
  <c r="AT181" i="61"/>
  <c r="AT233" i="61" s="1"/>
  <c r="AT285" i="61" s="1"/>
  <c r="AT211" i="61"/>
  <c r="AT263" i="61" s="1"/>
  <c r="AT315" i="61" s="1"/>
  <c r="AT189" i="61"/>
  <c r="AT241" i="61" s="1"/>
  <c r="AT293" i="61" s="1"/>
  <c r="AT215" i="61"/>
  <c r="AT267" i="61" s="1"/>
  <c r="AT319" i="61" s="1"/>
  <c r="AT209" i="61"/>
  <c r="AT261" i="61" s="1"/>
  <c r="AT313" i="61" s="1"/>
  <c r="AT193" i="61"/>
  <c r="AT245" i="61" s="1"/>
  <c r="AT297" i="61" s="1"/>
  <c r="AT197" i="61"/>
  <c r="AT249" i="61" s="1"/>
  <c r="AT301" i="61" s="1"/>
  <c r="AT194" i="61"/>
  <c r="AT246" i="61" s="1"/>
  <c r="AT298" i="61" s="1"/>
  <c r="AT187" i="61"/>
  <c r="AT239" i="61" s="1"/>
  <c r="AT291" i="61" s="1"/>
  <c r="AT178" i="61"/>
  <c r="AT230" i="61" s="1"/>
  <c r="AT282" i="61" s="1"/>
  <c r="AT170" i="61"/>
  <c r="AT222" i="61" s="1"/>
  <c r="AT274" i="61" s="1"/>
  <c r="AT176" i="61"/>
  <c r="AT228" i="61" s="1"/>
  <c r="AT280" i="61" s="1"/>
  <c r="AT183" i="61"/>
  <c r="AT235" i="61" s="1"/>
  <c r="AT287" i="61" s="1"/>
  <c r="AT171" i="61"/>
  <c r="AT223" i="61" s="1"/>
  <c r="AT275" i="61" s="1"/>
  <c r="AT214" i="61"/>
  <c r="AT266" i="61" s="1"/>
  <c r="AT318" i="61" s="1"/>
  <c r="AT207" i="61"/>
  <c r="AT259" i="61" s="1"/>
  <c r="AT311" i="61" s="1"/>
  <c r="AT199" i="61"/>
  <c r="AT251" i="61" s="1"/>
  <c r="AT303" i="61" s="1"/>
  <c r="AT186" i="61"/>
  <c r="AT238" i="61" s="1"/>
  <c r="AT290" i="61" s="1"/>
  <c r="AT204" i="61"/>
  <c r="AT256" i="61" s="1"/>
  <c r="AT308" i="61" s="1"/>
  <c r="AT206" i="61"/>
  <c r="AT258" i="61" s="1"/>
  <c r="AT310" i="61" s="1"/>
  <c r="AT185" i="61"/>
  <c r="AT237" i="61" s="1"/>
  <c r="AT289" i="61" s="1"/>
  <c r="AT213" i="61"/>
  <c r="AT265" i="61" s="1"/>
  <c r="AT317" i="61" s="1"/>
  <c r="AT177" i="61"/>
  <c r="AT229" i="61" s="1"/>
  <c r="AT281" i="61" s="1"/>
  <c r="AT180" i="61"/>
  <c r="AT232" i="61" s="1"/>
  <c r="AT284" i="61" s="1"/>
  <c r="AT182" i="61"/>
  <c r="AT234" i="61" s="1"/>
  <c r="AT286" i="61" s="1"/>
  <c r="AT172" i="61"/>
  <c r="AT224" i="61" s="1"/>
  <c r="AT276" i="61" s="1"/>
  <c r="AT216" i="61"/>
  <c r="AT268" i="61" s="1"/>
  <c r="AT320" i="61" s="1"/>
  <c r="AT210" i="61"/>
  <c r="AT262" i="61" s="1"/>
  <c r="AT314" i="61" s="1"/>
  <c r="AT200" i="61"/>
  <c r="AT252" i="61" s="1"/>
  <c r="AT304" i="61" s="1"/>
  <c r="AT208" i="61"/>
  <c r="AT260" i="61" s="1"/>
  <c r="AT312" i="61" s="1"/>
  <c r="AT191" i="61"/>
  <c r="AT243" i="61" s="1"/>
  <c r="AT295" i="61" s="1"/>
  <c r="AT203" i="61"/>
  <c r="AT255" i="61" s="1"/>
  <c r="AT307" i="61" s="1"/>
  <c r="AT188" i="61"/>
  <c r="AT240" i="61" s="1"/>
  <c r="AT292" i="61" s="1"/>
  <c r="AT190" i="61"/>
  <c r="AT242" i="61" s="1"/>
  <c r="AT294" i="61" s="1"/>
  <c r="AU117" i="61"/>
  <c r="AU117" i="67"/>
  <c r="AU121" i="61"/>
  <c r="AU121" i="67"/>
  <c r="AU125" i="61"/>
  <c r="AU125" i="67"/>
  <c r="AU131" i="61"/>
  <c r="AU131" i="67"/>
  <c r="AU124" i="61"/>
  <c r="AU124" i="67"/>
  <c r="AU119" i="61"/>
  <c r="AU119" i="67"/>
  <c r="AU115" i="61"/>
  <c r="AU115" i="67"/>
  <c r="AU333" i="67" s="1"/>
  <c r="AU129" i="61"/>
  <c r="AU129" i="67"/>
  <c r="AU118" i="61"/>
  <c r="AU335" i="61" s="1"/>
  <c r="AU118" i="67"/>
  <c r="AU335" i="67" s="1"/>
  <c r="AU128" i="61"/>
  <c r="AU128" i="67"/>
  <c r="AU116" i="61"/>
  <c r="AU333" i="61" s="1"/>
  <c r="AU116" i="67"/>
  <c r="AU126" i="61"/>
  <c r="AU126" i="67"/>
  <c r="AU130" i="61"/>
  <c r="AU130" i="67"/>
  <c r="AU114" i="61"/>
  <c r="AU114" i="67"/>
  <c r="AU123" i="61"/>
  <c r="AU123" i="67"/>
  <c r="AU127" i="61"/>
  <c r="AU127" i="67"/>
  <c r="AU122" i="61"/>
  <c r="AU122" i="67"/>
  <c r="AT324" i="67"/>
  <c r="AT57" i="67"/>
  <c r="AT399" i="67" s="1"/>
  <c r="AT401" i="67" s="1"/>
  <c r="AT402" i="67" s="1"/>
  <c r="AT220" i="61"/>
  <c r="AT272" i="61" s="1"/>
  <c r="BE55" i="56"/>
  <c r="BE57" i="56"/>
  <c r="BE58" i="56"/>
  <c r="BE54" i="56"/>
  <c r="BE51" i="56"/>
  <c r="BE52" i="56"/>
  <c r="AR184" i="69"/>
  <c r="AR71" i="69" s="1"/>
  <c r="AR183" i="59"/>
  <c r="AR70" i="59" s="1"/>
  <c r="BE10" i="56"/>
  <c r="BE30" i="56"/>
  <c r="BE16" i="56"/>
  <c r="BE12" i="56"/>
  <c r="BE37" i="56"/>
  <c r="BE9" i="56"/>
  <c r="BE25" i="56"/>
  <c r="BE42" i="56"/>
  <c r="BE49" i="56"/>
  <c r="BE39" i="56"/>
  <c r="BE46" i="56"/>
  <c r="BE48" i="56"/>
  <c r="BE43" i="56"/>
  <c r="BE22" i="56"/>
  <c r="BE27" i="56"/>
  <c r="BE18" i="56"/>
  <c r="BE28" i="56"/>
  <c r="BE13" i="56"/>
  <c r="BE31" i="56"/>
  <c r="BE36" i="56"/>
  <c r="BE45" i="56"/>
  <c r="BE40" i="56"/>
  <c r="BE33" i="56"/>
  <c r="BE34" i="56"/>
  <c r="BE21" i="56"/>
  <c r="BE24" i="56"/>
  <c r="BE19" i="56"/>
  <c r="BE15" i="56"/>
  <c r="AT60" i="61"/>
  <c r="AT110" i="61" s="1"/>
  <c r="AT324" i="61"/>
  <c r="AT341" i="61" s="1"/>
  <c r="AT356" i="61" s="1"/>
  <c r="AT57" i="61"/>
  <c r="AS188" i="69"/>
  <c r="AT189" i="69"/>
  <c r="AU190" i="69"/>
  <c r="AV191" i="69"/>
  <c r="AW192" i="69"/>
  <c r="AX193" i="69"/>
  <c r="AY194" i="69"/>
  <c r="AZ195" i="69"/>
  <c r="BA196" i="69"/>
  <c r="BB197" i="69"/>
  <c r="BC198" i="69"/>
  <c r="BD199" i="69"/>
  <c r="BE200" i="69"/>
  <c r="AS81" i="69"/>
  <c r="AT82" i="69"/>
  <c r="AU83" i="69"/>
  <c r="AV84" i="69"/>
  <c r="AW85" i="69"/>
  <c r="AX86" i="69"/>
  <c r="AY87" i="69"/>
  <c r="AZ88" i="69"/>
  <c r="BA89" i="69"/>
  <c r="BB90" i="69"/>
  <c r="BC91" i="69"/>
  <c r="BD92" i="69"/>
  <c r="BE93" i="69"/>
  <c r="AS401" i="61"/>
  <c r="AS402" i="61" s="1"/>
  <c r="AS80" i="59"/>
  <c r="AT81" i="59"/>
  <c r="AU82" i="59"/>
  <c r="AV83" i="59"/>
  <c r="AW84" i="59"/>
  <c r="AX85" i="59"/>
  <c r="AY86" i="59"/>
  <c r="AZ87" i="59"/>
  <c r="BA88" i="59"/>
  <c r="BB89" i="59"/>
  <c r="BC90" i="59"/>
  <c r="BD91" i="59"/>
  <c r="BE92" i="59"/>
  <c r="AS187" i="59"/>
  <c r="AT188" i="59"/>
  <c r="AU189" i="59"/>
  <c r="AV190" i="59"/>
  <c r="AW191" i="59"/>
  <c r="AX192" i="59"/>
  <c r="AY193" i="59"/>
  <c r="AZ194" i="59"/>
  <c r="BA195" i="59"/>
  <c r="BB196" i="59"/>
  <c r="BC197" i="59"/>
  <c r="BD198" i="59"/>
  <c r="BE199" i="59"/>
  <c r="BE6" i="56"/>
  <c r="BE7" i="56"/>
  <c r="AQ29" i="1"/>
  <c r="BF3" i="56"/>
  <c r="C50" i="59" l="1"/>
  <c r="AR14" i="59"/>
  <c r="AR18" i="59" s="1"/>
  <c r="AQ20" i="69"/>
  <c r="C61" i="69" s="1"/>
  <c r="C50" i="69"/>
  <c r="AZ86" i="75"/>
  <c r="AW83" i="75"/>
  <c r="BE91" i="75"/>
  <c r="BC89" i="75"/>
  <c r="AS79" i="75"/>
  <c r="AS129" i="75" s="1"/>
  <c r="AS16" i="75" s="1"/>
  <c r="AX84" i="75"/>
  <c r="AY85" i="75"/>
  <c r="AU81" i="75"/>
  <c r="AV82" i="75"/>
  <c r="BA87" i="75"/>
  <c r="BD90" i="75"/>
  <c r="AT80" i="75"/>
  <c r="BB88" i="75"/>
  <c r="AT23" i="75"/>
  <c r="AT21" i="75"/>
  <c r="AU330" i="67"/>
  <c r="AU336" i="67"/>
  <c r="AU328" i="67"/>
  <c r="AU336" i="61"/>
  <c r="AU329" i="61"/>
  <c r="AU325" i="67"/>
  <c r="AU329" i="67"/>
  <c r="AT399" i="61"/>
  <c r="AU334" i="67"/>
  <c r="AU332" i="67"/>
  <c r="AU331" i="67"/>
  <c r="AU331" i="61"/>
  <c r="AU327" i="67"/>
  <c r="AU326" i="67"/>
  <c r="AT338" i="67"/>
  <c r="AT353" i="67"/>
  <c r="AT368" i="67" s="1"/>
  <c r="AT349" i="67"/>
  <c r="AT364" i="67" s="1"/>
  <c r="AT343" i="67"/>
  <c r="AT358" i="67" s="1"/>
  <c r="AT345" i="67"/>
  <c r="AT360" i="67" s="1"/>
  <c r="AT351" i="67"/>
  <c r="AT366" i="67" s="1"/>
  <c r="AT352" i="67"/>
  <c r="AT367" i="67" s="1"/>
  <c r="AT344" i="67"/>
  <c r="AT359" i="67" s="1"/>
  <c r="AT350" i="67"/>
  <c r="AT365" i="67" s="1"/>
  <c r="AT347" i="67"/>
  <c r="AT362" i="67" s="1"/>
  <c r="AT348" i="67"/>
  <c r="AT363" i="67" s="1"/>
  <c r="AT342" i="67"/>
  <c r="AT357" i="67" s="1"/>
  <c r="AT346" i="67"/>
  <c r="AT361" i="67" s="1"/>
  <c r="AT341" i="67"/>
  <c r="AT356" i="67" s="1"/>
  <c r="AT371" i="61"/>
  <c r="AT350" i="61"/>
  <c r="AT365" i="61" s="1"/>
  <c r="AT344" i="61"/>
  <c r="AT359" i="61" s="1"/>
  <c r="AT351" i="61"/>
  <c r="AT366" i="61" s="1"/>
  <c r="AT353" i="61"/>
  <c r="AT368" i="61" s="1"/>
  <c r="AT352" i="61"/>
  <c r="AT367" i="61" s="1"/>
  <c r="AT347" i="61"/>
  <c r="AT362" i="61" s="1"/>
  <c r="AT345" i="61"/>
  <c r="AT360" i="61" s="1"/>
  <c r="AT349" i="61"/>
  <c r="AT364" i="61" s="1"/>
  <c r="AT346" i="61"/>
  <c r="AT361" i="61" s="1"/>
  <c r="AT343" i="61"/>
  <c r="AT358" i="61" s="1"/>
  <c r="AT342" i="61"/>
  <c r="AT357" i="61" s="1"/>
  <c r="AT348" i="61"/>
  <c r="AT363" i="61" s="1"/>
  <c r="AT338" i="61"/>
  <c r="AU325" i="61"/>
  <c r="AU165" i="67"/>
  <c r="AU167" i="67" s="1"/>
  <c r="AT76" i="69"/>
  <c r="BF93" i="69" s="1"/>
  <c r="AT78" i="69"/>
  <c r="BF200" i="69" s="1"/>
  <c r="AT75" i="59"/>
  <c r="BF92" i="59" s="1"/>
  <c r="AT77" i="59"/>
  <c r="BF199" i="59" s="1"/>
  <c r="BE122" i="56"/>
  <c r="BE77" i="56"/>
  <c r="BE89" i="56"/>
  <c r="BE116" i="56"/>
  <c r="BE62" i="56"/>
  <c r="BE119" i="56"/>
  <c r="BE113" i="56"/>
  <c r="BE86" i="56"/>
  <c r="AV140" i="67" s="1"/>
  <c r="AV137" i="69"/>
  <c r="BF147" i="69"/>
  <c r="AU135" i="59"/>
  <c r="BF146" i="59"/>
  <c r="AU328" i="61"/>
  <c r="AW9" i="61"/>
  <c r="AW62" i="61" s="1"/>
  <c r="BA13" i="61"/>
  <c r="BA66" i="61" s="1"/>
  <c r="AV8" i="61"/>
  <c r="AV61" i="61" s="1"/>
  <c r="AZ12" i="61"/>
  <c r="AZ65" i="61" s="1"/>
  <c r="AY11" i="61"/>
  <c r="AY64" i="61" s="1"/>
  <c r="BD16" i="61"/>
  <c r="BD69" i="61" s="1"/>
  <c r="BH20" i="61"/>
  <c r="BH73" i="61" s="1"/>
  <c r="J73" i="61" s="1"/>
  <c r="BC15" i="61"/>
  <c r="BC68" i="61" s="1"/>
  <c r="BG19" i="61"/>
  <c r="BG72" i="61" s="1"/>
  <c r="BF18" i="61"/>
  <c r="BF71" i="61" s="1"/>
  <c r="BE17" i="61"/>
  <c r="BE70" i="61" s="1"/>
  <c r="AX10" i="61"/>
  <c r="AX63" i="61" s="1"/>
  <c r="BB14" i="61"/>
  <c r="BB67" i="61" s="1"/>
  <c r="AU7" i="61"/>
  <c r="AU332" i="61"/>
  <c r="AU326" i="61"/>
  <c r="AU327" i="61"/>
  <c r="AU330" i="61"/>
  <c r="BE143" i="56"/>
  <c r="BE92" i="56"/>
  <c r="BE134" i="56"/>
  <c r="BE146" i="56"/>
  <c r="BE110" i="56"/>
  <c r="BE68" i="56"/>
  <c r="BE131" i="56"/>
  <c r="BE80" i="56"/>
  <c r="BE104" i="56"/>
  <c r="BE71" i="56"/>
  <c r="BE98" i="56"/>
  <c r="BE125" i="56"/>
  <c r="BE65" i="56"/>
  <c r="BE107" i="56"/>
  <c r="BE83" i="56"/>
  <c r="BE95" i="56"/>
  <c r="BE155" i="56"/>
  <c r="BE152" i="56"/>
  <c r="BE101" i="56"/>
  <c r="BE137" i="56"/>
  <c r="BE149" i="56"/>
  <c r="BE74" i="56"/>
  <c r="BE140" i="56"/>
  <c r="BE128" i="56"/>
  <c r="AT233" i="67"/>
  <c r="AT285" i="67" s="1"/>
  <c r="AT228" i="67"/>
  <c r="AT280" i="67" s="1"/>
  <c r="AT225" i="67"/>
  <c r="AT277" i="67" s="1"/>
  <c r="AU164" i="61"/>
  <c r="AW9" i="67"/>
  <c r="AW62" i="67" s="1"/>
  <c r="BA13" i="67"/>
  <c r="BA66" i="67" s="1"/>
  <c r="AV8" i="67"/>
  <c r="AV61" i="67" s="1"/>
  <c r="AZ12" i="67"/>
  <c r="AZ65" i="67" s="1"/>
  <c r="BD16" i="67"/>
  <c r="BD69" i="67" s="1"/>
  <c r="AY11" i="67"/>
  <c r="AY64" i="67" s="1"/>
  <c r="BC15" i="67"/>
  <c r="BC68" i="67" s="1"/>
  <c r="BB14" i="67"/>
  <c r="BB67" i="67" s="1"/>
  <c r="BG19" i="67"/>
  <c r="BG72" i="67" s="1"/>
  <c r="AX10" i="67"/>
  <c r="AX63" i="67" s="1"/>
  <c r="BF18" i="67"/>
  <c r="BF71" i="67" s="1"/>
  <c r="BE17" i="67"/>
  <c r="BE70" i="67" s="1"/>
  <c r="BH20" i="67"/>
  <c r="BH73" i="67" s="1"/>
  <c r="J73" i="67" s="1"/>
  <c r="AU7" i="67"/>
  <c r="BE41" i="56"/>
  <c r="AU334" i="61"/>
  <c r="BE53" i="56"/>
  <c r="BE56" i="56"/>
  <c r="BE59" i="56"/>
  <c r="AS238" i="69"/>
  <c r="AS73" i="69" s="1"/>
  <c r="AS131" i="69"/>
  <c r="AS69" i="69" s="1"/>
  <c r="AS237" i="59"/>
  <c r="AS72" i="59" s="1"/>
  <c r="AS130" i="59"/>
  <c r="AS68" i="59" s="1"/>
  <c r="BE35" i="56"/>
  <c r="BE8" i="56"/>
  <c r="BE32" i="56"/>
  <c r="BE29" i="56"/>
  <c r="BE44" i="56"/>
  <c r="BE50" i="56"/>
  <c r="BE38" i="56"/>
  <c r="BE14" i="56"/>
  <c r="BE23" i="56"/>
  <c r="BE11" i="56"/>
  <c r="BE20" i="56"/>
  <c r="BE47" i="56"/>
  <c r="BE26" i="56"/>
  <c r="BE17" i="56"/>
  <c r="AX139" i="69"/>
  <c r="BD144" i="59"/>
  <c r="AV136" i="59"/>
  <c r="AZ140" i="59"/>
  <c r="AT135" i="69"/>
  <c r="BB143" i="69"/>
  <c r="BE146" i="69"/>
  <c r="BA142" i="69"/>
  <c r="AW138" i="69"/>
  <c r="AS134" i="69"/>
  <c r="BC144" i="69"/>
  <c r="AY140" i="69"/>
  <c r="AU136" i="69"/>
  <c r="BD145" i="69"/>
  <c r="AZ141" i="69"/>
  <c r="BE145" i="59"/>
  <c r="BA141" i="59"/>
  <c r="AW137" i="59"/>
  <c r="AS133" i="59"/>
  <c r="BB142" i="59"/>
  <c r="AX138" i="59"/>
  <c r="AT134" i="59"/>
  <c r="BC143" i="59"/>
  <c r="AY139" i="59"/>
  <c r="AQ30" i="1"/>
  <c r="AR28" i="1"/>
  <c r="BF4" i="56"/>
  <c r="AR18" i="69" l="1"/>
  <c r="AR20" i="59"/>
  <c r="AT22" i="75"/>
  <c r="AT26" i="75"/>
  <c r="AT76" i="75" s="1"/>
  <c r="AT14" i="75" s="1"/>
  <c r="AX30" i="75"/>
  <c r="AV28" i="75"/>
  <c r="AZ32" i="75"/>
  <c r="BA33" i="75"/>
  <c r="BD36" i="75"/>
  <c r="BE37" i="75"/>
  <c r="BF38" i="75"/>
  <c r="AW29" i="75"/>
  <c r="AY31" i="75"/>
  <c r="BB34" i="75"/>
  <c r="BC35" i="75"/>
  <c r="AU27" i="75"/>
  <c r="AT133" i="75"/>
  <c r="AT183" i="75" s="1"/>
  <c r="AT18" i="75" s="1"/>
  <c r="BD143" i="75"/>
  <c r="BE144" i="75"/>
  <c r="AZ139" i="75"/>
  <c r="AV135" i="75"/>
  <c r="BB141" i="75"/>
  <c r="BF145" i="75"/>
  <c r="AW136" i="75"/>
  <c r="BA140" i="75"/>
  <c r="BC142" i="75"/>
  <c r="AX137" i="75"/>
  <c r="AY138" i="75"/>
  <c r="AU134" i="75"/>
  <c r="AT383" i="67"/>
  <c r="AT381" i="67"/>
  <c r="AT375" i="67"/>
  <c r="AT379" i="67"/>
  <c r="AT378" i="67"/>
  <c r="AT380" i="67"/>
  <c r="AT371" i="67"/>
  <c r="AT376" i="67"/>
  <c r="AT377" i="67"/>
  <c r="AT374" i="67"/>
  <c r="AT382" i="67"/>
  <c r="AT372" i="67"/>
  <c r="AT373" i="67"/>
  <c r="AT378" i="61"/>
  <c r="AT375" i="61"/>
  <c r="AT379" i="61"/>
  <c r="AT376" i="61"/>
  <c r="AT380" i="61"/>
  <c r="AT381" i="61"/>
  <c r="AT377" i="61"/>
  <c r="AT374" i="61"/>
  <c r="AT383" i="61"/>
  <c r="AT382" i="61"/>
  <c r="AT372" i="61"/>
  <c r="AT373" i="61"/>
  <c r="AV132" i="61"/>
  <c r="AT77" i="69"/>
  <c r="AT76" i="59"/>
  <c r="AV141" i="61"/>
  <c r="AV152" i="61"/>
  <c r="AV149" i="67"/>
  <c r="AV141" i="67"/>
  <c r="AV152" i="67"/>
  <c r="AV149" i="61"/>
  <c r="AV132" i="67"/>
  <c r="AV151" i="61"/>
  <c r="AV137" i="67"/>
  <c r="AV151" i="67"/>
  <c r="AV150" i="67"/>
  <c r="AV137" i="61"/>
  <c r="AV150" i="61"/>
  <c r="AV133" i="61"/>
  <c r="AV146" i="61"/>
  <c r="AV148" i="61"/>
  <c r="AV159" i="61"/>
  <c r="AV147" i="67"/>
  <c r="AV135" i="61"/>
  <c r="AV134" i="67"/>
  <c r="AV142" i="61"/>
  <c r="AV153" i="61"/>
  <c r="AV138" i="61"/>
  <c r="AV160" i="67"/>
  <c r="AV144" i="67"/>
  <c r="AV155" i="67"/>
  <c r="AV156" i="61"/>
  <c r="AV140" i="61"/>
  <c r="AV134" i="61"/>
  <c r="AV142" i="67"/>
  <c r="AV144" i="61"/>
  <c r="AV138" i="67"/>
  <c r="AV160" i="61"/>
  <c r="AV148" i="67"/>
  <c r="AV159" i="67"/>
  <c r="AV146" i="67"/>
  <c r="AV133" i="67"/>
  <c r="AV156" i="67"/>
  <c r="AV155" i="61"/>
  <c r="AV135" i="67"/>
  <c r="AV147" i="61"/>
  <c r="AV153" i="67"/>
  <c r="BF120" i="56"/>
  <c r="BF66" i="56"/>
  <c r="BF111" i="56"/>
  <c r="BF139" i="56"/>
  <c r="BF136" i="56"/>
  <c r="BF94" i="56"/>
  <c r="BF108" i="56"/>
  <c r="BF148" i="56"/>
  <c r="BF127" i="56"/>
  <c r="BF69" i="56"/>
  <c r="BF64" i="56"/>
  <c r="BF144" i="56"/>
  <c r="BF87" i="56"/>
  <c r="BF75" i="56"/>
  <c r="BF73" i="56"/>
  <c r="BF114" i="56"/>
  <c r="BF96" i="56"/>
  <c r="BF60" i="56"/>
  <c r="BF117" i="56"/>
  <c r="BF100" i="56"/>
  <c r="BF84" i="56"/>
  <c r="BF118" i="56"/>
  <c r="BF88" i="56"/>
  <c r="BF90" i="56"/>
  <c r="BF142" i="56"/>
  <c r="BF123" i="56"/>
  <c r="BF78" i="56"/>
  <c r="BF82" i="56"/>
  <c r="BF76" i="56"/>
  <c r="BF70" i="56"/>
  <c r="BF151" i="56"/>
  <c r="BF85" i="56"/>
  <c r="BF141" i="56"/>
  <c r="BF130" i="56"/>
  <c r="BF67" i="56"/>
  <c r="BF133" i="56"/>
  <c r="BF91" i="56"/>
  <c r="BF63" i="56"/>
  <c r="BF81" i="56"/>
  <c r="BF72" i="56"/>
  <c r="BF93" i="56"/>
  <c r="BF138" i="56"/>
  <c r="BF124" i="56"/>
  <c r="BF132" i="56"/>
  <c r="BF99" i="56"/>
  <c r="BF112" i="56"/>
  <c r="BF97" i="56"/>
  <c r="BF103" i="56"/>
  <c r="BF145" i="56"/>
  <c r="BF129" i="56"/>
  <c r="BF135" i="56"/>
  <c r="BF150" i="56"/>
  <c r="BF61" i="56"/>
  <c r="BF115" i="56"/>
  <c r="BF105" i="56"/>
  <c r="BF106" i="56"/>
  <c r="BF102" i="56"/>
  <c r="BF147" i="56"/>
  <c r="BF121" i="56"/>
  <c r="BF126" i="56"/>
  <c r="BF109" i="56"/>
  <c r="BF79" i="56"/>
  <c r="BF154" i="56"/>
  <c r="BF153" i="56"/>
  <c r="AV157" i="61"/>
  <c r="AV157" i="67"/>
  <c r="AV162" i="67"/>
  <c r="AV162" i="61"/>
  <c r="AV145" i="67"/>
  <c r="AV145" i="61"/>
  <c r="AV163" i="61"/>
  <c r="AV163" i="67"/>
  <c r="AV154" i="61"/>
  <c r="AV154" i="67"/>
  <c r="AV136" i="61"/>
  <c r="AV136" i="67"/>
  <c r="AV143" i="61"/>
  <c r="AV143" i="67"/>
  <c r="AV158" i="61"/>
  <c r="AV158" i="67"/>
  <c r="AV161" i="67"/>
  <c r="AV161" i="61"/>
  <c r="AV139" i="61"/>
  <c r="AV139" i="67"/>
  <c r="AU57" i="67"/>
  <c r="AU399" i="67" s="1"/>
  <c r="AU401" i="67" s="1"/>
  <c r="AU402" i="67" s="1"/>
  <c r="AU219" i="67"/>
  <c r="AU271" i="67" s="1"/>
  <c r="AU178" i="67"/>
  <c r="AU230" i="67" s="1"/>
  <c r="AU282" i="67" s="1"/>
  <c r="AU169" i="67"/>
  <c r="AU221" i="67" s="1"/>
  <c r="AU273" i="67" s="1"/>
  <c r="AU174" i="67"/>
  <c r="AU226" i="67" s="1"/>
  <c r="AU278" i="67" s="1"/>
  <c r="AU181" i="67"/>
  <c r="AU177" i="67"/>
  <c r="AU229" i="67" s="1"/>
  <c r="AU281" i="67" s="1"/>
  <c r="AU183" i="67"/>
  <c r="AU235" i="67" s="1"/>
  <c r="AU287" i="67" s="1"/>
  <c r="AU184" i="67"/>
  <c r="AU236" i="67" s="1"/>
  <c r="AU288" i="67" s="1"/>
  <c r="AU179" i="67"/>
  <c r="AU168" i="67"/>
  <c r="AU220" i="67" s="1"/>
  <c r="AU272" i="67" s="1"/>
  <c r="AU176" i="67"/>
  <c r="AU228" i="67" s="1"/>
  <c r="AU280" i="67" s="1"/>
  <c r="AU172" i="67"/>
  <c r="AU224" i="67" s="1"/>
  <c r="AU276" i="67" s="1"/>
  <c r="AU197" i="67"/>
  <c r="AU249" i="67" s="1"/>
  <c r="AU301" i="67" s="1"/>
  <c r="AU186" i="67"/>
  <c r="AU238" i="67" s="1"/>
  <c r="AU290" i="67" s="1"/>
  <c r="AU187" i="67"/>
  <c r="AU239" i="67" s="1"/>
  <c r="AU291" i="67" s="1"/>
  <c r="AU185" i="67"/>
  <c r="AU237" i="67" s="1"/>
  <c r="AU289" i="67" s="1"/>
  <c r="AU190" i="67"/>
  <c r="AU242" i="67" s="1"/>
  <c r="AU294" i="67" s="1"/>
  <c r="AU213" i="67"/>
  <c r="AU265" i="67" s="1"/>
  <c r="AU317" i="67" s="1"/>
  <c r="AU203" i="67"/>
  <c r="AU255" i="67" s="1"/>
  <c r="AU307" i="67" s="1"/>
  <c r="AU188" i="67"/>
  <c r="AU240" i="67" s="1"/>
  <c r="AU292" i="67" s="1"/>
  <c r="AU194" i="67"/>
  <c r="AU246" i="67" s="1"/>
  <c r="AU298" i="67" s="1"/>
  <c r="AU201" i="67"/>
  <c r="AU253" i="67" s="1"/>
  <c r="AU305" i="67" s="1"/>
  <c r="AU202" i="67"/>
  <c r="AU254" i="67" s="1"/>
  <c r="AU306" i="67" s="1"/>
  <c r="AU205" i="67"/>
  <c r="AU257" i="67" s="1"/>
  <c r="AU309" i="67" s="1"/>
  <c r="AU204" i="67"/>
  <c r="AU256" i="67" s="1"/>
  <c r="AU308" i="67" s="1"/>
  <c r="AU208" i="67"/>
  <c r="AU260" i="67" s="1"/>
  <c r="AU312" i="67" s="1"/>
  <c r="AU193" i="67"/>
  <c r="AU245" i="67" s="1"/>
  <c r="AU297" i="67" s="1"/>
  <c r="AU195" i="67"/>
  <c r="AU247" i="67" s="1"/>
  <c r="AU299" i="67" s="1"/>
  <c r="AU210" i="67"/>
  <c r="AU262" i="67" s="1"/>
  <c r="AU314" i="67" s="1"/>
  <c r="AU211" i="67"/>
  <c r="AU263" i="67" s="1"/>
  <c r="AU315" i="67" s="1"/>
  <c r="AU207" i="67"/>
  <c r="AU259" i="67" s="1"/>
  <c r="AU311" i="67" s="1"/>
  <c r="AU206" i="67"/>
  <c r="AU258" i="67" s="1"/>
  <c r="AU310" i="67" s="1"/>
  <c r="AU192" i="67"/>
  <c r="AU244" i="67" s="1"/>
  <c r="AU296" i="67" s="1"/>
  <c r="AU215" i="67"/>
  <c r="AU267" i="67" s="1"/>
  <c r="AU319" i="67" s="1"/>
  <c r="AU212" i="67"/>
  <c r="AU264" i="67" s="1"/>
  <c r="AU316" i="67" s="1"/>
  <c r="AU196" i="67"/>
  <c r="AU248" i="67" s="1"/>
  <c r="AU300" i="67" s="1"/>
  <c r="AU214" i="67"/>
  <c r="AU266" i="67" s="1"/>
  <c r="AU318" i="67" s="1"/>
  <c r="AU200" i="67"/>
  <c r="AU252" i="67" s="1"/>
  <c r="AU304" i="67" s="1"/>
  <c r="AU189" i="67"/>
  <c r="AU241" i="67" s="1"/>
  <c r="AU293" i="67" s="1"/>
  <c r="AU198" i="67"/>
  <c r="AU250" i="67" s="1"/>
  <c r="AU302" i="67" s="1"/>
  <c r="AU191" i="67"/>
  <c r="AU243" i="67" s="1"/>
  <c r="AU295" i="67" s="1"/>
  <c r="AU209" i="67"/>
  <c r="AU261" i="67" s="1"/>
  <c r="AU313" i="67" s="1"/>
  <c r="AU199" i="67"/>
  <c r="AU251" i="67" s="1"/>
  <c r="AU303" i="67" s="1"/>
  <c r="AU216" i="67"/>
  <c r="AU268" i="67" s="1"/>
  <c r="AU320" i="67" s="1"/>
  <c r="AU173" i="67"/>
  <c r="AU170" i="67"/>
  <c r="AU222" i="67" s="1"/>
  <c r="AU274" i="67" s="1"/>
  <c r="AU171" i="67"/>
  <c r="AU223" i="67" s="1"/>
  <c r="AU275" i="67" s="1"/>
  <c r="AU175" i="67"/>
  <c r="AU227" i="67" s="1"/>
  <c r="AU279" i="67" s="1"/>
  <c r="AU182" i="67"/>
  <c r="AU234" i="67" s="1"/>
  <c r="AU286" i="67" s="1"/>
  <c r="AU180" i="67"/>
  <c r="AU232" i="67" s="1"/>
  <c r="AU284" i="67" s="1"/>
  <c r="AV127" i="61"/>
  <c r="AV127" i="67"/>
  <c r="AV116" i="61"/>
  <c r="AV116" i="67"/>
  <c r="AV121" i="61"/>
  <c r="AV121" i="67"/>
  <c r="AV131" i="61"/>
  <c r="AV131" i="67"/>
  <c r="AV120" i="61"/>
  <c r="AV120" i="67"/>
  <c r="AV119" i="61"/>
  <c r="AV119" i="67"/>
  <c r="AV126" i="61"/>
  <c r="AV126" i="67"/>
  <c r="AV114" i="61"/>
  <c r="AV114" i="67"/>
  <c r="AV118" i="61"/>
  <c r="AV335" i="61" s="1"/>
  <c r="AV118" i="67"/>
  <c r="AV335" i="67" s="1"/>
  <c r="AV124" i="61"/>
  <c r="AV124" i="67"/>
  <c r="AV122" i="61"/>
  <c r="AV122" i="67"/>
  <c r="AV123" i="61"/>
  <c r="AV123" i="67"/>
  <c r="AV130" i="61"/>
  <c r="AV130" i="67"/>
  <c r="AV117" i="61"/>
  <c r="AV325" i="61" s="1"/>
  <c r="AV117" i="67"/>
  <c r="AV115" i="61"/>
  <c r="AV115" i="67"/>
  <c r="AV333" i="67" s="1"/>
  <c r="AV128" i="61"/>
  <c r="AV128" i="67"/>
  <c r="AV129" i="61"/>
  <c r="AV129" i="67"/>
  <c r="AV125" i="61"/>
  <c r="AV125" i="67"/>
  <c r="AU60" i="67"/>
  <c r="AU110" i="67" s="1"/>
  <c r="AS14" i="69" s="1"/>
  <c r="AU324" i="67"/>
  <c r="AU208" i="61"/>
  <c r="AU260" i="61" s="1"/>
  <c r="AU312" i="61" s="1"/>
  <c r="AU194" i="61"/>
  <c r="AU246" i="61" s="1"/>
  <c r="AU298" i="61" s="1"/>
  <c r="AU213" i="61"/>
  <c r="AU265" i="61" s="1"/>
  <c r="AU317" i="61" s="1"/>
  <c r="AU185" i="61"/>
  <c r="AU237" i="61" s="1"/>
  <c r="AU289" i="61" s="1"/>
  <c r="AU195" i="61"/>
  <c r="AU247" i="61" s="1"/>
  <c r="AU299" i="61" s="1"/>
  <c r="AU206" i="61"/>
  <c r="AU258" i="61" s="1"/>
  <c r="AU310" i="61" s="1"/>
  <c r="AU207" i="61"/>
  <c r="AU259" i="61" s="1"/>
  <c r="AU311" i="61" s="1"/>
  <c r="AU198" i="61"/>
  <c r="AU250" i="61" s="1"/>
  <c r="AU302" i="61" s="1"/>
  <c r="AU176" i="61"/>
  <c r="AU228" i="61" s="1"/>
  <c r="AU280" i="61" s="1"/>
  <c r="AU171" i="61"/>
  <c r="AU223" i="61" s="1"/>
  <c r="AU275" i="61" s="1"/>
  <c r="AU172" i="61"/>
  <c r="AU224" i="61" s="1"/>
  <c r="AU276" i="61" s="1"/>
  <c r="AU174" i="61"/>
  <c r="AU226" i="61" s="1"/>
  <c r="AU278" i="61" s="1"/>
  <c r="AU173" i="61"/>
  <c r="AU225" i="61" s="1"/>
  <c r="AU277" i="61" s="1"/>
  <c r="AU190" i="61"/>
  <c r="AU242" i="61" s="1"/>
  <c r="AU294" i="61" s="1"/>
  <c r="AU186" i="61"/>
  <c r="AU238" i="61" s="1"/>
  <c r="AU290" i="61" s="1"/>
  <c r="AU203" i="61"/>
  <c r="AU255" i="61" s="1"/>
  <c r="AU307" i="61" s="1"/>
  <c r="AU205" i="61"/>
  <c r="AU257" i="61" s="1"/>
  <c r="AU309" i="61" s="1"/>
  <c r="AU212" i="61"/>
  <c r="AU264" i="61" s="1"/>
  <c r="AU316" i="61" s="1"/>
  <c r="AU209" i="61"/>
  <c r="AU261" i="61" s="1"/>
  <c r="AU313" i="61" s="1"/>
  <c r="AU196" i="61"/>
  <c r="AU248" i="61" s="1"/>
  <c r="AU300" i="61" s="1"/>
  <c r="AU210" i="61"/>
  <c r="AU262" i="61" s="1"/>
  <c r="AU314" i="61" s="1"/>
  <c r="AU177" i="61"/>
  <c r="AU229" i="61" s="1"/>
  <c r="AU281" i="61" s="1"/>
  <c r="AU169" i="61"/>
  <c r="AU221" i="61" s="1"/>
  <c r="AU273" i="61" s="1"/>
  <c r="AU168" i="61"/>
  <c r="AU220" i="61" s="1"/>
  <c r="AU272" i="61" s="1"/>
  <c r="AU181" i="61"/>
  <c r="AU233" i="61" s="1"/>
  <c r="AU285" i="61" s="1"/>
  <c r="AU167" i="61"/>
  <c r="AU219" i="61" s="1"/>
  <c r="AU271" i="61" s="1"/>
  <c r="AU204" i="61"/>
  <c r="AU256" i="61" s="1"/>
  <c r="AU308" i="61" s="1"/>
  <c r="AU197" i="61"/>
  <c r="AU249" i="61" s="1"/>
  <c r="AU301" i="61" s="1"/>
  <c r="AU187" i="61"/>
  <c r="AU239" i="61" s="1"/>
  <c r="AU291" i="61" s="1"/>
  <c r="AU193" i="61"/>
  <c r="AU245" i="61" s="1"/>
  <c r="AU297" i="61" s="1"/>
  <c r="AU199" i="61"/>
  <c r="AU251" i="61" s="1"/>
  <c r="AU303" i="61" s="1"/>
  <c r="AU191" i="61"/>
  <c r="AU243" i="61" s="1"/>
  <c r="AU295" i="61" s="1"/>
  <c r="AU211" i="61"/>
  <c r="AU263" i="61" s="1"/>
  <c r="AU315" i="61" s="1"/>
  <c r="AU189" i="61"/>
  <c r="AU241" i="61" s="1"/>
  <c r="AU293" i="61" s="1"/>
  <c r="AU183" i="61"/>
  <c r="AU235" i="61" s="1"/>
  <c r="AU287" i="61" s="1"/>
  <c r="AU179" i="61"/>
  <c r="AU231" i="61" s="1"/>
  <c r="AU283" i="61" s="1"/>
  <c r="AU180" i="61"/>
  <c r="AU232" i="61" s="1"/>
  <c r="AU284" i="61" s="1"/>
  <c r="AU170" i="61"/>
  <c r="AU222" i="61" s="1"/>
  <c r="AU274" i="61" s="1"/>
  <c r="AU201" i="61"/>
  <c r="AU253" i="61" s="1"/>
  <c r="AU305" i="61" s="1"/>
  <c r="AU202" i="61"/>
  <c r="AU254" i="61" s="1"/>
  <c r="AU306" i="61" s="1"/>
  <c r="AU188" i="61"/>
  <c r="AU240" i="61" s="1"/>
  <c r="AU292" i="61" s="1"/>
  <c r="AU200" i="61"/>
  <c r="AU252" i="61" s="1"/>
  <c r="AU304" i="61" s="1"/>
  <c r="AU215" i="61"/>
  <c r="AU267" i="61" s="1"/>
  <c r="AU319" i="61" s="1"/>
  <c r="AU192" i="61"/>
  <c r="AU244" i="61" s="1"/>
  <c r="AU296" i="61" s="1"/>
  <c r="AU214" i="61"/>
  <c r="AU266" i="61" s="1"/>
  <c r="AU318" i="61" s="1"/>
  <c r="AU216" i="61"/>
  <c r="AU268" i="61" s="1"/>
  <c r="AU320" i="61" s="1"/>
  <c r="AU182" i="61"/>
  <c r="AU234" i="61" s="1"/>
  <c r="AU286" i="61" s="1"/>
  <c r="AU175" i="61"/>
  <c r="AU227" i="61" s="1"/>
  <c r="AU279" i="61" s="1"/>
  <c r="AU178" i="61"/>
  <c r="AU230" i="61" s="1"/>
  <c r="AU282" i="61" s="1"/>
  <c r="AU184" i="61"/>
  <c r="AU236" i="61" s="1"/>
  <c r="AU288" i="61" s="1"/>
  <c r="AU60" i="61"/>
  <c r="AU110" i="61" s="1"/>
  <c r="BF57" i="56"/>
  <c r="BF58" i="56"/>
  <c r="BF55" i="56"/>
  <c r="BF54" i="56"/>
  <c r="BF52" i="56"/>
  <c r="BF51" i="56"/>
  <c r="AS184" i="69"/>
  <c r="AS71" i="69" s="1"/>
  <c r="AS183" i="59"/>
  <c r="AS70" i="59" s="1"/>
  <c r="AU57" i="61"/>
  <c r="BF10" i="56"/>
  <c r="BF42" i="56"/>
  <c r="BF48" i="56"/>
  <c r="BF43" i="56"/>
  <c r="BF37" i="56"/>
  <c r="BF49" i="56"/>
  <c r="BF39" i="56"/>
  <c r="BF21" i="56"/>
  <c r="BF22" i="56"/>
  <c r="BF18" i="56"/>
  <c r="BF24" i="56"/>
  <c r="BF19" i="56"/>
  <c r="BF30" i="56"/>
  <c r="BF16" i="56"/>
  <c r="BF34" i="56"/>
  <c r="BF27" i="56"/>
  <c r="BF12" i="56"/>
  <c r="BF25" i="56"/>
  <c r="BF36" i="56"/>
  <c r="BF31" i="56"/>
  <c r="BF9" i="56"/>
  <c r="BF45" i="56"/>
  <c r="BF15" i="56"/>
  <c r="BF40" i="56"/>
  <c r="BF13" i="56"/>
  <c r="BF46" i="56"/>
  <c r="BF33" i="56"/>
  <c r="BF28" i="56"/>
  <c r="AU324" i="61"/>
  <c r="AU343" i="61" s="1"/>
  <c r="AU358" i="61" s="1"/>
  <c r="AT188" i="69"/>
  <c r="AU189" i="69"/>
  <c r="AV190" i="69"/>
  <c r="AW191" i="69"/>
  <c r="AX192" i="69"/>
  <c r="AY193" i="69"/>
  <c r="AZ194" i="69"/>
  <c r="BA195" i="69"/>
  <c r="BB196" i="69"/>
  <c r="BC197" i="69"/>
  <c r="BD198" i="69"/>
  <c r="BE199" i="69"/>
  <c r="AT81" i="69"/>
  <c r="AU82" i="69"/>
  <c r="AV83" i="69"/>
  <c r="AW84" i="69"/>
  <c r="AX85" i="69"/>
  <c r="AY86" i="69"/>
  <c r="AZ87" i="69"/>
  <c r="BA88" i="69"/>
  <c r="BB89" i="69"/>
  <c r="BC90" i="69"/>
  <c r="BD91" i="69"/>
  <c r="BE92" i="69"/>
  <c r="AT401" i="61"/>
  <c r="AT402" i="61" s="1"/>
  <c r="AT187" i="59"/>
  <c r="AU188" i="59"/>
  <c r="AV189" i="59"/>
  <c r="AW190" i="59"/>
  <c r="AX191" i="59"/>
  <c r="AY192" i="59"/>
  <c r="AZ193" i="59"/>
  <c r="BA194" i="59"/>
  <c r="BB195" i="59"/>
  <c r="BC196" i="59"/>
  <c r="BD197" i="59"/>
  <c r="BE198" i="59"/>
  <c r="AT80" i="59"/>
  <c r="AU81" i="59"/>
  <c r="AV82" i="59"/>
  <c r="AW83" i="59"/>
  <c r="AX84" i="59"/>
  <c r="AY85" i="59"/>
  <c r="AZ86" i="59"/>
  <c r="BA87" i="59"/>
  <c r="BB88" i="59"/>
  <c r="BC89" i="59"/>
  <c r="BD90" i="59"/>
  <c r="BE91" i="59"/>
  <c r="BG3" i="56"/>
  <c r="AR29" i="1"/>
  <c r="BF7" i="56"/>
  <c r="BF6" i="56"/>
  <c r="AS14" i="59" l="1"/>
  <c r="AS18" i="59" s="1"/>
  <c r="AR20" i="69"/>
  <c r="AU21" i="75"/>
  <c r="AU23" i="75"/>
  <c r="AT79" i="75"/>
  <c r="AT129" i="75" s="1"/>
  <c r="AT16" i="75" s="1"/>
  <c r="BB87" i="75"/>
  <c r="AZ85" i="75"/>
  <c r="BA86" i="75"/>
  <c r="BF91" i="75"/>
  <c r="BC88" i="75"/>
  <c r="AV81" i="75"/>
  <c r="BD89" i="75"/>
  <c r="AX83" i="75"/>
  <c r="AU80" i="75"/>
  <c r="BE90" i="75"/>
  <c r="AW82" i="75"/>
  <c r="AY84" i="75"/>
  <c r="AV333" i="61"/>
  <c r="AV330" i="67"/>
  <c r="AV336" i="61"/>
  <c r="AV336" i="67"/>
  <c r="AV328" i="67"/>
  <c r="AV329" i="61"/>
  <c r="AV325" i="67"/>
  <c r="AV329" i="67"/>
  <c r="AU399" i="61"/>
  <c r="AV334" i="67"/>
  <c r="AV332" i="67"/>
  <c r="AV327" i="67"/>
  <c r="AV331" i="67"/>
  <c r="AV331" i="61"/>
  <c r="AV326" i="67"/>
  <c r="AU338" i="67"/>
  <c r="AU353" i="67"/>
  <c r="AU368" i="67" s="1"/>
  <c r="AU347" i="67"/>
  <c r="AU362" i="67" s="1"/>
  <c r="AU348" i="67"/>
  <c r="AU363" i="67" s="1"/>
  <c r="AU344" i="67"/>
  <c r="AU359" i="67" s="1"/>
  <c r="AU343" i="67"/>
  <c r="AU358" i="67" s="1"/>
  <c r="AU349" i="67"/>
  <c r="AU364" i="67" s="1"/>
  <c r="AU345" i="67"/>
  <c r="AU360" i="67" s="1"/>
  <c r="AU351" i="67"/>
  <c r="AU366" i="67" s="1"/>
  <c r="AU342" i="67"/>
  <c r="AU357" i="67" s="1"/>
  <c r="AU352" i="67"/>
  <c r="AU367" i="67" s="1"/>
  <c r="AU346" i="67"/>
  <c r="AU361" i="67" s="1"/>
  <c r="AU350" i="67"/>
  <c r="AU365" i="67" s="1"/>
  <c r="AU341" i="67"/>
  <c r="AU356" i="67" s="1"/>
  <c r="AU373" i="61"/>
  <c r="AU344" i="61"/>
  <c r="AU359" i="61" s="1"/>
  <c r="AU341" i="61"/>
  <c r="AU356" i="61" s="1"/>
  <c r="AU342" i="61"/>
  <c r="AU357" i="61" s="1"/>
  <c r="AU348" i="61"/>
  <c r="AU363" i="61" s="1"/>
  <c r="AU351" i="61"/>
  <c r="AU366" i="61" s="1"/>
  <c r="AU353" i="61"/>
  <c r="AU368" i="61" s="1"/>
  <c r="AU352" i="61"/>
  <c r="AU367" i="61" s="1"/>
  <c r="AU347" i="61"/>
  <c r="AU362" i="61" s="1"/>
  <c r="AU345" i="61"/>
  <c r="AU360" i="61" s="1"/>
  <c r="AU349" i="61"/>
  <c r="AU364" i="61" s="1"/>
  <c r="AU350" i="61"/>
  <c r="AU365" i="61" s="1"/>
  <c r="AU346" i="61"/>
  <c r="AU361" i="61" s="1"/>
  <c r="AU338" i="61"/>
  <c r="AV165" i="67"/>
  <c r="AV324" i="67" s="1"/>
  <c r="AV353" i="67" s="1"/>
  <c r="AU76" i="69"/>
  <c r="AU78" i="69"/>
  <c r="BF199" i="69" s="1"/>
  <c r="AU75" i="59"/>
  <c r="BF91" i="59" s="1"/>
  <c r="AU77" i="59"/>
  <c r="BF198" i="59" s="1"/>
  <c r="AV328" i="61"/>
  <c r="BF71" i="56"/>
  <c r="AT134" i="69"/>
  <c r="AT184" i="69" s="1"/>
  <c r="AT71" i="69" s="1"/>
  <c r="BF146" i="69"/>
  <c r="AW136" i="59"/>
  <c r="BF145" i="59"/>
  <c r="AY10" i="61"/>
  <c r="AY63" i="61" s="1"/>
  <c r="BC14" i="61"/>
  <c r="BC67" i="61" s="1"/>
  <c r="AX9" i="61"/>
  <c r="AX62" i="61" s="1"/>
  <c r="BB13" i="61"/>
  <c r="BB66" i="61" s="1"/>
  <c r="AW8" i="61"/>
  <c r="AW61" i="61" s="1"/>
  <c r="BA12" i="61"/>
  <c r="BA65" i="61" s="1"/>
  <c r="BF17" i="61"/>
  <c r="BF70" i="61" s="1"/>
  <c r="BE16" i="61"/>
  <c r="BE69" i="61" s="1"/>
  <c r="BD15" i="61"/>
  <c r="BD68" i="61" s="1"/>
  <c r="BH19" i="61"/>
  <c r="BH72" i="61" s="1"/>
  <c r="J72" i="61" s="1"/>
  <c r="AZ11" i="61"/>
  <c r="AZ64" i="61" s="1"/>
  <c r="BG18" i="61"/>
  <c r="BG71" i="61" s="1"/>
  <c r="AV7" i="61"/>
  <c r="AV326" i="61"/>
  <c r="AV327" i="61"/>
  <c r="AV330" i="61"/>
  <c r="BF68" i="56"/>
  <c r="BF86" i="56"/>
  <c r="BF122" i="56"/>
  <c r="BF98" i="56"/>
  <c r="BF89" i="56"/>
  <c r="BF80" i="56"/>
  <c r="BF113" i="56"/>
  <c r="BF110" i="56"/>
  <c r="BF107" i="56"/>
  <c r="BF125" i="56"/>
  <c r="BF62" i="56"/>
  <c r="BF77" i="56"/>
  <c r="BF104" i="56"/>
  <c r="BF116" i="56"/>
  <c r="BF119" i="56"/>
  <c r="BF146" i="56"/>
  <c r="BF92" i="56"/>
  <c r="BF134" i="56"/>
  <c r="BF83" i="56"/>
  <c r="BF101" i="56"/>
  <c r="BF149" i="56"/>
  <c r="BF140" i="56"/>
  <c r="BF155" i="56"/>
  <c r="BF152" i="56"/>
  <c r="BF74" i="56"/>
  <c r="BF65" i="56"/>
  <c r="BF131" i="56"/>
  <c r="BF95" i="56"/>
  <c r="BF143" i="56"/>
  <c r="BF128" i="56"/>
  <c r="BF137" i="56"/>
  <c r="AU233" i="67"/>
  <c r="AU285" i="67" s="1"/>
  <c r="AU231" i="67"/>
  <c r="AU283" i="67" s="1"/>
  <c r="AU225" i="67"/>
  <c r="AU277" i="67" s="1"/>
  <c r="AV164" i="61"/>
  <c r="AY10" i="67"/>
  <c r="AY63" i="67" s="1"/>
  <c r="BC14" i="67"/>
  <c r="BC67" i="67" s="1"/>
  <c r="AX9" i="67"/>
  <c r="AX62" i="67" s="1"/>
  <c r="BB13" i="67"/>
  <c r="BB66" i="67" s="1"/>
  <c r="AW8" i="67"/>
  <c r="AW61" i="67" s="1"/>
  <c r="BA12" i="67"/>
  <c r="BA65" i="67" s="1"/>
  <c r="BE16" i="67"/>
  <c r="BE69" i="67" s="1"/>
  <c r="BH19" i="67"/>
  <c r="BH72" i="67" s="1"/>
  <c r="J72" i="67" s="1"/>
  <c r="BD15" i="67"/>
  <c r="BD68" i="67" s="1"/>
  <c r="BG18" i="67"/>
  <c r="BG71" i="67" s="1"/>
  <c r="AZ11" i="67"/>
  <c r="AZ64" i="67" s="1"/>
  <c r="BF17" i="67"/>
  <c r="BF70" i="67" s="1"/>
  <c r="AV7" i="67"/>
  <c r="AV332" i="61"/>
  <c r="AV334" i="61"/>
  <c r="BF11" i="56"/>
  <c r="BF59" i="56"/>
  <c r="BF53" i="56"/>
  <c r="BF56" i="56"/>
  <c r="BF47" i="56"/>
  <c r="BF14" i="56"/>
  <c r="BF29" i="56"/>
  <c r="AT238" i="69"/>
  <c r="AT73" i="69" s="1"/>
  <c r="AT131" i="69"/>
  <c r="AT69" i="69" s="1"/>
  <c r="AT237" i="59"/>
  <c r="AT72" i="59" s="1"/>
  <c r="AT130" i="59"/>
  <c r="AT68" i="59" s="1"/>
  <c r="AZ139" i="59"/>
  <c r="AV135" i="59"/>
  <c r="BD143" i="59"/>
  <c r="BA141" i="69"/>
  <c r="AW137" i="69"/>
  <c r="BE144" i="59"/>
  <c r="AX137" i="59"/>
  <c r="BA140" i="59"/>
  <c r="BB141" i="59"/>
  <c r="AT133" i="59"/>
  <c r="BC142" i="59"/>
  <c r="AY138" i="59"/>
  <c r="AU134" i="59"/>
  <c r="BF32" i="56"/>
  <c r="BE145" i="69"/>
  <c r="BF41" i="56"/>
  <c r="AY139" i="69"/>
  <c r="BC143" i="69"/>
  <c r="AU135" i="69"/>
  <c r="BD144" i="69"/>
  <c r="AZ140" i="69"/>
  <c r="AV136" i="69"/>
  <c r="BB142" i="69"/>
  <c r="AX138" i="69"/>
  <c r="BF26" i="56"/>
  <c r="BF50" i="56"/>
  <c r="BF23" i="56"/>
  <c r="BF17" i="56"/>
  <c r="BF38" i="56"/>
  <c r="BF35" i="56"/>
  <c r="BF20" i="56"/>
  <c r="BF44" i="56"/>
  <c r="BF8" i="56"/>
  <c r="AR30" i="1"/>
  <c r="BG4" i="56"/>
  <c r="AS28" i="1"/>
  <c r="AS18" i="69" l="1"/>
  <c r="AS20" i="59"/>
  <c r="AU22" i="75"/>
  <c r="BA139" i="75"/>
  <c r="BF144" i="75"/>
  <c r="AZ138" i="75"/>
  <c r="AW135" i="75"/>
  <c r="BD142" i="75"/>
  <c r="BE143" i="75"/>
  <c r="AU133" i="75"/>
  <c r="AU183" i="75" s="1"/>
  <c r="AU18" i="75" s="1"/>
  <c r="AY137" i="75"/>
  <c r="BC141" i="75"/>
  <c r="BB140" i="75"/>
  <c r="AV134" i="75"/>
  <c r="AX136" i="75"/>
  <c r="BF37" i="75"/>
  <c r="BC34" i="75"/>
  <c r="BE36" i="75"/>
  <c r="AV27" i="75"/>
  <c r="BD35" i="75"/>
  <c r="AW28" i="75"/>
  <c r="AY30" i="75"/>
  <c r="AZ31" i="75"/>
  <c r="AU26" i="75"/>
  <c r="AU76" i="75" s="1"/>
  <c r="AU14" i="75" s="1"/>
  <c r="BA32" i="75"/>
  <c r="AX29" i="75"/>
  <c r="BB33" i="75"/>
  <c r="AU383" i="67"/>
  <c r="AV368" i="67"/>
  <c r="AV341" i="67"/>
  <c r="AV356" i="67" s="1"/>
  <c r="AV338" i="67"/>
  <c r="AU374" i="67"/>
  <c r="AU377" i="67"/>
  <c r="AU375" i="67"/>
  <c r="AU379" i="67"/>
  <c r="AU373" i="67"/>
  <c r="AU382" i="67"/>
  <c r="AU371" i="67"/>
  <c r="AU376" i="67"/>
  <c r="AU380" i="67"/>
  <c r="AU381" i="67"/>
  <c r="AU378" i="67"/>
  <c r="AU372" i="67"/>
  <c r="AV57" i="67"/>
  <c r="AV399" i="67" s="1"/>
  <c r="AV401" i="67" s="1"/>
  <c r="AV402" i="67" s="1"/>
  <c r="AV351" i="67"/>
  <c r="AV366" i="67" s="1"/>
  <c r="AV352" i="67"/>
  <c r="AV367" i="67" s="1"/>
  <c r="AV343" i="67"/>
  <c r="AV358" i="67" s="1"/>
  <c r="AV342" i="67"/>
  <c r="AV357" i="67" s="1"/>
  <c r="AV345" i="67"/>
  <c r="AV360" i="67" s="1"/>
  <c r="AV344" i="67"/>
  <c r="AV359" i="67" s="1"/>
  <c r="AV347" i="67"/>
  <c r="AV362" i="67" s="1"/>
  <c r="AV349" i="67"/>
  <c r="AV364" i="67" s="1"/>
  <c r="AV348" i="67"/>
  <c r="AV363" i="67" s="1"/>
  <c r="AV350" i="67"/>
  <c r="AV365" i="67" s="1"/>
  <c r="AV346" i="67"/>
  <c r="AV361" i="67" s="1"/>
  <c r="AU382" i="61"/>
  <c r="AU374" i="61"/>
  <c r="AU377" i="61"/>
  <c r="AU375" i="61"/>
  <c r="AU379" i="61"/>
  <c r="AU383" i="61"/>
  <c r="AU371" i="61"/>
  <c r="AU376" i="61"/>
  <c r="AU380" i="61"/>
  <c r="AU381" i="61"/>
  <c r="AU378" i="61"/>
  <c r="AU372" i="61"/>
  <c r="AU77" i="69"/>
  <c r="AU76" i="59"/>
  <c r="AW135" i="61"/>
  <c r="AW135" i="67"/>
  <c r="AW142" i="67"/>
  <c r="AW146" i="61"/>
  <c r="AW147" i="61"/>
  <c r="AW141" i="67"/>
  <c r="AW134" i="67"/>
  <c r="AW160" i="67"/>
  <c r="AW137" i="61"/>
  <c r="AW148" i="61"/>
  <c r="AW144" i="61"/>
  <c r="AW151" i="67"/>
  <c r="AW132" i="67"/>
  <c r="AW149" i="67"/>
  <c r="AW152" i="61"/>
  <c r="AW150" i="61"/>
  <c r="AW153" i="67"/>
  <c r="AW138" i="61"/>
  <c r="AW140" i="67"/>
  <c r="AX84" i="69"/>
  <c r="BF92" i="69"/>
  <c r="AW134" i="61"/>
  <c r="AW138" i="67"/>
  <c r="AW153" i="61"/>
  <c r="AW150" i="67"/>
  <c r="AW140" i="61"/>
  <c r="AW132" i="61"/>
  <c r="AW149" i="61"/>
  <c r="AW152" i="67"/>
  <c r="AW144" i="67"/>
  <c r="AW151" i="61"/>
  <c r="AW137" i="67"/>
  <c r="AW160" i="61"/>
  <c r="AW148" i="67"/>
  <c r="AW141" i="61"/>
  <c r="AW147" i="67"/>
  <c r="AW142" i="61"/>
  <c r="AW146" i="67"/>
  <c r="AW159" i="61"/>
  <c r="AW159" i="67"/>
  <c r="AW155" i="67"/>
  <c r="AW155" i="61"/>
  <c r="AW136" i="67"/>
  <c r="AW136" i="61"/>
  <c r="AW163" i="61"/>
  <c r="AW163" i="67"/>
  <c r="AW139" i="61"/>
  <c r="AW139" i="67"/>
  <c r="AW158" i="61"/>
  <c r="AW158" i="67"/>
  <c r="BG144" i="56"/>
  <c r="BG148" i="56"/>
  <c r="BG111" i="56"/>
  <c r="BG69" i="56"/>
  <c r="BG66" i="56"/>
  <c r="BG87" i="56"/>
  <c r="BG64" i="56"/>
  <c r="BG139" i="56"/>
  <c r="BG127" i="56"/>
  <c r="BG108" i="56"/>
  <c r="BG114" i="56"/>
  <c r="BG94" i="56"/>
  <c r="BG136" i="56"/>
  <c r="BG73" i="56"/>
  <c r="BG100" i="56"/>
  <c r="BG117" i="56"/>
  <c r="BG120" i="56"/>
  <c r="BG60" i="56"/>
  <c r="BG75" i="56"/>
  <c r="BG96" i="56"/>
  <c r="BG126" i="56"/>
  <c r="BG81" i="56"/>
  <c r="BG123" i="56"/>
  <c r="BG76" i="56"/>
  <c r="BG82" i="56"/>
  <c r="BG88" i="56"/>
  <c r="BG105" i="56"/>
  <c r="BG93" i="56"/>
  <c r="BG130" i="56"/>
  <c r="BG63" i="56"/>
  <c r="BG78" i="56"/>
  <c r="BG84" i="56"/>
  <c r="BG138" i="56"/>
  <c r="BG97" i="56"/>
  <c r="BG70" i="56"/>
  <c r="BG85" i="56"/>
  <c r="BG145" i="56"/>
  <c r="BG121" i="56"/>
  <c r="BG67" i="56"/>
  <c r="BG133" i="56"/>
  <c r="BG132" i="56"/>
  <c r="BG142" i="56"/>
  <c r="BG79" i="56"/>
  <c r="BG129" i="56"/>
  <c r="BG112" i="56"/>
  <c r="BG124" i="56"/>
  <c r="BG141" i="56"/>
  <c r="BG72" i="56"/>
  <c r="BG115" i="56"/>
  <c r="BG135" i="56"/>
  <c r="BG150" i="56"/>
  <c r="BG90" i="56"/>
  <c r="BG99" i="56"/>
  <c r="BG91" i="56"/>
  <c r="BG61" i="56"/>
  <c r="BG147" i="56"/>
  <c r="BG102" i="56"/>
  <c r="BG109" i="56"/>
  <c r="BG106" i="56"/>
  <c r="BG151" i="56"/>
  <c r="BG103" i="56"/>
  <c r="BG118" i="56"/>
  <c r="BG154" i="56"/>
  <c r="BG153" i="56"/>
  <c r="AW157" i="67"/>
  <c r="AW157" i="61"/>
  <c r="AW161" i="61"/>
  <c r="AW161" i="67"/>
  <c r="AW154" i="61"/>
  <c r="AW154" i="67"/>
  <c r="AW143" i="61"/>
  <c r="AW143" i="67"/>
  <c r="AW133" i="67"/>
  <c r="AW133" i="61"/>
  <c r="AW162" i="61"/>
  <c r="AW162" i="67"/>
  <c r="AW145" i="67"/>
  <c r="AW145" i="61"/>
  <c r="AW156" i="61"/>
  <c r="AW156" i="67"/>
  <c r="AV60" i="67"/>
  <c r="AV205" i="67"/>
  <c r="AV257" i="67" s="1"/>
  <c r="AV309" i="67" s="1"/>
  <c r="AV213" i="67"/>
  <c r="AV265" i="67" s="1"/>
  <c r="AV317" i="67" s="1"/>
  <c r="AV194" i="67"/>
  <c r="AV246" i="67" s="1"/>
  <c r="AV298" i="67" s="1"/>
  <c r="AV187" i="67"/>
  <c r="AV239" i="67" s="1"/>
  <c r="AV291" i="67" s="1"/>
  <c r="AV202" i="67"/>
  <c r="AV254" i="67" s="1"/>
  <c r="AV306" i="67" s="1"/>
  <c r="AV190" i="67"/>
  <c r="AV242" i="67" s="1"/>
  <c r="AV294" i="67" s="1"/>
  <c r="AV204" i="67"/>
  <c r="AV256" i="67" s="1"/>
  <c r="AV308" i="67" s="1"/>
  <c r="AV201" i="67"/>
  <c r="AV253" i="67" s="1"/>
  <c r="AV305" i="67" s="1"/>
  <c r="AV185" i="67"/>
  <c r="AV237" i="67" s="1"/>
  <c r="AV289" i="67" s="1"/>
  <c r="AV188" i="67"/>
  <c r="AV240" i="67" s="1"/>
  <c r="AV292" i="67" s="1"/>
  <c r="AV203" i="67"/>
  <c r="AV255" i="67" s="1"/>
  <c r="AV307" i="67" s="1"/>
  <c r="AV197" i="67"/>
  <c r="AV249" i="67" s="1"/>
  <c r="AV301" i="67" s="1"/>
  <c r="AV193" i="67"/>
  <c r="AV245" i="67" s="1"/>
  <c r="AV297" i="67" s="1"/>
  <c r="AV208" i="67"/>
  <c r="AV260" i="67" s="1"/>
  <c r="AV312" i="67" s="1"/>
  <c r="AV207" i="67"/>
  <c r="AV259" i="67" s="1"/>
  <c r="AV311" i="67" s="1"/>
  <c r="AV212" i="67"/>
  <c r="AV264" i="67" s="1"/>
  <c r="AV316" i="67" s="1"/>
  <c r="AV215" i="67"/>
  <c r="AV267" i="67" s="1"/>
  <c r="AV319" i="67" s="1"/>
  <c r="AV210" i="67"/>
  <c r="AV262" i="67" s="1"/>
  <c r="AV314" i="67" s="1"/>
  <c r="AV211" i="67"/>
  <c r="AV263" i="67" s="1"/>
  <c r="AV315" i="67" s="1"/>
  <c r="AV189" i="67"/>
  <c r="AV241" i="67" s="1"/>
  <c r="AV293" i="67" s="1"/>
  <c r="AV199" i="67"/>
  <c r="AV251" i="67" s="1"/>
  <c r="AV303" i="67" s="1"/>
  <c r="AV198" i="67"/>
  <c r="AV250" i="67" s="1"/>
  <c r="AV302" i="67" s="1"/>
  <c r="AV191" i="67"/>
  <c r="AV243" i="67" s="1"/>
  <c r="AV295" i="67" s="1"/>
  <c r="AV214" i="67"/>
  <c r="AV266" i="67" s="1"/>
  <c r="AV318" i="67" s="1"/>
  <c r="AV195" i="67"/>
  <c r="AV247" i="67" s="1"/>
  <c r="AV299" i="67" s="1"/>
  <c r="AV200" i="67"/>
  <c r="AV252" i="67" s="1"/>
  <c r="AV304" i="67" s="1"/>
  <c r="AV186" i="67"/>
  <c r="AV238" i="67" s="1"/>
  <c r="AV290" i="67" s="1"/>
  <c r="AV209" i="67"/>
  <c r="AV261" i="67" s="1"/>
  <c r="AV313" i="67" s="1"/>
  <c r="AV206" i="67"/>
  <c r="AV258" i="67" s="1"/>
  <c r="AV310" i="67" s="1"/>
  <c r="AV192" i="67"/>
  <c r="AV244" i="67" s="1"/>
  <c r="AV296" i="67" s="1"/>
  <c r="AV196" i="67"/>
  <c r="AV248" i="67" s="1"/>
  <c r="AV300" i="67" s="1"/>
  <c r="AV216" i="67"/>
  <c r="AV268" i="67" s="1"/>
  <c r="AV320" i="67" s="1"/>
  <c r="AV183" i="67"/>
  <c r="AV235" i="67" s="1"/>
  <c r="AV287" i="67" s="1"/>
  <c r="AV184" i="67"/>
  <c r="AV236" i="67" s="1"/>
  <c r="AV288" i="67" s="1"/>
  <c r="AV176" i="67"/>
  <c r="AV228" i="67" s="1"/>
  <c r="AV280" i="67" s="1"/>
  <c r="AV180" i="67"/>
  <c r="AV232" i="67" s="1"/>
  <c r="AV284" i="67" s="1"/>
  <c r="AV179" i="67"/>
  <c r="AV231" i="67" s="1"/>
  <c r="AV283" i="67" s="1"/>
  <c r="AV168" i="67"/>
  <c r="AV220" i="67" s="1"/>
  <c r="AV272" i="67" s="1"/>
  <c r="AV172" i="67"/>
  <c r="AV224" i="67" s="1"/>
  <c r="AV276" i="67" s="1"/>
  <c r="AV170" i="67"/>
  <c r="AV222" i="67" s="1"/>
  <c r="AV274" i="67" s="1"/>
  <c r="AV174" i="67"/>
  <c r="AV226" i="67" s="1"/>
  <c r="AV278" i="67" s="1"/>
  <c r="AV171" i="67"/>
  <c r="AV223" i="67" s="1"/>
  <c r="AV275" i="67" s="1"/>
  <c r="AV182" i="67"/>
  <c r="AV234" i="67" s="1"/>
  <c r="AV286" i="67" s="1"/>
  <c r="AV167" i="67"/>
  <c r="AV219" i="67" s="1"/>
  <c r="AV271" i="67" s="1"/>
  <c r="AV181" i="67"/>
  <c r="AV233" i="67" s="1"/>
  <c r="AV285" i="67" s="1"/>
  <c r="AV173" i="67"/>
  <c r="AV225" i="67" s="1"/>
  <c r="AV277" i="67" s="1"/>
  <c r="AV175" i="67"/>
  <c r="AV227" i="67" s="1"/>
  <c r="AV279" i="67" s="1"/>
  <c r="AV169" i="67"/>
  <c r="AV221" i="67" s="1"/>
  <c r="AV273" i="67" s="1"/>
  <c r="AV177" i="67"/>
  <c r="AV229" i="67" s="1"/>
  <c r="AV281" i="67" s="1"/>
  <c r="AV178" i="67"/>
  <c r="AV230" i="67" s="1"/>
  <c r="AV282" i="67" s="1"/>
  <c r="AW124" i="61"/>
  <c r="AW124" i="67"/>
  <c r="AW120" i="61"/>
  <c r="AW120" i="67"/>
  <c r="AW127" i="61"/>
  <c r="AW127" i="67"/>
  <c r="AW115" i="61"/>
  <c r="AW115" i="67"/>
  <c r="AW333" i="67" s="1"/>
  <c r="AW126" i="61"/>
  <c r="AW126" i="67"/>
  <c r="AW117" i="61"/>
  <c r="AW117" i="67"/>
  <c r="AW125" i="61"/>
  <c r="AW125" i="67"/>
  <c r="AW130" i="61"/>
  <c r="AW130" i="67"/>
  <c r="AW118" i="61"/>
  <c r="AW335" i="61" s="1"/>
  <c r="AW118" i="67"/>
  <c r="AW335" i="67" s="1"/>
  <c r="AW119" i="61"/>
  <c r="AW119" i="67"/>
  <c r="AW122" i="61"/>
  <c r="AW122" i="67"/>
  <c r="AW121" i="61"/>
  <c r="AW121" i="67"/>
  <c r="AW129" i="61"/>
  <c r="AW129" i="67"/>
  <c r="AW114" i="61"/>
  <c r="AW114" i="67"/>
  <c r="AW123" i="61"/>
  <c r="AW123" i="67"/>
  <c r="AW128" i="61"/>
  <c r="AW128" i="67"/>
  <c r="AW116" i="61"/>
  <c r="AW116" i="67"/>
  <c r="AW131" i="61"/>
  <c r="AW131" i="67"/>
  <c r="AV178" i="61"/>
  <c r="AV230" i="61" s="1"/>
  <c r="AV282" i="61" s="1"/>
  <c r="AV169" i="61"/>
  <c r="AV221" i="61" s="1"/>
  <c r="AV273" i="61" s="1"/>
  <c r="AV176" i="61"/>
  <c r="AV228" i="61" s="1"/>
  <c r="AV280" i="61" s="1"/>
  <c r="AV179" i="61"/>
  <c r="AV231" i="61" s="1"/>
  <c r="AV283" i="61" s="1"/>
  <c r="AV167" i="61"/>
  <c r="AV219" i="61" s="1"/>
  <c r="AV271" i="61" s="1"/>
  <c r="AV190" i="61"/>
  <c r="AV242" i="61" s="1"/>
  <c r="AV294" i="61" s="1"/>
  <c r="AV201" i="61"/>
  <c r="AV253" i="61" s="1"/>
  <c r="AV305" i="61" s="1"/>
  <c r="AV194" i="61"/>
  <c r="AV246" i="61" s="1"/>
  <c r="AV298" i="61" s="1"/>
  <c r="AV212" i="61"/>
  <c r="AV264" i="61" s="1"/>
  <c r="AV316" i="61" s="1"/>
  <c r="AV191" i="61"/>
  <c r="AV243" i="61" s="1"/>
  <c r="AV295" i="61" s="1"/>
  <c r="AV200" i="61"/>
  <c r="AV252" i="61" s="1"/>
  <c r="AV304" i="61" s="1"/>
  <c r="AV196" i="61"/>
  <c r="AV248" i="61" s="1"/>
  <c r="AV300" i="61" s="1"/>
  <c r="AV207" i="61"/>
  <c r="AV259" i="61" s="1"/>
  <c r="AV311" i="61" s="1"/>
  <c r="AV177" i="61"/>
  <c r="AV229" i="61" s="1"/>
  <c r="AV281" i="61" s="1"/>
  <c r="AV171" i="61"/>
  <c r="AV223" i="61" s="1"/>
  <c r="AV275" i="61" s="1"/>
  <c r="AV170" i="61"/>
  <c r="AV222" i="61" s="1"/>
  <c r="AV274" i="61" s="1"/>
  <c r="AV180" i="61"/>
  <c r="AV232" i="61" s="1"/>
  <c r="AV284" i="61" s="1"/>
  <c r="AV213" i="61"/>
  <c r="AV265" i="61" s="1"/>
  <c r="AV317" i="61" s="1"/>
  <c r="AV204" i="61"/>
  <c r="AV256" i="61" s="1"/>
  <c r="AV308" i="61" s="1"/>
  <c r="AV205" i="61"/>
  <c r="AV257" i="61" s="1"/>
  <c r="AV309" i="61" s="1"/>
  <c r="AV208" i="61"/>
  <c r="AV260" i="61" s="1"/>
  <c r="AV312" i="61" s="1"/>
  <c r="AV199" i="61"/>
  <c r="AV251" i="61" s="1"/>
  <c r="AV303" i="61" s="1"/>
  <c r="AV186" i="61"/>
  <c r="AV238" i="61" s="1"/>
  <c r="AV290" i="61" s="1"/>
  <c r="AV214" i="61"/>
  <c r="AV266" i="61" s="1"/>
  <c r="AV318" i="61" s="1"/>
  <c r="AV216" i="61"/>
  <c r="AV268" i="61" s="1"/>
  <c r="AV320" i="61" s="1"/>
  <c r="AV181" i="61"/>
  <c r="AV233" i="61" s="1"/>
  <c r="AV285" i="61" s="1"/>
  <c r="AV182" i="61"/>
  <c r="AV234" i="61" s="1"/>
  <c r="AV286" i="61" s="1"/>
  <c r="AV184" i="61"/>
  <c r="AV236" i="61" s="1"/>
  <c r="AV288" i="61" s="1"/>
  <c r="AV203" i="61"/>
  <c r="AV255" i="61" s="1"/>
  <c r="AV307" i="61" s="1"/>
  <c r="AV202" i="61"/>
  <c r="AV254" i="61" s="1"/>
  <c r="AV306" i="61" s="1"/>
  <c r="AV188" i="61"/>
  <c r="AV240" i="61" s="1"/>
  <c r="AV292" i="61" s="1"/>
  <c r="AV206" i="61"/>
  <c r="AV258" i="61" s="1"/>
  <c r="AV310" i="61" s="1"/>
  <c r="AV195" i="61"/>
  <c r="AV247" i="61" s="1"/>
  <c r="AV299" i="61" s="1"/>
  <c r="AV215" i="61"/>
  <c r="AV267" i="61" s="1"/>
  <c r="AV319" i="61" s="1"/>
  <c r="AV198" i="61"/>
  <c r="AV250" i="61" s="1"/>
  <c r="AV302" i="61" s="1"/>
  <c r="AV210" i="61"/>
  <c r="AV262" i="61" s="1"/>
  <c r="AV314" i="61" s="1"/>
  <c r="AV172" i="61"/>
  <c r="AV224" i="61" s="1"/>
  <c r="AV276" i="61" s="1"/>
  <c r="AV183" i="61"/>
  <c r="AV235" i="61" s="1"/>
  <c r="AV287" i="61" s="1"/>
  <c r="AV168" i="61"/>
  <c r="AV220" i="61" s="1"/>
  <c r="AV272" i="61" s="1"/>
  <c r="AV174" i="61"/>
  <c r="AV226" i="61" s="1"/>
  <c r="AV278" i="61" s="1"/>
  <c r="AV175" i="61"/>
  <c r="AV227" i="61" s="1"/>
  <c r="AV279" i="61" s="1"/>
  <c r="AV185" i="61"/>
  <c r="AV237" i="61" s="1"/>
  <c r="AV289" i="61" s="1"/>
  <c r="AV187" i="61"/>
  <c r="AV239" i="61" s="1"/>
  <c r="AV291" i="61" s="1"/>
  <c r="AV197" i="61"/>
  <c r="AV249" i="61" s="1"/>
  <c r="AV301" i="61" s="1"/>
  <c r="AV193" i="61"/>
  <c r="AV245" i="61" s="1"/>
  <c r="AV297" i="61" s="1"/>
  <c r="AV192" i="61"/>
  <c r="AV244" i="61" s="1"/>
  <c r="AV296" i="61" s="1"/>
  <c r="AV209" i="61"/>
  <c r="AV261" i="61" s="1"/>
  <c r="AV313" i="61" s="1"/>
  <c r="AV211" i="61"/>
  <c r="AV263" i="61" s="1"/>
  <c r="AV315" i="61" s="1"/>
  <c r="AV189" i="61"/>
  <c r="AV241" i="61" s="1"/>
  <c r="AV293" i="61" s="1"/>
  <c r="AV173" i="61"/>
  <c r="AV225" i="61" s="1"/>
  <c r="AV277" i="61" s="1"/>
  <c r="AV60" i="61"/>
  <c r="AV110" i="61" s="1"/>
  <c r="BG57" i="56"/>
  <c r="BG58" i="56"/>
  <c r="BG54" i="56"/>
  <c r="BG55" i="56"/>
  <c r="BG52" i="56"/>
  <c r="BG51" i="56"/>
  <c r="AT183" i="59"/>
  <c r="AT70" i="59" s="1"/>
  <c r="AV57" i="61"/>
  <c r="AV324" i="61"/>
  <c r="AV346" i="61" s="1"/>
  <c r="AV361" i="61" s="1"/>
  <c r="BG10" i="56"/>
  <c r="BG42" i="56"/>
  <c r="BG48" i="56"/>
  <c r="BG33" i="56"/>
  <c r="BG22" i="56"/>
  <c r="BG31" i="56"/>
  <c r="BG21" i="56"/>
  <c r="BG30" i="56"/>
  <c r="BG16" i="56"/>
  <c r="BG12" i="56"/>
  <c r="BG49" i="56"/>
  <c r="BG43" i="56"/>
  <c r="BG34" i="56"/>
  <c r="BG18" i="56"/>
  <c r="BG24" i="56"/>
  <c r="BG46" i="56"/>
  <c r="BG39" i="56"/>
  <c r="BG15" i="56"/>
  <c r="BG37" i="56"/>
  <c r="BG19" i="56"/>
  <c r="BG45" i="56"/>
  <c r="BG28" i="56"/>
  <c r="BG25" i="56"/>
  <c r="BG40" i="56"/>
  <c r="BG13" i="56"/>
  <c r="BG27" i="56"/>
  <c r="BG9" i="56"/>
  <c r="BG36" i="56"/>
  <c r="BE91" i="69"/>
  <c r="AW83" i="69"/>
  <c r="BA87" i="69"/>
  <c r="BC89" i="69"/>
  <c r="AY85" i="69"/>
  <c r="AU81" i="69"/>
  <c r="BD90" i="69"/>
  <c r="AZ86" i="69"/>
  <c r="AV82" i="69"/>
  <c r="BB88" i="69"/>
  <c r="AU188" i="69"/>
  <c r="AV189" i="69"/>
  <c r="AW190" i="69"/>
  <c r="AX191" i="69"/>
  <c r="AY192" i="69"/>
  <c r="AZ193" i="69"/>
  <c r="BA194" i="69"/>
  <c r="BB195" i="69"/>
  <c r="BC196" i="69"/>
  <c r="BD197" i="69"/>
  <c r="BE198" i="69"/>
  <c r="AU401" i="61"/>
  <c r="AU402" i="61" s="1"/>
  <c r="AU187" i="59"/>
  <c r="AV188" i="59"/>
  <c r="AW189" i="59"/>
  <c r="AX190" i="59"/>
  <c r="AY191" i="59"/>
  <c r="AZ192" i="59"/>
  <c r="BA193" i="59"/>
  <c r="BB194" i="59"/>
  <c r="BC195" i="59"/>
  <c r="BD196" i="59"/>
  <c r="BE197" i="59"/>
  <c r="AU80" i="59"/>
  <c r="AV81" i="59"/>
  <c r="AW82" i="59"/>
  <c r="AX83" i="59"/>
  <c r="AY84" i="59"/>
  <c r="AZ85" i="59"/>
  <c r="BA86" i="59"/>
  <c r="BB87" i="59"/>
  <c r="BC88" i="59"/>
  <c r="BD89" i="59"/>
  <c r="BE90" i="59"/>
  <c r="BG6" i="56"/>
  <c r="BG7" i="56"/>
  <c r="BH3" i="56"/>
  <c r="AS29" i="1"/>
  <c r="AV383" i="67" l="1"/>
  <c r="AV110" i="67"/>
  <c r="AT14" i="69" s="1"/>
  <c r="AT14" i="59"/>
  <c r="AT18" i="59" s="1"/>
  <c r="AS20" i="69"/>
  <c r="AV21" i="75"/>
  <c r="BD34" i="75" s="1"/>
  <c r="AV23" i="75"/>
  <c r="BD88" i="75"/>
  <c r="AV80" i="75"/>
  <c r="BB86" i="75"/>
  <c r="BA85" i="75"/>
  <c r="BF90" i="75"/>
  <c r="AX82" i="75"/>
  <c r="AY83" i="75"/>
  <c r="AZ84" i="75"/>
  <c r="AU79" i="75"/>
  <c r="AU129" i="75" s="1"/>
  <c r="AU16" i="75" s="1"/>
  <c r="BE89" i="75"/>
  <c r="AW81" i="75"/>
  <c r="BC87" i="75"/>
  <c r="AW333" i="61"/>
  <c r="AW330" i="67"/>
  <c r="AW328" i="67"/>
  <c r="AW336" i="67"/>
  <c r="AW329" i="61"/>
  <c r="AW336" i="61"/>
  <c r="AW325" i="67"/>
  <c r="AW329" i="67"/>
  <c r="AV399" i="61"/>
  <c r="AW334" i="67"/>
  <c r="AW332" i="67"/>
  <c r="AW331" i="61"/>
  <c r="AW331" i="67"/>
  <c r="AW327" i="67"/>
  <c r="AW326" i="67"/>
  <c r="AV371" i="67"/>
  <c r="AV375" i="67"/>
  <c r="AV372" i="67"/>
  <c r="AV376" i="67"/>
  <c r="AV378" i="67"/>
  <c r="AV373" i="67"/>
  <c r="AV377" i="67"/>
  <c r="AV379" i="67"/>
  <c r="AV374" i="67"/>
  <c r="AV381" i="67"/>
  <c r="AV382" i="67"/>
  <c r="AV380" i="67"/>
  <c r="AV376" i="61"/>
  <c r="AV350" i="61"/>
  <c r="AV365" i="61" s="1"/>
  <c r="AV352" i="61"/>
  <c r="AV367" i="61" s="1"/>
  <c r="AV351" i="61"/>
  <c r="AV366" i="61" s="1"/>
  <c r="AV353" i="61"/>
  <c r="AV368" i="61" s="1"/>
  <c r="AV347" i="61"/>
  <c r="AV362" i="61" s="1"/>
  <c r="AV341" i="61"/>
  <c r="AV356" i="61" s="1"/>
  <c r="AV345" i="61"/>
  <c r="AV360" i="61" s="1"/>
  <c r="AV349" i="61"/>
  <c r="AV364" i="61" s="1"/>
  <c r="AV344" i="61"/>
  <c r="AV359" i="61" s="1"/>
  <c r="AV342" i="61"/>
  <c r="AV357" i="61" s="1"/>
  <c r="AV343" i="61"/>
  <c r="AV358" i="61" s="1"/>
  <c r="AV348" i="61"/>
  <c r="AV363" i="61" s="1"/>
  <c r="AV338" i="61"/>
  <c r="AW325" i="61"/>
  <c r="AW165" i="67"/>
  <c r="AW182" i="67" s="1"/>
  <c r="AV78" i="69"/>
  <c r="BF198" i="69" s="1"/>
  <c r="AV76" i="69"/>
  <c r="BF91" i="69" s="1"/>
  <c r="AV77" i="59"/>
  <c r="BF197" i="59" s="1"/>
  <c r="AV75" i="59"/>
  <c r="BF90" i="59" s="1"/>
  <c r="BG104" i="56"/>
  <c r="BG146" i="56"/>
  <c r="BG107" i="56"/>
  <c r="BG80" i="56"/>
  <c r="BG110" i="56"/>
  <c r="BG89" i="56"/>
  <c r="AV135" i="69"/>
  <c r="BF145" i="69"/>
  <c r="AW135" i="59"/>
  <c r="BF144" i="59"/>
  <c r="AW328" i="61"/>
  <c r="BA11" i="61"/>
  <c r="BA64" i="61" s="1"/>
  <c r="AZ10" i="61"/>
  <c r="AZ63" i="61" s="1"/>
  <c r="BD14" i="61"/>
  <c r="BD67" i="61" s="1"/>
  <c r="AY9" i="61"/>
  <c r="AY62" i="61" s="1"/>
  <c r="BC13" i="61"/>
  <c r="BC66" i="61" s="1"/>
  <c r="BB12" i="61"/>
  <c r="BB65" i="61" s="1"/>
  <c r="BH18" i="61"/>
  <c r="BH71" i="61" s="1"/>
  <c r="J71" i="61" s="1"/>
  <c r="BG17" i="61"/>
  <c r="BG70" i="61" s="1"/>
  <c r="AX8" i="61"/>
  <c r="AX61" i="61" s="1"/>
  <c r="BF16" i="61"/>
  <c r="BF69" i="61" s="1"/>
  <c r="BE15" i="61"/>
  <c r="BE68" i="61" s="1"/>
  <c r="AW7" i="61"/>
  <c r="AW326" i="61"/>
  <c r="BG86" i="56"/>
  <c r="AX140" i="67" s="1"/>
  <c r="AW330" i="61"/>
  <c r="AW334" i="61"/>
  <c r="AW327" i="61"/>
  <c r="BG152" i="56"/>
  <c r="BG77" i="56"/>
  <c r="BG125" i="56"/>
  <c r="BG116" i="56"/>
  <c r="BG113" i="56"/>
  <c r="BG68" i="56"/>
  <c r="BG122" i="56"/>
  <c r="BG62" i="56"/>
  <c r="BG134" i="56"/>
  <c r="BG155" i="56"/>
  <c r="BG71" i="56"/>
  <c r="BG119" i="56"/>
  <c r="BG92" i="56"/>
  <c r="BG143" i="56"/>
  <c r="BG98" i="56"/>
  <c r="BG95" i="56"/>
  <c r="BG140" i="56"/>
  <c r="BG101" i="56"/>
  <c r="BG65" i="56"/>
  <c r="BG74" i="56"/>
  <c r="BG149" i="56"/>
  <c r="BG131" i="56"/>
  <c r="BG83" i="56"/>
  <c r="BG137" i="56"/>
  <c r="BG128" i="56"/>
  <c r="AW164" i="61"/>
  <c r="AW168" i="61" s="1"/>
  <c r="BA11" i="67"/>
  <c r="BA64" i="67" s="1"/>
  <c r="BE15" i="67"/>
  <c r="BE68" i="67" s="1"/>
  <c r="AZ10" i="67"/>
  <c r="AZ63" i="67" s="1"/>
  <c r="BD14" i="67"/>
  <c r="BD67" i="67" s="1"/>
  <c r="AY9" i="67"/>
  <c r="AY62" i="67" s="1"/>
  <c r="BC13" i="67"/>
  <c r="BC66" i="67" s="1"/>
  <c r="BG17" i="67"/>
  <c r="BG70" i="67" s="1"/>
  <c r="BB12" i="67"/>
  <c r="BB65" i="67" s="1"/>
  <c r="BF16" i="67"/>
  <c r="BF69" i="67" s="1"/>
  <c r="AX8" i="67"/>
  <c r="AX61" i="67" s="1"/>
  <c r="BH18" i="67"/>
  <c r="BH71" i="67" s="1"/>
  <c r="J71" i="67" s="1"/>
  <c r="AW7" i="67"/>
  <c r="AW332" i="61"/>
  <c r="BG59" i="56"/>
  <c r="BG56" i="56"/>
  <c r="BG53" i="56"/>
  <c r="BG50" i="56"/>
  <c r="AU238" i="69"/>
  <c r="AU73" i="69" s="1"/>
  <c r="AU131" i="69"/>
  <c r="AU69" i="69" s="1"/>
  <c r="AU237" i="59"/>
  <c r="AU72" i="59" s="1"/>
  <c r="AU130" i="59"/>
  <c r="AU68" i="59" s="1"/>
  <c r="BG20" i="56"/>
  <c r="BG44" i="56"/>
  <c r="BG11" i="56"/>
  <c r="BG41" i="56"/>
  <c r="BG47" i="56"/>
  <c r="BG26" i="56"/>
  <c r="BG14" i="56"/>
  <c r="BG17" i="56"/>
  <c r="BG38" i="56"/>
  <c r="BG35" i="56"/>
  <c r="BG23" i="56"/>
  <c r="BG29" i="56"/>
  <c r="BG32" i="56"/>
  <c r="BE144" i="69"/>
  <c r="BA140" i="69"/>
  <c r="AW136" i="69"/>
  <c r="AX136" i="59"/>
  <c r="BB140" i="59"/>
  <c r="BC141" i="59"/>
  <c r="AY137" i="59"/>
  <c r="AU133" i="59"/>
  <c r="BG8" i="56"/>
  <c r="BD142" i="59"/>
  <c r="AZ138" i="59"/>
  <c r="AV134" i="59"/>
  <c r="BE143" i="59"/>
  <c r="BA139" i="59"/>
  <c r="BB141" i="69"/>
  <c r="AX137" i="69"/>
  <c r="BC142" i="69"/>
  <c r="AY138" i="69"/>
  <c r="AU134" i="69"/>
  <c r="BD143" i="69"/>
  <c r="AZ139" i="69"/>
  <c r="AS30" i="1"/>
  <c r="BH4" i="56"/>
  <c r="AT28" i="1"/>
  <c r="AT18" i="69" l="1"/>
  <c r="AT20" i="59"/>
  <c r="AY29" i="75"/>
  <c r="AX28" i="75"/>
  <c r="BE35" i="75"/>
  <c r="BF36" i="75"/>
  <c r="AZ30" i="75"/>
  <c r="BC33" i="75"/>
  <c r="BA31" i="75"/>
  <c r="AW27" i="75"/>
  <c r="BB32" i="75"/>
  <c r="AV26" i="75"/>
  <c r="AV76" i="75" s="1"/>
  <c r="AV14" i="75" s="1"/>
  <c r="AV22" i="75"/>
  <c r="BA138" i="75"/>
  <c r="AV133" i="75"/>
  <c r="AV183" i="75" s="1"/>
  <c r="AV18" i="75" s="1"/>
  <c r="BD141" i="75"/>
  <c r="BE142" i="75"/>
  <c r="BB139" i="75"/>
  <c r="BF143" i="75"/>
  <c r="AY136" i="75"/>
  <c r="AW134" i="75"/>
  <c r="BC140" i="75"/>
  <c r="AX135" i="75"/>
  <c r="AZ137" i="75"/>
  <c r="AV380" i="61"/>
  <c r="AV381" i="61"/>
  <c r="AV382" i="61"/>
  <c r="AV374" i="61"/>
  <c r="AV372" i="61"/>
  <c r="AV379" i="61"/>
  <c r="AV373" i="61"/>
  <c r="AV375" i="61"/>
  <c r="AV383" i="61"/>
  <c r="AV377" i="61"/>
  <c r="AV378" i="61"/>
  <c r="AV371" i="61"/>
  <c r="AV77" i="69"/>
  <c r="AV76" i="59"/>
  <c r="AX146" i="61"/>
  <c r="AX160" i="67"/>
  <c r="AX141" i="61"/>
  <c r="AX138" i="67"/>
  <c r="AX141" i="67"/>
  <c r="AX148" i="67"/>
  <c r="AX148" i="61"/>
  <c r="AX147" i="67"/>
  <c r="AX146" i="67"/>
  <c r="AX147" i="61"/>
  <c r="AX160" i="61"/>
  <c r="AX138" i="61"/>
  <c r="AX142" i="67"/>
  <c r="AX156" i="61"/>
  <c r="AX149" i="67"/>
  <c r="AX162" i="67"/>
  <c r="AX151" i="61"/>
  <c r="AX132" i="67"/>
  <c r="AX150" i="61"/>
  <c r="AX140" i="61"/>
  <c r="AX144" i="67"/>
  <c r="AX135" i="61"/>
  <c r="AX152" i="61"/>
  <c r="AX153" i="61"/>
  <c r="AX159" i="67"/>
  <c r="AX163" i="61"/>
  <c r="AX134" i="67"/>
  <c r="AX137" i="61"/>
  <c r="AW207" i="61"/>
  <c r="AW259" i="61" s="1"/>
  <c r="AW311" i="61" s="1"/>
  <c r="AX162" i="61"/>
  <c r="AX152" i="67"/>
  <c r="AX153" i="67"/>
  <c r="AX144" i="61"/>
  <c r="AX151" i="67"/>
  <c r="AX149" i="61"/>
  <c r="AX150" i="67"/>
  <c r="AX137" i="67"/>
  <c r="AX159" i="61"/>
  <c r="AX134" i="61"/>
  <c r="AX163" i="67"/>
  <c r="AX132" i="61"/>
  <c r="AX156" i="67"/>
  <c r="AX142" i="61"/>
  <c r="AX135" i="67"/>
  <c r="AX155" i="61"/>
  <c r="AX155" i="67"/>
  <c r="AX145" i="61"/>
  <c r="AX145" i="67"/>
  <c r="AX139" i="61"/>
  <c r="AX139" i="67"/>
  <c r="AX133" i="61"/>
  <c r="AX133" i="67"/>
  <c r="BH120" i="56"/>
  <c r="BH139" i="56"/>
  <c r="BH69" i="56"/>
  <c r="BH64" i="56"/>
  <c r="BH100" i="56"/>
  <c r="BH94" i="56"/>
  <c r="BH127" i="56"/>
  <c r="BH87" i="56"/>
  <c r="BH66" i="56"/>
  <c r="BH75" i="56"/>
  <c r="BH136" i="56"/>
  <c r="BH111" i="56"/>
  <c r="BH144" i="56"/>
  <c r="BH117" i="56"/>
  <c r="BH148" i="56"/>
  <c r="BH96" i="56"/>
  <c r="BH73" i="56"/>
  <c r="BH108" i="56"/>
  <c r="BH76" i="56"/>
  <c r="BH114" i="56"/>
  <c r="BH60" i="56"/>
  <c r="BH63" i="56"/>
  <c r="BH138" i="56"/>
  <c r="BH133" i="56"/>
  <c r="BH126" i="56"/>
  <c r="BH129" i="56"/>
  <c r="BH84" i="56"/>
  <c r="BH81" i="56"/>
  <c r="BH82" i="56"/>
  <c r="BH118" i="56"/>
  <c r="BH132" i="56"/>
  <c r="BH123" i="56"/>
  <c r="BH72" i="56"/>
  <c r="BH142" i="56"/>
  <c r="BH93" i="56"/>
  <c r="BH102" i="56"/>
  <c r="BH79" i="56"/>
  <c r="BH141" i="56"/>
  <c r="BH67" i="56"/>
  <c r="BH105" i="56"/>
  <c r="BH121" i="56"/>
  <c r="BH109" i="56"/>
  <c r="BH88" i="56"/>
  <c r="BH106" i="56"/>
  <c r="BH145" i="56"/>
  <c r="BH99" i="56"/>
  <c r="BH151" i="56"/>
  <c r="BH112" i="56"/>
  <c r="BH103" i="56"/>
  <c r="BH85" i="56"/>
  <c r="BH70" i="56"/>
  <c r="BH147" i="56"/>
  <c r="BH91" i="56"/>
  <c r="BH61" i="56"/>
  <c r="BH135" i="56"/>
  <c r="BH97" i="56"/>
  <c r="BH115" i="56"/>
  <c r="BH90" i="56"/>
  <c r="BH78" i="56"/>
  <c r="BH124" i="56"/>
  <c r="BH150" i="56"/>
  <c r="BH130" i="56"/>
  <c r="BH153" i="56"/>
  <c r="BH154" i="56"/>
  <c r="AX154" i="67"/>
  <c r="AX154" i="61"/>
  <c r="AX161" i="61"/>
  <c r="AX161" i="67"/>
  <c r="AX158" i="67"/>
  <c r="AX158" i="61"/>
  <c r="AX157" i="61"/>
  <c r="AX157" i="67"/>
  <c r="AX136" i="67"/>
  <c r="AX136" i="61"/>
  <c r="AX143" i="61"/>
  <c r="AX143" i="67"/>
  <c r="AW195" i="61"/>
  <c r="AW247" i="61" s="1"/>
  <c r="AW299" i="61" s="1"/>
  <c r="AW176" i="61"/>
  <c r="AW228" i="61" s="1"/>
  <c r="AW280" i="61" s="1"/>
  <c r="AW215" i="61"/>
  <c r="AW267" i="61" s="1"/>
  <c r="AW319" i="61" s="1"/>
  <c r="AW170" i="61"/>
  <c r="AW222" i="61" s="1"/>
  <c r="AW274" i="61" s="1"/>
  <c r="AW185" i="61"/>
  <c r="AW237" i="61" s="1"/>
  <c r="AW289" i="61" s="1"/>
  <c r="AW171" i="61"/>
  <c r="AW223" i="61" s="1"/>
  <c r="AW275" i="61" s="1"/>
  <c r="AW167" i="61"/>
  <c r="AW219" i="61" s="1"/>
  <c r="AW271" i="61" s="1"/>
  <c r="AW211" i="61"/>
  <c r="AW263" i="61" s="1"/>
  <c r="AW315" i="61" s="1"/>
  <c r="AW209" i="61"/>
  <c r="AW261" i="61" s="1"/>
  <c r="AW313" i="61" s="1"/>
  <c r="AW188" i="61"/>
  <c r="AW240" i="61" s="1"/>
  <c r="AW292" i="61" s="1"/>
  <c r="AW202" i="61"/>
  <c r="AW254" i="61" s="1"/>
  <c r="AW306" i="61" s="1"/>
  <c r="AW183" i="61"/>
  <c r="AW235" i="61" s="1"/>
  <c r="AW287" i="61" s="1"/>
  <c r="AW177" i="61"/>
  <c r="AW229" i="61" s="1"/>
  <c r="AW281" i="61" s="1"/>
  <c r="AW210" i="61"/>
  <c r="AW262" i="61" s="1"/>
  <c r="AW314" i="61" s="1"/>
  <c r="AW212" i="61"/>
  <c r="AW264" i="61" s="1"/>
  <c r="AW316" i="61" s="1"/>
  <c r="AW197" i="61"/>
  <c r="AW249" i="61" s="1"/>
  <c r="AW301" i="61" s="1"/>
  <c r="AW187" i="61"/>
  <c r="AW239" i="61" s="1"/>
  <c r="AW291" i="61" s="1"/>
  <c r="AW179" i="61"/>
  <c r="AW231" i="61" s="1"/>
  <c r="AW283" i="61" s="1"/>
  <c r="AW182" i="61"/>
  <c r="AW234" i="61" s="1"/>
  <c r="AW286" i="61" s="1"/>
  <c r="AW216" i="61"/>
  <c r="AW268" i="61" s="1"/>
  <c r="AW320" i="61" s="1"/>
  <c r="AW193" i="61"/>
  <c r="AW245" i="61" s="1"/>
  <c r="AW297" i="61" s="1"/>
  <c r="AW199" i="61"/>
  <c r="AW251" i="61" s="1"/>
  <c r="AW303" i="61" s="1"/>
  <c r="AW205" i="61"/>
  <c r="AW257" i="61" s="1"/>
  <c r="AW309" i="61" s="1"/>
  <c r="AW169" i="61"/>
  <c r="AW221" i="61" s="1"/>
  <c r="AW273" i="61" s="1"/>
  <c r="AW172" i="61"/>
  <c r="AW224" i="61" s="1"/>
  <c r="AW276" i="61" s="1"/>
  <c r="AW175" i="61"/>
  <c r="AW227" i="61" s="1"/>
  <c r="AW279" i="61" s="1"/>
  <c r="AW184" i="61"/>
  <c r="AW236" i="61" s="1"/>
  <c r="AW288" i="61" s="1"/>
  <c r="AW174" i="61"/>
  <c r="AW226" i="61" s="1"/>
  <c r="AW278" i="61" s="1"/>
  <c r="AW198" i="61"/>
  <c r="AW250" i="61" s="1"/>
  <c r="AW302" i="61" s="1"/>
  <c r="AW189" i="61"/>
  <c r="AW241" i="61" s="1"/>
  <c r="AW293" i="61" s="1"/>
  <c r="AW192" i="61"/>
  <c r="AW244" i="61" s="1"/>
  <c r="AW296" i="61" s="1"/>
  <c r="AW206" i="61"/>
  <c r="AW258" i="61" s="1"/>
  <c r="AW310" i="61" s="1"/>
  <c r="AW204" i="61"/>
  <c r="AW256" i="61" s="1"/>
  <c r="AW308" i="61" s="1"/>
  <c r="AW190" i="61"/>
  <c r="AW242" i="61" s="1"/>
  <c r="AW294" i="61" s="1"/>
  <c r="AW201" i="61"/>
  <c r="AW253" i="61" s="1"/>
  <c r="AW305" i="61" s="1"/>
  <c r="AW203" i="61"/>
  <c r="AW255" i="61" s="1"/>
  <c r="AW307" i="61" s="1"/>
  <c r="AW178" i="61"/>
  <c r="AW230" i="61" s="1"/>
  <c r="AW282" i="61" s="1"/>
  <c r="AW173" i="61"/>
  <c r="AW225" i="61" s="1"/>
  <c r="AW277" i="61" s="1"/>
  <c r="AW181" i="61"/>
  <c r="AW233" i="61" s="1"/>
  <c r="AW285" i="61" s="1"/>
  <c r="AW180" i="61"/>
  <c r="AW232" i="61" s="1"/>
  <c r="AW284" i="61" s="1"/>
  <c r="AW196" i="61"/>
  <c r="AW248" i="61" s="1"/>
  <c r="AW300" i="61" s="1"/>
  <c r="AW214" i="61"/>
  <c r="AW266" i="61" s="1"/>
  <c r="AW318" i="61" s="1"/>
  <c r="AW208" i="61"/>
  <c r="AW260" i="61" s="1"/>
  <c r="AW312" i="61" s="1"/>
  <c r="AW200" i="61"/>
  <c r="AW252" i="61" s="1"/>
  <c r="AW304" i="61" s="1"/>
  <c r="AW191" i="61"/>
  <c r="AW243" i="61" s="1"/>
  <c r="AW295" i="61" s="1"/>
  <c r="AW194" i="61"/>
  <c r="AW246" i="61" s="1"/>
  <c r="AW298" i="61" s="1"/>
  <c r="AW186" i="61"/>
  <c r="AW238" i="61" s="1"/>
  <c r="AW290" i="61" s="1"/>
  <c r="AW213" i="61"/>
  <c r="AW265" i="61" s="1"/>
  <c r="AW317" i="61" s="1"/>
  <c r="AW324" i="67"/>
  <c r="AW57" i="67"/>
  <c r="AW399" i="67" s="1"/>
  <c r="AW401" i="67" s="1"/>
  <c r="AW402" i="67" s="1"/>
  <c r="AW234" i="67"/>
  <c r="AW286" i="67" s="1"/>
  <c r="AW173" i="67"/>
  <c r="AW225" i="67" s="1"/>
  <c r="AW277" i="67" s="1"/>
  <c r="AW183" i="67"/>
  <c r="AW235" i="67" s="1"/>
  <c r="AW287" i="67" s="1"/>
  <c r="AW167" i="67"/>
  <c r="AW219" i="67" s="1"/>
  <c r="AW271" i="67" s="1"/>
  <c r="AW180" i="67"/>
  <c r="AW232" i="67" s="1"/>
  <c r="AW284" i="67" s="1"/>
  <c r="AW175" i="67"/>
  <c r="AW227" i="67" s="1"/>
  <c r="AW279" i="67" s="1"/>
  <c r="AW172" i="67"/>
  <c r="AW224" i="67" s="1"/>
  <c r="AW276" i="67" s="1"/>
  <c r="AW181" i="67"/>
  <c r="AW233" i="67" s="1"/>
  <c r="AW285" i="67" s="1"/>
  <c r="AW179" i="67"/>
  <c r="AW231" i="67" s="1"/>
  <c r="AW283" i="67" s="1"/>
  <c r="AW213" i="67"/>
  <c r="AW265" i="67" s="1"/>
  <c r="AW317" i="67" s="1"/>
  <c r="AW188" i="67"/>
  <c r="AW240" i="67" s="1"/>
  <c r="AW292" i="67" s="1"/>
  <c r="AW190" i="67"/>
  <c r="AW242" i="67" s="1"/>
  <c r="AW294" i="67" s="1"/>
  <c r="AW205" i="67"/>
  <c r="AW257" i="67" s="1"/>
  <c r="AW309" i="67" s="1"/>
  <c r="AW201" i="67"/>
  <c r="AW253" i="67" s="1"/>
  <c r="AW305" i="67" s="1"/>
  <c r="AW187" i="67"/>
  <c r="AW239" i="67" s="1"/>
  <c r="AW291" i="67" s="1"/>
  <c r="AW197" i="67"/>
  <c r="AW249" i="67" s="1"/>
  <c r="AW301" i="67" s="1"/>
  <c r="AW194" i="67"/>
  <c r="AW246" i="67" s="1"/>
  <c r="AW298" i="67" s="1"/>
  <c r="AW203" i="67"/>
  <c r="AW255" i="67" s="1"/>
  <c r="AW307" i="67" s="1"/>
  <c r="AW204" i="67"/>
  <c r="AW256" i="67" s="1"/>
  <c r="AW308" i="67" s="1"/>
  <c r="AW202" i="67"/>
  <c r="AW254" i="67" s="1"/>
  <c r="AW306" i="67" s="1"/>
  <c r="AW185" i="67"/>
  <c r="AW237" i="67" s="1"/>
  <c r="AW289" i="67" s="1"/>
  <c r="AW186" i="67"/>
  <c r="AW238" i="67" s="1"/>
  <c r="AW290" i="67" s="1"/>
  <c r="AW199" i="67"/>
  <c r="AW251" i="67" s="1"/>
  <c r="AW303" i="67" s="1"/>
  <c r="AW209" i="67"/>
  <c r="AW261" i="67" s="1"/>
  <c r="AW313" i="67" s="1"/>
  <c r="AW210" i="67"/>
  <c r="AW262" i="67" s="1"/>
  <c r="AW314" i="67" s="1"/>
  <c r="AW196" i="67"/>
  <c r="AW248" i="67" s="1"/>
  <c r="AW300" i="67" s="1"/>
  <c r="AW195" i="67"/>
  <c r="AW247" i="67" s="1"/>
  <c r="AW299" i="67" s="1"/>
  <c r="AW211" i="67"/>
  <c r="AW263" i="67" s="1"/>
  <c r="AW315" i="67" s="1"/>
  <c r="AW193" i="67"/>
  <c r="AW245" i="67" s="1"/>
  <c r="AW297" i="67" s="1"/>
  <c r="AW215" i="67"/>
  <c r="AW267" i="67" s="1"/>
  <c r="AW319" i="67" s="1"/>
  <c r="AW214" i="67"/>
  <c r="AW266" i="67" s="1"/>
  <c r="AW318" i="67" s="1"/>
  <c r="AW207" i="67"/>
  <c r="AW259" i="67" s="1"/>
  <c r="AW311" i="67" s="1"/>
  <c r="AW208" i="67"/>
  <c r="AW260" i="67" s="1"/>
  <c r="AW312" i="67" s="1"/>
  <c r="AW189" i="67"/>
  <c r="AW241" i="67" s="1"/>
  <c r="AW293" i="67" s="1"/>
  <c r="AW206" i="67"/>
  <c r="AW258" i="67" s="1"/>
  <c r="AW310" i="67" s="1"/>
  <c r="AW191" i="67"/>
  <c r="AW243" i="67" s="1"/>
  <c r="AW295" i="67" s="1"/>
  <c r="AW212" i="67"/>
  <c r="AW264" i="67" s="1"/>
  <c r="AW316" i="67" s="1"/>
  <c r="AW200" i="67"/>
  <c r="AW252" i="67" s="1"/>
  <c r="AW304" i="67" s="1"/>
  <c r="AW198" i="67"/>
  <c r="AW250" i="67" s="1"/>
  <c r="AW302" i="67" s="1"/>
  <c r="AW192" i="67"/>
  <c r="AW244" i="67" s="1"/>
  <c r="AW296" i="67" s="1"/>
  <c r="AW216" i="67"/>
  <c r="AW268" i="67" s="1"/>
  <c r="AW320" i="67" s="1"/>
  <c r="AW168" i="67"/>
  <c r="AW220" i="67" s="1"/>
  <c r="AW272" i="67" s="1"/>
  <c r="AW184" i="67"/>
  <c r="AW236" i="67" s="1"/>
  <c r="AW288" i="67" s="1"/>
  <c r="AW178" i="67"/>
  <c r="AW230" i="67" s="1"/>
  <c r="AW282" i="67" s="1"/>
  <c r="AW176" i="67"/>
  <c r="AW228" i="67" s="1"/>
  <c r="AW280" i="67" s="1"/>
  <c r="AW170" i="67"/>
  <c r="AW222" i="67" s="1"/>
  <c r="AW274" i="67" s="1"/>
  <c r="AW174" i="67"/>
  <c r="AW226" i="67" s="1"/>
  <c r="AW278" i="67" s="1"/>
  <c r="AW177" i="67"/>
  <c r="AW229" i="67" s="1"/>
  <c r="AW281" i="67" s="1"/>
  <c r="AW171" i="67"/>
  <c r="AW223" i="67" s="1"/>
  <c r="AW275" i="67" s="1"/>
  <c r="AW169" i="67"/>
  <c r="AW221" i="67" s="1"/>
  <c r="AW273" i="67" s="1"/>
  <c r="AX115" i="61"/>
  <c r="AX115" i="67"/>
  <c r="AX333" i="67" s="1"/>
  <c r="AX129" i="61"/>
  <c r="AX129" i="67"/>
  <c r="AX121" i="61"/>
  <c r="AX121" i="67"/>
  <c r="AX117" i="61"/>
  <c r="AX117" i="67"/>
  <c r="AX119" i="61"/>
  <c r="AX119" i="67"/>
  <c r="AX116" i="61"/>
  <c r="AX116" i="67"/>
  <c r="AX120" i="61"/>
  <c r="AX120" i="67"/>
  <c r="AX127" i="61"/>
  <c r="AX127" i="67"/>
  <c r="AX126" i="61"/>
  <c r="AX126" i="67"/>
  <c r="AX130" i="61"/>
  <c r="AX130" i="67"/>
  <c r="AX123" i="61"/>
  <c r="AX123" i="67"/>
  <c r="AX125" i="61"/>
  <c r="AX125" i="67"/>
  <c r="AX118" i="61"/>
  <c r="AX335" i="61" s="1"/>
  <c r="AX118" i="67"/>
  <c r="AX335" i="67" s="1"/>
  <c r="AX131" i="61"/>
  <c r="AX131" i="67"/>
  <c r="AX114" i="61"/>
  <c r="AX114" i="67"/>
  <c r="AX122" i="61"/>
  <c r="AX122" i="67"/>
  <c r="AX124" i="61"/>
  <c r="AX124" i="67"/>
  <c r="AX128" i="61"/>
  <c r="AX128" i="67"/>
  <c r="AW60" i="67"/>
  <c r="AW110" i="67" s="1"/>
  <c r="AU14" i="69" s="1"/>
  <c r="AW60" i="61"/>
  <c r="AW110" i="61" s="1"/>
  <c r="AW220" i="61"/>
  <c r="AW272" i="61" s="1"/>
  <c r="BH55" i="56"/>
  <c r="BH57" i="56"/>
  <c r="BH54" i="56"/>
  <c r="BH58" i="56"/>
  <c r="BH51" i="56"/>
  <c r="BH52" i="56"/>
  <c r="AU184" i="69"/>
  <c r="AU71" i="69" s="1"/>
  <c r="AU183" i="59"/>
  <c r="AU70" i="59" s="1"/>
  <c r="AW324" i="61"/>
  <c r="AW346" i="61" s="1"/>
  <c r="AW361" i="61" s="1"/>
  <c r="BH10" i="56"/>
  <c r="BH22" i="56"/>
  <c r="BH18" i="56"/>
  <c r="BH19" i="56"/>
  <c r="BH30" i="56"/>
  <c r="BH27" i="56"/>
  <c r="BH31" i="56"/>
  <c r="BH9" i="56"/>
  <c r="BH25" i="56"/>
  <c r="BH24" i="56"/>
  <c r="BH48" i="56"/>
  <c r="BH43" i="56"/>
  <c r="BH16" i="56"/>
  <c r="BH34" i="56"/>
  <c r="BH12" i="56"/>
  <c r="BH49" i="56"/>
  <c r="BH21" i="56"/>
  <c r="BH36" i="56"/>
  <c r="BH42" i="56"/>
  <c r="BH33" i="56"/>
  <c r="BH37" i="56"/>
  <c r="BH45" i="56"/>
  <c r="BH40" i="56"/>
  <c r="BH13" i="56"/>
  <c r="BH46" i="56"/>
  <c r="BH39" i="56"/>
  <c r="BH28" i="56"/>
  <c r="BH15" i="56"/>
  <c r="AW57" i="61"/>
  <c r="AV188" i="69"/>
  <c r="AW189" i="69"/>
  <c r="AX190" i="69"/>
  <c r="AY191" i="69"/>
  <c r="AZ192" i="69"/>
  <c r="BA193" i="69"/>
  <c r="BB194" i="69"/>
  <c r="BC195" i="69"/>
  <c r="BD196" i="69"/>
  <c r="BE197" i="69"/>
  <c r="AV81" i="69"/>
  <c r="AW82" i="69"/>
  <c r="AX83" i="69"/>
  <c r="AY84" i="69"/>
  <c r="AZ85" i="69"/>
  <c r="BA86" i="69"/>
  <c r="BB87" i="69"/>
  <c r="BC88" i="69"/>
  <c r="BD89" i="69"/>
  <c r="BE90" i="69"/>
  <c r="AV401" i="61"/>
  <c r="AV402" i="61" s="1"/>
  <c r="AV80" i="59"/>
  <c r="AW81" i="59"/>
  <c r="AX82" i="59"/>
  <c r="AY83" i="59"/>
  <c r="AZ84" i="59"/>
  <c r="BA85" i="59"/>
  <c r="BB86" i="59"/>
  <c r="BC87" i="59"/>
  <c r="BD88" i="59"/>
  <c r="BE89" i="59"/>
  <c r="AV187" i="59"/>
  <c r="AW188" i="59"/>
  <c r="AX189" i="59"/>
  <c r="AY190" i="59"/>
  <c r="AZ191" i="59"/>
  <c r="BA192" i="59"/>
  <c r="BB193" i="59"/>
  <c r="BC194" i="59"/>
  <c r="BD195" i="59"/>
  <c r="BE196" i="59"/>
  <c r="BH7" i="56"/>
  <c r="BH6" i="56"/>
  <c r="BI3" i="56"/>
  <c r="AT29" i="1"/>
  <c r="AU14" i="59" l="1"/>
  <c r="AU18" i="59" s="1"/>
  <c r="AT20" i="69"/>
  <c r="AW21" i="75"/>
  <c r="AW23" i="75"/>
  <c r="AV79" i="75"/>
  <c r="AV129" i="75" s="1"/>
  <c r="AV16" i="75" s="1"/>
  <c r="BE88" i="75"/>
  <c r="BA84" i="75"/>
  <c r="BD87" i="75"/>
  <c r="AX81" i="75"/>
  <c r="BB85" i="75"/>
  <c r="AZ83" i="75"/>
  <c r="AW80" i="75"/>
  <c r="BF89" i="75"/>
  <c r="BC86" i="75"/>
  <c r="AY82" i="75"/>
  <c r="AX333" i="61"/>
  <c r="AX330" i="67"/>
  <c r="AX336" i="67"/>
  <c r="AX336" i="61"/>
  <c r="AX328" i="67"/>
  <c r="AX329" i="61"/>
  <c r="AX325" i="67"/>
  <c r="AX329" i="67"/>
  <c r="AW399" i="61"/>
  <c r="AX334" i="67"/>
  <c r="AX332" i="67"/>
  <c r="AX327" i="67"/>
  <c r="AX331" i="67"/>
  <c r="AX331" i="61"/>
  <c r="AX326" i="67"/>
  <c r="AW338" i="67"/>
  <c r="AW353" i="67"/>
  <c r="AW368" i="67" s="1"/>
  <c r="AW343" i="67"/>
  <c r="AW358" i="67" s="1"/>
  <c r="AW342" i="67"/>
  <c r="AW357" i="67" s="1"/>
  <c r="AW351" i="67"/>
  <c r="AW366" i="67" s="1"/>
  <c r="AW349" i="67"/>
  <c r="AW364" i="67" s="1"/>
  <c r="AW345" i="67"/>
  <c r="AW360" i="67" s="1"/>
  <c r="AW344" i="67"/>
  <c r="AW359" i="67" s="1"/>
  <c r="AW352" i="67"/>
  <c r="AW367" i="67" s="1"/>
  <c r="AW346" i="67"/>
  <c r="AW361" i="67" s="1"/>
  <c r="AW348" i="67"/>
  <c r="AW363" i="67" s="1"/>
  <c r="AW347" i="67"/>
  <c r="AW362" i="67" s="1"/>
  <c r="AW350" i="67"/>
  <c r="AW365" i="67" s="1"/>
  <c r="AW341" i="67"/>
  <c r="AW356" i="67" s="1"/>
  <c r="AW376" i="61"/>
  <c r="AW352" i="61"/>
  <c r="AW367" i="61" s="1"/>
  <c r="AW351" i="61"/>
  <c r="AW366" i="61" s="1"/>
  <c r="AW353" i="61"/>
  <c r="AW368" i="61" s="1"/>
  <c r="AW347" i="61"/>
  <c r="AW362" i="61" s="1"/>
  <c r="AW345" i="61"/>
  <c r="AW360" i="61" s="1"/>
  <c r="AW349" i="61"/>
  <c r="AW364" i="61" s="1"/>
  <c r="AW342" i="61"/>
  <c r="AW357" i="61" s="1"/>
  <c r="AW344" i="61"/>
  <c r="AW359" i="61" s="1"/>
  <c r="AW343" i="61"/>
  <c r="AW358" i="61" s="1"/>
  <c r="AW350" i="61"/>
  <c r="AW365" i="61" s="1"/>
  <c r="AW341" i="61"/>
  <c r="AW356" i="61" s="1"/>
  <c r="AW348" i="61"/>
  <c r="AW363" i="61" s="1"/>
  <c r="AW338" i="61"/>
  <c r="AX325" i="61"/>
  <c r="AX165" i="67"/>
  <c r="AX324" i="67" s="1"/>
  <c r="AW76" i="69"/>
  <c r="AW78" i="69"/>
  <c r="AW75" i="59"/>
  <c r="BF89" i="59" s="1"/>
  <c r="AW77" i="59"/>
  <c r="BF196" i="59" s="1"/>
  <c r="BH146" i="56"/>
  <c r="BH98" i="56"/>
  <c r="BH71" i="56"/>
  <c r="BH131" i="56"/>
  <c r="BH110" i="56"/>
  <c r="BH113" i="56"/>
  <c r="AX136" i="69"/>
  <c r="BF144" i="69"/>
  <c r="AV133" i="59"/>
  <c r="AV183" i="59" s="1"/>
  <c r="AV70" i="59" s="1"/>
  <c r="BF143" i="59"/>
  <c r="AY8" i="61"/>
  <c r="AY61" i="61" s="1"/>
  <c r="BC12" i="61"/>
  <c r="BC65" i="61" s="1"/>
  <c r="BB11" i="61"/>
  <c r="BB64" i="61" s="1"/>
  <c r="BA10" i="61"/>
  <c r="BA63" i="61" s="1"/>
  <c r="BE14" i="61"/>
  <c r="BE67" i="61" s="1"/>
  <c r="AZ9" i="61"/>
  <c r="AZ62" i="61" s="1"/>
  <c r="BF15" i="61"/>
  <c r="BF68" i="61" s="1"/>
  <c r="BD13" i="61"/>
  <c r="BD66" i="61" s="1"/>
  <c r="BH17" i="61"/>
  <c r="BH70" i="61" s="1"/>
  <c r="J70" i="61" s="1"/>
  <c r="BG16" i="61"/>
  <c r="BG69" i="61" s="1"/>
  <c r="AX7" i="61"/>
  <c r="AX326" i="61"/>
  <c r="BH125" i="56"/>
  <c r="BH107" i="56"/>
  <c r="BH119" i="56"/>
  <c r="BH122" i="56"/>
  <c r="AX327" i="61"/>
  <c r="AX330" i="61"/>
  <c r="AX328" i="61"/>
  <c r="BH77" i="56"/>
  <c r="BH68" i="56"/>
  <c r="BH62" i="56"/>
  <c r="BH86" i="56"/>
  <c r="BH89" i="56"/>
  <c r="BH116" i="56"/>
  <c r="BH92" i="56"/>
  <c r="BH104" i="56"/>
  <c r="BH155" i="56"/>
  <c r="BH134" i="56"/>
  <c r="BH65" i="56"/>
  <c r="BH152" i="56"/>
  <c r="BH149" i="56"/>
  <c r="BH137" i="56"/>
  <c r="BH128" i="56"/>
  <c r="BH143" i="56"/>
  <c r="BH95" i="56"/>
  <c r="BH140" i="56"/>
  <c r="BH80" i="56"/>
  <c r="BH83" i="56"/>
  <c r="BH74" i="56"/>
  <c r="BH101" i="56"/>
  <c r="AX164" i="61"/>
  <c r="AY8" i="67"/>
  <c r="AY61" i="67" s="1"/>
  <c r="BC12" i="67"/>
  <c r="BC65" i="67" s="1"/>
  <c r="BB11" i="67"/>
  <c r="BB64" i="67" s="1"/>
  <c r="BF15" i="67"/>
  <c r="BF68" i="67" s="1"/>
  <c r="BA10" i="67"/>
  <c r="BA63" i="67" s="1"/>
  <c r="BE14" i="67"/>
  <c r="BE67" i="67" s="1"/>
  <c r="AZ9" i="67"/>
  <c r="AZ62" i="67" s="1"/>
  <c r="BH17" i="67"/>
  <c r="BH70" i="67" s="1"/>
  <c r="J70" i="67" s="1"/>
  <c r="BG16" i="67"/>
  <c r="BG69" i="67" s="1"/>
  <c r="BD13" i="67"/>
  <c r="BD66" i="67" s="1"/>
  <c r="AX7" i="67"/>
  <c r="AX332" i="61"/>
  <c r="AX334" i="61"/>
  <c r="BH59" i="56"/>
  <c r="BH53" i="56"/>
  <c r="BH56" i="56"/>
  <c r="AV238" i="69"/>
  <c r="AV73" i="69" s="1"/>
  <c r="AV131" i="69"/>
  <c r="AV69" i="69" s="1"/>
  <c r="AV237" i="59"/>
  <c r="AV72" i="59" s="1"/>
  <c r="AV130" i="59"/>
  <c r="AV68" i="59" s="1"/>
  <c r="BH32" i="56"/>
  <c r="BH11" i="56"/>
  <c r="BH35" i="56"/>
  <c r="BH23" i="56"/>
  <c r="BH47" i="56"/>
  <c r="BH38" i="56"/>
  <c r="BH17" i="56"/>
  <c r="BH26" i="56"/>
  <c r="BH29" i="56"/>
  <c r="BH41" i="56"/>
  <c r="BH14" i="56"/>
  <c r="BH50" i="56"/>
  <c r="BH44" i="56"/>
  <c r="BH20" i="56"/>
  <c r="AY136" i="59"/>
  <c r="BA138" i="59"/>
  <c r="BC140" i="59"/>
  <c r="BC141" i="69"/>
  <c r="BE142" i="59"/>
  <c r="AW134" i="59"/>
  <c r="BB139" i="59"/>
  <c r="AX135" i="59"/>
  <c r="AY137" i="69"/>
  <c r="BD141" i="59"/>
  <c r="AZ137" i="59"/>
  <c r="BD142" i="69"/>
  <c r="AZ138" i="69"/>
  <c r="AV134" i="69"/>
  <c r="BE143" i="69"/>
  <c r="BA139" i="69"/>
  <c r="AW135" i="69"/>
  <c r="BB140" i="69"/>
  <c r="BH8" i="56"/>
  <c r="AT30" i="1"/>
  <c r="AU28" i="1"/>
  <c r="BI4" i="56"/>
  <c r="AU18" i="69" l="1"/>
  <c r="AU20" i="59"/>
  <c r="AW22" i="75"/>
  <c r="BA137" i="75"/>
  <c r="BE141" i="75"/>
  <c r="AW133" i="75"/>
  <c r="AW183" i="75" s="1"/>
  <c r="AW18" i="75" s="1"/>
  <c r="BD140" i="75"/>
  <c r="AZ136" i="75"/>
  <c r="AX134" i="75"/>
  <c r="AY135" i="75"/>
  <c r="BB138" i="75"/>
  <c r="BF142" i="75"/>
  <c r="BC139" i="75"/>
  <c r="BA30" i="75"/>
  <c r="AY28" i="75"/>
  <c r="AX27" i="75"/>
  <c r="BC32" i="75"/>
  <c r="AW26" i="75"/>
  <c r="AW76" i="75" s="1"/>
  <c r="AW14" i="75" s="1"/>
  <c r="BB31" i="75"/>
  <c r="AZ29" i="75"/>
  <c r="BE34" i="75"/>
  <c r="BF35" i="75"/>
  <c r="BD33" i="75"/>
  <c r="AW383" i="67"/>
  <c r="AX338" i="67"/>
  <c r="AX353" i="67"/>
  <c r="AX368" i="67" s="1"/>
  <c r="AW379" i="67"/>
  <c r="AW378" i="67"/>
  <c r="AW377" i="67"/>
  <c r="AW376" i="67"/>
  <c r="AW373" i="67"/>
  <c r="AW372" i="67"/>
  <c r="AW375" i="67"/>
  <c r="AW381" i="67"/>
  <c r="AW371" i="67"/>
  <c r="AW382" i="67"/>
  <c r="AW380" i="67"/>
  <c r="AW374" i="67"/>
  <c r="AX349" i="67"/>
  <c r="AX364" i="67" s="1"/>
  <c r="AX352" i="67"/>
  <c r="AX367" i="67" s="1"/>
  <c r="AX345" i="67"/>
  <c r="AX360" i="67" s="1"/>
  <c r="AX342" i="67"/>
  <c r="AX357" i="67" s="1"/>
  <c r="AX343" i="67"/>
  <c r="AX358" i="67" s="1"/>
  <c r="AX347" i="67"/>
  <c r="AX362" i="67" s="1"/>
  <c r="AX344" i="67"/>
  <c r="AX359" i="67" s="1"/>
  <c r="AX350" i="67"/>
  <c r="AX365" i="67" s="1"/>
  <c r="AX346" i="67"/>
  <c r="AX361" i="67" s="1"/>
  <c r="AX348" i="67"/>
  <c r="AX363" i="67" s="1"/>
  <c r="AX351" i="67"/>
  <c r="AX366" i="67" s="1"/>
  <c r="AX341" i="67"/>
  <c r="AX356" i="67" s="1"/>
  <c r="AW382" i="61"/>
  <c r="AW373" i="61"/>
  <c r="AW378" i="61"/>
  <c r="AW379" i="61"/>
  <c r="AW383" i="61"/>
  <c r="AW375" i="61"/>
  <c r="AW377" i="61"/>
  <c r="AW372" i="61"/>
  <c r="AW371" i="61"/>
  <c r="AW381" i="61"/>
  <c r="AW380" i="61"/>
  <c r="AW374" i="61"/>
  <c r="AW77" i="69"/>
  <c r="AW76" i="59"/>
  <c r="AY160" i="61"/>
  <c r="AY148" i="67"/>
  <c r="AY148" i="61"/>
  <c r="AY135" i="67"/>
  <c r="AY160" i="67"/>
  <c r="AY135" i="61"/>
  <c r="AY144" i="67"/>
  <c r="AY155" i="67"/>
  <c r="AY155" i="61"/>
  <c r="AY144" i="61"/>
  <c r="AY150" i="67"/>
  <c r="AY134" i="67"/>
  <c r="AY137" i="67"/>
  <c r="AY147" i="67"/>
  <c r="AY141" i="61"/>
  <c r="AY153" i="61"/>
  <c r="AY146" i="61"/>
  <c r="AY140" i="61"/>
  <c r="AY152" i="61"/>
  <c r="AY142" i="67"/>
  <c r="AY132" i="67"/>
  <c r="AY151" i="61"/>
  <c r="AY149" i="67"/>
  <c r="AY151" i="67"/>
  <c r="AY149" i="61"/>
  <c r="AX189" i="69"/>
  <c r="BF197" i="69"/>
  <c r="AY83" i="69"/>
  <c r="BF90" i="69"/>
  <c r="AY153" i="67"/>
  <c r="AY152" i="67"/>
  <c r="AY147" i="61"/>
  <c r="AY137" i="61"/>
  <c r="AY142" i="61"/>
  <c r="AY132" i="61"/>
  <c r="AY150" i="61"/>
  <c r="AY134" i="61"/>
  <c r="AY140" i="67"/>
  <c r="AY141" i="67"/>
  <c r="AY146" i="67"/>
  <c r="AY139" i="67"/>
  <c r="AY139" i="61"/>
  <c r="AY158" i="61"/>
  <c r="AY158" i="67"/>
  <c r="AY159" i="61"/>
  <c r="AY159" i="67"/>
  <c r="AY138" i="61"/>
  <c r="AY138" i="67"/>
  <c r="AY143" i="61"/>
  <c r="AY143" i="67"/>
  <c r="AY154" i="61"/>
  <c r="AY154" i="67"/>
  <c r="AY133" i="61"/>
  <c r="AY133" i="67"/>
  <c r="AY145" i="67"/>
  <c r="AY145" i="61"/>
  <c r="AY157" i="67"/>
  <c r="AY157" i="61"/>
  <c r="AY162" i="61"/>
  <c r="AY162" i="67"/>
  <c r="AY156" i="67"/>
  <c r="AY156" i="61"/>
  <c r="BI73" i="56"/>
  <c r="BI69" i="56"/>
  <c r="BI120" i="56"/>
  <c r="BI108" i="56"/>
  <c r="BI96" i="56"/>
  <c r="BI136" i="56"/>
  <c r="BI60" i="56"/>
  <c r="BI139" i="56"/>
  <c r="BI94" i="56"/>
  <c r="BI87" i="56"/>
  <c r="BI127" i="56"/>
  <c r="BI148" i="56"/>
  <c r="BI100" i="56"/>
  <c r="BI75" i="56"/>
  <c r="BI64" i="56"/>
  <c r="BI111" i="56"/>
  <c r="BI114" i="56"/>
  <c r="BI144" i="56"/>
  <c r="BI66" i="56"/>
  <c r="BI63" i="56"/>
  <c r="BI76" i="56"/>
  <c r="BI82" i="56"/>
  <c r="BI147" i="56"/>
  <c r="BI84" i="56"/>
  <c r="BI93" i="56"/>
  <c r="BI132" i="56"/>
  <c r="BI88" i="56"/>
  <c r="BI133" i="56"/>
  <c r="BI106" i="56"/>
  <c r="BI78" i="56"/>
  <c r="BI118" i="56"/>
  <c r="BI79" i="56"/>
  <c r="BI121" i="56"/>
  <c r="BI85" i="56"/>
  <c r="BI91" i="56"/>
  <c r="BI123" i="56"/>
  <c r="BI102" i="56"/>
  <c r="BI138" i="56"/>
  <c r="BI124" i="56"/>
  <c r="BI103" i="56"/>
  <c r="BI141" i="56"/>
  <c r="BI90" i="56"/>
  <c r="BI99" i="56"/>
  <c r="BI67" i="56"/>
  <c r="BI105" i="56"/>
  <c r="BI151" i="56"/>
  <c r="BI81" i="56"/>
  <c r="BI130" i="56"/>
  <c r="BI70" i="56"/>
  <c r="BI135" i="56"/>
  <c r="BI126" i="56"/>
  <c r="BI61" i="56"/>
  <c r="BI72" i="56"/>
  <c r="BI109" i="56"/>
  <c r="BI129" i="56"/>
  <c r="BI150" i="56"/>
  <c r="BI145" i="56"/>
  <c r="BI115" i="56"/>
  <c r="BI112" i="56"/>
  <c r="BI142" i="56"/>
  <c r="BI97" i="56"/>
  <c r="BI117" i="56"/>
  <c r="BI154" i="56"/>
  <c r="BI153" i="56"/>
  <c r="AY136" i="61"/>
  <c r="AY136" i="67"/>
  <c r="AY161" i="61"/>
  <c r="AY161" i="67"/>
  <c r="AY163" i="61"/>
  <c r="AY163" i="67"/>
  <c r="AX57" i="67"/>
  <c r="AX399" i="67" s="1"/>
  <c r="AX401" i="67" s="1"/>
  <c r="AX402" i="67" s="1"/>
  <c r="AX202" i="67"/>
  <c r="AX254" i="67" s="1"/>
  <c r="AX306" i="67" s="1"/>
  <c r="AX203" i="67"/>
  <c r="AX255" i="67" s="1"/>
  <c r="AX307" i="67" s="1"/>
  <c r="AX188" i="67"/>
  <c r="AX240" i="67" s="1"/>
  <c r="AX292" i="67" s="1"/>
  <c r="AX190" i="67"/>
  <c r="AX242" i="67" s="1"/>
  <c r="AX294" i="67" s="1"/>
  <c r="AX197" i="67"/>
  <c r="AX249" i="67" s="1"/>
  <c r="AX301" i="67" s="1"/>
  <c r="AX185" i="67"/>
  <c r="AX237" i="67" s="1"/>
  <c r="AX289" i="67" s="1"/>
  <c r="AX204" i="67"/>
  <c r="AX256" i="67" s="1"/>
  <c r="AX308" i="67" s="1"/>
  <c r="AX213" i="67"/>
  <c r="AX265" i="67" s="1"/>
  <c r="AX317" i="67" s="1"/>
  <c r="AX201" i="67"/>
  <c r="AX253" i="67" s="1"/>
  <c r="AX305" i="67" s="1"/>
  <c r="AX187" i="67"/>
  <c r="AX239" i="67" s="1"/>
  <c r="AX291" i="67" s="1"/>
  <c r="AX194" i="67"/>
  <c r="AX246" i="67" s="1"/>
  <c r="AX298" i="67" s="1"/>
  <c r="AX205" i="67"/>
  <c r="AX257" i="67" s="1"/>
  <c r="AX309" i="67" s="1"/>
  <c r="AX189" i="67"/>
  <c r="AX241" i="67" s="1"/>
  <c r="AX293" i="67" s="1"/>
  <c r="AX206" i="67"/>
  <c r="AX258" i="67" s="1"/>
  <c r="AX310" i="67" s="1"/>
  <c r="AX210" i="67"/>
  <c r="AX262" i="67" s="1"/>
  <c r="AX314" i="67" s="1"/>
  <c r="AX211" i="67"/>
  <c r="AX263" i="67" s="1"/>
  <c r="AX315" i="67" s="1"/>
  <c r="AX193" i="67"/>
  <c r="AX245" i="67" s="1"/>
  <c r="AX297" i="67" s="1"/>
  <c r="AX199" i="67"/>
  <c r="AX251" i="67" s="1"/>
  <c r="AX303" i="67" s="1"/>
  <c r="AX214" i="67"/>
  <c r="AX266" i="67" s="1"/>
  <c r="AX318" i="67" s="1"/>
  <c r="AX208" i="67"/>
  <c r="AX260" i="67" s="1"/>
  <c r="AX312" i="67" s="1"/>
  <c r="AX207" i="67"/>
  <c r="AX259" i="67" s="1"/>
  <c r="AX311" i="67" s="1"/>
  <c r="AX212" i="67"/>
  <c r="AX264" i="67" s="1"/>
  <c r="AX316" i="67" s="1"/>
  <c r="AX195" i="67"/>
  <c r="AX247" i="67" s="1"/>
  <c r="AX299" i="67" s="1"/>
  <c r="AX196" i="67"/>
  <c r="AX248" i="67" s="1"/>
  <c r="AX300" i="67" s="1"/>
  <c r="AX200" i="67"/>
  <c r="AX252" i="67" s="1"/>
  <c r="AX304" i="67" s="1"/>
  <c r="AX209" i="67"/>
  <c r="AX261" i="67" s="1"/>
  <c r="AX313" i="67" s="1"/>
  <c r="AX198" i="67"/>
  <c r="AX250" i="67" s="1"/>
  <c r="AX302" i="67" s="1"/>
  <c r="AX192" i="67"/>
  <c r="AX244" i="67" s="1"/>
  <c r="AX296" i="67" s="1"/>
  <c r="AX191" i="67"/>
  <c r="AX243" i="67" s="1"/>
  <c r="AX295" i="67" s="1"/>
  <c r="AX215" i="67"/>
  <c r="AX267" i="67" s="1"/>
  <c r="AX319" i="67" s="1"/>
  <c r="AX186" i="67"/>
  <c r="AX238" i="67" s="1"/>
  <c r="AX290" i="67" s="1"/>
  <c r="AX216" i="67"/>
  <c r="AX268" i="67" s="1"/>
  <c r="AX320" i="67" s="1"/>
  <c r="AX169" i="67"/>
  <c r="AX221" i="67" s="1"/>
  <c r="AX273" i="67" s="1"/>
  <c r="AX184" i="67"/>
  <c r="AX236" i="67" s="1"/>
  <c r="AX288" i="67" s="1"/>
  <c r="AX174" i="67"/>
  <c r="AX226" i="67" s="1"/>
  <c r="AX278" i="67" s="1"/>
  <c r="AX176" i="67"/>
  <c r="AX228" i="67" s="1"/>
  <c r="AX280" i="67" s="1"/>
  <c r="AX180" i="67"/>
  <c r="AX232" i="67" s="1"/>
  <c r="AX284" i="67" s="1"/>
  <c r="AX175" i="67"/>
  <c r="AX227" i="67" s="1"/>
  <c r="AX279" i="67" s="1"/>
  <c r="AX172" i="67"/>
  <c r="AX224" i="67" s="1"/>
  <c r="AX276" i="67" s="1"/>
  <c r="AX171" i="67"/>
  <c r="AX223" i="67" s="1"/>
  <c r="AX275" i="67" s="1"/>
  <c r="AX182" i="67"/>
  <c r="AX234" i="67" s="1"/>
  <c r="AX286" i="67" s="1"/>
  <c r="AX183" i="67"/>
  <c r="AX235" i="67" s="1"/>
  <c r="AX287" i="67" s="1"/>
  <c r="AX181" i="67"/>
  <c r="AX233" i="67" s="1"/>
  <c r="AX285" i="67" s="1"/>
  <c r="AX173" i="67"/>
  <c r="AX225" i="67" s="1"/>
  <c r="AX277" i="67" s="1"/>
  <c r="AX167" i="67"/>
  <c r="AX219" i="67" s="1"/>
  <c r="AX271" i="67" s="1"/>
  <c r="AX170" i="67"/>
  <c r="AX222" i="67" s="1"/>
  <c r="AX274" i="67" s="1"/>
  <c r="AX178" i="67"/>
  <c r="AX230" i="67" s="1"/>
  <c r="AX282" i="67" s="1"/>
  <c r="AX168" i="67"/>
  <c r="AX220" i="67" s="1"/>
  <c r="AX272" i="67" s="1"/>
  <c r="AX179" i="67"/>
  <c r="AX231" i="67" s="1"/>
  <c r="AX283" i="67" s="1"/>
  <c r="AX177" i="67"/>
  <c r="AX229" i="67" s="1"/>
  <c r="AX281" i="67" s="1"/>
  <c r="AY128" i="61"/>
  <c r="AY128" i="67"/>
  <c r="AY120" i="61"/>
  <c r="AY120" i="67"/>
  <c r="AY119" i="61"/>
  <c r="AY119" i="67"/>
  <c r="AY131" i="61"/>
  <c r="AY131" i="67"/>
  <c r="AY116" i="61"/>
  <c r="AY116" i="67"/>
  <c r="AY117" i="61"/>
  <c r="AY117" i="67"/>
  <c r="AY123" i="61"/>
  <c r="AY123" i="67"/>
  <c r="AY115" i="61"/>
  <c r="AY115" i="67"/>
  <c r="AY333" i="67" s="1"/>
  <c r="AY118" i="61"/>
  <c r="AY335" i="61" s="1"/>
  <c r="AY118" i="67"/>
  <c r="AY335" i="67" s="1"/>
  <c r="AY125" i="61"/>
  <c r="AY125" i="67"/>
  <c r="AY124" i="61"/>
  <c r="AY124" i="67"/>
  <c r="AY122" i="61"/>
  <c r="AY122" i="67"/>
  <c r="AY130" i="61"/>
  <c r="AY130" i="67"/>
  <c r="AY114" i="61"/>
  <c r="AY114" i="67"/>
  <c r="AY126" i="61"/>
  <c r="AY126" i="67"/>
  <c r="AY121" i="61"/>
  <c r="AY121" i="67"/>
  <c r="AY127" i="61"/>
  <c r="AY127" i="67"/>
  <c r="AY129" i="61"/>
  <c r="AY129" i="67"/>
  <c r="AX60" i="67"/>
  <c r="AX110" i="67" s="1"/>
  <c r="AV14" i="69" s="1"/>
  <c r="AX205" i="61"/>
  <c r="AX257" i="61" s="1"/>
  <c r="AX309" i="61" s="1"/>
  <c r="AX185" i="61"/>
  <c r="AX237" i="61" s="1"/>
  <c r="AX289" i="61" s="1"/>
  <c r="AX213" i="61"/>
  <c r="AX265" i="61" s="1"/>
  <c r="AX317" i="61" s="1"/>
  <c r="AX209" i="61"/>
  <c r="AX261" i="61" s="1"/>
  <c r="AX313" i="61" s="1"/>
  <c r="AX208" i="61"/>
  <c r="AX260" i="61" s="1"/>
  <c r="AX312" i="61" s="1"/>
  <c r="AX215" i="61"/>
  <c r="AX267" i="61" s="1"/>
  <c r="AX319" i="61" s="1"/>
  <c r="AX210" i="61"/>
  <c r="AX262" i="61" s="1"/>
  <c r="AX314" i="61" s="1"/>
  <c r="AX216" i="61"/>
  <c r="AX268" i="61" s="1"/>
  <c r="AX320" i="61" s="1"/>
  <c r="AX176" i="61"/>
  <c r="AX228" i="61" s="1"/>
  <c r="AX280" i="61" s="1"/>
  <c r="AX182" i="61"/>
  <c r="AX234" i="61" s="1"/>
  <c r="AX286" i="61" s="1"/>
  <c r="AX168" i="61"/>
  <c r="AX220" i="61" s="1"/>
  <c r="AX272" i="61" s="1"/>
  <c r="AX181" i="61"/>
  <c r="AX233" i="61" s="1"/>
  <c r="AX285" i="61" s="1"/>
  <c r="AX187" i="61"/>
  <c r="AX239" i="61" s="1"/>
  <c r="AX291" i="61" s="1"/>
  <c r="AX204" i="61"/>
  <c r="AX256" i="61" s="1"/>
  <c r="AX308" i="61" s="1"/>
  <c r="AX202" i="61"/>
  <c r="AX254" i="61" s="1"/>
  <c r="AX306" i="61" s="1"/>
  <c r="AX195" i="61"/>
  <c r="AX247" i="61" s="1"/>
  <c r="AX299" i="61" s="1"/>
  <c r="AX200" i="61"/>
  <c r="AX252" i="61" s="1"/>
  <c r="AX304" i="61" s="1"/>
  <c r="AX212" i="61"/>
  <c r="AX264" i="61" s="1"/>
  <c r="AX316" i="61" s="1"/>
  <c r="AX189" i="61"/>
  <c r="AX241" i="61" s="1"/>
  <c r="AX293" i="61" s="1"/>
  <c r="AX198" i="61"/>
  <c r="AX250" i="61" s="1"/>
  <c r="AX302" i="61" s="1"/>
  <c r="AX179" i="61"/>
  <c r="AX231" i="61" s="1"/>
  <c r="AX283" i="61" s="1"/>
  <c r="AX180" i="61"/>
  <c r="AX232" i="61" s="1"/>
  <c r="AX284" i="61" s="1"/>
  <c r="AX183" i="61"/>
  <c r="AX235" i="61" s="1"/>
  <c r="AX287" i="61" s="1"/>
  <c r="AX175" i="61"/>
  <c r="AX227" i="61" s="1"/>
  <c r="AX279" i="61" s="1"/>
  <c r="AX167" i="61"/>
  <c r="AX219" i="61" s="1"/>
  <c r="AX271" i="61" s="1"/>
  <c r="AX203" i="61"/>
  <c r="AX255" i="61" s="1"/>
  <c r="AX307" i="61" s="1"/>
  <c r="AX201" i="61"/>
  <c r="AX253" i="61" s="1"/>
  <c r="AX305" i="61" s="1"/>
  <c r="AX190" i="61"/>
  <c r="AX242" i="61" s="1"/>
  <c r="AX294" i="61" s="1"/>
  <c r="AX192" i="61"/>
  <c r="AX244" i="61" s="1"/>
  <c r="AX296" i="61" s="1"/>
  <c r="AX193" i="61"/>
  <c r="AX245" i="61" s="1"/>
  <c r="AX297" i="61" s="1"/>
  <c r="AX186" i="61"/>
  <c r="AX238" i="61" s="1"/>
  <c r="AX290" i="61" s="1"/>
  <c r="AX211" i="61"/>
  <c r="AX263" i="61" s="1"/>
  <c r="AX315" i="61" s="1"/>
  <c r="AX214" i="61"/>
  <c r="AX266" i="61" s="1"/>
  <c r="AX318" i="61" s="1"/>
  <c r="AX174" i="61"/>
  <c r="AX226" i="61" s="1"/>
  <c r="AX278" i="61" s="1"/>
  <c r="AX170" i="61"/>
  <c r="AX222" i="61" s="1"/>
  <c r="AX274" i="61" s="1"/>
  <c r="AX169" i="61"/>
  <c r="AX178" i="61"/>
  <c r="AX230" i="61" s="1"/>
  <c r="AX282" i="61" s="1"/>
  <c r="AX177" i="61"/>
  <c r="AX229" i="61" s="1"/>
  <c r="AX281" i="61" s="1"/>
  <c r="AX197" i="61"/>
  <c r="AX249" i="61" s="1"/>
  <c r="AX301" i="61" s="1"/>
  <c r="AX194" i="61"/>
  <c r="AX246" i="61" s="1"/>
  <c r="AX298" i="61" s="1"/>
  <c r="AX188" i="61"/>
  <c r="AX240" i="61" s="1"/>
  <c r="AX292" i="61" s="1"/>
  <c r="AX199" i="61"/>
  <c r="AX251" i="61" s="1"/>
  <c r="AX303" i="61" s="1"/>
  <c r="AX206" i="61"/>
  <c r="AX258" i="61" s="1"/>
  <c r="AX310" i="61" s="1"/>
  <c r="AX191" i="61"/>
  <c r="AX243" i="61" s="1"/>
  <c r="AX295" i="61" s="1"/>
  <c r="AX207" i="61"/>
  <c r="AX259" i="61" s="1"/>
  <c r="AX311" i="61" s="1"/>
  <c r="AX196" i="61"/>
  <c r="AX248" i="61" s="1"/>
  <c r="AX300" i="61" s="1"/>
  <c r="AX173" i="61"/>
  <c r="AX225" i="61" s="1"/>
  <c r="AX277" i="61" s="1"/>
  <c r="AX172" i="61"/>
  <c r="AX224" i="61" s="1"/>
  <c r="AX276" i="61" s="1"/>
  <c r="AX184" i="61"/>
  <c r="AX236" i="61" s="1"/>
  <c r="AX288" i="61" s="1"/>
  <c r="AX171" i="61"/>
  <c r="AX223" i="61" s="1"/>
  <c r="AX275" i="61" s="1"/>
  <c r="AX57" i="61"/>
  <c r="AX221" i="61"/>
  <c r="AX273" i="61" s="1"/>
  <c r="BI58" i="56"/>
  <c r="BI55" i="56"/>
  <c r="BI54" i="56"/>
  <c r="BI57" i="56"/>
  <c r="BI51" i="56"/>
  <c r="BI52" i="56"/>
  <c r="AV184" i="69"/>
  <c r="AV71" i="69" s="1"/>
  <c r="AX324" i="61"/>
  <c r="AX348" i="61" s="1"/>
  <c r="AX363" i="61" s="1"/>
  <c r="BI10" i="56"/>
  <c r="BI48" i="56"/>
  <c r="BI49" i="56"/>
  <c r="BI39" i="56"/>
  <c r="BI42" i="56"/>
  <c r="BI46" i="56"/>
  <c r="BI30" i="56"/>
  <c r="BI33" i="56"/>
  <c r="BI22" i="56"/>
  <c r="BI31" i="56"/>
  <c r="BI18" i="56"/>
  <c r="BI24" i="56"/>
  <c r="BI19" i="56"/>
  <c r="BI16" i="56"/>
  <c r="BI27" i="56"/>
  <c r="BI12" i="56"/>
  <c r="BI37" i="56"/>
  <c r="BI21" i="56"/>
  <c r="BI45" i="56"/>
  <c r="BI25" i="56"/>
  <c r="BI40" i="56"/>
  <c r="BI43" i="56"/>
  <c r="BI36" i="56"/>
  <c r="BI15" i="56"/>
  <c r="BI13" i="56"/>
  <c r="BI34" i="56"/>
  <c r="BI9" i="56"/>
  <c r="BI28" i="56"/>
  <c r="AX60" i="61"/>
  <c r="AX110" i="61" s="1"/>
  <c r="AX82" i="69"/>
  <c r="BA85" i="69"/>
  <c r="BB86" i="69"/>
  <c r="BE89" i="69"/>
  <c r="AW81" i="69"/>
  <c r="AY190" i="69"/>
  <c r="BC194" i="69"/>
  <c r="BD195" i="69"/>
  <c r="AZ191" i="69"/>
  <c r="BE196" i="69"/>
  <c r="BA192" i="69"/>
  <c r="AW188" i="69"/>
  <c r="BB193" i="69"/>
  <c r="BD88" i="69"/>
  <c r="AZ84" i="69"/>
  <c r="BC87" i="69"/>
  <c r="AW401" i="61"/>
  <c r="AW402" i="61" s="1"/>
  <c r="AW80" i="59"/>
  <c r="AX81" i="59"/>
  <c r="AY82" i="59"/>
  <c r="AZ83" i="59"/>
  <c r="BA84" i="59"/>
  <c r="BB85" i="59"/>
  <c r="BC86" i="59"/>
  <c r="BD87" i="59"/>
  <c r="BE88" i="59"/>
  <c r="AW187" i="59"/>
  <c r="AX188" i="59"/>
  <c r="AY189" i="59"/>
  <c r="AZ190" i="59"/>
  <c r="BA191" i="59"/>
  <c r="BB192" i="59"/>
  <c r="BC193" i="59"/>
  <c r="BD194" i="59"/>
  <c r="BE195" i="59"/>
  <c r="AU29" i="1"/>
  <c r="BJ3" i="56"/>
  <c r="BI6" i="56"/>
  <c r="BI7" i="56"/>
  <c r="AV14" i="59" l="1"/>
  <c r="C29" i="59" s="1"/>
  <c r="AU20" i="69"/>
  <c r="AX21" i="75"/>
  <c r="AX26" i="75" s="1"/>
  <c r="AX76" i="75" s="1"/>
  <c r="AX14" i="75" s="1"/>
  <c r="AX23" i="75"/>
  <c r="BE87" i="75"/>
  <c r="BA83" i="75"/>
  <c r="AW79" i="75"/>
  <c r="AW129" i="75" s="1"/>
  <c r="AW16" i="75" s="1"/>
  <c r="BD86" i="75"/>
  <c r="BF88" i="75"/>
  <c r="BB84" i="75"/>
  <c r="AZ82" i="75"/>
  <c r="AY81" i="75"/>
  <c r="AX80" i="75"/>
  <c r="BC85" i="75"/>
  <c r="AY328" i="67"/>
  <c r="AY333" i="61"/>
  <c r="AY330" i="67"/>
  <c r="AY336" i="67"/>
  <c r="AY336" i="61"/>
  <c r="AY329" i="61"/>
  <c r="AY325" i="67"/>
  <c r="AY329" i="67"/>
  <c r="AX399" i="61"/>
  <c r="AY332" i="67"/>
  <c r="AY334" i="67"/>
  <c r="AY327" i="67"/>
  <c r="AY331" i="67"/>
  <c r="AY331" i="61"/>
  <c r="AY326" i="67"/>
  <c r="AX383" i="67"/>
  <c r="AX373" i="67"/>
  <c r="AX374" i="67"/>
  <c r="AX375" i="67"/>
  <c r="AX377" i="67"/>
  <c r="AX379" i="67"/>
  <c r="AX376" i="67"/>
  <c r="AX380" i="67"/>
  <c r="AX371" i="67"/>
  <c r="AX381" i="67"/>
  <c r="AX382" i="67"/>
  <c r="AX372" i="67"/>
  <c r="AX378" i="67"/>
  <c r="AX378" i="61"/>
  <c r="AX351" i="61"/>
  <c r="AX366" i="61" s="1"/>
  <c r="AX352" i="61"/>
  <c r="AX367" i="61" s="1"/>
  <c r="AX353" i="61"/>
  <c r="AX368" i="61" s="1"/>
  <c r="AX347" i="61"/>
  <c r="AX362" i="61" s="1"/>
  <c r="AX349" i="61"/>
  <c r="AX364" i="61" s="1"/>
  <c r="AX345" i="61"/>
  <c r="AX360" i="61" s="1"/>
  <c r="AX341" i="61"/>
  <c r="AX356" i="61" s="1"/>
  <c r="AX342" i="61"/>
  <c r="AX357" i="61" s="1"/>
  <c r="AX346" i="61"/>
  <c r="AX361" i="61" s="1"/>
  <c r="AX350" i="61"/>
  <c r="AX365" i="61" s="1"/>
  <c r="AX344" i="61"/>
  <c r="AX359" i="61" s="1"/>
  <c r="AX343" i="61"/>
  <c r="AX358" i="61" s="1"/>
  <c r="AX338" i="61"/>
  <c r="AY325" i="61"/>
  <c r="AY165" i="67"/>
  <c r="AY183" i="67" s="1"/>
  <c r="AX76" i="69"/>
  <c r="BF89" i="69" s="1"/>
  <c r="AX78" i="69"/>
  <c r="BF196" i="69" s="1"/>
  <c r="AX77" i="59"/>
  <c r="BF195" i="59" s="1"/>
  <c r="AX75" i="59"/>
  <c r="BF88" i="59" s="1"/>
  <c r="BI98" i="56"/>
  <c r="AW134" i="69"/>
  <c r="AW184" i="69" s="1"/>
  <c r="AW71" i="69" s="1"/>
  <c r="BF143" i="69"/>
  <c r="AY135" i="59"/>
  <c r="BF142" i="59"/>
  <c r="BA9" i="61"/>
  <c r="BA62" i="61" s="1"/>
  <c r="BE13" i="61"/>
  <c r="BE66" i="61" s="1"/>
  <c r="AZ8" i="61"/>
  <c r="AZ61" i="61" s="1"/>
  <c r="BD12" i="61"/>
  <c r="BD65" i="61" s="1"/>
  <c r="BC11" i="61"/>
  <c r="BC64" i="61" s="1"/>
  <c r="BB10" i="61"/>
  <c r="BB63" i="61" s="1"/>
  <c r="BF14" i="61"/>
  <c r="BF67" i="61" s="1"/>
  <c r="BH16" i="61"/>
  <c r="BH69" i="61" s="1"/>
  <c r="J69" i="61" s="1"/>
  <c r="BG15" i="61"/>
  <c r="BG68" i="61" s="1"/>
  <c r="AY7" i="61"/>
  <c r="AY328" i="61"/>
  <c r="AY326" i="61"/>
  <c r="AY327" i="61"/>
  <c r="AY330" i="61"/>
  <c r="BI146" i="56"/>
  <c r="BI71" i="56"/>
  <c r="BI89" i="56"/>
  <c r="BI122" i="56"/>
  <c r="BI77" i="56"/>
  <c r="BI62" i="56"/>
  <c r="BI68" i="56"/>
  <c r="BI113" i="56"/>
  <c r="BI125" i="56"/>
  <c r="BI110" i="56"/>
  <c r="BI86" i="56"/>
  <c r="BI155" i="56"/>
  <c r="BI143" i="56"/>
  <c r="BI116" i="56"/>
  <c r="BI152" i="56"/>
  <c r="BI83" i="56"/>
  <c r="BI137" i="56"/>
  <c r="BI107" i="56"/>
  <c r="BI101" i="56"/>
  <c r="BI95" i="56"/>
  <c r="BI74" i="56"/>
  <c r="BI131" i="56"/>
  <c r="BI104" i="56"/>
  <c r="BI80" i="56"/>
  <c r="BI134" i="56"/>
  <c r="BI149" i="56"/>
  <c r="BI140" i="56"/>
  <c r="BI92" i="56"/>
  <c r="BI119" i="56"/>
  <c r="BI65" i="56"/>
  <c r="BI128" i="56"/>
  <c r="AY332" i="61"/>
  <c r="BA9" i="67"/>
  <c r="BA62" i="67" s="1"/>
  <c r="BE13" i="67"/>
  <c r="BE66" i="67" s="1"/>
  <c r="AZ8" i="67"/>
  <c r="AZ61" i="67" s="1"/>
  <c r="BD12" i="67"/>
  <c r="BD65" i="67" s="1"/>
  <c r="BC11" i="67"/>
  <c r="BC64" i="67" s="1"/>
  <c r="BG15" i="67"/>
  <c r="BG68" i="67" s="1"/>
  <c r="BF14" i="67"/>
  <c r="BF67" i="67" s="1"/>
  <c r="BB10" i="67"/>
  <c r="BB63" i="67" s="1"/>
  <c r="BH16" i="67"/>
  <c r="BH69" i="67" s="1"/>
  <c r="J69" i="67" s="1"/>
  <c r="AY7" i="67"/>
  <c r="AY164" i="61"/>
  <c r="AY181" i="61" s="1"/>
  <c r="AY334" i="61"/>
  <c r="BI53" i="56"/>
  <c r="BI56" i="56"/>
  <c r="BI59" i="56"/>
  <c r="BI26" i="56"/>
  <c r="AW238" i="69"/>
  <c r="AW73" i="69" s="1"/>
  <c r="AW131" i="69"/>
  <c r="AW69" i="69" s="1"/>
  <c r="AW237" i="59"/>
  <c r="AW72" i="59" s="1"/>
  <c r="AW130" i="59"/>
  <c r="AW68" i="59" s="1"/>
  <c r="AY136" i="69"/>
  <c r="BC140" i="69"/>
  <c r="BI50" i="56"/>
  <c r="BB139" i="69"/>
  <c r="AX135" i="69"/>
  <c r="BD141" i="69"/>
  <c r="AZ137" i="69"/>
  <c r="BI41" i="56"/>
  <c r="BE142" i="69"/>
  <c r="BA138" i="69"/>
  <c r="BI29" i="56"/>
  <c r="BI14" i="56"/>
  <c r="BI38" i="56"/>
  <c r="BI20" i="56"/>
  <c r="BI23" i="56"/>
  <c r="BI32" i="56"/>
  <c r="BI11" i="56"/>
  <c r="BI35" i="56"/>
  <c r="BI44" i="56"/>
  <c r="BI17" i="56"/>
  <c r="BI47" i="56"/>
  <c r="BI8" i="56"/>
  <c r="AZ136" i="59"/>
  <c r="BD140" i="59"/>
  <c r="BE141" i="59"/>
  <c r="AW133" i="59"/>
  <c r="BB138" i="59"/>
  <c r="AX134" i="59"/>
  <c r="BA137" i="59"/>
  <c r="BC139" i="59"/>
  <c r="AU30" i="1"/>
  <c r="AV28" i="1"/>
  <c r="BJ4" i="56"/>
  <c r="AV18" i="59" l="1"/>
  <c r="AV20" i="59" s="1"/>
  <c r="C62" i="59" s="1"/>
  <c r="AV18" i="69"/>
  <c r="C29" i="69"/>
  <c r="BE33" i="75"/>
  <c r="AZ28" i="75"/>
  <c r="BB30" i="75"/>
  <c r="AY27" i="75"/>
  <c r="BD32" i="75"/>
  <c r="BC31" i="75"/>
  <c r="BF34" i="75"/>
  <c r="BA29" i="75"/>
  <c r="BE140" i="75"/>
  <c r="BA136" i="75"/>
  <c r="AX133" i="75"/>
  <c r="AX183" i="75" s="1"/>
  <c r="AX18" i="75" s="1"/>
  <c r="BB137" i="75"/>
  <c r="BF141" i="75"/>
  <c r="BD139" i="75"/>
  <c r="AZ135" i="75"/>
  <c r="AY134" i="75"/>
  <c r="BC138" i="75"/>
  <c r="AX22" i="75"/>
  <c r="AY57" i="67"/>
  <c r="AY399" i="67" s="1"/>
  <c r="AY401" i="67" s="1"/>
  <c r="AY402" i="67" s="1"/>
  <c r="AX381" i="61"/>
  <c r="AX371" i="61"/>
  <c r="AX377" i="61"/>
  <c r="AX372" i="61"/>
  <c r="AX380" i="61"/>
  <c r="AX375" i="61"/>
  <c r="AX383" i="61"/>
  <c r="AX376" i="61"/>
  <c r="AX374" i="61"/>
  <c r="AX382" i="61"/>
  <c r="AX379" i="61"/>
  <c r="AX373" i="61"/>
  <c r="AX77" i="69"/>
  <c r="AX76" i="59"/>
  <c r="AZ144" i="67"/>
  <c r="AZ144" i="61"/>
  <c r="AZ159" i="61"/>
  <c r="AZ153" i="61"/>
  <c r="AZ137" i="61"/>
  <c r="AZ160" i="61"/>
  <c r="AZ150" i="61"/>
  <c r="AZ132" i="67"/>
  <c r="AZ163" i="61"/>
  <c r="AZ149" i="61"/>
  <c r="AZ152" i="67"/>
  <c r="AZ148" i="61"/>
  <c r="AZ135" i="61"/>
  <c r="AZ140" i="61"/>
  <c r="AZ134" i="61"/>
  <c r="AZ141" i="67"/>
  <c r="AZ135" i="67"/>
  <c r="AZ160" i="67"/>
  <c r="AZ152" i="61"/>
  <c r="AZ141" i="61"/>
  <c r="AZ163" i="67"/>
  <c r="AZ137" i="67"/>
  <c r="AZ159" i="67"/>
  <c r="AZ132" i="61"/>
  <c r="AZ150" i="67"/>
  <c r="AZ134" i="67"/>
  <c r="AZ153" i="67"/>
  <c r="AZ149" i="67"/>
  <c r="AZ140" i="67"/>
  <c r="AZ148" i="67"/>
  <c r="AZ138" i="61"/>
  <c r="AZ138" i="67"/>
  <c r="AZ155" i="61"/>
  <c r="AZ155" i="67"/>
  <c r="AZ139" i="67"/>
  <c r="AZ139" i="61"/>
  <c r="AZ154" i="67"/>
  <c r="AZ154" i="61"/>
  <c r="AZ151" i="67"/>
  <c r="AZ151" i="61"/>
  <c r="AZ158" i="61"/>
  <c r="AZ158" i="67"/>
  <c r="AZ146" i="61"/>
  <c r="AZ146" i="67"/>
  <c r="AZ136" i="61"/>
  <c r="AZ136" i="67"/>
  <c r="AZ133" i="67"/>
  <c r="AZ133" i="61"/>
  <c r="AZ142" i="61"/>
  <c r="AZ142" i="67"/>
  <c r="AZ161" i="61"/>
  <c r="AZ161" i="67"/>
  <c r="AZ143" i="61"/>
  <c r="AZ143" i="67"/>
  <c r="AZ147" i="61"/>
  <c r="AZ147" i="67"/>
  <c r="BJ75" i="56"/>
  <c r="BJ66" i="56"/>
  <c r="BJ148" i="56"/>
  <c r="BJ96" i="56"/>
  <c r="BJ127" i="56"/>
  <c r="BJ139" i="56"/>
  <c r="BJ108" i="56"/>
  <c r="BJ111" i="56"/>
  <c r="BJ136" i="56"/>
  <c r="BJ94" i="56"/>
  <c r="BJ100" i="56"/>
  <c r="BJ60" i="56"/>
  <c r="BJ117" i="56"/>
  <c r="BJ144" i="56"/>
  <c r="BJ73" i="56"/>
  <c r="BJ69" i="56"/>
  <c r="BJ64" i="56"/>
  <c r="BJ87" i="56"/>
  <c r="BJ120" i="56"/>
  <c r="BJ126" i="56"/>
  <c r="BJ102" i="56"/>
  <c r="BJ82" i="56"/>
  <c r="BJ70" i="56"/>
  <c r="BJ78" i="56"/>
  <c r="BJ63" i="56"/>
  <c r="BJ72" i="56"/>
  <c r="BJ81" i="56"/>
  <c r="BJ118" i="56"/>
  <c r="BJ133" i="56"/>
  <c r="BJ76" i="56"/>
  <c r="BJ138" i="56"/>
  <c r="BJ99" i="56"/>
  <c r="BJ88" i="56"/>
  <c r="BJ130" i="56"/>
  <c r="BJ112" i="56"/>
  <c r="BJ84" i="56"/>
  <c r="BJ132" i="56"/>
  <c r="BJ105" i="56"/>
  <c r="BJ121" i="56"/>
  <c r="BJ85" i="56"/>
  <c r="BJ97" i="56"/>
  <c r="BJ106" i="56"/>
  <c r="BJ147" i="56"/>
  <c r="BJ142" i="56"/>
  <c r="BJ109" i="56"/>
  <c r="BJ124" i="56"/>
  <c r="BJ67" i="56"/>
  <c r="BJ129" i="56"/>
  <c r="BJ123" i="56"/>
  <c r="BJ141" i="56"/>
  <c r="BJ150" i="56"/>
  <c r="BJ145" i="56"/>
  <c r="BJ79" i="56"/>
  <c r="BJ91" i="56"/>
  <c r="BJ135" i="56"/>
  <c r="BJ90" i="56"/>
  <c r="BJ103" i="56"/>
  <c r="BJ151" i="56"/>
  <c r="BJ61" i="56"/>
  <c r="BJ115" i="56"/>
  <c r="BJ114" i="56"/>
  <c r="BJ93" i="56"/>
  <c r="BJ153" i="56"/>
  <c r="BJ154" i="56"/>
  <c r="AZ156" i="67"/>
  <c r="AZ156" i="61"/>
  <c r="AZ145" i="61"/>
  <c r="AZ145" i="67"/>
  <c r="AZ157" i="61"/>
  <c r="AZ157" i="67"/>
  <c r="AZ162" i="61"/>
  <c r="AZ162" i="67"/>
  <c r="AY176" i="61"/>
  <c r="AY228" i="61" s="1"/>
  <c r="AY280" i="61" s="1"/>
  <c r="AY188" i="61"/>
  <c r="AY240" i="61" s="1"/>
  <c r="AY292" i="61" s="1"/>
  <c r="AY175" i="61"/>
  <c r="AY227" i="61" s="1"/>
  <c r="AY279" i="61" s="1"/>
  <c r="AY180" i="61"/>
  <c r="AY232" i="61" s="1"/>
  <c r="AY284" i="61" s="1"/>
  <c r="AY203" i="61"/>
  <c r="AY255" i="61" s="1"/>
  <c r="AY307" i="61" s="1"/>
  <c r="AY173" i="61"/>
  <c r="AY225" i="61" s="1"/>
  <c r="AY277" i="61" s="1"/>
  <c r="AY168" i="61"/>
  <c r="AY220" i="61" s="1"/>
  <c r="AY272" i="61" s="1"/>
  <c r="AY194" i="61"/>
  <c r="AY246" i="61" s="1"/>
  <c r="AY298" i="61" s="1"/>
  <c r="AY184" i="61"/>
  <c r="AY236" i="61" s="1"/>
  <c r="AY288" i="61" s="1"/>
  <c r="AY197" i="61"/>
  <c r="AY249" i="61" s="1"/>
  <c r="AY301" i="61" s="1"/>
  <c r="AY212" i="61"/>
  <c r="AY264" i="61" s="1"/>
  <c r="AY316" i="61" s="1"/>
  <c r="AY192" i="61"/>
  <c r="AY244" i="61" s="1"/>
  <c r="AY296" i="61" s="1"/>
  <c r="AY210" i="61"/>
  <c r="AY262" i="61" s="1"/>
  <c r="AY314" i="61" s="1"/>
  <c r="AY170" i="61"/>
  <c r="AY222" i="61" s="1"/>
  <c r="AY274" i="61" s="1"/>
  <c r="AY235" i="67"/>
  <c r="AY287" i="67" s="1"/>
  <c r="AY190" i="61"/>
  <c r="AY242" i="61" s="1"/>
  <c r="AY294" i="61" s="1"/>
  <c r="AY199" i="61"/>
  <c r="AY251" i="61" s="1"/>
  <c r="AY303" i="61" s="1"/>
  <c r="AY211" i="61"/>
  <c r="AY263" i="61" s="1"/>
  <c r="AY315" i="61" s="1"/>
  <c r="AY206" i="61"/>
  <c r="AY258" i="61" s="1"/>
  <c r="AY310" i="61" s="1"/>
  <c r="AY170" i="67"/>
  <c r="AY222" i="67" s="1"/>
  <c r="AY274" i="67" s="1"/>
  <c r="AY167" i="67"/>
  <c r="AY219" i="67" s="1"/>
  <c r="AY271" i="67" s="1"/>
  <c r="AY172" i="67"/>
  <c r="AY224" i="67" s="1"/>
  <c r="AY276" i="67" s="1"/>
  <c r="AY177" i="67"/>
  <c r="AY229" i="67" s="1"/>
  <c r="AY281" i="67" s="1"/>
  <c r="AY173" i="67"/>
  <c r="AY225" i="67" s="1"/>
  <c r="AY277" i="67" s="1"/>
  <c r="AY168" i="67"/>
  <c r="AY220" i="67" s="1"/>
  <c r="AY272" i="67" s="1"/>
  <c r="AY174" i="67"/>
  <c r="AY226" i="67" s="1"/>
  <c r="AY278" i="67" s="1"/>
  <c r="AY169" i="67"/>
  <c r="AY221" i="67" s="1"/>
  <c r="AY273" i="67" s="1"/>
  <c r="AY203" i="67"/>
  <c r="AY255" i="67" s="1"/>
  <c r="AY307" i="67" s="1"/>
  <c r="AY187" i="67"/>
  <c r="AY239" i="67" s="1"/>
  <c r="AY291" i="67" s="1"/>
  <c r="AY204" i="67"/>
  <c r="AY256" i="67" s="1"/>
  <c r="AY308" i="67" s="1"/>
  <c r="AY185" i="67"/>
  <c r="AY237" i="67" s="1"/>
  <c r="AY289" i="67" s="1"/>
  <c r="AY197" i="67"/>
  <c r="AY249" i="67" s="1"/>
  <c r="AY301" i="67" s="1"/>
  <c r="AY205" i="67"/>
  <c r="AY257" i="67" s="1"/>
  <c r="AY309" i="67" s="1"/>
  <c r="AY188" i="67"/>
  <c r="AY240" i="67" s="1"/>
  <c r="AY292" i="67" s="1"/>
  <c r="AY190" i="67"/>
  <c r="AY242" i="67" s="1"/>
  <c r="AY294" i="67" s="1"/>
  <c r="AY201" i="67"/>
  <c r="AY253" i="67" s="1"/>
  <c r="AY305" i="67" s="1"/>
  <c r="AY202" i="67"/>
  <c r="AY254" i="67" s="1"/>
  <c r="AY306" i="67" s="1"/>
  <c r="AY192" i="67"/>
  <c r="AY244" i="67" s="1"/>
  <c r="AY296" i="67" s="1"/>
  <c r="AY213" i="67"/>
  <c r="AY265" i="67" s="1"/>
  <c r="AY317" i="67" s="1"/>
  <c r="AY194" i="67"/>
  <c r="AY246" i="67" s="1"/>
  <c r="AY298" i="67" s="1"/>
  <c r="AY214" i="67"/>
  <c r="AY266" i="67" s="1"/>
  <c r="AY318" i="67" s="1"/>
  <c r="AY193" i="67"/>
  <c r="AY245" i="67" s="1"/>
  <c r="AY297" i="67" s="1"/>
  <c r="AY210" i="67"/>
  <c r="AY262" i="67" s="1"/>
  <c r="AY314" i="67" s="1"/>
  <c r="AY209" i="67"/>
  <c r="AY261" i="67" s="1"/>
  <c r="AY313" i="67" s="1"/>
  <c r="AY189" i="67"/>
  <c r="AY241" i="67" s="1"/>
  <c r="AY293" i="67" s="1"/>
  <c r="AY191" i="67"/>
  <c r="AY243" i="67" s="1"/>
  <c r="AY295" i="67" s="1"/>
  <c r="AY186" i="67"/>
  <c r="AY238" i="67" s="1"/>
  <c r="AY290" i="67" s="1"/>
  <c r="AY211" i="67"/>
  <c r="AY263" i="67" s="1"/>
  <c r="AY315" i="67" s="1"/>
  <c r="AY200" i="67"/>
  <c r="AY252" i="67" s="1"/>
  <c r="AY304" i="67" s="1"/>
  <c r="AY212" i="67"/>
  <c r="AY264" i="67" s="1"/>
  <c r="AY316" i="67" s="1"/>
  <c r="AY207" i="67"/>
  <c r="AY259" i="67" s="1"/>
  <c r="AY311" i="67" s="1"/>
  <c r="AY208" i="67"/>
  <c r="AY260" i="67" s="1"/>
  <c r="AY312" i="67" s="1"/>
  <c r="AY198" i="67"/>
  <c r="AY250" i="67" s="1"/>
  <c r="AY302" i="67" s="1"/>
  <c r="AY195" i="67"/>
  <c r="AY247" i="67" s="1"/>
  <c r="AY299" i="67" s="1"/>
  <c r="AY196" i="67"/>
  <c r="AY248" i="67" s="1"/>
  <c r="AY300" i="67" s="1"/>
  <c r="AY215" i="67"/>
  <c r="AY267" i="67" s="1"/>
  <c r="AY319" i="67" s="1"/>
  <c r="AY199" i="67"/>
  <c r="AY251" i="67" s="1"/>
  <c r="AY303" i="67" s="1"/>
  <c r="AY206" i="67"/>
  <c r="AY258" i="67" s="1"/>
  <c r="AY310" i="67" s="1"/>
  <c r="AY216" i="67"/>
  <c r="AY268" i="67" s="1"/>
  <c r="AY320" i="67" s="1"/>
  <c r="AY178" i="67"/>
  <c r="AY230" i="67" s="1"/>
  <c r="AY282" i="67" s="1"/>
  <c r="AY182" i="67"/>
  <c r="AY234" i="67" s="1"/>
  <c r="AY286" i="67" s="1"/>
  <c r="AY176" i="67"/>
  <c r="AY228" i="67" s="1"/>
  <c r="AY280" i="67" s="1"/>
  <c r="AY179" i="67"/>
  <c r="AY231" i="67" s="1"/>
  <c r="AY283" i="67" s="1"/>
  <c r="AY184" i="67"/>
  <c r="AY236" i="67" s="1"/>
  <c r="AY288" i="67" s="1"/>
  <c r="AY175" i="67"/>
  <c r="AY227" i="67" s="1"/>
  <c r="AY279" i="67" s="1"/>
  <c r="AY181" i="67"/>
  <c r="AY233" i="67" s="1"/>
  <c r="AY285" i="67" s="1"/>
  <c r="AY171" i="67"/>
  <c r="AY223" i="67" s="1"/>
  <c r="AY275" i="67" s="1"/>
  <c r="AY180" i="67"/>
  <c r="AY232" i="67" s="1"/>
  <c r="AY284" i="67" s="1"/>
  <c r="AY198" i="61"/>
  <c r="AY250" i="61" s="1"/>
  <c r="AY302" i="61" s="1"/>
  <c r="AY213" i="61"/>
  <c r="AY265" i="61" s="1"/>
  <c r="AY317" i="61" s="1"/>
  <c r="AY183" i="61"/>
  <c r="AY235" i="61" s="1"/>
  <c r="AY287" i="61" s="1"/>
  <c r="AY205" i="61"/>
  <c r="AY257" i="61" s="1"/>
  <c r="AY309" i="61" s="1"/>
  <c r="AY178" i="61"/>
  <c r="AY230" i="61" s="1"/>
  <c r="AY282" i="61" s="1"/>
  <c r="AY193" i="61"/>
  <c r="AY245" i="61" s="1"/>
  <c r="AY297" i="61" s="1"/>
  <c r="AY167" i="61"/>
  <c r="AY219" i="61" s="1"/>
  <c r="AY271" i="61" s="1"/>
  <c r="AY195" i="61"/>
  <c r="AY247" i="61" s="1"/>
  <c r="AY299" i="61" s="1"/>
  <c r="AY208" i="61"/>
  <c r="AY260" i="61" s="1"/>
  <c r="AY312" i="61" s="1"/>
  <c r="AY207" i="61"/>
  <c r="AY259" i="61" s="1"/>
  <c r="AY311" i="61" s="1"/>
  <c r="AY196" i="61"/>
  <c r="AY248" i="61" s="1"/>
  <c r="AY300" i="61" s="1"/>
  <c r="AY202" i="61"/>
  <c r="AY254" i="61" s="1"/>
  <c r="AY306" i="61" s="1"/>
  <c r="AY171" i="61"/>
  <c r="AY223" i="61" s="1"/>
  <c r="AY275" i="61" s="1"/>
  <c r="AY201" i="61"/>
  <c r="AY253" i="61" s="1"/>
  <c r="AY305" i="61" s="1"/>
  <c r="AY182" i="61"/>
  <c r="AY234" i="61" s="1"/>
  <c r="AY286" i="61" s="1"/>
  <c r="AY187" i="61"/>
  <c r="AY239" i="61" s="1"/>
  <c r="AY291" i="61" s="1"/>
  <c r="AY216" i="61"/>
  <c r="AY268" i="61" s="1"/>
  <c r="AY320" i="61" s="1"/>
  <c r="AY215" i="61"/>
  <c r="AY267" i="61" s="1"/>
  <c r="AY319" i="61" s="1"/>
  <c r="AY169" i="61"/>
  <c r="AY221" i="61" s="1"/>
  <c r="AY273" i="61" s="1"/>
  <c r="AY189" i="61"/>
  <c r="AY241" i="61" s="1"/>
  <c r="AY293" i="61" s="1"/>
  <c r="AY209" i="61"/>
  <c r="AY261" i="61" s="1"/>
  <c r="AY313" i="61" s="1"/>
  <c r="AY172" i="61"/>
  <c r="AY224" i="61" s="1"/>
  <c r="AY276" i="61" s="1"/>
  <c r="AY179" i="61"/>
  <c r="AY231" i="61" s="1"/>
  <c r="AY283" i="61" s="1"/>
  <c r="AY200" i="61"/>
  <c r="AY252" i="61" s="1"/>
  <c r="AY304" i="61" s="1"/>
  <c r="AY185" i="61"/>
  <c r="AY237" i="61" s="1"/>
  <c r="AY289" i="61" s="1"/>
  <c r="AY186" i="61"/>
  <c r="AY238" i="61" s="1"/>
  <c r="AY290" i="61" s="1"/>
  <c r="AY204" i="61"/>
  <c r="AY256" i="61" s="1"/>
  <c r="AY308" i="61" s="1"/>
  <c r="AZ114" i="61"/>
  <c r="AZ114" i="67"/>
  <c r="AZ123" i="61"/>
  <c r="AZ123" i="67"/>
  <c r="AZ119" i="61"/>
  <c r="AZ119" i="67"/>
  <c r="AZ121" i="61"/>
  <c r="AZ121" i="67"/>
  <c r="AZ128" i="61"/>
  <c r="AZ128" i="67"/>
  <c r="AZ127" i="61"/>
  <c r="AZ127" i="67"/>
  <c r="AZ115" i="61"/>
  <c r="AZ115" i="67"/>
  <c r="AZ333" i="67" s="1"/>
  <c r="AZ118" i="61"/>
  <c r="AZ335" i="61" s="1"/>
  <c r="AZ118" i="67"/>
  <c r="AZ335" i="67" s="1"/>
  <c r="AZ131" i="61"/>
  <c r="AZ131" i="67"/>
  <c r="AZ117" i="61"/>
  <c r="AZ117" i="67"/>
  <c r="AZ124" i="61"/>
  <c r="AZ124" i="67"/>
  <c r="AZ120" i="61"/>
  <c r="AZ120" i="67"/>
  <c r="AZ130" i="61"/>
  <c r="AZ130" i="67"/>
  <c r="AZ126" i="61"/>
  <c r="AZ126" i="67"/>
  <c r="AZ122" i="61"/>
  <c r="AZ122" i="67"/>
  <c r="AZ116" i="61"/>
  <c r="AZ116" i="67"/>
  <c r="AZ125" i="61"/>
  <c r="AZ125" i="67"/>
  <c r="AZ129" i="61"/>
  <c r="AZ129" i="67"/>
  <c r="AY214" i="61"/>
  <c r="AY266" i="61" s="1"/>
  <c r="AY318" i="61" s="1"/>
  <c r="AY191" i="61"/>
  <c r="AY243" i="61" s="1"/>
  <c r="AY295" i="61" s="1"/>
  <c r="AY177" i="61"/>
  <c r="AY229" i="61" s="1"/>
  <c r="AY281" i="61" s="1"/>
  <c r="AY174" i="61"/>
  <c r="AY226" i="61" s="1"/>
  <c r="AY278" i="61" s="1"/>
  <c r="AY233" i="61"/>
  <c r="AY285" i="61" s="1"/>
  <c r="AY60" i="67"/>
  <c r="AY110" i="67" s="1"/>
  <c r="AW14" i="69" s="1"/>
  <c r="BJ57" i="56"/>
  <c r="BJ54" i="56"/>
  <c r="BJ58" i="56"/>
  <c r="BJ55" i="56"/>
  <c r="BJ52" i="56"/>
  <c r="BJ51" i="56"/>
  <c r="AW183" i="59"/>
  <c r="AW70" i="59" s="1"/>
  <c r="AY324" i="61"/>
  <c r="BJ10" i="56"/>
  <c r="BJ22" i="56"/>
  <c r="BJ9" i="56"/>
  <c r="BJ49" i="56"/>
  <c r="BJ25" i="56"/>
  <c r="BJ39" i="56"/>
  <c r="BJ18" i="56"/>
  <c r="BJ24" i="56"/>
  <c r="BJ19" i="56"/>
  <c r="BJ46" i="56"/>
  <c r="BJ30" i="56"/>
  <c r="BJ33" i="56"/>
  <c r="BJ27" i="56"/>
  <c r="BJ31" i="56"/>
  <c r="BJ42" i="56"/>
  <c r="BJ48" i="56"/>
  <c r="BJ34" i="56"/>
  <c r="BJ37" i="56"/>
  <c r="BJ21" i="56"/>
  <c r="BJ36" i="56"/>
  <c r="BJ13" i="56"/>
  <c r="BJ40" i="56"/>
  <c r="BJ45" i="56"/>
  <c r="BJ28" i="56"/>
  <c r="BJ43" i="56"/>
  <c r="BJ16" i="56"/>
  <c r="BJ12" i="56"/>
  <c r="BJ15" i="56"/>
  <c r="AY57" i="61"/>
  <c r="AY60" i="61"/>
  <c r="AY110" i="61" s="1"/>
  <c r="AY324" i="67"/>
  <c r="AX81" i="69"/>
  <c r="AY82" i="69"/>
  <c r="AZ83" i="69"/>
  <c r="BA84" i="69"/>
  <c r="BB85" i="69"/>
  <c r="BC86" i="69"/>
  <c r="BD87" i="69"/>
  <c r="BE88" i="69"/>
  <c r="AX188" i="69"/>
  <c r="AY189" i="69"/>
  <c r="AZ190" i="69"/>
  <c r="BA191" i="69"/>
  <c r="BB192" i="69"/>
  <c r="BC193" i="69"/>
  <c r="BD194" i="69"/>
  <c r="BE195" i="69"/>
  <c r="AX401" i="61"/>
  <c r="AX402" i="61" s="1"/>
  <c r="AX80" i="59"/>
  <c r="AY81" i="59"/>
  <c r="AZ82" i="59"/>
  <c r="BA83" i="59"/>
  <c r="BB84" i="59"/>
  <c r="BC85" i="59"/>
  <c r="BD86" i="59"/>
  <c r="BE87" i="59"/>
  <c r="AX187" i="59"/>
  <c r="AY188" i="59"/>
  <c r="AZ189" i="59"/>
  <c r="BA190" i="59"/>
  <c r="BB191" i="59"/>
  <c r="BC192" i="59"/>
  <c r="BD193" i="59"/>
  <c r="BE194" i="59"/>
  <c r="BJ7" i="56"/>
  <c r="BJ6" i="56"/>
  <c r="AV29" i="1"/>
  <c r="BK3" i="56"/>
  <c r="AZ330" i="67" l="1"/>
  <c r="C51" i="59"/>
  <c r="AW14" i="59"/>
  <c r="AW18" i="59" s="1"/>
  <c r="AV20" i="69"/>
  <c r="C62" i="69" s="1"/>
  <c r="C51" i="69"/>
  <c r="AY21" i="75"/>
  <c r="BF33" i="75" s="1"/>
  <c r="AY23" i="75"/>
  <c r="BF140" i="75" s="1"/>
  <c r="BE86" i="75"/>
  <c r="BD85" i="75"/>
  <c r="AX79" i="75"/>
  <c r="AX129" i="75" s="1"/>
  <c r="AX16" i="75" s="1"/>
  <c r="BB83" i="75"/>
  <c r="AZ81" i="75"/>
  <c r="AY80" i="75"/>
  <c r="BC84" i="75"/>
  <c r="BF87" i="75"/>
  <c r="BA82" i="75"/>
  <c r="AZ333" i="61"/>
  <c r="AZ336" i="61"/>
  <c r="AZ336" i="67"/>
  <c r="AZ328" i="67"/>
  <c r="AZ329" i="61"/>
  <c r="AZ325" i="67"/>
  <c r="AZ329" i="67"/>
  <c r="AY399" i="61"/>
  <c r="AZ332" i="67"/>
  <c r="AZ334" i="67"/>
  <c r="AZ331" i="67"/>
  <c r="AZ331" i="61"/>
  <c r="AZ327" i="67"/>
  <c r="AZ326" i="67"/>
  <c r="AY338" i="67"/>
  <c r="AY353" i="67"/>
  <c r="AY368" i="67" s="1"/>
  <c r="AY347" i="67"/>
  <c r="AY362" i="67" s="1"/>
  <c r="AY352" i="67"/>
  <c r="AY367" i="67" s="1"/>
  <c r="AY349" i="67"/>
  <c r="AY364" i="67" s="1"/>
  <c r="AY345" i="67"/>
  <c r="AY360" i="67" s="1"/>
  <c r="AY351" i="67"/>
  <c r="AY366" i="67" s="1"/>
  <c r="AY348" i="67"/>
  <c r="AY363" i="67" s="1"/>
  <c r="AY346" i="67"/>
  <c r="AY361" i="67" s="1"/>
  <c r="AY344" i="67"/>
  <c r="AY359" i="67" s="1"/>
  <c r="AY350" i="67"/>
  <c r="AY365" i="67" s="1"/>
  <c r="AY343" i="67"/>
  <c r="AY358" i="67" s="1"/>
  <c r="AY342" i="67"/>
  <c r="AY357" i="67" s="1"/>
  <c r="AY341" i="67"/>
  <c r="AY356" i="67" s="1"/>
  <c r="AY352" i="61"/>
  <c r="AY367" i="61" s="1"/>
  <c r="AY351" i="61"/>
  <c r="AY366" i="61" s="1"/>
  <c r="AY353" i="61"/>
  <c r="AY368" i="61" s="1"/>
  <c r="AY347" i="61"/>
  <c r="AY362" i="61" s="1"/>
  <c r="AY345" i="61"/>
  <c r="AY360" i="61" s="1"/>
  <c r="AY349" i="61"/>
  <c r="AY364" i="61" s="1"/>
  <c r="AY350" i="61"/>
  <c r="AY365" i="61" s="1"/>
  <c r="AY344" i="61"/>
  <c r="AY359" i="61" s="1"/>
  <c r="AY341" i="61"/>
  <c r="AY356" i="61" s="1"/>
  <c r="AY346" i="61"/>
  <c r="AY361" i="61" s="1"/>
  <c r="AY342" i="61"/>
  <c r="AY357" i="61" s="1"/>
  <c r="AY348" i="61"/>
  <c r="AY363" i="61" s="1"/>
  <c r="AY343" i="61"/>
  <c r="AY358" i="61" s="1"/>
  <c r="AY338" i="61"/>
  <c r="AZ325" i="61"/>
  <c r="AZ165" i="67"/>
  <c r="AZ179" i="67" s="1"/>
  <c r="AY76" i="69"/>
  <c r="AY78" i="69"/>
  <c r="BF195" i="69" s="1"/>
  <c r="AY77" i="59"/>
  <c r="BF194" i="59" s="1"/>
  <c r="AY75" i="59"/>
  <c r="BF87" i="59" s="1"/>
  <c r="BJ41" i="56"/>
  <c r="BA125" i="67" s="1"/>
  <c r="BJ122" i="56"/>
  <c r="BJ104" i="56"/>
  <c r="BJ107" i="56"/>
  <c r="AZ136" i="69"/>
  <c r="BF142" i="69"/>
  <c r="AY134" i="59"/>
  <c r="BF141" i="59"/>
  <c r="BC10" i="61"/>
  <c r="BC63" i="61" s="1"/>
  <c r="BG14" i="61"/>
  <c r="BG67" i="61" s="1"/>
  <c r="BB9" i="61"/>
  <c r="BB62" i="61" s="1"/>
  <c r="BF13" i="61"/>
  <c r="BF66" i="61" s="1"/>
  <c r="BA8" i="61"/>
  <c r="BA61" i="61" s="1"/>
  <c r="BE12" i="61"/>
  <c r="BE65" i="61" s="1"/>
  <c r="BD11" i="61"/>
  <c r="BD64" i="61" s="1"/>
  <c r="BH15" i="61"/>
  <c r="BH68" i="61" s="1"/>
  <c r="J68" i="61" s="1"/>
  <c r="AZ7" i="61"/>
  <c r="AZ326" i="61"/>
  <c r="BJ86" i="56"/>
  <c r="AZ328" i="61"/>
  <c r="AZ327" i="61"/>
  <c r="AZ330" i="61"/>
  <c r="BJ146" i="56"/>
  <c r="BJ89" i="56"/>
  <c r="BJ68" i="56"/>
  <c r="BJ77" i="56"/>
  <c r="BJ62" i="56"/>
  <c r="BJ113" i="56"/>
  <c r="BJ71" i="56"/>
  <c r="BJ80" i="56"/>
  <c r="BJ98" i="56"/>
  <c r="BJ110" i="56"/>
  <c r="BJ155" i="56"/>
  <c r="BJ152" i="56"/>
  <c r="BJ92" i="56"/>
  <c r="BJ83" i="56"/>
  <c r="BJ125" i="56"/>
  <c r="BJ131" i="56"/>
  <c r="BJ95" i="56"/>
  <c r="BJ140" i="56"/>
  <c r="BJ134" i="56"/>
  <c r="BJ65" i="56"/>
  <c r="BJ137" i="56"/>
  <c r="BJ128" i="56"/>
  <c r="BJ116" i="56"/>
  <c r="BJ143" i="56"/>
  <c r="BJ119" i="56"/>
  <c r="BJ74" i="56"/>
  <c r="BJ101" i="56"/>
  <c r="BJ149" i="56"/>
  <c r="BC10" i="67"/>
  <c r="BC63" i="67" s="1"/>
  <c r="BG14" i="67"/>
  <c r="BG67" i="67" s="1"/>
  <c r="BB9" i="67"/>
  <c r="BB62" i="67" s="1"/>
  <c r="BF13" i="67"/>
  <c r="BF66" i="67" s="1"/>
  <c r="BA8" i="67"/>
  <c r="BA61" i="67" s="1"/>
  <c r="BE12" i="67"/>
  <c r="BE65" i="67" s="1"/>
  <c r="BD11" i="67"/>
  <c r="BD64" i="67" s="1"/>
  <c r="BH15" i="67"/>
  <c r="BH68" i="67" s="1"/>
  <c r="J68" i="67" s="1"/>
  <c r="AZ334" i="61"/>
  <c r="AZ7" i="67"/>
  <c r="AZ164" i="61"/>
  <c r="AZ169" i="61" s="1"/>
  <c r="AZ332" i="61"/>
  <c r="BJ59" i="56"/>
  <c r="BJ53" i="56"/>
  <c r="BJ56" i="56"/>
  <c r="BA137" i="69"/>
  <c r="AX238" i="69"/>
  <c r="AX73" i="69" s="1"/>
  <c r="AX131" i="69"/>
  <c r="AX69" i="69" s="1"/>
  <c r="AX237" i="59"/>
  <c r="AX72" i="59" s="1"/>
  <c r="AX130" i="59"/>
  <c r="AX68" i="59" s="1"/>
  <c r="BD139" i="59"/>
  <c r="BE140" i="59"/>
  <c r="BE141" i="69"/>
  <c r="AZ135" i="59"/>
  <c r="BA136" i="59"/>
  <c r="BJ44" i="56"/>
  <c r="BJ14" i="56"/>
  <c r="BJ20" i="56"/>
  <c r="BJ32" i="56"/>
  <c r="BB137" i="59"/>
  <c r="AX133" i="59"/>
  <c r="BB138" i="69"/>
  <c r="AX134" i="69"/>
  <c r="BJ35" i="56"/>
  <c r="BJ26" i="56"/>
  <c r="BC138" i="59"/>
  <c r="BC139" i="69"/>
  <c r="AY135" i="69"/>
  <c r="BD140" i="69"/>
  <c r="BJ29" i="56"/>
  <c r="BJ50" i="56"/>
  <c r="BJ17" i="56"/>
  <c r="BJ38" i="56"/>
  <c r="BJ47" i="56"/>
  <c r="BJ23" i="56"/>
  <c r="BJ11" i="56"/>
  <c r="BJ8" i="56"/>
  <c r="AV30" i="1"/>
  <c r="AW28" i="1"/>
  <c r="BK4" i="56"/>
  <c r="AW18" i="69" l="1"/>
  <c r="AW20" i="59"/>
  <c r="BB29" i="75"/>
  <c r="BA28" i="75"/>
  <c r="BC30" i="75"/>
  <c r="AY26" i="75"/>
  <c r="AY76" i="75" s="1"/>
  <c r="AY14" i="75" s="1"/>
  <c r="BC137" i="75"/>
  <c r="BE32" i="75"/>
  <c r="AZ27" i="75"/>
  <c r="BD31" i="75"/>
  <c r="BE139" i="75"/>
  <c r="BA135" i="75"/>
  <c r="BB136" i="75"/>
  <c r="AZ134" i="75"/>
  <c r="BD138" i="75"/>
  <c r="AY133" i="75"/>
  <c r="AY183" i="75" s="1"/>
  <c r="AY18" i="75" s="1"/>
  <c r="AY22" i="75"/>
  <c r="AY383" i="67"/>
  <c r="AY381" i="67"/>
  <c r="AY379" i="67"/>
  <c r="AY377" i="67"/>
  <c r="AY375" i="67"/>
  <c r="AY373" i="67"/>
  <c r="AY382" i="67"/>
  <c r="AY378" i="67"/>
  <c r="AY376" i="67"/>
  <c r="AY371" i="67"/>
  <c r="AY380" i="67"/>
  <c r="AY374" i="67"/>
  <c r="AY372" i="67"/>
  <c r="AZ57" i="67"/>
  <c r="AZ399" i="67" s="1"/>
  <c r="AZ401" i="67" s="1"/>
  <c r="AZ402" i="67" s="1"/>
  <c r="AY382" i="61"/>
  <c r="AY371" i="61"/>
  <c r="AY379" i="61"/>
  <c r="AY377" i="61"/>
  <c r="AY383" i="61"/>
  <c r="AY375" i="61"/>
  <c r="AY373" i="61"/>
  <c r="AY381" i="61"/>
  <c r="AY378" i="61"/>
  <c r="AY376" i="61"/>
  <c r="AY380" i="61"/>
  <c r="AY374" i="61"/>
  <c r="AY372" i="61"/>
  <c r="BA147" i="61"/>
  <c r="AY77" i="69"/>
  <c r="AY76" i="59"/>
  <c r="BA146" i="61"/>
  <c r="BA125" i="61"/>
  <c r="BA146" i="67"/>
  <c r="BA147" i="67"/>
  <c r="BA152" i="61"/>
  <c r="BA152" i="67"/>
  <c r="BA139" i="67"/>
  <c r="BA148" i="67"/>
  <c r="BA149" i="67"/>
  <c r="BA141" i="61"/>
  <c r="BA142" i="67"/>
  <c r="BA144" i="61"/>
  <c r="BA132" i="67"/>
  <c r="BA160" i="61"/>
  <c r="BA163" i="61"/>
  <c r="BA135" i="67"/>
  <c r="BA134" i="61"/>
  <c r="BA162" i="61"/>
  <c r="BA138" i="61"/>
  <c r="BA137" i="61"/>
  <c r="BA140" i="61"/>
  <c r="AY81" i="69"/>
  <c r="AY131" i="69" s="1"/>
  <c r="AY69" i="69" s="1"/>
  <c r="BF88" i="69"/>
  <c r="BA149" i="61"/>
  <c r="BA140" i="67"/>
  <c r="BA148" i="61"/>
  <c r="BA141" i="67"/>
  <c r="BA134" i="67"/>
  <c r="BA135" i="61"/>
  <c r="AZ60" i="67"/>
  <c r="AZ110" i="67" s="1"/>
  <c r="AX14" i="69" s="1"/>
  <c r="BA139" i="61"/>
  <c r="BA132" i="61"/>
  <c r="BA144" i="67"/>
  <c r="BA137" i="67"/>
  <c r="BA160" i="67"/>
  <c r="BA142" i="61"/>
  <c r="BA163" i="67"/>
  <c r="BA162" i="67"/>
  <c r="BA138" i="67"/>
  <c r="BK136" i="56"/>
  <c r="BK73" i="56"/>
  <c r="BK111" i="56"/>
  <c r="BK148" i="56"/>
  <c r="BK66" i="56"/>
  <c r="BK69" i="56"/>
  <c r="BK64" i="56"/>
  <c r="BK144" i="56"/>
  <c r="BK114" i="56"/>
  <c r="BK120" i="56"/>
  <c r="BK96" i="56"/>
  <c r="BK94" i="56"/>
  <c r="BK87" i="56"/>
  <c r="BK75" i="56"/>
  <c r="BK60" i="56"/>
  <c r="BK117" i="56"/>
  <c r="BK100" i="56"/>
  <c r="BK139" i="56"/>
  <c r="BK108" i="56"/>
  <c r="BK127" i="56"/>
  <c r="BK123" i="56"/>
  <c r="BK147" i="56"/>
  <c r="BK126" i="56"/>
  <c r="BK106" i="56"/>
  <c r="BK81" i="56"/>
  <c r="BK118" i="56"/>
  <c r="BK82" i="56"/>
  <c r="BK93" i="56"/>
  <c r="BK76" i="56"/>
  <c r="BK130" i="56"/>
  <c r="BK132" i="56"/>
  <c r="BK84" i="56"/>
  <c r="BK142" i="56"/>
  <c r="BK145" i="56"/>
  <c r="BK109" i="56"/>
  <c r="BK85" i="56"/>
  <c r="BK141" i="56"/>
  <c r="BK70" i="56"/>
  <c r="BK124" i="56"/>
  <c r="BK63" i="56"/>
  <c r="BK78" i="56"/>
  <c r="BK105" i="56"/>
  <c r="BK102" i="56"/>
  <c r="BK121" i="56"/>
  <c r="BK151" i="56"/>
  <c r="BK67" i="56"/>
  <c r="BK88" i="56"/>
  <c r="BK97" i="56"/>
  <c r="BK138" i="56"/>
  <c r="BK99" i="56"/>
  <c r="BK79" i="56"/>
  <c r="BK129" i="56"/>
  <c r="BK112" i="56"/>
  <c r="BK133" i="56"/>
  <c r="BK90" i="56"/>
  <c r="BK115" i="56"/>
  <c r="BK72" i="56"/>
  <c r="BK150" i="56"/>
  <c r="BK91" i="56"/>
  <c r="BK61" i="56"/>
  <c r="BK135" i="56"/>
  <c r="BK103" i="56"/>
  <c r="BK154" i="56"/>
  <c r="BK153" i="56"/>
  <c r="BA136" i="61"/>
  <c r="BA136" i="67"/>
  <c r="BA154" i="67"/>
  <c r="BA154" i="61"/>
  <c r="BA155" i="61"/>
  <c r="BA155" i="67"/>
  <c r="BA150" i="61"/>
  <c r="BA150" i="67"/>
  <c r="BA157" i="67"/>
  <c r="BA157" i="61"/>
  <c r="BA161" i="61"/>
  <c r="BA161" i="67"/>
  <c r="BA159" i="67"/>
  <c r="BA159" i="61"/>
  <c r="BA133" i="67"/>
  <c r="BA133" i="61"/>
  <c r="BA158" i="61"/>
  <c r="BA158" i="67"/>
  <c r="BA145" i="67"/>
  <c r="BA145" i="61"/>
  <c r="BA151" i="61"/>
  <c r="BA151" i="67"/>
  <c r="BA156" i="61"/>
  <c r="BA156" i="67"/>
  <c r="BA143" i="67"/>
  <c r="BA143" i="61"/>
  <c r="BA153" i="61"/>
  <c r="BA153" i="67"/>
  <c r="AZ231" i="67"/>
  <c r="AZ283" i="67" s="1"/>
  <c r="AZ168" i="67"/>
  <c r="AZ220" i="67" s="1"/>
  <c r="AZ272" i="67" s="1"/>
  <c r="AZ175" i="67"/>
  <c r="AZ227" i="67" s="1"/>
  <c r="AZ279" i="67" s="1"/>
  <c r="AZ180" i="67"/>
  <c r="AZ232" i="67" s="1"/>
  <c r="AZ284" i="67" s="1"/>
  <c r="AZ167" i="67"/>
  <c r="AZ219" i="67" s="1"/>
  <c r="AZ271" i="67" s="1"/>
  <c r="AZ184" i="67"/>
  <c r="AZ236" i="67" s="1"/>
  <c r="AZ288" i="67" s="1"/>
  <c r="AZ178" i="67"/>
  <c r="AZ230" i="67" s="1"/>
  <c r="AZ282" i="67" s="1"/>
  <c r="AZ171" i="67"/>
  <c r="AZ223" i="67" s="1"/>
  <c r="AZ275" i="67" s="1"/>
  <c r="AZ194" i="67"/>
  <c r="AZ246" i="67" s="1"/>
  <c r="AZ298" i="67" s="1"/>
  <c r="AZ187" i="67"/>
  <c r="AZ239" i="67" s="1"/>
  <c r="AZ291" i="67" s="1"/>
  <c r="AZ213" i="67"/>
  <c r="AZ265" i="67" s="1"/>
  <c r="AZ317" i="67" s="1"/>
  <c r="AZ188" i="67"/>
  <c r="AZ240" i="67" s="1"/>
  <c r="AZ292" i="67" s="1"/>
  <c r="AZ185" i="67"/>
  <c r="AZ237" i="67" s="1"/>
  <c r="AZ289" i="67" s="1"/>
  <c r="AZ203" i="67"/>
  <c r="AZ255" i="67" s="1"/>
  <c r="AZ307" i="67" s="1"/>
  <c r="AZ205" i="67"/>
  <c r="AZ257" i="67" s="1"/>
  <c r="AZ309" i="67" s="1"/>
  <c r="AZ190" i="67"/>
  <c r="AZ242" i="67" s="1"/>
  <c r="AZ294" i="67" s="1"/>
  <c r="AZ204" i="67"/>
  <c r="AZ256" i="67" s="1"/>
  <c r="AZ308" i="67" s="1"/>
  <c r="AZ201" i="67"/>
  <c r="AZ253" i="67" s="1"/>
  <c r="AZ305" i="67" s="1"/>
  <c r="AZ202" i="67"/>
  <c r="AZ254" i="67" s="1"/>
  <c r="AZ306" i="67" s="1"/>
  <c r="AZ197" i="67"/>
  <c r="AZ249" i="67" s="1"/>
  <c r="AZ301" i="67" s="1"/>
  <c r="AZ215" i="67"/>
  <c r="AZ267" i="67" s="1"/>
  <c r="AZ319" i="67" s="1"/>
  <c r="AZ212" i="67"/>
  <c r="AZ264" i="67" s="1"/>
  <c r="AZ316" i="67" s="1"/>
  <c r="AZ209" i="67"/>
  <c r="AZ261" i="67" s="1"/>
  <c r="AZ313" i="67" s="1"/>
  <c r="AZ199" i="67"/>
  <c r="AZ251" i="67" s="1"/>
  <c r="AZ303" i="67" s="1"/>
  <c r="AZ189" i="67"/>
  <c r="AZ241" i="67" s="1"/>
  <c r="AZ293" i="67" s="1"/>
  <c r="AZ214" i="67"/>
  <c r="AZ266" i="67" s="1"/>
  <c r="AZ318" i="67" s="1"/>
  <c r="AZ207" i="67"/>
  <c r="AZ259" i="67" s="1"/>
  <c r="AZ311" i="67" s="1"/>
  <c r="AZ192" i="67"/>
  <c r="AZ244" i="67" s="1"/>
  <c r="AZ296" i="67" s="1"/>
  <c r="AZ210" i="67"/>
  <c r="AZ262" i="67" s="1"/>
  <c r="AZ314" i="67" s="1"/>
  <c r="AZ195" i="67"/>
  <c r="AZ247" i="67" s="1"/>
  <c r="AZ299" i="67" s="1"/>
  <c r="AZ193" i="67"/>
  <c r="AZ245" i="67" s="1"/>
  <c r="AZ297" i="67" s="1"/>
  <c r="AZ208" i="67"/>
  <c r="AZ260" i="67" s="1"/>
  <c r="AZ312" i="67" s="1"/>
  <c r="AZ211" i="67"/>
  <c r="AZ263" i="67" s="1"/>
  <c r="AZ315" i="67" s="1"/>
  <c r="AZ200" i="67"/>
  <c r="AZ252" i="67" s="1"/>
  <c r="AZ304" i="67" s="1"/>
  <c r="AZ198" i="67"/>
  <c r="AZ250" i="67" s="1"/>
  <c r="AZ302" i="67" s="1"/>
  <c r="AZ196" i="67"/>
  <c r="AZ248" i="67" s="1"/>
  <c r="AZ300" i="67" s="1"/>
  <c r="AZ206" i="67"/>
  <c r="AZ258" i="67" s="1"/>
  <c r="AZ310" i="67" s="1"/>
  <c r="AZ186" i="67"/>
  <c r="AZ238" i="67" s="1"/>
  <c r="AZ290" i="67" s="1"/>
  <c r="AZ191" i="67"/>
  <c r="AZ243" i="67" s="1"/>
  <c r="AZ295" i="67" s="1"/>
  <c r="AZ216" i="67"/>
  <c r="AZ268" i="67" s="1"/>
  <c r="AZ320" i="67" s="1"/>
  <c r="AZ172" i="67"/>
  <c r="AZ224" i="67" s="1"/>
  <c r="AZ276" i="67" s="1"/>
  <c r="AZ177" i="67"/>
  <c r="AZ229" i="67" s="1"/>
  <c r="AZ281" i="67" s="1"/>
  <c r="AZ176" i="67"/>
  <c r="AZ228" i="67" s="1"/>
  <c r="AZ280" i="67" s="1"/>
  <c r="AZ170" i="67"/>
  <c r="AZ222" i="67" s="1"/>
  <c r="AZ274" i="67" s="1"/>
  <c r="AZ169" i="67"/>
  <c r="AZ221" i="67" s="1"/>
  <c r="AZ273" i="67" s="1"/>
  <c r="AZ181" i="67"/>
  <c r="AZ233" i="67" s="1"/>
  <c r="AZ285" i="67" s="1"/>
  <c r="AZ183" i="67"/>
  <c r="AZ235" i="67" s="1"/>
  <c r="AZ287" i="67" s="1"/>
  <c r="AZ174" i="67"/>
  <c r="AZ226" i="67" s="1"/>
  <c r="AZ278" i="67" s="1"/>
  <c r="AZ173" i="67"/>
  <c r="AZ225" i="67" s="1"/>
  <c r="AZ277" i="67" s="1"/>
  <c r="AZ182" i="67"/>
  <c r="AZ234" i="67" s="1"/>
  <c r="AZ286" i="67" s="1"/>
  <c r="BA124" i="61"/>
  <c r="BA124" i="67"/>
  <c r="BA116" i="61"/>
  <c r="BA116" i="67"/>
  <c r="BA129" i="61"/>
  <c r="BA129" i="67"/>
  <c r="BA115" i="61"/>
  <c r="BA115" i="67"/>
  <c r="BA333" i="67" s="1"/>
  <c r="BA117" i="61"/>
  <c r="BA117" i="67"/>
  <c r="BA120" i="61"/>
  <c r="BA120" i="67"/>
  <c r="BA126" i="61"/>
  <c r="BA126" i="67"/>
  <c r="BA131" i="61"/>
  <c r="BA131" i="67"/>
  <c r="BA114" i="61"/>
  <c r="BA114" i="67"/>
  <c r="BA119" i="61"/>
  <c r="BA119" i="67"/>
  <c r="BA128" i="61"/>
  <c r="BA128" i="67"/>
  <c r="BA123" i="61"/>
  <c r="BA123" i="67"/>
  <c r="BA122" i="61"/>
  <c r="BA122" i="67"/>
  <c r="BA127" i="61"/>
  <c r="BA127" i="67"/>
  <c r="BA121" i="61"/>
  <c r="BA121" i="67"/>
  <c r="BA118" i="61"/>
  <c r="BA335" i="61" s="1"/>
  <c r="BA118" i="67"/>
  <c r="BA335" i="67" s="1"/>
  <c r="BA130" i="61"/>
  <c r="BA130" i="67"/>
  <c r="AZ171" i="61"/>
  <c r="AZ223" i="61" s="1"/>
  <c r="AZ275" i="61" s="1"/>
  <c r="AZ180" i="61"/>
  <c r="AZ232" i="61" s="1"/>
  <c r="AZ284" i="61" s="1"/>
  <c r="AZ204" i="61"/>
  <c r="AZ256" i="61" s="1"/>
  <c r="AZ308" i="61" s="1"/>
  <c r="AZ185" i="61"/>
  <c r="AZ237" i="61" s="1"/>
  <c r="AZ289" i="61" s="1"/>
  <c r="AZ197" i="61"/>
  <c r="AZ249" i="61" s="1"/>
  <c r="AZ301" i="61" s="1"/>
  <c r="AZ186" i="61"/>
  <c r="AZ238" i="61" s="1"/>
  <c r="AZ290" i="61" s="1"/>
  <c r="AZ193" i="61"/>
  <c r="AZ245" i="61" s="1"/>
  <c r="AZ297" i="61" s="1"/>
  <c r="AZ199" i="61"/>
  <c r="AZ251" i="61" s="1"/>
  <c r="AZ303" i="61" s="1"/>
  <c r="AZ189" i="61"/>
  <c r="AZ241" i="61" s="1"/>
  <c r="AZ293" i="61" s="1"/>
  <c r="AZ207" i="61"/>
  <c r="AZ259" i="61" s="1"/>
  <c r="AZ311" i="61" s="1"/>
  <c r="AZ173" i="61"/>
  <c r="AZ225" i="61" s="1"/>
  <c r="AZ277" i="61" s="1"/>
  <c r="AZ184" i="61"/>
  <c r="AZ236" i="61" s="1"/>
  <c r="AZ288" i="61" s="1"/>
  <c r="AZ181" i="61"/>
  <c r="AZ233" i="61" s="1"/>
  <c r="AZ285" i="61" s="1"/>
  <c r="AZ175" i="61"/>
  <c r="AZ227" i="61" s="1"/>
  <c r="AZ279" i="61" s="1"/>
  <c r="AZ177" i="61"/>
  <c r="AZ229" i="61" s="1"/>
  <c r="AZ281" i="61" s="1"/>
  <c r="AZ202" i="61"/>
  <c r="AZ254" i="61" s="1"/>
  <c r="AZ306" i="61" s="1"/>
  <c r="AZ203" i="61"/>
  <c r="AZ255" i="61" s="1"/>
  <c r="AZ307" i="61" s="1"/>
  <c r="AZ190" i="61"/>
  <c r="AZ242" i="61" s="1"/>
  <c r="AZ294" i="61" s="1"/>
  <c r="AZ215" i="61"/>
  <c r="AZ267" i="61" s="1"/>
  <c r="AZ319" i="61" s="1"/>
  <c r="AZ200" i="61"/>
  <c r="AZ252" i="61" s="1"/>
  <c r="AZ304" i="61" s="1"/>
  <c r="AZ212" i="61"/>
  <c r="AZ264" i="61" s="1"/>
  <c r="AZ316" i="61" s="1"/>
  <c r="AZ210" i="61"/>
  <c r="AZ262" i="61" s="1"/>
  <c r="AZ314" i="61" s="1"/>
  <c r="AZ216" i="61"/>
  <c r="AZ268" i="61" s="1"/>
  <c r="AZ320" i="61" s="1"/>
  <c r="AZ168" i="61"/>
  <c r="AZ220" i="61" s="1"/>
  <c r="AZ272" i="61" s="1"/>
  <c r="AZ179" i="61"/>
  <c r="AZ231" i="61" s="1"/>
  <c r="AZ283" i="61" s="1"/>
  <c r="AZ174" i="61"/>
  <c r="AZ226" i="61" s="1"/>
  <c r="AZ278" i="61" s="1"/>
  <c r="AZ201" i="61"/>
  <c r="AZ253" i="61" s="1"/>
  <c r="AZ305" i="61" s="1"/>
  <c r="AZ188" i="61"/>
  <c r="AZ240" i="61" s="1"/>
  <c r="AZ292" i="61" s="1"/>
  <c r="AZ205" i="61"/>
  <c r="AZ257" i="61" s="1"/>
  <c r="AZ309" i="61" s="1"/>
  <c r="AZ195" i="61"/>
  <c r="AZ247" i="61" s="1"/>
  <c r="AZ299" i="61" s="1"/>
  <c r="AZ206" i="61"/>
  <c r="AZ258" i="61" s="1"/>
  <c r="AZ310" i="61" s="1"/>
  <c r="AZ191" i="61"/>
  <c r="AZ243" i="61" s="1"/>
  <c r="AZ295" i="61" s="1"/>
  <c r="AZ214" i="61"/>
  <c r="AZ266" i="61" s="1"/>
  <c r="AZ318" i="61" s="1"/>
  <c r="AZ211" i="61"/>
  <c r="AZ263" i="61" s="1"/>
  <c r="AZ315" i="61" s="1"/>
  <c r="AZ183" i="61"/>
  <c r="AZ235" i="61" s="1"/>
  <c r="AZ287" i="61" s="1"/>
  <c r="AZ178" i="61"/>
  <c r="AZ230" i="61" s="1"/>
  <c r="AZ282" i="61" s="1"/>
  <c r="AZ172" i="61"/>
  <c r="AZ224" i="61" s="1"/>
  <c r="AZ276" i="61" s="1"/>
  <c r="AZ167" i="61"/>
  <c r="AZ219" i="61" s="1"/>
  <c r="AZ271" i="61" s="1"/>
  <c r="AZ187" i="61"/>
  <c r="AZ239" i="61" s="1"/>
  <c r="AZ291" i="61" s="1"/>
  <c r="AZ213" i="61"/>
  <c r="AZ265" i="61" s="1"/>
  <c r="AZ317" i="61" s="1"/>
  <c r="AZ194" i="61"/>
  <c r="AZ246" i="61" s="1"/>
  <c r="AZ298" i="61" s="1"/>
  <c r="AZ192" i="61"/>
  <c r="AZ244" i="61" s="1"/>
  <c r="AZ296" i="61" s="1"/>
  <c r="AZ208" i="61"/>
  <c r="AZ260" i="61" s="1"/>
  <c r="AZ312" i="61" s="1"/>
  <c r="AZ209" i="61"/>
  <c r="AZ261" i="61" s="1"/>
  <c r="AZ313" i="61" s="1"/>
  <c r="AZ198" i="61"/>
  <c r="AZ250" i="61" s="1"/>
  <c r="AZ302" i="61" s="1"/>
  <c r="AZ196" i="61"/>
  <c r="AZ248" i="61" s="1"/>
  <c r="AZ300" i="61" s="1"/>
  <c r="AZ182" i="61"/>
  <c r="AZ234" i="61" s="1"/>
  <c r="AZ286" i="61" s="1"/>
  <c r="AZ170" i="61"/>
  <c r="AZ222" i="61" s="1"/>
  <c r="AZ274" i="61" s="1"/>
  <c r="AZ176" i="61"/>
  <c r="AZ228" i="61" s="1"/>
  <c r="AZ280" i="61" s="1"/>
  <c r="AZ60" i="61"/>
  <c r="AZ110" i="61" s="1"/>
  <c r="AZ221" i="61"/>
  <c r="AZ273" i="61" s="1"/>
  <c r="BK58" i="56"/>
  <c r="BK55" i="56"/>
  <c r="BK54" i="56"/>
  <c r="BK57" i="56"/>
  <c r="BK51" i="56"/>
  <c r="BK52" i="56"/>
  <c r="AX184" i="69"/>
  <c r="AX71" i="69" s="1"/>
  <c r="AX183" i="59"/>
  <c r="AX70" i="59" s="1"/>
  <c r="BK10" i="56"/>
  <c r="BK30" i="56"/>
  <c r="BK33" i="56"/>
  <c r="BK16" i="56"/>
  <c r="BK37" i="56"/>
  <c r="BK19" i="56"/>
  <c r="BK46" i="56"/>
  <c r="BK27" i="56"/>
  <c r="BK9" i="56"/>
  <c r="BK49" i="56"/>
  <c r="BK25" i="56"/>
  <c r="BK42" i="56"/>
  <c r="BK48" i="56"/>
  <c r="BK22" i="56"/>
  <c r="BK18" i="56"/>
  <c r="BK21" i="56"/>
  <c r="BK31" i="56"/>
  <c r="BK34" i="56"/>
  <c r="BK36" i="56"/>
  <c r="BK12" i="56"/>
  <c r="BK24" i="56"/>
  <c r="BK45" i="56"/>
  <c r="BK40" i="56"/>
  <c r="BK13" i="56"/>
  <c r="BK43" i="56"/>
  <c r="BK28" i="56"/>
  <c r="BK39" i="56"/>
  <c r="BK15" i="56"/>
  <c r="AZ324" i="67"/>
  <c r="AZ324" i="61"/>
  <c r="AZ57" i="61"/>
  <c r="BD86" i="69"/>
  <c r="AZ82" i="69"/>
  <c r="BE87" i="69"/>
  <c r="BA83" i="69"/>
  <c r="BB84" i="69"/>
  <c r="BC85" i="69"/>
  <c r="AY188" i="69"/>
  <c r="AZ189" i="69"/>
  <c r="BA190" i="69"/>
  <c r="BB191" i="69"/>
  <c r="BC192" i="69"/>
  <c r="BD193" i="69"/>
  <c r="BE194" i="69"/>
  <c r="AY401" i="61"/>
  <c r="AY402" i="61" s="1"/>
  <c r="AY80" i="59"/>
  <c r="AZ81" i="59"/>
  <c r="BA82" i="59"/>
  <c r="BB83" i="59"/>
  <c r="BC84" i="59"/>
  <c r="BD85" i="59"/>
  <c r="BE86" i="59"/>
  <c r="AY187" i="59"/>
  <c r="AZ188" i="59"/>
  <c r="BA189" i="59"/>
  <c r="BB190" i="59"/>
  <c r="BC191" i="59"/>
  <c r="BD192" i="59"/>
  <c r="BE193" i="59"/>
  <c r="BK7" i="56"/>
  <c r="BK6" i="56"/>
  <c r="BL3" i="56"/>
  <c r="AW29" i="1"/>
  <c r="AX14" i="59" l="1"/>
  <c r="AX18" i="59" s="1"/>
  <c r="AW20" i="69"/>
  <c r="AZ23" i="75"/>
  <c r="BD137" i="75" s="1"/>
  <c r="AZ21" i="75"/>
  <c r="BA81" i="75"/>
  <c r="BE85" i="75"/>
  <c r="BF86" i="75"/>
  <c r="AZ80" i="75"/>
  <c r="BD84" i="75"/>
  <c r="BB82" i="75"/>
  <c r="BC83" i="75"/>
  <c r="AY79" i="75"/>
  <c r="AY129" i="75" s="1"/>
  <c r="AY16" i="75" s="1"/>
  <c r="BA328" i="67"/>
  <c r="BA333" i="61"/>
  <c r="BA330" i="67"/>
  <c r="BA336" i="67"/>
  <c r="BA336" i="61"/>
  <c r="BA329" i="61"/>
  <c r="BA325" i="67"/>
  <c r="BA329" i="67"/>
  <c r="AZ399" i="61"/>
  <c r="BA334" i="67"/>
  <c r="BA332" i="67"/>
  <c r="BA327" i="67"/>
  <c r="BA331" i="67"/>
  <c r="BA331" i="61"/>
  <c r="BA326" i="67"/>
  <c r="AZ338" i="67"/>
  <c r="AZ353" i="67"/>
  <c r="AZ368" i="67" s="1"/>
  <c r="AZ344" i="67"/>
  <c r="AZ359" i="67" s="1"/>
  <c r="AZ348" i="67"/>
  <c r="AZ363" i="67" s="1"/>
  <c r="AZ343" i="67"/>
  <c r="AZ358" i="67" s="1"/>
  <c r="AZ349" i="67"/>
  <c r="AZ364" i="67" s="1"/>
  <c r="AZ347" i="67"/>
  <c r="AZ362" i="67" s="1"/>
  <c r="AZ350" i="67"/>
  <c r="AZ365" i="67" s="1"/>
  <c r="AZ345" i="67"/>
  <c r="AZ360" i="67" s="1"/>
  <c r="AZ352" i="67"/>
  <c r="AZ367" i="67" s="1"/>
  <c r="AZ342" i="67"/>
  <c r="AZ357" i="67" s="1"/>
  <c r="AZ346" i="67"/>
  <c r="AZ361" i="67" s="1"/>
  <c r="AZ351" i="67"/>
  <c r="AZ366" i="67" s="1"/>
  <c r="AZ341" i="67"/>
  <c r="AZ356" i="67" s="1"/>
  <c r="AZ352" i="61"/>
  <c r="AZ367" i="61" s="1"/>
  <c r="AZ351" i="61"/>
  <c r="AZ366" i="61" s="1"/>
  <c r="AZ353" i="61"/>
  <c r="AZ368" i="61" s="1"/>
  <c r="AZ347" i="61"/>
  <c r="AZ362" i="61" s="1"/>
  <c r="AZ345" i="61"/>
  <c r="AZ360" i="61" s="1"/>
  <c r="AZ349" i="61"/>
  <c r="AZ364" i="61" s="1"/>
  <c r="AZ343" i="61"/>
  <c r="AZ358" i="61" s="1"/>
  <c r="AZ350" i="61"/>
  <c r="AZ365" i="61" s="1"/>
  <c r="AZ342" i="61"/>
  <c r="AZ357" i="61" s="1"/>
  <c r="AZ341" i="61"/>
  <c r="AZ356" i="61" s="1"/>
  <c r="AZ346" i="61"/>
  <c r="AZ361" i="61" s="1"/>
  <c r="AZ344" i="61"/>
  <c r="AZ359" i="61" s="1"/>
  <c r="AZ348" i="61"/>
  <c r="AZ363" i="61" s="1"/>
  <c r="AZ338" i="61"/>
  <c r="BA325" i="61"/>
  <c r="BA328" i="61"/>
  <c r="BA165" i="67"/>
  <c r="AZ76" i="69"/>
  <c r="BF87" i="69" s="1"/>
  <c r="AZ78" i="69"/>
  <c r="BF194" i="69" s="1"/>
  <c r="AZ75" i="59"/>
  <c r="BF86" i="59" s="1"/>
  <c r="AZ77" i="59"/>
  <c r="BF193" i="59" s="1"/>
  <c r="BK110" i="56"/>
  <c r="BK92" i="56"/>
  <c r="BK86" i="56"/>
  <c r="BA136" i="69"/>
  <c r="BF141" i="69"/>
  <c r="AZ134" i="59"/>
  <c r="BF140" i="59"/>
  <c r="BE11" i="61"/>
  <c r="BE64" i="61" s="1"/>
  <c r="BD10" i="61"/>
  <c r="BD63" i="61" s="1"/>
  <c r="BH14" i="61"/>
  <c r="BH67" i="61" s="1"/>
  <c r="J67" i="61" s="1"/>
  <c r="BC9" i="61"/>
  <c r="BC62" i="61" s="1"/>
  <c r="BG13" i="61"/>
  <c r="BG66" i="61" s="1"/>
  <c r="BF12" i="61"/>
  <c r="BF65" i="61" s="1"/>
  <c r="BB8" i="61"/>
  <c r="BB61" i="61" s="1"/>
  <c r="BA7" i="61"/>
  <c r="BA330" i="61"/>
  <c r="BA326" i="61"/>
  <c r="BK71" i="56"/>
  <c r="BA327" i="61"/>
  <c r="BK68" i="56"/>
  <c r="BK77" i="56"/>
  <c r="BK116" i="56"/>
  <c r="BK122" i="56"/>
  <c r="BK80" i="56"/>
  <c r="BK89" i="56"/>
  <c r="BK125" i="56"/>
  <c r="BK83" i="56"/>
  <c r="BK104" i="56"/>
  <c r="BK134" i="56"/>
  <c r="BK113" i="56"/>
  <c r="BK62" i="56"/>
  <c r="BK98" i="56"/>
  <c r="BK146" i="56"/>
  <c r="BK155" i="56"/>
  <c r="BK107" i="56"/>
  <c r="BK128" i="56"/>
  <c r="BK95" i="56"/>
  <c r="BK149" i="56"/>
  <c r="BK65" i="56"/>
  <c r="BK131" i="56"/>
  <c r="BK119" i="56"/>
  <c r="BK140" i="56"/>
  <c r="BK74" i="56"/>
  <c r="BK152" i="56"/>
  <c r="BK143" i="56"/>
  <c r="BK101" i="56"/>
  <c r="BK137" i="56"/>
  <c r="BE11" i="67"/>
  <c r="BE64" i="67" s="1"/>
  <c r="BD10" i="67"/>
  <c r="BD63" i="67" s="1"/>
  <c r="BH14" i="67"/>
  <c r="BH67" i="67" s="1"/>
  <c r="J67" i="67" s="1"/>
  <c r="BC9" i="67"/>
  <c r="BC62" i="67" s="1"/>
  <c r="BG13" i="67"/>
  <c r="BG66" i="67" s="1"/>
  <c r="BF12" i="67"/>
  <c r="BF65" i="67" s="1"/>
  <c r="BB8" i="67"/>
  <c r="BB61" i="67" s="1"/>
  <c r="BA164" i="61"/>
  <c r="BA172" i="61" s="1"/>
  <c r="BA7" i="67"/>
  <c r="BA334" i="61"/>
  <c r="BA332" i="61"/>
  <c r="AZ135" i="69"/>
  <c r="BK53" i="56"/>
  <c r="BK56" i="56"/>
  <c r="BK59" i="56"/>
  <c r="BK14" i="56"/>
  <c r="AY238" i="69"/>
  <c r="AY73" i="69" s="1"/>
  <c r="AY237" i="59"/>
  <c r="AY72" i="59" s="1"/>
  <c r="AY130" i="59"/>
  <c r="AY68" i="59" s="1"/>
  <c r="BB137" i="69"/>
  <c r="BC138" i="69"/>
  <c r="BD139" i="69"/>
  <c r="AY134" i="69"/>
  <c r="BK35" i="56"/>
  <c r="BK50" i="56"/>
  <c r="BE140" i="69"/>
  <c r="BK44" i="56"/>
  <c r="BK29" i="56"/>
  <c r="BK23" i="56"/>
  <c r="BK20" i="56"/>
  <c r="BK32" i="56"/>
  <c r="BK38" i="56"/>
  <c r="BK11" i="56"/>
  <c r="BK41" i="56"/>
  <c r="BK26" i="56"/>
  <c r="BK47" i="56"/>
  <c r="BK17" i="56"/>
  <c r="BE139" i="59"/>
  <c r="BA135" i="59"/>
  <c r="BB136" i="59"/>
  <c r="BC137" i="59"/>
  <c r="AY133" i="59"/>
  <c r="BD138" i="59"/>
  <c r="BK8" i="56"/>
  <c r="AW30" i="1"/>
  <c r="BL4" i="56"/>
  <c r="AX28" i="1"/>
  <c r="AX18" i="69" l="1"/>
  <c r="AX20" i="59"/>
  <c r="BB135" i="75"/>
  <c r="BE138" i="75"/>
  <c r="BA134" i="75"/>
  <c r="BC136" i="75"/>
  <c r="BF139" i="75"/>
  <c r="AZ133" i="75"/>
  <c r="AZ183" i="75" s="1"/>
  <c r="AZ18" i="75" s="1"/>
  <c r="AZ26" i="75"/>
  <c r="AZ76" i="75" s="1"/>
  <c r="AZ14" i="75" s="1"/>
  <c r="BA27" i="75"/>
  <c r="BD30" i="75"/>
  <c r="BB28" i="75"/>
  <c r="BE31" i="75"/>
  <c r="BC29" i="75"/>
  <c r="BF32" i="75"/>
  <c r="AZ22" i="75"/>
  <c r="AZ383" i="67"/>
  <c r="AZ382" i="67"/>
  <c r="AZ378" i="67"/>
  <c r="AZ376" i="67"/>
  <c r="AZ380" i="67"/>
  <c r="AZ377" i="67"/>
  <c r="AZ372" i="67"/>
  <c r="AZ381" i="67"/>
  <c r="AZ374" i="67"/>
  <c r="AZ375" i="67"/>
  <c r="AZ379" i="67"/>
  <c r="AZ373" i="67"/>
  <c r="AZ371" i="67"/>
  <c r="BA60" i="67"/>
  <c r="BA110" i="67" s="1"/>
  <c r="AY14" i="69" s="1"/>
  <c r="AZ381" i="61"/>
  <c r="AZ380" i="61"/>
  <c r="AZ378" i="61"/>
  <c r="AZ376" i="61"/>
  <c r="AZ383" i="61"/>
  <c r="AZ377" i="61"/>
  <c r="AZ372" i="61"/>
  <c r="AZ382" i="61"/>
  <c r="AZ374" i="61"/>
  <c r="AZ375" i="61"/>
  <c r="AZ379" i="61"/>
  <c r="AZ373" i="61"/>
  <c r="AZ371" i="61"/>
  <c r="AZ77" i="69"/>
  <c r="AZ76" i="59"/>
  <c r="BB148" i="67"/>
  <c r="BB148" i="61"/>
  <c r="BB163" i="61"/>
  <c r="BB153" i="67"/>
  <c r="BB140" i="67"/>
  <c r="BB160" i="67"/>
  <c r="BB156" i="67"/>
  <c r="BB141" i="61"/>
  <c r="BB137" i="61"/>
  <c r="BB135" i="67"/>
  <c r="BB142" i="67"/>
  <c r="BB144" i="67"/>
  <c r="BB146" i="67"/>
  <c r="BB138" i="61"/>
  <c r="BB134" i="61"/>
  <c r="BB149" i="61"/>
  <c r="BB150" i="67"/>
  <c r="BB142" i="61"/>
  <c r="BB132" i="67"/>
  <c r="BB139" i="61"/>
  <c r="BB152" i="67"/>
  <c r="BB140" i="61"/>
  <c r="BB141" i="67"/>
  <c r="BB138" i="67"/>
  <c r="BB153" i="61"/>
  <c r="BB132" i="61"/>
  <c r="BB135" i="61"/>
  <c r="BB160" i="61"/>
  <c r="BB156" i="61"/>
  <c r="BB137" i="67"/>
  <c r="BB134" i="67"/>
  <c r="BB139" i="67"/>
  <c r="BB149" i="67"/>
  <c r="BB152" i="61"/>
  <c r="BB163" i="67"/>
  <c r="BB150" i="61"/>
  <c r="BB146" i="61"/>
  <c r="BB144" i="61"/>
  <c r="BB155" i="61"/>
  <c r="BB155" i="67"/>
  <c r="BB154" i="67"/>
  <c r="BB154" i="61"/>
  <c r="BB157" i="61"/>
  <c r="BB157" i="67"/>
  <c r="BB159" i="61"/>
  <c r="BB159" i="67"/>
  <c r="BB136" i="61"/>
  <c r="BB136" i="67"/>
  <c r="BB147" i="61"/>
  <c r="BB147" i="67"/>
  <c r="BB145" i="61"/>
  <c r="BB145" i="67"/>
  <c r="BB162" i="61"/>
  <c r="BB162" i="67"/>
  <c r="BB158" i="67"/>
  <c r="BB158" i="61"/>
  <c r="BB161" i="61"/>
  <c r="BB161" i="67"/>
  <c r="BL127" i="56"/>
  <c r="BL60" i="56"/>
  <c r="BL87" i="56"/>
  <c r="BL94" i="56"/>
  <c r="BL144" i="56"/>
  <c r="BL75" i="56"/>
  <c r="BL108" i="56"/>
  <c r="BL136" i="56"/>
  <c r="BL69" i="56"/>
  <c r="BL117" i="56"/>
  <c r="BL148" i="56"/>
  <c r="BL96" i="56"/>
  <c r="BL73" i="56"/>
  <c r="BL66" i="56"/>
  <c r="BL100" i="56"/>
  <c r="BL120" i="56"/>
  <c r="BL114" i="56"/>
  <c r="BL64" i="56"/>
  <c r="BL139" i="56"/>
  <c r="BL111" i="56"/>
  <c r="BL82" i="56"/>
  <c r="BL118" i="56"/>
  <c r="BL88" i="56"/>
  <c r="BL133" i="56"/>
  <c r="BL63" i="56"/>
  <c r="BL126" i="56"/>
  <c r="BL84" i="56"/>
  <c r="BL123" i="56"/>
  <c r="BL85" i="56"/>
  <c r="BL76" i="56"/>
  <c r="BL90" i="56"/>
  <c r="BL130" i="56"/>
  <c r="BL106" i="56"/>
  <c r="BL132" i="56"/>
  <c r="BL112" i="56"/>
  <c r="BL105" i="56"/>
  <c r="BL99" i="56"/>
  <c r="BL129" i="56"/>
  <c r="BL109" i="56"/>
  <c r="BL124" i="56"/>
  <c r="BL103" i="56"/>
  <c r="BL91" i="56"/>
  <c r="BL72" i="56"/>
  <c r="BL78" i="56"/>
  <c r="BL141" i="56"/>
  <c r="BL147" i="56"/>
  <c r="BL93" i="56"/>
  <c r="BL79" i="56"/>
  <c r="BL138" i="56"/>
  <c r="BL67" i="56"/>
  <c r="BL70" i="56"/>
  <c r="BL142" i="56"/>
  <c r="BL102" i="56"/>
  <c r="BL151" i="56"/>
  <c r="BL97" i="56"/>
  <c r="BL135" i="56"/>
  <c r="BL81" i="56"/>
  <c r="BL121" i="56"/>
  <c r="BL61" i="56"/>
  <c r="BL115" i="56"/>
  <c r="BL150" i="56"/>
  <c r="BL145" i="56"/>
  <c r="BL153" i="56"/>
  <c r="BL154" i="56"/>
  <c r="BB151" i="67"/>
  <c r="BB151" i="61"/>
  <c r="BB133" i="61"/>
  <c r="BB133" i="67"/>
  <c r="BB143" i="61"/>
  <c r="BB143" i="67"/>
  <c r="BA196" i="67"/>
  <c r="BA248" i="67" s="1"/>
  <c r="BA300" i="67" s="1"/>
  <c r="BA188" i="67"/>
  <c r="BA240" i="67" s="1"/>
  <c r="BA292" i="67" s="1"/>
  <c r="BA197" i="67"/>
  <c r="BA249" i="67" s="1"/>
  <c r="BA301" i="67" s="1"/>
  <c r="BA194" i="67"/>
  <c r="BA246" i="67" s="1"/>
  <c r="BA298" i="67" s="1"/>
  <c r="BA201" i="67"/>
  <c r="BA253" i="67" s="1"/>
  <c r="BA305" i="67" s="1"/>
  <c r="BA202" i="67"/>
  <c r="BA254" i="67" s="1"/>
  <c r="BA306" i="67" s="1"/>
  <c r="BA187" i="67"/>
  <c r="BA239" i="67" s="1"/>
  <c r="BA291" i="67" s="1"/>
  <c r="BA205" i="67"/>
  <c r="BA257" i="67" s="1"/>
  <c r="BA309" i="67" s="1"/>
  <c r="BA203" i="67"/>
  <c r="BA255" i="67" s="1"/>
  <c r="BA307" i="67" s="1"/>
  <c r="BA190" i="67"/>
  <c r="BA242" i="67" s="1"/>
  <c r="BA294" i="67" s="1"/>
  <c r="BA185" i="67"/>
  <c r="BA237" i="67" s="1"/>
  <c r="BA289" i="67" s="1"/>
  <c r="BA204" i="67"/>
  <c r="BA256" i="67" s="1"/>
  <c r="BA308" i="67" s="1"/>
  <c r="BA213" i="67"/>
  <c r="BA265" i="67" s="1"/>
  <c r="BA317" i="67" s="1"/>
  <c r="BA212" i="67"/>
  <c r="BA264" i="67" s="1"/>
  <c r="BA316" i="67" s="1"/>
  <c r="BA207" i="67"/>
  <c r="BA259" i="67" s="1"/>
  <c r="BA311" i="67" s="1"/>
  <c r="BA208" i="67"/>
  <c r="BA260" i="67" s="1"/>
  <c r="BA312" i="67" s="1"/>
  <c r="BA191" i="67"/>
  <c r="BA243" i="67" s="1"/>
  <c r="BA295" i="67" s="1"/>
  <c r="BA214" i="67"/>
  <c r="BA266" i="67" s="1"/>
  <c r="BA318" i="67" s="1"/>
  <c r="BA206" i="67"/>
  <c r="BA258" i="67" s="1"/>
  <c r="BA310" i="67" s="1"/>
  <c r="BA189" i="67"/>
  <c r="BA241" i="67" s="1"/>
  <c r="BA293" i="67" s="1"/>
  <c r="BA193" i="67"/>
  <c r="BA245" i="67" s="1"/>
  <c r="BA297" i="67" s="1"/>
  <c r="BA192" i="67"/>
  <c r="BA244" i="67" s="1"/>
  <c r="BA296" i="67" s="1"/>
  <c r="BA198" i="67"/>
  <c r="BA250" i="67" s="1"/>
  <c r="BA302" i="67" s="1"/>
  <c r="BA195" i="67"/>
  <c r="BA247" i="67" s="1"/>
  <c r="BA299" i="67" s="1"/>
  <c r="BA209" i="67"/>
  <c r="BA261" i="67" s="1"/>
  <c r="BA313" i="67" s="1"/>
  <c r="BA186" i="67"/>
  <c r="BA238" i="67" s="1"/>
  <c r="BA290" i="67" s="1"/>
  <c r="BA210" i="67"/>
  <c r="BA262" i="67" s="1"/>
  <c r="BA314" i="67" s="1"/>
  <c r="BA199" i="67"/>
  <c r="BA251" i="67" s="1"/>
  <c r="BA303" i="67" s="1"/>
  <c r="BA211" i="67"/>
  <c r="BA263" i="67" s="1"/>
  <c r="BA315" i="67" s="1"/>
  <c r="BA200" i="67"/>
  <c r="BA252" i="67" s="1"/>
  <c r="BA304" i="67" s="1"/>
  <c r="BA215" i="67"/>
  <c r="BA267" i="67" s="1"/>
  <c r="BA319" i="67" s="1"/>
  <c r="BA216" i="67"/>
  <c r="BA268" i="67" s="1"/>
  <c r="BA320" i="67" s="1"/>
  <c r="BA178" i="67"/>
  <c r="BA230" i="67" s="1"/>
  <c r="BA282" i="67" s="1"/>
  <c r="BA177" i="67"/>
  <c r="BA229" i="67" s="1"/>
  <c r="BA281" i="67" s="1"/>
  <c r="BA167" i="67"/>
  <c r="BA219" i="67" s="1"/>
  <c r="BA271" i="67" s="1"/>
  <c r="BA183" i="67"/>
  <c r="BA235" i="67" s="1"/>
  <c r="BA287" i="67" s="1"/>
  <c r="BA173" i="67"/>
  <c r="BA225" i="67" s="1"/>
  <c r="BA277" i="67" s="1"/>
  <c r="BA182" i="67"/>
  <c r="BA234" i="67" s="1"/>
  <c r="BA286" i="67" s="1"/>
  <c r="BA181" i="67"/>
  <c r="BA233" i="67" s="1"/>
  <c r="BA285" i="67" s="1"/>
  <c r="BA169" i="67"/>
  <c r="BA176" i="67"/>
  <c r="BA228" i="67" s="1"/>
  <c r="BA280" i="67" s="1"/>
  <c r="BA170" i="67"/>
  <c r="BA222" i="67" s="1"/>
  <c r="BA274" i="67" s="1"/>
  <c r="BA175" i="67"/>
  <c r="BA227" i="67" s="1"/>
  <c r="BA279" i="67" s="1"/>
  <c r="BA184" i="67"/>
  <c r="BA236" i="67" s="1"/>
  <c r="BA288" i="67" s="1"/>
  <c r="BA180" i="67"/>
  <c r="BA232" i="67" s="1"/>
  <c r="BA284" i="67" s="1"/>
  <c r="BA179" i="67"/>
  <c r="BA231" i="67" s="1"/>
  <c r="BA283" i="67" s="1"/>
  <c r="BA174" i="67"/>
  <c r="BA226" i="67" s="1"/>
  <c r="BA278" i="67" s="1"/>
  <c r="BA168" i="67"/>
  <c r="BA220" i="67" s="1"/>
  <c r="BA272" i="67" s="1"/>
  <c r="BA172" i="67"/>
  <c r="BA224" i="67" s="1"/>
  <c r="BA276" i="67" s="1"/>
  <c r="BA171" i="67"/>
  <c r="BA223" i="67" s="1"/>
  <c r="BA275" i="67" s="1"/>
  <c r="BA216" i="61"/>
  <c r="BA268" i="61" s="1"/>
  <c r="BA320" i="61" s="1"/>
  <c r="BA190" i="61"/>
  <c r="BA242" i="61" s="1"/>
  <c r="BA294" i="61" s="1"/>
  <c r="BA182" i="61"/>
  <c r="BA234" i="61" s="1"/>
  <c r="BA286" i="61" s="1"/>
  <c r="BA215" i="61"/>
  <c r="BA267" i="61" s="1"/>
  <c r="BA319" i="61" s="1"/>
  <c r="BA173" i="61"/>
  <c r="BA225" i="61" s="1"/>
  <c r="BA277" i="61" s="1"/>
  <c r="BA197" i="61"/>
  <c r="BA249" i="61" s="1"/>
  <c r="BA301" i="61" s="1"/>
  <c r="BA208" i="61"/>
  <c r="BA260" i="61" s="1"/>
  <c r="BA312" i="61" s="1"/>
  <c r="BA195" i="61"/>
  <c r="BA247" i="61" s="1"/>
  <c r="BA299" i="61" s="1"/>
  <c r="BA167" i="61"/>
  <c r="BA219" i="61" s="1"/>
  <c r="BA271" i="61" s="1"/>
  <c r="BA211" i="61"/>
  <c r="BA263" i="61" s="1"/>
  <c r="BA315" i="61" s="1"/>
  <c r="BA178" i="61"/>
  <c r="BA230" i="61" s="1"/>
  <c r="BA282" i="61" s="1"/>
  <c r="BA202" i="61"/>
  <c r="BA254" i="61" s="1"/>
  <c r="BA306" i="61" s="1"/>
  <c r="BA186" i="61"/>
  <c r="BA238" i="61" s="1"/>
  <c r="BA290" i="61" s="1"/>
  <c r="BA175" i="61"/>
  <c r="BA227" i="61" s="1"/>
  <c r="BA279" i="61" s="1"/>
  <c r="BA174" i="61"/>
  <c r="BA226" i="61" s="1"/>
  <c r="BA278" i="61" s="1"/>
  <c r="BA206" i="61"/>
  <c r="BA258" i="61" s="1"/>
  <c r="BA310" i="61" s="1"/>
  <c r="BA205" i="61"/>
  <c r="BA257" i="61" s="1"/>
  <c r="BA309" i="61" s="1"/>
  <c r="BA180" i="61"/>
  <c r="BA232" i="61" s="1"/>
  <c r="BA284" i="61" s="1"/>
  <c r="BA191" i="61"/>
  <c r="BA243" i="61" s="1"/>
  <c r="BA295" i="61" s="1"/>
  <c r="BA192" i="61"/>
  <c r="BA244" i="61" s="1"/>
  <c r="BA296" i="61" s="1"/>
  <c r="BA188" i="61"/>
  <c r="BA240" i="61" s="1"/>
  <c r="BA292" i="61" s="1"/>
  <c r="BA203" i="61"/>
  <c r="BA255" i="61" s="1"/>
  <c r="BA307" i="61" s="1"/>
  <c r="BA209" i="61"/>
  <c r="BA261" i="61" s="1"/>
  <c r="BA313" i="61" s="1"/>
  <c r="BA169" i="61"/>
  <c r="BA221" i="61" s="1"/>
  <c r="BA273" i="61" s="1"/>
  <c r="BA171" i="61"/>
  <c r="BA223" i="61" s="1"/>
  <c r="BA275" i="61" s="1"/>
  <c r="BA189" i="61"/>
  <c r="BA241" i="61" s="1"/>
  <c r="BA293" i="61" s="1"/>
  <c r="BA185" i="61"/>
  <c r="BA237" i="61" s="1"/>
  <c r="BA289" i="61" s="1"/>
  <c r="BA181" i="61"/>
  <c r="BA233" i="61" s="1"/>
  <c r="BA285" i="61" s="1"/>
  <c r="BA193" i="61"/>
  <c r="BA245" i="61" s="1"/>
  <c r="BA297" i="61" s="1"/>
  <c r="BA168" i="61"/>
  <c r="BA220" i="61" s="1"/>
  <c r="BA272" i="61" s="1"/>
  <c r="BA200" i="61"/>
  <c r="BA252" i="61" s="1"/>
  <c r="BA304" i="61" s="1"/>
  <c r="BA177" i="61"/>
  <c r="BA229" i="61" s="1"/>
  <c r="BA281" i="61" s="1"/>
  <c r="BA199" i="61"/>
  <c r="BA251" i="61" s="1"/>
  <c r="BA303" i="61" s="1"/>
  <c r="BA170" i="61"/>
  <c r="BA222" i="61" s="1"/>
  <c r="BA274" i="61" s="1"/>
  <c r="BA214" i="61"/>
  <c r="BA266" i="61" s="1"/>
  <c r="BA318" i="61" s="1"/>
  <c r="BA201" i="61"/>
  <c r="BA253" i="61" s="1"/>
  <c r="BA305" i="61" s="1"/>
  <c r="BA183" i="61"/>
  <c r="BA235" i="61" s="1"/>
  <c r="BA287" i="61" s="1"/>
  <c r="BA204" i="61"/>
  <c r="BA256" i="61" s="1"/>
  <c r="BA308" i="61" s="1"/>
  <c r="BA184" i="61"/>
  <c r="BA194" i="61"/>
  <c r="BA246" i="61" s="1"/>
  <c r="BA298" i="61" s="1"/>
  <c r="BA207" i="61"/>
  <c r="BA259" i="61" s="1"/>
  <c r="BA311" i="61" s="1"/>
  <c r="BA213" i="61"/>
  <c r="BA265" i="61" s="1"/>
  <c r="BA317" i="61" s="1"/>
  <c r="BA179" i="61"/>
  <c r="BA231" i="61" s="1"/>
  <c r="BA283" i="61" s="1"/>
  <c r="BA196" i="61"/>
  <c r="BA248" i="61" s="1"/>
  <c r="BA300" i="61" s="1"/>
  <c r="BA210" i="61"/>
  <c r="BA262" i="61" s="1"/>
  <c r="BA314" i="61" s="1"/>
  <c r="BA212" i="61"/>
  <c r="BA264" i="61" s="1"/>
  <c r="BA316" i="61" s="1"/>
  <c r="BA176" i="61"/>
  <c r="BA228" i="61" s="1"/>
  <c r="BA280" i="61" s="1"/>
  <c r="BA198" i="61"/>
  <c r="BA250" i="61" s="1"/>
  <c r="BA302" i="61" s="1"/>
  <c r="BA187" i="61"/>
  <c r="BA239" i="61" s="1"/>
  <c r="BA291" i="61" s="1"/>
  <c r="BB130" i="61"/>
  <c r="BB130" i="67"/>
  <c r="BB125" i="61"/>
  <c r="BB125" i="67"/>
  <c r="BB118" i="61"/>
  <c r="BB335" i="61" s="1"/>
  <c r="BB118" i="67"/>
  <c r="BB335" i="67" s="1"/>
  <c r="BB117" i="61"/>
  <c r="BB117" i="67"/>
  <c r="BB115" i="61"/>
  <c r="BB115" i="67"/>
  <c r="BB333" i="67" s="1"/>
  <c r="BB119" i="61"/>
  <c r="BB119" i="67"/>
  <c r="BB128" i="61"/>
  <c r="BB128" i="67"/>
  <c r="BB116" i="61"/>
  <c r="BB116" i="67"/>
  <c r="BB129" i="61"/>
  <c r="BB129" i="67"/>
  <c r="BB127" i="61"/>
  <c r="BB127" i="67"/>
  <c r="BB124" i="61"/>
  <c r="BB124" i="67"/>
  <c r="BB121" i="61"/>
  <c r="BB121" i="67"/>
  <c r="BB123" i="61"/>
  <c r="BB123" i="67"/>
  <c r="BB114" i="61"/>
  <c r="BB114" i="67"/>
  <c r="BB120" i="61"/>
  <c r="BB120" i="67"/>
  <c r="BB122" i="61"/>
  <c r="BB122" i="67"/>
  <c r="BB126" i="61"/>
  <c r="BB126" i="67"/>
  <c r="BB131" i="61"/>
  <c r="BB131" i="67"/>
  <c r="BA60" i="61"/>
  <c r="BA110" i="61" s="1"/>
  <c r="BA236" i="61"/>
  <c r="BA288" i="61" s="1"/>
  <c r="BA224" i="61"/>
  <c r="BA276" i="61" s="1"/>
  <c r="BL54" i="56"/>
  <c r="BL57" i="56"/>
  <c r="BL55" i="56"/>
  <c r="BL58" i="56"/>
  <c r="BL51" i="56"/>
  <c r="BL52" i="56"/>
  <c r="AY184" i="69"/>
  <c r="AY71" i="69" s="1"/>
  <c r="AY183" i="59"/>
  <c r="AY70" i="59" s="1"/>
  <c r="BA324" i="61"/>
  <c r="BA342" i="61" s="1"/>
  <c r="BA357" i="61" s="1"/>
  <c r="BL10" i="56"/>
  <c r="BL19" i="56"/>
  <c r="BL42" i="56"/>
  <c r="BL46" i="56"/>
  <c r="BL48" i="56"/>
  <c r="BL30" i="56"/>
  <c r="BL27" i="56"/>
  <c r="BL9" i="56"/>
  <c r="BL25" i="56"/>
  <c r="BL33" i="56"/>
  <c r="BL16" i="56"/>
  <c r="BL22" i="56"/>
  <c r="BL39" i="56"/>
  <c r="BL18" i="56"/>
  <c r="BL12" i="56"/>
  <c r="BL37" i="56"/>
  <c r="BL49" i="56"/>
  <c r="BL24" i="56"/>
  <c r="BL36" i="56"/>
  <c r="BL45" i="56"/>
  <c r="BL28" i="56"/>
  <c r="BL13" i="56"/>
  <c r="BL31" i="56"/>
  <c r="BL43" i="56"/>
  <c r="BL34" i="56"/>
  <c r="BL40" i="56"/>
  <c r="BL21" i="56"/>
  <c r="BL15" i="56"/>
  <c r="BA57" i="67"/>
  <c r="BA399" i="67" s="1"/>
  <c r="BA401" i="67" s="1"/>
  <c r="BA402" i="67" s="1"/>
  <c r="BA324" i="67"/>
  <c r="BA57" i="61"/>
  <c r="AZ81" i="69"/>
  <c r="BA82" i="69"/>
  <c r="BB83" i="69"/>
  <c r="BC84" i="69"/>
  <c r="BD85" i="69"/>
  <c r="BE86" i="69"/>
  <c r="AZ188" i="69"/>
  <c r="BA189" i="69"/>
  <c r="BB190" i="69"/>
  <c r="BC191" i="69"/>
  <c r="BD192" i="69"/>
  <c r="BE193" i="69"/>
  <c r="AZ401" i="61"/>
  <c r="AZ402" i="61" s="1"/>
  <c r="AZ80" i="59"/>
  <c r="BA81" i="59"/>
  <c r="BB82" i="59"/>
  <c r="BC83" i="59"/>
  <c r="BD84" i="59"/>
  <c r="BE85" i="59"/>
  <c r="AZ187" i="59"/>
  <c r="BA188" i="59"/>
  <c r="BB189" i="59"/>
  <c r="BC190" i="59"/>
  <c r="BD191" i="59"/>
  <c r="BE192" i="59"/>
  <c r="BM3" i="56"/>
  <c r="AX29" i="1"/>
  <c r="BL6" i="56"/>
  <c r="BL7" i="56"/>
  <c r="AY14" i="59" l="1"/>
  <c r="AY18" i="59" s="1"/>
  <c r="AX20" i="69"/>
  <c r="BA23" i="75"/>
  <c r="BE137" i="75" s="1"/>
  <c r="BE84" i="75"/>
  <c r="BA80" i="75"/>
  <c r="BD83" i="75"/>
  <c r="BB81" i="75"/>
  <c r="AZ79" i="75"/>
  <c r="AZ129" i="75" s="1"/>
  <c r="AZ16" i="75" s="1"/>
  <c r="BC82" i="75"/>
  <c r="BF85" i="75"/>
  <c r="BA21" i="75"/>
  <c r="BB333" i="61"/>
  <c r="BB330" i="67"/>
  <c r="BB336" i="67"/>
  <c r="BB329" i="61"/>
  <c r="BB336" i="61"/>
  <c r="BB328" i="67"/>
  <c r="BB325" i="67"/>
  <c r="BB329" i="67"/>
  <c r="BA399" i="61"/>
  <c r="BB332" i="67"/>
  <c r="BB334" i="67"/>
  <c r="BB331" i="67"/>
  <c r="BB331" i="61"/>
  <c r="BB327" i="67"/>
  <c r="BB326" i="67"/>
  <c r="BA338" i="67"/>
  <c r="BA353" i="67"/>
  <c r="BA368" i="67" s="1"/>
  <c r="BA351" i="67"/>
  <c r="BA366" i="67" s="1"/>
  <c r="BA350" i="67"/>
  <c r="BA365" i="67" s="1"/>
  <c r="BA345" i="67"/>
  <c r="BA360" i="67" s="1"/>
  <c r="BA348" i="67"/>
  <c r="BA363" i="67" s="1"/>
  <c r="BA349" i="67"/>
  <c r="BA364" i="67" s="1"/>
  <c r="BA347" i="67"/>
  <c r="BA362" i="67" s="1"/>
  <c r="BA342" i="67"/>
  <c r="BA357" i="67" s="1"/>
  <c r="BA343" i="67"/>
  <c r="BA358" i="67" s="1"/>
  <c r="BA344" i="67"/>
  <c r="BA359" i="67" s="1"/>
  <c r="BA346" i="67"/>
  <c r="BA361" i="67" s="1"/>
  <c r="BA352" i="67"/>
  <c r="BA367" i="67" s="1"/>
  <c r="BA341" i="67"/>
  <c r="BA356" i="67" s="1"/>
  <c r="BA372" i="61"/>
  <c r="BA343" i="61"/>
  <c r="BA358" i="61" s="1"/>
  <c r="BA344" i="61"/>
  <c r="BA359" i="61" s="1"/>
  <c r="BA346" i="61"/>
  <c r="BA361" i="61" s="1"/>
  <c r="BA348" i="61"/>
  <c r="BA363" i="61" s="1"/>
  <c r="BA353" i="61"/>
  <c r="BA368" i="61" s="1"/>
  <c r="BA352" i="61"/>
  <c r="BA367" i="61" s="1"/>
  <c r="BA351" i="61"/>
  <c r="BA366" i="61" s="1"/>
  <c r="BA347" i="61"/>
  <c r="BA362" i="61" s="1"/>
  <c r="BA349" i="61"/>
  <c r="BA364" i="61" s="1"/>
  <c r="BA345" i="61"/>
  <c r="BA360" i="61" s="1"/>
  <c r="BA341" i="61"/>
  <c r="BA356" i="61" s="1"/>
  <c r="BA350" i="61"/>
  <c r="BA365" i="61" s="1"/>
  <c r="BA338" i="61"/>
  <c r="BB325" i="61"/>
  <c r="BB165" i="67"/>
  <c r="BA78" i="69"/>
  <c r="BF193" i="69" s="1"/>
  <c r="BA76" i="69"/>
  <c r="BA75" i="59"/>
  <c r="BF85" i="59" s="1"/>
  <c r="BA77" i="59"/>
  <c r="BF192" i="59" s="1"/>
  <c r="BL110" i="56"/>
  <c r="BL50" i="56"/>
  <c r="BL68" i="56"/>
  <c r="BL77" i="56"/>
  <c r="BL119" i="56"/>
  <c r="BL89" i="56"/>
  <c r="BC141" i="67" s="1"/>
  <c r="BA135" i="69"/>
  <c r="BF140" i="69"/>
  <c r="AZ133" i="59"/>
  <c r="AZ183" i="59" s="1"/>
  <c r="AZ70" i="59" s="1"/>
  <c r="BF139" i="59"/>
  <c r="BC8" i="61"/>
  <c r="BC61" i="61" s="1"/>
  <c r="BG12" i="61"/>
  <c r="BG65" i="61" s="1"/>
  <c r="BF11" i="61"/>
  <c r="BF64" i="61" s="1"/>
  <c r="BE10" i="61"/>
  <c r="BE63" i="61" s="1"/>
  <c r="BD9" i="61"/>
  <c r="BD62" i="61" s="1"/>
  <c r="BH13" i="61"/>
  <c r="BH66" i="61" s="1"/>
  <c r="J66" i="61" s="1"/>
  <c r="BB7" i="61"/>
  <c r="BB328" i="61"/>
  <c r="BB330" i="61"/>
  <c r="BB326" i="61"/>
  <c r="BL125" i="56"/>
  <c r="BB327" i="61"/>
  <c r="BL80" i="56"/>
  <c r="BL146" i="56"/>
  <c r="BL116" i="56"/>
  <c r="BL71" i="56"/>
  <c r="BL143" i="56"/>
  <c r="BL92" i="56"/>
  <c r="BL62" i="56"/>
  <c r="BL98" i="56"/>
  <c r="BL113" i="56"/>
  <c r="BL122" i="56"/>
  <c r="BL152" i="56"/>
  <c r="BL155" i="56"/>
  <c r="BL131" i="56"/>
  <c r="BL134" i="56"/>
  <c r="BL137" i="56"/>
  <c r="BL95" i="56"/>
  <c r="BL140" i="56"/>
  <c r="BL101" i="56"/>
  <c r="BL149" i="56"/>
  <c r="BL65" i="56"/>
  <c r="BL104" i="56"/>
  <c r="BL107" i="56"/>
  <c r="BL86" i="56"/>
  <c r="BL83" i="56"/>
  <c r="BL74" i="56"/>
  <c r="BL128" i="56"/>
  <c r="BA221" i="67"/>
  <c r="BA273" i="67" s="1"/>
  <c r="BC8" i="67"/>
  <c r="BC61" i="67" s="1"/>
  <c r="BG12" i="67"/>
  <c r="BG65" i="67" s="1"/>
  <c r="BF11" i="67"/>
  <c r="BF64" i="67" s="1"/>
  <c r="BE10" i="67"/>
  <c r="BE63" i="67" s="1"/>
  <c r="BH13" i="67"/>
  <c r="BH66" i="67" s="1"/>
  <c r="J66" i="67" s="1"/>
  <c r="BD9" i="67"/>
  <c r="BD62" i="67" s="1"/>
  <c r="BB7" i="67"/>
  <c r="BB164" i="61"/>
  <c r="BB334" i="61"/>
  <c r="BB332" i="61"/>
  <c r="AZ134" i="69"/>
  <c r="AZ184" i="69" s="1"/>
  <c r="AZ71" i="69" s="1"/>
  <c r="BL59" i="56"/>
  <c r="BL56" i="56"/>
  <c r="BL53" i="56"/>
  <c r="AZ238" i="69"/>
  <c r="AZ73" i="69" s="1"/>
  <c r="AZ131" i="69"/>
  <c r="AZ69" i="69" s="1"/>
  <c r="AZ237" i="59"/>
  <c r="AZ72" i="59" s="1"/>
  <c r="AZ130" i="59"/>
  <c r="AZ68" i="59" s="1"/>
  <c r="BC137" i="69"/>
  <c r="BD138" i="69"/>
  <c r="BB136" i="69"/>
  <c r="BL44" i="56"/>
  <c r="BL29" i="56"/>
  <c r="BL14" i="56"/>
  <c r="BL41" i="56"/>
  <c r="BE139" i="69"/>
  <c r="BL35" i="56"/>
  <c r="BL26" i="56"/>
  <c r="BL32" i="56"/>
  <c r="BL17" i="56"/>
  <c r="BL20" i="56"/>
  <c r="BL38" i="56"/>
  <c r="BL23" i="56"/>
  <c r="BL11" i="56"/>
  <c r="BL47" i="56"/>
  <c r="BA134" i="59"/>
  <c r="BE138" i="59"/>
  <c r="BL8" i="56"/>
  <c r="BB135" i="59"/>
  <c r="BC136" i="59"/>
  <c r="BD137" i="59"/>
  <c r="AX30" i="1"/>
  <c r="BM4" i="56"/>
  <c r="AY28" i="1"/>
  <c r="AY18" i="69" l="1"/>
  <c r="AY20" i="59"/>
  <c r="BD136" i="75"/>
  <c r="BF138" i="75"/>
  <c r="BB134" i="75"/>
  <c r="BA133" i="75"/>
  <c r="BA183" i="75" s="1"/>
  <c r="BA18" i="75" s="1"/>
  <c r="BC135" i="75"/>
  <c r="BA22" i="75"/>
  <c r="BF31" i="75"/>
  <c r="BA26" i="75"/>
  <c r="BA76" i="75" s="1"/>
  <c r="BA14" i="75" s="1"/>
  <c r="BC28" i="75"/>
  <c r="BE30" i="75"/>
  <c r="BB27" i="75"/>
  <c r="BD29" i="75"/>
  <c r="BA383" i="67"/>
  <c r="BA376" i="67"/>
  <c r="BA377" i="67"/>
  <c r="BA372" i="67"/>
  <c r="BA379" i="67"/>
  <c r="BA381" i="67"/>
  <c r="BA375" i="67"/>
  <c r="BA382" i="67"/>
  <c r="BA373" i="67"/>
  <c r="BA371" i="67"/>
  <c r="BA378" i="67"/>
  <c r="BA380" i="67"/>
  <c r="BA374" i="67"/>
  <c r="BA379" i="61"/>
  <c r="BA378" i="61"/>
  <c r="BA382" i="61"/>
  <c r="BA377" i="61"/>
  <c r="BA375" i="61"/>
  <c r="BA376" i="61"/>
  <c r="BA373" i="61"/>
  <c r="BA371" i="61"/>
  <c r="BA381" i="61"/>
  <c r="BA383" i="61"/>
  <c r="BA380" i="61"/>
  <c r="BA374" i="61"/>
  <c r="BA77" i="69"/>
  <c r="BA76" i="59"/>
  <c r="BC148" i="67"/>
  <c r="BC128" i="67"/>
  <c r="BC137" i="61"/>
  <c r="BC128" i="61"/>
  <c r="BC137" i="67"/>
  <c r="BC148" i="61"/>
  <c r="BC134" i="61"/>
  <c r="BC134" i="67"/>
  <c r="BC144" i="61"/>
  <c r="BC135" i="61"/>
  <c r="BC162" i="61"/>
  <c r="BC132" i="61"/>
  <c r="BC150" i="67"/>
  <c r="BC141" i="61"/>
  <c r="BC152" i="67"/>
  <c r="BC142" i="61"/>
  <c r="BC160" i="61"/>
  <c r="BC153" i="61"/>
  <c r="BC151" i="61"/>
  <c r="BC149" i="61"/>
  <c r="BC159" i="61"/>
  <c r="BC138" i="67"/>
  <c r="BC151" i="67"/>
  <c r="BC83" i="69"/>
  <c r="BF86" i="69"/>
  <c r="BC160" i="67"/>
  <c r="BC153" i="67"/>
  <c r="BC152" i="61"/>
  <c r="BC142" i="67"/>
  <c r="BC150" i="61"/>
  <c r="BC138" i="61"/>
  <c r="BC135" i="67"/>
  <c r="BC149" i="67"/>
  <c r="BC159" i="67"/>
  <c r="BC144" i="67"/>
  <c r="BC132" i="67"/>
  <c r="BC162" i="67"/>
  <c r="BC136" i="61"/>
  <c r="BC136" i="67"/>
  <c r="BC146" i="61"/>
  <c r="BC146" i="67"/>
  <c r="BC161" i="67"/>
  <c r="BC161" i="61"/>
  <c r="BC157" i="61"/>
  <c r="BC157" i="67"/>
  <c r="BM120" i="56"/>
  <c r="BM127" i="56"/>
  <c r="BM96" i="56"/>
  <c r="BM69" i="56"/>
  <c r="BM87" i="56"/>
  <c r="BM136" i="56"/>
  <c r="BM60" i="56"/>
  <c r="BM108" i="56"/>
  <c r="BM73" i="56"/>
  <c r="BM139" i="56"/>
  <c r="BM66" i="56"/>
  <c r="BM111" i="56"/>
  <c r="BM94" i="56"/>
  <c r="BM100" i="56"/>
  <c r="BM75" i="56"/>
  <c r="BM64" i="56"/>
  <c r="BM117" i="56"/>
  <c r="BM114" i="56"/>
  <c r="BM144" i="56"/>
  <c r="BM148" i="56"/>
  <c r="BM106" i="56"/>
  <c r="BM118" i="56"/>
  <c r="BM84" i="56"/>
  <c r="BM88" i="56"/>
  <c r="BM151" i="56"/>
  <c r="BM81" i="56"/>
  <c r="BM142" i="56"/>
  <c r="BM76" i="56"/>
  <c r="BM99" i="56"/>
  <c r="BM90" i="56"/>
  <c r="BM133" i="56"/>
  <c r="BM132" i="56"/>
  <c r="BM138" i="56"/>
  <c r="BM79" i="56"/>
  <c r="BM85" i="56"/>
  <c r="BM103" i="56"/>
  <c r="BM145" i="56"/>
  <c r="BM72" i="56"/>
  <c r="BM78" i="56"/>
  <c r="BM121" i="56"/>
  <c r="BM130" i="56"/>
  <c r="BM123" i="56"/>
  <c r="BM126" i="56"/>
  <c r="BM82" i="56"/>
  <c r="BM105" i="56"/>
  <c r="BM147" i="56"/>
  <c r="BM109" i="56"/>
  <c r="BM97" i="56"/>
  <c r="BM141" i="56"/>
  <c r="BM150" i="56"/>
  <c r="BM129" i="56"/>
  <c r="BM115" i="56"/>
  <c r="BM67" i="56"/>
  <c r="BM112" i="56"/>
  <c r="BM135" i="56"/>
  <c r="BM91" i="56"/>
  <c r="BM93" i="56"/>
  <c r="BM102" i="56"/>
  <c r="BM124" i="56"/>
  <c r="BM61" i="56"/>
  <c r="BM63" i="56"/>
  <c r="BM70" i="56"/>
  <c r="BM154" i="56"/>
  <c r="BM153" i="56"/>
  <c r="BC139" i="67"/>
  <c r="BC139" i="61"/>
  <c r="BC133" i="67"/>
  <c r="BC133" i="61"/>
  <c r="BC145" i="67"/>
  <c r="BC145" i="61"/>
  <c r="BC156" i="61"/>
  <c r="BC156" i="67"/>
  <c r="BC140" i="67"/>
  <c r="BC140" i="61"/>
  <c r="BC158" i="67"/>
  <c r="BC158" i="61"/>
  <c r="BC155" i="61"/>
  <c r="BC155" i="67"/>
  <c r="BC154" i="67"/>
  <c r="BC154" i="61"/>
  <c r="BC147" i="61"/>
  <c r="BC147" i="67"/>
  <c r="BC143" i="61"/>
  <c r="BC143" i="67"/>
  <c r="BC163" i="61"/>
  <c r="BC163" i="67"/>
  <c r="BB57" i="67"/>
  <c r="BB399" i="67" s="1"/>
  <c r="BB401" i="67" s="1"/>
  <c r="BB402" i="67" s="1"/>
  <c r="BB197" i="67"/>
  <c r="BB249" i="67" s="1"/>
  <c r="BB301" i="67" s="1"/>
  <c r="BB204" i="67"/>
  <c r="BB256" i="67" s="1"/>
  <c r="BB308" i="67" s="1"/>
  <c r="BB201" i="67"/>
  <c r="BB253" i="67" s="1"/>
  <c r="BB305" i="67" s="1"/>
  <c r="BB198" i="67"/>
  <c r="BB250" i="67" s="1"/>
  <c r="BB302" i="67" s="1"/>
  <c r="BB205" i="67"/>
  <c r="BB257" i="67" s="1"/>
  <c r="BB309" i="67" s="1"/>
  <c r="BB187" i="67"/>
  <c r="BB239" i="67" s="1"/>
  <c r="BB291" i="67" s="1"/>
  <c r="BB190" i="67"/>
  <c r="BB242" i="67" s="1"/>
  <c r="BB294" i="67" s="1"/>
  <c r="BB202" i="67"/>
  <c r="BB254" i="67" s="1"/>
  <c r="BB306" i="67" s="1"/>
  <c r="BB194" i="67"/>
  <c r="BB246" i="67" s="1"/>
  <c r="BB298" i="67" s="1"/>
  <c r="BB188" i="67"/>
  <c r="BB240" i="67" s="1"/>
  <c r="BB292" i="67" s="1"/>
  <c r="BB203" i="67"/>
  <c r="BB255" i="67" s="1"/>
  <c r="BB307" i="67" s="1"/>
  <c r="BB213" i="67"/>
  <c r="BB265" i="67" s="1"/>
  <c r="BB317" i="67" s="1"/>
  <c r="BB185" i="67"/>
  <c r="BB237" i="67" s="1"/>
  <c r="BB289" i="67" s="1"/>
  <c r="BB193" i="67"/>
  <c r="BB245" i="67" s="1"/>
  <c r="BB297" i="67" s="1"/>
  <c r="BB210" i="67"/>
  <c r="BB262" i="67" s="1"/>
  <c r="BB314" i="67" s="1"/>
  <c r="BB208" i="67"/>
  <c r="BB260" i="67" s="1"/>
  <c r="BB312" i="67" s="1"/>
  <c r="BB196" i="67"/>
  <c r="BB248" i="67" s="1"/>
  <c r="BB300" i="67" s="1"/>
  <c r="BB191" i="67"/>
  <c r="BB243" i="67" s="1"/>
  <c r="BB295" i="67" s="1"/>
  <c r="BB206" i="67"/>
  <c r="BB258" i="67" s="1"/>
  <c r="BB310" i="67" s="1"/>
  <c r="BB214" i="67"/>
  <c r="BB266" i="67" s="1"/>
  <c r="BB318" i="67" s="1"/>
  <c r="BB209" i="67"/>
  <c r="BB261" i="67" s="1"/>
  <c r="BB313" i="67" s="1"/>
  <c r="BB199" i="67"/>
  <c r="BB251" i="67" s="1"/>
  <c r="BB303" i="67" s="1"/>
  <c r="BB195" i="67"/>
  <c r="BB247" i="67" s="1"/>
  <c r="BB299" i="67" s="1"/>
  <c r="BB211" i="67"/>
  <c r="BB263" i="67" s="1"/>
  <c r="BB315" i="67" s="1"/>
  <c r="BB200" i="67"/>
  <c r="BB252" i="67" s="1"/>
  <c r="BB304" i="67" s="1"/>
  <c r="BB207" i="67"/>
  <c r="BB259" i="67" s="1"/>
  <c r="BB311" i="67" s="1"/>
  <c r="BB189" i="67"/>
  <c r="BB241" i="67" s="1"/>
  <c r="BB293" i="67" s="1"/>
  <c r="BB212" i="67"/>
  <c r="BB264" i="67" s="1"/>
  <c r="BB316" i="67" s="1"/>
  <c r="BB186" i="67"/>
  <c r="BB238" i="67" s="1"/>
  <c r="BB290" i="67" s="1"/>
  <c r="BB215" i="67"/>
  <c r="BB267" i="67" s="1"/>
  <c r="BB319" i="67" s="1"/>
  <c r="BB192" i="67"/>
  <c r="BB244" i="67" s="1"/>
  <c r="BB296" i="67" s="1"/>
  <c r="BB216" i="67"/>
  <c r="BB268" i="67" s="1"/>
  <c r="BB320" i="67" s="1"/>
  <c r="BB183" i="67"/>
  <c r="BB235" i="67" s="1"/>
  <c r="BB287" i="67" s="1"/>
  <c r="BB182" i="67"/>
  <c r="BB234" i="67" s="1"/>
  <c r="BB286" i="67" s="1"/>
  <c r="BB172" i="67"/>
  <c r="BB224" i="67" s="1"/>
  <c r="BB276" i="67" s="1"/>
  <c r="BB174" i="67"/>
  <c r="BB226" i="67" s="1"/>
  <c r="BB278" i="67" s="1"/>
  <c r="BB171" i="67"/>
  <c r="BB223" i="67" s="1"/>
  <c r="BB275" i="67" s="1"/>
  <c r="BB177" i="67"/>
  <c r="BB229" i="67" s="1"/>
  <c r="BB281" i="67" s="1"/>
  <c r="BB179" i="67"/>
  <c r="BB231" i="67" s="1"/>
  <c r="BB283" i="67" s="1"/>
  <c r="BB167" i="67"/>
  <c r="BB219" i="67" s="1"/>
  <c r="BB271" i="67" s="1"/>
  <c r="BB168" i="67"/>
  <c r="BB220" i="67" s="1"/>
  <c r="BB272" i="67" s="1"/>
  <c r="BB176" i="67"/>
  <c r="BB228" i="67" s="1"/>
  <c r="BB280" i="67" s="1"/>
  <c r="BB178" i="67"/>
  <c r="BB230" i="67" s="1"/>
  <c r="BB282" i="67" s="1"/>
  <c r="BB169" i="67"/>
  <c r="BB221" i="67" s="1"/>
  <c r="BB273" i="67" s="1"/>
  <c r="BB175" i="67"/>
  <c r="BB227" i="67" s="1"/>
  <c r="BB279" i="67" s="1"/>
  <c r="BB181" i="67"/>
  <c r="BB233" i="67" s="1"/>
  <c r="BB285" i="67" s="1"/>
  <c r="BB173" i="67"/>
  <c r="BB225" i="67" s="1"/>
  <c r="BB277" i="67" s="1"/>
  <c r="BB170" i="67"/>
  <c r="BB222" i="67" s="1"/>
  <c r="BB274" i="67" s="1"/>
  <c r="BB180" i="67"/>
  <c r="BB232" i="67" s="1"/>
  <c r="BB284" i="67" s="1"/>
  <c r="BB184" i="67"/>
  <c r="BB236" i="67" s="1"/>
  <c r="BB288" i="67" s="1"/>
  <c r="BC114" i="61"/>
  <c r="BC114" i="67"/>
  <c r="BC115" i="61"/>
  <c r="BC115" i="67"/>
  <c r="BC333" i="67" s="1"/>
  <c r="BC117" i="61"/>
  <c r="BC325" i="61" s="1"/>
  <c r="BC117" i="67"/>
  <c r="BC121" i="61"/>
  <c r="BC121" i="67"/>
  <c r="BC131" i="61"/>
  <c r="BC131" i="67"/>
  <c r="BC119" i="61"/>
  <c r="BC119" i="67"/>
  <c r="BC122" i="61"/>
  <c r="BC122" i="67"/>
  <c r="BC126" i="61"/>
  <c r="BC126" i="67"/>
  <c r="BC124" i="61"/>
  <c r="BC124" i="67"/>
  <c r="BC120" i="61"/>
  <c r="BC120" i="67"/>
  <c r="BC125" i="61"/>
  <c r="BC125" i="67"/>
  <c r="BC129" i="61"/>
  <c r="BC129" i="67"/>
  <c r="BC127" i="61"/>
  <c r="BC127" i="67"/>
  <c r="BC118" i="61"/>
  <c r="BC335" i="61" s="1"/>
  <c r="BC118" i="67"/>
  <c r="BC335" i="67" s="1"/>
  <c r="BC123" i="61"/>
  <c r="BC123" i="67"/>
  <c r="BC116" i="61"/>
  <c r="BC333" i="61" s="1"/>
  <c r="BC116" i="67"/>
  <c r="BC130" i="61"/>
  <c r="BC130" i="67"/>
  <c r="BB181" i="61"/>
  <c r="BB233" i="61" s="1"/>
  <c r="BB285" i="61" s="1"/>
  <c r="BB184" i="61"/>
  <c r="BB236" i="61" s="1"/>
  <c r="BB288" i="61" s="1"/>
  <c r="BB197" i="61"/>
  <c r="BB249" i="61" s="1"/>
  <c r="BB301" i="61" s="1"/>
  <c r="BB201" i="61"/>
  <c r="BB253" i="61" s="1"/>
  <c r="BB305" i="61" s="1"/>
  <c r="BB213" i="61"/>
  <c r="BB265" i="61" s="1"/>
  <c r="BB317" i="61" s="1"/>
  <c r="BB193" i="61"/>
  <c r="BB245" i="61" s="1"/>
  <c r="BB297" i="61" s="1"/>
  <c r="BB209" i="61"/>
  <c r="BB261" i="61" s="1"/>
  <c r="BB313" i="61" s="1"/>
  <c r="BB200" i="61"/>
  <c r="BB252" i="61" s="1"/>
  <c r="BB304" i="61" s="1"/>
  <c r="BB211" i="61"/>
  <c r="BB263" i="61" s="1"/>
  <c r="BB315" i="61" s="1"/>
  <c r="BB189" i="61"/>
  <c r="BB241" i="61" s="1"/>
  <c r="BB293" i="61" s="1"/>
  <c r="BB179" i="61"/>
  <c r="BB231" i="61" s="1"/>
  <c r="BB283" i="61" s="1"/>
  <c r="BB171" i="61"/>
  <c r="BB223" i="61" s="1"/>
  <c r="BB275" i="61" s="1"/>
  <c r="BB187" i="61"/>
  <c r="BB239" i="61" s="1"/>
  <c r="BB291" i="61" s="1"/>
  <c r="BB202" i="61"/>
  <c r="BB254" i="61" s="1"/>
  <c r="BB306" i="61" s="1"/>
  <c r="BB203" i="61"/>
  <c r="BB255" i="61" s="1"/>
  <c r="BB307" i="61" s="1"/>
  <c r="BB207" i="61"/>
  <c r="BB259" i="61" s="1"/>
  <c r="BB311" i="61" s="1"/>
  <c r="BB191" i="61"/>
  <c r="BB243" i="61" s="1"/>
  <c r="BB295" i="61" s="1"/>
  <c r="BB198" i="61"/>
  <c r="BB250" i="61" s="1"/>
  <c r="BB302" i="61" s="1"/>
  <c r="BB196" i="61"/>
  <c r="BB248" i="61" s="1"/>
  <c r="BB300" i="61" s="1"/>
  <c r="BB214" i="61"/>
  <c r="BB266" i="61" s="1"/>
  <c r="BB318" i="61" s="1"/>
  <c r="BB174" i="61"/>
  <c r="BB226" i="61" s="1"/>
  <c r="BB278" i="61" s="1"/>
  <c r="BB178" i="61"/>
  <c r="BB230" i="61" s="1"/>
  <c r="BB282" i="61" s="1"/>
  <c r="BB176" i="61"/>
  <c r="BB228" i="61" s="1"/>
  <c r="BB280" i="61" s="1"/>
  <c r="BB180" i="61"/>
  <c r="BB232" i="61" s="1"/>
  <c r="BB284" i="61" s="1"/>
  <c r="BB169" i="61"/>
  <c r="BB221" i="61" s="1"/>
  <c r="BB273" i="61" s="1"/>
  <c r="BB188" i="61"/>
  <c r="BB240" i="61" s="1"/>
  <c r="BB292" i="61" s="1"/>
  <c r="BB194" i="61"/>
  <c r="BB246" i="61" s="1"/>
  <c r="BB298" i="61" s="1"/>
  <c r="BB185" i="61"/>
  <c r="BB237" i="61" s="1"/>
  <c r="BB289" i="61" s="1"/>
  <c r="BB186" i="61"/>
  <c r="BB238" i="61" s="1"/>
  <c r="BB290" i="61" s="1"/>
  <c r="BB192" i="61"/>
  <c r="BB244" i="61" s="1"/>
  <c r="BB296" i="61" s="1"/>
  <c r="BB212" i="61"/>
  <c r="BB264" i="61" s="1"/>
  <c r="BB316" i="61" s="1"/>
  <c r="BB199" i="61"/>
  <c r="BB251" i="61" s="1"/>
  <c r="BB303" i="61" s="1"/>
  <c r="BB216" i="61"/>
  <c r="BB268" i="61" s="1"/>
  <c r="BB320" i="61" s="1"/>
  <c r="BB173" i="61"/>
  <c r="BB225" i="61" s="1"/>
  <c r="BB277" i="61" s="1"/>
  <c r="BB182" i="61"/>
  <c r="BB234" i="61" s="1"/>
  <c r="BB286" i="61" s="1"/>
  <c r="BB204" i="61"/>
  <c r="BB256" i="61" s="1"/>
  <c r="BB308" i="61" s="1"/>
  <c r="BB190" i="61"/>
  <c r="BB242" i="61" s="1"/>
  <c r="BB294" i="61" s="1"/>
  <c r="BB205" i="61"/>
  <c r="BB257" i="61" s="1"/>
  <c r="BB309" i="61" s="1"/>
  <c r="BB206" i="61"/>
  <c r="BB258" i="61" s="1"/>
  <c r="BB310" i="61" s="1"/>
  <c r="BB208" i="61"/>
  <c r="BB260" i="61" s="1"/>
  <c r="BB312" i="61" s="1"/>
  <c r="BB195" i="61"/>
  <c r="BB247" i="61" s="1"/>
  <c r="BB299" i="61" s="1"/>
  <c r="BB215" i="61"/>
  <c r="BB267" i="61" s="1"/>
  <c r="BB319" i="61" s="1"/>
  <c r="BB210" i="61"/>
  <c r="BB262" i="61" s="1"/>
  <c r="BB314" i="61" s="1"/>
  <c r="BB177" i="61"/>
  <c r="BB229" i="61" s="1"/>
  <c r="BB281" i="61" s="1"/>
  <c r="BB183" i="61"/>
  <c r="BB235" i="61" s="1"/>
  <c r="BB287" i="61" s="1"/>
  <c r="BB168" i="61"/>
  <c r="BB220" i="61" s="1"/>
  <c r="BB272" i="61" s="1"/>
  <c r="BB175" i="61"/>
  <c r="BB227" i="61" s="1"/>
  <c r="BB279" i="61" s="1"/>
  <c r="BB170" i="61"/>
  <c r="BB222" i="61" s="1"/>
  <c r="BB274" i="61" s="1"/>
  <c r="BB172" i="61"/>
  <c r="BB224" i="61" s="1"/>
  <c r="BB276" i="61" s="1"/>
  <c r="BB167" i="61"/>
  <c r="BB219" i="61" s="1"/>
  <c r="BB271" i="61" s="1"/>
  <c r="BB57" i="61"/>
  <c r="BM54" i="56"/>
  <c r="BM58" i="56"/>
  <c r="BM55" i="56"/>
  <c r="BM57" i="56"/>
  <c r="BM51" i="56"/>
  <c r="BM52" i="56"/>
  <c r="BM10" i="56"/>
  <c r="BM19" i="56"/>
  <c r="BM42" i="56"/>
  <c r="BM48" i="56"/>
  <c r="BM33" i="56"/>
  <c r="BM22" i="56"/>
  <c r="BM27" i="56"/>
  <c r="BM31" i="56"/>
  <c r="BM18" i="56"/>
  <c r="BM24" i="56"/>
  <c r="BM43" i="56"/>
  <c r="BM34" i="56"/>
  <c r="BM21" i="56"/>
  <c r="BM30" i="56"/>
  <c r="BM9" i="56"/>
  <c r="BM49" i="56"/>
  <c r="BM25" i="56"/>
  <c r="BM39" i="56"/>
  <c r="BM15" i="56"/>
  <c r="BM46" i="56"/>
  <c r="BM37" i="56"/>
  <c r="BM36" i="56"/>
  <c r="BM28" i="56"/>
  <c r="BM16" i="56"/>
  <c r="BM12" i="56"/>
  <c r="BM45" i="56"/>
  <c r="BM13" i="56"/>
  <c r="BM40" i="56"/>
  <c r="BB60" i="61"/>
  <c r="BB110" i="61" s="1"/>
  <c r="BB324" i="61"/>
  <c r="BB341" i="61" s="1"/>
  <c r="BB356" i="61" s="1"/>
  <c r="BD84" i="69"/>
  <c r="BB60" i="67"/>
  <c r="BB110" i="67" s="1"/>
  <c r="AZ14" i="69" s="1"/>
  <c r="BB324" i="67"/>
  <c r="BE85" i="69"/>
  <c r="BA81" i="69"/>
  <c r="BB82" i="69"/>
  <c r="BA188" i="69"/>
  <c r="BB189" i="69"/>
  <c r="BC190" i="69"/>
  <c r="BD191" i="69"/>
  <c r="BE192" i="69"/>
  <c r="BA401" i="61"/>
  <c r="BA402" i="61" s="1"/>
  <c r="BA187" i="59"/>
  <c r="BB188" i="59"/>
  <c r="BC189" i="59"/>
  <c r="BD190" i="59"/>
  <c r="BE191" i="59"/>
  <c r="BA80" i="59"/>
  <c r="BB81" i="59"/>
  <c r="BC82" i="59"/>
  <c r="BD83" i="59"/>
  <c r="BE84" i="59"/>
  <c r="BM7" i="56"/>
  <c r="BM6" i="56"/>
  <c r="AY29" i="1"/>
  <c r="BN3" i="56"/>
  <c r="BC330" i="67" l="1"/>
  <c r="AZ14" i="59"/>
  <c r="AZ18" i="59" s="1"/>
  <c r="AY20" i="69"/>
  <c r="BB23" i="75"/>
  <c r="BB21" i="75"/>
  <c r="BA79" i="75"/>
  <c r="BA129" i="75" s="1"/>
  <c r="BA16" i="75" s="1"/>
  <c r="BD82" i="75"/>
  <c r="BE83" i="75"/>
  <c r="BB80" i="75"/>
  <c r="BF84" i="75"/>
  <c r="BC81" i="75"/>
  <c r="BC336" i="67"/>
  <c r="BC328" i="67"/>
  <c r="BC336" i="61"/>
  <c r="BC329" i="61"/>
  <c r="BC325" i="67"/>
  <c r="BC329" i="67"/>
  <c r="BB399" i="61"/>
  <c r="BC332" i="67"/>
  <c r="BC334" i="67"/>
  <c r="BC327" i="67"/>
  <c r="BC331" i="61"/>
  <c r="BC331" i="67"/>
  <c r="BC326" i="67"/>
  <c r="BB338" i="67"/>
  <c r="BB353" i="67"/>
  <c r="BB368" i="67" s="1"/>
  <c r="BB349" i="67"/>
  <c r="BB364" i="67" s="1"/>
  <c r="BB347" i="67"/>
  <c r="BB362" i="67" s="1"/>
  <c r="BB343" i="67"/>
  <c r="BB358" i="67" s="1"/>
  <c r="BB351" i="67"/>
  <c r="BB366" i="67" s="1"/>
  <c r="BB350" i="67"/>
  <c r="BB365" i="67" s="1"/>
  <c r="BB346" i="67"/>
  <c r="BB361" i="67" s="1"/>
  <c r="BB352" i="67"/>
  <c r="BB367" i="67" s="1"/>
  <c r="BB348" i="67"/>
  <c r="BB363" i="67" s="1"/>
  <c r="BB345" i="67"/>
  <c r="BB360" i="67" s="1"/>
  <c r="BB344" i="67"/>
  <c r="BB359" i="67" s="1"/>
  <c r="BB342" i="67"/>
  <c r="BB357" i="67" s="1"/>
  <c r="BB341" i="67"/>
  <c r="BB356" i="67" s="1"/>
  <c r="BB371" i="61"/>
  <c r="BB346" i="61"/>
  <c r="BB361" i="61" s="1"/>
  <c r="BB344" i="61"/>
  <c r="BB359" i="61" s="1"/>
  <c r="BB348" i="61"/>
  <c r="BB363" i="61" s="1"/>
  <c r="BB343" i="61"/>
  <c r="BB358" i="61" s="1"/>
  <c r="BB351" i="61"/>
  <c r="BB366" i="61" s="1"/>
  <c r="BB353" i="61"/>
  <c r="BB368" i="61" s="1"/>
  <c r="BB352" i="61"/>
  <c r="BB367" i="61" s="1"/>
  <c r="BB347" i="61"/>
  <c r="BB362" i="61" s="1"/>
  <c r="BB345" i="61"/>
  <c r="BB360" i="61" s="1"/>
  <c r="BB349" i="61"/>
  <c r="BB364" i="61" s="1"/>
  <c r="BB350" i="61"/>
  <c r="BB365" i="61" s="1"/>
  <c r="BB342" i="61"/>
  <c r="BB357" i="61" s="1"/>
  <c r="BB338" i="61"/>
  <c r="BC165" i="67"/>
  <c r="BB76" i="69"/>
  <c r="BF85" i="69" s="1"/>
  <c r="BB78" i="69"/>
  <c r="BF192" i="69" s="1"/>
  <c r="BB75" i="59"/>
  <c r="BF84" i="59" s="1"/>
  <c r="BB77" i="59"/>
  <c r="BF191" i="59" s="1"/>
  <c r="BC328" i="61"/>
  <c r="BC326" i="61"/>
  <c r="BM86" i="56"/>
  <c r="BM50" i="56"/>
  <c r="BM29" i="56"/>
  <c r="BM44" i="56"/>
  <c r="BC136" i="69"/>
  <c r="BF139" i="69"/>
  <c r="BC135" i="59"/>
  <c r="BF138" i="59"/>
  <c r="BE9" i="61"/>
  <c r="BE62" i="61" s="1"/>
  <c r="BD8" i="61"/>
  <c r="BD61" i="61" s="1"/>
  <c r="BH12" i="61"/>
  <c r="BH65" i="61" s="1"/>
  <c r="J65" i="61" s="1"/>
  <c r="BG11" i="61"/>
  <c r="BG64" i="61" s="1"/>
  <c r="BF10" i="61"/>
  <c r="BF63" i="61" s="1"/>
  <c r="BC7" i="61"/>
  <c r="BC330" i="61"/>
  <c r="BC327" i="61"/>
  <c r="BM110" i="56"/>
  <c r="BM71" i="56"/>
  <c r="BM113" i="56"/>
  <c r="BM125" i="56"/>
  <c r="BM92" i="56"/>
  <c r="BD142" i="61" s="1"/>
  <c r="BM116" i="56"/>
  <c r="BD150" i="67" s="1"/>
  <c r="BM83" i="56"/>
  <c r="BM119" i="56"/>
  <c r="BM122" i="56"/>
  <c r="BM89" i="56"/>
  <c r="BM68" i="56"/>
  <c r="BM62" i="56"/>
  <c r="BM98" i="56"/>
  <c r="BM155" i="56"/>
  <c r="BM134" i="56"/>
  <c r="BM143" i="56"/>
  <c r="BM104" i="56"/>
  <c r="BM77" i="56"/>
  <c r="BM149" i="56"/>
  <c r="BM65" i="56"/>
  <c r="BM80" i="56"/>
  <c r="BM101" i="56"/>
  <c r="BM140" i="56"/>
  <c r="BM137" i="56"/>
  <c r="BM128" i="56"/>
  <c r="BM131" i="56"/>
  <c r="BM146" i="56"/>
  <c r="BM152" i="56"/>
  <c r="BM107" i="56"/>
  <c r="BM95" i="56"/>
  <c r="BM74" i="56"/>
  <c r="BC332" i="61"/>
  <c r="BC164" i="61"/>
  <c r="BC185" i="61" s="1"/>
  <c r="BE9" i="67"/>
  <c r="BE62" i="67" s="1"/>
  <c r="BD8" i="67"/>
  <c r="BD61" i="67" s="1"/>
  <c r="BH12" i="67"/>
  <c r="BH65" i="67" s="1"/>
  <c r="J65" i="67" s="1"/>
  <c r="BG11" i="67"/>
  <c r="BG64" i="67" s="1"/>
  <c r="BF10" i="67"/>
  <c r="BF63" i="67" s="1"/>
  <c r="BC7" i="67"/>
  <c r="BC334" i="61"/>
  <c r="BM53" i="56"/>
  <c r="BM59" i="56"/>
  <c r="BM56" i="56"/>
  <c r="BA238" i="69"/>
  <c r="BA73" i="69" s="1"/>
  <c r="BA131" i="69"/>
  <c r="BA69" i="69" s="1"/>
  <c r="BA237" i="59"/>
  <c r="BA72" i="59" s="1"/>
  <c r="BA130" i="59"/>
  <c r="BA68" i="59" s="1"/>
  <c r="BA133" i="59"/>
  <c r="BM38" i="56"/>
  <c r="BM26" i="56"/>
  <c r="BM41" i="56"/>
  <c r="BM17" i="56"/>
  <c r="BM47" i="56"/>
  <c r="BM35" i="56"/>
  <c r="BM32" i="56"/>
  <c r="BM23" i="56"/>
  <c r="BM20" i="56"/>
  <c r="BM14" i="56"/>
  <c r="BM11" i="56"/>
  <c r="BD136" i="59"/>
  <c r="BB134" i="59"/>
  <c r="BE137" i="59"/>
  <c r="BD137" i="69"/>
  <c r="BE138" i="69"/>
  <c r="BA134" i="69"/>
  <c r="BB135" i="69"/>
  <c r="BM8" i="56"/>
  <c r="AY30" i="1"/>
  <c r="AZ28" i="1"/>
  <c r="BN4" i="56"/>
  <c r="AZ18" i="69" l="1"/>
  <c r="AZ20" i="59"/>
  <c r="BB22" i="75"/>
  <c r="BE29" i="75"/>
  <c r="BD28" i="75"/>
  <c r="BC27" i="75"/>
  <c r="BB26" i="75"/>
  <c r="BB76" i="75" s="1"/>
  <c r="BB14" i="75" s="1"/>
  <c r="BF30" i="75"/>
  <c r="BE136" i="75"/>
  <c r="BB133" i="75"/>
  <c r="BB183" i="75" s="1"/>
  <c r="BB18" i="75" s="1"/>
  <c r="BF137" i="75"/>
  <c r="BD135" i="75"/>
  <c r="BC134" i="75"/>
  <c r="BB383" i="67"/>
  <c r="BB376" i="67"/>
  <c r="BB375" i="67"/>
  <c r="BB379" i="67"/>
  <c r="BB381" i="67"/>
  <c r="BB371" i="67"/>
  <c r="BB378" i="67"/>
  <c r="BB380" i="67"/>
  <c r="BB374" i="67"/>
  <c r="BB382" i="67"/>
  <c r="BB377" i="67"/>
  <c r="BB372" i="67"/>
  <c r="BB373" i="67"/>
  <c r="BC57" i="67"/>
  <c r="BC399" i="67" s="1"/>
  <c r="BC401" i="67" s="1"/>
  <c r="BC402" i="67" s="1"/>
  <c r="BB383" i="61"/>
  <c r="BB376" i="61"/>
  <c r="BB379" i="61"/>
  <c r="BB378" i="61"/>
  <c r="BB382" i="61"/>
  <c r="BB377" i="61"/>
  <c r="BB380" i="61"/>
  <c r="BB374" i="61"/>
  <c r="BB375" i="61"/>
  <c r="BB381" i="61"/>
  <c r="BB372" i="61"/>
  <c r="BB373" i="61"/>
  <c r="BB77" i="69"/>
  <c r="BB76" i="59"/>
  <c r="BD128" i="67"/>
  <c r="BD126" i="67"/>
  <c r="BD128" i="61"/>
  <c r="BD140" i="67"/>
  <c r="BC177" i="61"/>
  <c r="BC229" i="61" s="1"/>
  <c r="BC281" i="61" s="1"/>
  <c r="BD140" i="61"/>
  <c r="BD121" i="67"/>
  <c r="BD121" i="61"/>
  <c r="BD159" i="61"/>
  <c r="BD132" i="61"/>
  <c r="BD151" i="67"/>
  <c r="BD126" i="61"/>
  <c r="BD156" i="61"/>
  <c r="BD134" i="67"/>
  <c r="BD139" i="61"/>
  <c r="BD149" i="61"/>
  <c r="BD153" i="61"/>
  <c r="BD163" i="61"/>
  <c r="BD141" i="67"/>
  <c r="BD150" i="61"/>
  <c r="BD135" i="67"/>
  <c r="BD144" i="61"/>
  <c r="BD152" i="67"/>
  <c r="BD142" i="67"/>
  <c r="BD148" i="61"/>
  <c r="BD149" i="67"/>
  <c r="BD141" i="61"/>
  <c r="BD135" i="61"/>
  <c r="BD163" i="67"/>
  <c r="BD148" i="67"/>
  <c r="BD153" i="67"/>
  <c r="BD139" i="67"/>
  <c r="BD159" i="67"/>
  <c r="BD151" i="61"/>
  <c r="BD132" i="67"/>
  <c r="BD156" i="67"/>
  <c r="BC189" i="61"/>
  <c r="BC241" i="61" s="1"/>
  <c r="BC293" i="61" s="1"/>
  <c r="BC199" i="61"/>
  <c r="BC251" i="61" s="1"/>
  <c r="BC303" i="61" s="1"/>
  <c r="BD134" i="61"/>
  <c r="BC176" i="61"/>
  <c r="BC228" i="61" s="1"/>
  <c r="BC280" i="61" s="1"/>
  <c r="BC197" i="61"/>
  <c r="BC249" i="61" s="1"/>
  <c r="BC301" i="61" s="1"/>
  <c r="BC167" i="61"/>
  <c r="BC219" i="61" s="1"/>
  <c r="BC271" i="61" s="1"/>
  <c r="BC195" i="61"/>
  <c r="BC247" i="61" s="1"/>
  <c r="BC299" i="61" s="1"/>
  <c r="BC175" i="61"/>
  <c r="BC227" i="61" s="1"/>
  <c r="BC279" i="61" s="1"/>
  <c r="BC192" i="61"/>
  <c r="BC244" i="61" s="1"/>
  <c r="BC296" i="61" s="1"/>
  <c r="BC205" i="61"/>
  <c r="BC257" i="61" s="1"/>
  <c r="BC309" i="61" s="1"/>
  <c r="BC196" i="61"/>
  <c r="BC248" i="61" s="1"/>
  <c r="BC300" i="61" s="1"/>
  <c r="BD152" i="61"/>
  <c r="BD144" i="67"/>
  <c r="BD143" i="67"/>
  <c r="BD143" i="61"/>
  <c r="BD155" i="61"/>
  <c r="BD155" i="67"/>
  <c r="BD157" i="61"/>
  <c r="BD157" i="67"/>
  <c r="BN139" i="56"/>
  <c r="BN144" i="56"/>
  <c r="BN111" i="56"/>
  <c r="BN148" i="56"/>
  <c r="BN127" i="56"/>
  <c r="BN108" i="56"/>
  <c r="BN120" i="56"/>
  <c r="BN100" i="56"/>
  <c r="BN136" i="56"/>
  <c r="BN75" i="56"/>
  <c r="BN73" i="56"/>
  <c r="BN66" i="56"/>
  <c r="BN60" i="56"/>
  <c r="BN117" i="56"/>
  <c r="BN94" i="56"/>
  <c r="BN96" i="56"/>
  <c r="BN69" i="56"/>
  <c r="BN64" i="56"/>
  <c r="BN114" i="56"/>
  <c r="BN87" i="56"/>
  <c r="BN63" i="56"/>
  <c r="BN93" i="56"/>
  <c r="BN82" i="56"/>
  <c r="BN123" i="56"/>
  <c r="BN118" i="56"/>
  <c r="BN76" i="56"/>
  <c r="BN81" i="56"/>
  <c r="BN72" i="56"/>
  <c r="BN151" i="56"/>
  <c r="BN79" i="56"/>
  <c r="BN124" i="56"/>
  <c r="BN112" i="56"/>
  <c r="BN129" i="56"/>
  <c r="BN126" i="56"/>
  <c r="BN88" i="56"/>
  <c r="BN90" i="56"/>
  <c r="BN142" i="56"/>
  <c r="BN84" i="56"/>
  <c r="BN103" i="56"/>
  <c r="BN145" i="56"/>
  <c r="BN99" i="56"/>
  <c r="BN102" i="56"/>
  <c r="BN130" i="56"/>
  <c r="BN85" i="56"/>
  <c r="BN133" i="56"/>
  <c r="BN97" i="56"/>
  <c r="BN106" i="56"/>
  <c r="BN132" i="56"/>
  <c r="BN105" i="56"/>
  <c r="BN138" i="56"/>
  <c r="BN147" i="56"/>
  <c r="BN78" i="56"/>
  <c r="BN121" i="56"/>
  <c r="BN109" i="56"/>
  <c r="BN67" i="56"/>
  <c r="BN141" i="56"/>
  <c r="BN91" i="56"/>
  <c r="BN150" i="56"/>
  <c r="BN70" i="56"/>
  <c r="BN61" i="56"/>
  <c r="BN115" i="56"/>
  <c r="BN135" i="56"/>
  <c r="BN153" i="56"/>
  <c r="BN154" i="56"/>
  <c r="BD147" i="67"/>
  <c r="BD147" i="61"/>
  <c r="BD158" i="61"/>
  <c r="BD158" i="67"/>
  <c r="BD138" i="61"/>
  <c r="BD138" i="67"/>
  <c r="BD162" i="67"/>
  <c r="BD162" i="61"/>
  <c r="BD145" i="61"/>
  <c r="BD145" i="67"/>
  <c r="BD133" i="61"/>
  <c r="BD133" i="67"/>
  <c r="BD137" i="67"/>
  <c r="BD137" i="61"/>
  <c r="BD136" i="61"/>
  <c r="BD136" i="67"/>
  <c r="BD160" i="61"/>
  <c r="BD160" i="67"/>
  <c r="BD154" i="67"/>
  <c r="BD154" i="61"/>
  <c r="BD161" i="67"/>
  <c r="BD161" i="61"/>
  <c r="BD146" i="61"/>
  <c r="BD146" i="67"/>
  <c r="BC213" i="67"/>
  <c r="BC265" i="67" s="1"/>
  <c r="BC317" i="67" s="1"/>
  <c r="BC205" i="67"/>
  <c r="BC257" i="67" s="1"/>
  <c r="BC309" i="67" s="1"/>
  <c r="BC203" i="67"/>
  <c r="BC255" i="67" s="1"/>
  <c r="BC307" i="67" s="1"/>
  <c r="BC190" i="67"/>
  <c r="BC242" i="67" s="1"/>
  <c r="BC294" i="67" s="1"/>
  <c r="BC185" i="67"/>
  <c r="BC237" i="67" s="1"/>
  <c r="BC289" i="67" s="1"/>
  <c r="BC201" i="67"/>
  <c r="BC253" i="67" s="1"/>
  <c r="BC305" i="67" s="1"/>
  <c r="BC188" i="67"/>
  <c r="BC240" i="67" s="1"/>
  <c r="BC292" i="67" s="1"/>
  <c r="BC194" i="67"/>
  <c r="BC246" i="67" s="1"/>
  <c r="BC298" i="67" s="1"/>
  <c r="BC204" i="67"/>
  <c r="BC256" i="67" s="1"/>
  <c r="BC308" i="67" s="1"/>
  <c r="BC187" i="67"/>
  <c r="BC239" i="67" s="1"/>
  <c r="BC291" i="67" s="1"/>
  <c r="BC197" i="67"/>
  <c r="BC249" i="67" s="1"/>
  <c r="BC301" i="67" s="1"/>
  <c r="BC202" i="67"/>
  <c r="BC254" i="67" s="1"/>
  <c r="BC306" i="67" s="1"/>
  <c r="BC189" i="67"/>
  <c r="BC241" i="67" s="1"/>
  <c r="BC293" i="67" s="1"/>
  <c r="BC199" i="67"/>
  <c r="BC251" i="67" s="1"/>
  <c r="BC303" i="67" s="1"/>
  <c r="BC192" i="67"/>
  <c r="BC244" i="67" s="1"/>
  <c r="BC296" i="67" s="1"/>
  <c r="BC210" i="67"/>
  <c r="BC262" i="67" s="1"/>
  <c r="BC314" i="67" s="1"/>
  <c r="BC186" i="67"/>
  <c r="BC238" i="67" s="1"/>
  <c r="BC290" i="67" s="1"/>
  <c r="BC215" i="67"/>
  <c r="BC267" i="67" s="1"/>
  <c r="BC319" i="67" s="1"/>
  <c r="BC193" i="67"/>
  <c r="BC245" i="67" s="1"/>
  <c r="BC297" i="67" s="1"/>
  <c r="BC196" i="67"/>
  <c r="BC248" i="67" s="1"/>
  <c r="BC300" i="67" s="1"/>
  <c r="BC195" i="67"/>
  <c r="BC247" i="67" s="1"/>
  <c r="BC299" i="67" s="1"/>
  <c r="BC206" i="67"/>
  <c r="BC258" i="67" s="1"/>
  <c r="BC310" i="67" s="1"/>
  <c r="BC214" i="67"/>
  <c r="BC266" i="67" s="1"/>
  <c r="BC318" i="67" s="1"/>
  <c r="BC191" i="67"/>
  <c r="BC243" i="67" s="1"/>
  <c r="BC295" i="67" s="1"/>
  <c r="BC200" i="67"/>
  <c r="BC252" i="67" s="1"/>
  <c r="BC304" i="67" s="1"/>
  <c r="BC198" i="67"/>
  <c r="BC250" i="67" s="1"/>
  <c r="BC302" i="67" s="1"/>
  <c r="BC207" i="67"/>
  <c r="BC259" i="67" s="1"/>
  <c r="BC311" i="67" s="1"/>
  <c r="BC211" i="67"/>
  <c r="BC263" i="67" s="1"/>
  <c r="BC315" i="67" s="1"/>
  <c r="BC209" i="67"/>
  <c r="BC261" i="67" s="1"/>
  <c r="BC313" i="67" s="1"/>
  <c r="BC212" i="67"/>
  <c r="BC264" i="67" s="1"/>
  <c r="BC316" i="67" s="1"/>
  <c r="BC208" i="67"/>
  <c r="BC260" i="67" s="1"/>
  <c r="BC312" i="67" s="1"/>
  <c r="BC216" i="67"/>
  <c r="BC268" i="67" s="1"/>
  <c r="BC320" i="67" s="1"/>
  <c r="BC181" i="67"/>
  <c r="BC233" i="67" s="1"/>
  <c r="BC285" i="67" s="1"/>
  <c r="BC175" i="67"/>
  <c r="BC227" i="67" s="1"/>
  <c r="BC279" i="67" s="1"/>
  <c r="BC176" i="67"/>
  <c r="BC228" i="67" s="1"/>
  <c r="BC280" i="67" s="1"/>
  <c r="BC172" i="67"/>
  <c r="BC224" i="67" s="1"/>
  <c r="BC276" i="67" s="1"/>
  <c r="BC167" i="67"/>
  <c r="BC219" i="67" s="1"/>
  <c r="BC271" i="67" s="1"/>
  <c r="BC177" i="67"/>
  <c r="BC229" i="67" s="1"/>
  <c r="BC281" i="67" s="1"/>
  <c r="BC183" i="67"/>
  <c r="BC235" i="67" s="1"/>
  <c r="BC287" i="67" s="1"/>
  <c r="BC182" i="67"/>
  <c r="BC234" i="67" s="1"/>
  <c r="BC286" i="67" s="1"/>
  <c r="BC170" i="67"/>
  <c r="BC222" i="67" s="1"/>
  <c r="BC274" i="67" s="1"/>
  <c r="BC178" i="67"/>
  <c r="BC230" i="67" s="1"/>
  <c r="BC282" i="67" s="1"/>
  <c r="BC168" i="67"/>
  <c r="BC220" i="67" s="1"/>
  <c r="BC272" i="67" s="1"/>
  <c r="BC179" i="67"/>
  <c r="BC231" i="67" s="1"/>
  <c r="BC283" i="67" s="1"/>
  <c r="BC171" i="67"/>
  <c r="BC223" i="67" s="1"/>
  <c r="BC275" i="67" s="1"/>
  <c r="BC184" i="67"/>
  <c r="BC236" i="67" s="1"/>
  <c r="BC288" i="67" s="1"/>
  <c r="BC180" i="67"/>
  <c r="BC232" i="67" s="1"/>
  <c r="BC284" i="67" s="1"/>
  <c r="BC174" i="67"/>
  <c r="BC226" i="67" s="1"/>
  <c r="BC278" i="67" s="1"/>
  <c r="BC173" i="67"/>
  <c r="BC225" i="67" s="1"/>
  <c r="BC277" i="67" s="1"/>
  <c r="BC169" i="67"/>
  <c r="BC221" i="67" s="1"/>
  <c r="BC273" i="67" s="1"/>
  <c r="BD119" i="61"/>
  <c r="BD119" i="67"/>
  <c r="BD117" i="61"/>
  <c r="BD117" i="67"/>
  <c r="BD115" i="61"/>
  <c r="BD115" i="67"/>
  <c r="BD333" i="67" s="1"/>
  <c r="BD122" i="61"/>
  <c r="BD122" i="67"/>
  <c r="BD120" i="61"/>
  <c r="BD120" i="67"/>
  <c r="BD130" i="61"/>
  <c r="BD130" i="67"/>
  <c r="BD114" i="61"/>
  <c r="BD114" i="67"/>
  <c r="BD116" i="61"/>
  <c r="BD116" i="67"/>
  <c r="BD123" i="61"/>
  <c r="BD123" i="67"/>
  <c r="BD125" i="61"/>
  <c r="BD125" i="67"/>
  <c r="BD124" i="61"/>
  <c r="BD124" i="67"/>
  <c r="BD131" i="61"/>
  <c r="BD131" i="67"/>
  <c r="BD118" i="61"/>
  <c r="BD335" i="61" s="1"/>
  <c r="BD118" i="67"/>
  <c r="BD335" i="67" s="1"/>
  <c r="BD127" i="61"/>
  <c r="BD127" i="67"/>
  <c r="BD129" i="61"/>
  <c r="BD129" i="67"/>
  <c r="BC169" i="61"/>
  <c r="BC221" i="61" s="1"/>
  <c r="BC273" i="61" s="1"/>
  <c r="BC198" i="61"/>
  <c r="BC250" i="61" s="1"/>
  <c r="BC302" i="61" s="1"/>
  <c r="BC209" i="61"/>
  <c r="BC261" i="61" s="1"/>
  <c r="BC313" i="61" s="1"/>
  <c r="BC170" i="61"/>
  <c r="BC222" i="61" s="1"/>
  <c r="BC274" i="61" s="1"/>
  <c r="BC207" i="61"/>
  <c r="BC259" i="61" s="1"/>
  <c r="BC311" i="61" s="1"/>
  <c r="BC187" i="61"/>
  <c r="BC239" i="61" s="1"/>
  <c r="BC291" i="61" s="1"/>
  <c r="BC173" i="61"/>
  <c r="BC225" i="61" s="1"/>
  <c r="BC277" i="61" s="1"/>
  <c r="BC210" i="61"/>
  <c r="BC262" i="61" s="1"/>
  <c r="BC314" i="61" s="1"/>
  <c r="BC201" i="61"/>
  <c r="BC253" i="61" s="1"/>
  <c r="BC305" i="61" s="1"/>
  <c r="BC182" i="61"/>
  <c r="BC234" i="61" s="1"/>
  <c r="BC286" i="61" s="1"/>
  <c r="BC212" i="61"/>
  <c r="BC264" i="61" s="1"/>
  <c r="BC316" i="61" s="1"/>
  <c r="BC202" i="61"/>
  <c r="BC254" i="61" s="1"/>
  <c r="BC306" i="61" s="1"/>
  <c r="BC168" i="61"/>
  <c r="BC220" i="61" s="1"/>
  <c r="BC272" i="61" s="1"/>
  <c r="BC178" i="61"/>
  <c r="BC230" i="61" s="1"/>
  <c r="BC282" i="61" s="1"/>
  <c r="BC214" i="61"/>
  <c r="BC266" i="61" s="1"/>
  <c r="BC318" i="61" s="1"/>
  <c r="BC194" i="61"/>
  <c r="BC246" i="61" s="1"/>
  <c r="BC298" i="61" s="1"/>
  <c r="BC181" i="61"/>
  <c r="BC233" i="61" s="1"/>
  <c r="BC285" i="61" s="1"/>
  <c r="BC206" i="61"/>
  <c r="BC258" i="61" s="1"/>
  <c r="BC310" i="61" s="1"/>
  <c r="BC213" i="61"/>
  <c r="BC265" i="61" s="1"/>
  <c r="BC317" i="61" s="1"/>
  <c r="BC180" i="61"/>
  <c r="BC232" i="61" s="1"/>
  <c r="BC284" i="61" s="1"/>
  <c r="BC186" i="61"/>
  <c r="BC238" i="61" s="1"/>
  <c r="BC290" i="61" s="1"/>
  <c r="BC204" i="61"/>
  <c r="BC256" i="61" s="1"/>
  <c r="BC308" i="61" s="1"/>
  <c r="BC171" i="61"/>
  <c r="BC223" i="61" s="1"/>
  <c r="BC275" i="61" s="1"/>
  <c r="BC191" i="61"/>
  <c r="BC243" i="61" s="1"/>
  <c r="BC295" i="61" s="1"/>
  <c r="BC188" i="61"/>
  <c r="BC240" i="61" s="1"/>
  <c r="BC292" i="61" s="1"/>
  <c r="BC174" i="61"/>
  <c r="BC226" i="61" s="1"/>
  <c r="BC278" i="61" s="1"/>
  <c r="BC183" i="61"/>
  <c r="BC235" i="61" s="1"/>
  <c r="BC287" i="61" s="1"/>
  <c r="BC208" i="61"/>
  <c r="BC260" i="61" s="1"/>
  <c r="BC312" i="61" s="1"/>
  <c r="BC203" i="61"/>
  <c r="BC255" i="61" s="1"/>
  <c r="BC307" i="61" s="1"/>
  <c r="BC216" i="61"/>
  <c r="BC268" i="61" s="1"/>
  <c r="BC320" i="61" s="1"/>
  <c r="BC193" i="61"/>
  <c r="BC245" i="61" s="1"/>
  <c r="BC297" i="61" s="1"/>
  <c r="BC184" i="61"/>
  <c r="BC236" i="61" s="1"/>
  <c r="BC288" i="61" s="1"/>
  <c r="BC179" i="61"/>
  <c r="BC231" i="61" s="1"/>
  <c r="BC283" i="61" s="1"/>
  <c r="BC200" i="61"/>
  <c r="BC252" i="61" s="1"/>
  <c r="BC304" i="61" s="1"/>
  <c r="BC190" i="61"/>
  <c r="BC242" i="61" s="1"/>
  <c r="BC294" i="61" s="1"/>
  <c r="BC211" i="61"/>
  <c r="BC263" i="61" s="1"/>
  <c r="BC315" i="61" s="1"/>
  <c r="BC215" i="61"/>
  <c r="BC267" i="61" s="1"/>
  <c r="BC319" i="61" s="1"/>
  <c r="BC172" i="61"/>
  <c r="BC224" i="61" s="1"/>
  <c r="BC276" i="61" s="1"/>
  <c r="BC57" i="61"/>
  <c r="BC237" i="61"/>
  <c r="BC289" i="61" s="1"/>
  <c r="BN57" i="56"/>
  <c r="BN58" i="56"/>
  <c r="BN55" i="56"/>
  <c r="BN54" i="56"/>
  <c r="BN52" i="56"/>
  <c r="BN51" i="56"/>
  <c r="BA184" i="69"/>
  <c r="BA71" i="69" s="1"/>
  <c r="BA183" i="59"/>
  <c r="BA70" i="59" s="1"/>
  <c r="BC324" i="61"/>
  <c r="BC343" i="61" s="1"/>
  <c r="BC358" i="61" s="1"/>
  <c r="BC60" i="61"/>
  <c r="BC110" i="61" s="1"/>
  <c r="BN10" i="56"/>
  <c r="BN46" i="56"/>
  <c r="BN30" i="56"/>
  <c r="BN43" i="56"/>
  <c r="BN33" i="56"/>
  <c r="BN27" i="56"/>
  <c r="BN31" i="56"/>
  <c r="BN49" i="56"/>
  <c r="BN39" i="56"/>
  <c r="BN19" i="56"/>
  <c r="BN16" i="56"/>
  <c r="BN12" i="56"/>
  <c r="BN9" i="56"/>
  <c r="BN25" i="56"/>
  <c r="BN22" i="56"/>
  <c r="BN18" i="56"/>
  <c r="BN21" i="56"/>
  <c r="BN24" i="56"/>
  <c r="BN48" i="56"/>
  <c r="BN34" i="56"/>
  <c r="BN45" i="56"/>
  <c r="BN40" i="56"/>
  <c r="BN28" i="56"/>
  <c r="BN15" i="56"/>
  <c r="BN13" i="56"/>
  <c r="BN36" i="56"/>
  <c r="BN42" i="56"/>
  <c r="BN37" i="56"/>
  <c r="BC324" i="67"/>
  <c r="BC60" i="67"/>
  <c r="BC110" i="67" s="1"/>
  <c r="BA14" i="69" s="1"/>
  <c r="BB81" i="69"/>
  <c r="BC82" i="69"/>
  <c r="BD83" i="69"/>
  <c r="BE84" i="69"/>
  <c r="BB188" i="69"/>
  <c r="BC189" i="69"/>
  <c r="BD190" i="69"/>
  <c r="BE191" i="69"/>
  <c r="BB401" i="61"/>
  <c r="BB402" i="61" s="1"/>
  <c r="BB80" i="59"/>
  <c r="BC81" i="59"/>
  <c r="BD82" i="59"/>
  <c r="BE83" i="59"/>
  <c r="BB187" i="59"/>
  <c r="BC188" i="59"/>
  <c r="BD189" i="59"/>
  <c r="BE190" i="59"/>
  <c r="BO3" i="56"/>
  <c r="AZ29" i="1"/>
  <c r="BN6" i="56"/>
  <c r="BN7" i="56"/>
  <c r="BA14" i="59" l="1"/>
  <c r="C30" i="59" s="1"/>
  <c r="AZ20" i="69"/>
  <c r="BC23" i="75"/>
  <c r="BC21" i="75"/>
  <c r="BD81" i="75"/>
  <c r="BE82" i="75"/>
  <c r="BB79" i="75"/>
  <c r="BB129" i="75" s="1"/>
  <c r="BB16" i="75" s="1"/>
  <c r="BC80" i="75"/>
  <c r="BF83" i="75"/>
  <c r="BD333" i="61"/>
  <c r="BD330" i="67"/>
  <c r="BD336" i="67"/>
  <c r="BD336" i="61"/>
  <c r="BD328" i="67"/>
  <c r="BD329" i="61"/>
  <c r="BD325" i="67"/>
  <c r="BD329" i="67"/>
  <c r="BC399" i="61"/>
  <c r="BD332" i="67"/>
  <c r="BD334" i="67"/>
  <c r="BD327" i="67"/>
  <c r="BD331" i="67"/>
  <c r="BD331" i="61"/>
  <c r="BD326" i="67"/>
  <c r="BC338" i="67"/>
  <c r="BC353" i="67"/>
  <c r="BC368" i="67" s="1"/>
  <c r="BC349" i="67"/>
  <c r="BC364" i="67" s="1"/>
  <c r="BC347" i="67"/>
  <c r="BC362" i="67" s="1"/>
  <c r="BC344" i="67"/>
  <c r="BC359" i="67" s="1"/>
  <c r="BC351" i="67"/>
  <c r="BC366" i="67" s="1"/>
  <c r="BC345" i="67"/>
  <c r="BC360" i="67" s="1"/>
  <c r="BC343" i="67"/>
  <c r="BC358" i="67" s="1"/>
  <c r="BC350" i="67"/>
  <c r="BC365" i="67" s="1"/>
  <c r="BC346" i="67"/>
  <c r="BC361" i="67" s="1"/>
  <c r="BC352" i="67"/>
  <c r="BC367" i="67" s="1"/>
  <c r="BC342" i="67"/>
  <c r="BC357" i="67" s="1"/>
  <c r="BC348" i="67"/>
  <c r="BC363" i="67" s="1"/>
  <c r="BC341" i="67"/>
  <c r="BC356" i="67" s="1"/>
  <c r="BC373" i="61"/>
  <c r="BC342" i="61"/>
  <c r="BC357" i="61" s="1"/>
  <c r="BC353" i="61"/>
  <c r="BC368" i="61" s="1"/>
  <c r="BC352" i="61"/>
  <c r="BC367" i="61" s="1"/>
  <c r="BC351" i="61"/>
  <c r="BC366" i="61" s="1"/>
  <c r="BC347" i="61"/>
  <c r="BC362" i="61" s="1"/>
  <c r="BC345" i="61"/>
  <c r="BC360" i="61" s="1"/>
  <c r="BC349" i="61"/>
  <c r="BC364" i="61" s="1"/>
  <c r="BC341" i="61"/>
  <c r="BC356" i="61" s="1"/>
  <c r="BC344" i="61"/>
  <c r="BC359" i="61" s="1"/>
  <c r="BC348" i="61"/>
  <c r="BC363" i="61" s="1"/>
  <c r="BC346" i="61"/>
  <c r="BC361" i="61" s="1"/>
  <c r="BC350" i="61"/>
  <c r="BC365" i="61" s="1"/>
  <c r="BC338" i="61"/>
  <c r="BD325" i="61"/>
  <c r="BD165" i="67"/>
  <c r="BC78" i="69"/>
  <c r="BF191" i="69" s="1"/>
  <c r="BC76" i="69"/>
  <c r="BF84" i="69" s="1"/>
  <c r="BC77" i="59"/>
  <c r="BF190" i="59" s="1"/>
  <c r="BC75" i="59"/>
  <c r="BF83" i="59" s="1"/>
  <c r="BD332" i="61"/>
  <c r="BD326" i="61"/>
  <c r="BN110" i="56"/>
  <c r="BN77" i="56"/>
  <c r="BE137" i="61" s="1"/>
  <c r="BE137" i="69"/>
  <c r="BF138" i="69"/>
  <c r="BE136" i="59"/>
  <c r="BF137" i="59"/>
  <c r="BG10" i="61"/>
  <c r="BG63" i="61" s="1"/>
  <c r="BF9" i="61"/>
  <c r="BF62" i="61" s="1"/>
  <c r="BE8" i="61"/>
  <c r="BE61" i="61" s="1"/>
  <c r="BH11" i="61"/>
  <c r="BH64" i="61" s="1"/>
  <c r="J64" i="61" s="1"/>
  <c r="BD7" i="61"/>
  <c r="BD328" i="61"/>
  <c r="BD327" i="61"/>
  <c r="BD330" i="61"/>
  <c r="BN62" i="56"/>
  <c r="BN71" i="56"/>
  <c r="BN116" i="56"/>
  <c r="BN122" i="56"/>
  <c r="BN113" i="56"/>
  <c r="BN68" i="56"/>
  <c r="BN89" i="56"/>
  <c r="BN125" i="56"/>
  <c r="BN98" i="56"/>
  <c r="BN92" i="56"/>
  <c r="BN146" i="56"/>
  <c r="BN119" i="56"/>
  <c r="BN134" i="56"/>
  <c r="BN143" i="56"/>
  <c r="BN80" i="56"/>
  <c r="BN65" i="56"/>
  <c r="BN152" i="56"/>
  <c r="BN137" i="56"/>
  <c r="BN128" i="56"/>
  <c r="BN140" i="56"/>
  <c r="BN155" i="56"/>
  <c r="BN86" i="56"/>
  <c r="BN101" i="56"/>
  <c r="BN149" i="56"/>
  <c r="BN107" i="56"/>
  <c r="BN131" i="56"/>
  <c r="BN104" i="56"/>
  <c r="BN83" i="56"/>
  <c r="BN95" i="56"/>
  <c r="BN74" i="56"/>
  <c r="BD164" i="61"/>
  <c r="BG10" i="67"/>
  <c r="BG63" i="67" s="1"/>
  <c r="BF9" i="67"/>
  <c r="BF62" i="67" s="1"/>
  <c r="BE8" i="67"/>
  <c r="BE61" i="67" s="1"/>
  <c r="BH11" i="67"/>
  <c r="BH64" i="67" s="1"/>
  <c r="J64" i="67" s="1"/>
  <c r="BD7" i="67"/>
  <c r="BD334" i="61"/>
  <c r="BN32" i="56"/>
  <c r="BN11" i="56"/>
  <c r="BN59" i="56"/>
  <c r="BN56" i="56"/>
  <c r="BN53" i="56"/>
  <c r="BB238" i="69"/>
  <c r="BB73" i="69" s="1"/>
  <c r="BB131" i="69"/>
  <c r="BB69" i="69" s="1"/>
  <c r="BB237" i="59"/>
  <c r="BB72" i="59" s="1"/>
  <c r="BB130" i="59"/>
  <c r="BB68" i="59" s="1"/>
  <c r="BN41" i="56"/>
  <c r="BN47" i="56"/>
  <c r="BN35" i="56"/>
  <c r="BN20" i="56"/>
  <c r="BN14" i="56"/>
  <c r="BN26" i="56"/>
  <c r="BN29" i="56"/>
  <c r="BN23" i="56"/>
  <c r="BN17" i="56"/>
  <c r="BN38" i="56"/>
  <c r="BN50" i="56"/>
  <c r="BN44" i="56"/>
  <c r="BB133" i="59"/>
  <c r="BB134" i="69"/>
  <c r="BC135" i="69"/>
  <c r="BD136" i="69"/>
  <c r="BC134" i="59"/>
  <c r="BD135" i="59"/>
  <c r="BN8" i="56"/>
  <c r="AZ30" i="1"/>
  <c r="BO4" i="56"/>
  <c r="BA28" i="1"/>
  <c r="BA18" i="59" l="1"/>
  <c r="BA20" i="59" s="1"/>
  <c r="C63" i="59" s="1"/>
  <c r="BA18" i="69"/>
  <c r="C30" i="69"/>
  <c r="BC22" i="75"/>
  <c r="BE81" i="75" s="1"/>
  <c r="BC26" i="75"/>
  <c r="BC76" i="75" s="1"/>
  <c r="BC14" i="75" s="1"/>
  <c r="BF29" i="75"/>
  <c r="BE28" i="75"/>
  <c r="BD27" i="75"/>
  <c r="BD134" i="75"/>
  <c r="BF136" i="75"/>
  <c r="BE135" i="75"/>
  <c r="BC133" i="75"/>
  <c r="BC183" i="75" s="1"/>
  <c r="BC18" i="75" s="1"/>
  <c r="BC383" i="67"/>
  <c r="BC381" i="67"/>
  <c r="BC374" i="67"/>
  <c r="BC382" i="67"/>
  <c r="BC377" i="67"/>
  <c r="BC379" i="67"/>
  <c r="BC373" i="67"/>
  <c r="BC375" i="67"/>
  <c r="BC371" i="67"/>
  <c r="BC376" i="67"/>
  <c r="BC380" i="67"/>
  <c r="BC378" i="67"/>
  <c r="BC372" i="67"/>
  <c r="BD60" i="67"/>
  <c r="BD110" i="67" s="1"/>
  <c r="BB14" i="69" s="1"/>
  <c r="BC382" i="61"/>
  <c r="BC375" i="61"/>
  <c r="BC381" i="61"/>
  <c r="BC377" i="61"/>
  <c r="BC383" i="61"/>
  <c r="BC379" i="61"/>
  <c r="BC380" i="61"/>
  <c r="BC371" i="61"/>
  <c r="BC376" i="61"/>
  <c r="BC374" i="61"/>
  <c r="BC378" i="61"/>
  <c r="BC372" i="61"/>
  <c r="BC77" i="69"/>
  <c r="BC76" i="59"/>
  <c r="BE148" i="67"/>
  <c r="BE148" i="61"/>
  <c r="BE159" i="61"/>
  <c r="BE142" i="61"/>
  <c r="BE134" i="61"/>
  <c r="BE135" i="61"/>
  <c r="BE137" i="67"/>
  <c r="BE156" i="67"/>
  <c r="BE144" i="61"/>
  <c r="BE149" i="67"/>
  <c r="BE132" i="67"/>
  <c r="BE151" i="67"/>
  <c r="BE153" i="67"/>
  <c r="BE152" i="67"/>
  <c r="BE160" i="67"/>
  <c r="BE141" i="67"/>
  <c r="BE150" i="61"/>
  <c r="BE144" i="67"/>
  <c r="BE132" i="61"/>
  <c r="BE149" i="61"/>
  <c r="BE141" i="61"/>
  <c r="BE150" i="67"/>
  <c r="BE152" i="61"/>
  <c r="BD57" i="67"/>
  <c r="BD399" i="67" s="1"/>
  <c r="BD401" i="67" s="1"/>
  <c r="BD402" i="67" s="1"/>
  <c r="BE160" i="61"/>
  <c r="BE135" i="67"/>
  <c r="BE159" i="67"/>
  <c r="BE153" i="61"/>
  <c r="BE142" i="67"/>
  <c r="BE134" i="67"/>
  <c r="BE156" i="61"/>
  <c r="BE151" i="61"/>
  <c r="BE136" i="67"/>
  <c r="BE136" i="61"/>
  <c r="BE155" i="67"/>
  <c r="BE155" i="61"/>
  <c r="BE140" i="61"/>
  <c r="BE140" i="67"/>
  <c r="BE158" i="61"/>
  <c r="BE158" i="67"/>
  <c r="BE133" i="61"/>
  <c r="BE133" i="67"/>
  <c r="BE143" i="61"/>
  <c r="BE143" i="67"/>
  <c r="BE147" i="61"/>
  <c r="BE147" i="67"/>
  <c r="BE154" i="61"/>
  <c r="BE154" i="67"/>
  <c r="BE162" i="61"/>
  <c r="BE162" i="67"/>
  <c r="BO66" i="56"/>
  <c r="BO136" i="56"/>
  <c r="BO114" i="56"/>
  <c r="BO148" i="56"/>
  <c r="BO87" i="56"/>
  <c r="BO73" i="56"/>
  <c r="BO117" i="56"/>
  <c r="BO100" i="56"/>
  <c r="BO64" i="56"/>
  <c r="BO69" i="56"/>
  <c r="BO60" i="56"/>
  <c r="BO120" i="56"/>
  <c r="BO96" i="56"/>
  <c r="BO75" i="56"/>
  <c r="BO111" i="56"/>
  <c r="BO139" i="56"/>
  <c r="BO127" i="56"/>
  <c r="BO108" i="56"/>
  <c r="BO94" i="56"/>
  <c r="BO144" i="56"/>
  <c r="BO84" i="56"/>
  <c r="BO63" i="56"/>
  <c r="BO126" i="56"/>
  <c r="BO76" i="56"/>
  <c r="BO93" i="56"/>
  <c r="BO147" i="56"/>
  <c r="BO81" i="56"/>
  <c r="BO123" i="56"/>
  <c r="BO82" i="56"/>
  <c r="BO130" i="56"/>
  <c r="BO72" i="56"/>
  <c r="BO99" i="56"/>
  <c r="BO105" i="56"/>
  <c r="BO121" i="56"/>
  <c r="BO79" i="56"/>
  <c r="BO151" i="56"/>
  <c r="BO90" i="56"/>
  <c r="BO142" i="56"/>
  <c r="BO102" i="56"/>
  <c r="BO118" i="56"/>
  <c r="BO124" i="56"/>
  <c r="BO112" i="56"/>
  <c r="BO70" i="56"/>
  <c r="BO133" i="56"/>
  <c r="BO78" i="56"/>
  <c r="BO132" i="56"/>
  <c r="BO109" i="56"/>
  <c r="BO138" i="56"/>
  <c r="BO88" i="56"/>
  <c r="BO97" i="56"/>
  <c r="BO85" i="56"/>
  <c r="BO103" i="56"/>
  <c r="BO141" i="56"/>
  <c r="BO67" i="56"/>
  <c r="BO91" i="56"/>
  <c r="BO61" i="56"/>
  <c r="BO150" i="56"/>
  <c r="BO135" i="56"/>
  <c r="BO145" i="56"/>
  <c r="BO129" i="56"/>
  <c r="BO115" i="56"/>
  <c r="BO106" i="56"/>
  <c r="BO154" i="56"/>
  <c r="BO153" i="56"/>
  <c r="BE139" i="67"/>
  <c r="BE139" i="61"/>
  <c r="BE161" i="67"/>
  <c r="BE161" i="61"/>
  <c r="BE157" i="61"/>
  <c r="BE157" i="67"/>
  <c r="BE146" i="61"/>
  <c r="BE146" i="67"/>
  <c r="BE145" i="61"/>
  <c r="BE145" i="67"/>
  <c r="BE163" i="61"/>
  <c r="BE163" i="67"/>
  <c r="BE138" i="61"/>
  <c r="BE138" i="67"/>
  <c r="BD324" i="67"/>
  <c r="BD188" i="67"/>
  <c r="BD240" i="67" s="1"/>
  <c r="BD292" i="67" s="1"/>
  <c r="BD213" i="67"/>
  <c r="BD265" i="67" s="1"/>
  <c r="BD317" i="67" s="1"/>
  <c r="BD205" i="67"/>
  <c r="BD257" i="67" s="1"/>
  <c r="BD309" i="67" s="1"/>
  <c r="BD190" i="67"/>
  <c r="BD242" i="67" s="1"/>
  <c r="BD294" i="67" s="1"/>
  <c r="BD194" i="67"/>
  <c r="BD246" i="67" s="1"/>
  <c r="BD298" i="67" s="1"/>
  <c r="BD201" i="67"/>
  <c r="BD253" i="67" s="1"/>
  <c r="BD305" i="67" s="1"/>
  <c r="BD185" i="67"/>
  <c r="BD237" i="67" s="1"/>
  <c r="BD289" i="67" s="1"/>
  <c r="BD197" i="67"/>
  <c r="BD249" i="67" s="1"/>
  <c r="BD301" i="67" s="1"/>
  <c r="BD187" i="67"/>
  <c r="BD239" i="67" s="1"/>
  <c r="BD291" i="67" s="1"/>
  <c r="BD203" i="67"/>
  <c r="BD255" i="67" s="1"/>
  <c r="BD307" i="67" s="1"/>
  <c r="BD202" i="67"/>
  <c r="BD254" i="67" s="1"/>
  <c r="BD306" i="67" s="1"/>
  <c r="BD204" i="67"/>
  <c r="BD256" i="67" s="1"/>
  <c r="BD308" i="67" s="1"/>
  <c r="BD207" i="67"/>
  <c r="BD259" i="67" s="1"/>
  <c r="BD311" i="67" s="1"/>
  <c r="BD214" i="67"/>
  <c r="BD266" i="67" s="1"/>
  <c r="BD318" i="67" s="1"/>
  <c r="BD210" i="67"/>
  <c r="BD262" i="67" s="1"/>
  <c r="BD314" i="67" s="1"/>
  <c r="BD199" i="67"/>
  <c r="BD251" i="67" s="1"/>
  <c r="BD303" i="67" s="1"/>
  <c r="BD200" i="67"/>
  <c r="BD252" i="67" s="1"/>
  <c r="BD304" i="67" s="1"/>
  <c r="BD215" i="67"/>
  <c r="BD267" i="67" s="1"/>
  <c r="BD319" i="67" s="1"/>
  <c r="BD208" i="67"/>
  <c r="BD260" i="67" s="1"/>
  <c r="BD312" i="67" s="1"/>
  <c r="BD192" i="67"/>
  <c r="BD244" i="67" s="1"/>
  <c r="BD296" i="67" s="1"/>
  <c r="BD191" i="67"/>
  <c r="BD243" i="67" s="1"/>
  <c r="BD295" i="67" s="1"/>
  <c r="BD196" i="67"/>
  <c r="BD248" i="67" s="1"/>
  <c r="BD300" i="67" s="1"/>
  <c r="BD195" i="67"/>
  <c r="BD247" i="67" s="1"/>
  <c r="BD299" i="67" s="1"/>
  <c r="BD189" i="67"/>
  <c r="BD241" i="67" s="1"/>
  <c r="BD293" i="67" s="1"/>
  <c r="BD211" i="67"/>
  <c r="BD263" i="67" s="1"/>
  <c r="BD315" i="67" s="1"/>
  <c r="BD198" i="67"/>
  <c r="BD250" i="67" s="1"/>
  <c r="BD302" i="67" s="1"/>
  <c r="BD186" i="67"/>
  <c r="BD238" i="67" s="1"/>
  <c r="BD290" i="67" s="1"/>
  <c r="BD212" i="67"/>
  <c r="BD264" i="67" s="1"/>
  <c r="BD316" i="67" s="1"/>
  <c r="BD206" i="67"/>
  <c r="BD258" i="67" s="1"/>
  <c r="BD310" i="67" s="1"/>
  <c r="BD209" i="67"/>
  <c r="BD261" i="67" s="1"/>
  <c r="BD313" i="67" s="1"/>
  <c r="BD193" i="67"/>
  <c r="BD245" i="67" s="1"/>
  <c r="BD297" i="67" s="1"/>
  <c r="BD216" i="67"/>
  <c r="BD268" i="67" s="1"/>
  <c r="BD320" i="67" s="1"/>
  <c r="BD179" i="67"/>
  <c r="BD231" i="67" s="1"/>
  <c r="BD283" i="67" s="1"/>
  <c r="BD181" i="67"/>
  <c r="BD233" i="67" s="1"/>
  <c r="BD285" i="67" s="1"/>
  <c r="BD174" i="67"/>
  <c r="BD226" i="67" s="1"/>
  <c r="BD278" i="67" s="1"/>
  <c r="BD170" i="67"/>
  <c r="BD222" i="67" s="1"/>
  <c r="BD274" i="67" s="1"/>
  <c r="BD172" i="67"/>
  <c r="BD224" i="67" s="1"/>
  <c r="BD276" i="67" s="1"/>
  <c r="BD176" i="67"/>
  <c r="BD228" i="67" s="1"/>
  <c r="BD280" i="67" s="1"/>
  <c r="BD175" i="67"/>
  <c r="BD227" i="67" s="1"/>
  <c r="BD279" i="67" s="1"/>
  <c r="BD178" i="67"/>
  <c r="BD168" i="67"/>
  <c r="BD220" i="67" s="1"/>
  <c r="BD272" i="67" s="1"/>
  <c r="BD177" i="67"/>
  <c r="BD229" i="67" s="1"/>
  <c r="BD281" i="67" s="1"/>
  <c r="BD183" i="67"/>
  <c r="BD235" i="67" s="1"/>
  <c r="BD287" i="67" s="1"/>
  <c r="BD184" i="67"/>
  <c r="BD236" i="67" s="1"/>
  <c r="BD288" i="67" s="1"/>
  <c r="BD173" i="67"/>
  <c r="BD225" i="67" s="1"/>
  <c r="BD277" i="67" s="1"/>
  <c r="BD171" i="67"/>
  <c r="BD223" i="67" s="1"/>
  <c r="BD275" i="67" s="1"/>
  <c r="BD169" i="67"/>
  <c r="BD180" i="67"/>
  <c r="BD167" i="67"/>
  <c r="BD219" i="67" s="1"/>
  <c r="BD271" i="67" s="1"/>
  <c r="BD182" i="67"/>
  <c r="BD234" i="67" s="1"/>
  <c r="BD286" i="67" s="1"/>
  <c r="BE117" i="61"/>
  <c r="BE117" i="67"/>
  <c r="BE116" i="61"/>
  <c r="BE116" i="67"/>
  <c r="BE127" i="61"/>
  <c r="BE127" i="67"/>
  <c r="BE129" i="61"/>
  <c r="BE129" i="67"/>
  <c r="BE122" i="61"/>
  <c r="BE122" i="67"/>
  <c r="BE126" i="61"/>
  <c r="BE126" i="67"/>
  <c r="BE119" i="61"/>
  <c r="BE119" i="67"/>
  <c r="BE118" i="61"/>
  <c r="BE335" i="61" s="1"/>
  <c r="BE118" i="67"/>
  <c r="BE335" i="67" s="1"/>
  <c r="BE125" i="61"/>
  <c r="BE125" i="67"/>
  <c r="BE130" i="61"/>
  <c r="BE130" i="67"/>
  <c r="BE128" i="61"/>
  <c r="BE128" i="67"/>
  <c r="BE121" i="61"/>
  <c r="BE121" i="67"/>
  <c r="BE131" i="61"/>
  <c r="BE131" i="67"/>
  <c r="BE114" i="61"/>
  <c r="BE114" i="67"/>
  <c r="BE124" i="61"/>
  <c r="BE124" i="67"/>
  <c r="BE120" i="61"/>
  <c r="BE120" i="67"/>
  <c r="BE123" i="61"/>
  <c r="BE123" i="67"/>
  <c r="BE115" i="61"/>
  <c r="BE115" i="67"/>
  <c r="BE333" i="67" s="1"/>
  <c r="BD168" i="61"/>
  <c r="BD220" i="61" s="1"/>
  <c r="BD272" i="61" s="1"/>
  <c r="BD190" i="61"/>
  <c r="BD242" i="61" s="1"/>
  <c r="BD294" i="61" s="1"/>
  <c r="BD187" i="61"/>
  <c r="BD239" i="61" s="1"/>
  <c r="BD291" i="61" s="1"/>
  <c r="BD185" i="61"/>
  <c r="BD237" i="61" s="1"/>
  <c r="BD289" i="61" s="1"/>
  <c r="BD195" i="61"/>
  <c r="BD247" i="61" s="1"/>
  <c r="BD299" i="61" s="1"/>
  <c r="BD199" i="61"/>
  <c r="BD251" i="61" s="1"/>
  <c r="BD303" i="61" s="1"/>
  <c r="BD193" i="61"/>
  <c r="BD245" i="61" s="1"/>
  <c r="BD297" i="61" s="1"/>
  <c r="BD214" i="61"/>
  <c r="BD266" i="61" s="1"/>
  <c r="BD318" i="61" s="1"/>
  <c r="BD207" i="61"/>
  <c r="BD259" i="61" s="1"/>
  <c r="BD311" i="61" s="1"/>
  <c r="BD171" i="61"/>
  <c r="BD223" i="61" s="1"/>
  <c r="BD275" i="61" s="1"/>
  <c r="BD183" i="61"/>
  <c r="BD235" i="61" s="1"/>
  <c r="BD287" i="61" s="1"/>
  <c r="BD184" i="61"/>
  <c r="BD236" i="61" s="1"/>
  <c r="BD288" i="61" s="1"/>
  <c r="BD174" i="61"/>
  <c r="BD226" i="61" s="1"/>
  <c r="BD278" i="61" s="1"/>
  <c r="BD176" i="61"/>
  <c r="BD228" i="61" s="1"/>
  <c r="BD280" i="61" s="1"/>
  <c r="BD213" i="61"/>
  <c r="BD265" i="61" s="1"/>
  <c r="BD317" i="61" s="1"/>
  <c r="BD201" i="61"/>
  <c r="BD253" i="61" s="1"/>
  <c r="BD305" i="61" s="1"/>
  <c r="BD197" i="61"/>
  <c r="BD249" i="61" s="1"/>
  <c r="BD301" i="61" s="1"/>
  <c r="BD206" i="61"/>
  <c r="BD258" i="61" s="1"/>
  <c r="BD310" i="61" s="1"/>
  <c r="BD200" i="61"/>
  <c r="BD252" i="61" s="1"/>
  <c r="BD304" i="61" s="1"/>
  <c r="BD209" i="61"/>
  <c r="BD261" i="61" s="1"/>
  <c r="BD313" i="61" s="1"/>
  <c r="BD211" i="61"/>
  <c r="BD263" i="61" s="1"/>
  <c r="BD315" i="61" s="1"/>
  <c r="BD189" i="61"/>
  <c r="BD241" i="61" s="1"/>
  <c r="BD293" i="61" s="1"/>
  <c r="BD173" i="61"/>
  <c r="BD225" i="61" s="1"/>
  <c r="BD277" i="61" s="1"/>
  <c r="BD172" i="61"/>
  <c r="BD224" i="61" s="1"/>
  <c r="BD276" i="61" s="1"/>
  <c r="BD182" i="61"/>
  <c r="BD234" i="61" s="1"/>
  <c r="BD286" i="61" s="1"/>
  <c r="BD181" i="61"/>
  <c r="BD233" i="61" s="1"/>
  <c r="BD285" i="61" s="1"/>
  <c r="BD167" i="61"/>
  <c r="BD219" i="61" s="1"/>
  <c r="BD271" i="61" s="1"/>
  <c r="BD203" i="61"/>
  <c r="BD255" i="61" s="1"/>
  <c r="BD307" i="61" s="1"/>
  <c r="BD188" i="61"/>
  <c r="BD240" i="61" s="1"/>
  <c r="BD292" i="61" s="1"/>
  <c r="BD202" i="61"/>
  <c r="BD254" i="61" s="1"/>
  <c r="BD306" i="61" s="1"/>
  <c r="BD191" i="61"/>
  <c r="BD243" i="61" s="1"/>
  <c r="BD295" i="61" s="1"/>
  <c r="BD192" i="61"/>
  <c r="BD244" i="61" s="1"/>
  <c r="BD296" i="61" s="1"/>
  <c r="BD208" i="61"/>
  <c r="BD260" i="61" s="1"/>
  <c r="BD312" i="61" s="1"/>
  <c r="BD210" i="61"/>
  <c r="BD262" i="61" s="1"/>
  <c r="BD314" i="61" s="1"/>
  <c r="BD196" i="61"/>
  <c r="BD248" i="61" s="1"/>
  <c r="BD300" i="61" s="1"/>
  <c r="BD180" i="61"/>
  <c r="BD232" i="61" s="1"/>
  <c r="BD284" i="61" s="1"/>
  <c r="BD175" i="61"/>
  <c r="BD227" i="61" s="1"/>
  <c r="BD279" i="61" s="1"/>
  <c r="BD169" i="61"/>
  <c r="BD221" i="61" s="1"/>
  <c r="BD273" i="61" s="1"/>
  <c r="BD177" i="61"/>
  <c r="BD229" i="61" s="1"/>
  <c r="BD281" i="61" s="1"/>
  <c r="BD194" i="61"/>
  <c r="BD246" i="61" s="1"/>
  <c r="BD298" i="61" s="1"/>
  <c r="BD204" i="61"/>
  <c r="BD256" i="61" s="1"/>
  <c r="BD308" i="61" s="1"/>
  <c r="BD205" i="61"/>
  <c r="BD257" i="61" s="1"/>
  <c r="BD309" i="61" s="1"/>
  <c r="BD212" i="61"/>
  <c r="BD264" i="61" s="1"/>
  <c r="BD316" i="61" s="1"/>
  <c r="BD186" i="61"/>
  <c r="BD238" i="61" s="1"/>
  <c r="BD290" i="61" s="1"/>
  <c r="BD198" i="61"/>
  <c r="BD250" i="61" s="1"/>
  <c r="BD302" i="61" s="1"/>
  <c r="BD215" i="61"/>
  <c r="BD267" i="61" s="1"/>
  <c r="BD319" i="61" s="1"/>
  <c r="BD216" i="61"/>
  <c r="BD268" i="61" s="1"/>
  <c r="BD320" i="61" s="1"/>
  <c r="BD170" i="61"/>
  <c r="BD222" i="61" s="1"/>
  <c r="BD274" i="61" s="1"/>
  <c r="BD179" i="61"/>
  <c r="BD231" i="61" s="1"/>
  <c r="BD283" i="61" s="1"/>
  <c r="BD178" i="61"/>
  <c r="BD230" i="61" s="1"/>
  <c r="BD282" i="61" s="1"/>
  <c r="BD60" i="61"/>
  <c r="BD110" i="61" s="1"/>
  <c r="BO54" i="56"/>
  <c r="BO58" i="56"/>
  <c r="BO55" i="56"/>
  <c r="BO57" i="56"/>
  <c r="BO52" i="56"/>
  <c r="BO51" i="56"/>
  <c r="BB184" i="69"/>
  <c r="BB71" i="69" s="1"/>
  <c r="BB183" i="59"/>
  <c r="BB70" i="59" s="1"/>
  <c r="BO10" i="56"/>
  <c r="BO19" i="56"/>
  <c r="BO46" i="56"/>
  <c r="BO16" i="56"/>
  <c r="BO27" i="56"/>
  <c r="BO12" i="56"/>
  <c r="BO9" i="56"/>
  <c r="BO25" i="56"/>
  <c r="BO34" i="56"/>
  <c r="BO37" i="56"/>
  <c r="BO49" i="56"/>
  <c r="BO18" i="56"/>
  <c r="BO30" i="56"/>
  <c r="BO43" i="56"/>
  <c r="BO33" i="56"/>
  <c r="BO31" i="56"/>
  <c r="BO39" i="56"/>
  <c r="BO45" i="56"/>
  <c r="BO28" i="56"/>
  <c r="BO40" i="56"/>
  <c r="BO13" i="56"/>
  <c r="BO22" i="56"/>
  <c r="BO21" i="56"/>
  <c r="BO48" i="56"/>
  <c r="BO36" i="56"/>
  <c r="BO42" i="56"/>
  <c r="BO24" i="56"/>
  <c r="BO15" i="56"/>
  <c r="BD57" i="61"/>
  <c r="BD324" i="61"/>
  <c r="BD348" i="61" s="1"/>
  <c r="BD363" i="61" s="1"/>
  <c r="BC81" i="69"/>
  <c r="BD82" i="69"/>
  <c r="BE83" i="69"/>
  <c r="BC188" i="69"/>
  <c r="BD189" i="69"/>
  <c r="BE190" i="69"/>
  <c r="BC401" i="61"/>
  <c r="BC402" i="61" s="1"/>
  <c r="BC80" i="59"/>
  <c r="BD81" i="59"/>
  <c r="BE82" i="59"/>
  <c r="BC187" i="59"/>
  <c r="BD188" i="59"/>
  <c r="BE189" i="59"/>
  <c r="BO6" i="56"/>
  <c r="BO7" i="56"/>
  <c r="BP3" i="56"/>
  <c r="BA29" i="1"/>
  <c r="BB28" i="1" s="1"/>
  <c r="BE330" i="67" l="1"/>
  <c r="C52" i="59"/>
  <c r="BB14" i="59"/>
  <c r="BB18" i="59" s="1"/>
  <c r="BA20" i="69"/>
  <c r="C63" i="69" s="1"/>
  <c r="C52" i="69"/>
  <c r="BC79" i="75"/>
  <c r="BC129" i="75" s="1"/>
  <c r="BC16" i="75" s="1"/>
  <c r="BD80" i="75"/>
  <c r="BF82" i="75"/>
  <c r="BD23" i="75"/>
  <c r="BD21" i="75"/>
  <c r="BE333" i="61"/>
  <c r="BE328" i="67"/>
  <c r="BE336" i="61"/>
  <c r="BE336" i="67"/>
  <c r="BE329" i="61"/>
  <c r="BE325" i="67"/>
  <c r="BE329" i="67"/>
  <c r="BD399" i="61"/>
  <c r="BE334" i="67"/>
  <c r="BE331" i="67"/>
  <c r="BE332" i="67"/>
  <c r="BE326" i="67"/>
  <c r="BE327" i="67"/>
  <c r="BE330" i="61"/>
  <c r="BE331" i="61"/>
  <c r="BD338" i="67"/>
  <c r="BD353" i="67"/>
  <c r="BD368" i="67" s="1"/>
  <c r="BD348" i="67"/>
  <c r="BD363" i="67" s="1"/>
  <c r="BD342" i="67"/>
  <c r="BD357" i="67" s="1"/>
  <c r="BD343" i="67"/>
  <c r="BD358" i="67" s="1"/>
  <c r="BD351" i="67"/>
  <c r="BD366" i="67" s="1"/>
  <c r="BD344" i="67"/>
  <c r="BD359" i="67" s="1"/>
  <c r="BD349" i="67"/>
  <c r="BD364" i="67" s="1"/>
  <c r="BD346" i="67"/>
  <c r="BD361" i="67" s="1"/>
  <c r="BD347" i="67"/>
  <c r="BD362" i="67" s="1"/>
  <c r="BD345" i="67"/>
  <c r="BD360" i="67" s="1"/>
  <c r="BD350" i="67"/>
  <c r="BD365" i="67" s="1"/>
  <c r="BD352" i="67"/>
  <c r="BD367" i="67" s="1"/>
  <c r="BD341" i="67"/>
  <c r="BD356" i="67" s="1"/>
  <c r="BD378" i="61"/>
  <c r="BD351" i="61"/>
  <c r="BD366" i="61" s="1"/>
  <c r="BD352" i="61"/>
  <c r="BD367" i="61" s="1"/>
  <c r="BD353" i="61"/>
  <c r="BD368" i="61" s="1"/>
  <c r="BD347" i="61"/>
  <c r="BD362" i="61" s="1"/>
  <c r="BD345" i="61"/>
  <c r="BD360" i="61" s="1"/>
  <c r="BD349" i="61"/>
  <c r="BD364" i="61" s="1"/>
  <c r="BD343" i="61"/>
  <c r="BD358" i="61" s="1"/>
  <c r="BD350" i="61"/>
  <c r="BD365" i="61" s="1"/>
  <c r="BD341" i="61"/>
  <c r="BD356" i="61" s="1"/>
  <c r="BD342" i="61"/>
  <c r="BD357" i="61" s="1"/>
  <c r="BD346" i="61"/>
  <c r="BD361" i="61" s="1"/>
  <c r="BD344" i="61"/>
  <c r="BD359" i="61" s="1"/>
  <c r="BD338" i="61"/>
  <c r="BE325" i="61"/>
  <c r="BE165" i="67"/>
  <c r="BE184" i="67" s="1"/>
  <c r="BD78" i="69"/>
  <c r="BF190" i="69" s="1"/>
  <c r="BD76" i="69"/>
  <c r="BF83" i="69" s="1"/>
  <c r="BD77" i="59"/>
  <c r="BF189" i="59" s="1"/>
  <c r="BD75" i="59"/>
  <c r="BF82" i="59" s="1"/>
  <c r="BO89" i="56"/>
  <c r="BC134" i="69"/>
  <c r="BC184" i="69" s="1"/>
  <c r="BC71" i="69" s="1"/>
  <c r="BF137" i="69"/>
  <c r="BC133" i="59"/>
  <c r="BC183" i="59" s="1"/>
  <c r="BC70" i="59" s="1"/>
  <c r="BF136" i="59"/>
  <c r="BH10" i="61"/>
  <c r="BH63" i="61" s="1"/>
  <c r="J63" i="61" s="1"/>
  <c r="BG9" i="61"/>
  <c r="BG62" i="61" s="1"/>
  <c r="BF8" i="61"/>
  <c r="BF61" i="61" s="1"/>
  <c r="BE7" i="61"/>
  <c r="BE326" i="61"/>
  <c r="BE328" i="61"/>
  <c r="BE327" i="61"/>
  <c r="BO125" i="56"/>
  <c r="BF153" i="67" s="1"/>
  <c r="BO146" i="56"/>
  <c r="BO122" i="56"/>
  <c r="BO113" i="56"/>
  <c r="BO116" i="56"/>
  <c r="BO62" i="56"/>
  <c r="BO119" i="56"/>
  <c r="BO83" i="56"/>
  <c r="BO104" i="56"/>
  <c r="BO107" i="56"/>
  <c r="BO68" i="56"/>
  <c r="BO98" i="56"/>
  <c r="BO65" i="56"/>
  <c r="BO92" i="56"/>
  <c r="BO86" i="56"/>
  <c r="BO128" i="56"/>
  <c r="BO110" i="56"/>
  <c r="BO71" i="56"/>
  <c r="BO143" i="56"/>
  <c r="BO131" i="56"/>
  <c r="BO74" i="56"/>
  <c r="BO137" i="56"/>
  <c r="BO134" i="56"/>
  <c r="BO152" i="56"/>
  <c r="BO77" i="56"/>
  <c r="BO140" i="56"/>
  <c r="BO101" i="56"/>
  <c r="BO149" i="56"/>
  <c r="BO155" i="56"/>
  <c r="BO80" i="56"/>
  <c r="BO95" i="56"/>
  <c r="BD230" i="67"/>
  <c r="BD282" i="67" s="1"/>
  <c r="BD232" i="67"/>
  <c r="BD284" i="67" s="1"/>
  <c r="BD221" i="67"/>
  <c r="BD273" i="67" s="1"/>
  <c r="BE164" i="61"/>
  <c r="BE201" i="61" s="1"/>
  <c r="BE332" i="61"/>
  <c r="BH10" i="67"/>
  <c r="BH63" i="67" s="1"/>
  <c r="J63" i="67" s="1"/>
  <c r="BG9" i="67"/>
  <c r="BG62" i="67" s="1"/>
  <c r="BF8" i="67"/>
  <c r="BF61" i="67" s="1"/>
  <c r="BE334" i="61"/>
  <c r="BE7" i="67"/>
  <c r="BO59" i="56"/>
  <c r="BO56" i="56"/>
  <c r="BO53" i="56"/>
  <c r="BB29" i="1"/>
  <c r="BQ3" i="56"/>
  <c r="BC238" i="69"/>
  <c r="BC73" i="69" s="1"/>
  <c r="BC131" i="69"/>
  <c r="BC69" i="69" s="1"/>
  <c r="BC237" i="59"/>
  <c r="BC72" i="59" s="1"/>
  <c r="BC130" i="59"/>
  <c r="BC68" i="59" s="1"/>
  <c r="BO14" i="56"/>
  <c r="BO35" i="56"/>
  <c r="BO29" i="56"/>
  <c r="BO50" i="56"/>
  <c r="BO11" i="56"/>
  <c r="BO47" i="56"/>
  <c r="BD135" i="69"/>
  <c r="BO41" i="56"/>
  <c r="BO32" i="56"/>
  <c r="BO26" i="56"/>
  <c r="BO17" i="56"/>
  <c r="BO23" i="56"/>
  <c r="BO44" i="56"/>
  <c r="BO38" i="56"/>
  <c r="BO20" i="56"/>
  <c r="BE136" i="69"/>
  <c r="BD134" i="59"/>
  <c r="BE135" i="59"/>
  <c r="BO8" i="56"/>
  <c r="BA30" i="1"/>
  <c r="BP4" i="56"/>
  <c r="BB18" i="69" l="1"/>
  <c r="BB20" i="59"/>
  <c r="BD22" i="75"/>
  <c r="BE80" i="75" s="1"/>
  <c r="BD26" i="75"/>
  <c r="BD76" i="75" s="1"/>
  <c r="BD14" i="75" s="1"/>
  <c r="BE27" i="75"/>
  <c r="BF28" i="75"/>
  <c r="BD133" i="75"/>
  <c r="BD183" i="75" s="1"/>
  <c r="BD18" i="75" s="1"/>
  <c r="BF135" i="75"/>
  <c r="BE134" i="75"/>
  <c r="BD383" i="67"/>
  <c r="BD381" i="67"/>
  <c r="BD379" i="67"/>
  <c r="BD376" i="67"/>
  <c r="BD382" i="67"/>
  <c r="BD373" i="67"/>
  <c r="BD372" i="67"/>
  <c r="BD380" i="67"/>
  <c r="BD378" i="67"/>
  <c r="BD375" i="67"/>
  <c r="BD374" i="67"/>
  <c r="BD377" i="67"/>
  <c r="BD371" i="67"/>
  <c r="BE57" i="67"/>
  <c r="BE399" i="67" s="1"/>
  <c r="BE401" i="67" s="1"/>
  <c r="BE402" i="67" s="1"/>
  <c r="BD383" i="61"/>
  <c r="BD373" i="61"/>
  <c r="BD382" i="61"/>
  <c r="BD376" i="61"/>
  <c r="BD381" i="61"/>
  <c r="BD379" i="61"/>
  <c r="BD372" i="61"/>
  <c r="BD380" i="61"/>
  <c r="BD375" i="61"/>
  <c r="BD374" i="61"/>
  <c r="BD377" i="61"/>
  <c r="BD371" i="61"/>
  <c r="BD77" i="69"/>
  <c r="BD76" i="59"/>
  <c r="BF141" i="67"/>
  <c r="BF141" i="61"/>
  <c r="BF148" i="67"/>
  <c r="BF133" i="67"/>
  <c r="BF146" i="67"/>
  <c r="BF154" i="67"/>
  <c r="BF144" i="61"/>
  <c r="BF139" i="61"/>
  <c r="BF149" i="61"/>
  <c r="BF140" i="67"/>
  <c r="BF134" i="67"/>
  <c r="BF151" i="67"/>
  <c r="BF152" i="67"/>
  <c r="BF153" i="61"/>
  <c r="BF135" i="61"/>
  <c r="BF142" i="67"/>
  <c r="BF147" i="61"/>
  <c r="BF132" i="61"/>
  <c r="BF150" i="61"/>
  <c r="BF160" i="67"/>
  <c r="BF142" i="61"/>
  <c r="BF149" i="67"/>
  <c r="BF152" i="61"/>
  <c r="BF160" i="61"/>
  <c r="BF147" i="67"/>
  <c r="BF139" i="67"/>
  <c r="BF135" i="67"/>
  <c r="BF146" i="61"/>
  <c r="BF151" i="61"/>
  <c r="BF132" i="67"/>
  <c r="BF150" i="67"/>
  <c r="BF140" i="61"/>
  <c r="BF134" i="61"/>
  <c r="BF144" i="67"/>
  <c r="BF133" i="61"/>
  <c r="BF148" i="61"/>
  <c r="BF154" i="61"/>
  <c r="BE60" i="67"/>
  <c r="BE110" i="67" s="1"/>
  <c r="BC14" i="69" s="1"/>
  <c r="BF158" i="61"/>
  <c r="BF158" i="67"/>
  <c r="BF157" i="61"/>
  <c r="BF157" i="67"/>
  <c r="BF155" i="61"/>
  <c r="BF155" i="67"/>
  <c r="BF143" i="61"/>
  <c r="BF143" i="67"/>
  <c r="BF163" i="61"/>
  <c r="BF163" i="67"/>
  <c r="BF137" i="67"/>
  <c r="BF137" i="61"/>
  <c r="BF156" i="61"/>
  <c r="BF156" i="67"/>
  <c r="BF136" i="67"/>
  <c r="BF136" i="61"/>
  <c r="BF138" i="61"/>
  <c r="BF138" i="67"/>
  <c r="BF161" i="61"/>
  <c r="BF161" i="67"/>
  <c r="BF162" i="61"/>
  <c r="BF162" i="67"/>
  <c r="BP93" i="56"/>
  <c r="BP66" i="56"/>
  <c r="BP69" i="56"/>
  <c r="BP64" i="56"/>
  <c r="BP136" i="56"/>
  <c r="BP75" i="56"/>
  <c r="BP139" i="56"/>
  <c r="BP60" i="56"/>
  <c r="BP127" i="56"/>
  <c r="BP108" i="56"/>
  <c r="BP114" i="56"/>
  <c r="BP100" i="56"/>
  <c r="BP94" i="56"/>
  <c r="BP120" i="56"/>
  <c r="BP111" i="56"/>
  <c r="BP87" i="56"/>
  <c r="BP73" i="56"/>
  <c r="BP144" i="56"/>
  <c r="BP117" i="56"/>
  <c r="BP96" i="56"/>
  <c r="BP148" i="56"/>
  <c r="BP63" i="56"/>
  <c r="BP78" i="56"/>
  <c r="BP130" i="56"/>
  <c r="BP151" i="56"/>
  <c r="BP118" i="56"/>
  <c r="BP103" i="56"/>
  <c r="BP82" i="56"/>
  <c r="BP90" i="56"/>
  <c r="BP123" i="56"/>
  <c r="BP88" i="56"/>
  <c r="BP76" i="56"/>
  <c r="BP133" i="56"/>
  <c r="BP99" i="56"/>
  <c r="BP79" i="56"/>
  <c r="BP138" i="56"/>
  <c r="BP126" i="56"/>
  <c r="BP72" i="56"/>
  <c r="BP84" i="56"/>
  <c r="BP105" i="56"/>
  <c r="BP102" i="56"/>
  <c r="BP70" i="56"/>
  <c r="BP112" i="56"/>
  <c r="BP132" i="56"/>
  <c r="BP121" i="56"/>
  <c r="BP67" i="56"/>
  <c r="BP85" i="56"/>
  <c r="BP141" i="56"/>
  <c r="BP81" i="56"/>
  <c r="BP142" i="56"/>
  <c r="BP106" i="56"/>
  <c r="BP150" i="56"/>
  <c r="BP145" i="56"/>
  <c r="BP115" i="56"/>
  <c r="BP109" i="56"/>
  <c r="BP91" i="56"/>
  <c r="BP135" i="56"/>
  <c r="BP124" i="56"/>
  <c r="BP97" i="56"/>
  <c r="BP129" i="56"/>
  <c r="BP61" i="56"/>
  <c r="BP147" i="56"/>
  <c r="BP153" i="56"/>
  <c r="BP154" i="56"/>
  <c r="BF145" i="61"/>
  <c r="BF145" i="67"/>
  <c r="BF159" i="67"/>
  <c r="BF159" i="61"/>
  <c r="BE180" i="61"/>
  <c r="BE232" i="61" s="1"/>
  <c r="BE284" i="61" s="1"/>
  <c r="BE186" i="61"/>
  <c r="BE238" i="61" s="1"/>
  <c r="BE290" i="61" s="1"/>
  <c r="BE183" i="61"/>
  <c r="BE235" i="61" s="1"/>
  <c r="BE287" i="61" s="1"/>
  <c r="BE209" i="61"/>
  <c r="BE261" i="61" s="1"/>
  <c r="BE313" i="61" s="1"/>
  <c r="BE198" i="61"/>
  <c r="BE250" i="61" s="1"/>
  <c r="BE302" i="61" s="1"/>
  <c r="BE190" i="61"/>
  <c r="BE242" i="61" s="1"/>
  <c r="BE294" i="61" s="1"/>
  <c r="BE169" i="61"/>
  <c r="BE221" i="61" s="1"/>
  <c r="BE273" i="61" s="1"/>
  <c r="BE189" i="61"/>
  <c r="BE241" i="61" s="1"/>
  <c r="BE293" i="61" s="1"/>
  <c r="BE178" i="61"/>
  <c r="BE230" i="61" s="1"/>
  <c r="BE282" i="61" s="1"/>
  <c r="BE172" i="61"/>
  <c r="BE224" i="61" s="1"/>
  <c r="BE276" i="61" s="1"/>
  <c r="BE177" i="61"/>
  <c r="BE229" i="61" s="1"/>
  <c r="BE281" i="61" s="1"/>
  <c r="BE184" i="61"/>
  <c r="BE236" i="61" s="1"/>
  <c r="BE288" i="61" s="1"/>
  <c r="BE214" i="61"/>
  <c r="BE266" i="61" s="1"/>
  <c r="BE318" i="61" s="1"/>
  <c r="BE193" i="61"/>
  <c r="BE245" i="61" s="1"/>
  <c r="BE297" i="61" s="1"/>
  <c r="BE212" i="61"/>
  <c r="BE264" i="61" s="1"/>
  <c r="BE316" i="61" s="1"/>
  <c r="BE202" i="61"/>
  <c r="BE254" i="61" s="1"/>
  <c r="BE306" i="61" s="1"/>
  <c r="BE185" i="61"/>
  <c r="BE237" i="61" s="1"/>
  <c r="BE289" i="61" s="1"/>
  <c r="BE174" i="61"/>
  <c r="BE226" i="61" s="1"/>
  <c r="BE278" i="61" s="1"/>
  <c r="BE173" i="61"/>
  <c r="BE225" i="61" s="1"/>
  <c r="BE277" i="61" s="1"/>
  <c r="BE179" i="61"/>
  <c r="BE231" i="61" s="1"/>
  <c r="BE283" i="61" s="1"/>
  <c r="BE167" i="61"/>
  <c r="BE219" i="61" s="1"/>
  <c r="BE271" i="61" s="1"/>
  <c r="BE196" i="61"/>
  <c r="BE248" i="61" s="1"/>
  <c r="BE300" i="61" s="1"/>
  <c r="BE195" i="61"/>
  <c r="BE247" i="61" s="1"/>
  <c r="BE299" i="61" s="1"/>
  <c r="BE199" i="61"/>
  <c r="BE251" i="61" s="1"/>
  <c r="BE303" i="61" s="1"/>
  <c r="BE187" i="61"/>
  <c r="BE239" i="61" s="1"/>
  <c r="BE291" i="61" s="1"/>
  <c r="BE204" i="61"/>
  <c r="BE256" i="61" s="1"/>
  <c r="BE308" i="61" s="1"/>
  <c r="BE175" i="61"/>
  <c r="BE227" i="61" s="1"/>
  <c r="BE279" i="61" s="1"/>
  <c r="BE181" i="61"/>
  <c r="BE233" i="61" s="1"/>
  <c r="BE285" i="61" s="1"/>
  <c r="BE176" i="61"/>
  <c r="BE228" i="61" s="1"/>
  <c r="BE280" i="61" s="1"/>
  <c r="BE216" i="61"/>
  <c r="BE268" i="61" s="1"/>
  <c r="BE320" i="61" s="1"/>
  <c r="BE207" i="61"/>
  <c r="BE259" i="61" s="1"/>
  <c r="BE311" i="61" s="1"/>
  <c r="BE192" i="61"/>
  <c r="BE244" i="61" s="1"/>
  <c r="BE296" i="61" s="1"/>
  <c r="BE215" i="61"/>
  <c r="BE267" i="61" s="1"/>
  <c r="BE319" i="61" s="1"/>
  <c r="BE213" i="61"/>
  <c r="BE265" i="61" s="1"/>
  <c r="BE317" i="61" s="1"/>
  <c r="BE171" i="61"/>
  <c r="BE223" i="61" s="1"/>
  <c r="BE275" i="61" s="1"/>
  <c r="BE170" i="61"/>
  <c r="BE222" i="61" s="1"/>
  <c r="BE274" i="61" s="1"/>
  <c r="BE182" i="61"/>
  <c r="BE234" i="61" s="1"/>
  <c r="BE286" i="61" s="1"/>
  <c r="BE211" i="61"/>
  <c r="BE263" i="61" s="1"/>
  <c r="BE315" i="61" s="1"/>
  <c r="BE210" i="61"/>
  <c r="BE262" i="61" s="1"/>
  <c r="BE314" i="61" s="1"/>
  <c r="BE200" i="61"/>
  <c r="BE252" i="61" s="1"/>
  <c r="BE304" i="61" s="1"/>
  <c r="BE191" i="61"/>
  <c r="BE243" i="61" s="1"/>
  <c r="BE295" i="61" s="1"/>
  <c r="BE208" i="61"/>
  <c r="BE260" i="61" s="1"/>
  <c r="BE312" i="61" s="1"/>
  <c r="BE205" i="61"/>
  <c r="BE257" i="61" s="1"/>
  <c r="BE309" i="61" s="1"/>
  <c r="BE168" i="61"/>
  <c r="BE220" i="61" s="1"/>
  <c r="BE272" i="61" s="1"/>
  <c r="BE194" i="61"/>
  <c r="BE246" i="61" s="1"/>
  <c r="BE298" i="61" s="1"/>
  <c r="BE236" i="67"/>
  <c r="BE288" i="67" s="1"/>
  <c r="BE169" i="67"/>
  <c r="BE221" i="67" s="1"/>
  <c r="BE273" i="67" s="1"/>
  <c r="BE173" i="67"/>
  <c r="BE225" i="67" s="1"/>
  <c r="BE277" i="67" s="1"/>
  <c r="BE180" i="67"/>
  <c r="BE232" i="67" s="1"/>
  <c r="BE284" i="67" s="1"/>
  <c r="BE181" i="67"/>
  <c r="BE233" i="67" s="1"/>
  <c r="BE285" i="67" s="1"/>
  <c r="BE182" i="67"/>
  <c r="BE234" i="67" s="1"/>
  <c r="BE286" i="67" s="1"/>
  <c r="BE183" i="67"/>
  <c r="BE235" i="67" s="1"/>
  <c r="BE287" i="67" s="1"/>
  <c r="BE175" i="67"/>
  <c r="BE227" i="67" s="1"/>
  <c r="BE279" i="67" s="1"/>
  <c r="BE324" i="67"/>
  <c r="BE202" i="67"/>
  <c r="BE254" i="67" s="1"/>
  <c r="BE306" i="67" s="1"/>
  <c r="BE190" i="67"/>
  <c r="BE242" i="67" s="1"/>
  <c r="BE294" i="67" s="1"/>
  <c r="BE203" i="67"/>
  <c r="BE255" i="67" s="1"/>
  <c r="BE307" i="67" s="1"/>
  <c r="BE204" i="67"/>
  <c r="BE256" i="67" s="1"/>
  <c r="BE308" i="67" s="1"/>
  <c r="BE197" i="67"/>
  <c r="BE249" i="67" s="1"/>
  <c r="BE301" i="67" s="1"/>
  <c r="BE194" i="67"/>
  <c r="BE246" i="67" s="1"/>
  <c r="BE298" i="67" s="1"/>
  <c r="BE205" i="67"/>
  <c r="BE257" i="67" s="1"/>
  <c r="BE309" i="67" s="1"/>
  <c r="BE201" i="67"/>
  <c r="BE253" i="67" s="1"/>
  <c r="BE305" i="67" s="1"/>
  <c r="BE187" i="67"/>
  <c r="BE239" i="67" s="1"/>
  <c r="BE291" i="67" s="1"/>
  <c r="BE188" i="67"/>
  <c r="BE240" i="67" s="1"/>
  <c r="BE292" i="67" s="1"/>
  <c r="BE185" i="67"/>
  <c r="BE237" i="67" s="1"/>
  <c r="BE289" i="67" s="1"/>
  <c r="BE213" i="67"/>
  <c r="BE265" i="67" s="1"/>
  <c r="BE317" i="67" s="1"/>
  <c r="BE193" i="67"/>
  <c r="BE245" i="67" s="1"/>
  <c r="BE297" i="67" s="1"/>
  <c r="BE208" i="67"/>
  <c r="BE260" i="67" s="1"/>
  <c r="BE312" i="67" s="1"/>
  <c r="BE207" i="67"/>
  <c r="BE259" i="67" s="1"/>
  <c r="BE311" i="67" s="1"/>
  <c r="BE189" i="67"/>
  <c r="BE241" i="67" s="1"/>
  <c r="BE293" i="67" s="1"/>
  <c r="BE206" i="67"/>
  <c r="BE258" i="67" s="1"/>
  <c r="BE310" i="67" s="1"/>
  <c r="BE212" i="67"/>
  <c r="BE264" i="67" s="1"/>
  <c r="BE316" i="67" s="1"/>
  <c r="BE198" i="67"/>
  <c r="BE250" i="67" s="1"/>
  <c r="BE302" i="67" s="1"/>
  <c r="BE195" i="67"/>
  <c r="BE247" i="67" s="1"/>
  <c r="BE299" i="67" s="1"/>
  <c r="BE210" i="67"/>
  <c r="BE262" i="67" s="1"/>
  <c r="BE314" i="67" s="1"/>
  <c r="BE200" i="67"/>
  <c r="BE252" i="67" s="1"/>
  <c r="BE304" i="67" s="1"/>
  <c r="BE191" i="67"/>
  <c r="BE243" i="67" s="1"/>
  <c r="BE295" i="67" s="1"/>
  <c r="BE186" i="67"/>
  <c r="BE238" i="67" s="1"/>
  <c r="BE290" i="67" s="1"/>
  <c r="BE211" i="67"/>
  <c r="BE263" i="67" s="1"/>
  <c r="BE315" i="67" s="1"/>
  <c r="BE196" i="67"/>
  <c r="BE248" i="67" s="1"/>
  <c r="BE300" i="67" s="1"/>
  <c r="BE214" i="67"/>
  <c r="BE266" i="67" s="1"/>
  <c r="BE318" i="67" s="1"/>
  <c r="BE199" i="67"/>
  <c r="BE251" i="67" s="1"/>
  <c r="BE303" i="67" s="1"/>
  <c r="BE215" i="67"/>
  <c r="BE267" i="67" s="1"/>
  <c r="BE319" i="67" s="1"/>
  <c r="BE209" i="67"/>
  <c r="BE261" i="67" s="1"/>
  <c r="BE313" i="67" s="1"/>
  <c r="BE192" i="67"/>
  <c r="BE244" i="67" s="1"/>
  <c r="BE296" i="67" s="1"/>
  <c r="BE216" i="67"/>
  <c r="BE268" i="67" s="1"/>
  <c r="BE320" i="67" s="1"/>
  <c r="BE179" i="67"/>
  <c r="BE231" i="67" s="1"/>
  <c r="BE283" i="67" s="1"/>
  <c r="BE174" i="67"/>
  <c r="BE226" i="67" s="1"/>
  <c r="BE278" i="67" s="1"/>
  <c r="BE168" i="67"/>
  <c r="BE220" i="67" s="1"/>
  <c r="BE272" i="67" s="1"/>
  <c r="BE172" i="67"/>
  <c r="BE224" i="67" s="1"/>
  <c r="BE276" i="67" s="1"/>
  <c r="BE177" i="67"/>
  <c r="BE229" i="67" s="1"/>
  <c r="BE281" i="67" s="1"/>
  <c r="BE171" i="67"/>
  <c r="BE223" i="67" s="1"/>
  <c r="BE275" i="67" s="1"/>
  <c r="BE167" i="67"/>
  <c r="BE219" i="67" s="1"/>
  <c r="BE271" i="67" s="1"/>
  <c r="BE170" i="67"/>
  <c r="BE222" i="67" s="1"/>
  <c r="BE274" i="67" s="1"/>
  <c r="BE178" i="67"/>
  <c r="BE230" i="67" s="1"/>
  <c r="BE282" i="67" s="1"/>
  <c r="BE176" i="67"/>
  <c r="BE228" i="67" s="1"/>
  <c r="BE280" i="67" s="1"/>
  <c r="BF114" i="61"/>
  <c r="BF114" i="67"/>
  <c r="BF118" i="61"/>
  <c r="BF335" i="61" s="1"/>
  <c r="BF118" i="67"/>
  <c r="BF335" i="67" s="1"/>
  <c r="BF117" i="61"/>
  <c r="BF325" i="61" s="1"/>
  <c r="BF117" i="67"/>
  <c r="BF121" i="61"/>
  <c r="BF121" i="67"/>
  <c r="BF124" i="61"/>
  <c r="BF124" i="67"/>
  <c r="BF120" i="61"/>
  <c r="BF120" i="67"/>
  <c r="BF127" i="61"/>
  <c r="BF127" i="67"/>
  <c r="BF123" i="61"/>
  <c r="BF123" i="67"/>
  <c r="BF129" i="61"/>
  <c r="BF129" i="67"/>
  <c r="BF126" i="61"/>
  <c r="BF126" i="67"/>
  <c r="BF122" i="61"/>
  <c r="BF122" i="67"/>
  <c r="BF115" i="61"/>
  <c r="BF115" i="67"/>
  <c r="BF333" i="67" s="1"/>
  <c r="BF116" i="61"/>
  <c r="BF116" i="67"/>
  <c r="BF130" i="61"/>
  <c r="BF130" i="67"/>
  <c r="BF119" i="61"/>
  <c r="BF119" i="67"/>
  <c r="BF125" i="61"/>
  <c r="BF125" i="67"/>
  <c r="BF128" i="61"/>
  <c r="BF128" i="67"/>
  <c r="BF131" i="61"/>
  <c r="BF131" i="67"/>
  <c r="BE206" i="61"/>
  <c r="BE258" i="61" s="1"/>
  <c r="BE310" i="61" s="1"/>
  <c r="BE197" i="61"/>
  <c r="BE249" i="61" s="1"/>
  <c r="BE301" i="61" s="1"/>
  <c r="BE188" i="61"/>
  <c r="BE240" i="61" s="1"/>
  <c r="BE292" i="61" s="1"/>
  <c r="BE203" i="61"/>
  <c r="BE255" i="61" s="1"/>
  <c r="BE307" i="61" s="1"/>
  <c r="BE60" i="61"/>
  <c r="BE110" i="61" s="1"/>
  <c r="BE253" i="61"/>
  <c r="BE305" i="61" s="1"/>
  <c r="BP55" i="56"/>
  <c r="BP57" i="56"/>
  <c r="BP54" i="56"/>
  <c r="BP58" i="56"/>
  <c r="BP51" i="56"/>
  <c r="BP52" i="56"/>
  <c r="BB30" i="1"/>
  <c r="BQ4" i="56"/>
  <c r="BE57" i="61"/>
  <c r="BP10" i="56"/>
  <c r="BP42" i="56"/>
  <c r="BP31" i="56"/>
  <c r="BP39" i="56"/>
  <c r="BP18" i="56"/>
  <c r="BP24" i="56"/>
  <c r="BP43" i="56"/>
  <c r="BP34" i="56"/>
  <c r="BP21" i="56"/>
  <c r="BP36" i="56"/>
  <c r="BP19" i="56"/>
  <c r="BP30" i="56"/>
  <c r="BP22" i="56"/>
  <c r="BP27" i="56"/>
  <c r="BP9" i="56"/>
  <c r="BP49" i="56"/>
  <c r="BP25" i="56"/>
  <c r="BP16" i="56"/>
  <c r="BP12" i="56"/>
  <c r="BP40" i="56"/>
  <c r="BP48" i="56"/>
  <c r="BP15" i="56"/>
  <c r="BP33" i="56"/>
  <c r="BP45" i="56"/>
  <c r="BP13" i="56"/>
  <c r="BP46" i="56"/>
  <c r="BP37" i="56"/>
  <c r="BP28" i="56"/>
  <c r="BE324" i="61"/>
  <c r="BD81" i="69"/>
  <c r="BE82" i="69"/>
  <c r="BD188" i="69"/>
  <c r="BE189" i="69"/>
  <c r="BD401" i="61"/>
  <c r="BD402" i="61" s="1"/>
  <c r="BD187" i="59"/>
  <c r="BE188" i="59"/>
  <c r="BD80" i="59"/>
  <c r="BE81" i="59"/>
  <c r="BP7" i="56"/>
  <c r="BP6" i="56"/>
  <c r="BF330" i="67" l="1"/>
  <c r="BC14" i="59"/>
  <c r="BC18" i="59" s="1"/>
  <c r="BB20" i="69"/>
  <c r="BF81" i="75"/>
  <c r="BD79" i="75"/>
  <c r="BD129" i="75" s="1"/>
  <c r="BD16" i="75" s="1"/>
  <c r="BE21" i="75"/>
  <c r="BE23" i="75"/>
  <c r="BF333" i="61"/>
  <c r="BF336" i="61"/>
  <c r="BF328" i="67"/>
  <c r="BF336" i="67"/>
  <c r="BF329" i="61"/>
  <c r="BF325" i="67"/>
  <c r="BF329" i="67"/>
  <c r="BE399" i="61"/>
  <c r="BF334" i="67"/>
  <c r="BF332" i="67"/>
  <c r="BF331" i="67"/>
  <c r="BF331" i="61"/>
  <c r="BF327" i="67"/>
  <c r="BF326" i="67"/>
  <c r="BE338" i="67"/>
  <c r="BE353" i="67"/>
  <c r="BE368" i="67" s="1"/>
  <c r="BE350" i="67"/>
  <c r="BE365" i="67" s="1"/>
  <c r="BE345" i="67"/>
  <c r="BE360" i="67" s="1"/>
  <c r="BE346" i="67"/>
  <c r="BE361" i="67" s="1"/>
  <c r="BE352" i="67"/>
  <c r="BE367" i="67" s="1"/>
  <c r="BE351" i="67"/>
  <c r="BE366" i="67" s="1"/>
  <c r="BE347" i="67"/>
  <c r="BE362" i="67" s="1"/>
  <c r="BE344" i="67"/>
  <c r="BE359" i="67" s="1"/>
  <c r="BE342" i="67"/>
  <c r="BE357" i="67" s="1"/>
  <c r="BE348" i="67"/>
  <c r="BE363" i="67" s="1"/>
  <c r="BE343" i="67"/>
  <c r="BE358" i="67" s="1"/>
  <c r="BE349" i="67"/>
  <c r="BE364" i="67" s="1"/>
  <c r="BE341" i="67"/>
  <c r="BE356" i="67" s="1"/>
  <c r="BE353" i="61"/>
  <c r="BE368" i="61" s="1"/>
  <c r="BE351" i="61"/>
  <c r="BE366" i="61" s="1"/>
  <c r="BE352" i="61"/>
  <c r="BE367" i="61" s="1"/>
  <c r="BE347" i="61"/>
  <c r="BE362" i="61" s="1"/>
  <c r="BE346" i="61"/>
  <c r="BE361" i="61" s="1"/>
  <c r="BE345" i="61"/>
  <c r="BE360" i="61" s="1"/>
  <c r="BE349" i="61"/>
  <c r="BE364" i="61" s="1"/>
  <c r="BE343" i="61"/>
  <c r="BE358" i="61" s="1"/>
  <c r="BE348" i="61"/>
  <c r="BE363" i="61" s="1"/>
  <c r="BE344" i="61"/>
  <c r="BE359" i="61" s="1"/>
  <c r="BE350" i="61"/>
  <c r="BE365" i="61" s="1"/>
  <c r="BE341" i="61"/>
  <c r="BE356" i="61" s="1"/>
  <c r="BE342" i="61"/>
  <c r="BE357" i="61" s="1"/>
  <c r="BE338" i="61"/>
  <c r="BF328" i="61"/>
  <c r="BF165" i="67"/>
  <c r="BF169" i="67" s="1"/>
  <c r="BE76" i="69"/>
  <c r="BE78" i="69"/>
  <c r="BE75" i="59"/>
  <c r="BF81" i="59" s="1"/>
  <c r="BE77" i="59"/>
  <c r="BF188" i="59" s="1"/>
  <c r="BP86" i="56"/>
  <c r="BP113" i="56"/>
  <c r="BP80" i="56"/>
  <c r="BP41" i="56"/>
  <c r="BP125" i="56"/>
  <c r="BP68" i="56"/>
  <c r="BP95" i="56"/>
  <c r="BD134" i="69"/>
  <c r="BD184" i="69" s="1"/>
  <c r="BD71" i="69" s="1"/>
  <c r="BF136" i="69"/>
  <c r="BE134" i="59"/>
  <c r="BF135" i="59"/>
  <c r="BG8" i="61"/>
  <c r="BG61" i="61" s="1"/>
  <c r="BH9" i="61"/>
  <c r="BH62" i="61" s="1"/>
  <c r="J62" i="61" s="1"/>
  <c r="BF7" i="61"/>
  <c r="BF326" i="61"/>
  <c r="BF330" i="61"/>
  <c r="BF327" i="61"/>
  <c r="BP116" i="56"/>
  <c r="BP71" i="56"/>
  <c r="BP62" i="56"/>
  <c r="BP98" i="56"/>
  <c r="BP107" i="56"/>
  <c r="BP89" i="56"/>
  <c r="BP143" i="56"/>
  <c r="BP119" i="56"/>
  <c r="BP134" i="56"/>
  <c r="BP92" i="56"/>
  <c r="BP146" i="56"/>
  <c r="BP122" i="56"/>
  <c r="BP152" i="56"/>
  <c r="BP149" i="56"/>
  <c r="BP74" i="56"/>
  <c r="BP128" i="56"/>
  <c r="BP137" i="56"/>
  <c r="BP155" i="56"/>
  <c r="BP77" i="56"/>
  <c r="BP83" i="56"/>
  <c r="BP131" i="56"/>
  <c r="BP101" i="56"/>
  <c r="BP65" i="56"/>
  <c r="BQ73" i="56"/>
  <c r="BQ69" i="56"/>
  <c r="BQ96" i="56"/>
  <c r="BQ120" i="56"/>
  <c r="BQ87" i="56"/>
  <c r="BQ111" i="56"/>
  <c r="BQ139" i="56"/>
  <c r="BQ136" i="56"/>
  <c r="BQ60" i="56"/>
  <c r="BQ127" i="56"/>
  <c r="BQ117" i="56"/>
  <c r="BQ108" i="56"/>
  <c r="BQ94" i="56"/>
  <c r="BQ148" i="56"/>
  <c r="BQ100" i="56"/>
  <c r="BQ75" i="56"/>
  <c r="BQ64" i="56"/>
  <c r="BQ144" i="56"/>
  <c r="BQ114" i="56"/>
  <c r="BQ66" i="56"/>
  <c r="BQ90" i="56"/>
  <c r="BQ63" i="56"/>
  <c r="BQ81" i="56"/>
  <c r="BQ78" i="56"/>
  <c r="BQ123" i="56"/>
  <c r="BQ84" i="56"/>
  <c r="BQ85" i="56"/>
  <c r="BQ88" i="56"/>
  <c r="BQ82" i="56"/>
  <c r="BQ97" i="56"/>
  <c r="BQ145" i="56"/>
  <c r="BQ133" i="56"/>
  <c r="BQ102" i="56"/>
  <c r="BQ151" i="56"/>
  <c r="BQ124" i="56"/>
  <c r="BQ141" i="56"/>
  <c r="BQ118" i="56"/>
  <c r="BQ106" i="56"/>
  <c r="BQ138" i="56"/>
  <c r="BQ67" i="56"/>
  <c r="BQ121" i="56"/>
  <c r="BQ109" i="56"/>
  <c r="BQ76" i="56"/>
  <c r="BQ132" i="56"/>
  <c r="BQ142" i="56"/>
  <c r="BQ72" i="56"/>
  <c r="BQ105" i="56"/>
  <c r="BQ147" i="56"/>
  <c r="BQ93" i="56"/>
  <c r="BQ103" i="56"/>
  <c r="BQ70" i="56"/>
  <c r="BQ129" i="56"/>
  <c r="BQ91" i="56"/>
  <c r="BQ99" i="56"/>
  <c r="BQ79" i="56"/>
  <c r="BQ115" i="56"/>
  <c r="BQ150" i="56"/>
  <c r="BQ112" i="56"/>
  <c r="BQ61" i="56"/>
  <c r="BQ130" i="56"/>
  <c r="BQ135" i="56"/>
  <c r="BQ126" i="56"/>
  <c r="BQ153" i="56"/>
  <c r="BQ154" i="56"/>
  <c r="BP110" i="56"/>
  <c r="BP104" i="56"/>
  <c r="BP140" i="56"/>
  <c r="BG8" i="67"/>
  <c r="BG61" i="67" s="1"/>
  <c r="BH9" i="67"/>
  <c r="BH62" i="67" s="1"/>
  <c r="J62" i="67" s="1"/>
  <c r="BF7" i="67"/>
  <c r="BF164" i="61"/>
  <c r="BF170" i="61" s="1"/>
  <c r="BF334" i="61"/>
  <c r="BF332" i="61"/>
  <c r="BP53" i="56"/>
  <c r="BP59" i="56"/>
  <c r="BQ58" i="56"/>
  <c r="BQ57" i="56"/>
  <c r="BQ55" i="56"/>
  <c r="BQ54" i="56"/>
  <c r="BQ52" i="56"/>
  <c r="BQ51" i="56"/>
  <c r="BP56" i="56"/>
  <c r="BQ10" i="56"/>
  <c r="BQ42" i="56"/>
  <c r="BQ27" i="56"/>
  <c r="BQ37" i="56"/>
  <c r="BQ9" i="56"/>
  <c r="BQ45" i="56"/>
  <c r="BQ6" i="56"/>
  <c r="BQ48" i="56"/>
  <c r="BQ28" i="56"/>
  <c r="BQ39" i="56"/>
  <c r="BQ46" i="56"/>
  <c r="BQ33" i="56"/>
  <c r="BQ49" i="56"/>
  <c r="BQ18" i="56"/>
  <c r="BQ21" i="56"/>
  <c r="BQ13" i="56"/>
  <c r="BQ19" i="56"/>
  <c r="BQ30" i="56"/>
  <c r="BQ16" i="56"/>
  <c r="BQ12" i="56"/>
  <c r="BQ25" i="56"/>
  <c r="BQ7" i="56"/>
  <c r="BQ43" i="56"/>
  <c r="BQ22" i="56"/>
  <c r="BQ34" i="56"/>
  <c r="BQ31" i="56"/>
  <c r="BQ24" i="56"/>
  <c r="BQ36" i="56"/>
  <c r="BQ40" i="56"/>
  <c r="BQ15" i="56"/>
  <c r="BD238" i="69"/>
  <c r="BD73" i="69" s="1"/>
  <c r="BD131" i="69"/>
  <c r="BD69" i="69" s="1"/>
  <c r="BD237" i="59"/>
  <c r="BD72" i="59" s="1"/>
  <c r="BD130" i="59"/>
  <c r="BD68" i="59" s="1"/>
  <c r="BP23" i="56"/>
  <c r="BE135" i="69"/>
  <c r="BP11" i="56"/>
  <c r="BP20" i="56"/>
  <c r="BP14" i="56"/>
  <c r="BP38" i="56"/>
  <c r="BP44" i="56"/>
  <c r="BP29" i="56"/>
  <c r="BP50" i="56"/>
  <c r="BP35" i="56"/>
  <c r="BP26" i="56"/>
  <c r="BP32" i="56"/>
  <c r="BP47" i="56"/>
  <c r="BP17" i="56"/>
  <c r="BD133" i="59"/>
  <c r="BP8" i="56"/>
  <c r="BC18" i="69" l="1"/>
  <c r="BC20" i="59"/>
  <c r="BE22" i="75"/>
  <c r="BF80" i="75" s="1"/>
  <c r="BF23" i="75"/>
  <c r="BF133" i="75" s="1"/>
  <c r="BF21" i="75"/>
  <c r="BF26" i="75" s="1"/>
  <c r="BE133" i="75"/>
  <c r="BE183" i="75" s="1"/>
  <c r="BE18" i="75" s="1"/>
  <c r="BF134" i="75"/>
  <c r="BF27" i="75"/>
  <c r="BE26" i="75"/>
  <c r="BE76" i="75" s="1"/>
  <c r="BE14" i="75" s="1"/>
  <c r="BE383" i="67"/>
  <c r="BE373" i="67"/>
  <c r="BE378" i="67"/>
  <c r="BE376" i="67"/>
  <c r="BE382" i="67"/>
  <c r="BE381" i="67"/>
  <c r="BE375" i="67"/>
  <c r="BE372" i="67"/>
  <c r="BE377" i="67"/>
  <c r="BE371" i="67"/>
  <c r="BE379" i="67"/>
  <c r="BE380" i="67"/>
  <c r="BE374" i="67"/>
  <c r="BF60" i="67"/>
  <c r="BF110" i="67" s="1"/>
  <c r="BD14" i="69" s="1"/>
  <c r="BE382" i="61"/>
  <c r="BE379" i="61"/>
  <c r="BE372" i="61"/>
  <c r="BE376" i="61"/>
  <c r="BE378" i="61"/>
  <c r="BE383" i="61"/>
  <c r="BE375" i="61"/>
  <c r="BE373" i="61"/>
  <c r="BE377" i="61"/>
  <c r="BE371" i="61"/>
  <c r="BE381" i="61"/>
  <c r="BE380" i="61"/>
  <c r="BE374" i="61"/>
  <c r="BG138" i="61"/>
  <c r="BF78" i="69"/>
  <c r="BF188" i="69" s="1"/>
  <c r="BE77" i="69"/>
  <c r="BF76" i="69"/>
  <c r="BF81" i="69" s="1"/>
  <c r="BF75" i="59"/>
  <c r="BF80" i="59" s="1"/>
  <c r="BF130" i="59" s="1"/>
  <c r="BF68" i="59" s="1"/>
  <c r="BF77" i="59"/>
  <c r="BF187" i="59" s="1"/>
  <c r="BF237" i="59" s="1"/>
  <c r="BF72" i="59" s="1"/>
  <c r="BE76" i="59"/>
  <c r="BG140" i="67"/>
  <c r="BG153" i="67"/>
  <c r="BG140" i="61"/>
  <c r="BG153" i="61"/>
  <c r="BG138" i="67"/>
  <c r="BG149" i="61"/>
  <c r="BG125" i="61"/>
  <c r="BG149" i="67"/>
  <c r="BG134" i="67"/>
  <c r="BG125" i="67"/>
  <c r="BG134" i="61"/>
  <c r="BQ92" i="56"/>
  <c r="BG151" i="67"/>
  <c r="BG144" i="67"/>
  <c r="BQ131" i="56"/>
  <c r="BQ68" i="56"/>
  <c r="BH134" i="67" s="1"/>
  <c r="BG159" i="61"/>
  <c r="BG132" i="67"/>
  <c r="BG142" i="67"/>
  <c r="BG141" i="67"/>
  <c r="BG135" i="61"/>
  <c r="BQ113" i="56"/>
  <c r="BH149" i="67" s="1"/>
  <c r="BG156" i="67"/>
  <c r="BG147" i="61"/>
  <c r="BG150" i="61"/>
  <c r="BG143" i="61"/>
  <c r="BG143" i="67"/>
  <c r="BE188" i="69"/>
  <c r="BE238" i="69" s="1"/>
  <c r="BE73" i="69" s="1"/>
  <c r="BF189" i="69"/>
  <c r="BE81" i="69"/>
  <c r="BE131" i="69" s="1"/>
  <c r="BE69" i="69" s="1"/>
  <c r="BF82" i="69"/>
  <c r="BG135" i="67"/>
  <c r="BG147" i="67"/>
  <c r="BQ116" i="56"/>
  <c r="BG156" i="61"/>
  <c r="BQ98" i="56"/>
  <c r="BG144" i="61"/>
  <c r="BQ119" i="56"/>
  <c r="BQ83" i="56"/>
  <c r="BG132" i="61"/>
  <c r="BG150" i="67"/>
  <c r="BG151" i="61"/>
  <c r="BG141" i="61"/>
  <c r="BG142" i="61"/>
  <c r="BQ89" i="56"/>
  <c r="BG159" i="67"/>
  <c r="BQ62" i="56"/>
  <c r="BQ104" i="56"/>
  <c r="BQ125" i="56"/>
  <c r="BQ80" i="56"/>
  <c r="BQ77" i="56"/>
  <c r="BQ110" i="56"/>
  <c r="BQ143" i="56"/>
  <c r="BQ122" i="56"/>
  <c r="BQ65" i="56"/>
  <c r="BQ71" i="56"/>
  <c r="BQ146" i="56"/>
  <c r="BQ86" i="56"/>
  <c r="BG158" i="61"/>
  <c r="BG158" i="67"/>
  <c r="BG148" i="61"/>
  <c r="BG148" i="67"/>
  <c r="BQ101" i="56"/>
  <c r="BQ140" i="56"/>
  <c r="BG139" i="61"/>
  <c r="BG139" i="67"/>
  <c r="BG163" i="61"/>
  <c r="BG163" i="67"/>
  <c r="BG146" i="61"/>
  <c r="BG146" i="67"/>
  <c r="BQ107" i="56"/>
  <c r="BQ152" i="56"/>
  <c r="BQ149" i="56"/>
  <c r="BQ128" i="56"/>
  <c r="BG133" i="61"/>
  <c r="BG133" i="67"/>
  <c r="BG137" i="67"/>
  <c r="BG137" i="61"/>
  <c r="BG157" i="61"/>
  <c r="BG157" i="67"/>
  <c r="BG136" i="67"/>
  <c r="BG136" i="61"/>
  <c r="BQ95" i="56"/>
  <c r="BQ74" i="56"/>
  <c r="BG145" i="67"/>
  <c r="BG145" i="61"/>
  <c r="BG154" i="61"/>
  <c r="BG154" i="67"/>
  <c r="BG161" i="67"/>
  <c r="BG161" i="61"/>
  <c r="BG152" i="67"/>
  <c r="BG152" i="61"/>
  <c r="BQ155" i="56"/>
  <c r="BQ134" i="56"/>
  <c r="BQ137" i="56"/>
  <c r="BG155" i="61"/>
  <c r="BG155" i="67"/>
  <c r="BG162" i="61"/>
  <c r="BG162" i="67"/>
  <c r="BG160" i="67"/>
  <c r="BG160" i="61"/>
  <c r="BF221" i="67"/>
  <c r="BF273" i="67" s="1"/>
  <c r="BF183" i="67"/>
  <c r="BF235" i="67" s="1"/>
  <c r="BF287" i="67" s="1"/>
  <c r="BF170" i="67"/>
  <c r="BF222" i="67" s="1"/>
  <c r="BF274" i="67" s="1"/>
  <c r="BF175" i="67"/>
  <c r="BF227" i="67" s="1"/>
  <c r="BF279" i="67" s="1"/>
  <c r="BF171" i="67"/>
  <c r="BF223" i="67" s="1"/>
  <c r="BF275" i="67" s="1"/>
  <c r="BF176" i="67"/>
  <c r="BF228" i="67" s="1"/>
  <c r="BF280" i="67" s="1"/>
  <c r="BF178" i="67"/>
  <c r="BF230" i="67" s="1"/>
  <c r="BF282" i="67" s="1"/>
  <c r="BF177" i="67"/>
  <c r="BF229" i="67" s="1"/>
  <c r="BF281" i="67" s="1"/>
  <c r="BF190" i="67"/>
  <c r="BF242" i="67" s="1"/>
  <c r="BF294" i="67" s="1"/>
  <c r="BF205" i="67"/>
  <c r="BF257" i="67" s="1"/>
  <c r="BF309" i="67" s="1"/>
  <c r="BF186" i="67"/>
  <c r="BF238" i="67" s="1"/>
  <c r="BF290" i="67" s="1"/>
  <c r="BF185" i="67"/>
  <c r="BF237" i="67" s="1"/>
  <c r="BF289" i="67" s="1"/>
  <c r="BF202" i="67"/>
  <c r="BF254" i="67" s="1"/>
  <c r="BF306" i="67" s="1"/>
  <c r="BF194" i="67"/>
  <c r="BF246" i="67" s="1"/>
  <c r="BF298" i="67" s="1"/>
  <c r="BF197" i="67"/>
  <c r="BF249" i="67" s="1"/>
  <c r="BF301" i="67" s="1"/>
  <c r="BF213" i="67"/>
  <c r="BF265" i="67" s="1"/>
  <c r="BF317" i="67" s="1"/>
  <c r="BF201" i="67"/>
  <c r="BF253" i="67" s="1"/>
  <c r="BF305" i="67" s="1"/>
  <c r="BF203" i="67"/>
  <c r="BF255" i="67" s="1"/>
  <c r="BF307" i="67" s="1"/>
  <c r="BF192" i="67"/>
  <c r="BF244" i="67" s="1"/>
  <c r="BF296" i="67" s="1"/>
  <c r="BF204" i="67"/>
  <c r="BF256" i="67" s="1"/>
  <c r="BF308" i="67" s="1"/>
  <c r="BF187" i="67"/>
  <c r="BF239" i="67" s="1"/>
  <c r="BF291" i="67" s="1"/>
  <c r="BF188" i="67"/>
  <c r="BF240" i="67" s="1"/>
  <c r="BF292" i="67" s="1"/>
  <c r="BF214" i="67"/>
  <c r="BF266" i="67" s="1"/>
  <c r="BF318" i="67" s="1"/>
  <c r="BF193" i="67"/>
  <c r="BF245" i="67" s="1"/>
  <c r="BF297" i="67" s="1"/>
  <c r="BF206" i="67"/>
  <c r="BF258" i="67" s="1"/>
  <c r="BF310" i="67" s="1"/>
  <c r="BF209" i="67"/>
  <c r="BF261" i="67" s="1"/>
  <c r="BF313" i="67" s="1"/>
  <c r="BF191" i="67"/>
  <c r="BF243" i="67" s="1"/>
  <c r="BF295" i="67" s="1"/>
  <c r="BF208" i="67"/>
  <c r="BF260" i="67" s="1"/>
  <c r="BF312" i="67" s="1"/>
  <c r="BF195" i="67"/>
  <c r="BF247" i="67" s="1"/>
  <c r="BF299" i="67" s="1"/>
  <c r="BF199" i="67"/>
  <c r="BF251" i="67" s="1"/>
  <c r="BF303" i="67" s="1"/>
  <c r="BF189" i="67"/>
  <c r="BF241" i="67" s="1"/>
  <c r="BF293" i="67" s="1"/>
  <c r="BF210" i="67"/>
  <c r="BF262" i="67" s="1"/>
  <c r="BF314" i="67" s="1"/>
  <c r="BF212" i="67"/>
  <c r="BF264" i="67" s="1"/>
  <c r="BF316" i="67" s="1"/>
  <c r="BF200" i="67"/>
  <c r="BF252" i="67" s="1"/>
  <c r="BF304" i="67" s="1"/>
  <c r="BF215" i="67"/>
  <c r="BF267" i="67" s="1"/>
  <c r="BF319" i="67" s="1"/>
  <c r="BF211" i="67"/>
  <c r="BF263" i="67" s="1"/>
  <c r="BF315" i="67" s="1"/>
  <c r="BF207" i="67"/>
  <c r="BF259" i="67" s="1"/>
  <c r="BF311" i="67" s="1"/>
  <c r="BF196" i="67"/>
  <c r="BF248" i="67" s="1"/>
  <c r="BF300" i="67" s="1"/>
  <c r="BF198" i="67"/>
  <c r="BF250" i="67" s="1"/>
  <c r="BF302" i="67" s="1"/>
  <c r="BF216" i="67"/>
  <c r="BF268" i="67" s="1"/>
  <c r="BF320" i="67" s="1"/>
  <c r="BF174" i="67"/>
  <c r="BF226" i="67" s="1"/>
  <c r="BF278" i="67" s="1"/>
  <c r="BF179" i="67"/>
  <c r="BF231" i="67" s="1"/>
  <c r="BF283" i="67" s="1"/>
  <c r="BF184" i="67"/>
  <c r="BF236" i="67" s="1"/>
  <c r="BF288" i="67" s="1"/>
  <c r="BF180" i="67"/>
  <c r="BF232" i="67" s="1"/>
  <c r="BF284" i="67" s="1"/>
  <c r="BF172" i="67"/>
  <c r="BF224" i="67" s="1"/>
  <c r="BF276" i="67" s="1"/>
  <c r="BF173" i="67"/>
  <c r="BF225" i="67" s="1"/>
  <c r="BF277" i="67" s="1"/>
  <c r="BF168" i="67"/>
  <c r="BF220" i="67" s="1"/>
  <c r="BF272" i="67" s="1"/>
  <c r="BF167" i="67"/>
  <c r="BF219" i="67" s="1"/>
  <c r="BF271" i="67" s="1"/>
  <c r="BF182" i="67"/>
  <c r="BF234" i="67" s="1"/>
  <c r="BF286" i="67" s="1"/>
  <c r="BF181" i="67"/>
  <c r="BF233" i="67" s="1"/>
  <c r="BF285" i="67" s="1"/>
  <c r="BG120" i="61"/>
  <c r="BG120" i="67"/>
  <c r="BG126" i="61"/>
  <c r="BG126" i="67"/>
  <c r="BG131" i="61"/>
  <c r="BG131" i="67"/>
  <c r="BG117" i="61"/>
  <c r="BG117" i="67"/>
  <c r="BG123" i="61"/>
  <c r="BG123" i="67"/>
  <c r="BG124" i="61"/>
  <c r="BG124" i="67"/>
  <c r="BG118" i="61"/>
  <c r="BG335" i="61" s="1"/>
  <c r="BG118" i="67"/>
  <c r="BG335" i="67" s="1"/>
  <c r="BG130" i="61"/>
  <c r="BG130" i="67"/>
  <c r="BG129" i="61"/>
  <c r="BG129" i="67"/>
  <c r="BG114" i="61"/>
  <c r="BG114" i="67"/>
  <c r="BG127" i="61"/>
  <c r="BG127" i="67"/>
  <c r="BG128" i="61"/>
  <c r="BG128" i="67"/>
  <c r="BG115" i="61"/>
  <c r="BG115" i="67"/>
  <c r="BG333" i="67" s="1"/>
  <c r="BG119" i="61"/>
  <c r="BG119" i="67"/>
  <c r="BG122" i="61"/>
  <c r="BG122" i="67"/>
  <c r="BG121" i="61"/>
  <c r="BG121" i="67"/>
  <c r="BG116" i="61"/>
  <c r="BG333" i="61" s="1"/>
  <c r="BG116" i="67"/>
  <c r="BF185" i="61"/>
  <c r="BF237" i="61" s="1"/>
  <c r="BF289" i="61" s="1"/>
  <c r="BF194" i="61"/>
  <c r="BF246" i="61" s="1"/>
  <c r="BF298" i="61" s="1"/>
  <c r="BF188" i="61"/>
  <c r="BF240" i="61" s="1"/>
  <c r="BF292" i="61" s="1"/>
  <c r="BF193" i="61"/>
  <c r="BF245" i="61" s="1"/>
  <c r="BF297" i="61" s="1"/>
  <c r="BF199" i="61"/>
  <c r="BF251" i="61" s="1"/>
  <c r="BF303" i="61" s="1"/>
  <c r="BF192" i="61"/>
  <c r="BF244" i="61" s="1"/>
  <c r="BF296" i="61" s="1"/>
  <c r="BF211" i="61"/>
  <c r="BF263" i="61" s="1"/>
  <c r="BF315" i="61" s="1"/>
  <c r="BF214" i="61"/>
  <c r="BF266" i="61" s="1"/>
  <c r="BF318" i="61" s="1"/>
  <c r="BF183" i="61"/>
  <c r="BF235" i="61" s="1"/>
  <c r="BF287" i="61" s="1"/>
  <c r="BF176" i="61"/>
  <c r="BF228" i="61" s="1"/>
  <c r="BF280" i="61" s="1"/>
  <c r="BF202" i="61"/>
  <c r="BF254" i="61" s="1"/>
  <c r="BF306" i="61" s="1"/>
  <c r="BF197" i="61"/>
  <c r="BF249" i="61" s="1"/>
  <c r="BF301" i="61" s="1"/>
  <c r="BF205" i="61"/>
  <c r="BF257" i="61" s="1"/>
  <c r="BF309" i="61" s="1"/>
  <c r="BF186" i="61"/>
  <c r="BF238" i="61" s="1"/>
  <c r="BF290" i="61" s="1"/>
  <c r="BF206" i="61"/>
  <c r="BF258" i="61" s="1"/>
  <c r="BF310" i="61" s="1"/>
  <c r="BF189" i="61"/>
  <c r="BF241" i="61" s="1"/>
  <c r="BF293" i="61" s="1"/>
  <c r="BF200" i="61"/>
  <c r="BF252" i="61" s="1"/>
  <c r="BF304" i="61" s="1"/>
  <c r="BF216" i="61"/>
  <c r="BF268" i="61" s="1"/>
  <c r="BF320" i="61" s="1"/>
  <c r="BF174" i="61"/>
  <c r="BF226" i="61" s="1"/>
  <c r="BF278" i="61" s="1"/>
  <c r="BF175" i="61"/>
  <c r="BF227" i="61" s="1"/>
  <c r="BF279" i="61" s="1"/>
  <c r="BF171" i="61"/>
  <c r="BF223" i="61" s="1"/>
  <c r="BF275" i="61" s="1"/>
  <c r="BF187" i="61"/>
  <c r="BF239" i="61" s="1"/>
  <c r="BF291" i="61" s="1"/>
  <c r="BF201" i="61"/>
  <c r="BF253" i="61" s="1"/>
  <c r="BF305" i="61" s="1"/>
  <c r="BF213" i="61"/>
  <c r="BF265" i="61" s="1"/>
  <c r="BF317" i="61" s="1"/>
  <c r="BF209" i="61"/>
  <c r="BF261" i="61" s="1"/>
  <c r="BF313" i="61" s="1"/>
  <c r="BF191" i="61"/>
  <c r="BF243" i="61" s="1"/>
  <c r="BF295" i="61" s="1"/>
  <c r="BF208" i="61"/>
  <c r="BF260" i="61" s="1"/>
  <c r="BF312" i="61" s="1"/>
  <c r="BF198" i="61"/>
  <c r="BF250" i="61" s="1"/>
  <c r="BF302" i="61" s="1"/>
  <c r="BF210" i="61"/>
  <c r="BF262" i="61" s="1"/>
  <c r="BF314" i="61" s="1"/>
  <c r="BF172" i="61"/>
  <c r="BF224" i="61" s="1"/>
  <c r="BF276" i="61" s="1"/>
  <c r="BF173" i="61"/>
  <c r="BF225" i="61" s="1"/>
  <c r="BF277" i="61" s="1"/>
  <c r="BF168" i="61"/>
  <c r="BF220" i="61" s="1"/>
  <c r="BF272" i="61" s="1"/>
  <c r="BF180" i="61"/>
  <c r="BF232" i="61" s="1"/>
  <c r="BF284" i="61" s="1"/>
  <c r="BF177" i="61"/>
  <c r="BF229" i="61" s="1"/>
  <c r="BF281" i="61" s="1"/>
  <c r="BF204" i="61"/>
  <c r="BF256" i="61" s="1"/>
  <c r="BF308" i="61" s="1"/>
  <c r="BF190" i="61"/>
  <c r="BF242" i="61" s="1"/>
  <c r="BF294" i="61" s="1"/>
  <c r="BF203" i="61"/>
  <c r="BF255" i="61" s="1"/>
  <c r="BF307" i="61" s="1"/>
  <c r="BF212" i="61"/>
  <c r="BF264" i="61" s="1"/>
  <c r="BF316" i="61" s="1"/>
  <c r="BF215" i="61"/>
  <c r="BF267" i="61" s="1"/>
  <c r="BF319" i="61" s="1"/>
  <c r="BF195" i="61"/>
  <c r="BF247" i="61" s="1"/>
  <c r="BF299" i="61" s="1"/>
  <c r="BF207" i="61"/>
  <c r="BF259" i="61" s="1"/>
  <c r="BF311" i="61" s="1"/>
  <c r="BF196" i="61"/>
  <c r="BF248" i="61" s="1"/>
  <c r="BF300" i="61" s="1"/>
  <c r="BF179" i="61"/>
  <c r="BF231" i="61" s="1"/>
  <c r="BF283" i="61" s="1"/>
  <c r="BF184" i="61"/>
  <c r="BF236" i="61" s="1"/>
  <c r="BF288" i="61" s="1"/>
  <c r="BF169" i="61"/>
  <c r="BF221" i="61" s="1"/>
  <c r="BF273" i="61" s="1"/>
  <c r="BF178" i="61"/>
  <c r="BF230" i="61" s="1"/>
  <c r="BF282" i="61" s="1"/>
  <c r="BF182" i="61"/>
  <c r="BF234" i="61" s="1"/>
  <c r="BF286" i="61" s="1"/>
  <c r="BF167" i="61"/>
  <c r="BF219" i="61" s="1"/>
  <c r="BF271" i="61" s="1"/>
  <c r="BF181" i="61"/>
  <c r="BF233" i="61" s="1"/>
  <c r="BF285" i="61" s="1"/>
  <c r="BF60" i="61"/>
  <c r="BF110" i="61" s="1"/>
  <c r="BF222" i="61"/>
  <c r="BF274" i="61" s="1"/>
  <c r="BQ53" i="56"/>
  <c r="BQ59" i="56"/>
  <c r="BQ56" i="56"/>
  <c r="BF324" i="67"/>
  <c r="BQ11" i="56"/>
  <c r="C10" i="56" s="1"/>
  <c r="BQ32" i="56"/>
  <c r="BQ41" i="56"/>
  <c r="BQ35" i="56"/>
  <c r="C34" i="56" s="1"/>
  <c r="BQ26" i="56"/>
  <c r="BQ20" i="56"/>
  <c r="BQ50" i="56"/>
  <c r="BQ29" i="56"/>
  <c r="BQ23" i="56"/>
  <c r="BQ8" i="56"/>
  <c r="BQ44" i="56"/>
  <c r="BQ17" i="56"/>
  <c r="BQ47" i="56"/>
  <c r="BQ14" i="56"/>
  <c r="BQ38" i="56"/>
  <c r="BD183" i="59"/>
  <c r="BD70" i="59" s="1"/>
  <c r="BF57" i="61"/>
  <c r="BF324" i="61"/>
  <c r="BF348" i="61" s="1"/>
  <c r="BF363" i="61" s="1"/>
  <c r="BF57" i="67"/>
  <c r="BF399" i="67" s="1"/>
  <c r="BF401" i="67" s="1"/>
  <c r="BF402" i="67" s="1"/>
  <c r="BE401" i="61"/>
  <c r="BE402" i="61" s="1"/>
  <c r="BE80" i="59"/>
  <c r="BE187" i="59"/>
  <c r="BD14" i="59" l="1"/>
  <c r="BD18" i="59" s="1"/>
  <c r="BC20" i="69"/>
  <c r="D37" i="68"/>
  <c r="BF183" i="75"/>
  <c r="BF18" i="75" s="1"/>
  <c r="BE79" i="75"/>
  <c r="BE129" i="75" s="1"/>
  <c r="BE16" i="75" s="1"/>
  <c r="BF76" i="75"/>
  <c r="BF14" i="75" s="1"/>
  <c r="BF22" i="75"/>
  <c r="BF79" i="75" s="1"/>
  <c r="BF129" i="75" s="1"/>
  <c r="BF16" i="75" s="1"/>
  <c r="D34" i="73"/>
  <c r="D45" i="68"/>
  <c r="D37" i="58"/>
  <c r="D26" i="73"/>
  <c r="D45" i="58"/>
  <c r="BG330" i="67"/>
  <c r="BG328" i="67"/>
  <c r="BG336" i="67"/>
  <c r="BG336" i="61"/>
  <c r="BG329" i="61"/>
  <c r="BG325" i="67"/>
  <c r="BG329" i="67"/>
  <c r="BF399" i="61"/>
  <c r="BG334" i="67"/>
  <c r="BG332" i="67"/>
  <c r="BG331" i="67"/>
  <c r="BG331" i="61"/>
  <c r="BG327" i="67"/>
  <c r="BG326" i="67"/>
  <c r="BF338" i="67"/>
  <c r="BF353" i="67"/>
  <c r="BF368" i="67" s="1"/>
  <c r="BF342" i="67"/>
  <c r="BF357" i="67" s="1"/>
  <c r="BF348" i="67"/>
  <c r="BF363" i="67" s="1"/>
  <c r="BF344" i="67"/>
  <c r="BF359" i="67" s="1"/>
  <c r="BF349" i="67"/>
  <c r="BF364" i="67" s="1"/>
  <c r="BF350" i="67"/>
  <c r="BF365" i="67" s="1"/>
  <c r="BF346" i="67"/>
  <c r="BF361" i="67" s="1"/>
  <c r="BF351" i="67"/>
  <c r="BF366" i="67" s="1"/>
  <c r="BF352" i="67"/>
  <c r="BF367" i="67" s="1"/>
  <c r="BF345" i="67"/>
  <c r="BF360" i="67" s="1"/>
  <c r="BF347" i="67"/>
  <c r="BF362" i="67" s="1"/>
  <c r="BF343" i="67"/>
  <c r="BF358" i="67" s="1"/>
  <c r="BF341" i="67"/>
  <c r="BF356" i="67" s="1"/>
  <c r="BF378" i="61"/>
  <c r="BF346" i="61"/>
  <c r="BF361" i="61" s="1"/>
  <c r="BF342" i="61"/>
  <c r="BF357" i="61" s="1"/>
  <c r="BF344" i="61"/>
  <c r="BF359" i="61" s="1"/>
  <c r="BF352" i="61"/>
  <c r="BF367" i="61" s="1"/>
  <c r="BF351" i="61"/>
  <c r="BF366" i="61" s="1"/>
  <c r="BF353" i="61"/>
  <c r="BF368" i="61" s="1"/>
  <c r="BF347" i="61"/>
  <c r="BF362" i="61" s="1"/>
  <c r="BF341" i="61"/>
  <c r="BF356" i="61" s="1"/>
  <c r="BF345" i="61"/>
  <c r="BF360" i="61" s="1"/>
  <c r="BF349" i="61"/>
  <c r="BF364" i="61" s="1"/>
  <c r="BF350" i="61"/>
  <c r="BF365" i="61" s="1"/>
  <c r="BF343" i="61"/>
  <c r="BF358" i="61" s="1"/>
  <c r="BF338" i="61"/>
  <c r="BG325" i="61"/>
  <c r="C7" i="56"/>
  <c r="BG165" i="67"/>
  <c r="BF77" i="69"/>
  <c r="BF134" i="69" s="1"/>
  <c r="BF76" i="59"/>
  <c r="BF133" i="59" s="1"/>
  <c r="BH142" i="61"/>
  <c r="BH134" i="61"/>
  <c r="BH149" i="61"/>
  <c r="C91" i="56"/>
  <c r="BH142" i="67"/>
  <c r="BH155" i="67"/>
  <c r="C130" i="56"/>
  <c r="BH155" i="61"/>
  <c r="C49" i="56"/>
  <c r="C133" i="56"/>
  <c r="C151" i="56"/>
  <c r="C85" i="56"/>
  <c r="C121" i="56"/>
  <c r="C79" i="56"/>
  <c r="C13" i="56"/>
  <c r="C19" i="56"/>
  <c r="C31" i="56"/>
  <c r="C58" i="56"/>
  <c r="C154" i="56"/>
  <c r="C106" i="56"/>
  <c r="C145" i="56"/>
  <c r="C142" i="56"/>
  <c r="C124" i="56"/>
  <c r="C88" i="56"/>
  <c r="C97" i="56"/>
  <c r="C37" i="56"/>
  <c r="C40" i="56"/>
  <c r="C46" i="56"/>
  <c r="C22" i="56"/>
  <c r="C25" i="56"/>
  <c r="E37" i="68"/>
  <c r="C52" i="56"/>
  <c r="C73" i="56"/>
  <c r="C127" i="56"/>
  <c r="C139" i="56"/>
  <c r="C70" i="56"/>
  <c r="C109" i="56"/>
  <c r="C103" i="56"/>
  <c r="C82" i="56"/>
  <c r="C112" i="56"/>
  <c r="C43" i="56"/>
  <c r="C55" i="56"/>
  <c r="C16" i="56"/>
  <c r="C28" i="56"/>
  <c r="E45" i="68"/>
  <c r="C136" i="56"/>
  <c r="C94" i="56"/>
  <c r="C148" i="56"/>
  <c r="C100" i="56"/>
  <c r="C64" i="56"/>
  <c r="C76" i="56"/>
  <c r="C61" i="56"/>
  <c r="C118" i="56"/>
  <c r="C115" i="56"/>
  <c r="C67" i="56"/>
  <c r="BE134" i="69"/>
  <c r="BE184" i="69" s="1"/>
  <c r="BE71" i="69" s="1"/>
  <c r="BF135" i="69"/>
  <c r="BF238" i="69"/>
  <c r="BF73" i="69" s="1"/>
  <c r="BF131" i="69"/>
  <c r="BF69" i="69" s="1"/>
  <c r="BE133" i="59"/>
  <c r="BE183" i="59" s="1"/>
  <c r="BE70" i="59" s="1"/>
  <c r="BF134" i="59"/>
  <c r="BH8" i="61"/>
  <c r="BH61" i="61" s="1"/>
  <c r="J61" i="61" s="1"/>
  <c r="BG7" i="61"/>
  <c r="BG326" i="61"/>
  <c r="BH150" i="61"/>
  <c r="BH123" i="67"/>
  <c r="BH135" i="61"/>
  <c r="BH148" i="67"/>
  <c r="BH146" i="61"/>
  <c r="BH139" i="67"/>
  <c r="BH133" i="67"/>
  <c r="BH137" i="61"/>
  <c r="BH132" i="67"/>
  <c r="BH151" i="61"/>
  <c r="BH150" i="67"/>
  <c r="BH118" i="67"/>
  <c r="BH335" i="67" s="1"/>
  <c r="BH122" i="67"/>
  <c r="BH140" i="61"/>
  <c r="BH152" i="67"/>
  <c r="BH138" i="61"/>
  <c r="BH120" i="67"/>
  <c r="BH115" i="67"/>
  <c r="BH333" i="67" s="1"/>
  <c r="BH160" i="67"/>
  <c r="BH159" i="67"/>
  <c r="BH153" i="61"/>
  <c r="BH141" i="61"/>
  <c r="BH144" i="61"/>
  <c r="BH132" i="61"/>
  <c r="BG328" i="61"/>
  <c r="BG330" i="61"/>
  <c r="BG327" i="61"/>
  <c r="BH144" i="67"/>
  <c r="BH139" i="61"/>
  <c r="BH151" i="67"/>
  <c r="BH137" i="67"/>
  <c r="BH141" i="67"/>
  <c r="BH153" i="67"/>
  <c r="BH148" i="61"/>
  <c r="BH138" i="67"/>
  <c r="BH152" i="61"/>
  <c r="BH159" i="61"/>
  <c r="BH160" i="61"/>
  <c r="BH133" i="61"/>
  <c r="BH146" i="67"/>
  <c r="BH135" i="67"/>
  <c r="BH140" i="67"/>
  <c r="BH156" i="67"/>
  <c r="BH156" i="61"/>
  <c r="BH136" i="67"/>
  <c r="BH136" i="61"/>
  <c r="BH158" i="61"/>
  <c r="BH158" i="67"/>
  <c r="BH157" i="61"/>
  <c r="BH157" i="67"/>
  <c r="BH143" i="61"/>
  <c r="BH143" i="67"/>
  <c r="BH145" i="67"/>
  <c r="BH145" i="61"/>
  <c r="BH154" i="61"/>
  <c r="BH154" i="67"/>
  <c r="BH162" i="61"/>
  <c r="BH162" i="67"/>
  <c r="BH163" i="61"/>
  <c r="BH163" i="67"/>
  <c r="BH161" i="61"/>
  <c r="BH161" i="67"/>
  <c r="BH147" i="67"/>
  <c r="BH147" i="61"/>
  <c r="BG164" i="61"/>
  <c r="BH8" i="67"/>
  <c r="BH61" i="67" s="1"/>
  <c r="BG7" i="67"/>
  <c r="BH116" i="61"/>
  <c r="BH116" i="67"/>
  <c r="BH114" i="61"/>
  <c r="BH114" i="67"/>
  <c r="BH129" i="61"/>
  <c r="BH129" i="67"/>
  <c r="BH127" i="61"/>
  <c r="BH127" i="67"/>
  <c r="BH119" i="61"/>
  <c r="BH119" i="67"/>
  <c r="BH117" i="61"/>
  <c r="BH325" i="61" s="1"/>
  <c r="BH117" i="67"/>
  <c r="BH121" i="61"/>
  <c r="BH121" i="67"/>
  <c r="BH130" i="61"/>
  <c r="BH130" i="67"/>
  <c r="BH126" i="61"/>
  <c r="BH126" i="67"/>
  <c r="BH125" i="61"/>
  <c r="BH125" i="67"/>
  <c r="BH131" i="61"/>
  <c r="BH131" i="67"/>
  <c r="BH124" i="61"/>
  <c r="BH124" i="67"/>
  <c r="BH128" i="61"/>
  <c r="BH128" i="67"/>
  <c r="BH118" i="61"/>
  <c r="BH335" i="61" s="1"/>
  <c r="BH122" i="61"/>
  <c r="BH120" i="61"/>
  <c r="BH115" i="61"/>
  <c r="BH123" i="61"/>
  <c r="BG332" i="61"/>
  <c r="BG334" i="61"/>
  <c r="BE237" i="59"/>
  <c r="BE72" i="59" s="1"/>
  <c r="BE130" i="59"/>
  <c r="BE68" i="59" s="1"/>
  <c r="BD18" i="69" l="1"/>
  <c r="D79" i="68"/>
  <c r="D82" i="68"/>
  <c r="D36" i="68"/>
  <c r="D80" i="68"/>
  <c r="D85" i="68"/>
  <c r="D84" i="68"/>
  <c r="D76" i="68"/>
  <c r="D78" i="68"/>
  <c r="C34" i="73"/>
  <c r="D83" i="68"/>
  <c r="D38" i="68"/>
  <c r="D77" i="68"/>
  <c r="C26" i="73"/>
  <c r="D81" i="68"/>
  <c r="BD20" i="59"/>
  <c r="D43" i="73"/>
  <c r="D54" i="68"/>
  <c r="D32" i="73"/>
  <c r="D43" i="68"/>
  <c r="D60" i="73"/>
  <c r="D71" i="68"/>
  <c r="D46" i="73"/>
  <c r="D57" i="68"/>
  <c r="D40" i="73"/>
  <c r="D51" i="68"/>
  <c r="D38" i="73"/>
  <c r="D49" i="68"/>
  <c r="D52" i="73"/>
  <c r="D63" i="68"/>
  <c r="D58" i="73"/>
  <c r="D69" i="68"/>
  <c r="D29" i="73"/>
  <c r="D40" i="68"/>
  <c r="D51" i="73"/>
  <c r="D62" i="68"/>
  <c r="D53" i="73"/>
  <c r="D64" i="68"/>
  <c r="D45" i="73"/>
  <c r="D56" i="68"/>
  <c r="D48" i="73"/>
  <c r="D59" i="68"/>
  <c r="D54" i="73"/>
  <c r="D65" i="68"/>
  <c r="D28" i="73"/>
  <c r="D39" i="68"/>
  <c r="D50" i="73"/>
  <c r="D61" i="68"/>
  <c r="D36" i="73"/>
  <c r="D47" i="68"/>
  <c r="D64" i="73"/>
  <c r="D75" i="68"/>
  <c r="D61" i="73"/>
  <c r="D72" i="68"/>
  <c r="D44" i="73"/>
  <c r="D55" i="68"/>
  <c r="D41" i="73"/>
  <c r="D52" i="68"/>
  <c r="D57" i="73"/>
  <c r="D68" i="68"/>
  <c r="D31" i="73"/>
  <c r="D42" i="68"/>
  <c r="D35" i="73"/>
  <c r="D46" i="68"/>
  <c r="D42" i="73"/>
  <c r="D53" i="68"/>
  <c r="D49" i="73"/>
  <c r="D60" i="68"/>
  <c r="D62" i="73"/>
  <c r="D73" i="68"/>
  <c r="D56" i="73"/>
  <c r="D67" i="68"/>
  <c r="D37" i="73"/>
  <c r="D48" i="68"/>
  <c r="D59" i="73"/>
  <c r="D70" i="68"/>
  <c r="D47" i="73"/>
  <c r="D58" i="68"/>
  <c r="D30" i="73"/>
  <c r="D41" i="68"/>
  <c r="D55" i="73"/>
  <c r="D66" i="68"/>
  <c r="D33" i="73"/>
  <c r="D44" i="68"/>
  <c r="D63" i="73"/>
  <c r="D74" i="68"/>
  <c r="D39" i="73"/>
  <c r="D50" i="68"/>
  <c r="D25" i="73"/>
  <c r="D36" i="58"/>
  <c r="BH333" i="61"/>
  <c r="D79" i="58"/>
  <c r="D68" i="73"/>
  <c r="D76" i="58"/>
  <c r="D65" i="73"/>
  <c r="D81" i="58"/>
  <c r="D70" i="73"/>
  <c r="D78" i="58"/>
  <c r="D67" i="73"/>
  <c r="D82" i="58"/>
  <c r="D71" i="73"/>
  <c r="D83" i="58"/>
  <c r="D72" i="73"/>
  <c r="D80" i="58"/>
  <c r="D69" i="73"/>
  <c r="D85" i="58"/>
  <c r="D74" i="73"/>
  <c r="D84" i="58"/>
  <c r="D73" i="73"/>
  <c r="D77" i="58"/>
  <c r="D66" i="73"/>
  <c r="D40" i="58"/>
  <c r="D38" i="58"/>
  <c r="D27" i="73"/>
  <c r="B36" i="58"/>
  <c r="D39" i="58"/>
  <c r="D56" i="58"/>
  <c r="D59" i="58"/>
  <c r="D65" i="58"/>
  <c r="D61" i="58"/>
  <c r="D47" i="58"/>
  <c r="D75" i="58"/>
  <c r="D72" i="58"/>
  <c r="D55" i="58"/>
  <c r="D52" i="58"/>
  <c r="D68" i="58"/>
  <c r="D42" i="58"/>
  <c r="D46" i="58"/>
  <c r="D53" i="58"/>
  <c r="D60" i="58"/>
  <c r="D73" i="58"/>
  <c r="D67" i="58"/>
  <c r="D48" i="58"/>
  <c r="D70" i="58"/>
  <c r="D58" i="58"/>
  <c r="D41" i="58"/>
  <c r="D66" i="58"/>
  <c r="D44" i="58"/>
  <c r="D74" i="58"/>
  <c r="D50" i="58"/>
  <c r="D54" i="58"/>
  <c r="D43" i="58"/>
  <c r="D71" i="58"/>
  <c r="D57" i="58"/>
  <c r="D51" i="58"/>
  <c r="D49" i="58"/>
  <c r="D63" i="58"/>
  <c r="D69" i="58"/>
  <c r="D62" i="58"/>
  <c r="D64" i="58"/>
  <c r="E40" i="68"/>
  <c r="E39" i="68"/>
  <c r="E38" i="68"/>
  <c r="C36" i="58"/>
  <c r="BH328" i="67"/>
  <c r="BH330" i="67"/>
  <c r="BH336" i="67"/>
  <c r="BH336" i="61"/>
  <c r="BH329" i="61"/>
  <c r="BH325" i="67"/>
  <c r="BH329" i="67"/>
  <c r="BH334" i="67"/>
  <c r="BH332" i="67"/>
  <c r="BH331" i="61"/>
  <c r="BH331" i="67"/>
  <c r="BH327" i="67"/>
  <c r="BH326" i="67"/>
  <c r="E56" i="58"/>
  <c r="E56" i="68"/>
  <c r="E59" i="58"/>
  <c r="E59" i="68"/>
  <c r="E65" i="58"/>
  <c r="E65" i="68"/>
  <c r="E61" i="58"/>
  <c r="E61" i="68"/>
  <c r="E80" i="58"/>
  <c r="E80" i="68"/>
  <c r="E47" i="58"/>
  <c r="E47" i="68"/>
  <c r="E75" i="58"/>
  <c r="E75" i="68"/>
  <c r="E85" i="58"/>
  <c r="E85" i="68"/>
  <c r="E84" i="58"/>
  <c r="E84" i="68"/>
  <c r="E77" i="58"/>
  <c r="E77" i="68"/>
  <c r="E72" i="58"/>
  <c r="E72" i="68"/>
  <c r="E55" i="58"/>
  <c r="E55" i="68"/>
  <c r="E79" i="58"/>
  <c r="E79" i="68"/>
  <c r="E52" i="58"/>
  <c r="E52" i="68"/>
  <c r="E68" i="58"/>
  <c r="E68" i="68"/>
  <c r="E76" i="58"/>
  <c r="E76" i="68"/>
  <c r="E42" i="58"/>
  <c r="E42" i="68"/>
  <c r="E46" i="58"/>
  <c r="E46" i="68"/>
  <c r="E81" i="58"/>
  <c r="E81" i="68"/>
  <c r="E53" i="58"/>
  <c r="E53" i="68"/>
  <c r="E60" i="58"/>
  <c r="E60" i="68"/>
  <c r="E78" i="58"/>
  <c r="E78" i="68"/>
  <c r="E73" i="58"/>
  <c r="E73" i="68"/>
  <c r="E67" i="58"/>
  <c r="E67" i="68"/>
  <c r="E48" i="58"/>
  <c r="E48" i="68"/>
  <c r="E70" i="58"/>
  <c r="E70" i="68"/>
  <c r="E58" i="58"/>
  <c r="E58" i="68"/>
  <c r="E41" i="58"/>
  <c r="E41" i="68"/>
  <c r="E66" i="58"/>
  <c r="E66" i="68"/>
  <c r="E82" i="58"/>
  <c r="E82" i="68"/>
  <c r="E44" i="58"/>
  <c r="E44" i="68"/>
  <c r="E74" i="58"/>
  <c r="E74" i="68"/>
  <c r="E50" i="58"/>
  <c r="E50" i="68"/>
  <c r="E54" i="58"/>
  <c r="E54" i="68"/>
  <c r="E83" i="58"/>
  <c r="E83" i="68"/>
  <c r="E43" i="58"/>
  <c r="E43" i="68"/>
  <c r="E71" i="58"/>
  <c r="E71" i="68"/>
  <c r="E57" i="58"/>
  <c r="E57" i="68"/>
  <c r="E51" i="58"/>
  <c r="E51" i="68"/>
  <c r="E49" i="58"/>
  <c r="E49" i="68"/>
  <c r="E63" i="58"/>
  <c r="E63" i="68"/>
  <c r="E69" i="58"/>
  <c r="E69" i="68"/>
  <c r="E62" i="58"/>
  <c r="E62" i="68"/>
  <c r="E64" i="58"/>
  <c r="E64" i="68"/>
  <c r="E39" i="58"/>
  <c r="E37" i="58"/>
  <c r="E38" i="58"/>
  <c r="E40" i="58"/>
  <c r="E36" i="58"/>
  <c r="E36" i="68"/>
  <c r="BF383" i="67"/>
  <c r="BF371" i="67"/>
  <c r="BF379" i="67"/>
  <c r="BF382" i="67"/>
  <c r="BF381" i="67"/>
  <c r="BF375" i="67"/>
  <c r="BF378" i="67"/>
  <c r="BF380" i="67"/>
  <c r="BF374" i="67"/>
  <c r="BF377" i="67"/>
  <c r="BF372" i="67"/>
  <c r="BF376" i="67"/>
  <c r="BF373" i="67"/>
  <c r="B36" i="68"/>
  <c r="BF383" i="61"/>
  <c r="BF379" i="61"/>
  <c r="BF372" i="61"/>
  <c r="BF382" i="61"/>
  <c r="BF375" i="61"/>
  <c r="BF377" i="61"/>
  <c r="BF380" i="61"/>
  <c r="BF374" i="61"/>
  <c r="BF381" i="61"/>
  <c r="BF371" i="61"/>
  <c r="BF376" i="61"/>
  <c r="BF373" i="61"/>
  <c r="C45" i="68"/>
  <c r="E45" i="58"/>
  <c r="C36" i="68"/>
  <c r="C65" i="58"/>
  <c r="C65" i="68"/>
  <c r="C80" i="58"/>
  <c r="C80" i="68"/>
  <c r="C75" i="58"/>
  <c r="C75" i="68"/>
  <c r="C84" i="58"/>
  <c r="C84" i="68"/>
  <c r="C72" i="58"/>
  <c r="C72" i="68"/>
  <c r="C55" i="58"/>
  <c r="C55" i="68"/>
  <c r="C79" i="58"/>
  <c r="C79" i="68"/>
  <c r="C52" i="58"/>
  <c r="C52" i="68"/>
  <c r="C68" i="58"/>
  <c r="C68" i="68"/>
  <c r="C76" i="58"/>
  <c r="C76" i="68"/>
  <c r="C42" i="58"/>
  <c r="C42" i="68"/>
  <c r="C46" i="58"/>
  <c r="C46" i="68"/>
  <c r="C81" i="58"/>
  <c r="C81" i="68"/>
  <c r="C53" i="58"/>
  <c r="C53" i="68"/>
  <c r="C60" i="58"/>
  <c r="C60" i="68"/>
  <c r="C78" i="58"/>
  <c r="C78" i="68"/>
  <c r="C56" i="58"/>
  <c r="C56" i="68"/>
  <c r="C39" i="58"/>
  <c r="C39" i="68"/>
  <c r="C37" i="58"/>
  <c r="C37" i="68"/>
  <c r="C38" i="58"/>
  <c r="C38" i="68"/>
  <c r="C73" i="58"/>
  <c r="C73" i="68"/>
  <c r="C67" i="58"/>
  <c r="C67" i="68"/>
  <c r="C48" i="58"/>
  <c r="C48" i="68"/>
  <c r="C70" i="58"/>
  <c r="C70" i="68"/>
  <c r="C58" i="58"/>
  <c r="C58" i="68"/>
  <c r="C41" i="58"/>
  <c r="C41" i="68"/>
  <c r="C66" i="58"/>
  <c r="C66" i="68"/>
  <c r="C82" i="58"/>
  <c r="C82" i="68"/>
  <c r="C44" i="58"/>
  <c r="C44" i="68"/>
  <c r="C74" i="58"/>
  <c r="C74" i="68"/>
  <c r="C50" i="58"/>
  <c r="C50" i="68"/>
  <c r="C59" i="58"/>
  <c r="C59" i="68"/>
  <c r="C61" i="58"/>
  <c r="C61" i="68"/>
  <c r="C47" i="58"/>
  <c r="C47" i="68"/>
  <c r="C85" i="58"/>
  <c r="C85" i="68"/>
  <c r="C77" i="58"/>
  <c r="C77" i="68"/>
  <c r="C54" i="58"/>
  <c r="C54" i="68"/>
  <c r="C83" i="58"/>
  <c r="C83" i="68"/>
  <c r="C43" i="58"/>
  <c r="C43" i="68"/>
  <c r="C71" i="58"/>
  <c r="C71" i="68"/>
  <c r="C57" i="58"/>
  <c r="C57" i="68"/>
  <c r="C51" i="58"/>
  <c r="C51" i="68"/>
  <c r="C49" i="58"/>
  <c r="C49" i="68"/>
  <c r="C63" i="58"/>
  <c r="C63" i="68"/>
  <c r="C69" i="58"/>
  <c r="C69" i="68"/>
  <c r="C40" i="58"/>
  <c r="C40" i="68"/>
  <c r="C62" i="58"/>
  <c r="C62" i="68"/>
  <c r="C64" i="58"/>
  <c r="C64" i="68"/>
  <c r="C45" i="58"/>
  <c r="B44" i="58"/>
  <c r="B43" i="58"/>
  <c r="B85" i="58"/>
  <c r="B45" i="58"/>
  <c r="B85" i="68"/>
  <c r="B39" i="68"/>
  <c r="B38" i="58"/>
  <c r="B37" i="58"/>
  <c r="B56" i="58"/>
  <c r="B56" i="68"/>
  <c r="B59" i="58"/>
  <c r="B59" i="68"/>
  <c r="B65" i="58"/>
  <c r="B65" i="68"/>
  <c r="B61" i="58"/>
  <c r="B61" i="68"/>
  <c r="B80" i="58"/>
  <c r="B80" i="68"/>
  <c r="B47" i="58"/>
  <c r="B47" i="68"/>
  <c r="B75" i="58"/>
  <c r="B75" i="68"/>
  <c r="B84" i="58"/>
  <c r="B84" i="68"/>
  <c r="B77" i="58"/>
  <c r="B77" i="68"/>
  <c r="B72" i="58"/>
  <c r="B72" i="68"/>
  <c r="B55" i="58"/>
  <c r="B55" i="68"/>
  <c r="B79" i="58"/>
  <c r="B79" i="68"/>
  <c r="B52" i="58"/>
  <c r="B52" i="68"/>
  <c r="B68" i="58"/>
  <c r="B68" i="68"/>
  <c r="B76" i="58"/>
  <c r="B76" i="68"/>
  <c r="B42" i="58"/>
  <c r="B42" i="68"/>
  <c r="B46" i="58"/>
  <c r="B46" i="68"/>
  <c r="B81" i="58"/>
  <c r="B81" i="68"/>
  <c r="B53" i="58"/>
  <c r="B53" i="68"/>
  <c r="B60" i="58"/>
  <c r="B60" i="68"/>
  <c r="B78" i="58"/>
  <c r="B78" i="68"/>
  <c r="B73" i="58"/>
  <c r="B73" i="68"/>
  <c r="B67" i="58"/>
  <c r="B67" i="68"/>
  <c r="B45" i="68"/>
  <c r="B48" i="58"/>
  <c r="B48" i="68"/>
  <c r="B70" i="58"/>
  <c r="B70" i="68"/>
  <c r="B58" i="58"/>
  <c r="B58" i="68"/>
  <c r="B41" i="58"/>
  <c r="B41" i="68"/>
  <c r="B66" i="58"/>
  <c r="B66" i="68"/>
  <c r="B82" i="58"/>
  <c r="B82" i="68"/>
  <c r="B44" i="68"/>
  <c r="B74" i="58"/>
  <c r="B74" i="68"/>
  <c r="B50" i="58"/>
  <c r="B50" i="68"/>
  <c r="B54" i="58"/>
  <c r="B54" i="68"/>
  <c r="B83" i="58"/>
  <c r="B83" i="68"/>
  <c r="B43" i="68"/>
  <c r="B71" i="58"/>
  <c r="B71" i="68"/>
  <c r="B57" i="58"/>
  <c r="B57" i="68"/>
  <c r="B51" i="58"/>
  <c r="B51" i="68"/>
  <c r="B49" i="58"/>
  <c r="B49" i="68"/>
  <c r="B63" i="58"/>
  <c r="B63" i="68"/>
  <c r="B69" i="58"/>
  <c r="B69" i="68"/>
  <c r="B62" i="58"/>
  <c r="B62" i="68"/>
  <c r="B64" i="58"/>
  <c r="B64" i="68"/>
  <c r="B39" i="58"/>
  <c r="B40" i="58"/>
  <c r="B40" i="68"/>
  <c r="B38" i="68"/>
  <c r="BH165" i="67"/>
  <c r="B37" i="68"/>
  <c r="BF184" i="69"/>
  <c r="BF71" i="69" s="1"/>
  <c r="BF183" i="59"/>
  <c r="BF70" i="59" s="1"/>
  <c r="BH7" i="61"/>
  <c r="BH328" i="61"/>
  <c r="BH326" i="61"/>
  <c r="F95" i="68"/>
  <c r="F95" i="58"/>
  <c r="BH330" i="61"/>
  <c r="BH327" i="61"/>
  <c r="BG57" i="67"/>
  <c r="BG399" i="67" s="1"/>
  <c r="BG401" i="67" s="1"/>
  <c r="BG402" i="67" s="1"/>
  <c r="BG187" i="67"/>
  <c r="BG239" i="67" s="1"/>
  <c r="BG291" i="67" s="1"/>
  <c r="BG214" i="67"/>
  <c r="BG266" i="67" s="1"/>
  <c r="BG318" i="67" s="1"/>
  <c r="BG201" i="67"/>
  <c r="BG253" i="67" s="1"/>
  <c r="BG305" i="67" s="1"/>
  <c r="BG202" i="67"/>
  <c r="BG254" i="67" s="1"/>
  <c r="BG306" i="67" s="1"/>
  <c r="BG204" i="67"/>
  <c r="BG256" i="67" s="1"/>
  <c r="BG308" i="67" s="1"/>
  <c r="BG190" i="67"/>
  <c r="BG242" i="67" s="1"/>
  <c r="BG294" i="67" s="1"/>
  <c r="BG194" i="67"/>
  <c r="BG246" i="67" s="1"/>
  <c r="BG298" i="67" s="1"/>
  <c r="BG185" i="67"/>
  <c r="BG237" i="67" s="1"/>
  <c r="BG289" i="67" s="1"/>
  <c r="BG213" i="67"/>
  <c r="BG265" i="67" s="1"/>
  <c r="BG317" i="67" s="1"/>
  <c r="BG197" i="67"/>
  <c r="BG249" i="67" s="1"/>
  <c r="BG301" i="67" s="1"/>
  <c r="BG205" i="67"/>
  <c r="BG257" i="67" s="1"/>
  <c r="BG309" i="67" s="1"/>
  <c r="BG188" i="67"/>
  <c r="BG240" i="67" s="1"/>
  <c r="BG292" i="67" s="1"/>
  <c r="BG196" i="67"/>
  <c r="BG248" i="67" s="1"/>
  <c r="BG300" i="67" s="1"/>
  <c r="BG203" i="67"/>
  <c r="BG255" i="67" s="1"/>
  <c r="BG307" i="67" s="1"/>
  <c r="BG186" i="67"/>
  <c r="BG238" i="67" s="1"/>
  <c r="BG290" i="67" s="1"/>
  <c r="BG191" i="67"/>
  <c r="BG243" i="67" s="1"/>
  <c r="BG295" i="67" s="1"/>
  <c r="BG208" i="67"/>
  <c r="BG260" i="67" s="1"/>
  <c r="BG312" i="67" s="1"/>
  <c r="BG212" i="67"/>
  <c r="BG264" i="67" s="1"/>
  <c r="BG316" i="67" s="1"/>
  <c r="BG199" i="67"/>
  <c r="BG251" i="67" s="1"/>
  <c r="BG303" i="67" s="1"/>
  <c r="BG195" i="67"/>
  <c r="BG247" i="67" s="1"/>
  <c r="BG299" i="67" s="1"/>
  <c r="BG200" i="67"/>
  <c r="BG252" i="67" s="1"/>
  <c r="BG304" i="67" s="1"/>
  <c r="BG192" i="67"/>
  <c r="BG244" i="67" s="1"/>
  <c r="BG296" i="67" s="1"/>
  <c r="BG211" i="67"/>
  <c r="BG263" i="67" s="1"/>
  <c r="BG315" i="67" s="1"/>
  <c r="BG206" i="67"/>
  <c r="BG258" i="67" s="1"/>
  <c r="BG310" i="67" s="1"/>
  <c r="BG210" i="67"/>
  <c r="BG262" i="67" s="1"/>
  <c r="BG314" i="67" s="1"/>
  <c r="BG215" i="67"/>
  <c r="BG267" i="67" s="1"/>
  <c r="BG319" i="67" s="1"/>
  <c r="BG207" i="67"/>
  <c r="BG259" i="67" s="1"/>
  <c r="BG311" i="67" s="1"/>
  <c r="BG189" i="67"/>
  <c r="BG241" i="67" s="1"/>
  <c r="BG293" i="67" s="1"/>
  <c r="BG209" i="67"/>
  <c r="BG261" i="67" s="1"/>
  <c r="BG313" i="67" s="1"/>
  <c r="BG193" i="67"/>
  <c r="BG245" i="67" s="1"/>
  <c r="BG297" i="67" s="1"/>
  <c r="BG198" i="67"/>
  <c r="BG250" i="67" s="1"/>
  <c r="BG302" i="67" s="1"/>
  <c r="BG216" i="67"/>
  <c r="BG268" i="67" s="1"/>
  <c r="BG320" i="67" s="1"/>
  <c r="BG178" i="67"/>
  <c r="BG230" i="67" s="1"/>
  <c r="BG282" i="67" s="1"/>
  <c r="BG170" i="67"/>
  <c r="BG222" i="67" s="1"/>
  <c r="BG274" i="67" s="1"/>
  <c r="BG181" i="67"/>
  <c r="BG233" i="67" s="1"/>
  <c r="BG285" i="67" s="1"/>
  <c r="BG171" i="67"/>
  <c r="BG223" i="67" s="1"/>
  <c r="BG275" i="67" s="1"/>
  <c r="BG168" i="67"/>
  <c r="BG220" i="67" s="1"/>
  <c r="BG272" i="67" s="1"/>
  <c r="BG177" i="67"/>
  <c r="BG229" i="67" s="1"/>
  <c r="BG281" i="67" s="1"/>
  <c r="BG172" i="67"/>
  <c r="BG224" i="67" s="1"/>
  <c r="BG276" i="67" s="1"/>
  <c r="BG173" i="67"/>
  <c r="BG225" i="67" s="1"/>
  <c r="BG277" i="67" s="1"/>
  <c r="BG175" i="67"/>
  <c r="BG227" i="67" s="1"/>
  <c r="BG279" i="67" s="1"/>
  <c r="BG183" i="67"/>
  <c r="BG235" i="67" s="1"/>
  <c r="BG287" i="67" s="1"/>
  <c r="BG174" i="67"/>
  <c r="BG184" i="67"/>
  <c r="BG236" i="67" s="1"/>
  <c r="BG288" i="67" s="1"/>
  <c r="BG182" i="67"/>
  <c r="BG234" i="67" s="1"/>
  <c r="BG286" i="67" s="1"/>
  <c r="BG169" i="67"/>
  <c r="BG221" i="67" s="1"/>
  <c r="BG273" i="67" s="1"/>
  <c r="BG179" i="67"/>
  <c r="BG231" i="67" s="1"/>
  <c r="BG283" i="67" s="1"/>
  <c r="BG167" i="67"/>
  <c r="BG219" i="67" s="1"/>
  <c r="BG271" i="67" s="1"/>
  <c r="BG176" i="67"/>
  <c r="BG228" i="67" s="1"/>
  <c r="BG280" i="67" s="1"/>
  <c r="BG180" i="67"/>
  <c r="BG232" i="67" s="1"/>
  <c r="BG284" i="67" s="1"/>
  <c r="BH332" i="61"/>
  <c r="BH7" i="67"/>
  <c r="BG60" i="67"/>
  <c r="BG110" i="67" s="1"/>
  <c r="BE14" i="69" s="1"/>
  <c r="BG324" i="67"/>
  <c r="BH164" i="61"/>
  <c r="BG184" i="61"/>
  <c r="BG236" i="61" s="1"/>
  <c r="BG288" i="61" s="1"/>
  <c r="BG175" i="61"/>
  <c r="BG227" i="61" s="1"/>
  <c r="BG188" i="61"/>
  <c r="BG240" i="61" s="1"/>
  <c r="BG292" i="61" s="1"/>
  <c r="BG204" i="61"/>
  <c r="BG256" i="61" s="1"/>
  <c r="BG308" i="61" s="1"/>
  <c r="BG196" i="61"/>
  <c r="BG248" i="61" s="1"/>
  <c r="BG300" i="61" s="1"/>
  <c r="BG203" i="61"/>
  <c r="BG255" i="61" s="1"/>
  <c r="BG307" i="61" s="1"/>
  <c r="BG200" i="61"/>
  <c r="BG252" i="61" s="1"/>
  <c r="BG304" i="61" s="1"/>
  <c r="BG206" i="61"/>
  <c r="BG258" i="61" s="1"/>
  <c r="BG310" i="61" s="1"/>
  <c r="BG189" i="61"/>
  <c r="BG241" i="61" s="1"/>
  <c r="BG293" i="61" s="1"/>
  <c r="BG186" i="61"/>
  <c r="BG238" i="61" s="1"/>
  <c r="BG290" i="61" s="1"/>
  <c r="BG181" i="61"/>
  <c r="BG233" i="61" s="1"/>
  <c r="BG167" i="61"/>
  <c r="BG219" i="61" s="1"/>
  <c r="BG271" i="61" s="1"/>
  <c r="BG178" i="61"/>
  <c r="BG230" i="61" s="1"/>
  <c r="BG282" i="61" s="1"/>
  <c r="BG176" i="61"/>
  <c r="BG228" i="61" s="1"/>
  <c r="BG172" i="61"/>
  <c r="BG224" i="61" s="1"/>
  <c r="BG276" i="61" s="1"/>
  <c r="BG194" i="61"/>
  <c r="BG246" i="61" s="1"/>
  <c r="BG298" i="61" s="1"/>
  <c r="BG187" i="61"/>
  <c r="BG239" i="61" s="1"/>
  <c r="BG291" i="61" s="1"/>
  <c r="BG205" i="61"/>
  <c r="BG257" i="61" s="1"/>
  <c r="BG309" i="61" s="1"/>
  <c r="BG199" i="61"/>
  <c r="BG251" i="61" s="1"/>
  <c r="BG303" i="61" s="1"/>
  <c r="BG195" i="61"/>
  <c r="BG247" i="61" s="1"/>
  <c r="BG299" i="61" s="1"/>
  <c r="BG191" i="61"/>
  <c r="BG243" i="61" s="1"/>
  <c r="BG295" i="61" s="1"/>
  <c r="BG210" i="61"/>
  <c r="BG262" i="61" s="1"/>
  <c r="BG314" i="61" s="1"/>
  <c r="BG211" i="61"/>
  <c r="BG263" i="61" s="1"/>
  <c r="BG315" i="61" s="1"/>
  <c r="BG177" i="61"/>
  <c r="BG229" i="61" s="1"/>
  <c r="BG281" i="61" s="1"/>
  <c r="BG182" i="61"/>
  <c r="BG234" i="61" s="1"/>
  <c r="BG286" i="61" s="1"/>
  <c r="BG171" i="61"/>
  <c r="BG223" i="61" s="1"/>
  <c r="BG275" i="61" s="1"/>
  <c r="BG173" i="61"/>
  <c r="BG225" i="61" s="1"/>
  <c r="BG185" i="61"/>
  <c r="BG237" i="61" s="1"/>
  <c r="BG289" i="61" s="1"/>
  <c r="BG201" i="61"/>
  <c r="BG253" i="61" s="1"/>
  <c r="BG305" i="61" s="1"/>
  <c r="BG214" i="61"/>
  <c r="BG266" i="61" s="1"/>
  <c r="BG318" i="61" s="1"/>
  <c r="BG193" i="61"/>
  <c r="BG245" i="61" s="1"/>
  <c r="BG297" i="61" s="1"/>
  <c r="BG208" i="61"/>
  <c r="BG260" i="61" s="1"/>
  <c r="BG312" i="61" s="1"/>
  <c r="BG215" i="61"/>
  <c r="BG267" i="61" s="1"/>
  <c r="BG319" i="61" s="1"/>
  <c r="BG198" i="61"/>
  <c r="BG250" i="61" s="1"/>
  <c r="BG302" i="61" s="1"/>
  <c r="BG216" i="61"/>
  <c r="BG268" i="61" s="1"/>
  <c r="BG320" i="61" s="1"/>
  <c r="BG168" i="61"/>
  <c r="BG220" i="61" s="1"/>
  <c r="BG174" i="61"/>
  <c r="BG226" i="61" s="1"/>
  <c r="BG278" i="61" s="1"/>
  <c r="BG179" i="61"/>
  <c r="BG231" i="61" s="1"/>
  <c r="BG283" i="61" s="1"/>
  <c r="BG197" i="61"/>
  <c r="BG249" i="61" s="1"/>
  <c r="BG301" i="61" s="1"/>
  <c r="BG202" i="61"/>
  <c r="BG254" i="61" s="1"/>
  <c r="BG306" i="61" s="1"/>
  <c r="BG190" i="61"/>
  <c r="BG242" i="61" s="1"/>
  <c r="BG294" i="61" s="1"/>
  <c r="BG213" i="61"/>
  <c r="BG265" i="61" s="1"/>
  <c r="BG317" i="61" s="1"/>
  <c r="BG212" i="61"/>
  <c r="BG264" i="61" s="1"/>
  <c r="BG316" i="61" s="1"/>
  <c r="BG192" i="61"/>
  <c r="BG244" i="61" s="1"/>
  <c r="BG296" i="61" s="1"/>
  <c r="BG209" i="61"/>
  <c r="BG261" i="61" s="1"/>
  <c r="BG313" i="61" s="1"/>
  <c r="BG207" i="61"/>
  <c r="BG259" i="61" s="1"/>
  <c r="BG311" i="61" s="1"/>
  <c r="BG180" i="61"/>
  <c r="BG232" i="61" s="1"/>
  <c r="BG284" i="61" s="1"/>
  <c r="BG183" i="61"/>
  <c r="BG235" i="61" s="1"/>
  <c r="BG287" i="61" s="1"/>
  <c r="BG169" i="61"/>
  <c r="BG221" i="61" s="1"/>
  <c r="BG273" i="61" s="1"/>
  <c r="BG170" i="61"/>
  <c r="BG222" i="61" s="1"/>
  <c r="BG274" i="61" s="1"/>
  <c r="BH334" i="61"/>
  <c r="BG60" i="61"/>
  <c r="BG110" i="61" s="1"/>
  <c r="BG57" i="61"/>
  <c r="BG324" i="61"/>
  <c r="J61" i="67"/>
  <c r="BF401" i="61"/>
  <c r="BF402" i="61" s="1"/>
  <c r="BE14" i="59" l="1"/>
  <c r="BE18" i="59" s="1"/>
  <c r="BD20" i="69"/>
  <c r="E43" i="73"/>
  <c r="E41" i="73"/>
  <c r="C25" i="73"/>
  <c r="H58" i="73"/>
  <c r="H46" i="73"/>
  <c r="H55" i="73"/>
  <c r="H37" i="73"/>
  <c r="H26" i="73"/>
  <c r="E29" i="73"/>
  <c r="C52" i="73"/>
  <c r="C63" i="73"/>
  <c r="C62" i="73"/>
  <c r="C61" i="73"/>
  <c r="H25" i="73"/>
  <c r="E71" i="73"/>
  <c r="E35" i="73"/>
  <c r="E36" i="73"/>
  <c r="C33" i="73"/>
  <c r="C67" i="73"/>
  <c r="H28" i="73"/>
  <c r="H52" i="73"/>
  <c r="H60" i="73"/>
  <c r="H30" i="73"/>
  <c r="E34" i="73"/>
  <c r="E26" i="73"/>
  <c r="C40" i="73"/>
  <c r="C55" i="73"/>
  <c r="C42" i="73"/>
  <c r="C36" i="73"/>
  <c r="C27" i="73"/>
  <c r="H68" i="73"/>
  <c r="H27" i="73"/>
  <c r="E46" i="73"/>
  <c r="E59" i="73"/>
  <c r="E48" i="73"/>
  <c r="H63" i="73"/>
  <c r="H56" i="73"/>
  <c r="H42" i="73"/>
  <c r="H65" i="73"/>
  <c r="H44" i="73"/>
  <c r="H64" i="73"/>
  <c r="H54" i="73"/>
  <c r="E28" i="73"/>
  <c r="E52" i="73"/>
  <c r="E60" i="73"/>
  <c r="E39" i="73"/>
  <c r="E55" i="73"/>
  <c r="E37" i="73"/>
  <c r="E49" i="73"/>
  <c r="E31" i="73"/>
  <c r="E68" i="73"/>
  <c r="E73" i="73"/>
  <c r="E69" i="73"/>
  <c r="E45" i="73"/>
  <c r="C46" i="73"/>
  <c r="C30" i="73"/>
  <c r="C35" i="73"/>
  <c r="C50" i="73"/>
  <c r="C29" i="73"/>
  <c r="C69" i="73"/>
  <c r="C70" i="73"/>
  <c r="H49" i="73"/>
  <c r="H73" i="73"/>
  <c r="E27" i="73"/>
  <c r="E66" i="73"/>
  <c r="H53" i="73"/>
  <c r="H38" i="73"/>
  <c r="H47" i="73"/>
  <c r="H34" i="73"/>
  <c r="C60" i="73"/>
  <c r="C47" i="73"/>
  <c r="C31" i="73"/>
  <c r="C54" i="73"/>
  <c r="C49" i="73"/>
  <c r="C64" i="73"/>
  <c r="C74" i="73"/>
  <c r="H72" i="73"/>
  <c r="H62" i="73"/>
  <c r="H70" i="73"/>
  <c r="H57" i="73"/>
  <c r="H61" i="73"/>
  <c r="H36" i="73"/>
  <c r="H48" i="73"/>
  <c r="H74" i="73"/>
  <c r="E53" i="73"/>
  <c r="E38" i="73"/>
  <c r="E32" i="73"/>
  <c r="E63" i="73"/>
  <c r="E30" i="73"/>
  <c r="E56" i="73"/>
  <c r="E42" i="73"/>
  <c r="E65" i="73"/>
  <c r="E44" i="73"/>
  <c r="E74" i="73"/>
  <c r="E50" i="73"/>
  <c r="C53" i="73"/>
  <c r="C32" i="73"/>
  <c r="C59" i="73"/>
  <c r="C57" i="73"/>
  <c r="C48" i="73"/>
  <c r="C66" i="73"/>
  <c r="C72" i="73"/>
  <c r="C65" i="73"/>
  <c r="H29" i="73"/>
  <c r="H39" i="73"/>
  <c r="H31" i="73"/>
  <c r="H50" i="73"/>
  <c r="E58" i="73"/>
  <c r="E67" i="73"/>
  <c r="C38" i="73"/>
  <c r="H51" i="73"/>
  <c r="H40" i="73"/>
  <c r="H71" i="73"/>
  <c r="H59" i="73"/>
  <c r="H32" i="73"/>
  <c r="C51" i="73"/>
  <c r="C43" i="73"/>
  <c r="C37" i="73"/>
  <c r="C41" i="73"/>
  <c r="C45" i="73"/>
  <c r="H43" i="73"/>
  <c r="H67" i="73"/>
  <c r="H35" i="73"/>
  <c r="H41" i="73"/>
  <c r="H66" i="73"/>
  <c r="H69" i="73"/>
  <c r="H45" i="73"/>
  <c r="H33" i="73"/>
  <c r="E25" i="73"/>
  <c r="E51" i="73"/>
  <c r="E40" i="73"/>
  <c r="E72" i="73"/>
  <c r="E33" i="73"/>
  <c r="E47" i="73"/>
  <c r="E62" i="73"/>
  <c r="E70" i="73"/>
  <c r="E57" i="73"/>
  <c r="E61" i="73"/>
  <c r="E64" i="73"/>
  <c r="E54" i="73"/>
  <c r="C58" i="73"/>
  <c r="C39" i="73"/>
  <c r="C56" i="73"/>
  <c r="C44" i="73"/>
  <c r="C28" i="73"/>
  <c r="C73" i="73"/>
  <c r="C71" i="73"/>
  <c r="C68" i="73"/>
  <c r="BG399" i="61"/>
  <c r="T9" i="68"/>
  <c r="T9" i="58"/>
  <c r="BG338" i="67"/>
  <c r="BG353" i="67"/>
  <c r="BG368" i="67" s="1"/>
  <c r="BG349" i="67"/>
  <c r="BG364" i="67" s="1"/>
  <c r="BG344" i="67"/>
  <c r="BG374" i="67" s="1"/>
  <c r="BG348" i="67"/>
  <c r="BG363" i="67" s="1"/>
  <c r="BG345" i="67"/>
  <c r="BG360" i="67" s="1"/>
  <c r="BG351" i="67"/>
  <c r="BG366" i="67" s="1"/>
  <c r="BG342" i="67"/>
  <c r="BG357" i="67" s="1"/>
  <c r="BG347" i="67"/>
  <c r="BG362" i="67" s="1"/>
  <c r="BG346" i="67"/>
  <c r="BG361" i="67" s="1"/>
  <c r="BG343" i="67"/>
  <c r="BG358" i="67" s="1"/>
  <c r="BG352" i="67"/>
  <c r="BG367" i="67" s="1"/>
  <c r="BG350" i="67"/>
  <c r="BG365" i="67" s="1"/>
  <c r="BG341" i="67"/>
  <c r="BG356" i="67" s="1"/>
  <c r="BG353" i="61"/>
  <c r="BG368" i="61" s="1"/>
  <c r="BG351" i="61"/>
  <c r="BG366" i="61" s="1"/>
  <c r="BG352" i="61"/>
  <c r="BG367" i="61" s="1"/>
  <c r="BG347" i="61"/>
  <c r="BG362" i="61" s="1"/>
  <c r="BG349" i="61"/>
  <c r="BG364" i="61" s="1"/>
  <c r="BG345" i="61"/>
  <c r="BG360" i="61" s="1"/>
  <c r="BG341" i="61"/>
  <c r="BG356" i="61" s="1"/>
  <c r="BG342" i="61"/>
  <c r="BG357" i="61" s="1"/>
  <c r="BG344" i="61"/>
  <c r="BG359" i="61" s="1"/>
  <c r="BG343" i="61"/>
  <c r="BG358" i="61" s="1"/>
  <c r="BG346" i="61"/>
  <c r="BG361" i="61" s="1"/>
  <c r="BG348" i="61"/>
  <c r="BG363" i="61" s="1"/>
  <c r="BG350" i="61"/>
  <c r="BG365" i="61" s="1"/>
  <c r="BG338" i="61"/>
  <c r="BG226" i="67"/>
  <c r="BG278" i="67" s="1"/>
  <c r="BH188" i="67"/>
  <c r="BH240" i="67" s="1"/>
  <c r="BH292" i="67" s="1"/>
  <c r="J292" i="67" s="1"/>
  <c r="BH201" i="67"/>
  <c r="BH253" i="67" s="1"/>
  <c r="BH305" i="67" s="1"/>
  <c r="J305" i="67" s="1"/>
  <c r="BH202" i="67"/>
  <c r="BH254" i="67" s="1"/>
  <c r="BH306" i="67" s="1"/>
  <c r="J306" i="67" s="1"/>
  <c r="BH194" i="67"/>
  <c r="BH246" i="67" s="1"/>
  <c r="BH298" i="67" s="1"/>
  <c r="J298" i="67" s="1"/>
  <c r="BH213" i="67"/>
  <c r="BH265" i="67" s="1"/>
  <c r="BH317" i="67" s="1"/>
  <c r="J317" i="67" s="1"/>
  <c r="BH187" i="67"/>
  <c r="BH239" i="67" s="1"/>
  <c r="BH291" i="67" s="1"/>
  <c r="J291" i="67" s="1"/>
  <c r="BH205" i="67"/>
  <c r="BH257" i="67" s="1"/>
  <c r="BH309" i="67" s="1"/>
  <c r="J309" i="67" s="1"/>
  <c r="BH197" i="67"/>
  <c r="BH249" i="67" s="1"/>
  <c r="BH301" i="67" s="1"/>
  <c r="J301" i="67" s="1"/>
  <c r="BH185" i="67"/>
  <c r="BH237" i="67" s="1"/>
  <c r="BH289" i="67" s="1"/>
  <c r="J289" i="67" s="1"/>
  <c r="BH190" i="67"/>
  <c r="BH242" i="67" s="1"/>
  <c r="BH294" i="67" s="1"/>
  <c r="J294" i="67" s="1"/>
  <c r="BH203" i="67"/>
  <c r="BH255" i="67" s="1"/>
  <c r="BH307" i="67" s="1"/>
  <c r="J307" i="67" s="1"/>
  <c r="BH204" i="67"/>
  <c r="BH256" i="67" s="1"/>
  <c r="BH308" i="67" s="1"/>
  <c r="J308" i="67" s="1"/>
  <c r="BH200" i="67"/>
  <c r="BH252" i="67" s="1"/>
  <c r="BH304" i="67" s="1"/>
  <c r="J304" i="67" s="1"/>
  <c r="BH207" i="67"/>
  <c r="BH259" i="67" s="1"/>
  <c r="BH311" i="67" s="1"/>
  <c r="J311" i="67" s="1"/>
  <c r="BH210" i="67"/>
  <c r="BH262" i="67" s="1"/>
  <c r="BH314" i="67" s="1"/>
  <c r="J314" i="67" s="1"/>
  <c r="BH193" i="67"/>
  <c r="BH245" i="67" s="1"/>
  <c r="BH297" i="67" s="1"/>
  <c r="J297" i="67" s="1"/>
  <c r="BH198" i="67"/>
  <c r="BH250" i="67" s="1"/>
  <c r="BH302" i="67" s="1"/>
  <c r="J302" i="67" s="1"/>
  <c r="BH206" i="67"/>
  <c r="BH258" i="67" s="1"/>
  <c r="BH310" i="67" s="1"/>
  <c r="J310" i="67" s="1"/>
  <c r="BH208" i="67"/>
  <c r="BH260" i="67" s="1"/>
  <c r="BH312" i="67" s="1"/>
  <c r="J312" i="67" s="1"/>
  <c r="BH189" i="67"/>
  <c r="BH241" i="67" s="1"/>
  <c r="BH293" i="67" s="1"/>
  <c r="J293" i="67" s="1"/>
  <c r="BH191" i="67"/>
  <c r="BH243" i="67" s="1"/>
  <c r="BH295" i="67" s="1"/>
  <c r="J295" i="67" s="1"/>
  <c r="BH209" i="67"/>
  <c r="BH261" i="67" s="1"/>
  <c r="BH313" i="67" s="1"/>
  <c r="J313" i="67" s="1"/>
  <c r="BH215" i="67"/>
  <c r="BH267" i="67" s="1"/>
  <c r="BH319" i="67" s="1"/>
  <c r="J319" i="67" s="1"/>
  <c r="BH186" i="67"/>
  <c r="BH238" i="67" s="1"/>
  <c r="BH290" i="67" s="1"/>
  <c r="J290" i="67" s="1"/>
  <c r="BH199" i="67"/>
  <c r="BH251" i="67" s="1"/>
  <c r="BH303" i="67" s="1"/>
  <c r="J303" i="67" s="1"/>
  <c r="BH212" i="67"/>
  <c r="BH264" i="67" s="1"/>
  <c r="BH316" i="67" s="1"/>
  <c r="J316" i="67" s="1"/>
  <c r="BH196" i="67"/>
  <c r="BH248" i="67" s="1"/>
  <c r="BH300" i="67" s="1"/>
  <c r="J300" i="67" s="1"/>
  <c r="BH214" i="67"/>
  <c r="BH266" i="67" s="1"/>
  <c r="BH318" i="67" s="1"/>
  <c r="J318" i="67" s="1"/>
  <c r="BH195" i="67"/>
  <c r="BH247" i="67" s="1"/>
  <c r="BH299" i="67" s="1"/>
  <c r="J299" i="67" s="1"/>
  <c r="BH211" i="67"/>
  <c r="BH263" i="67" s="1"/>
  <c r="BH315" i="67" s="1"/>
  <c r="J315" i="67" s="1"/>
  <c r="BH192" i="67"/>
  <c r="BH244" i="67" s="1"/>
  <c r="BH296" i="67" s="1"/>
  <c r="J296" i="67" s="1"/>
  <c r="BH216" i="67"/>
  <c r="BH268" i="67" s="1"/>
  <c r="BH320" i="67" s="1"/>
  <c r="BH176" i="67"/>
  <c r="BH228" i="67" s="1"/>
  <c r="BH280" i="67" s="1"/>
  <c r="BH175" i="67"/>
  <c r="BH227" i="67" s="1"/>
  <c r="BH279" i="67" s="1"/>
  <c r="BH173" i="67"/>
  <c r="BH225" i="67" s="1"/>
  <c r="BH277" i="67" s="1"/>
  <c r="BH168" i="67"/>
  <c r="BH220" i="67" s="1"/>
  <c r="BH272" i="67" s="1"/>
  <c r="BH171" i="67"/>
  <c r="BH223" i="67" s="1"/>
  <c r="BH275" i="67" s="1"/>
  <c r="BH178" i="67"/>
  <c r="BH230" i="67" s="1"/>
  <c r="BH282" i="67" s="1"/>
  <c r="BH182" i="67"/>
  <c r="BH234" i="67" s="1"/>
  <c r="BH286" i="67" s="1"/>
  <c r="J286" i="67" s="1"/>
  <c r="BH184" i="67"/>
  <c r="BH236" i="67" s="1"/>
  <c r="BH288" i="67" s="1"/>
  <c r="J288" i="67" s="1"/>
  <c r="BH180" i="67"/>
  <c r="BH232" i="67" s="1"/>
  <c r="BH284" i="67" s="1"/>
  <c r="BH177" i="67"/>
  <c r="BH229" i="67" s="1"/>
  <c r="BH281" i="67" s="1"/>
  <c r="BH172" i="67"/>
  <c r="BH224" i="67" s="1"/>
  <c r="BH276" i="67" s="1"/>
  <c r="BH181" i="67"/>
  <c r="BH170" i="67"/>
  <c r="BH222" i="67" s="1"/>
  <c r="BH274" i="67" s="1"/>
  <c r="BH174" i="67"/>
  <c r="BH226" i="67" s="1"/>
  <c r="BH167" i="67"/>
  <c r="BH219" i="67" s="1"/>
  <c r="BH183" i="67"/>
  <c r="BH235" i="67" s="1"/>
  <c r="BH287" i="67" s="1"/>
  <c r="J287" i="67" s="1"/>
  <c r="BH169" i="67"/>
  <c r="BH221" i="67" s="1"/>
  <c r="BH179" i="67"/>
  <c r="BH231" i="67" s="1"/>
  <c r="BH283" i="67" s="1"/>
  <c r="BH175" i="61"/>
  <c r="BH227" i="61" s="1"/>
  <c r="BH279" i="61" s="1"/>
  <c r="BH183" i="61"/>
  <c r="BH235" i="61" s="1"/>
  <c r="BH287" i="61" s="1"/>
  <c r="J287" i="61" s="1"/>
  <c r="I52" i="58" s="1"/>
  <c r="BH173" i="61"/>
  <c r="BH225" i="61" s="1"/>
  <c r="BH277" i="61" s="1"/>
  <c r="BH179" i="61"/>
  <c r="BH231" i="61" s="1"/>
  <c r="BH283" i="61" s="1"/>
  <c r="J283" i="61" s="1"/>
  <c r="BH213" i="61"/>
  <c r="BH265" i="61" s="1"/>
  <c r="BH317" i="61" s="1"/>
  <c r="J317" i="61" s="1"/>
  <c r="I82" i="58" s="1"/>
  <c r="BH188" i="61"/>
  <c r="BH240" i="61" s="1"/>
  <c r="BH292" i="61" s="1"/>
  <c r="J292" i="61" s="1"/>
  <c r="I57" i="58" s="1"/>
  <c r="BH204" i="61"/>
  <c r="BH256" i="61" s="1"/>
  <c r="BH308" i="61" s="1"/>
  <c r="J308" i="61" s="1"/>
  <c r="I73" i="58" s="1"/>
  <c r="BH195" i="61"/>
  <c r="BH247" i="61" s="1"/>
  <c r="BH299" i="61" s="1"/>
  <c r="J299" i="61" s="1"/>
  <c r="I64" i="58" s="1"/>
  <c r="BH206" i="61"/>
  <c r="BH258" i="61" s="1"/>
  <c r="BH310" i="61" s="1"/>
  <c r="J310" i="61" s="1"/>
  <c r="I75" i="58" s="1"/>
  <c r="BH200" i="61"/>
  <c r="BH252" i="61" s="1"/>
  <c r="BH304" i="61" s="1"/>
  <c r="J304" i="61" s="1"/>
  <c r="I69" i="58" s="1"/>
  <c r="BH198" i="61"/>
  <c r="BH250" i="61" s="1"/>
  <c r="BH302" i="61" s="1"/>
  <c r="J302" i="61" s="1"/>
  <c r="I67" i="58" s="1"/>
  <c r="BH216" i="61"/>
  <c r="BH268" i="61" s="1"/>
  <c r="BH320" i="61" s="1"/>
  <c r="BH180" i="61"/>
  <c r="BH232" i="61" s="1"/>
  <c r="BH284" i="61" s="1"/>
  <c r="J284" i="61" s="1"/>
  <c r="BH178" i="61"/>
  <c r="BH230" i="61" s="1"/>
  <c r="BH282" i="61" s="1"/>
  <c r="J282" i="61" s="1"/>
  <c r="BH182" i="61"/>
  <c r="BH234" i="61" s="1"/>
  <c r="BH286" i="61" s="1"/>
  <c r="J286" i="61" s="1"/>
  <c r="I51" i="58" s="1"/>
  <c r="BH177" i="61"/>
  <c r="BH229" i="61" s="1"/>
  <c r="BH281" i="61" s="1"/>
  <c r="BH190" i="61"/>
  <c r="BH242" i="61" s="1"/>
  <c r="BH294" i="61" s="1"/>
  <c r="J294" i="61" s="1"/>
  <c r="I59" i="58" s="1"/>
  <c r="BH202" i="61"/>
  <c r="BH254" i="61" s="1"/>
  <c r="BH306" i="61" s="1"/>
  <c r="J306" i="61" s="1"/>
  <c r="I71" i="58" s="1"/>
  <c r="BH187" i="61"/>
  <c r="BH239" i="61" s="1"/>
  <c r="BH291" i="61" s="1"/>
  <c r="J291" i="61" s="1"/>
  <c r="I56" i="58" s="1"/>
  <c r="BH185" i="61"/>
  <c r="BH237" i="61" s="1"/>
  <c r="BH289" i="61" s="1"/>
  <c r="J289" i="61" s="1"/>
  <c r="I54" i="58" s="1"/>
  <c r="BH193" i="61"/>
  <c r="BH245" i="61" s="1"/>
  <c r="BH297" i="61" s="1"/>
  <c r="J297" i="61" s="1"/>
  <c r="I62" i="58" s="1"/>
  <c r="BH209" i="61"/>
  <c r="BH261" i="61" s="1"/>
  <c r="BH313" i="61" s="1"/>
  <c r="J313" i="61" s="1"/>
  <c r="I78" i="58" s="1"/>
  <c r="BH212" i="61"/>
  <c r="BH264" i="61" s="1"/>
  <c r="BH316" i="61" s="1"/>
  <c r="J316" i="61" s="1"/>
  <c r="I81" i="58" s="1"/>
  <c r="BH210" i="61"/>
  <c r="BH262" i="61" s="1"/>
  <c r="BH314" i="61" s="1"/>
  <c r="J314" i="61" s="1"/>
  <c r="I79" i="58" s="1"/>
  <c r="BH167" i="61"/>
  <c r="BH219" i="61" s="1"/>
  <c r="BH271" i="61" s="1"/>
  <c r="J271" i="61" s="1"/>
  <c r="BH170" i="61"/>
  <c r="BH222" i="61" s="1"/>
  <c r="BH274" i="61" s="1"/>
  <c r="J274" i="61" s="1"/>
  <c r="BH174" i="61"/>
  <c r="BH226" i="61" s="1"/>
  <c r="BH278" i="61" s="1"/>
  <c r="J278" i="61" s="1"/>
  <c r="BH172" i="61"/>
  <c r="BH224" i="61" s="1"/>
  <c r="BH276" i="61" s="1"/>
  <c r="J276" i="61" s="1"/>
  <c r="BH168" i="61"/>
  <c r="BH220" i="61" s="1"/>
  <c r="BH272" i="61" s="1"/>
  <c r="BH201" i="61"/>
  <c r="BH253" i="61" s="1"/>
  <c r="BH305" i="61" s="1"/>
  <c r="J305" i="61" s="1"/>
  <c r="I70" i="58" s="1"/>
  <c r="BH207" i="61"/>
  <c r="BH259" i="61" s="1"/>
  <c r="BH311" i="61" s="1"/>
  <c r="J311" i="61" s="1"/>
  <c r="I76" i="58" s="1"/>
  <c r="BH205" i="61"/>
  <c r="BH257" i="61" s="1"/>
  <c r="BH309" i="61" s="1"/>
  <c r="J309" i="61" s="1"/>
  <c r="I74" i="58" s="1"/>
  <c r="BH191" i="61"/>
  <c r="BH243" i="61" s="1"/>
  <c r="BH295" i="61" s="1"/>
  <c r="J295" i="61" s="1"/>
  <c r="I60" i="58" s="1"/>
  <c r="BH215" i="61"/>
  <c r="BH267" i="61" s="1"/>
  <c r="BH319" i="61" s="1"/>
  <c r="J319" i="61" s="1"/>
  <c r="I84" i="58" s="1"/>
  <c r="BH186" i="61"/>
  <c r="BH238" i="61" s="1"/>
  <c r="BH290" i="61" s="1"/>
  <c r="J290" i="61" s="1"/>
  <c r="I55" i="58" s="1"/>
  <c r="BH189" i="61"/>
  <c r="BH241" i="61" s="1"/>
  <c r="BH293" i="61" s="1"/>
  <c r="J293" i="61" s="1"/>
  <c r="I58" i="58" s="1"/>
  <c r="BH214" i="61"/>
  <c r="BH266" i="61" s="1"/>
  <c r="BH318" i="61" s="1"/>
  <c r="J318" i="61" s="1"/>
  <c r="I83" i="58" s="1"/>
  <c r="BH181" i="61"/>
  <c r="BH233" i="61" s="1"/>
  <c r="BH285" i="61" s="1"/>
  <c r="BH176" i="61"/>
  <c r="BH228" i="61" s="1"/>
  <c r="BH280" i="61" s="1"/>
  <c r="BH169" i="61"/>
  <c r="BH221" i="61" s="1"/>
  <c r="BH273" i="61" s="1"/>
  <c r="J273" i="61" s="1"/>
  <c r="I38" i="58" s="1"/>
  <c r="BH171" i="61"/>
  <c r="BH223" i="61" s="1"/>
  <c r="BH275" i="61" s="1"/>
  <c r="J275" i="61" s="1"/>
  <c r="BH197" i="61"/>
  <c r="BH249" i="61" s="1"/>
  <c r="BH301" i="61" s="1"/>
  <c r="J301" i="61" s="1"/>
  <c r="I66" i="58" s="1"/>
  <c r="BH194" i="61"/>
  <c r="BH246" i="61" s="1"/>
  <c r="BH298" i="61" s="1"/>
  <c r="J298" i="61" s="1"/>
  <c r="I63" i="58" s="1"/>
  <c r="BH203" i="61"/>
  <c r="BH255" i="61" s="1"/>
  <c r="BH307" i="61" s="1"/>
  <c r="J307" i="61" s="1"/>
  <c r="I72" i="58" s="1"/>
  <c r="BH192" i="61"/>
  <c r="BH244" i="61" s="1"/>
  <c r="BH296" i="61" s="1"/>
  <c r="J296" i="61" s="1"/>
  <c r="I61" i="58" s="1"/>
  <c r="BH199" i="61"/>
  <c r="BH251" i="61" s="1"/>
  <c r="BH303" i="61" s="1"/>
  <c r="J303" i="61" s="1"/>
  <c r="I68" i="58" s="1"/>
  <c r="BH208" i="61"/>
  <c r="BH260" i="61" s="1"/>
  <c r="BH312" i="61" s="1"/>
  <c r="J312" i="61" s="1"/>
  <c r="I77" i="58" s="1"/>
  <c r="BH211" i="61"/>
  <c r="BH263" i="61" s="1"/>
  <c r="BH315" i="61" s="1"/>
  <c r="J315" i="61" s="1"/>
  <c r="I80" i="58" s="1"/>
  <c r="BH196" i="61"/>
  <c r="BH248" i="61" s="1"/>
  <c r="BH300" i="61" s="1"/>
  <c r="J300" i="61" s="1"/>
  <c r="I65" i="58" s="1"/>
  <c r="BH184" i="61"/>
  <c r="BH236" i="61" s="1"/>
  <c r="BH288" i="61" s="1"/>
  <c r="J288" i="61" s="1"/>
  <c r="I53" i="58" s="1"/>
  <c r="BH60" i="61"/>
  <c r="BH57" i="61"/>
  <c r="BH324" i="61"/>
  <c r="BH60" i="67"/>
  <c r="BH110" i="67" s="1"/>
  <c r="BF14" i="69" s="1"/>
  <c r="BH57" i="67"/>
  <c r="BH399" i="67" s="1"/>
  <c r="BH401" i="67" s="1"/>
  <c r="BH402" i="67" s="1"/>
  <c r="BH324" i="67"/>
  <c r="BH353" i="67" s="1"/>
  <c r="BG279" i="61"/>
  <c r="BG277" i="61"/>
  <c r="BG280" i="61"/>
  <c r="BG285" i="61"/>
  <c r="BG272" i="61"/>
  <c r="BE18" i="69" l="1"/>
  <c r="I64" i="68"/>
  <c r="I60" i="68"/>
  <c r="D52" i="74" s="1"/>
  <c r="I69" i="68"/>
  <c r="D61" i="74" s="1"/>
  <c r="I82" i="68"/>
  <c r="D74" i="74" s="1"/>
  <c r="I83" i="68"/>
  <c r="D75" i="74" s="1"/>
  <c r="I58" i="68"/>
  <c r="D50" i="74" s="1"/>
  <c r="I73" i="68"/>
  <c r="I63" i="68"/>
  <c r="D55" i="74" s="1"/>
  <c r="I65" i="68"/>
  <c r="D57" i="74" s="1"/>
  <c r="I77" i="68"/>
  <c r="D69" i="74" s="1"/>
  <c r="I72" i="68"/>
  <c r="D64" i="74" s="1"/>
  <c r="I71" i="68"/>
  <c r="D63" i="74" s="1"/>
  <c r="I81" i="68"/>
  <c r="D73" i="74" s="1"/>
  <c r="I75" i="68"/>
  <c r="D67" i="74" s="1"/>
  <c r="I59" i="68"/>
  <c r="I70" i="68"/>
  <c r="D62" i="74" s="1"/>
  <c r="I68" i="68"/>
  <c r="D60" i="74" s="1"/>
  <c r="I67" i="68"/>
  <c r="D59" i="74" s="1"/>
  <c r="I54" i="68"/>
  <c r="D46" i="74" s="1"/>
  <c r="I57" i="68"/>
  <c r="D49" i="74" s="1"/>
  <c r="I53" i="68"/>
  <c r="D45" i="74" s="1"/>
  <c r="I55" i="68"/>
  <c r="D47" i="74" s="1"/>
  <c r="I62" i="68"/>
  <c r="D54" i="74" s="1"/>
  <c r="I66" i="68"/>
  <c r="D58" i="74" s="1"/>
  <c r="I51" i="68"/>
  <c r="I61" i="68"/>
  <c r="D53" i="74" s="1"/>
  <c r="I84" i="68"/>
  <c r="I79" i="68"/>
  <c r="D71" i="74" s="1"/>
  <c r="I74" i="68"/>
  <c r="I52" i="68"/>
  <c r="D44" i="74" s="1"/>
  <c r="I80" i="68"/>
  <c r="D72" i="74" s="1"/>
  <c r="I78" i="68"/>
  <c r="I76" i="68"/>
  <c r="D68" i="74" s="1"/>
  <c r="I56" i="68"/>
  <c r="D48" i="74" s="1"/>
  <c r="BE20" i="59"/>
  <c r="J60" i="61"/>
  <c r="BH110" i="61"/>
  <c r="F69" i="73"/>
  <c r="C72" i="74"/>
  <c r="F27" i="73"/>
  <c r="C30" i="74"/>
  <c r="F63" i="73"/>
  <c r="C66" i="74"/>
  <c r="F68" i="73"/>
  <c r="C71" i="74"/>
  <c r="F53" i="73"/>
  <c r="C56" i="74"/>
  <c r="F65" i="73"/>
  <c r="C68" i="74"/>
  <c r="F70" i="73"/>
  <c r="C73" i="74"/>
  <c r="F40" i="73"/>
  <c r="C43" i="74"/>
  <c r="F62" i="73"/>
  <c r="C65" i="74"/>
  <c r="F57" i="73"/>
  <c r="C60" i="74"/>
  <c r="F59" i="73"/>
  <c r="C62" i="74"/>
  <c r="F67" i="73"/>
  <c r="C70" i="74"/>
  <c r="F46" i="73"/>
  <c r="C49" i="74"/>
  <c r="F66" i="73"/>
  <c r="C69" i="74"/>
  <c r="F50" i="73"/>
  <c r="C53" i="74"/>
  <c r="F72" i="73"/>
  <c r="C75" i="74"/>
  <c r="F51" i="73"/>
  <c r="C54" i="74"/>
  <c r="F71" i="73"/>
  <c r="C74" i="74"/>
  <c r="F61" i="73"/>
  <c r="C64" i="74"/>
  <c r="F47" i="73"/>
  <c r="C50" i="74"/>
  <c r="F43" i="73"/>
  <c r="C46" i="74"/>
  <c r="F52" i="73"/>
  <c r="C55" i="74"/>
  <c r="F44" i="73"/>
  <c r="C47" i="74"/>
  <c r="F45" i="73"/>
  <c r="C48" i="74"/>
  <c r="F56" i="73"/>
  <c r="C59" i="74"/>
  <c r="F42" i="73"/>
  <c r="C45" i="74"/>
  <c r="F55" i="73"/>
  <c r="C58" i="74"/>
  <c r="F73" i="73"/>
  <c r="C76" i="74"/>
  <c r="F60" i="73"/>
  <c r="C63" i="74"/>
  <c r="F58" i="73"/>
  <c r="C61" i="74"/>
  <c r="F41" i="73"/>
  <c r="C44" i="74"/>
  <c r="F54" i="73"/>
  <c r="C57" i="74"/>
  <c r="F49" i="73"/>
  <c r="C52" i="74"/>
  <c r="F48" i="73"/>
  <c r="C51" i="74"/>
  <c r="F64" i="73"/>
  <c r="C67" i="74"/>
  <c r="BH399" i="61"/>
  <c r="BH401" i="61" s="1"/>
  <c r="BH402" i="61" s="1"/>
  <c r="BH368" i="67"/>
  <c r="BG383" i="67"/>
  <c r="BH383" i="67"/>
  <c r="BH338" i="67"/>
  <c r="G338" i="67" s="1"/>
  <c r="BG381" i="67"/>
  <c r="BG380" i="67"/>
  <c r="J60" i="67"/>
  <c r="J110" i="67" s="1"/>
  <c r="BG371" i="67"/>
  <c r="BG379" i="67"/>
  <c r="BG373" i="67"/>
  <c r="BG375" i="67"/>
  <c r="BG376" i="67"/>
  <c r="BG377" i="67"/>
  <c r="BG382" i="67"/>
  <c r="BG378" i="67"/>
  <c r="BG372" i="67"/>
  <c r="BG359" i="67"/>
  <c r="BH344" i="67"/>
  <c r="BH359" i="67" s="1"/>
  <c r="BH352" i="67"/>
  <c r="BH367" i="67" s="1"/>
  <c r="BH347" i="67"/>
  <c r="BH362" i="67" s="1"/>
  <c r="BH342" i="67"/>
  <c r="BH357" i="67" s="1"/>
  <c r="BH350" i="67"/>
  <c r="BH365" i="67" s="1"/>
  <c r="BH343" i="67"/>
  <c r="BH358" i="67" s="1"/>
  <c r="BH349" i="67"/>
  <c r="BH364" i="67" s="1"/>
  <c r="BH346" i="67"/>
  <c r="BH361" i="67" s="1"/>
  <c r="BH348" i="67"/>
  <c r="BH363" i="67" s="1"/>
  <c r="BH351" i="67"/>
  <c r="BH366" i="67" s="1"/>
  <c r="BH345" i="67"/>
  <c r="BH360" i="67" s="1"/>
  <c r="BH341" i="67"/>
  <c r="BH356" i="67" s="1"/>
  <c r="BG382" i="61"/>
  <c r="BG377" i="61"/>
  <c r="BG380" i="61"/>
  <c r="BG374" i="61"/>
  <c r="BG371" i="61"/>
  <c r="BG379" i="61"/>
  <c r="BG373" i="61"/>
  <c r="BG383" i="61"/>
  <c r="BG375" i="61"/>
  <c r="BG376" i="61"/>
  <c r="J110" i="61"/>
  <c r="I17" i="58" s="1"/>
  <c r="BG381" i="61"/>
  <c r="BG378" i="61"/>
  <c r="BG372" i="61"/>
  <c r="BH351" i="61"/>
  <c r="BH366" i="61" s="1"/>
  <c r="BH352" i="61"/>
  <c r="BH367" i="61" s="1"/>
  <c r="BH353" i="61"/>
  <c r="BH368" i="61" s="1"/>
  <c r="BH347" i="61"/>
  <c r="BH362" i="61" s="1"/>
  <c r="BH349" i="61"/>
  <c r="BH364" i="61" s="1"/>
  <c r="BH341" i="61"/>
  <c r="BH356" i="61" s="1"/>
  <c r="BH345" i="61"/>
  <c r="BH360" i="61" s="1"/>
  <c r="BH350" i="61"/>
  <c r="BH365" i="61" s="1"/>
  <c r="BH348" i="61"/>
  <c r="BH363" i="61" s="1"/>
  <c r="BH344" i="61"/>
  <c r="BH359" i="61" s="1"/>
  <c r="BH342" i="61"/>
  <c r="BH357" i="61" s="1"/>
  <c r="BH346" i="61"/>
  <c r="BH361" i="61" s="1"/>
  <c r="BH343" i="61"/>
  <c r="BH358" i="61" s="1"/>
  <c r="BH338" i="61"/>
  <c r="G338" i="61" s="1"/>
  <c r="J320" i="67"/>
  <c r="J320" i="61"/>
  <c r="I85" i="58" s="1"/>
  <c r="I36" i="58"/>
  <c r="BH273" i="67"/>
  <c r="J273" i="67" s="1"/>
  <c r="BH271" i="67"/>
  <c r="BH278" i="67"/>
  <c r="J278" i="67" s="1"/>
  <c r="J276" i="67"/>
  <c r="J277" i="67"/>
  <c r="J283" i="67"/>
  <c r="J281" i="67"/>
  <c r="J282" i="67"/>
  <c r="J279" i="67"/>
  <c r="J274" i="67"/>
  <c r="J284" i="67"/>
  <c r="J275" i="67"/>
  <c r="J280" i="67"/>
  <c r="J272" i="67"/>
  <c r="BH233" i="67"/>
  <c r="J279" i="61"/>
  <c r="I44" i="58" s="1"/>
  <c r="J272" i="61"/>
  <c r="I37" i="58" s="1"/>
  <c r="J285" i="61"/>
  <c r="I50" i="58" s="1"/>
  <c r="J277" i="61"/>
  <c r="I42" i="58" s="1"/>
  <c r="J280" i="61"/>
  <c r="I45" i="58" s="1"/>
  <c r="J281" i="61"/>
  <c r="I46" i="58" s="1"/>
  <c r="BG401" i="61"/>
  <c r="BG402" i="61" s="1"/>
  <c r="I40" i="58"/>
  <c r="I47" i="58"/>
  <c r="I43" i="58"/>
  <c r="I41" i="58"/>
  <c r="I39" i="58"/>
  <c r="I49" i="58"/>
  <c r="I48" i="58"/>
  <c r="Y6" i="58" l="1"/>
  <c r="T6" i="58"/>
  <c r="T12" i="58"/>
  <c r="BF14" i="59"/>
  <c r="C31" i="59" s="1"/>
  <c r="BE20" i="69"/>
  <c r="D51" i="74"/>
  <c r="D70" i="74"/>
  <c r="D43" i="74"/>
  <c r="D65" i="74"/>
  <c r="D56" i="74"/>
  <c r="D76" i="74"/>
  <c r="D66" i="74"/>
  <c r="I38" i="68"/>
  <c r="I47" i="68"/>
  <c r="D39" i="74" s="1"/>
  <c r="I46" i="68"/>
  <c r="D38" i="74" s="1"/>
  <c r="I40" i="68"/>
  <c r="D32" i="74" s="1"/>
  <c r="I41" i="68"/>
  <c r="D33" i="74" s="1"/>
  <c r="I49" i="68"/>
  <c r="D41" i="74" s="1"/>
  <c r="I43" i="68"/>
  <c r="I17" i="68"/>
  <c r="T5" i="68" s="1"/>
  <c r="X48" i="58" s="1"/>
  <c r="I39" i="68"/>
  <c r="I44" i="68"/>
  <c r="D36" i="74" s="1"/>
  <c r="I37" i="68"/>
  <c r="D29" i="74" s="1"/>
  <c r="I48" i="68"/>
  <c r="I85" i="68"/>
  <c r="D77" i="74" s="1"/>
  <c r="I45" i="68"/>
  <c r="D37" i="74" s="1"/>
  <c r="I42" i="68"/>
  <c r="F37" i="73"/>
  <c r="C40" i="74"/>
  <c r="F38" i="73"/>
  <c r="C41" i="74"/>
  <c r="F34" i="73"/>
  <c r="C37" i="74"/>
  <c r="F35" i="73"/>
  <c r="C38" i="74"/>
  <c r="F28" i="73"/>
  <c r="C31" i="74"/>
  <c r="F31" i="73"/>
  <c r="C34" i="74"/>
  <c r="F30" i="73"/>
  <c r="C33" i="74"/>
  <c r="F39" i="73"/>
  <c r="C42" i="74"/>
  <c r="F32" i="73"/>
  <c r="C35" i="74"/>
  <c r="F26" i="73"/>
  <c r="C29" i="74"/>
  <c r="F36" i="73"/>
  <c r="C39" i="74"/>
  <c r="F33" i="73"/>
  <c r="C36" i="74"/>
  <c r="F29" i="73"/>
  <c r="C32" i="74"/>
  <c r="F74" i="73"/>
  <c r="C77" i="74"/>
  <c r="F25" i="73"/>
  <c r="C28" i="74"/>
  <c r="T8" i="58"/>
  <c r="T50" i="58" s="1"/>
  <c r="T38" i="58"/>
  <c r="T11" i="58"/>
  <c r="T46" i="58" s="1"/>
  <c r="T40" i="58"/>
  <c r="BH380" i="67"/>
  <c r="J380" i="67" s="1"/>
  <c r="H256" i="69" s="1"/>
  <c r="BH374" i="67"/>
  <c r="BH372" i="67"/>
  <c r="BH381" i="67"/>
  <c r="J381" i="67" s="1"/>
  <c r="H257" i="69" s="1"/>
  <c r="BH377" i="67"/>
  <c r="BH375" i="67"/>
  <c r="J383" i="67"/>
  <c r="H259" i="69" s="1"/>
  <c r="BH379" i="67"/>
  <c r="BH373" i="67"/>
  <c r="BH371" i="67"/>
  <c r="J371" i="67" s="1"/>
  <c r="BH382" i="67"/>
  <c r="J382" i="67" s="1"/>
  <c r="H258" i="69" s="1"/>
  <c r="BH378" i="67"/>
  <c r="BH376" i="67"/>
  <c r="BH383" i="61"/>
  <c r="J383" i="61" s="1"/>
  <c r="BH377" i="61"/>
  <c r="J377" i="61" s="1"/>
  <c r="BH375" i="61"/>
  <c r="J375" i="61" s="1"/>
  <c r="BH382" i="61"/>
  <c r="J382" i="61" s="1"/>
  <c r="BH379" i="61"/>
  <c r="J379" i="61" s="1"/>
  <c r="BH373" i="61"/>
  <c r="J373" i="61" s="1"/>
  <c r="BH371" i="61"/>
  <c r="J371" i="61" s="1"/>
  <c r="H192" i="75" s="1"/>
  <c r="BH381" i="61"/>
  <c r="J381" i="61" s="1"/>
  <c r="BH378" i="61"/>
  <c r="J378" i="61" s="1"/>
  <c r="BH376" i="61"/>
  <c r="J376" i="61" s="1"/>
  <c r="BH380" i="61"/>
  <c r="J380" i="61" s="1"/>
  <c r="BH374" i="61"/>
  <c r="J374" i="61" s="1"/>
  <c r="BH372" i="61"/>
  <c r="J372" i="61" s="1"/>
  <c r="J271" i="67"/>
  <c r="BH285" i="67"/>
  <c r="J285" i="67" s="1"/>
  <c r="J321" i="61"/>
  <c r="I86" i="58"/>
  <c r="D30" i="74" l="1"/>
  <c r="BF18" i="59"/>
  <c r="C53" i="59" s="1"/>
  <c r="BF18" i="69"/>
  <c r="C31" i="69"/>
  <c r="I21" i="68"/>
  <c r="X42" i="58" s="1"/>
  <c r="D40" i="74"/>
  <c r="D35" i="74"/>
  <c r="D31" i="74"/>
  <c r="D34" i="74"/>
  <c r="I36" i="68"/>
  <c r="T12" i="68" s="1"/>
  <c r="C9" i="74"/>
  <c r="C11" i="74"/>
  <c r="D10" i="74"/>
  <c r="H250" i="59"/>
  <c r="H196" i="75"/>
  <c r="H255" i="59"/>
  <c r="H201" i="75"/>
  <c r="H251" i="59"/>
  <c r="H197" i="75"/>
  <c r="H248" i="59"/>
  <c r="H194" i="75"/>
  <c r="H252" i="59"/>
  <c r="H198" i="75"/>
  <c r="H247" i="59"/>
  <c r="H193" i="75"/>
  <c r="H253" i="59"/>
  <c r="H199" i="75"/>
  <c r="H254" i="59"/>
  <c r="H200" i="75"/>
  <c r="H258" i="59"/>
  <c r="H204" i="75"/>
  <c r="H249" i="59"/>
  <c r="H195" i="75"/>
  <c r="H256" i="59"/>
  <c r="H202" i="75"/>
  <c r="H257" i="59"/>
  <c r="H203" i="75"/>
  <c r="C6" i="74"/>
  <c r="C5" i="74"/>
  <c r="X38" i="58"/>
  <c r="T8" i="68"/>
  <c r="X50" i="58" s="1"/>
  <c r="T5" i="58"/>
  <c r="T48" i="58" s="1"/>
  <c r="I21" i="58"/>
  <c r="J373" i="67"/>
  <c r="H249" i="69" s="1"/>
  <c r="J378" i="67"/>
  <c r="H254" i="69" s="1"/>
  <c r="J377" i="67"/>
  <c r="H253" i="69" s="1"/>
  <c r="J379" i="67"/>
  <c r="H255" i="69" s="1"/>
  <c r="J376" i="67"/>
  <c r="H252" i="69" s="1"/>
  <c r="J375" i="67"/>
  <c r="H251" i="69" s="1"/>
  <c r="J374" i="67"/>
  <c r="H250" i="69" s="1"/>
  <c r="J372" i="67"/>
  <c r="H248" i="69" s="1"/>
  <c r="J321" i="67"/>
  <c r="H246" i="59"/>
  <c r="H247" i="69"/>
  <c r="I50" i="68"/>
  <c r="Y6" i="68" l="1"/>
  <c r="T6" i="68"/>
  <c r="Y5" i="58"/>
  <c r="BF20" i="59"/>
  <c r="C64" i="59" s="1"/>
  <c r="Y5" i="68"/>
  <c r="BF20" i="69"/>
  <c r="C64" i="69" s="1"/>
  <c r="C53" i="69"/>
  <c r="X40" i="58"/>
  <c r="D6" i="74" s="1"/>
  <c r="D28" i="74"/>
  <c r="D11" i="74"/>
  <c r="D5" i="74"/>
  <c r="D7" i="74"/>
  <c r="C10" i="74"/>
  <c r="T11" i="68"/>
  <c r="X46" i="58" s="1"/>
  <c r="D42" i="74"/>
  <c r="T42" i="58"/>
  <c r="J384" i="67"/>
  <c r="J384" i="61"/>
  <c r="J385" i="61" s="1"/>
  <c r="G385" i="61" s="1"/>
  <c r="G1" i="61" s="1"/>
  <c r="I86" i="68"/>
  <c r="I5" i="68"/>
  <c r="D9" i="74" l="1"/>
  <c r="C7" i="74"/>
  <c r="J385" i="67"/>
  <c r="G385" i="67" s="1"/>
  <c r="G1" i="67" s="1"/>
  <c r="F94" i="58"/>
  <c r="F94" i="68" l="1"/>
  <c r="F96" i="68" s="1"/>
  <c r="F96" i="58"/>
  <c r="I5" i="5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Christopher Ball [TSY]</author>
  </authors>
  <commentList>
    <comment ref="C5" authorId="0" shapeId="0" xr:uid="{00000000-0006-0000-0400-000001000000}">
      <text>
        <r>
          <rPr>
            <b/>
            <sz val="9"/>
            <color indexed="81"/>
            <rFont val="Tahoma"/>
            <family val="2"/>
          </rPr>
          <t>Not all initiatives will have capital expenditure.  More information in the CBAx User Guidance.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Christopher Ball [TSY]</author>
    <author>Kirsten Jensen [TSY]</author>
  </authors>
  <commentList>
    <comment ref="E2" authorId="0" shapeId="0" xr:uid="{00000000-0006-0000-0700-000001000000}">
      <text>
        <r>
          <rPr>
            <sz val="9"/>
            <color indexed="81"/>
            <rFont val="Tahoma"/>
            <family val="2"/>
          </rPr>
          <t xml:space="preserve">See CBAx User Guidance for more information about how to enter impacts.
</t>
        </r>
      </text>
    </comment>
    <comment ref="M182" authorId="1" shapeId="0" xr:uid="{00000000-0006-0000-0700-000002000000}">
      <text>
        <r>
          <rPr>
            <b/>
            <sz val="9"/>
            <color indexed="81"/>
            <rFont val="Tahoma"/>
            <family val="2"/>
          </rPr>
          <t>Kirsten Jensen [TSY]:</t>
        </r>
        <r>
          <rPr>
            <sz val="9"/>
            <color indexed="81"/>
            <rFont val="Tahoma"/>
            <family val="2"/>
          </rPr>
          <t xml:space="preserve">
Update all the Explanations, once Conal has confirmed the wording.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Kirsten Jensen [TSY]</author>
    <author>Nathan Spence [TSY]</author>
    <author>Melissa Piscetek [TSY]</author>
    <author>Christopher Ball [TSY]</author>
  </authors>
  <commentList>
    <comment ref="I4" authorId="0" shapeId="0" xr:uid="{00000000-0006-0000-0800-000001000000}">
      <text>
        <r>
          <rPr>
            <sz val="9"/>
            <color indexed="81"/>
            <rFont val="Tahoma"/>
            <family val="2"/>
          </rPr>
          <t>Briefly describe who is affected by this particular impact, as specifcally as possible.  E.g. children 7-9 years old; farmers in Otago; elderly walking on footpaths; freedom campers in New Zealand; Queenstown residents etc  NB this may be different from  the policy intervention cohort in the Primary Inputs tab"who or what is intervened with".</t>
        </r>
      </text>
    </comment>
    <comment ref="N4" authorId="1" shapeId="0" xr:uid="{00000000-0006-0000-0800-000002000000}">
      <text>
        <r>
          <rPr>
            <sz val="9"/>
            <color indexed="81"/>
            <rFont val="Tahoma"/>
            <family val="2"/>
          </rPr>
          <t xml:space="preserve">i.e. the number in a policy intervention cohort segment divided by the total number in the total policy intervention cohort.
</t>
        </r>
      </text>
    </comment>
    <comment ref="O4" authorId="1" shapeId="0" xr:uid="{00000000-0006-0000-0800-000003000000}">
      <text>
        <r>
          <rPr>
            <sz val="9"/>
            <color indexed="81"/>
            <rFont val="Tahoma"/>
            <family val="2"/>
          </rPr>
          <t>i.e. how successful is this intervention on the listed impact for the segment members or individuals.</t>
        </r>
      </text>
    </comment>
    <comment ref="B6" authorId="2" shapeId="0" xr:uid="{00000000-0006-0000-0800-000004000000}">
      <text>
        <r>
          <rPr>
            <b/>
            <sz val="9"/>
            <color indexed="81"/>
            <rFont val="Tahoma"/>
            <family val="2"/>
          </rPr>
          <t>Insert impact row number here</t>
        </r>
      </text>
    </comment>
    <comment ref="A7" authorId="3" shapeId="0" xr:uid="{00000000-0006-0000-0800-000005000000}">
      <text>
        <r>
          <rPr>
            <b/>
            <sz val="9"/>
            <color indexed="81"/>
            <rFont val="Tahoma"/>
            <family val="2"/>
          </rPr>
          <t>Tests that time period of impact is not 0, the proportion of cohort affected is not 0, the success rate is not 0 and that the pre and post intervention levels are different.  If ERROR is showing, one of the input assumptions needs to change before it will flow through the model.</t>
        </r>
      </text>
    </comment>
    <comment ref="C7" authorId="3" shapeId="0" xr:uid="{00000000-0006-0000-0800-000006000000}">
      <text>
        <r>
          <rPr>
            <b/>
            <sz val="9"/>
            <color indexed="81"/>
            <rFont val="Tahoma"/>
            <family val="2"/>
          </rPr>
          <t>Included indicates that impact will affect model results, excluded indicates that impact will not affect model results.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Christopher Ball [TSY]</author>
  </authors>
  <commentList>
    <comment ref="E2" authorId="0" shapeId="0" xr:uid="{00000000-0006-0000-0900-000001000000}">
      <text>
        <r>
          <rPr>
            <sz val="9"/>
            <color indexed="81"/>
            <rFont val="Tahoma"/>
            <family val="2"/>
          </rPr>
          <t>Uses Nominal GDP as at BEFU 2021  for adjusting impacts in the Impacts Database.  Years must be sequential.
Source:
https://www.treasury.govt.nz/publications/fsm/fiscal-strategy-model-befu-2021</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Kirsten Jensen [TSY]</author>
  </authors>
  <commentList>
    <comment ref="A3" authorId="0" shapeId="0" xr:uid="{00000000-0006-0000-0F00-000001000000}">
      <text>
        <r>
          <rPr>
            <b/>
            <sz val="9"/>
            <color indexed="81"/>
            <rFont val="Tahoma"/>
            <family val="2"/>
          </rPr>
          <t>You can include information from the auto-populated table B below as appropriate. 
Also include non-monetised impacts that are not modelled in CBAx.</t>
        </r>
      </text>
    </comment>
    <comment ref="B4" authorId="0" shapeId="0" xr:uid="{00000000-0006-0000-0F00-000002000000}">
      <text>
        <r>
          <rPr>
            <b/>
            <sz val="9"/>
            <color indexed="81"/>
            <rFont val="Tahoma"/>
            <family val="2"/>
          </rPr>
          <t xml:space="preserve">See eExplanatory information </t>
        </r>
        <r>
          <rPr>
            <sz val="9"/>
            <color indexed="81"/>
            <rFont val="Tahoma"/>
            <family val="2"/>
          </rPr>
          <t>in the table below.</t>
        </r>
      </text>
    </comment>
    <comment ref="B22" authorId="0" shapeId="0" xr:uid="{00000000-0006-0000-0F00-000003000000}">
      <text>
        <r>
          <rPr>
            <b/>
            <sz val="9"/>
            <color indexed="81"/>
            <rFont val="Tahoma"/>
            <family val="2"/>
          </rPr>
          <t xml:space="preserve">See eExplanatory information </t>
        </r>
        <r>
          <rPr>
            <sz val="9"/>
            <color indexed="81"/>
            <rFont val="Tahoma"/>
            <family val="2"/>
          </rPr>
          <t>in the table below.</t>
        </r>
      </text>
    </comment>
  </commentList>
</comments>
</file>

<file path=xl/sharedStrings.xml><?xml version="1.0" encoding="utf-8"?>
<sst xmlns="http://schemas.openxmlformats.org/spreadsheetml/2006/main" count="3761" uniqueCount="924">
  <si>
    <t>Discount rate</t>
  </si>
  <si>
    <t>Time period</t>
  </si>
  <si>
    <t>Current year</t>
  </si>
  <si>
    <t>Unit</t>
  </si>
  <si>
    <t>Health</t>
  </si>
  <si>
    <t>Education</t>
  </si>
  <si>
    <t>Justice</t>
  </si>
  <si>
    <t>Cohort 1</t>
  </si>
  <si>
    <t>Cohort 2</t>
  </si>
  <si>
    <t>Cohort 3</t>
  </si>
  <si>
    <t>Cohort 4</t>
  </si>
  <si>
    <t>Cohort 5</t>
  </si>
  <si>
    <t>Per incident</t>
  </si>
  <si>
    <t>Ambulance call out</t>
  </si>
  <si>
    <t>Per year</t>
  </si>
  <si>
    <t>Per visit</t>
  </si>
  <si>
    <t>Per hour</t>
  </si>
  <si>
    <t>Cost per hour of police time</t>
  </si>
  <si>
    <t>Superannuation or veterans pension - Married couple, with non-qualified spouse included before 1 October 1991 (each)</t>
  </si>
  <si>
    <t>Superannuation or veterans pension - Married, civil union, or de facto couple, with non-qualified spouse included (each)</t>
  </si>
  <si>
    <t>Superannuation or veterans pension - Married, civil union, or de facto couple, both qualify (each)</t>
  </si>
  <si>
    <t>Superannuation or veterans pension - Single, sharing</t>
  </si>
  <si>
    <t>Superannuation or veterans pension - Single, living alone</t>
  </si>
  <si>
    <t>Family tax credit - Second or subsequent child, aged 16 years or older</t>
  </si>
  <si>
    <t>Family tax credit - Second or subsequent child, aged 13 to 15 years</t>
  </si>
  <si>
    <t>Family tax credit - Second or subsequent child, aged 0 to 12 years</t>
  </si>
  <si>
    <t>Family tax credit - First or only child, aged 16 years or older</t>
  </si>
  <si>
    <t>Family tax credit - First or only child, aged 0 to 15 years</t>
  </si>
  <si>
    <t>Foster care allowance - 14+</t>
  </si>
  <si>
    <t>Foster care allowance - 10 to 13</t>
  </si>
  <si>
    <t>Foster care allowance - 5 to 9</t>
  </si>
  <si>
    <t>Foster care allowance - under 5</t>
  </si>
  <si>
    <t>Child disability allowance</t>
  </si>
  <si>
    <t>Special disability allowance</t>
  </si>
  <si>
    <t>Supported living payment - Sole parent</t>
  </si>
  <si>
    <t>Supported living payment - Single/18+</t>
  </si>
  <si>
    <t>Supported living payment - Single/16-17</t>
  </si>
  <si>
    <t>Supported living payment - Generalised</t>
  </si>
  <si>
    <t>Hospital pharmacist</t>
  </si>
  <si>
    <t>Community services nurse</t>
  </si>
  <si>
    <t>Hospital nurse</t>
  </si>
  <si>
    <t>Home nurse visit</t>
  </si>
  <si>
    <t>Practice nurse visit</t>
  </si>
  <si>
    <t>Specialist (per hour)</t>
  </si>
  <si>
    <t>Specialist (subsequent)</t>
  </si>
  <si>
    <t>Specialist visit (initial)</t>
  </si>
  <si>
    <t>Emergency room</t>
  </si>
  <si>
    <t>Per day</t>
  </si>
  <si>
    <t>Outpatient hospital visit</t>
  </si>
  <si>
    <t>Inpatient hospital visit</t>
  </si>
  <si>
    <t>Hospice care</t>
  </si>
  <si>
    <t>Dementia care</t>
  </si>
  <si>
    <t>Training incentive allowance</t>
  </si>
  <si>
    <t>Treasury, 2006</t>
  </si>
  <si>
    <t>Serious traffic</t>
  </si>
  <si>
    <t>Drug offences</t>
  </si>
  <si>
    <t>Fraud</t>
  </si>
  <si>
    <t>Property damage</t>
  </si>
  <si>
    <t>Theft</t>
  </si>
  <si>
    <t>Burglary</t>
  </si>
  <si>
    <t>Robbery</t>
  </si>
  <si>
    <t>Sexual offences</t>
  </si>
  <si>
    <t>Violent offences</t>
  </si>
  <si>
    <t>Year of data</t>
  </si>
  <si>
    <t>Description</t>
  </si>
  <si>
    <t>Factor</t>
  </si>
  <si>
    <t>Year</t>
  </si>
  <si>
    <t>GDP Lookup</t>
  </si>
  <si>
    <t>Discount factor</t>
  </si>
  <si>
    <t>End year</t>
  </si>
  <si>
    <t>Real</t>
  </si>
  <si>
    <t>Discounted</t>
  </si>
  <si>
    <t>Used in discounting time series outputs</t>
  </si>
  <si>
    <t xml:space="preserve"> </t>
  </si>
  <si>
    <t>GDP Inflator</t>
  </si>
  <si>
    <t>Timeline</t>
  </si>
  <si>
    <t>Start of year counter</t>
  </si>
  <si>
    <t>End of year counter</t>
  </si>
  <si>
    <t>Flag for evaluation period</t>
  </si>
  <si>
    <t>Partial year counter for inflation / discounting purposes</t>
  </si>
  <si>
    <t>Costs</t>
  </si>
  <si>
    <t>Cost summary</t>
  </si>
  <si>
    <t>Start year</t>
  </si>
  <si>
    <t>Net benefit summary</t>
  </si>
  <si>
    <t>Cost category</t>
  </si>
  <si>
    <t>Category</t>
  </si>
  <si>
    <t>Scaling factor for outputs sheet</t>
  </si>
  <si>
    <t>Units</t>
  </si>
  <si>
    <t>Chart labels</t>
  </si>
  <si>
    <t>NPV label</t>
  </si>
  <si>
    <t>Period for analysis</t>
  </si>
  <si>
    <t>Proposal details</t>
  </si>
  <si>
    <t>10-Year NPV</t>
  </si>
  <si>
    <t>5-year NPV</t>
  </si>
  <si>
    <t>WORKINGS FOR OUTPUT SUMMARY SHEET</t>
  </si>
  <si>
    <t>Time period for net present value analysis</t>
  </si>
  <si>
    <t>Relief of dental pain service - Privately funded</t>
  </si>
  <si>
    <t>Average annual cost of Early Childhood Education programme (private)</t>
  </si>
  <si>
    <t>Average annual cost of Early Childhood Education programme (public)</t>
  </si>
  <si>
    <t>Explanation and Calculations</t>
  </si>
  <si>
    <t>Ministry of Health, 2005</t>
  </si>
  <si>
    <t>Average across different options has been used</t>
  </si>
  <si>
    <t>Source (1)</t>
  </si>
  <si>
    <t>Source (2)</t>
  </si>
  <si>
    <t>Net economic benefits</t>
  </si>
  <si>
    <t>GP visit (20 minutes) - Privately funded</t>
  </si>
  <si>
    <t>Summary metrics</t>
  </si>
  <si>
    <t>Charts</t>
  </si>
  <si>
    <t>Value</t>
  </si>
  <si>
    <t>Corrections</t>
  </si>
  <si>
    <t>Pre intervention level</t>
  </si>
  <si>
    <t>Post intervention level</t>
  </si>
  <si>
    <t>Marginal impact</t>
  </si>
  <si>
    <t>Social Development</t>
  </si>
  <si>
    <t>Housing</t>
  </si>
  <si>
    <t>Police</t>
  </si>
  <si>
    <t>Impact type</t>
  </si>
  <si>
    <t>Operating expenses</t>
  </si>
  <si>
    <t>Capital expenses</t>
  </si>
  <si>
    <t>Pre-intervention impact</t>
  </si>
  <si>
    <t>Post-intervention impact</t>
  </si>
  <si>
    <t>Marginal impact of intervention</t>
  </si>
  <si>
    <t>Label</t>
  </si>
  <si>
    <t>Revenue</t>
  </si>
  <si>
    <t>Insert rows above this point</t>
  </si>
  <si>
    <t>Time period for analysis (years)</t>
  </si>
  <si>
    <t>Total marginal impact</t>
  </si>
  <si>
    <t>Impact summary</t>
  </si>
  <si>
    <t>Marginal cost of keeping a sentenced inmate in prison (estimated)</t>
  </si>
  <si>
    <t>Cost of diversionary response for a low-risk youth offender (warning or referral to Police Youth Aid)</t>
  </si>
  <si>
    <t>Marginal cost of 2-3 months supervised residential care for juvenile offenders (estimated)</t>
  </si>
  <si>
    <t>Impact</t>
  </si>
  <si>
    <t>Row Number</t>
  </si>
  <si>
    <t>Type</t>
  </si>
  <si>
    <t>Impact 1</t>
  </si>
  <si>
    <t>Impact 2</t>
  </si>
  <si>
    <t>Impact 3</t>
  </si>
  <si>
    <t>Impact 4</t>
  </si>
  <si>
    <t>Impact 5</t>
  </si>
  <si>
    <t>Impact 6</t>
  </si>
  <si>
    <t>Impact 7</t>
  </si>
  <si>
    <t>Impact 8</t>
  </si>
  <si>
    <t>Impact 9</t>
  </si>
  <si>
    <t>Impact 10</t>
  </si>
  <si>
    <t>Annual value ($)
Per cohort member</t>
  </si>
  <si>
    <t>Calculations</t>
  </si>
  <si>
    <t>Total Marginal Impact</t>
  </si>
  <si>
    <t>Cohort Size</t>
  </si>
  <si>
    <t>Breakdown by Impact</t>
  </si>
  <si>
    <t>Impact 11</t>
  </si>
  <si>
    <t>Impact 12</t>
  </si>
  <si>
    <t>Impact 13</t>
  </si>
  <si>
    <t>Impact 14</t>
  </si>
  <si>
    <t>Impact 15</t>
  </si>
  <si>
    <t>Operating Expenditure</t>
  </si>
  <si>
    <t>Capital Expenditure</t>
  </si>
  <si>
    <t>Total:</t>
  </si>
  <si>
    <t xml:space="preserve"> Cumulative total impacts </t>
  </si>
  <si>
    <t xml:space="preserve"> Cumulative costs </t>
  </si>
  <si>
    <t>Marginal Impact per cohort member</t>
  </si>
  <si>
    <t>Per cohort member</t>
  </si>
  <si>
    <t>Real (pre-intervention)</t>
  </si>
  <si>
    <t>Real (marginal)</t>
  </si>
  <si>
    <t>Real (post-intervention)</t>
  </si>
  <si>
    <t>Proportion of total Marginal impact</t>
  </si>
  <si>
    <t xml:space="preserve">Proportion of Marginal Impact </t>
  </si>
  <si>
    <t>Impact per Cohort Member</t>
  </si>
  <si>
    <t>NPV of economic impact across votes Chart</t>
  </si>
  <si>
    <t>Government/Non-Government</t>
  </si>
  <si>
    <t>Government</t>
  </si>
  <si>
    <t>Sector</t>
  </si>
  <si>
    <t>First financial year</t>
  </si>
  <si>
    <t>Year Ending June</t>
  </si>
  <si>
    <t>Non-Government</t>
  </si>
  <si>
    <t>Adjusted Value</t>
  </si>
  <si>
    <t>Fiscal cost of initiative</t>
  </si>
  <si>
    <t>Private Impact</t>
  </si>
  <si>
    <t>Total fiscal cost of initiative</t>
  </si>
  <si>
    <t>Cohort 6</t>
  </si>
  <si>
    <t>Cohort 7</t>
  </si>
  <si>
    <t>Cohort 8</t>
  </si>
  <si>
    <t>Cohort 9</t>
  </si>
  <si>
    <t>Cohort 10</t>
  </si>
  <si>
    <t>Cohort 11</t>
  </si>
  <si>
    <t>Cohort 12</t>
  </si>
  <si>
    <t>Cohort 13</t>
  </si>
  <si>
    <t>Cohort 14</t>
  </si>
  <si>
    <t>Cohort 15</t>
  </si>
  <si>
    <t>Cohort 16</t>
  </si>
  <si>
    <t>Cohort 17</t>
  </si>
  <si>
    <t>Cohort 18</t>
  </si>
  <si>
    <t>Cohort 19</t>
  </si>
  <si>
    <t>Cohort 20</t>
  </si>
  <si>
    <t>Cohort 21</t>
  </si>
  <si>
    <t>Cohort 22</t>
  </si>
  <si>
    <t>Cohort 23</t>
  </si>
  <si>
    <t>Cohort 24</t>
  </si>
  <si>
    <t>Cohort 25</t>
  </si>
  <si>
    <t>Cohort 26</t>
  </si>
  <si>
    <t>Cohort 27</t>
  </si>
  <si>
    <t>Cohort 28</t>
  </si>
  <si>
    <t>Cohort 29</t>
  </si>
  <si>
    <t>Cohort 30</t>
  </si>
  <si>
    <t>Cohort 31</t>
  </si>
  <si>
    <t>Cohort 32</t>
  </si>
  <si>
    <t>Cohort 33</t>
  </si>
  <si>
    <t>Cohort 34</t>
  </si>
  <si>
    <t>Cohort 35</t>
  </si>
  <si>
    <t>Cohort 36</t>
  </si>
  <si>
    <t>Cohort 37</t>
  </si>
  <si>
    <t>Cohort 38</t>
  </si>
  <si>
    <t>Cohort 39</t>
  </si>
  <si>
    <t>Cohort 40</t>
  </si>
  <si>
    <t>Cohort 41</t>
  </si>
  <si>
    <t>Cohort 42</t>
  </si>
  <si>
    <t>Cohort 43</t>
  </si>
  <si>
    <t>Cohort 44</t>
  </si>
  <si>
    <t>Cohort 45</t>
  </si>
  <si>
    <t>Cohort 46</t>
  </si>
  <si>
    <t>Cohort 47</t>
  </si>
  <si>
    <t>Cohort 48</t>
  </si>
  <si>
    <t>Cohort 49</t>
  </si>
  <si>
    <t>Cohort 50</t>
  </si>
  <si>
    <t>Year Ending June 30th</t>
  </si>
  <si>
    <t>Primary Inputs (Year Ending June 30th)</t>
  </si>
  <si>
    <t>Time lag before impact occurrence (years)</t>
  </si>
  <si>
    <t>Length of impact (years)</t>
  </si>
  <si>
    <t>Number of individuals per year to receive service beginning in first year of programme</t>
  </si>
  <si>
    <t>Name</t>
  </si>
  <si>
    <t>Adjustment Factor</t>
  </si>
  <si>
    <t>Year 1</t>
  </si>
  <si>
    <t>Year 2</t>
  </si>
  <si>
    <t>Year 3</t>
  </si>
  <si>
    <t>Year 4</t>
  </si>
  <si>
    <t>Year 5</t>
  </si>
  <si>
    <t>Year 6</t>
  </si>
  <si>
    <t>Year 7</t>
  </si>
  <si>
    <t>Year 8</t>
  </si>
  <si>
    <t>Year 9</t>
  </si>
  <si>
    <t>Year 10</t>
  </si>
  <si>
    <t>Year 11</t>
  </si>
  <si>
    <t>Year 12</t>
  </si>
  <si>
    <t>Year 13</t>
  </si>
  <si>
    <t>Year 14</t>
  </si>
  <si>
    <t>Year 15</t>
  </si>
  <si>
    <t>Year 16</t>
  </si>
  <si>
    <t>Year 17</t>
  </si>
  <si>
    <t>Year 18</t>
  </si>
  <si>
    <t>Year 19</t>
  </si>
  <si>
    <t>Year 20</t>
  </si>
  <si>
    <t>Year 21</t>
  </si>
  <si>
    <t>Year 22</t>
  </si>
  <si>
    <t>Year 23</t>
  </si>
  <si>
    <t>Year 24</t>
  </si>
  <si>
    <t>Year 25</t>
  </si>
  <si>
    <t>Year 26</t>
  </si>
  <si>
    <t>Year 27</t>
  </si>
  <si>
    <t>Year 28</t>
  </si>
  <si>
    <t>Year 29</t>
  </si>
  <si>
    <t>Year 30</t>
  </si>
  <si>
    <t>Year 31</t>
  </si>
  <si>
    <t>Year 32</t>
  </si>
  <si>
    <t>Year 33</t>
  </si>
  <si>
    <t>Year 34</t>
  </si>
  <si>
    <t>Year 35</t>
  </si>
  <si>
    <t>Year 36</t>
  </si>
  <si>
    <t>Year 37</t>
  </si>
  <si>
    <t>Year 38</t>
  </si>
  <si>
    <t>Year 39</t>
  </si>
  <si>
    <t>Year 40</t>
  </si>
  <si>
    <t>Year 41</t>
  </si>
  <si>
    <t>Year 42</t>
  </si>
  <si>
    <t>Year 43</t>
  </si>
  <si>
    <t>Year 44</t>
  </si>
  <si>
    <t>Year 45</t>
  </si>
  <si>
    <t>Year 46</t>
  </si>
  <si>
    <t>Year 47</t>
  </si>
  <si>
    <t>Year 48</t>
  </si>
  <si>
    <t>Year 49</t>
  </si>
  <si>
    <t>Year 50</t>
  </si>
  <si>
    <t>Annual costs by Impact for all cohorts (Real)</t>
  </si>
  <si>
    <t>Annual costs by Impact for all cohorts (Discounted)</t>
  </si>
  <si>
    <t>ALL IMPACTS INCLUDED CHECK</t>
  </si>
  <si>
    <t>Net Benefit Calculation</t>
  </si>
  <si>
    <t>Discount rate (Alternative)</t>
  </si>
  <si>
    <t>GDP</t>
  </si>
  <si>
    <t>Error Check</t>
  </si>
  <si>
    <t>OUTPUT MATCH CHECK</t>
  </si>
  <si>
    <t>ERROR CHECK</t>
  </si>
  <si>
    <t>Cost Inputs</t>
  </si>
  <si>
    <t>Sheet</t>
  </si>
  <si>
    <t>Error Status</t>
  </si>
  <si>
    <t>Workbook</t>
  </si>
  <si>
    <t>Number of Years</t>
  </si>
  <si>
    <t>Real label</t>
  </si>
  <si>
    <t>WORKINGS FOR OUTPUT SUMMARY ALT SHEET</t>
  </si>
  <si>
    <t>Calculations Alt</t>
  </si>
  <si>
    <t>Primary Inputs Alt (Year Ending June 30th)</t>
  </si>
  <si>
    <t>Total health care cost for person with diabetes (average)</t>
  </si>
  <si>
    <t>Total health care cost for person without diabetes (average)</t>
  </si>
  <si>
    <t>Total cost of initiative</t>
  </si>
  <si>
    <t>Intensive care unit</t>
  </si>
  <si>
    <t>Dental Benefit - Publicly funded</t>
  </si>
  <si>
    <t xml:space="preserve">Emergency callout. </t>
  </si>
  <si>
    <t>Impact Inputs</t>
  </si>
  <si>
    <t>Impacts Database</t>
  </si>
  <si>
    <t>Outputs Summary</t>
  </si>
  <si>
    <t>Outputs Summary Alt</t>
  </si>
  <si>
    <t>To make the model simple and easily accessible for a wide range of users, the CBAx model contains a number of hidden worksheets.  
If users want to see the worksheets used to perform the calculations, for example GDP adjusters, the user can unhide these worksheets. The visible worksheets are described above.</t>
  </si>
  <si>
    <t xml:space="preserve">Hidden worksheets:
• Calculations
• Chart data 
• GDP inflator
• Primary inputs alt
• Calculations alt
• Chart data alt
</t>
  </si>
  <si>
    <t>None.</t>
  </si>
  <si>
    <t>Alternatively, users can enter impact estimate profiles, for example from separate modelling, into the Impact Inputs worksheet.</t>
  </si>
  <si>
    <t>It makes use of the Primary Inputs, for example cohort sizes, and impact values in the Impacts Database, through “plugged-in” row numbers specified by the user.</t>
  </si>
  <si>
    <t>Used in the Outputs Summary worksheets.</t>
  </si>
  <si>
    <t>GDP data in the GDP inflator hidden worksheet is used to adjust the values to a common year basis.  For consistency all values have been adjusted forward using GDP adjusters, even though some values could potentially be adjusted using CPI adjusters.</t>
  </si>
  <si>
    <t>The values are adjusted forward to be on a common year basis.</t>
  </si>
  <si>
    <t>It uses the start year specified in Primary Inputs to adjust the values forward to a common year basis.</t>
  </si>
  <si>
    <t>The user can use costs calculated outside the CBAx model.</t>
  </si>
  <si>
    <t>The Cost Inputs are used as the denominator in the CBAx RoI calculations.</t>
  </si>
  <si>
    <t xml:space="preserve">This worksheet is a place for the user to input summary operating and capital costs of the initiative.  </t>
  </si>
  <si>
    <t>Primary Inputs</t>
  </si>
  <si>
    <t>None. Purely for information purposes and to help users of the model.</t>
  </si>
  <si>
    <t>Guide to Model</t>
  </si>
  <si>
    <t>Uses outputs from these worksheets</t>
  </si>
  <si>
    <t>Provides inputs to these worksheets</t>
  </si>
  <si>
    <t>Purpose</t>
  </si>
  <si>
    <t>Name of worksheet</t>
  </si>
  <si>
    <t>Explanation of the worksheets in the CBAx model and how they link to one another</t>
  </si>
  <si>
    <t>Related documents</t>
  </si>
  <si>
    <t>The CBAx spreadsheet model should be read in conjunction with the following documents:</t>
  </si>
  <si>
    <t>CBAx Spreadsheet Model</t>
  </si>
  <si>
    <t>2. Guide to Social Cost Benefit Analysis</t>
  </si>
  <si>
    <t>Overview</t>
  </si>
  <si>
    <r>
      <rPr>
        <b/>
        <sz val="11"/>
        <color theme="1"/>
        <rFont val="Arial"/>
        <family val="2"/>
        <scheme val="minor"/>
      </rPr>
      <t>Crown copyright ©</t>
    </r>
    <r>
      <rPr>
        <sz val="11"/>
        <color theme="1"/>
        <rFont val="Arial"/>
        <family val="2"/>
        <scheme val="minor"/>
      </rPr>
      <t xml:space="preserve">
</t>
    </r>
  </si>
  <si>
    <t>Total health care cost for person with cardiovascular disease (average)</t>
  </si>
  <si>
    <t>Total health care cost for person without cardiovascular disease (average)</t>
  </si>
  <si>
    <t>Family tax credit - Generalised</t>
  </si>
  <si>
    <t>Superannuation - Generalised</t>
  </si>
  <si>
    <t>The Guide to Social Cost Benefit Analysis provides comprehensive guidance on how to do Cost Benefit Analysis (CBA).</t>
  </si>
  <si>
    <t>1. CBAx Tool User Guidance</t>
  </si>
  <si>
    <t>The CBAx Tool User Guidance explains how to use the CBAx tool.</t>
  </si>
  <si>
    <t>Published by the New Zealand Treasury at:</t>
  </si>
  <si>
    <t>This copyright work is licensed under the Creative Commons Attribution 4.0 International licence. In essence, you are free to copy, distribute and adapt the work, as long as you attribute the work to The Treasury and abide by the other licence terms.</t>
  </si>
  <si>
    <t>To view a copy of this licence, visit http://creativecommons.org/licenses/by/4.0/. Please note that no departmental or governmental emblem, logo or Coat of Arms may be used in any way which infringes any provision of the Flags, Emblems, and Names Protection Act 1981 or would infringe such provision if the relevant use occurred within New Zealand. Attribution to The Treasury should be in written form and not by reproduction of any such emblem, logo or Coat of Arms.</t>
  </si>
  <si>
    <t>CBAx@treasury.govt.nz</t>
  </si>
  <si>
    <t>Contact for comments and suggestions:</t>
  </si>
  <si>
    <t>All other offences</t>
  </si>
  <si>
    <r>
      <t xml:space="preserve">Used in the </t>
    </r>
    <r>
      <rPr>
        <sz val="10"/>
        <color rgb="FF000000"/>
        <rFont val="Arial"/>
        <family val="2"/>
        <scheme val="minor"/>
      </rPr>
      <t>Primary, Cost and Impact Inputs</t>
    </r>
    <r>
      <rPr>
        <sz val="10"/>
        <color theme="1"/>
        <rFont val="Arial"/>
        <family val="2"/>
        <scheme val="minor"/>
      </rPr>
      <t xml:space="preserve"> worksheets as well as the Outputs Summary worksheets.</t>
    </r>
  </si>
  <si>
    <t xml:space="preserve">Used in the Impact Inputs worksheet.  The user can look up and select relevant impact values to “plug-in” to the Impact Inputs worksheet by referencing the row number.  These values simplify impact estimates.  The user can also add new values to the database, and use these as an input in the CBAx model.
</t>
  </si>
  <si>
    <t xml:space="preserve">This is an introduction to the CBAx model.  It sets out the purpose and limitations of the model, and seeks suggestions for improvements. The model is available under a creative commons licence.
</t>
  </si>
  <si>
    <t xml:space="preserve">The time period can generally be left unchanged at the default 50 years.  The user can shorten the period if appropriate, or leave outyears blank.  If the period is shortened, this will exclude years outside the time period for the calculations displayed in the Outputs Summary.
</t>
  </si>
  <si>
    <t xml:space="preserve">The CBAx model includes a summary, in order to focus on the impact dollar estimates (monetising impacts).
</t>
  </si>
  <si>
    <t xml:space="preserve">Used in calculating the CBAx return-on-investment (RoI) in the Outputs Summary worksheets.  
</t>
  </si>
  <si>
    <t>The user does not have to use the Impacts Database.  As an alternative, the user can enter impact estimates directly into the Impact Inputs worksheet for the relevant years, without using the database.</t>
  </si>
  <si>
    <t>Foster care allowance - Generalised</t>
  </si>
  <si>
    <t>Impact 16</t>
  </si>
  <si>
    <t>Impact 17</t>
  </si>
  <si>
    <t>Impact 18</t>
  </si>
  <si>
    <t>Impact 19</t>
  </si>
  <si>
    <t>Impact 20</t>
  </si>
  <si>
    <t>Impact 21</t>
  </si>
  <si>
    <t>Impact 22</t>
  </si>
  <si>
    <t>Impact 23</t>
  </si>
  <si>
    <t>Impact 24</t>
  </si>
  <si>
    <t>Impact 25</t>
  </si>
  <si>
    <t>Impact 26</t>
  </si>
  <si>
    <t>Impact 27</t>
  </si>
  <si>
    <t>Impact 28</t>
  </si>
  <si>
    <t>Impact 29</t>
  </si>
  <si>
    <t>Impact 30</t>
  </si>
  <si>
    <t>Impact 31</t>
  </si>
  <si>
    <t>Impact 32</t>
  </si>
  <si>
    <t>Impact 33</t>
  </si>
  <si>
    <t>Impact 34</t>
  </si>
  <si>
    <t>Impact 35</t>
  </si>
  <si>
    <t>Impact 36</t>
  </si>
  <si>
    <t>Impact 37</t>
  </si>
  <si>
    <t>Impact 38</t>
  </si>
  <si>
    <t>Impact 39</t>
  </si>
  <si>
    <t>Impact 40</t>
  </si>
  <si>
    <t>Impact 41</t>
  </si>
  <si>
    <t>Impact 42</t>
  </si>
  <si>
    <t>Impact 43</t>
  </si>
  <si>
    <t>Impact 44</t>
  </si>
  <si>
    <t>Impact 45</t>
  </si>
  <si>
    <t>Impact 46</t>
  </si>
  <si>
    <t>Impact 47</t>
  </si>
  <si>
    <t>Impact 48</t>
  </si>
  <si>
    <t>Impact 49</t>
  </si>
  <si>
    <t>Impact 50</t>
  </si>
  <si>
    <t xml:space="preserve">Word summary/comment field </t>
  </si>
  <si>
    <t xml:space="preserve">This is an area to explain key modelling assumptions or anything important 
individuals looking at the model should know. </t>
  </si>
  <si>
    <t>CFISnet reference number</t>
  </si>
  <si>
    <t>Evidence Quality</t>
  </si>
  <si>
    <t>Low</t>
  </si>
  <si>
    <t>Impacts</t>
  </si>
  <si>
    <t>Intro</t>
  </si>
  <si>
    <t>Used in adjusting unit costs and setting up time series outputs</t>
  </si>
  <si>
    <t>Timeline and indices setup (modellers inputs, do not edit this section)</t>
  </si>
  <si>
    <t>millions</t>
  </si>
  <si>
    <t>Alternative Discount Rate (links to Outputs Summary Alt)</t>
  </si>
  <si>
    <t>Only enter data in cells with this colour.  Other cells will automatically populate.</t>
  </si>
  <si>
    <t>Success rate (Percentage)</t>
  </si>
  <si>
    <t>Total Impact for all cohort members (Real)</t>
  </si>
  <si>
    <t>Total Impact for all cohort members (Discounted)</t>
  </si>
  <si>
    <t>Makes use of the Primary, Cost and Impact Inputs, as well as the hidden sheets that undertake the calculations.</t>
  </si>
  <si>
    <t>What is the unit of analysis (e.g. individuals, families etc)?</t>
  </si>
  <si>
    <t>Title</t>
  </si>
  <si>
    <t xml:space="preserve"> Cumulative net benefits </t>
  </si>
  <si>
    <t>Value for money</t>
  </si>
  <si>
    <t>Strategic alignment</t>
  </si>
  <si>
    <t>0 - Low Returns - Poor Evidence</t>
  </si>
  <si>
    <t>0 - No Alignment</t>
  </si>
  <si>
    <t>Average maximum annual private contribution for rest home costs (aged residential care)</t>
  </si>
  <si>
    <t>Average of regional weekly amounts annualised. This is the maximum an individual is liable to pay for aged residential care</t>
  </si>
  <si>
    <t>Ministry of Education, 2015</t>
  </si>
  <si>
    <t>Cost, including split between public and private funding, estimated on a national average basis using a calculated weighted service provider income per child hour and source of service provider income.</t>
  </si>
  <si>
    <t>25% of Minimum wage annualised after tax (33% of annual wages, eg 4 months)</t>
  </si>
  <si>
    <t>25% of Minimum wage annualised after tax (66% of annual wages, eg 8 months)</t>
  </si>
  <si>
    <t>25% of Minimum wage annualised after tax (100% of annual wages)</t>
  </si>
  <si>
    <t>25% of Average annual income - No qualification</t>
  </si>
  <si>
    <t>This work is based on/includes customised Statistics New Zealand’s data which are licensed by Statistics New Zealand for re-use under the Creative Commons Attribution 3.0 New Zealand licence.</t>
  </si>
  <si>
    <t xml:space="preserve">25% of Average annual income - Postgraduate or higher degree </t>
  </si>
  <si>
    <t xml:space="preserve">25% of Average annual income - Other post-school </t>
  </si>
  <si>
    <t>25% of Average annual income - Total</t>
  </si>
  <si>
    <t>25% of Income tax and ACC levy: Minimum wage annualised (33% of annual wages, eg 4 months)</t>
  </si>
  <si>
    <t>25% of Income tax and ACC levy: Minimum wage annualised (66% of annual wages, eg 8 months)</t>
  </si>
  <si>
    <t>25% of Income tax and ACC levy: Minimum wage annualised (100% of annual wages)</t>
  </si>
  <si>
    <t>25% of Income tax and ACC levy: Average annual income - No qualification</t>
  </si>
  <si>
    <t xml:space="preserve">25% of Income tax and ACC levy: Average annual income - Bachelor's degree / level 7 </t>
  </si>
  <si>
    <t xml:space="preserve">25% of Income tax and ACC levy: Average annual income - Postgraduate or higher degree </t>
  </si>
  <si>
    <t xml:space="preserve">25% of Income tax and ACC levy: Average annual income - Other post-school </t>
  </si>
  <si>
    <t>25% of Income tax and ACC levy: Average annual income - Total</t>
  </si>
  <si>
    <t>Accommodation supplement - Generalised (across areas)</t>
  </si>
  <si>
    <t>Manakau DHB, 2010</t>
  </si>
  <si>
    <t>Table 2. Total health care cost for people with Cardio vascular disease (CVD) or diabetes compared with people without CVD or diabetes (15 years and over) in Counties Manukau District Health Board in 2008 (deaths excluded)</t>
  </si>
  <si>
    <t>Difference between costs with and without</t>
  </si>
  <si>
    <t>Health Point New Zealand, 2016</t>
  </si>
  <si>
    <t>Marked as Non-Government as over 70% private cost</t>
  </si>
  <si>
    <t>Department of Corrections, 2016</t>
  </si>
  <si>
    <t>The Department of Corrections provided the values based on 2014/15 audited actuals.  The information is not publicly available.</t>
  </si>
  <si>
    <t>Marginal cost of administering a community sentence (estimated)</t>
  </si>
  <si>
    <t>Ministry of Social Development and Ministry of Justice, 2002</t>
  </si>
  <si>
    <t>McGabe et al., 2008</t>
  </si>
  <si>
    <t>1 hour citizen compliance burden - Cost of an individual's time</t>
  </si>
  <si>
    <t>15 minutes citizen compliance burden - Cost of an individual's time</t>
  </si>
  <si>
    <t>Per event</t>
  </si>
  <si>
    <t>100% of Minimum wage annualised after tax (33% of annual wages, eg 4 months)</t>
  </si>
  <si>
    <t>100% of Minimum wage annualised after tax (66% of annual wages, eg 8 months)</t>
  </si>
  <si>
    <t>100% of Minimum wage annualised after tax (100% of annual wages)</t>
  </si>
  <si>
    <t>100% of Average annual income - No qualification</t>
  </si>
  <si>
    <t xml:space="preserve">100% of Average annual income - Postgraduate or higher degree </t>
  </si>
  <si>
    <t xml:space="preserve">100% of Average annual income - Other post-school </t>
  </si>
  <si>
    <t>100% of Average annual income - Total</t>
  </si>
  <si>
    <t>100% of Income tax and ACC levy: Minimum wage annualised (33% of annual wages, eg 4 months)</t>
  </si>
  <si>
    <t>100% of Income tax and ACC levy: Minimum wage annualised (66% of annual wages, eg 8 months)</t>
  </si>
  <si>
    <t>100% of Income tax and ACC levy: Minimum wage annualised (100% of annual wages)</t>
  </si>
  <si>
    <t>100% of Income tax and ACC levy: Average annual income - No qualification</t>
  </si>
  <si>
    <t xml:space="preserve">100% of Income tax and ACC levy: Average annual income - Bachelor's degree / level 7 </t>
  </si>
  <si>
    <t xml:space="preserve">100% of Income tax and ACC levy: Average annual income - Postgraduate or higher degree </t>
  </si>
  <si>
    <t xml:space="preserve">100% of Income tax and ACC levy: Average annual income - Other post-school </t>
  </si>
  <si>
    <t>100% of Income tax and ACC levy: Average annual income - Total</t>
  </si>
  <si>
    <t>Yearly maximum</t>
  </si>
  <si>
    <t>Orphan's Benefit or Unsupported Child's Benefit - Generalised</t>
  </si>
  <si>
    <t>Orphan's Benefit or Unsupported Child's Benefit - Under 5</t>
  </si>
  <si>
    <t>Orphan's Benefit or Unsupported Child's Benefit - 5 to 9</t>
  </si>
  <si>
    <t>Orphan's Benefit or Unsupported Child's Benefit - 10 to 13</t>
  </si>
  <si>
    <t>Orphan's Benefit or Unsupported Child's Benefit - 14+</t>
  </si>
  <si>
    <t>Jobseeker Support - Single, 18 to 19 years, at home, without children</t>
  </si>
  <si>
    <t>Jobseeker Support - Single, 18 to 19 years, away from home, without children</t>
  </si>
  <si>
    <t>Jobseeker Support - Single, 20 to 24 years, without children</t>
  </si>
  <si>
    <t>Jobseeker Support - Single, 25+ years, without children</t>
  </si>
  <si>
    <t>Jobseeker Support - Married, civil union or de facto couple, without children (each)</t>
  </si>
  <si>
    <t>Jobseeker Support - Sole parent</t>
  </si>
  <si>
    <t>Youth payment - Single 16-17 years / Married, civil union, or de facto couple (each)</t>
  </si>
  <si>
    <t>Grandparented Woman alone or Domestic Purposes Benefit woman alone</t>
  </si>
  <si>
    <t>Supported living payment - Married, civil union, or de facto couple (each)</t>
  </si>
  <si>
    <t xml:space="preserve">Supported living payment - Married, civil union, or de facto couple with children (each) </t>
  </si>
  <si>
    <t>Standard disability allowance (maximum)</t>
  </si>
  <si>
    <t>Foster care allowance - Family home</t>
  </si>
  <si>
    <t>Jobseeker Support - Married, civil union or de facto couple, with children (each)</t>
  </si>
  <si>
    <t>Initiative details</t>
  </si>
  <si>
    <t>Initiative title</t>
  </si>
  <si>
    <t>Marginal Impact of Initiative Chart</t>
  </si>
  <si>
    <t>International tourist spend per day (all visitor types)</t>
  </si>
  <si>
    <t>Expenditure per international student (all types - gross)</t>
  </si>
  <si>
    <t>Expenditure per international student (all types - net)</t>
  </si>
  <si>
    <t>Expenditure per international student (university - gross)</t>
  </si>
  <si>
    <t>Expenditure per international student (university - net)</t>
  </si>
  <si>
    <t>Infometrics, 2016</t>
  </si>
  <si>
    <t>Ministry of Business, Innovation and Employment, 2017</t>
  </si>
  <si>
    <t>Mean living costs plus mean tuition fees less mean New Zealand earnings (net of indirect taxes, used vehicles and imports)</t>
  </si>
  <si>
    <t>Mean living costs plus mean tuition fees less mean New Zealand earnings (gross)</t>
  </si>
  <si>
    <t>Expenditure per international student (university - total contribution to GDP)</t>
  </si>
  <si>
    <t>Expenditure per international student (all types - total contribution to GDP)</t>
  </si>
  <si>
    <t>Total contribution to GDP - includes multipliers capturing upstream and downstream effects of spending by students</t>
  </si>
  <si>
    <t>Policy target cohort</t>
  </si>
  <si>
    <t>Agency assessment</t>
  </si>
  <si>
    <t>This worksheet contains a number of publicly available values to help to monetise impacts and to do return on investment analysis.  These are the impact values referred to in the CBAx Tool User Guidance. The values are primarily sourced from agencies outside the Treasury, and the database sets out where individual values are sourced.  They all share the characteristic of being produced outside the model itself i.e. are exogenous inputs.</t>
  </si>
  <si>
    <t>Analysis type</t>
  </si>
  <si>
    <t>Un-monetised impacts</t>
  </si>
  <si>
    <t>Evidence certainty</t>
  </si>
  <si>
    <t>Standard CBA</t>
  </si>
  <si>
    <t>None</t>
  </si>
  <si>
    <t>In this sheet you input contextual information such as the type of analysis. This worksheet displays the summary output of the calculations, based on the impacts and assumptions selected by the user.</t>
  </si>
  <si>
    <r>
      <rPr>
        <sz val="10"/>
        <rFont val="Arial"/>
        <family val="2"/>
        <scheme val="minor"/>
      </rPr>
      <t>Note that the Return on Investment Societal Total is the same as the Benefit Cost Ratio (BCR), unless there are negative impacts.</t>
    </r>
    <r>
      <rPr>
        <sz val="10"/>
        <color theme="1"/>
        <rFont val="Arial"/>
        <family val="2"/>
        <scheme val="minor"/>
      </rPr>
      <t xml:space="preserve">
</t>
    </r>
  </si>
  <si>
    <t>Note that the Return on Investment Societal Total is the same as the Benefit Cost Ratio (BCR), unless there are negative impacts.</t>
  </si>
  <si>
    <t xml:space="preserve">In this sheet for each impact you will enter the impact value row number that affects a cohort of individuals (a subset of the target population), and also any assumptions about the impact on that cohort. The user specifies the assumptions about the counterfactual (pre-intervention level) and the intervention (post-intervention level) for each impact, and the model calculates the marginal impact. 
</t>
  </si>
  <si>
    <t>Income &amp; consumption</t>
  </si>
  <si>
    <t>Knowledge &amp; skills</t>
  </si>
  <si>
    <t>Civic engagement &amp; governance</t>
  </si>
  <si>
    <t>Environment</t>
  </si>
  <si>
    <t>Wellbeing Domain</t>
  </si>
  <si>
    <t>Allocation by Wellbeing Domain</t>
  </si>
  <si>
    <t>Social connections</t>
  </si>
  <si>
    <t>Subjective wellbeing</t>
  </si>
  <si>
    <t>Cultural identity</t>
  </si>
  <si>
    <t>Other</t>
  </si>
  <si>
    <t>Wellbeing domain</t>
  </si>
  <si>
    <t>Allocation by Wellbeing domain</t>
  </si>
  <si>
    <t>Living in a house in disrepair for every 1 point change (0-4 scale)</t>
  </si>
  <si>
    <t>Living in a cold house for every 1 point change (0-3 scale)</t>
  </si>
  <si>
    <t>Moving house within the last year</t>
  </si>
  <si>
    <t>Having access to housing help for every 1 point change (0-4 scale)</t>
  </si>
  <si>
    <t>Being unemployed</t>
  </si>
  <si>
    <t>Not being in the labour force</t>
  </si>
  <si>
    <t>Having a money shortage for every 1 point change (0-2 scale)</t>
  </si>
  <si>
    <t>Having access to general help for every 1 point change (0-4 scale)</t>
  </si>
  <si>
    <t>Being able to express cultural identity for every 1 point change (0-4 scale)</t>
  </si>
  <si>
    <t>Having contact with neighbours for every 1 point change (0-4 scale)</t>
  </si>
  <si>
    <t>Stats New Zealand NZ GSS Data Dictionary, 2014</t>
  </si>
  <si>
    <t>Mental health for every 1 point change (improvement) (0-100 scale)</t>
  </si>
  <si>
    <t>Physical health for every 1 point change (improvement) (0-100 scale)</t>
  </si>
  <si>
    <t>Gaining a friend (for every friend gained)</t>
  </si>
  <si>
    <t>Feeling lonely for every 1 point change (increase) (0-4 scale)</t>
  </si>
  <si>
    <t>Estimate based on salary, number of working hours per year, and includes 50% overhead</t>
  </si>
  <si>
    <t>Salary depends on training and number of years experience. Estimate based on salary, number of working hours per year, and includes 50% overhead</t>
  </si>
  <si>
    <t xml:space="preserve">Same as hospital nurse. </t>
  </si>
  <si>
    <t>Impact Description</t>
  </si>
  <si>
    <t xml:space="preserve">The Treasury welcomes suggestions on the CBAx tool and would like to learn from practical experiences of applying CBAx. Over time, the Treasury will improve and update the tool. The Treasury has publicly released the CBAx tool in order to support, for example, non-government organisations, and to gain insights and ideas for improvements to the CBAx tool.  The Treasury invites people to suggest data and information for inclusion in the CBAx database. This may be information that is available and that can be shared, or it may be a request for values that people would find helpful to have included in CBAx. The Treasury anticipates refreshing the CBAx tool on an annual basis.   Please contact CBAx@treasury.govt.nz with comments and suggestions.
</t>
  </si>
  <si>
    <t xml:space="preserve">The template is a way of organising CBA information, both monetised and unmonetised impacts, in a consistent and systematic way. </t>
  </si>
  <si>
    <t>3. Template presenting cost benefit analysis</t>
  </si>
  <si>
    <t xml:space="preserve">This is the cost of your initiative only, i.e. the funding being sought. Therefore do not include negative impacts in this sheet, instead include these in the Impact Inputs tab. </t>
  </si>
  <si>
    <t>Jobs &amp; earnings</t>
  </si>
  <si>
    <t>Safety</t>
  </si>
  <si>
    <t>Time use</t>
  </si>
  <si>
    <t>Gov./
Non-Gov.</t>
  </si>
  <si>
    <r>
      <rPr>
        <sz val="10"/>
        <rFont val="Arial"/>
        <family val="2"/>
        <scheme val="minor"/>
      </rPr>
      <t>The outputs such as the net present values for impacts can be used for the relevant templates</t>
    </r>
    <r>
      <rPr>
        <sz val="10"/>
        <color theme="1"/>
        <rFont val="Arial"/>
        <family val="2"/>
        <scheme val="minor"/>
      </rPr>
      <t xml:space="preserve">.  </t>
    </r>
  </si>
  <si>
    <r>
      <rPr>
        <sz val="10"/>
        <rFont val="Arial"/>
        <family val="2"/>
        <scheme val="minor"/>
      </rPr>
      <t>The outputs such as the net present values for impacts can be used for the relevant templates</t>
    </r>
    <r>
      <rPr>
        <sz val="10"/>
        <color theme="1"/>
        <rFont val="Arial"/>
        <family val="2"/>
        <scheme val="minor"/>
      </rPr>
      <t xml:space="preserve">.  
</t>
    </r>
  </si>
  <si>
    <t xml:space="preserve">Assumptions also include the start and length of the impacts, as well as the percentage of the target population impacted and the probability of success. You should be explicit and transparent where there is variation in the evidence bases used for assumptions. Further clarification on evidence and assumptions can be explained in the relevant templates. </t>
  </si>
  <si>
    <t>https://treasury.govt.nz/publications/guide/cbax-tool-user-guidance</t>
  </si>
  <si>
    <t>https://treasury.govt.nz/publications/guide/guide-social-cost-benefit-analysis</t>
  </si>
  <si>
    <t>https://treasury.govt.nz/information-and-services/state-sector-leadership/investment-management/plan-investment-choices/cost-benefit-analysis-including-public-sector-discount-rates/treasurys-cbax-tool</t>
  </si>
  <si>
    <t>Wellbeing Valuation of Social Housing Provision by Housing New Zealand'</t>
  </si>
  <si>
    <t>Only cells highlighted in orange should be edited</t>
  </si>
  <si>
    <t>Editing cells</t>
  </si>
  <si>
    <t>The sheets in this workbook have been protected to prevent casual editing. Cells that require data to be entered are coloured orange. Users should not normally need to edit any other cells, and should avoid doing so.</t>
  </si>
  <si>
    <t>Pharmac, 2018 Cost Resource Manual</t>
  </si>
  <si>
    <t>25% of Average annual income - Lower secondary school qualification</t>
  </si>
  <si>
    <t>25% of Average annual income - Upper secondary school qualification</t>
  </si>
  <si>
    <t>25% of Average annual income - Level 1-3 post-school certificate</t>
  </si>
  <si>
    <t>25% of Average annual income - Level 4-6 certificate or diploma</t>
  </si>
  <si>
    <t xml:space="preserve">25% of Average annual income - Bachelor's degree / level 7 </t>
  </si>
  <si>
    <t>25% of Marginal value - No qualification to Upper secondary school qualification</t>
  </si>
  <si>
    <t>25% to recognise the displacement effect and the opportunity cost of labour. Marginal value from increased income tax and ACC levies of  upper secondary school qualification compared with no qualification</t>
  </si>
  <si>
    <t>25% of Marginal value - No qualification to  Level 1-3 post-school certificate</t>
  </si>
  <si>
    <t>25% to recognise the displacement effect and the opportunity cost of labour. Marginal value from increased income tax and ACC levies of Level 1-3 post-school certificate compared with no qualification</t>
  </si>
  <si>
    <t>25% of Marginal value - Upper secondary school qualification to Level 4-6 certificate/diploma</t>
  </si>
  <si>
    <t>25% to recognise the displacement effect and the opportunity cost of labour. Marginal value from increased income tax and ACC levies of f Level 4-6 post-school certificate compared with no qualification</t>
  </si>
  <si>
    <t>25% of Marginal value - Upper secondary school qualification to Other post school</t>
  </si>
  <si>
    <t>25% to recognise the displacement effect and the opportunity cost of labour. Marginal value from increased income tax and ACC levies of other school compared with upper secondary qualification</t>
  </si>
  <si>
    <t>25% of Marginal value - Upper secondary school qualification to Bachelor’s degree</t>
  </si>
  <si>
    <t xml:space="preserve">25% to recognise the displacement effect and the opportunity cost of labour. Marginal value from increased income tax and ACC levies of Bachelor's level compared to upper secondary level </t>
  </si>
  <si>
    <t>25% of Marginal value - Bachelor’s degree to Postgraduate</t>
  </si>
  <si>
    <t xml:space="preserve">25% to recognise the displacement effect and the opportunity cost of labour. Marginal value from increased income tax and ACC levies of postgraduate level compared to Bachelor's level </t>
  </si>
  <si>
    <t>25% of Income tax and ACC levy: Average annual income - Lower secondary school qualification</t>
  </si>
  <si>
    <t>25% of Income tax and ACC levy: Average annual income - Upper secondary school qualification</t>
  </si>
  <si>
    <t>25% of Income tax and ACC levy: Average annual income - Level 1-3 post-school certificate</t>
  </si>
  <si>
    <t>25% of Income tax and ACC levy: Average annual income - Level 4-6 certificate or diploma</t>
  </si>
  <si>
    <t>25% of Income tax and ACC levy: Marginal value - No qualification to Upper secondary school qualification</t>
  </si>
  <si>
    <t>25% of Income tax and ACC levy: Marginal value - No qualification to  Level 1-3 post-school certificate</t>
  </si>
  <si>
    <t>25% of Income tax and ACC levy: Marginal value - Upper secondary school qualification to Level 4-6 certificate/diploma</t>
  </si>
  <si>
    <t>25% of Income tax and ACC levy: Marginal value - Upper secondary school qualification to Other post school</t>
  </si>
  <si>
    <t>25% of Income tax and ACC levy: Marginal value - Upper secondary school qualification to Bachelor’s degree</t>
  </si>
  <si>
    <t>25% of Income tax and ACC levy: Marginal value - Bachelor’s degree to Postgraduate</t>
  </si>
  <si>
    <t>Marginal value of health care savings  - Avoided diabetes</t>
  </si>
  <si>
    <t>Marginal value of health care savings - Avoided cardiovascular disease</t>
  </si>
  <si>
    <t>Average ordinary time hourly earnings multiplied by 40 hours multiplied by 52 weeks, net of tax and ACC, per hour (annual net income $54,111).  To capture the cost of compliance with government processes e.g. filling in forms</t>
  </si>
  <si>
    <t>100% of Average annual income - Lower secondary school qualification</t>
  </si>
  <si>
    <t>100% of Average annual income - Upper secondary school qualification</t>
  </si>
  <si>
    <t>100% of Average annual income - Level 1-3 post-school certificate</t>
  </si>
  <si>
    <t>100% of Average annual income - Level 4-6 certificate or diploma</t>
  </si>
  <si>
    <t xml:space="preserve">100% of Average annual income - Bachelor's degree / level 7 </t>
  </si>
  <si>
    <t>100% of Marginal value - No qualification to Upper secondary school qualification</t>
  </si>
  <si>
    <t>100% of Marginal value - No qualification to  Level 1-3 post-school certificate</t>
  </si>
  <si>
    <t>100% of Marginal value - Upper secondary school qualification to Level 4-6 certificate/diploma</t>
  </si>
  <si>
    <t>100% of Marginal value - Upper secondary school qualification to Other post school</t>
  </si>
  <si>
    <t>100% of Marginal value - Upper secondary school qualification to Bachelor’s degree</t>
  </si>
  <si>
    <t>100% of Marginal value - Bachelor’s degree to Postgraduate</t>
  </si>
  <si>
    <t>100% of Income tax and ACC levy: Average annual income - Lower secondary school qualification</t>
  </si>
  <si>
    <t>100% of Income tax and ACC levy: Average annual income - Upper secondary school qualification</t>
  </si>
  <si>
    <t>100% of Income tax and ACC levy: Average annual income - Level 1-3 post-school certificate</t>
  </si>
  <si>
    <t>100% of Income tax and ACC levy: Average annual income - Level 4-6 certificate or diploma</t>
  </si>
  <si>
    <t>100% of Income tax and ACC levy: Marginal value - No qualification to Upper secondary school qualification</t>
  </si>
  <si>
    <t>Marginal value from increased income tax and ACC levies of upper secondary school qualification compared with no qualification</t>
  </si>
  <si>
    <t>100% of Income tax and ACC levy: Marginal value - No qualification to  Level 1-3 post-school certificate</t>
  </si>
  <si>
    <t>Marginal value from increased income tax and ACC levies of Level 1-3 post-school certificate compared with no qualification</t>
  </si>
  <si>
    <t>100% of Income tax and ACC levy: Marginal value - Upper secondary school qualification to Level 4-6 certificate/diploma</t>
  </si>
  <si>
    <t>Marginal value from increased income tax and ACC levies of Level 4-6 post-school certificate compared with no qualification</t>
  </si>
  <si>
    <t>100% of Income tax and ACC levy: Marginal value - Upper secondary school qualification to Other post school</t>
  </si>
  <si>
    <t>Marginal value from increased income tax and ACC levies of other school compared with upper secondary qualification</t>
  </si>
  <si>
    <t>100% of Income tax and ACC levy: Marginal value - Upper secondary school qualification to Bachelor’s degree</t>
  </si>
  <si>
    <t xml:space="preserve">Marginal value from increased income tax and ACC levies of Bachelor's level compared to upper secondary level </t>
  </si>
  <si>
    <t>100% of Income tax and ACC levy: Marginal value - Bachelor’s degree to Postgraduate</t>
  </si>
  <si>
    <t xml:space="preserve">Marginal value from increased income tax and ACC levies of postgraduate level compared to Bachelor's level </t>
  </si>
  <si>
    <t>International Visitor Survey (Stats NZ release)</t>
  </si>
  <si>
    <t>It also contains the discount assumptions applied to all impact calculations.  The default discount rate of 5% real is provided, and a discount rate of 2% real is also included.  Alternative rates can be used, where appropriate.</t>
  </si>
  <si>
    <t>The 2% real discount rate is used to provide the user with sensitivity analysis.</t>
  </si>
  <si>
    <t>The 5% real default discount rate is used.</t>
  </si>
  <si>
    <t>5% real discount rate</t>
  </si>
  <si>
    <t>2% real discount rate</t>
  </si>
  <si>
    <t>historical actuals</t>
  </si>
  <si>
    <t xml:space="preserve">The Outputs Summary Alt includes the calculations using the 2% real discount rate to provide sensitivity analysis. </t>
  </si>
  <si>
    <t>Source (3)</t>
  </si>
  <si>
    <t>Ministry of Health, 2020</t>
  </si>
  <si>
    <t>National average costs.</t>
  </si>
  <si>
    <t>Inland Revenue, 2020</t>
  </si>
  <si>
    <t>ACC earners' levy, IRD 2020</t>
  </si>
  <si>
    <t>Youth payment - Married, civil union, or de facto couple (each)</t>
  </si>
  <si>
    <t>Average across various hospice providers. Includes overheads.</t>
  </si>
  <si>
    <t>Pharmac do not publish a cost for outpatient hospital visits. This is the proxy cost for an initial consultation with physician in an outpatient clinic. The cost is highly variable.</t>
  </si>
  <si>
    <t>Cost varies depending on size of hospital, facilities and specialist availability</t>
  </si>
  <si>
    <t>Hospital outpatient cost. Includes overheads. Costs may differ by specialty.</t>
  </si>
  <si>
    <t>Based on a 10-15 minute consultation at a doctor’s surgery. Includes both patient copayment and government contribution.</t>
  </si>
  <si>
    <t>Estimate based on salary and number of working hours per year and includes overheads.</t>
  </si>
  <si>
    <t>St John Ambulance, 2020</t>
  </si>
  <si>
    <t>Citizens Advice Bureau, 2019</t>
  </si>
  <si>
    <t>Marginal value from increased income of upper secondary qualification with no qualification</t>
  </si>
  <si>
    <t>Marginal value from increased income of Level 1-3 post-school certificate with no qualification</t>
  </si>
  <si>
    <t>Marginal value from increased income of Level 4-6 certificate/diploma with upper secondary qualification</t>
  </si>
  <si>
    <t>Marginal value from increased income of other post school with upper secondary qualification</t>
  </si>
  <si>
    <t>Marginal value from increased income of Bachelor's degree with upper secondary qualification</t>
  </si>
  <si>
    <t xml:space="preserve">Marginal value from increased income of postgraduate degree with Bachelor's degree </t>
  </si>
  <si>
    <t>Waste sent to landfill: Municipal landfill (class 1)</t>
  </si>
  <si>
    <t>Per tonne</t>
  </si>
  <si>
    <t>Proposals for a more effective waste levy Cabinet decision</t>
  </si>
  <si>
    <t>Reducing waste: a more effective landfill levy consultation document, Ministry for the Environment 2019</t>
  </si>
  <si>
    <t>Cost is average total charge (from consultation analysis), including waste levy (from Cabinet decision). Class 1 is waste that could discharge contaminants/emissions sent to landfill from households, commercial, institutional, or industrial sources. Note the full levy ($60) is expected to come into force 1 July 2024 replacing the current $10 (as of 2020), with rising interim values in 2021, 2022, and 2023</t>
  </si>
  <si>
    <t>Waste sent to landfill: Construction and demolition fill (class 2)</t>
  </si>
  <si>
    <t>Cost is estimated total charge (from consultation analysis), with medium certainty, including waste levy (from Cabinet decision). Class 2 is solid wastes from construction and demolition with lower potential for environmental harm sent to landfill. Note the full levy ($30) is expected to come into force 1 July 2024, with an initial value from 1 July 2022 and an interim value in 2023</t>
  </si>
  <si>
    <t>Waste sent to landfill: Managed fill (class 3)</t>
  </si>
  <si>
    <t>Cost is estimated total charge (from consultation analysis), with medium certainty, including waste levy (from Cabinet decision). Class 3 is ontaminated but non-hazardous soils and other inert materials sent to landfill. Note the full levy ($10) is expected to come into force 1 July 2023</t>
  </si>
  <si>
    <t>Waste sent to landfill: Controlled fill (class 4)</t>
  </si>
  <si>
    <t>Cost is estimated total charge (from consultation analysis), with medium certainty, including waste levy (from Cabinet decision). Class 4 is soils and other inert materials with low levels of contamination relative to receiving environment sent to landfill. Note the full levy ($10) is expected to come into force 1 July 2023</t>
  </si>
  <si>
    <t>Cost of replacing wetland ecosystem services with physical infrastructure - per hectare</t>
  </si>
  <si>
    <t>Infrastructure</t>
  </si>
  <si>
    <t>Essential freshwater reforms (Interim RIS, Part II, Appendix 13), MfE 2019</t>
  </si>
  <si>
    <t>Action for healthy waterways Cabinet decision (Tab. 2, value of wetland ecosystem services)</t>
  </si>
  <si>
    <t>Estimated cost for replacing valuable ecosystem services of lost non-protected inland wetlands with infrastructure like flood barriers and dams, as stated in 2020 Cabinet decision. Regulatory impact assessment estimated value of ecosystem services as $48,640 per hectare per year (2019 NZD).</t>
  </si>
  <si>
    <t>Urban development: productivity benefits of higher density labour markets - per added employee</t>
  </si>
  <si>
    <t>The costs and benefits of urban development, MRCagney 2019</t>
  </si>
  <si>
    <t xml:space="preserve">Average agglomeration benefit in production for most New Zealand cities. </t>
  </si>
  <si>
    <t>Urban development: productivity benefits of higher density labour markets - per added household</t>
  </si>
  <si>
    <t xml:space="preserve">Average agglomeration benefit in production for most New Zealand cities, assuming 1.5 employees per household. </t>
  </si>
  <si>
    <t>Urban development: cost of increased traffic congestion (Auckland) - per capita</t>
  </si>
  <si>
    <t>Average deadweight cost of increased congestion in Auckland</t>
  </si>
  <si>
    <t>Urban development: cost of increased traffic congestion (Auckland) - per household</t>
  </si>
  <si>
    <t>Average deadweight cost of increased congestion in Auckland, assuming 3 persons per household</t>
  </si>
  <si>
    <t>Urban development: mitigation cost of reduced freshwater and coastal water quality - per dwelling</t>
  </si>
  <si>
    <t>Moores et al, 2016</t>
  </si>
  <si>
    <t>Mid-point of estimated mitigation cost of $1,000 to $2,000 per dwelling per year, based on upper range of estimated mitigation costs of $4,000 to $20,000 per dwelling (derived from Moores et al, 2016)</t>
  </si>
  <si>
    <t>Urban development: loss of access to open space - per dwelling</t>
  </si>
  <si>
    <t>Mid-point of estimated $1 to $2,000 per dwelling per year, based on upper range of willingness to pay for open space of $2000 to $15,000 per hectare and assumed approximately 13 dwellings per hectare</t>
  </si>
  <si>
    <t>Freshwater quality: benefit of reduced risk of human infection - per adult per 1% increase in outcome</t>
  </si>
  <si>
    <t>Essential Freshwater Package: Benefits Analysis, Denne 2020</t>
  </si>
  <si>
    <t>Tait et al, 2016 (Non-market valuation of improvements in freshwater quality for New Zealand residents, from changes in stock exclusion policy)</t>
  </si>
  <si>
    <t>Median value in 2019 NZD of willingness to pay for 'good' environmental outcomes (infection risk 1:1,000) for each 1% increase, based on the stated preference survey of Tait et al, 2016</t>
  </si>
  <si>
    <t>Freshwater quality: benefit of improved ecological quality of waterway - per adult per 1% increase in outcome</t>
  </si>
  <si>
    <t>Median value in 2019 NZD of willingness to pay for 'good' environmental outcomes (Macroinvertebrate Community Index 100+) for each 1% increase, based on the stated preference survey of Tait et al, 2016. MCI is a measure of freshwater stream 'health' calculated as the sum of scores based on the presence of different types of invertebrate, where higher scores are less polluted.</t>
  </si>
  <si>
    <t>Freshwater quality: benefit of improved water clarity - per adult per 1% increase in outcome</t>
  </si>
  <si>
    <t>Median value in 2019 NZD of willingness to pay for 'good' environmental outcomes (2.5+ metres) for each 1% increase, based on the stated preference survey of Tait et al, 2016</t>
  </si>
  <si>
    <t xml:space="preserve">Adult - 30-150 minutes moderate to vigorous physical activity per week  </t>
  </si>
  <si>
    <t>Sport NZ – wellbeing value methodology note</t>
  </si>
  <si>
    <t>https://sportnz.org.nz/resources/active-nz-survey-2018/</t>
  </si>
  <si>
    <t>Subjective wellbeing valuation used to estimate value. Values derived from life satsifaction data in Sport New Zealand's national Active NZ survey. Value shows wellbeing benefit of doing the stated amount of physical activity compared to doing no physical activity at all. See technical note for which values can be applied together</t>
  </si>
  <si>
    <t xml:space="preserve">Adult - 150-300 minutes moderate to vigorous physical activity per week   </t>
  </si>
  <si>
    <t xml:space="preserve">Adult - 300+ minutes moderate to vigorous physical activity per week  </t>
  </si>
  <si>
    <t>Adult - Regular volunteering (weekly)</t>
  </si>
  <si>
    <t>Subjective wellbeing valuation used to estimate value. Values derived from life satsifaction data in Sport New Zealand's national Active NZ survey. Value shows wellbeing benefit of volunteering in sport or active recreation on a weekly basis. See technical note for which values can be applied together.</t>
  </si>
  <si>
    <t>Adult - Sports club membership</t>
  </si>
  <si>
    <t>Subjective wellbeing valuation used to estimate value. Values derived from life satsifaction data in Sport New Zealand's national Active NZ survey. Value shows wellbeing benefit of being a member of sports or recreation club (other than a bym or fitness centre).  See technical note for which values can be applied together.</t>
  </si>
  <si>
    <t>Adult - Individual Activity (weekly)</t>
  </si>
  <si>
    <t>Subjective wellbeing valuation used to estimate value. Values derived from life satsifaction data in Sport New Zealand's national Active NZ survey. Value shows wellbeing benefit of participating in a predominantly individual physical activity. See technical note for definition and which values can be applied together.</t>
  </si>
  <si>
    <t>Adult - Group activity (weekly)</t>
  </si>
  <si>
    <t>Subjective wellbeing valuation used to estimate value. Values derived from life satsifaction data in Sport New Zealand's national Active NZ survey. Value shows wellbeing benefit of participating in a predominantly group physical activity. See technical note for definition and which values can be applied together.</t>
  </si>
  <si>
    <t>Subjective wellbeing valuation used to estimate value. Values derived from life satsifaction data in Sport New Zealand's national Active NZ survey. Value shows wellbeing benefit of doing meeting MoH physical activity guidelines (150+ minutes of moderate to vigorous activity a week). See technical note for which values can be applied together.</t>
  </si>
  <si>
    <t>Subjective wellbeing valuation used to estimate value. Values derived from life satsifaction data in Sport New Zealand's national Active NZ survey. Value shows wellbeing benefit of doing meeting MoH physical activity guidelines for young people (60 mins of moderate to vigorous physical activity on 7 days a week). See technical note for which values can be applied together.</t>
  </si>
  <si>
    <t>25% of the Marginal value from increased income of upper secondary qualification with no qualification</t>
  </si>
  <si>
    <t>Jobseeker Support - Generalised without children</t>
  </si>
  <si>
    <t>Young Parent Payment - Sole parent, 16 to 17 years, living with or supported by parents (parents who earn less than the Family Tax Credit threshold)</t>
  </si>
  <si>
    <t>Pharmac Annual Reports</t>
  </si>
  <si>
    <t xml:space="preserve">In 2019/20 Pharmac funded proposals with a Net Present Value of 31 QALYs per million dollars spent; In 2018/19 the figure was 118 QALYs per million dollars spent; in 2017/18, the figure was 238 QALYs per million, in 2016/17, the figure was 37 QALYs per million dollars spent; in 2015/16 the figure was 52 QALYs per million dollars. CBAx has assumed the highest $ per QALY over these years, which is more aligned internationally.  Alternative value can be used in specific contexts with supporting evidence.  </t>
  </si>
  <si>
    <t xml:space="preserve">Year End June 2019 - Average Spend per night from International Visitor Survey (Stats NZ release). </t>
  </si>
  <si>
    <t>BEFU 2021 projections taken forwards with assumption of 2% CPI</t>
  </si>
  <si>
    <t>BEFU 2021 forecasts</t>
  </si>
  <si>
    <t>BEFU 2021 projections</t>
  </si>
  <si>
    <t>Waka Kotahi - Monetised Benefits and Costs Manual</t>
  </si>
  <si>
    <t>Ministry of Transport - Social Cost of Road Crashes 2020 Update</t>
  </si>
  <si>
    <t>Per pedestrian km</t>
  </si>
  <si>
    <t>The maximum annual benefit per new user is $1293 (2021 dollars).</t>
  </si>
  <si>
    <t>CPI (Updated by Treasury - BEFU 2021)</t>
  </si>
  <si>
    <r>
      <t xml:space="preserve">The Treasury encourages important public sector decisions to be informed by fit-for-purpose cost benefit analysis (CBA).  CBA contributes to the wellbeing analysis of policy options, informing considerations of the difference for New Zealanders' lives and the experienced wellbeing over time across wellbeing domains.  
To help compare different options in New Zealand, the Treasury has developed a CBA tool called CBAx. CBAx is a spreadsheet model that contains a common database to help agencies monetise impacts across wellbeing domains and do return on investment analysis.  CBAx contains a database of New Zealand specific publicly available data that organisations can use to value impacts. An impact value provides a numerical value in relation to one or more impacts of an initiative. In some situations a value may be a cost, in others it could be a benefit or a saving. Examples include the costs of an emergency department visit, the cost of the Jobseeker Support benefit and increased income for individuals. The values are adjusted to reflect a common time period. 
The CBAx spreadsheet tool has been designed specifically with social sector agencies in mind, but can be used to help calculate return on investment for many initiatives. The CBAx tool makes it easier for people to do in-house CBAs as part of policy development and evaluation. It should be used in conjunction with the </t>
    </r>
    <r>
      <rPr>
        <i/>
        <sz val="11"/>
        <color theme="1"/>
        <rFont val="Arial"/>
        <family val="2"/>
        <scheme val="minor"/>
      </rPr>
      <t>template,</t>
    </r>
    <r>
      <rPr>
        <sz val="11"/>
        <color theme="1"/>
        <rFont val="Arial"/>
        <family val="2"/>
        <scheme val="minor"/>
      </rPr>
      <t xml:space="preserve"> which sets out all impacts including the assumptions and evidence base used for CBAx calculations and sets out the results of the CBAx calculations.
We recognise that there will always be limitations to a tool like CBAx. To be able to use the CBAx tool, organisations need to quantify impacts and success rates, for example the number of people expected to gain employment, based on the best available data and evidence about the relevant impacts of an initiative. There will be gaps in the evidence for the impacts of an initiative, for example how effective an initiative might be when trying something new.
The advantage of the CBAx tool is that it makes assumptions explicit, and values different types of costs and benefits in a consistent way. This provides the basis for a more informed discussion between different options. Discussions should consider all impacts including unquantified and unmonetised impacts, as well as those impacts able to be monetised using the CBAx tool.  
Focus monetisation on the key impacts with robust assumptions and evidence base.  The objective is not to achieve a particular NPV or return on investment level.  All impacts are considered whether monetised or not.  Leave impacts as unmonetised, or provide sensitivity analysis, when the evidence base is limited or the impact connection is tenuous and uncertain.  Where it is not clear what the appropriate assumptions would be, the CBAx model can be used to undertake reverse analysis to identify what would be needed to make the initiative worthwhile with societal benefits outweighing societal costs.</t>
    </r>
  </si>
  <si>
    <t>Policy intervention cohort</t>
  </si>
  <si>
    <t>Assumptions</t>
  </si>
  <si>
    <t>Wellbeing Analysis</t>
  </si>
  <si>
    <t>Impact number</t>
  </si>
  <si>
    <r>
      <t>Impact(s) description</t>
    </r>
    <r>
      <rPr>
        <sz val="10"/>
        <color theme="1"/>
        <rFont val="Arial"/>
        <family val="2"/>
      </rPr>
      <t xml:space="preserve"> </t>
    </r>
  </si>
  <si>
    <t>Who affected?</t>
  </si>
  <si>
    <t>Sensitivity Analysis</t>
  </si>
  <si>
    <t>Description of case / scenario.  Set out the key assumptions.</t>
  </si>
  <si>
    <t>Worst case</t>
  </si>
  <si>
    <t>Best case</t>
  </si>
  <si>
    <t>Scenario A</t>
  </si>
  <si>
    <t>Scenario B</t>
  </si>
  <si>
    <t>Scenario C</t>
  </si>
  <si>
    <t>Net benefit summary 50-year PVs</t>
  </si>
  <si>
    <t xml:space="preserve">Central </t>
  </si>
  <si>
    <t>Input manually</t>
  </si>
  <si>
    <t>Makes use of the results in the Output Summary, as well as Impact Inputs.</t>
  </si>
  <si>
    <t xml:space="preserve">These costs need to be calculated outside of the CBAx model.  </t>
  </si>
  <si>
    <t xml:space="preserve">That is this worksheet. It provides information to help users understand how the various worksheets in the model interact.
</t>
  </si>
  <si>
    <t>This sheet provides a place for you to do any calculations required to generate Impact inputs, for example, information on your counterfactual.</t>
  </si>
  <si>
    <t>Treasury, 2021</t>
  </si>
  <si>
    <t>Work and Income New Zealand, 2021</t>
  </si>
  <si>
    <t>Net weekly rate, as at 1 July 2021, at M tax code, annualised</t>
  </si>
  <si>
    <t>Weekly rates annualised, includes estimated increase from 1 April 2022</t>
  </si>
  <si>
    <t>Weekly rates annualised, as at 1 July 2021</t>
  </si>
  <si>
    <t>MBIE, 2021</t>
  </si>
  <si>
    <t xml:space="preserve">25% to recognise the displacement effect and the opportunity cost of labour. A quarter of 33% of full time tax exclusive annualised minimum wage, based on a 40 hour working week. Tax estimated based on 2020-21 rates from IRD, 33% applied to gross income level. </t>
  </si>
  <si>
    <t xml:space="preserve">25% to recognise the displacement effect and the opportunity cost of labour. A quarter of 66% of full time tax exclusive annualised minimum wage, based on a 40 hour working week. Tax estimated based on 2020-21 rates from IRD, 66% applied to gross income level. </t>
  </si>
  <si>
    <t>25% to recognise the displacement effect and the opportunity cost of labour. A quarter of 100% of full time tax exclusive annualised minimum wage, based on a 40 hour working week. Tax estimated based on 2020-21 rates from IRD</t>
  </si>
  <si>
    <t>Income NZ.Stat 2021</t>
  </si>
  <si>
    <t xml:space="preserve">25% to recognise the displacement effect and the opportunity cost of labour. A quarter of Tax component of annualised income less government transfers, based on 52 week year. Tax estimated based on 2020-21 IRD rates, 33% applied to gross income level. </t>
  </si>
  <si>
    <t xml:space="preserve">25% to recognise the displacement effect and the opportunity cost of labour. A quarter of Tax component of annualised income less government transfers, based on 52 week year. Tax estimated based on 2020-21 IRD rates, 66% applied to gross income level. </t>
  </si>
  <si>
    <t>25% to recognise the displacement effect and the opportunity cost of labour. A quarter of Tax component of annualised income less government transfers, based on 52 week year. Tax estimated based on 2020-21 IRD rates</t>
  </si>
  <si>
    <t>Average of rates without children</t>
  </si>
  <si>
    <t>Jobseeker Support - Generalised - married, civil union or de facto couple (each)</t>
  </si>
  <si>
    <t>Average of rates for couples</t>
  </si>
  <si>
    <t>Weekly rates annualised, assuming parents earn less than the Family Tax Credit threshold, as at 1 July 2021</t>
  </si>
  <si>
    <t>Weekly rates annualised, as at 1 July 2021. Granted before 15/07/2013</t>
  </si>
  <si>
    <t>Accommodation supplement - Married, civil union or de facto couple (without children) - Maximum - Area 1 (Northern &amp; Central Auckland)</t>
  </si>
  <si>
    <t>Weekly rates annualised (Married, civil union, or defacto couple total without children, or 2 person family), as at 1 July 2021</t>
  </si>
  <si>
    <t>Accommodation supplement - Married, civil union or de facto couple (without children) - Maximum - Area 2 (North and South Island incl. Wellington and Christchurch)</t>
  </si>
  <si>
    <t>Accommodation supplement - Married, civil union or de facto couple (without children) - Maximum - Area 3 (North and South Island)</t>
  </si>
  <si>
    <t>Accommodation supplement - Married, civil union or de facto couple (without children) - Maximum - Area 4 (Outside areas 1-3)</t>
  </si>
  <si>
    <t>Ministry of Health, 2021</t>
  </si>
  <si>
    <t>Estimated average cost (GST exclusive) fully borne by the patient</t>
  </si>
  <si>
    <t>GP visit (20 minutes) - Publicly funded (Government contribution)</t>
  </si>
  <si>
    <t>Estimated average cost (GST exclusive) - government contribution ($45).</t>
  </si>
  <si>
    <t>GP visit (20 minutes) - Publicly funded (patient co-payment)</t>
  </si>
  <si>
    <t>Estimated average cost (GST exclusive). - patient co-payment ($35) .</t>
  </si>
  <si>
    <t xml:space="preserve">Weekly rates annualised, as at 1 July 2021. </t>
  </si>
  <si>
    <t>Only use these values for modest increases or decreases in the prison population. Please contact Corrections to ensure appropriate use, dependent on factors such as security classification</t>
  </si>
  <si>
    <t>Per life</t>
  </si>
  <si>
    <t>Ministry of Transport, 2021</t>
  </si>
  <si>
    <t>Includes only loss of life, not other costs arising from a crash (eg reduced economic productivity, medical costs).  Alternative values may be more appropriate for non-transport circumstances. Work is underway to revise the methodology used to estimate VOSL along with other non-market transport impacts over the coming year, with an intention to replace the 1991 methodology.</t>
  </si>
  <si>
    <t>Inland Revenue, 2020/21</t>
  </si>
  <si>
    <t>Average ordinary time hourly earnings multiplied by 40 hours multiplied by 52 weeks, net of tax and ACC, per hour.  To capture the cost of compliance with government processes e.g. filling in forms</t>
  </si>
  <si>
    <t xml:space="preserve">33% of full time tax exclusive annualised minimum wage, based on a 40 hour working week. Tax estimated based on 2020-21 rates from IRD, 33% applied to gross income level. </t>
  </si>
  <si>
    <t xml:space="preserve">66% of full time tax exclusive annualised minimum wage, based on a 40 hour working week. Tax estimated based on 2020-21 rates from IRD, 66% applied to gross income level. </t>
  </si>
  <si>
    <t>100% of full time tax exclusive annualised minimum wage, based on a 40 hour working week. Tax estimated based on 2020-21 rates from IRD</t>
  </si>
  <si>
    <t>Tax exclusive annualised income, based on 52 week year. Tax estimated based on 2020-21 IRD rates</t>
  </si>
  <si>
    <t>Inland Revenue, 2021</t>
  </si>
  <si>
    <t>ACC earners' levy, IRD 2021</t>
  </si>
  <si>
    <t xml:space="preserve">Tax component of annualised income less government transfers, based on 52 week year. Tax estimated based on 2020-21 IRD rates, 33% applied to gross income level. </t>
  </si>
  <si>
    <t xml:space="preserve">Tax component of annualised income less government transfers, based on 52 week year. Tax estimated based on 2020-21 IRD rates, 66% applied to gross income level. </t>
  </si>
  <si>
    <t>Tax component of annualised income less government transfers, based on 52 week year. Tax estimated based on 2020-21 IRD rates</t>
  </si>
  <si>
    <t>Tax component of annualised income based on 52 week year.  The values here reflect the data by the classification of qualifications produced by Stats NZ. Tax estimated based on 2020-21 IRD rates</t>
  </si>
  <si>
    <t>Being a member of a club (per membership)</t>
  </si>
  <si>
    <t>Reducing waste: a more effective landfill levy consultation document, Ministry for the Environment 2020</t>
  </si>
  <si>
    <t>Reducing waste: a more effective landfill levy consultation document, Ministry for the Environment 2021</t>
  </si>
  <si>
    <t>Reducing waste: a more effective landfill levy consultation document, Ministry for the Environment 2022</t>
  </si>
  <si>
    <t>The costs and benefits of urban development, MRCagney 2020</t>
  </si>
  <si>
    <t>The costs and benefits of urban development, MRCagney 2021</t>
  </si>
  <si>
    <t>The costs and benefits of urban development, MRCagney 2022</t>
  </si>
  <si>
    <t>The costs and benefits of urban development, MRCagney 2023</t>
  </si>
  <si>
    <t>The costs and benefits of urban development, MRCagney 2024</t>
  </si>
  <si>
    <t>Essential Freshwater Package: Benefits Analysis, Denne 2021</t>
  </si>
  <si>
    <t>Essential Freshwater Package: Benefits Analysis, Denne 2022</t>
  </si>
  <si>
    <t>Adult - Physically active at MOH guidelines</t>
  </si>
  <si>
    <t>Young People (5-17) Physically active at MOH physical activity guidelines</t>
  </si>
  <si>
    <t>Shadow Emissions Value CO2 - lower price path (Present – 2030)</t>
  </si>
  <si>
    <t>Shadow Emissions Value CO2 - central price path (Present – 2030)</t>
  </si>
  <si>
    <t>Shadow Emissions Value CO2 - higher price path (Present – 2030)</t>
  </si>
  <si>
    <t>Shadow Emissions Value CO2 - lower price path (2030 – 2050)</t>
  </si>
  <si>
    <t>Shadow Emissions Value CO2 - central price path (2030 – 2050)</t>
  </si>
  <si>
    <t>Shadow Emissions Value CO2 - higher price path (2030 – 2050)</t>
  </si>
  <si>
    <t>Shadow Emissions Value CO2 - lower price path (2050 – onwards)</t>
  </si>
  <si>
    <t>Shadow Emissions Value CO2 - central price path (2050 – onwards)</t>
  </si>
  <si>
    <t>Shadow Emissions Value CO2 - higher price path (2050 – onwards)</t>
  </si>
  <si>
    <t>Health loss from air emissions (PM10)</t>
  </si>
  <si>
    <t>Values have been adjusted to the June 2020 VOSL, as per Waka Kotahi guidance.</t>
  </si>
  <si>
    <t>Health loss from air emissions (NOx)</t>
  </si>
  <si>
    <t>Health loss from air emissions (CO)</t>
  </si>
  <si>
    <t>Health loss from air emissions (Hydrocarbons)</t>
  </si>
  <si>
    <t>Cost to health system from fatal crash</t>
  </si>
  <si>
    <t>Note that this value includes the health impact to Government only</t>
  </si>
  <si>
    <t>Cost to health system of serious crash</t>
  </si>
  <si>
    <t>Physical health gain from walking</t>
  </si>
  <si>
    <t>Physical health gain from cycling (conventional)</t>
  </si>
  <si>
    <t>Physical health gain from cycling (electric-assisted)</t>
  </si>
  <si>
    <t>Property value decrease per additional dB noise (per property)</t>
  </si>
  <si>
    <t>REINZ Property data, 2021</t>
  </si>
  <si>
    <t>Property value decrease per additional dB noise (per resident)</t>
  </si>
  <si>
    <t>Social cost of loss of life</t>
  </si>
  <si>
    <t>Represents the social cost per fatality, based on the average social cost per fatality in road crashes. This includes loss of life and life quality, loss of output due to temporary incapacitation, medical costs, legal and court costs, and vehicle damage costs.</t>
  </si>
  <si>
    <t>Social cost of fatal road crashes</t>
  </si>
  <si>
    <t>Represents the social cost per crash. This includes loss of life and life quality, loss of output due to temporary incapacitation, medical costs, legal and court costs, and vehicle damage costs.</t>
  </si>
  <si>
    <t>Social cost of serious road crashes</t>
  </si>
  <si>
    <t>Social cost of minor road crashes</t>
  </si>
  <si>
    <t>Annual aged residential care costs (rest home care)  - average publicly funded portion</t>
  </si>
  <si>
    <t xml:space="preserve">Average across NZ. Prices vary by location. Means testing (income and asset tests) also affects the amount paid by DHBs. Cost pressures from pay equity and pay parity claims may increase prices. Obtain more accurate data from the Ministry of Health if needed. </t>
  </si>
  <si>
    <t>Annual aged residential care costs (rest home care)  - average privately funded portion</t>
  </si>
  <si>
    <t>Annual aged residential care costs (dementia care)  - average publicly funded portion</t>
  </si>
  <si>
    <t>Annual aged residential care costs (dementia care)  - average privately funded portion</t>
  </si>
  <si>
    <t>Annual aged residential care costs (hospital care)  - average publicly funded portion</t>
  </si>
  <si>
    <t>Annual aged residential care costs (hospital care)  - average privately funded portion</t>
  </si>
  <si>
    <t>Annual aged residential care costs (psychogeriatric care)  - average publicly funded portion</t>
  </si>
  <si>
    <t>Annual aged residential care costs (psychogeriatric care)  - average privately funded portion</t>
  </si>
  <si>
    <t>WELLBY: one point change in life satisfaction (0-10 scale) - midpoint</t>
  </si>
  <si>
    <t>UK Treasury, 2021</t>
  </si>
  <si>
    <t>WELLBY: one point change in life satisfaction (0-10 scale) - low</t>
  </si>
  <si>
    <t>WELLBY: one point change in life satisfaction (0-10 scale) - high</t>
  </si>
  <si>
    <t>25% to recognise the displacement effect and the opportunity cost of labour. A quarter of Tax component of annualised income less government transfers, based on 52 week year. Stats NZ has updated its classifcation of  qualifications. The qualifications are no longer classified by NCEA level. The values here reflect the data by the classification produced by Stats NZ. Tax estimated based on 2020-21 IRD rates</t>
  </si>
  <si>
    <t>This is the 2021/22 cost-weight unit price for inpatient hospital visits. This is highly variable.</t>
  </si>
  <si>
    <t>Labour Market Statistics 2021</t>
  </si>
  <si>
    <t xml:space="preserve">Shadow emissions values are based on estimates of future costs of emissions reductions (abatement) required to reach New Zealand’s domestic emissions targets. Please refer to the CBAx guidance for more information. </t>
  </si>
  <si>
    <t>Quality-adjusted life year (QALY) gained (central) based on Pharmac</t>
  </si>
  <si>
    <t>Quality-adjusted life year (QALY) gained (high) based on VoSL</t>
  </si>
  <si>
    <t>Value of a Statistical Life (VoSL)</t>
  </si>
  <si>
    <t>Based on the value of a statistical life, divided by the average length of life in New Zealand of 81.6 years.</t>
  </si>
  <si>
    <t>Do sensitivity analysis. WELLBY is a measure of a 1 point change in life satisfaction on a 10 point life satisfaction scale, per year.  Midpoint estimate between low and high.</t>
  </si>
  <si>
    <t>Do sensitivity analysis. WELLBY is a measure of a 1 point change in life satisfaction on a 10 point life satisfaction scale, per year.  Low estimate is based on one QALY, divided by 7 life satisfaction steps (rounded), consistent with UK methodology. Conservative estimate, using the central, rather than the high QALY estimate.</t>
  </si>
  <si>
    <t>Do sensitivity analysis. WELLBY is a measure of a 1 point change in life satisfaction on a 10 point life satisfaction scale, per year.  High estimate is based on minimum New Zealand wage $41,600 (2021) ($800 for 40 hours per week, 52 weeks), devided by 1.96 (rounded), consistent with UK methodology though more conservative by using minimum wage rather than average income.</t>
  </si>
  <si>
    <t xml:space="preserve">Stats NZ life expectancy </t>
  </si>
  <si>
    <t>Includes only impact on residential property prices, not health or wellbeing impacts. Based on August 2021 average national property price.</t>
  </si>
  <si>
    <t>Includes only impact on residential property prices, not health or wellbeing impacts. Based on August 2021 average national property price. Assumes an average of 2.8 residents per household, based on 2018 census data.</t>
  </si>
  <si>
    <t>Stats NZ, 2018</t>
  </si>
  <si>
    <t>Who or what are you intervening with? Number of individuals, or units, per year to receive the intervention, beginning in first year of programme</t>
  </si>
  <si>
    <t xml:space="preserve">Description of the policy intervention cohort: </t>
  </si>
  <si>
    <t>Policy intervention cohort entered?</t>
  </si>
  <si>
    <t>Segment of policy intervention cohort per year (percentage)</t>
  </si>
  <si>
    <t>Units per person / cohort member per annum</t>
  </si>
  <si>
    <t>Who (or what) is affected?</t>
  </si>
  <si>
    <t>This sheet is for model users to do any workings required to generate the inputs.  You may include relevant data that informs the assumptions used in the CBAx calculations.</t>
  </si>
  <si>
    <t>Evidence quality</t>
  </si>
  <si>
    <t xml:space="preserve">High/ Medium / Low </t>
  </si>
  <si>
    <t>Results from Outputs Summary tab</t>
  </si>
  <si>
    <t>https://www.treasury.govt.nz/publications/template/wellbeing-domains-template</t>
  </si>
  <si>
    <t>None. The Wellbeing Analysis can be used to support a proposal.</t>
  </si>
  <si>
    <t>Minimum wage rates New Zealand</t>
  </si>
  <si>
    <t>Outputs Summary tab - Impacts summary</t>
  </si>
  <si>
    <t>Kainga Ora, 2021</t>
  </si>
  <si>
    <t>NZ Police provided update from Health report</t>
  </si>
  <si>
    <t xml:space="preserve">Kāinga Ora published updated research and values in September 2021, but too late to be included in this model update. Users can add these values manually to CBAx - see link in Column L. Apply with caution, given limited experience with subjective wellbeing valuation technique. The values are derived from New Zealand life satisfaction data in the GSS and evaluated at the relative median income level of social housing tenants. </t>
  </si>
  <si>
    <t xml:space="preserve">Kāinga Ora published updated research and values in September 2021, but too late to be included in this model update. Users can add these values manually to CBAx - see link in Column L. Subjective wellbeing valuation technique. Value is for the relevant population (Housing New Zealand tenants) and is on an annual basis. </t>
  </si>
  <si>
    <t>Kāinga Ora published updated research and values in September 2021, but too late to be included in this model update. Users can add these values manually to CBAx - see link in Column L. Subjective wellbeing valuation technique. Value is for the relevant population (Housing New Zealand tenants) and is on an annual basis.</t>
  </si>
  <si>
    <t>Kāinga Ora published updated research and values in September 2021, but too late to be included in this model update. Users can add these values manually to CBAx - see link in Column L. Subjective wellbeing valuation technique. Value is for the relevant population (Housing New Zealand tenants) and is on an annual basis, per club.</t>
  </si>
  <si>
    <t>Kāinga Ora published updated research and values in September 2021, but too late to be included in this model update. Users can add these values manually to CBAx - see link in Column L. Subjective wellbeing valuation technique. Value is for the relevant population (Housing New Zealand tenants) and is on an annual basis, per friend.</t>
  </si>
  <si>
    <t>Copy and paste your results in column C or D into this table, when you have changed the assumptions in the model.</t>
  </si>
  <si>
    <t>at discount rate</t>
  </si>
  <si>
    <r>
      <t>Impact description</t>
    </r>
    <r>
      <rPr>
        <sz val="10"/>
        <color theme="1"/>
        <rFont val="Arial"/>
        <family val="2"/>
      </rPr>
      <t xml:space="preserve"> </t>
    </r>
  </si>
  <si>
    <t>Timeframe</t>
  </si>
  <si>
    <t xml:space="preserve">Affected </t>
  </si>
  <si>
    <t>CBA Wellbeing Impacts Summary</t>
  </si>
  <si>
    <t>Table B - Auto populated CBAx table for monetised impacts</t>
  </si>
  <si>
    <t>Reference</t>
  </si>
  <si>
    <t>Magnitude / Present value</t>
  </si>
  <si>
    <r>
      <t>Identify when this impact will be realised.</t>
    </r>
    <r>
      <rPr>
        <sz val="10"/>
        <color theme="1"/>
        <rFont val="Arial"/>
        <family val="2"/>
      </rPr>
      <t xml:space="preserve">
Short term (&lt;5 years)
Medium term (5 - 10 years)
Long term (10+ years)</t>
    </r>
  </si>
  <si>
    <t>Total PV Across Time Chart</t>
  </si>
  <si>
    <t>Marginal Impact of Initiative Chart (excluded in 2021 update)</t>
  </si>
  <si>
    <t>Total marginal impact (present value)</t>
  </si>
  <si>
    <t>Total cost of initiative (present value)</t>
  </si>
  <si>
    <t>Net economic benefits (present value)</t>
  </si>
  <si>
    <t>Cumulative PV over time</t>
  </si>
  <si>
    <t>NPV of economic impact across wellbeing domains chart</t>
  </si>
  <si>
    <t>Safety and security</t>
  </si>
  <si>
    <t>Total marginal impact (PV)</t>
  </si>
  <si>
    <t>Total cost of initative (PV)</t>
  </si>
  <si>
    <t>-</t>
  </si>
  <si>
    <t>Quantification, assumptions and evidence</t>
  </si>
  <si>
    <t xml:space="preserve">List the Living Standards Framework wellbeing domain this impact relates to.
You can also use other relevant wellbeing domains, eg, from He Ara Waiora </t>
  </si>
  <si>
    <r>
      <t xml:space="preserve">Set out supporting quantification, explicit assumptions and evidence base. </t>
    </r>
    <r>
      <rPr>
        <sz val="10"/>
        <color theme="1"/>
        <rFont val="Arial"/>
        <family val="2"/>
      </rPr>
      <t xml:space="preserve">
•   Include ranges where appropriate. Set out the expected marginal changes from the counterfactual.
•   What evidence underpins the information provided on impacts, timeframes and the magnitude of the impact? 
•   Include links to key references.
•   Make qualitative assessment, if quantification is not possible (high, moderate, low).</t>
    </r>
  </si>
  <si>
    <r>
      <t xml:space="preserve">Present value ($m) - 50 year NPV for that particular impact. 
</t>
    </r>
    <r>
      <rPr>
        <sz val="10"/>
        <color theme="1"/>
        <rFont val="Arial"/>
        <family val="2"/>
      </rPr>
      <t xml:space="preserve">
• You can aggregate CBAx impacts in the table above.
• For non-monetised impacts, provide qualitative assessment: high, moderate, low.</t>
    </r>
  </si>
  <si>
    <r>
      <rPr>
        <b/>
        <sz val="10"/>
        <color theme="1"/>
        <rFont val="Arial"/>
        <family val="2"/>
      </rPr>
      <t>Identify and quantify who will be affected by this particular impact. </t>
    </r>
    <r>
      <rPr>
        <sz val="10"/>
        <color theme="1"/>
        <rFont val="Arial"/>
        <family val="2"/>
      </rPr>
      <t xml:space="preserve">
•   Who is affected? Identify and quantify who will be affected by this impact. This could be eg, individuals, families, businesses or the government. 
•   Are different groups impacted differently, and why? Eg, different age-groups and location/regions. Cover distributional aspects and the impact for different groups.
•   Quantify how many will be impacted and put the number in context (eg, proportion of people affected in relation to the population size). </t>
    </r>
  </si>
  <si>
    <r>
      <rPr>
        <b/>
        <sz val="10"/>
        <color theme="1"/>
        <rFont val="Arial"/>
        <family val="2"/>
      </rPr>
      <t xml:space="preserve">Identify the impacts, including any negative impacts. </t>
    </r>
    <r>
      <rPr>
        <sz val="10"/>
        <color theme="1"/>
        <rFont val="Arial"/>
        <family val="2"/>
      </rPr>
      <t xml:space="preserve">
•  Provide a separate row for each impact. Delete/add rows as needed.
•   The effects and consequences that the results have on people’s lives.
•   There can be different people affected positively or negatively. 
•   There can be more than one impact for each wellbeing domain.</t>
    </r>
  </si>
  <si>
    <t>Source</t>
  </si>
  <si>
    <t>The "time lag before impact occurrence (years)" column in the Impact Inputs sheet</t>
  </si>
  <si>
    <t>Outputs Summary sheet</t>
  </si>
  <si>
    <t>Wellbeing Impacts table. Summary of monetised and non-monetised impacts.</t>
  </si>
  <si>
    <r>
      <t xml:space="preserve">This table is auto-populated from the CBAx model results in the </t>
    </r>
    <r>
      <rPr>
        <b/>
        <i/>
        <sz val="16"/>
        <color theme="1"/>
        <rFont val="Arial"/>
        <family val="2"/>
        <scheme val="minor"/>
      </rPr>
      <t xml:space="preserve">Output Summary </t>
    </r>
    <r>
      <rPr>
        <b/>
        <sz val="16"/>
        <color theme="1"/>
        <rFont val="Arial"/>
        <family val="2"/>
        <scheme val="minor"/>
      </rPr>
      <t>sheet.</t>
    </r>
  </si>
  <si>
    <t>You may want to use, aggregate and summarise these monetised impacts to fill in the Wellbeing Impact table above.  You can aggregate modelled impacts as appropriate.</t>
  </si>
  <si>
    <t>Explanation</t>
  </si>
  <si>
    <t>Net economic benefits (PV)</t>
  </si>
  <si>
    <t>The results from the calculations can be used as input for the blue Primary Inputs, Cost Inputs, Impacts Database or Impacts Inputs worksheets. Key assumptions can be listed in the yellow box on the Output Summary sheet.</t>
  </si>
  <si>
    <t>The Wellbeing Analysis table covers monetised and non-monetised wellbeing impacts. The first table allows you to list all significant impacts, whether these are identified, quantified or monetised.  The monetised values can be based on the CBAx modelling and aggregated as appropriate. The second table auto-populates monetised impacts in CBAx. Some fields will need to be manually entered.</t>
  </si>
  <si>
    <t>This sheet allows you to easily capture results when you run the CBAx model under different assumptions and scenarios. Run the model with the relevant assumptions, then copy and paste them in the relevant scenario.</t>
  </si>
  <si>
    <t>Users can copy results run under different scenarios.  These are populated from the Output Summary worksheet.</t>
  </si>
  <si>
    <t>discount rate</t>
  </si>
  <si>
    <t>This worksheet contains a number of primary inputs that drive the modelling of impacts, including the policy intervention cohorts across years and the time period.  The CBAx model includes up to 50 years.</t>
  </si>
  <si>
    <t>The policy intervention cohort information you input is used as a basis for calculating impacts in the Impact Inputs sheet, and discounting these impacts for calculating net present values for each impact in the Outputs Summary worksheets.</t>
  </si>
  <si>
    <t>The user should calculate the appropriate policy intervention cohort based on evidence modelling prior to completing this. This can be done in the 'Assumptions' worksheet, if desired.</t>
  </si>
  <si>
    <t>Updated September 2021.  Note that the Sport New Zealand values and links in the Impacts Database were corrected in October 2021.</t>
  </si>
  <si>
    <t>Average increase in cash settled cases</t>
  </si>
  <si>
    <t>High</t>
  </si>
  <si>
    <t>Households</t>
  </si>
  <si>
    <t>Homeowners with unresolved insurance claims who need assistance with the claim process, technical or legal advice and psychosocial assistance</t>
  </si>
  <si>
    <t xml:space="preserve">Continuing support for Homeowners affected by Canterbury Earthquakes and other natural disasters </t>
  </si>
  <si>
    <t>Increased access to support and information in an emergency</t>
  </si>
  <si>
    <t>Continued support for Households currently in the service</t>
  </si>
  <si>
    <t>Cheaper resolution of insurance claims</t>
  </si>
  <si>
    <t>Faster resolution of unresolved insurance claims</t>
  </si>
  <si>
    <t xml:space="preserve">Cohort size
GCCRS average of 59.8 new cases per month over past year. This is basis of cohort number (59.8 x 12). The number of new cases per month has the potential to decline.
GCCRS is currently managing 874 cases which have not been included in cohort size because amount of these likely to still be in GCCRS by time new funding begins has not been calculated.
Assumed 75 cases per year for RAS so this is added to cohort.
Average increase in cash settlements:
In attempting to assess the fiscal impact of GCCRS by far the easiest sample for us to analyse are the cases where cash settlement occurred which stood at 1,188 cases out of the total of 2,412 (this is 44%).
GCCRS has carried out a random sampling of 10% of the Cash Settled cases and looked in depth into 118 cases in total.  
These 118 cases show a total increase in settlements of $26,135,971 which, on average, amounts to $221,491 per case.  This increase has been calculated as the difference between what the homeowner understood they we being offered when they entered GCCRS and what they finally received as a settlement from their private insurer. It also includes cases where homeowners were unable to re-open their claims without the assistance of the GCCRS. 
Note that EQC and Southern Response have been excluded from this calculation as they are Crown entities.
In order to assess the impact of GCCRS on settlements in the CES we have extrapolated this average across the total number of Cash Settlements received by homeowners giving a likely total of around $263,131,640.  
It is critical to note that this only covers the 1,188 cases that were cash settled and does not include the other 1,224 cases or 50.7% that achieved other settlements such as cost incurred etc.
Even at its most basic level this should show a net return to the Crown on GST alone of $34.4m for Cash Settled claims.  This does not of course take into account the tax paid on profits by companies involved in the construction programmes, the PAYE of workers employed in the sector nor the 50.7% of claims not cash settled.
Of the 255 cases closed during this period, 112 cases were categorised as “Agreement Reached Cash
Assume 50% success because leftover cases are complex and may not end in cash settlement.
1 hour citizen compliance burden
Units per person per anum obtained from estimated based on anecdotal evidence from users of the service to reflect the perceived benefit gained from the service. This evidence was obtained through regular customer satisfaction surveys.
50% cohort assumed based on not all cases settle. However 100% of those that do should receive the benefit of time decrease as dispute is over and not having to use justice system etc.
Living in a house in disrepair
Assumed low amount of cohort is still living in house in disrepair but for those that do settlement can help remedy this. 50% cohort assumed based on not all cases settle.
</t>
  </si>
  <si>
    <t xml:space="preserve">Cohort size
GCCRS average of 59.8 new cases per month over past year. This is basis of cohort number (59.8 x 12). The number of new cases per month has the potential to decline.
GCCRS is currently managing 874 cases which have not been included in cohort size because amount of these likely to still be in GCCRS by time new funding begins has not been calculated.
Assumed 75 cases per year for RAS so this is added to cohort.
Average increase in cash settlements:
In attempting to assess the fiscal impact of GCCRS by far the easiest sample for us to analyse are the cases where cash settlement occurred which stood at 1,188 cases out of the total of 2,412 (this is 44%).
GCCRS has carried out a random sampling of 10% of the Cash Settled cases and looked in depth into 118 cases in total.  
These 118 cases show a total increase in settlements of $26,135,971 which, on average, amounts to $221,491 per case.  This increase has been calculated as the difference between what the homeowner understood they we being offered when they entered GCCRS and what they finally received as a settlement from their private insurer. It also includes cases where homeowners were unable to re-open their claims without the assistance of the GCCRS. 
Note that EQC and Southern Response have been excluded from this calculation as they are Crown entities.
In order to assess the impact of GCCRS on settlements in the CES we have extrapolated this average across the total number of Cash Settlements received by homeowners giving a likely total of around $263,131,640.  
It is critical to note that this only covers the 1,188 cases that were cash settled and does not include the other 1,224 cases or 50.7% that achieved other settlements such as cost incurred etc.
Even at its most basic level this should show a net return to the Crown on GST alone of $34.4m for Cash Settled claims.  This does not of course take into account the tax paid on profits by companies involved in the construction programmes, the PAYE of workers employed in the sector nor the 50.7% of claims not cash settled.
Of the 255 cases closed during this period, 112 cases were categorised as “Agreement Reached Cash
Assume 50% success because leftover cases are complex and may not end in cash settlement.
1 hour citizen compliance burden
Units per person per anum obtained from estimated based on anecdotal evidence from users of the service to reflect the perceived benefit gained from the service. This evidence was obtained through regular customer satisfaction surveys.
50% cohort assumed based on not all cases settle. However 100% of those that do should receive the benefit of time decrease as dispute is over and not having to use justice system etc.
Living in a house in disrepair
Assumed low amount of cohort is still living in house in disrepair but for those that do settlement can help remedy this. 50% cohort assumed based on not all cases settle.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</si>
</sst>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164" formatCode="_(&quot;$&quot;* #,##0.00_);_(&quot;$&quot;* \(#,##0.00\);_(&quot;$&quot;* &quot;-&quot;??_);_(@_)"/>
    <numFmt numFmtId="165" formatCode="_(* #,##0.00_);_(* \(#,##0.00\);_(* &quot;-&quot;??_);_(@_)"/>
    <numFmt numFmtId="166" formatCode="#,##0_);\(#,##0\);&quot;-  &quot;;&quot; &quot;@&quot; &quot;"/>
    <numFmt numFmtId="167" formatCode="0.0"/>
    <numFmt numFmtId="168" formatCode="#,##0.00_);\(#,##0.00\);&quot;-  &quot;;&quot; &quot;@&quot; &quot;"/>
    <numFmt numFmtId="169" formatCode="#,##0_);\(#,##0\);&quot;-&quot;_);@_)"/>
    <numFmt numFmtId="170" formatCode="#,##0.0_);\(#,##0.0\);&quot;-  &quot;;&quot; &quot;@&quot; &quot;"/>
    <numFmt numFmtId="171" formatCode="0_);\(0\);&quot;-&quot;_);@_)"/>
    <numFmt numFmtId="172" formatCode="#,##0.0000_);\(#,##0.0000\);&quot;-&quot;_);@_)"/>
    <numFmt numFmtId="173" formatCode="0.0%_);\(0.0%\);&quot;-  &quot;;&quot; &quot;@&quot; &quot;"/>
    <numFmt numFmtId="174" formatCode="_-&quot;$&quot;* #,##0_-;\-&quot;$&quot;* #,##0_-;_-&quot;$&quot;* &quot;-&quot;??_-;_-@_-"/>
    <numFmt numFmtId="175" formatCode="0_ ;\-0\ "/>
    <numFmt numFmtId="176" formatCode="_-* #,##0_-;\-* #,##0_-;_-* &quot;-&quot;??_-;_-@_-"/>
    <numFmt numFmtId="177" formatCode="#,##0.000_);\(#,##0.000\);&quot;-  &quot;;&quot; &quot;@&quot; &quot;"/>
    <numFmt numFmtId="178" formatCode="0.0000"/>
    <numFmt numFmtId="179" formatCode="#,##0.00000_);\(#,##0.00000\);&quot;-  &quot;;&quot; &quot;@&quot; &quot;"/>
    <numFmt numFmtId="180" formatCode="#,##0.0"/>
    <numFmt numFmtId="181" formatCode="0.000"/>
    <numFmt numFmtId="182" formatCode="_(* #,##0_);_(* \(#,##0\);_(* &quot;-&quot;??_);_(@_)"/>
    <numFmt numFmtId="183" formatCode="#,##0_);\(#,##0\);\-_)"/>
    <numFmt numFmtId="184" formatCode="#,##0.00_);\(#,##0.00\);\-_)"/>
    <numFmt numFmtId="185" formatCode="&quot;$&quot;#,##0_);\(&quot;$&quot;#,##0\);\-_)"/>
    <numFmt numFmtId="186" formatCode="&quot;$&quot;#,##0.00_);\(&quot;$&quot;#,##0.00\);\-_)"/>
    <numFmt numFmtId="187" formatCode="&quot;$&quot;#,##0.000,,&quot;m&quot;_);\(&quot;$&quot;#,##0.000,,&quot;m&quot;\);\-_)"/>
    <numFmt numFmtId="188" formatCode="[=0]&quot;-&quot;_);dd\-mmm\-yy"/>
    <numFmt numFmtId="189" formatCode="&quot;$&quot;#_);\(&quot;$&quot;#\);\-_)"/>
    <numFmt numFmtId="190" formatCode="&quot;$&quot;#,##0.00_);\(&quot;$&quot;#,##0.00_);\-_)"/>
    <numFmt numFmtId="191" formatCode="_(* #,##0.0_);_(* \(#,##0.0\);_(* &quot;-&quot;??_);_(@_)"/>
    <numFmt numFmtId="192" formatCode="0.00;[Red]0.00"/>
  </numFmts>
  <fonts count="119">
    <font>
      <sz val="11"/>
      <color theme="1"/>
      <name val="Arial"/>
      <family val="2"/>
      <scheme val="minor"/>
    </font>
    <font>
      <sz val="10"/>
      <color theme="1"/>
      <name val="Arial"/>
      <family val="2"/>
    </font>
    <font>
      <sz val="11"/>
      <color theme="1"/>
      <name val="Arial"/>
      <family val="2"/>
      <scheme val="minor"/>
    </font>
    <font>
      <sz val="10"/>
      <color theme="1"/>
      <name val="Arial"/>
      <family val="2"/>
      <scheme val="minor"/>
    </font>
    <font>
      <b/>
      <sz val="10"/>
      <color theme="1"/>
      <name val="Arial"/>
      <family val="2"/>
      <scheme val="minor"/>
    </font>
    <font>
      <i/>
      <sz val="10"/>
      <color theme="1"/>
      <name val="Arial"/>
      <family val="2"/>
      <scheme val="minor"/>
    </font>
    <font>
      <u/>
      <sz val="10"/>
      <color theme="1"/>
      <name val="Arial"/>
      <family val="2"/>
      <scheme val="minor"/>
    </font>
    <font>
      <u/>
      <sz val="11"/>
      <color theme="10"/>
      <name val="Arial"/>
      <family val="2"/>
      <scheme val="minor"/>
    </font>
    <font>
      <sz val="10"/>
      <name val="Arial"/>
      <family val="2"/>
    </font>
    <font>
      <u/>
      <sz val="10"/>
      <color theme="10"/>
      <name val="Arial"/>
      <family val="2"/>
    </font>
    <font>
      <sz val="10"/>
      <color theme="1"/>
      <name val="Arial Mäori"/>
      <family val="2"/>
    </font>
    <font>
      <u/>
      <sz val="10"/>
      <color theme="10"/>
      <name val="Arial"/>
      <family val="2"/>
      <scheme val="minor"/>
    </font>
    <font>
      <b/>
      <i/>
      <sz val="24"/>
      <color theme="1"/>
      <name val="Arial"/>
      <family val="2"/>
      <scheme val="minor"/>
    </font>
    <font>
      <sz val="10"/>
      <name val="Arial"/>
      <family val="2"/>
      <scheme val="minor"/>
    </font>
    <font>
      <b/>
      <sz val="11"/>
      <color theme="1"/>
      <name val="Arial"/>
      <family val="2"/>
      <scheme val="minor"/>
    </font>
    <font>
      <b/>
      <i/>
      <sz val="10"/>
      <color theme="0"/>
      <name val="Arial"/>
      <family val="2"/>
      <scheme val="minor"/>
    </font>
    <font>
      <b/>
      <i/>
      <sz val="10"/>
      <name val="Arial"/>
      <family val="2"/>
      <scheme val="minor"/>
    </font>
    <font>
      <sz val="11"/>
      <name val="Arial"/>
      <family val="2"/>
      <scheme val="minor"/>
    </font>
    <font>
      <i/>
      <sz val="11"/>
      <color theme="0"/>
      <name val="Arial"/>
      <family val="2"/>
      <scheme val="minor"/>
    </font>
    <font>
      <b/>
      <u/>
      <sz val="10"/>
      <color theme="1"/>
      <name val="Arial"/>
      <family val="2"/>
      <scheme val="minor"/>
    </font>
    <font>
      <i/>
      <sz val="24"/>
      <color theme="1"/>
      <name val="Arial"/>
      <family val="2"/>
      <scheme val="minor"/>
    </font>
    <font>
      <sz val="10"/>
      <color rgb="FF00B050"/>
      <name val="Webdings"/>
      <family val="1"/>
      <charset val="2"/>
    </font>
    <font>
      <b/>
      <i/>
      <sz val="24"/>
      <name val="Arial"/>
      <family val="2"/>
      <scheme val="minor"/>
    </font>
    <font>
      <sz val="9"/>
      <name val="Arial"/>
      <family val="2"/>
      <scheme val="minor"/>
    </font>
    <font>
      <i/>
      <sz val="11"/>
      <color theme="1"/>
      <name val="Arial"/>
      <family val="2"/>
      <scheme val="minor"/>
    </font>
    <font>
      <b/>
      <u/>
      <sz val="11"/>
      <color theme="1"/>
      <name val="Arial"/>
      <family val="2"/>
      <scheme val="minor"/>
    </font>
    <font>
      <u/>
      <sz val="11"/>
      <color theme="1"/>
      <name val="Arial"/>
      <family val="2"/>
      <scheme val="minor"/>
    </font>
    <font>
      <sz val="11"/>
      <color theme="0"/>
      <name val="Arial"/>
      <family val="2"/>
      <scheme val="minor"/>
    </font>
    <font>
      <u/>
      <sz val="11"/>
      <name val="Arial"/>
      <family val="2"/>
      <scheme val="minor"/>
    </font>
    <font>
      <b/>
      <sz val="11"/>
      <name val="Arial"/>
      <family val="2"/>
      <scheme val="minor"/>
    </font>
    <font>
      <b/>
      <u/>
      <sz val="10"/>
      <name val="Arial"/>
      <family val="2"/>
      <scheme val="minor"/>
    </font>
    <font>
      <sz val="9"/>
      <color indexed="81"/>
      <name val="Tahoma"/>
      <family val="2"/>
    </font>
    <font>
      <sz val="10"/>
      <color rgb="FFFF0000"/>
      <name val="Arial"/>
      <family val="2"/>
      <scheme val="minor"/>
    </font>
    <font>
      <b/>
      <sz val="9"/>
      <color indexed="81"/>
      <name val="Tahoma"/>
      <family val="2"/>
    </font>
    <font>
      <sz val="24"/>
      <color rgb="FFFF0000"/>
      <name val="Arial"/>
      <family val="2"/>
      <scheme val="minor"/>
    </font>
    <font>
      <sz val="10"/>
      <color rgb="FF000000"/>
      <name val="Arial"/>
      <family val="2"/>
      <scheme val="minor"/>
    </font>
    <font>
      <i/>
      <sz val="10"/>
      <color rgb="FF000000"/>
      <name val="Arial"/>
      <family val="2"/>
      <scheme val="minor"/>
    </font>
    <font>
      <b/>
      <i/>
      <sz val="10"/>
      <color rgb="FF000000"/>
      <name val="Arial"/>
      <family val="2"/>
      <scheme val="minor"/>
    </font>
    <font>
      <b/>
      <sz val="20"/>
      <color theme="1"/>
      <name val="Arial"/>
      <family val="2"/>
      <scheme val="minor"/>
    </font>
    <font>
      <b/>
      <i/>
      <sz val="18"/>
      <color theme="1"/>
      <name val="Arial"/>
      <family val="2"/>
      <scheme val="minor"/>
    </font>
    <font>
      <b/>
      <i/>
      <sz val="11"/>
      <color theme="1"/>
      <name val="Arial"/>
      <family val="2"/>
      <scheme val="minor"/>
    </font>
    <font>
      <b/>
      <sz val="10"/>
      <name val="Arial"/>
      <family val="2"/>
      <scheme val="minor"/>
    </font>
    <font>
      <i/>
      <sz val="10"/>
      <color rgb="FFFF0000"/>
      <name val="Arial"/>
      <family val="2"/>
      <scheme val="minor"/>
    </font>
    <font>
      <b/>
      <sz val="10"/>
      <color rgb="FFFF0000"/>
      <name val="Arial"/>
      <family val="2"/>
      <scheme val="minor"/>
    </font>
    <font>
      <b/>
      <sz val="10"/>
      <color rgb="FFFFFF00"/>
      <name val="Arial"/>
      <family val="2"/>
      <scheme val="minor"/>
    </font>
    <font>
      <sz val="10"/>
      <color rgb="FF0000FF"/>
      <name val="Arial"/>
      <family val="2"/>
      <scheme val="minor"/>
    </font>
    <font>
      <sz val="18"/>
      <color theme="3"/>
      <name val="Georgia"/>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sz val="11"/>
      <color theme="1"/>
      <name val="Arial"/>
      <family val="2"/>
    </font>
    <font>
      <b/>
      <sz val="11"/>
      <color indexed="8"/>
      <name val="Calibri"/>
      <family val="2"/>
    </font>
    <font>
      <sz val="11"/>
      <color indexed="8"/>
      <name val="Calibri"/>
      <family val="2"/>
    </font>
    <font>
      <u/>
      <sz val="11"/>
      <color theme="10"/>
      <name val="Calibri"/>
      <family val="2"/>
    </font>
    <font>
      <sz val="10"/>
      <color theme="1"/>
      <name val="Verdana"/>
      <family val="2"/>
    </font>
    <font>
      <sz val="11"/>
      <color rgb="FFFF0000"/>
      <name val="Arial"/>
      <family val="2"/>
    </font>
    <font>
      <u/>
      <sz val="10"/>
      <color indexed="12"/>
      <name val="Arial"/>
      <family val="2"/>
    </font>
    <font>
      <sz val="10"/>
      <name val="MS Sans Serif"/>
      <family val="2"/>
    </font>
    <font>
      <sz val="8"/>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1"/>
      <color indexed="9"/>
      <name val="Calibri"/>
      <family val="2"/>
    </font>
    <font>
      <sz val="11"/>
      <color indexed="20"/>
      <name val="Verdana"/>
      <family val="2"/>
    </font>
    <font>
      <sz val="10"/>
      <name val="Calibri"/>
      <family val="2"/>
    </font>
    <font>
      <b/>
      <sz val="11"/>
      <color indexed="52"/>
      <name val="Calibri"/>
      <family val="2"/>
    </font>
    <font>
      <b/>
      <sz val="11"/>
      <color indexed="9"/>
      <name val="Calibri"/>
      <family val="2"/>
    </font>
    <font>
      <sz val="10"/>
      <color indexed="10"/>
      <name val="Calibri"/>
      <family val="2"/>
    </font>
    <font>
      <i/>
      <sz val="9"/>
      <color rgb="FF7F7F7F"/>
      <name val="Calibri"/>
      <family val="2"/>
    </font>
    <font>
      <sz val="10"/>
      <color indexed="12"/>
      <name val="Calibri"/>
      <family val="2"/>
    </font>
    <font>
      <sz val="11"/>
      <color indexed="17"/>
      <name val="Verdana"/>
      <family val="2"/>
    </font>
    <font>
      <b/>
      <sz val="10"/>
      <color rgb="FF121F6B"/>
      <name val="Verdana"/>
      <family val="2"/>
    </font>
    <font>
      <b/>
      <sz val="11"/>
      <color rgb="FFFFFFFF"/>
      <name val="Calibri"/>
      <family val="2"/>
    </font>
    <font>
      <b/>
      <sz val="10"/>
      <color rgb="FF121F6B"/>
      <name val="Calibri"/>
      <family val="2"/>
    </font>
    <font>
      <b/>
      <sz val="15"/>
      <color indexed="56"/>
      <name val="Calibri"/>
      <family val="2"/>
    </font>
    <font>
      <b/>
      <sz val="13"/>
      <color indexed="56"/>
      <name val="Calibri"/>
      <family val="2"/>
    </font>
    <font>
      <b/>
      <sz val="11"/>
      <color rgb="FF003366"/>
      <name val="Calibri"/>
      <family val="2"/>
    </font>
    <font>
      <u/>
      <sz val="10"/>
      <color theme="10"/>
      <name val="Calibri"/>
      <family val="2"/>
    </font>
    <font>
      <sz val="11"/>
      <color indexed="62"/>
      <name val="Calibri"/>
      <family val="2"/>
    </font>
    <font>
      <sz val="11"/>
      <color indexed="52"/>
      <name val="Calibri"/>
      <family val="2"/>
    </font>
    <font>
      <sz val="8"/>
      <color indexed="12"/>
      <name val="Calibri"/>
      <family val="2"/>
    </font>
    <font>
      <sz val="11"/>
      <color indexed="60"/>
      <name val="Verdana"/>
      <family val="2"/>
    </font>
    <font>
      <sz val="10"/>
      <name val="Times New Roman"/>
      <family val="1"/>
    </font>
    <font>
      <b/>
      <sz val="11"/>
      <color indexed="63"/>
      <name val="Calibri"/>
      <family val="2"/>
    </font>
    <font>
      <b/>
      <sz val="10"/>
      <name val="Calibri"/>
      <family val="2"/>
    </font>
    <font>
      <i/>
      <sz val="8"/>
      <color rgb="FF7F7F7F"/>
      <name val="Calibri"/>
      <family val="2"/>
    </font>
    <font>
      <b/>
      <sz val="18"/>
      <color rgb="FF003366"/>
      <name val="Verdana"/>
      <family val="2"/>
    </font>
    <font>
      <b/>
      <sz val="18"/>
      <color theme="0"/>
      <name val="Verdana"/>
      <family val="2"/>
    </font>
    <font>
      <i/>
      <sz val="10"/>
      <name val="Calibri"/>
      <family val="2"/>
    </font>
    <font>
      <sz val="11"/>
      <color indexed="10"/>
      <name val="Calibri"/>
      <family val="2"/>
    </font>
    <font>
      <sz val="8"/>
      <name val="Helvetica"/>
    </font>
    <font>
      <sz val="8"/>
      <name val="Helvetica"/>
      <family val="2"/>
    </font>
    <font>
      <u/>
      <sz val="8"/>
      <color indexed="12"/>
      <name val="Helvetica"/>
      <family val="2"/>
    </font>
    <font>
      <u/>
      <sz val="10"/>
      <color theme="10"/>
      <name val="Arial Mäori"/>
      <family val="2"/>
    </font>
    <font>
      <sz val="8"/>
      <name val="Helv"/>
    </font>
    <font>
      <sz val="10"/>
      <color indexed="12"/>
      <name val="Arial"/>
      <family val="2"/>
    </font>
    <font>
      <sz val="10"/>
      <name val="MS Sans Serif"/>
    </font>
    <font>
      <b/>
      <sz val="10"/>
      <color theme="1"/>
      <name val="Arial"/>
      <family val="2"/>
    </font>
    <font>
      <i/>
      <sz val="10"/>
      <color theme="1"/>
      <name val="Arial"/>
      <family val="2"/>
    </font>
    <font>
      <i/>
      <sz val="10"/>
      <color theme="0"/>
      <name val="Arial"/>
      <family val="2"/>
      <scheme val="minor"/>
    </font>
    <font>
      <sz val="16"/>
      <color theme="1"/>
      <name val="Arial"/>
      <family val="2"/>
      <scheme val="minor"/>
    </font>
    <font>
      <b/>
      <sz val="16"/>
      <color theme="1"/>
      <name val="Arial"/>
      <family val="2"/>
      <scheme val="minor"/>
    </font>
    <font>
      <sz val="8"/>
      <name val="Arial"/>
      <family val="2"/>
      <scheme val="minor"/>
    </font>
    <font>
      <sz val="10"/>
      <color rgb="FF000000"/>
      <name val="Arial"/>
      <family val="2"/>
    </font>
    <font>
      <b/>
      <i/>
      <sz val="11"/>
      <color theme="0"/>
      <name val="Arial"/>
      <family val="2"/>
      <scheme val="minor"/>
    </font>
    <font>
      <b/>
      <i/>
      <sz val="16"/>
      <color theme="1"/>
      <name val="Arial"/>
      <family val="2"/>
      <scheme val="minor"/>
    </font>
    <font>
      <b/>
      <sz val="14"/>
      <color rgb="FF000000"/>
      <name val="Arial"/>
      <family val="2"/>
      <scheme val="minor"/>
    </font>
    <font>
      <b/>
      <sz val="14"/>
      <name val="Arial"/>
      <family val="2"/>
      <scheme val="minor"/>
    </font>
  </fonts>
  <fills count="84">
    <fill>
      <patternFill patternType="none"/>
    </fill>
    <fill>
      <patternFill patternType="gray125"/>
    </fill>
    <fill>
      <patternFill patternType="solid">
        <fgColor rgb="FFFFE699"/>
        <bgColor indexed="64"/>
      </patternFill>
    </fill>
    <fill>
      <patternFill patternType="solid">
        <fgColor rgb="FFC0C0C0"/>
        <bgColor indexed="64"/>
      </patternFill>
    </fill>
    <fill>
      <patternFill patternType="solid">
        <fgColor theme="1"/>
        <bgColor indexed="64"/>
      </patternFill>
    </fill>
    <fill>
      <patternFill patternType="solid">
        <fgColor theme="0"/>
        <bgColor indexed="64"/>
      </patternFill>
    </fill>
    <fill>
      <patternFill patternType="solid">
        <fgColor rgb="FFB7DEE8"/>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4"/>
        <bgColor indexed="64"/>
      </patternFill>
    </fill>
    <fill>
      <patternFill patternType="solid">
        <fgColor indexed="51"/>
        <bgColor indexed="64"/>
      </patternFill>
    </fill>
    <fill>
      <patternFill patternType="solid">
        <fgColor rgb="FF121F6B"/>
        <bgColor indexed="64"/>
      </patternFill>
    </fill>
    <fill>
      <patternFill patternType="solid">
        <fgColor indexed="43"/>
        <bgColor indexed="64"/>
      </patternFill>
    </fill>
    <fill>
      <patternFill patternType="solid">
        <fgColor indexed="43"/>
      </patternFill>
    </fill>
    <fill>
      <patternFill patternType="solid">
        <fgColor indexed="26"/>
      </patternFill>
    </fill>
    <fill>
      <patternFill patternType="darkGrid">
        <fgColor indexed="9"/>
        <bgColor indexed="43"/>
      </patternFill>
    </fill>
    <fill>
      <patternFill patternType="solid">
        <fgColor indexed="26"/>
        <bgColor indexed="64"/>
      </patternFill>
    </fill>
    <fill>
      <patternFill patternType="solid">
        <fgColor rgb="FFFFFFCC"/>
        <bgColor indexed="9"/>
      </patternFill>
    </fill>
    <fill>
      <patternFill patternType="solid">
        <fgColor indexed="5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rgb="FF00B050"/>
        <bgColor indexed="64"/>
      </patternFill>
    </fill>
    <fill>
      <patternFill patternType="solid">
        <fgColor theme="3" tint="0.39997558519241921"/>
        <bgColor indexed="64"/>
      </patternFill>
    </fill>
    <fill>
      <patternFill patternType="solid">
        <fgColor theme="7" tint="-0.249977111117893"/>
        <bgColor indexed="64"/>
      </patternFill>
    </fill>
    <fill>
      <patternFill patternType="solid">
        <fgColor rgb="FFFF0000"/>
        <bgColor indexed="64"/>
      </patternFill>
    </fill>
    <fill>
      <patternFill patternType="solid">
        <fgColor theme="7" tint="0.39997558519241921"/>
        <bgColor indexed="64"/>
      </patternFill>
    </fill>
    <fill>
      <patternFill patternType="solid">
        <fgColor theme="7" tint="-0.499984740745262"/>
        <bgColor indexed="64"/>
      </patternFill>
    </fill>
    <fill>
      <patternFill patternType="solid">
        <fgColor theme="3" tint="0.59999389629810485"/>
        <bgColor indexed="64"/>
      </patternFill>
    </fill>
  </fills>
  <borders count="62">
    <border>
      <left/>
      <right/>
      <top/>
      <bottom/>
      <diagonal/>
    </border>
    <border>
      <left/>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style="thin">
        <color rgb="FFA6A6A6"/>
      </right>
      <top style="thin">
        <color rgb="FFA6A6A6"/>
      </top>
      <bottom/>
      <diagonal/>
    </border>
    <border>
      <left/>
      <right/>
      <top/>
      <bottom style="medium">
        <color indexed="64"/>
      </bottom>
      <diagonal/>
    </border>
    <border>
      <left/>
      <right/>
      <top style="thin">
        <color indexed="64"/>
      </top>
      <bottom/>
      <diagonal/>
    </border>
    <border>
      <left style="thin">
        <color rgb="FFA6A6A6"/>
      </left>
      <right/>
      <top style="thin">
        <color rgb="FFA6A6A6"/>
      </top>
      <bottom style="thin">
        <color rgb="FFA6A6A6"/>
      </bottom>
      <diagonal/>
    </border>
    <border>
      <left style="thin">
        <color rgb="FFA6A6A6"/>
      </left>
      <right/>
      <top/>
      <bottom style="thin">
        <color rgb="FFA6A6A6"/>
      </bottom>
      <diagonal/>
    </border>
    <border>
      <left/>
      <right/>
      <top style="thin">
        <color indexed="64"/>
      </top>
      <bottom style="thin">
        <color indexed="64"/>
      </bottom>
      <diagonal/>
    </border>
    <border>
      <left style="thin">
        <color rgb="FFA6A6A6"/>
      </left>
      <right style="thin">
        <color rgb="FFA6A6A6"/>
      </right>
      <top/>
      <bottom style="thin">
        <color rgb="FFA6A6A6"/>
      </bottom>
      <diagonal/>
    </border>
    <border>
      <left/>
      <right style="thin">
        <color rgb="FFA6A6A6"/>
      </right>
      <top style="thin">
        <color rgb="FFA6A6A6"/>
      </top>
      <bottom style="thin">
        <color rgb="FFA6A6A6"/>
      </bottom>
      <diagonal/>
    </border>
    <border>
      <left style="medium">
        <color indexed="64"/>
      </left>
      <right style="medium">
        <color indexed="64"/>
      </right>
      <top style="medium">
        <color indexed="64"/>
      </top>
      <bottom style="medium">
        <color indexed="64"/>
      </bottom>
      <diagonal/>
    </border>
    <border>
      <left/>
      <right style="thin">
        <color rgb="FFA6A6A6"/>
      </right>
      <top style="thin">
        <color rgb="FFA6A6A6"/>
      </top>
      <bottom/>
      <diagonal/>
    </border>
    <border>
      <left/>
      <right/>
      <top style="thin">
        <color rgb="FFA6A6A6"/>
      </top>
      <bottom/>
      <diagonal/>
    </border>
    <border>
      <left/>
      <right/>
      <top/>
      <bottom style="thin">
        <color rgb="FFA6A6A6"/>
      </bottom>
      <diagonal/>
    </border>
    <border>
      <left style="thin">
        <color rgb="FFA6A6A6"/>
      </left>
      <right style="thin">
        <color rgb="FFA6A6A6"/>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rgb="FFA6A6A6"/>
      </bottom>
      <diagonal/>
    </border>
    <border>
      <left style="thin">
        <color indexed="64"/>
      </left>
      <right style="thin">
        <color indexed="64"/>
      </right>
      <top style="thin">
        <color rgb="FFA6A6A6"/>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medium">
        <color indexed="64"/>
      </bottom>
      <diagonal/>
    </border>
    <border>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55"/>
      </left>
      <right style="hair">
        <color indexed="55"/>
      </right>
      <top style="hair">
        <color indexed="55"/>
      </top>
      <bottom style="hair">
        <color indexed="55"/>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style="thin">
        <color indexed="8"/>
      </right>
      <top style="thin">
        <color indexed="8"/>
      </top>
      <bottom style="thin">
        <color indexed="8"/>
      </bottom>
      <diagonal/>
    </border>
    <border>
      <left/>
      <right/>
      <top/>
      <bottom style="medium">
        <color theme="3" tint="-0.24994659260841701"/>
      </bottom>
      <diagonal/>
    </border>
    <border>
      <left/>
      <right/>
      <top/>
      <bottom style="thick">
        <color rgb="FF121F6B"/>
      </bottom>
      <diagonal/>
    </border>
    <border>
      <left/>
      <right/>
      <top/>
      <bottom style="medium">
        <color rgb="FF121F6B"/>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tted">
        <color indexed="8"/>
      </left>
      <right style="dotted">
        <color indexed="8"/>
      </right>
      <top style="dotted">
        <color indexed="8"/>
      </top>
      <bottom style="dotted">
        <color indexed="8"/>
      </bottom>
      <diagonal/>
    </border>
    <border>
      <left/>
      <right/>
      <top/>
      <bottom style="double">
        <color rgb="FF003366"/>
      </bottom>
      <diagonal/>
    </border>
    <border>
      <left/>
      <right style="thin">
        <color indexed="64"/>
      </right>
      <top/>
      <bottom style="thin">
        <color indexed="64"/>
      </bottom>
      <diagonal/>
    </border>
    <border>
      <left style="thin">
        <color indexed="64"/>
      </left>
      <right style="thin">
        <color rgb="FFA6A6A6"/>
      </right>
      <top style="thin">
        <color rgb="FFA6A6A6"/>
      </top>
      <bottom/>
      <diagonal/>
    </border>
    <border>
      <left style="thin">
        <color indexed="64"/>
      </left>
      <right style="thin">
        <color rgb="FFA6A6A6"/>
      </right>
      <top style="thin">
        <color rgb="FFA6A6A6"/>
      </top>
      <bottom style="thin">
        <color indexed="64"/>
      </bottom>
      <diagonal/>
    </border>
    <border>
      <left style="thin">
        <color indexed="64"/>
      </left>
      <right style="thin">
        <color indexed="64"/>
      </right>
      <top style="thin">
        <color rgb="FFA6A6A6"/>
      </top>
      <bottom/>
      <diagonal/>
    </border>
    <border>
      <left style="thin">
        <color indexed="64"/>
      </left>
      <right/>
      <top/>
      <bottom style="thin">
        <color rgb="FFA6A6A6"/>
      </bottom>
      <diagonal/>
    </border>
    <border>
      <left style="thin">
        <color indexed="64"/>
      </left>
      <right style="thin">
        <color rgb="FFA6A6A6"/>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medium">
        <color indexed="64"/>
      </top>
      <bottom/>
      <diagonal/>
    </border>
    <border>
      <left style="medium">
        <color rgb="FFA6A6A6"/>
      </left>
      <right/>
      <top style="thin">
        <color indexed="64"/>
      </top>
      <bottom style="thin">
        <color indexed="64"/>
      </bottom>
      <diagonal/>
    </border>
  </borders>
  <cellStyleXfs count="492">
    <xf numFmtId="0" fontId="0" fillId="0" borderId="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0" fontId="7" fillId="0" borderId="0" applyNumberFormat="0" applyFill="0" applyBorder="0" applyAlignment="0" applyProtection="0"/>
    <xf numFmtId="165" fontId="8" fillId="0" borderId="0" applyFont="0" applyFill="0" applyBorder="0" applyAlignment="0" applyProtection="0"/>
    <xf numFmtId="0" fontId="9" fillId="0" borderId="0" applyNumberFormat="0" applyFill="0" applyBorder="0" applyAlignment="0" applyProtection="0">
      <alignment vertical="top"/>
      <protection locked="0"/>
    </xf>
    <xf numFmtId="0" fontId="8" fillId="0" borderId="0"/>
    <xf numFmtId="0" fontId="10" fillId="0" borderId="0"/>
    <xf numFmtId="0" fontId="8" fillId="0" borderId="0"/>
    <xf numFmtId="0" fontId="2" fillId="0" borderId="0"/>
    <xf numFmtId="165" fontId="2" fillId="0" borderId="0" applyFont="0" applyFill="0" applyBorder="0" applyAlignment="0" applyProtection="0"/>
    <xf numFmtId="0" fontId="8" fillId="0" borderId="0"/>
    <xf numFmtId="0" fontId="1"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46" fillId="0" borderId="0" applyNumberFormat="0" applyFill="0" applyBorder="0" applyAlignment="0" applyProtection="0"/>
    <xf numFmtId="0" fontId="47" fillId="0" borderId="31" applyNumberFormat="0" applyFill="0" applyAlignment="0" applyProtection="0"/>
    <xf numFmtId="0" fontId="48" fillId="0" borderId="32" applyNumberFormat="0" applyFill="0" applyAlignment="0" applyProtection="0"/>
    <xf numFmtId="0" fontId="49" fillId="0" borderId="33" applyNumberFormat="0" applyFill="0" applyAlignment="0" applyProtection="0"/>
    <xf numFmtId="0" fontId="49" fillId="0" borderId="0" applyNumberFormat="0" applyFill="0" applyBorder="0" applyAlignment="0" applyProtection="0"/>
    <xf numFmtId="0" fontId="50" fillId="12" borderId="0" applyNumberFormat="0" applyBorder="0" applyAlignment="0" applyProtection="0"/>
    <xf numFmtId="0" fontId="51" fillId="13" borderId="0" applyNumberFormat="0" applyBorder="0" applyAlignment="0" applyProtection="0"/>
    <xf numFmtId="0" fontId="52" fillId="14" borderId="0" applyNumberFormat="0" applyBorder="0" applyAlignment="0" applyProtection="0"/>
    <xf numFmtId="0" fontId="53" fillId="15" borderId="34" applyNumberFormat="0" applyAlignment="0" applyProtection="0"/>
    <xf numFmtId="0" fontId="54" fillId="16" borderId="35" applyNumberFormat="0" applyAlignment="0" applyProtection="0"/>
    <xf numFmtId="0" fontId="55" fillId="16" borderId="34" applyNumberFormat="0" applyAlignment="0" applyProtection="0"/>
    <xf numFmtId="0" fontId="56" fillId="0" borderId="36" applyNumberFormat="0" applyFill="0" applyAlignment="0" applyProtection="0"/>
    <xf numFmtId="0" fontId="57" fillId="17" borderId="37" applyNumberFormat="0" applyAlignment="0" applyProtection="0"/>
    <xf numFmtId="0" fontId="58" fillId="0" borderId="0" applyNumberFormat="0" applyFill="0" applyBorder="0" applyAlignment="0" applyProtection="0"/>
    <xf numFmtId="0" fontId="59" fillId="0" borderId="0" applyNumberFormat="0" applyFill="0" applyBorder="0" applyAlignment="0" applyProtection="0"/>
    <xf numFmtId="0" fontId="14" fillId="0" borderId="39" applyNumberFormat="0" applyFill="0" applyAlignment="0" applyProtection="0"/>
    <xf numFmtId="0" fontId="27"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7" fillId="22" borderId="0" applyNumberFormat="0" applyBorder="0" applyAlignment="0" applyProtection="0"/>
    <xf numFmtId="0" fontId="27"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7" fillId="26" borderId="0" applyNumberFormat="0" applyBorder="0" applyAlignment="0" applyProtection="0"/>
    <xf numFmtId="0" fontId="27"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7" fillId="30" borderId="0" applyNumberFormat="0" applyBorder="0" applyAlignment="0" applyProtection="0"/>
    <xf numFmtId="0" fontId="27"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7" fillId="34" borderId="0" applyNumberFormat="0" applyBorder="0" applyAlignment="0" applyProtection="0"/>
    <xf numFmtId="0" fontId="27"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7" fillId="42" borderId="0" applyNumberFormat="0" applyBorder="0" applyAlignment="0" applyProtection="0"/>
    <xf numFmtId="0" fontId="63" fillId="0" borderId="0" applyNumberFormat="0" applyFill="0" applyBorder="0" applyAlignment="0" applyProtection="0">
      <alignment vertical="top"/>
      <protection locked="0"/>
    </xf>
    <xf numFmtId="0" fontId="2" fillId="0" borderId="0"/>
    <xf numFmtId="0" fontId="64" fillId="0" borderId="0"/>
    <xf numFmtId="9" fontId="64" fillId="0" borderId="0" applyFont="0" applyFill="0" applyBorder="0" applyAlignment="0" applyProtection="0"/>
    <xf numFmtId="0" fontId="8" fillId="0" borderId="0"/>
    <xf numFmtId="0" fontId="66"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8" fillId="0" borderId="0"/>
    <xf numFmtId="40" fontId="69" fillId="43" borderId="0">
      <alignment horizontal="right"/>
    </xf>
    <xf numFmtId="0" fontId="70" fillId="43" borderId="0">
      <alignment horizontal="right"/>
    </xf>
    <xf numFmtId="0" fontId="71" fillId="43" borderId="23"/>
    <xf numFmtId="0" fontId="71" fillId="0" borderId="0" applyBorder="0">
      <alignment horizontal="centerContinuous"/>
    </xf>
    <xf numFmtId="0" fontId="72" fillId="0" borderId="0" applyBorder="0">
      <alignment horizontal="centerContinuous"/>
    </xf>
    <xf numFmtId="0" fontId="68" fillId="0" borderId="0"/>
    <xf numFmtId="165" fontId="67" fillId="0" borderId="0" applyFont="0" applyFill="0" applyBorder="0" applyAlignment="0" applyProtection="0"/>
    <xf numFmtId="0" fontId="68" fillId="0" borderId="0"/>
    <xf numFmtId="9" fontId="67" fillId="0" borderId="0" applyFont="0" applyFill="0" applyBorder="0" applyAlignment="0" applyProtection="0"/>
    <xf numFmtId="0" fontId="68" fillId="0" borderId="0"/>
    <xf numFmtId="0" fontId="2" fillId="0" borderId="0"/>
    <xf numFmtId="0" fontId="68" fillId="0" borderId="0"/>
    <xf numFmtId="9" fontId="68" fillId="0" borderId="0" applyFont="0" applyFill="0" applyBorder="0" applyAlignment="0" applyProtection="0"/>
    <xf numFmtId="0" fontId="68" fillId="0" borderId="0"/>
    <xf numFmtId="0" fontId="68" fillId="0" borderId="0"/>
    <xf numFmtId="0" fontId="68" fillId="0" borderId="0"/>
    <xf numFmtId="0" fontId="68" fillId="0" borderId="0"/>
    <xf numFmtId="0" fontId="62" fillId="44" borderId="0" applyNumberFormat="0" applyBorder="0" applyAlignment="0" applyProtection="0"/>
    <xf numFmtId="0" fontId="62" fillId="45" borderId="0" applyNumberFormat="0" applyBorder="0" applyAlignment="0" applyProtection="0"/>
    <xf numFmtId="0" fontId="62" fillId="46" borderId="0" applyNumberFormat="0" applyBorder="0" applyAlignment="0" applyProtection="0"/>
    <xf numFmtId="0" fontId="62" fillId="47" borderId="0" applyNumberFormat="0" applyBorder="0" applyAlignment="0" applyProtection="0"/>
    <xf numFmtId="0" fontId="62" fillId="48" borderId="0" applyNumberFormat="0" applyBorder="0" applyAlignment="0" applyProtection="0"/>
    <xf numFmtId="0" fontId="62" fillId="49"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2" borderId="0" applyNumberFormat="0" applyBorder="0" applyAlignment="0" applyProtection="0"/>
    <xf numFmtId="0" fontId="62" fillId="47" borderId="0" applyNumberFormat="0" applyBorder="0" applyAlignment="0" applyProtection="0"/>
    <xf numFmtId="0" fontId="62" fillId="50" borderId="0" applyNumberFormat="0" applyBorder="0" applyAlignment="0" applyProtection="0"/>
    <xf numFmtId="0" fontId="62" fillId="53" borderId="0" applyNumberFormat="0" applyBorder="0" applyAlignment="0" applyProtection="0"/>
    <xf numFmtId="0" fontId="73" fillId="54" borderId="0" applyNumberFormat="0" applyBorder="0" applyAlignment="0" applyProtection="0"/>
    <xf numFmtId="0" fontId="73" fillId="51" borderId="0" applyNumberFormat="0" applyBorder="0" applyAlignment="0" applyProtection="0"/>
    <xf numFmtId="0" fontId="73" fillId="52"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57" borderId="0" applyNumberFormat="0" applyBorder="0" applyAlignment="0" applyProtection="0"/>
    <xf numFmtId="0" fontId="73" fillId="58" borderId="0" applyNumberFormat="0" applyBorder="0" applyAlignment="0" applyProtection="0"/>
    <xf numFmtId="0" fontId="73" fillId="59" borderId="0" applyNumberFormat="0" applyBorder="0" applyAlignment="0" applyProtection="0"/>
    <xf numFmtId="0" fontId="73" fillId="60" borderId="0" applyNumberFormat="0" applyBorder="0" applyAlignment="0" applyProtection="0"/>
    <xf numFmtId="0" fontId="73" fillId="55" borderId="0" applyNumberFormat="0" applyBorder="0" applyAlignment="0" applyProtection="0"/>
    <xf numFmtId="0" fontId="73" fillId="56" borderId="0" applyNumberFormat="0" applyBorder="0" applyAlignment="0" applyProtection="0"/>
    <xf numFmtId="0" fontId="73" fillId="61" borderId="0" applyNumberFormat="0" applyBorder="0" applyAlignment="0" applyProtection="0"/>
    <xf numFmtId="0" fontId="74" fillId="45" borderId="0" applyNumberFormat="0" applyBorder="0" applyAlignment="0" applyProtection="0"/>
    <xf numFmtId="183" fontId="75" fillId="0" borderId="40">
      <alignment horizontal="right" vertical="top"/>
    </xf>
    <xf numFmtId="184" fontId="75" fillId="0" borderId="40">
      <alignment horizontal="right" vertical="top"/>
    </xf>
    <xf numFmtId="185" fontId="75" fillId="0" borderId="40">
      <alignment horizontal="right" vertical="top"/>
    </xf>
    <xf numFmtId="186" fontId="75" fillId="0" borderId="40">
      <alignment horizontal="right" vertical="top"/>
    </xf>
    <xf numFmtId="187" fontId="75" fillId="0" borderId="40">
      <alignment horizontal="right" vertical="top"/>
    </xf>
    <xf numFmtId="10" fontId="75" fillId="0" borderId="40">
      <alignment horizontal="right" vertical="top"/>
    </xf>
    <xf numFmtId="188" fontId="75" fillId="0" borderId="40">
      <alignment horizontal="right" vertical="top"/>
    </xf>
    <xf numFmtId="0" fontId="75" fillId="0" borderId="40">
      <alignment horizontal="left" vertical="top"/>
    </xf>
    <xf numFmtId="0" fontId="76" fillId="62" borderId="41" applyNumberFormat="0" applyAlignment="0" applyProtection="0"/>
    <xf numFmtId="0" fontId="77" fillId="63" borderId="42" applyNumberFormat="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0" fontId="75" fillId="64" borderId="0" applyNumberFormat="0" applyBorder="0" applyAlignment="0" applyProtection="0"/>
    <xf numFmtId="1" fontId="78" fillId="0" borderId="0" applyFill="0" applyBorder="0">
      <alignment horizontal="center" vertical="center"/>
    </xf>
    <xf numFmtId="0" fontId="79" fillId="0" borderId="0" applyNumberFormat="0" applyFill="0" applyBorder="0" applyAlignment="0" applyProtection="0"/>
    <xf numFmtId="183" fontId="80" fillId="0" borderId="40">
      <alignment horizontal="right" vertical="top"/>
    </xf>
    <xf numFmtId="184" fontId="80" fillId="0" borderId="40">
      <alignment vertical="center"/>
    </xf>
    <xf numFmtId="185" fontId="80" fillId="0" borderId="40">
      <alignment horizontal="right" vertical="top"/>
    </xf>
    <xf numFmtId="186" fontId="80" fillId="0" borderId="40">
      <alignment horizontal="right" vertical="top"/>
    </xf>
    <xf numFmtId="187" fontId="80" fillId="0" borderId="40">
      <alignment horizontal="right" vertical="top"/>
    </xf>
    <xf numFmtId="10" fontId="80" fillId="0" borderId="40">
      <alignment horizontal="right" vertical="top"/>
    </xf>
    <xf numFmtId="188" fontId="80" fillId="0" borderId="40">
      <alignment horizontal="right" vertical="top"/>
    </xf>
    <xf numFmtId="0" fontId="80" fillId="0" borderId="40">
      <alignment horizontal="left" vertical="top"/>
    </xf>
    <xf numFmtId="0" fontId="81" fillId="46" borderId="0" applyNumberFormat="0" applyBorder="0" applyAlignment="0" applyProtection="0"/>
    <xf numFmtId="0" fontId="82" fillId="65" borderId="43" applyFill="0">
      <alignment horizontal="center" vertical="center" wrapText="1"/>
    </xf>
    <xf numFmtId="0" fontId="83" fillId="66" borderId="0" applyAlignment="0" applyProtection="0">
      <alignment horizontal="right" vertical="center"/>
      <protection locked="0"/>
    </xf>
    <xf numFmtId="0" fontId="84" fillId="0" borderId="44" applyAlignment="0" applyProtection="0">
      <alignment horizontal="right" vertical="center"/>
      <protection locked="0"/>
    </xf>
    <xf numFmtId="0" fontId="85" fillId="0" borderId="45" applyNumberFormat="0" applyFill="0" applyAlignment="0" applyProtection="0"/>
    <xf numFmtId="0" fontId="86" fillId="0" borderId="45" applyNumberFormat="0" applyFill="0" applyAlignment="0" applyProtection="0"/>
    <xf numFmtId="0" fontId="87" fillId="0" borderId="46" applyNumberFormat="0" applyFill="0" applyAlignment="0" applyProtection="0"/>
    <xf numFmtId="0" fontId="87" fillId="0" borderId="0" applyNumberFormat="0" applyFill="0" applyBorder="0" applyAlignment="0" applyProtection="0"/>
    <xf numFmtId="0" fontId="88" fillId="0" borderId="0" applyNumberFormat="0" applyFill="0" applyBorder="0" applyAlignment="0" applyProtection="0">
      <protection locked="0"/>
    </xf>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89" fillId="49" borderId="41" applyNumberFormat="0" applyAlignment="0" applyProtection="0"/>
    <xf numFmtId="183" fontId="75" fillId="67" borderId="40">
      <alignment horizontal="right" vertical="top"/>
      <protection locked="0"/>
    </xf>
    <xf numFmtId="184" fontId="75" fillId="67" borderId="40">
      <alignment horizontal="right" vertical="top"/>
      <protection locked="0"/>
    </xf>
    <xf numFmtId="185" fontId="75" fillId="67" borderId="40">
      <alignment horizontal="right" vertical="top"/>
      <protection locked="0"/>
    </xf>
    <xf numFmtId="186" fontId="75" fillId="67" borderId="40">
      <alignment horizontal="right" vertical="top"/>
      <protection locked="0"/>
    </xf>
    <xf numFmtId="187" fontId="75" fillId="67" borderId="40">
      <alignment horizontal="right" vertical="top"/>
      <protection locked="0"/>
    </xf>
    <xf numFmtId="10" fontId="75" fillId="67" borderId="40">
      <alignment horizontal="right" vertical="top"/>
      <protection locked="0"/>
    </xf>
    <xf numFmtId="188" fontId="75" fillId="67" borderId="40">
      <alignment horizontal="right" vertical="top"/>
      <protection locked="0"/>
    </xf>
    <xf numFmtId="49" fontId="75" fillId="67" borderId="40">
      <alignment horizontal="left" vertical="top"/>
      <protection locked="0"/>
    </xf>
    <xf numFmtId="0" fontId="90" fillId="0" borderId="47" applyNumberFormat="0" applyFill="0" applyAlignment="0" applyProtection="0"/>
    <xf numFmtId="0" fontId="91" fillId="0" borderId="0" applyAlignment="0"/>
    <xf numFmtId="0" fontId="92" fillId="6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8" fillId="0" borderId="0"/>
    <xf numFmtId="0" fontId="2" fillId="0" borderId="0"/>
    <xf numFmtId="0" fontId="2" fillId="0" borderId="0"/>
    <xf numFmtId="0" fontId="2" fillId="0" borderId="0"/>
    <xf numFmtId="0" fontId="68" fillId="0" borderId="0"/>
    <xf numFmtId="0" fontId="68" fillId="0" borderId="0"/>
    <xf numFmtId="0" fontId="2" fillId="0" borderId="0"/>
    <xf numFmtId="0" fontId="64" fillId="0" borderId="0"/>
    <xf numFmtId="0" fontId="8" fillId="0" borderId="0"/>
    <xf numFmtId="0" fontId="8" fillId="0" borderId="0"/>
    <xf numFmtId="0" fontId="8" fillId="0" borderId="0"/>
    <xf numFmtId="0" fontId="8" fillId="0" borderId="0"/>
    <xf numFmtId="0" fontId="8" fillId="0" borderId="0"/>
    <xf numFmtId="0" fontId="2" fillId="0" borderId="0"/>
    <xf numFmtId="0" fontId="64" fillId="0" borderId="0"/>
    <xf numFmtId="0" fontId="68" fillId="0" borderId="0"/>
    <xf numFmtId="0" fontId="75" fillId="0" borderId="0">
      <protection locked="0"/>
    </xf>
    <xf numFmtId="0" fontId="8" fillId="0" borderId="0"/>
    <xf numFmtId="0" fontId="8" fillId="0" borderId="0"/>
    <xf numFmtId="0" fontId="93" fillId="0" borderId="0"/>
    <xf numFmtId="0" fontId="75" fillId="69" borderId="48" applyNumberFormat="0" applyAlignment="0" applyProtection="0"/>
    <xf numFmtId="0" fontId="2" fillId="18" borderId="38" applyNumberFormat="0" applyFont="0" applyAlignment="0" applyProtection="0"/>
    <xf numFmtId="0" fontId="94" fillId="62" borderId="49" applyNumberFormat="0" applyAlignment="0" applyProtection="0"/>
    <xf numFmtId="183" fontId="75" fillId="70" borderId="40">
      <alignment horizontal="right" vertical="top"/>
    </xf>
    <xf numFmtId="189" fontId="75" fillId="70" borderId="40">
      <alignment horizontal="right" vertical="top"/>
    </xf>
    <xf numFmtId="190" fontId="75" fillId="70" borderId="40">
      <alignment horizontal="right" vertical="top"/>
    </xf>
    <xf numFmtId="187" fontId="75" fillId="71" borderId="40">
      <alignment horizontal="right" vertical="top"/>
    </xf>
    <xf numFmtId="10" fontId="75" fillId="70" borderId="40">
      <alignment horizontal="right" vertical="top"/>
    </xf>
    <xf numFmtId="188" fontId="75" fillId="72" borderId="40">
      <alignment horizontal="right" vertical="top"/>
    </xf>
    <xf numFmtId="49" fontId="75" fillId="72" borderId="40">
      <alignment horizontal="left" vertical="top"/>
    </xf>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64" fillId="0" borderId="0" applyFont="0" applyFill="0" applyBorder="0" applyAlignment="0" applyProtection="0"/>
    <xf numFmtId="9" fontId="2" fillId="0" borderId="0" applyFont="0" applyFill="0" applyBorder="0" applyAlignment="0" applyProtection="0"/>
    <xf numFmtId="9" fontId="7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 fontId="75" fillId="0" borderId="50"/>
    <xf numFmtId="2" fontId="95" fillId="0" borderId="0"/>
    <xf numFmtId="0" fontId="96" fillId="0" borderId="0" applyFill="0" applyBorder="0" applyAlignment="0" applyProtection="0"/>
    <xf numFmtId="0" fontId="97" fillId="0" borderId="0" applyNumberFormat="0" applyFill="0" applyBorder="0" applyAlignment="0" applyProtection="0"/>
    <xf numFmtId="0" fontId="98" fillId="66" borderId="0" applyAlignment="0" applyProtection="0">
      <alignment horizontal="right" vertical="center"/>
      <protection locked="0"/>
    </xf>
    <xf numFmtId="0" fontId="61" fillId="0" borderId="51" applyNumberFormat="0" applyFill="0" applyAlignment="0" applyProtection="0"/>
    <xf numFmtId="0" fontId="99" fillId="0" borderId="0">
      <alignment horizontal="center" vertical="center"/>
    </xf>
    <xf numFmtId="0" fontId="100" fillId="0" borderId="0" applyNumberFormat="0" applyFill="0" applyBorder="0" applyAlignment="0" applyProtection="0"/>
    <xf numFmtId="0" fontId="75" fillId="73" borderId="0" applyNumberFormat="0" applyBorder="0" applyAlignment="0" applyProtection="0"/>
    <xf numFmtId="0" fontId="10" fillId="0" borderId="0"/>
    <xf numFmtId="0" fontId="2" fillId="0" borderId="0"/>
    <xf numFmtId="0" fontId="10" fillId="0" borderId="0"/>
    <xf numFmtId="0" fontId="64" fillId="0" borderId="0"/>
    <xf numFmtId="0" fontId="101" fillId="0" borderId="0"/>
    <xf numFmtId="165" fontId="2" fillId="0" borderId="0" applyFont="0" applyFill="0" applyBorder="0" applyAlignment="0" applyProtection="0"/>
    <xf numFmtId="165" fontId="8" fillId="0" borderId="0" applyFont="0" applyFill="0" applyBorder="0" applyAlignment="0" applyProtection="0"/>
    <xf numFmtId="0" fontId="103"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8" fillId="0" borderId="0"/>
    <xf numFmtId="0" fontId="68" fillId="0" borderId="0"/>
    <xf numFmtId="0" fontId="93" fillId="0" borderId="0"/>
    <xf numFmtId="0" fontId="8" fillId="0" borderId="0"/>
    <xf numFmtId="0" fontId="8" fillId="0" borderId="0"/>
    <xf numFmtId="0" fontId="93" fillId="0" borderId="0"/>
    <xf numFmtId="0" fontId="93" fillId="0" borderId="0"/>
    <xf numFmtId="0" fontId="93" fillId="0" borderId="0"/>
    <xf numFmtId="0" fontId="93" fillId="0" borderId="0"/>
    <xf numFmtId="0" fontId="2" fillId="0" borderId="0"/>
    <xf numFmtId="9" fontId="102" fillId="0" borderId="0" applyFont="0" applyFill="0" applyBorder="0" applyAlignment="0" applyProtection="0"/>
    <xf numFmtId="9" fontId="6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164" fontId="75" fillId="0" borderId="0" applyFont="0" applyFill="0" applyBorder="0" applyAlignment="0" applyProtection="0"/>
    <xf numFmtId="0" fontId="103" fillId="0" borderId="0" applyNumberFormat="0" applyFill="0" applyBorder="0" applyAlignment="0" applyProtection="0">
      <alignment vertical="top"/>
      <protection locked="0"/>
    </xf>
    <xf numFmtId="0" fontId="101" fillId="0" borderId="0"/>
    <xf numFmtId="164" fontId="75" fillId="0" borderId="0" applyFont="0" applyFill="0" applyBorder="0" applyAlignment="0" applyProtection="0"/>
    <xf numFmtId="0" fontId="103" fillId="0" borderId="0" applyNumberFormat="0" applyFill="0" applyBorder="0" applyAlignment="0" applyProtection="0">
      <alignment vertical="top"/>
      <protection locked="0"/>
    </xf>
    <xf numFmtId="0" fontId="101" fillId="0" borderId="0"/>
    <xf numFmtId="0" fontId="68" fillId="0" borderId="0"/>
    <xf numFmtId="0" fontId="68" fillId="0" borderId="0"/>
    <xf numFmtId="0" fontId="2" fillId="18" borderId="38" applyNumberFormat="0" applyFont="0" applyAlignment="0" applyProtection="0"/>
    <xf numFmtId="0" fontId="10" fillId="0" borderId="0"/>
    <xf numFmtId="0" fontId="2" fillId="0" borderId="0"/>
    <xf numFmtId="0" fontId="2" fillId="18" borderId="38" applyNumberFormat="0" applyFont="0" applyAlignment="0" applyProtection="0"/>
    <xf numFmtId="0" fontId="7" fillId="0" borderId="0" applyNumberFormat="0" applyFill="0" applyBorder="0" applyAlignment="0" applyProtection="0"/>
    <xf numFmtId="0" fontId="10" fillId="0" borderId="0"/>
    <xf numFmtId="165" fontId="10" fillId="0" borderId="0" applyFont="0" applyFill="0" applyBorder="0" applyAlignment="0" applyProtection="0"/>
    <xf numFmtId="0" fontId="10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 fillId="0" borderId="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68" fillId="0" borderId="0"/>
    <xf numFmtId="186" fontId="8" fillId="0" borderId="40">
      <alignment horizontal="right" vertical="top"/>
    </xf>
    <xf numFmtId="38" fontId="105" fillId="0" borderId="0"/>
    <xf numFmtId="186" fontId="106" fillId="0" borderId="40">
      <alignment horizontal="right" vertical="top"/>
    </xf>
    <xf numFmtId="0" fontId="75" fillId="0" borderId="0">
      <protection locked="0"/>
    </xf>
    <xf numFmtId="0" fontId="2" fillId="0" borderId="0"/>
    <xf numFmtId="186" fontId="8" fillId="67" borderId="40">
      <alignment horizontal="right" vertical="top"/>
      <protection locked="0"/>
    </xf>
    <xf numFmtId="0" fontId="93" fillId="0" borderId="0"/>
    <xf numFmtId="0" fontId="75" fillId="0" borderId="0">
      <protection locked="0"/>
    </xf>
    <xf numFmtId="0" fontId="2" fillId="40" borderId="0" applyNumberFormat="0" applyBorder="0" applyAlignment="0" applyProtection="0"/>
    <xf numFmtId="0" fontId="2" fillId="28" borderId="0" applyNumberFormat="0" applyBorder="0" applyAlignment="0" applyProtection="0"/>
    <xf numFmtId="0" fontId="8" fillId="0" borderId="0"/>
    <xf numFmtId="0" fontId="2" fillId="29" borderId="0" applyNumberFormat="0" applyBorder="0" applyAlignment="0" applyProtection="0"/>
    <xf numFmtId="0" fontId="2" fillId="0" borderId="0"/>
    <xf numFmtId="0" fontId="107" fillId="0" borderId="0"/>
    <xf numFmtId="165" fontId="67" fillId="0" borderId="0" applyFont="0" applyFill="0" applyBorder="0" applyAlignment="0" applyProtection="0"/>
    <xf numFmtId="0" fontId="75" fillId="0" borderId="0">
      <protection locked="0"/>
    </xf>
    <xf numFmtId="0" fontId="88" fillId="0" borderId="0" applyNumberFormat="0" applyFill="0" applyBorder="0" applyAlignment="0" applyProtection="0">
      <protection locked="0"/>
    </xf>
    <xf numFmtId="0" fontId="75" fillId="69" borderId="48" applyNumberFormat="0" applyAlignment="0" applyProtection="0"/>
    <xf numFmtId="0" fontId="62" fillId="44" borderId="0" applyNumberFormat="0" applyBorder="0" applyAlignment="0" applyProtection="0"/>
    <xf numFmtId="0" fontId="62" fillId="50" borderId="0" applyNumberFormat="0" applyBorder="0" applyAlignment="0" applyProtection="0"/>
    <xf numFmtId="0" fontId="62" fillId="45" borderId="0" applyNumberFormat="0" applyBorder="0" applyAlignment="0" applyProtection="0"/>
    <xf numFmtId="0" fontId="62" fillId="51" borderId="0" applyNumberFormat="0" applyBorder="0" applyAlignment="0" applyProtection="0"/>
    <xf numFmtId="0" fontId="62" fillId="46" borderId="0" applyNumberFormat="0" applyBorder="0" applyAlignment="0" applyProtection="0"/>
    <xf numFmtId="0" fontId="62" fillId="52" borderId="0" applyNumberFormat="0" applyBorder="0" applyAlignment="0" applyProtection="0"/>
    <xf numFmtId="0" fontId="107" fillId="0" borderId="0"/>
    <xf numFmtId="0" fontId="62" fillId="47" borderId="0" applyNumberFormat="0" applyBorder="0" applyAlignment="0" applyProtection="0"/>
    <xf numFmtId="0" fontId="62" fillId="47" borderId="0" applyNumberFormat="0" applyBorder="0" applyAlignment="0" applyProtection="0"/>
    <xf numFmtId="0" fontId="62" fillId="48" borderId="0" applyNumberFormat="0" applyBorder="0" applyAlignment="0" applyProtection="0"/>
    <xf numFmtId="0" fontId="62" fillId="50" borderId="0" applyNumberFormat="0" applyBorder="0" applyAlignment="0" applyProtection="0"/>
    <xf numFmtId="0" fontId="62" fillId="49" borderId="0" applyNumberFormat="0" applyBorder="0" applyAlignment="0" applyProtection="0"/>
    <xf numFmtId="0" fontId="62" fillId="53" borderId="0" applyNumberFormat="0" applyBorder="0" applyAlignment="0" applyProtection="0"/>
    <xf numFmtId="0" fontId="107" fillId="0" borderId="0"/>
    <xf numFmtId="165" fontId="67" fillId="0" borderId="0" applyFont="0" applyFill="0" applyBorder="0" applyAlignment="0" applyProtection="0"/>
    <xf numFmtId="165" fontId="67" fillId="0" borderId="0" applyFont="0" applyFill="0" applyBorder="0" applyAlignment="0" applyProtection="0"/>
    <xf numFmtId="0" fontId="107" fillId="0" borderId="0"/>
    <xf numFmtId="0" fontId="88" fillId="0" borderId="0" applyNumberFormat="0" applyFill="0" applyBorder="0" applyAlignment="0" applyProtection="0">
      <protection locked="0"/>
    </xf>
    <xf numFmtId="0" fontId="104"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7" fillId="0" borderId="0" applyNumberFormat="0" applyFill="0" applyBorder="0" applyAlignment="0" applyProtection="0"/>
    <xf numFmtId="0" fontId="2" fillId="41" borderId="0" applyNumberFormat="0" applyBorder="0" applyAlignment="0" applyProtection="0"/>
    <xf numFmtId="0" fontId="2" fillId="37" borderId="0" applyNumberFormat="0" applyBorder="0" applyAlignment="0" applyProtection="0"/>
    <xf numFmtId="0" fontId="2" fillId="33"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36" borderId="0" applyNumberFormat="0" applyBorder="0" applyAlignment="0" applyProtection="0"/>
    <xf numFmtId="0" fontId="2" fillId="32"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107" fillId="0" borderId="0"/>
    <xf numFmtId="0" fontId="107" fillId="0" borderId="0"/>
    <xf numFmtId="0" fontId="64" fillId="0" borderId="0"/>
    <xf numFmtId="0" fontId="68" fillId="0" borderId="0"/>
    <xf numFmtId="0" fontId="68" fillId="0" borderId="0"/>
    <xf numFmtId="0" fontId="64" fillId="0" borderId="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0" fontId="10" fillId="0" borderId="0"/>
    <xf numFmtId="0" fontId="8"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0" fontId="75" fillId="0" borderId="0">
      <protection locked="0"/>
    </xf>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0" fontId="2" fillId="0" borderId="0"/>
    <xf numFmtId="165" fontId="10"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6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67"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10"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10"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67"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4" fontId="75" fillId="0" borderId="0" applyFont="0" applyFill="0" applyBorder="0" applyAlignment="0" applyProtection="0"/>
    <xf numFmtId="164" fontId="75" fillId="0" borderId="0" applyFont="0" applyFill="0" applyBorder="0" applyAlignment="0" applyProtection="0"/>
    <xf numFmtId="165" fontId="10"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5" fontId="67"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8"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cellStyleXfs>
  <cellXfs count="641">
    <xf numFmtId="0" fontId="0" fillId="0" borderId="0" xfId="0"/>
    <xf numFmtId="166" fontId="3" fillId="0" borderId="0" xfId="0" applyNumberFormat="1" applyFont="1" applyAlignment="1">
      <alignment vertical="center"/>
    </xf>
    <xf numFmtId="166" fontId="3" fillId="0" borderId="0" xfId="0" applyNumberFormat="1" applyFont="1" applyFill="1" applyAlignment="1">
      <alignment vertical="center"/>
    </xf>
    <xf numFmtId="166" fontId="3" fillId="0" borderId="0" xfId="0" applyNumberFormat="1" applyFont="1" applyBorder="1" applyAlignment="1">
      <alignment vertical="center"/>
    </xf>
    <xf numFmtId="166" fontId="4" fillId="0" borderId="1" xfId="0" applyNumberFormat="1" applyFont="1" applyBorder="1" applyAlignment="1">
      <alignment vertical="center" wrapText="1"/>
    </xf>
    <xf numFmtId="166" fontId="3" fillId="0" borderId="0" xfId="0" applyNumberFormat="1" applyFont="1" applyAlignment="1">
      <alignment vertical="center" wrapText="1"/>
    </xf>
    <xf numFmtId="0" fontId="3" fillId="0" borderId="0" xfId="0" applyFont="1"/>
    <xf numFmtId="168" fontId="3" fillId="0" borderId="0" xfId="0" applyNumberFormat="1" applyFont="1" applyFill="1" applyBorder="1" applyAlignment="1">
      <alignment vertical="center"/>
    </xf>
    <xf numFmtId="0" fontId="12" fillId="0" borderId="0" xfId="0" applyFont="1" applyAlignment="1">
      <alignment vertical="center"/>
    </xf>
    <xf numFmtId="0" fontId="4" fillId="0" borderId="4" xfId="0" applyFont="1" applyFill="1" applyBorder="1" applyAlignment="1">
      <alignment vertical="center"/>
    </xf>
    <xf numFmtId="0" fontId="3" fillId="0" borderId="0" xfId="0" applyFont="1" applyFill="1" applyBorder="1" applyAlignment="1">
      <alignment vertical="center"/>
    </xf>
    <xf numFmtId="0" fontId="3" fillId="0" borderId="0" xfId="0" applyFont="1" applyAlignment="1">
      <alignment vertical="center"/>
    </xf>
    <xf numFmtId="0" fontId="5" fillId="2" borderId="6" xfId="0" applyFont="1" applyFill="1" applyBorder="1" applyAlignment="1">
      <alignment vertical="center"/>
    </xf>
    <xf numFmtId="167" fontId="5" fillId="2" borderId="2" xfId="0" applyNumberFormat="1" applyFont="1" applyFill="1" applyBorder="1" applyAlignment="1">
      <alignment vertical="center"/>
    </xf>
    <xf numFmtId="0" fontId="3" fillId="0" borderId="0" xfId="0" applyFont="1" applyFill="1" applyAlignment="1">
      <alignment vertical="center"/>
    </xf>
    <xf numFmtId="0" fontId="0" fillId="0" borderId="0" xfId="0" applyAlignment="1">
      <alignment vertical="center"/>
    </xf>
    <xf numFmtId="170" fontId="3" fillId="0" borderId="0" xfId="0" applyNumberFormat="1" applyFont="1" applyAlignment="1">
      <alignment vertical="center"/>
    </xf>
    <xf numFmtId="170" fontId="3" fillId="0" borderId="0" xfId="0" applyNumberFormat="1" applyFont="1" applyFill="1" applyBorder="1" applyAlignment="1">
      <alignment vertical="center"/>
    </xf>
    <xf numFmtId="170" fontId="4" fillId="0" borderId="1" xfId="0" applyNumberFormat="1" applyFont="1" applyBorder="1" applyAlignment="1">
      <alignment vertical="center" wrapText="1"/>
    </xf>
    <xf numFmtId="170" fontId="4" fillId="0" borderId="1" xfId="0" applyNumberFormat="1" applyFont="1" applyFill="1" applyBorder="1" applyAlignment="1">
      <alignment vertical="center" wrapText="1"/>
    </xf>
    <xf numFmtId="171" fontId="4" fillId="0" borderId="0" xfId="0" applyNumberFormat="1" applyFont="1" applyBorder="1" applyAlignment="1">
      <alignment vertical="center"/>
    </xf>
    <xf numFmtId="171" fontId="4" fillId="0" borderId="0" xfId="0" applyNumberFormat="1" applyFont="1" applyAlignment="1">
      <alignment vertical="center"/>
    </xf>
    <xf numFmtId="166" fontId="6" fillId="0" borderId="0" xfId="1" applyNumberFormat="1" applyFont="1" applyBorder="1" applyAlignment="1">
      <alignment horizontal="right" vertical="center"/>
    </xf>
    <xf numFmtId="2" fontId="3" fillId="0" borderId="0" xfId="0" applyNumberFormat="1" applyFont="1" applyFill="1" applyAlignment="1">
      <alignment vertical="center"/>
    </xf>
    <xf numFmtId="166" fontId="13" fillId="0" borderId="0" xfId="0" applyNumberFormat="1" applyFont="1" applyFill="1" applyAlignment="1">
      <alignment vertical="center"/>
    </xf>
    <xf numFmtId="166" fontId="3" fillId="0" borderId="0" xfId="0" applyNumberFormat="1" applyFont="1"/>
    <xf numFmtId="0" fontId="13" fillId="0" borderId="0" xfId="0" applyFont="1" applyFill="1" applyAlignment="1">
      <alignment vertical="center"/>
    </xf>
    <xf numFmtId="0" fontId="16" fillId="0" borderId="0" xfId="0" applyFont="1" applyFill="1" applyAlignment="1">
      <alignment vertical="center"/>
    </xf>
    <xf numFmtId="0" fontId="17" fillId="0" borderId="0" xfId="0" applyFont="1" applyFill="1" applyAlignment="1">
      <alignment vertical="center"/>
    </xf>
    <xf numFmtId="0" fontId="17" fillId="5" borderId="0" xfId="0" applyFont="1" applyFill="1" applyAlignment="1">
      <alignment vertical="center"/>
    </xf>
    <xf numFmtId="0" fontId="4" fillId="0" borderId="0" xfId="0" applyFont="1"/>
    <xf numFmtId="0" fontId="5" fillId="0" borderId="0" xfId="0" applyFont="1"/>
    <xf numFmtId="0" fontId="12" fillId="0" borderId="0" xfId="0" applyFont="1"/>
    <xf numFmtId="0" fontId="20" fillId="0" borderId="0" xfId="0" applyFont="1"/>
    <xf numFmtId="0" fontId="3" fillId="0" borderId="0" xfId="0" applyFont="1" applyAlignment="1">
      <alignment wrapText="1"/>
    </xf>
    <xf numFmtId="0" fontId="12" fillId="0" borderId="0" xfId="0" applyFont="1" applyAlignment="1" applyProtection="1">
      <alignment vertical="center"/>
    </xf>
    <xf numFmtId="166" fontId="3" fillId="0" borderId="0" xfId="0" applyNumberFormat="1" applyFont="1" applyAlignment="1" applyProtection="1">
      <alignment vertical="center"/>
    </xf>
    <xf numFmtId="166" fontId="3" fillId="0" borderId="0" xfId="0" applyNumberFormat="1" applyFont="1" applyAlignment="1" applyProtection="1">
      <alignment vertical="center" wrapText="1"/>
    </xf>
    <xf numFmtId="166" fontId="3" fillId="0" borderId="0" xfId="0" applyNumberFormat="1" applyFont="1" applyFill="1" applyBorder="1" applyAlignment="1" applyProtection="1">
      <alignment vertical="center"/>
    </xf>
    <xf numFmtId="166" fontId="13" fillId="0" borderId="0" xfId="0" applyNumberFormat="1" applyFont="1" applyFill="1" applyAlignment="1" applyProtection="1">
      <alignment vertical="center"/>
    </xf>
    <xf numFmtId="166" fontId="13" fillId="5" borderId="0" xfId="0" applyNumberFormat="1" applyFont="1" applyFill="1" applyAlignment="1" applyProtection="1">
      <alignment vertical="center"/>
    </xf>
    <xf numFmtId="0" fontId="3" fillId="0" borderId="0" xfId="0" applyFont="1" applyAlignment="1" applyProtection="1">
      <alignment vertical="center"/>
    </xf>
    <xf numFmtId="0" fontId="13" fillId="0" borderId="0" xfId="0" applyFont="1" applyFill="1" applyAlignment="1" applyProtection="1">
      <alignment vertical="center"/>
    </xf>
    <xf numFmtId="0" fontId="13" fillId="5" borderId="0" xfId="0" applyFont="1" applyFill="1" applyAlignment="1" applyProtection="1">
      <alignment vertical="center"/>
    </xf>
    <xf numFmtId="0" fontId="15" fillId="4" borderId="0" xfId="0" applyFont="1" applyFill="1" applyAlignment="1" applyProtection="1">
      <alignment vertical="center"/>
    </xf>
    <xf numFmtId="0" fontId="16" fillId="0" borderId="0" xfId="0" applyFont="1" applyFill="1" applyAlignment="1" applyProtection="1">
      <alignment vertical="center"/>
    </xf>
    <xf numFmtId="0" fontId="16" fillId="4" borderId="0" xfId="0" applyFont="1" applyFill="1" applyAlignment="1" applyProtection="1">
      <alignment vertical="center"/>
    </xf>
    <xf numFmtId="0" fontId="16" fillId="5" borderId="0" xfId="0" applyFont="1" applyFill="1" applyAlignment="1" applyProtection="1">
      <alignment vertical="center"/>
    </xf>
    <xf numFmtId="166" fontId="15" fillId="4" borderId="0" xfId="0" applyNumberFormat="1" applyFont="1" applyFill="1" applyAlignment="1" applyProtection="1">
      <alignment vertical="center"/>
    </xf>
    <xf numFmtId="0" fontId="18" fillId="4" borderId="0" xfId="0" applyFont="1" applyFill="1" applyAlignment="1" applyProtection="1">
      <alignment vertical="center"/>
    </xf>
    <xf numFmtId="0" fontId="17" fillId="0" borderId="0" xfId="0" applyFont="1" applyFill="1" applyAlignment="1" applyProtection="1">
      <alignment vertical="center"/>
    </xf>
    <xf numFmtId="0" fontId="4" fillId="0" borderId="4" xfId="0" applyFont="1" applyBorder="1" applyAlignment="1" applyProtection="1">
      <alignment vertical="center"/>
    </xf>
    <xf numFmtId="0" fontId="4" fillId="0" borderId="4" xfId="0" applyFont="1" applyBorder="1" applyAlignment="1" applyProtection="1">
      <alignment horizontal="right" vertical="center" wrapText="1"/>
    </xf>
    <xf numFmtId="0" fontId="13" fillId="0" borderId="0" xfId="0" applyFont="1" applyFill="1" applyBorder="1" applyAlignment="1" applyProtection="1">
      <alignment vertical="center"/>
    </xf>
    <xf numFmtId="0" fontId="13" fillId="5" borderId="0" xfId="0" applyFont="1" applyFill="1" applyBorder="1" applyAlignment="1" applyProtection="1">
      <alignment vertical="center"/>
    </xf>
    <xf numFmtId="0" fontId="17" fillId="0" borderId="0" xfId="0" applyFont="1" applyFill="1" applyBorder="1" applyAlignment="1" applyProtection="1">
      <alignment vertical="center"/>
    </xf>
    <xf numFmtId="0" fontId="17" fillId="5" borderId="0" xfId="0" applyFont="1" applyFill="1" applyBorder="1" applyAlignment="1" applyProtection="1">
      <alignment vertical="center"/>
    </xf>
    <xf numFmtId="0" fontId="3" fillId="0" borderId="5" xfId="0" applyFont="1" applyBorder="1" applyAlignment="1" applyProtection="1">
      <alignment vertical="center"/>
    </xf>
    <xf numFmtId="166" fontId="3" fillId="0" borderId="5" xfId="0" applyNumberFormat="1" applyFont="1" applyBorder="1" applyAlignment="1" applyProtection="1">
      <alignment vertical="center"/>
    </xf>
    <xf numFmtId="0" fontId="3" fillId="0" borderId="0" xfId="0" applyFont="1" applyBorder="1" applyAlignment="1" applyProtection="1">
      <alignment vertical="center"/>
    </xf>
    <xf numFmtId="0" fontId="17" fillId="5" borderId="0" xfId="0" applyFont="1" applyFill="1" applyAlignment="1" applyProtection="1">
      <alignment vertical="center"/>
    </xf>
    <xf numFmtId="166" fontId="3" fillId="0" borderId="0" xfId="1" applyNumberFormat="1" applyFont="1" applyAlignment="1" applyProtection="1">
      <alignment vertical="center"/>
    </xf>
    <xf numFmtId="166" fontId="15" fillId="4" borderId="0" xfId="1" applyNumberFormat="1" applyFont="1" applyFill="1" applyAlignment="1" applyProtection="1">
      <alignment vertical="center"/>
    </xf>
    <xf numFmtId="166" fontId="3" fillId="0" borderId="0" xfId="1" applyNumberFormat="1" applyFont="1" applyFill="1" applyAlignment="1" applyProtection="1">
      <alignment vertical="center"/>
    </xf>
    <xf numFmtId="166" fontId="3" fillId="0" borderId="5" xfId="1" applyNumberFormat="1" applyFont="1" applyBorder="1" applyAlignment="1" applyProtection="1">
      <alignment vertical="center"/>
    </xf>
    <xf numFmtId="0" fontId="5" fillId="0" borderId="0" xfId="0" applyFont="1" applyBorder="1" applyAlignment="1" applyProtection="1">
      <alignment vertical="center"/>
    </xf>
    <xf numFmtId="166" fontId="5" fillId="0" borderId="0" xfId="1" applyNumberFormat="1" applyFont="1" applyBorder="1" applyAlignment="1" applyProtection="1">
      <alignment vertical="center"/>
    </xf>
    <xf numFmtId="0" fontId="0" fillId="0" borderId="0" xfId="0" applyAlignment="1" applyProtection="1">
      <alignment vertical="center"/>
    </xf>
    <xf numFmtId="0" fontId="4" fillId="0" borderId="0" xfId="0" applyFont="1" applyBorder="1" applyAlignment="1" applyProtection="1">
      <alignment vertical="center"/>
    </xf>
    <xf numFmtId="166" fontId="4" fillId="0" borderId="0" xfId="1" applyNumberFormat="1" applyFont="1" applyBorder="1" applyAlignment="1" applyProtection="1">
      <alignment vertical="center"/>
    </xf>
    <xf numFmtId="166" fontId="3" fillId="0" borderId="0" xfId="0" applyNumberFormat="1" applyFont="1" applyFill="1" applyAlignment="1" applyProtection="1">
      <alignment vertical="center"/>
    </xf>
    <xf numFmtId="166" fontId="4" fillId="0" borderId="0" xfId="0" applyNumberFormat="1" applyFont="1" applyFill="1" applyAlignment="1" applyProtection="1">
      <alignment vertical="center"/>
    </xf>
    <xf numFmtId="166" fontId="4" fillId="0" borderId="0" xfId="0" applyNumberFormat="1" applyFont="1" applyAlignment="1" applyProtection="1">
      <alignment vertical="center"/>
    </xf>
    <xf numFmtId="166" fontId="4" fillId="0" borderId="0" xfId="0" applyNumberFormat="1" applyFont="1" applyBorder="1" applyAlignment="1" applyProtection="1">
      <alignment horizontal="right" vertical="center"/>
    </xf>
    <xf numFmtId="166" fontId="4" fillId="0" borderId="0" xfId="0" applyNumberFormat="1" applyFont="1" applyFill="1" applyBorder="1" applyAlignment="1" applyProtection="1">
      <alignment horizontal="right" vertical="center"/>
    </xf>
    <xf numFmtId="9" fontId="3" fillId="0" borderId="0" xfId="2" applyFont="1" applyAlignment="1" applyProtection="1">
      <alignment vertical="center"/>
    </xf>
    <xf numFmtId="1" fontId="3" fillId="0" borderId="0" xfId="3" applyNumberFormat="1" applyFont="1" applyBorder="1" applyAlignment="1" applyProtection="1">
      <alignment horizontal="right" vertical="center"/>
    </xf>
    <xf numFmtId="9" fontId="3" fillId="0" borderId="0" xfId="2" applyFont="1" applyFill="1" applyBorder="1" applyAlignment="1" applyProtection="1">
      <alignment vertical="center"/>
    </xf>
    <xf numFmtId="171" fontId="3" fillId="3" borderId="0" xfId="0" applyNumberFormat="1" applyFont="1" applyFill="1" applyAlignment="1" applyProtection="1">
      <alignment vertical="center"/>
    </xf>
    <xf numFmtId="171" fontId="3" fillId="0" borderId="0" xfId="0" applyNumberFormat="1" applyFont="1" applyAlignment="1" applyProtection="1">
      <alignment vertical="center"/>
    </xf>
    <xf numFmtId="166" fontId="3" fillId="3" borderId="0" xfId="0" applyNumberFormat="1" applyFont="1" applyFill="1" applyAlignment="1" applyProtection="1">
      <alignment vertical="center"/>
    </xf>
    <xf numFmtId="170" fontId="3" fillId="0" borderId="0" xfId="0" applyNumberFormat="1" applyFont="1" applyAlignment="1" applyProtection="1">
      <alignment vertical="center"/>
    </xf>
    <xf numFmtId="170" fontId="3" fillId="0" borderId="0" xfId="0" applyNumberFormat="1" applyFont="1" applyFill="1" applyAlignment="1" applyProtection="1">
      <alignment vertical="center"/>
    </xf>
    <xf numFmtId="170" fontId="3" fillId="3" borderId="0" xfId="0" applyNumberFormat="1" applyFont="1" applyFill="1" applyAlignment="1" applyProtection="1">
      <alignment vertical="center"/>
    </xf>
    <xf numFmtId="172" fontId="3" fillId="0" borderId="0" xfId="0" applyNumberFormat="1" applyFont="1" applyAlignment="1" applyProtection="1">
      <alignment vertical="center"/>
    </xf>
    <xf numFmtId="173" fontId="3" fillId="0" borderId="0" xfId="2" applyNumberFormat="1" applyFont="1" applyFill="1" applyBorder="1" applyAlignment="1" applyProtection="1">
      <alignment vertical="center"/>
      <protection locked="0"/>
    </xf>
    <xf numFmtId="0" fontId="3" fillId="0" borderId="0" xfId="0" applyFont="1" applyAlignment="1"/>
    <xf numFmtId="3" fontId="3" fillId="0" borderId="0" xfId="3" applyNumberFormat="1" applyFont="1"/>
    <xf numFmtId="0" fontId="16" fillId="4" borderId="0" xfId="0" applyFont="1" applyFill="1" applyAlignment="1">
      <alignment vertical="center"/>
    </xf>
    <xf numFmtId="0" fontId="13" fillId="0" borderId="0" xfId="0" applyFont="1" applyFill="1" applyAlignment="1" applyProtection="1">
      <alignment horizontal="left" vertical="center"/>
    </xf>
    <xf numFmtId="0" fontId="13" fillId="0" borderId="0" xfId="0" applyFont="1" applyFill="1" applyAlignment="1" applyProtection="1">
      <alignment horizontal="right" vertical="center" indent="1"/>
    </xf>
    <xf numFmtId="174" fontId="13" fillId="0" borderId="11" xfId="1" applyNumberFormat="1" applyFont="1" applyFill="1" applyBorder="1" applyAlignment="1" applyProtection="1">
      <alignment vertical="center"/>
    </xf>
    <xf numFmtId="0" fontId="0" fillId="0" borderId="0" xfId="0" applyBorder="1" applyAlignment="1" applyProtection="1">
      <alignment vertical="center"/>
    </xf>
    <xf numFmtId="0" fontId="17" fillId="0" borderId="0" xfId="0" applyFont="1" applyFill="1" applyBorder="1" applyAlignment="1">
      <alignment vertical="center"/>
    </xf>
    <xf numFmtId="0" fontId="21" fillId="0" borderId="0" xfId="0" applyFont="1" applyFill="1" applyBorder="1" applyAlignment="1" applyProtection="1">
      <alignment horizontal="left" vertical="center"/>
    </xf>
    <xf numFmtId="0" fontId="22" fillId="0" borderId="0" xfId="0" applyFont="1" applyAlignment="1" applyProtection="1">
      <alignment vertical="center"/>
    </xf>
    <xf numFmtId="0" fontId="14" fillId="0" borderId="0" xfId="0" applyFont="1" applyAlignment="1">
      <alignment vertical="center"/>
    </xf>
    <xf numFmtId="0" fontId="0" fillId="0" borderId="0" xfId="0" applyFont="1" applyAlignment="1">
      <alignment vertical="center"/>
    </xf>
    <xf numFmtId="170" fontId="3" fillId="0" borderId="14" xfId="0" applyNumberFormat="1" applyFont="1" applyFill="1" applyBorder="1" applyAlignment="1">
      <alignment vertical="center"/>
    </xf>
    <xf numFmtId="170" fontId="3" fillId="0" borderId="13" xfId="0" applyNumberFormat="1" applyFont="1" applyFill="1" applyBorder="1" applyAlignment="1">
      <alignment vertical="center"/>
    </xf>
    <xf numFmtId="9" fontId="3" fillId="0" borderId="13" xfId="2" applyFont="1" applyFill="1" applyBorder="1" applyAlignment="1">
      <alignment vertical="center"/>
    </xf>
    <xf numFmtId="9" fontId="3" fillId="0" borderId="14" xfId="2" applyFont="1" applyFill="1" applyBorder="1" applyAlignment="1">
      <alignment vertical="center"/>
    </xf>
    <xf numFmtId="9" fontId="3" fillId="0" borderId="0" xfId="2" applyFont="1" applyFill="1" applyBorder="1" applyAlignment="1">
      <alignment vertical="center"/>
    </xf>
    <xf numFmtId="9" fontId="3" fillId="0" borderId="15" xfId="2" applyFont="1" applyFill="1" applyBorder="1" applyAlignment="1">
      <alignment vertical="center"/>
    </xf>
    <xf numFmtId="166" fontId="4" fillId="0" borderId="1" xfId="0" applyNumberFormat="1" applyFont="1" applyBorder="1" applyAlignment="1">
      <alignment horizontal="center" vertical="center" wrapText="1"/>
    </xf>
    <xf numFmtId="0" fontId="0" fillId="0" borderId="0" xfId="0" applyFill="1"/>
    <xf numFmtId="0" fontId="0" fillId="0" borderId="0" xfId="0" applyBorder="1"/>
    <xf numFmtId="166" fontId="1" fillId="2" borderId="2" xfId="0" applyNumberFormat="1" applyFont="1" applyFill="1" applyBorder="1"/>
    <xf numFmtId="0" fontId="0" fillId="0" borderId="0" xfId="0" applyFill="1" applyBorder="1"/>
    <xf numFmtId="166" fontId="3" fillId="0" borderId="0" xfId="3" applyNumberFormat="1" applyFont="1" applyFill="1"/>
    <xf numFmtId="175" fontId="4" fillId="0" borderId="0" xfId="3" applyNumberFormat="1" applyFont="1" applyFill="1"/>
    <xf numFmtId="176" fontId="3" fillId="0" borderId="0" xfId="3" applyNumberFormat="1" applyFont="1" applyFill="1"/>
    <xf numFmtId="0" fontId="23" fillId="0" borderId="0" xfId="0" applyFont="1" applyFill="1" applyAlignment="1">
      <alignment vertical="center"/>
    </xf>
    <xf numFmtId="0" fontId="14" fillId="0" borderId="0" xfId="0" applyFont="1"/>
    <xf numFmtId="0" fontId="12" fillId="0" borderId="0" xfId="0" applyFont="1" applyFill="1" applyAlignment="1">
      <alignment vertical="center"/>
    </xf>
    <xf numFmtId="166" fontId="3" fillId="0" borderId="0" xfId="0" applyNumberFormat="1" applyFont="1" applyFill="1" applyAlignment="1">
      <alignment vertical="center" wrapText="1"/>
    </xf>
    <xf numFmtId="0" fontId="0" fillId="0" borderId="0" xfId="0" applyAlignment="1">
      <alignment horizontal="center"/>
    </xf>
    <xf numFmtId="0" fontId="14" fillId="0" borderId="0" xfId="0" applyFont="1" applyAlignment="1">
      <alignment vertical="center" wrapText="1"/>
    </xf>
    <xf numFmtId="0" fontId="14" fillId="0" borderId="0" xfId="0" applyFont="1" applyAlignment="1">
      <alignment horizontal="center" vertical="center"/>
    </xf>
    <xf numFmtId="166" fontId="4" fillId="0" borderId="0" xfId="0" applyNumberFormat="1" applyFont="1" applyBorder="1" applyAlignment="1">
      <alignment vertical="center" wrapText="1"/>
    </xf>
    <xf numFmtId="170" fontId="4" fillId="0" borderId="0" xfId="0" applyNumberFormat="1" applyFont="1" applyBorder="1" applyAlignment="1">
      <alignment vertical="center" wrapText="1"/>
    </xf>
    <xf numFmtId="170" fontId="4" fillId="0" borderId="0" xfId="0" applyNumberFormat="1" applyFont="1" applyFill="1" applyBorder="1" applyAlignment="1">
      <alignment vertical="center" wrapText="1"/>
    </xf>
    <xf numFmtId="166" fontId="4" fillId="0" borderId="0" xfId="0" applyNumberFormat="1" applyFont="1" applyBorder="1" applyAlignment="1">
      <alignment horizontal="center" vertical="center" wrapText="1"/>
    </xf>
    <xf numFmtId="0" fontId="0" fillId="0" borderId="0" xfId="0" applyFont="1"/>
    <xf numFmtId="0" fontId="0" fillId="0" borderId="0" xfId="0" applyFont="1" applyFill="1"/>
    <xf numFmtId="0" fontId="0" fillId="0" borderId="0" xfId="0" applyFont="1" applyAlignment="1">
      <alignment horizontal="center"/>
    </xf>
    <xf numFmtId="0" fontId="14" fillId="0" borderId="0" xfId="0" applyFont="1" applyFill="1"/>
    <xf numFmtId="0" fontId="14" fillId="0" borderId="0" xfId="0" applyFont="1" applyAlignment="1">
      <alignment horizontal="center"/>
    </xf>
    <xf numFmtId="0" fontId="0" fillId="0" borderId="0" xfId="0" applyFont="1" applyAlignment="1">
      <alignment horizontal="left"/>
    </xf>
    <xf numFmtId="0" fontId="25" fillId="0" borderId="0" xfId="0" applyFont="1"/>
    <xf numFmtId="0" fontId="26" fillId="0" borderId="0" xfId="0" applyFont="1"/>
    <xf numFmtId="0" fontId="3" fillId="0" borderId="0" xfId="0" applyFont="1" applyAlignment="1" applyProtection="1">
      <alignment horizontal="left" vertical="center"/>
    </xf>
    <xf numFmtId="0" fontId="12" fillId="0" borderId="0" xfId="0" applyFont="1" applyBorder="1"/>
    <xf numFmtId="0" fontId="12" fillId="0" borderId="0" xfId="0" applyFont="1" applyBorder="1" applyAlignment="1">
      <alignment vertical="center"/>
    </xf>
    <xf numFmtId="0" fontId="3" fillId="0" borderId="0" xfId="0" applyFont="1" applyBorder="1"/>
    <xf numFmtId="0" fontId="5" fillId="0" borderId="0" xfId="0" applyFont="1" applyBorder="1"/>
    <xf numFmtId="178" fontId="0" fillId="0" borderId="0" xfId="0" applyNumberFormat="1" applyBorder="1"/>
    <xf numFmtId="0" fontId="27" fillId="4" borderId="0" xfId="0" applyFont="1" applyFill="1" applyBorder="1"/>
    <xf numFmtId="0" fontId="26" fillId="0" borderId="0" xfId="0" applyFont="1" applyBorder="1"/>
    <xf numFmtId="166" fontId="0" fillId="0" borderId="0" xfId="0" applyNumberFormat="1" applyBorder="1"/>
    <xf numFmtId="166" fontId="0" fillId="0" borderId="0" xfId="0" applyNumberFormat="1" applyFill="1" applyBorder="1"/>
    <xf numFmtId="166" fontId="27" fillId="4" borderId="0" xfId="0" applyNumberFormat="1" applyFont="1" applyFill="1" applyBorder="1"/>
    <xf numFmtId="0" fontId="17" fillId="0" borderId="0" xfId="0" applyFont="1" applyFill="1" applyBorder="1"/>
    <xf numFmtId="0" fontId="28" fillId="0" borderId="0" xfId="0" applyFont="1" applyFill="1" applyBorder="1"/>
    <xf numFmtId="166" fontId="17" fillId="0" borderId="0" xfId="0" applyNumberFormat="1" applyFont="1" applyFill="1" applyBorder="1"/>
    <xf numFmtId="0" fontId="27" fillId="0" borderId="0" xfId="0" applyFont="1" applyFill="1" applyBorder="1"/>
    <xf numFmtId="166" fontId="27" fillId="0" borderId="0" xfId="0" applyNumberFormat="1" applyFont="1" applyFill="1" applyBorder="1"/>
    <xf numFmtId="168" fontId="0" fillId="0" borderId="0" xfId="0" applyNumberFormat="1" applyBorder="1"/>
    <xf numFmtId="0" fontId="14" fillId="0" borderId="0" xfId="0" applyFont="1" applyBorder="1"/>
    <xf numFmtId="166" fontId="14" fillId="0" borderId="0" xfId="0" applyNumberFormat="1" applyFont="1" applyBorder="1"/>
    <xf numFmtId="0" fontId="0" fillId="4" borderId="0" xfId="0" applyFill="1" applyBorder="1"/>
    <xf numFmtId="166" fontId="0" fillId="4" borderId="0" xfId="0" applyNumberFormat="1" applyFill="1" applyBorder="1"/>
    <xf numFmtId="0" fontId="0" fillId="4" borderId="0" xfId="0" applyFill="1"/>
    <xf numFmtId="0" fontId="3" fillId="0" borderId="5" xfId="0" applyFont="1" applyBorder="1"/>
    <xf numFmtId="166" fontId="20" fillId="0" borderId="0" xfId="0" applyNumberFormat="1" applyFont="1"/>
    <xf numFmtId="166" fontId="3" fillId="0" borderId="0" xfId="3" applyNumberFormat="1" applyFont="1"/>
    <xf numFmtId="166" fontId="3" fillId="0" borderId="5" xfId="3" applyNumberFormat="1" applyFont="1" applyBorder="1"/>
    <xf numFmtId="0" fontId="3" fillId="0" borderId="1" xfId="0" applyFont="1" applyBorder="1"/>
    <xf numFmtId="0" fontId="3" fillId="0" borderId="8" xfId="0" applyFont="1" applyBorder="1"/>
    <xf numFmtId="0" fontId="6" fillId="0" borderId="0" xfId="0" applyFont="1" applyBorder="1"/>
    <xf numFmtId="3" fontId="3" fillId="0" borderId="5" xfId="3" applyNumberFormat="1" applyFont="1" applyBorder="1"/>
    <xf numFmtId="171" fontId="12" fillId="0" borderId="0" xfId="0" applyNumberFormat="1" applyFont="1" applyAlignment="1">
      <alignment vertical="center"/>
    </xf>
    <xf numFmtId="171" fontId="5" fillId="0" borderId="0" xfId="0" applyNumberFormat="1" applyFont="1" applyAlignment="1">
      <alignment vertical="center"/>
    </xf>
    <xf numFmtId="171" fontId="3" fillId="0" borderId="0" xfId="0" applyNumberFormat="1" applyFont="1" applyAlignment="1">
      <alignment vertical="center"/>
    </xf>
    <xf numFmtId="10" fontId="0" fillId="0" borderId="0" xfId="0" applyNumberFormat="1"/>
    <xf numFmtId="10" fontId="14" fillId="0" borderId="0" xfId="0" applyNumberFormat="1" applyFont="1"/>
    <xf numFmtId="10" fontId="0" fillId="0" borderId="0" xfId="0" applyNumberFormat="1" applyFont="1"/>
    <xf numFmtId="10" fontId="14" fillId="0" borderId="0" xfId="0" applyNumberFormat="1" applyFont="1" applyAlignment="1">
      <alignment vertical="center"/>
    </xf>
    <xf numFmtId="0" fontId="25" fillId="0" borderId="0" xfId="0" applyFont="1" applyBorder="1"/>
    <xf numFmtId="166" fontId="25" fillId="0" borderId="0" xfId="0" applyNumberFormat="1" applyFont="1" applyBorder="1"/>
    <xf numFmtId="166" fontId="14" fillId="0" borderId="0" xfId="0" applyNumberFormat="1" applyFont="1" applyFill="1" applyBorder="1"/>
    <xf numFmtId="0" fontId="0" fillId="0" borderId="0" xfId="0" applyBorder="1" applyAlignment="1">
      <alignment wrapText="1"/>
    </xf>
    <xf numFmtId="166" fontId="3" fillId="0" borderId="0" xfId="0" applyNumberFormat="1" applyFont="1" applyAlignment="1" applyProtection="1">
      <alignment horizontal="left" vertical="center" wrapText="1"/>
    </xf>
    <xf numFmtId="0" fontId="4" fillId="0" borderId="1" xfId="0" applyFont="1" applyBorder="1"/>
    <xf numFmtId="166" fontId="3" fillId="0" borderId="1" xfId="0" applyNumberFormat="1" applyFont="1" applyBorder="1"/>
    <xf numFmtId="0" fontId="29" fillId="0" borderId="0" xfId="0" applyFont="1" applyFill="1" applyBorder="1"/>
    <xf numFmtId="166" fontId="29" fillId="0" borderId="0" xfId="0" applyNumberFormat="1" applyFont="1" applyFill="1" applyBorder="1"/>
    <xf numFmtId="166" fontId="3" fillId="0" borderId="0" xfId="1" applyNumberFormat="1" applyFont="1" applyBorder="1" applyAlignment="1" applyProtection="1">
      <alignment vertical="center"/>
    </xf>
    <xf numFmtId="166" fontId="19" fillId="0" borderId="8" xfId="0" applyNumberFormat="1" applyFont="1" applyBorder="1" applyAlignment="1" applyProtection="1">
      <alignment vertical="center"/>
    </xf>
    <xf numFmtId="166" fontId="30" fillId="0" borderId="8" xfId="0" applyNumberFormat="1" applyFont="1" applyFill="1" applyBorder="1" applyAlignment="1">
      <alignment vertical="center" wrapText="1"/>
    </xf>
    <xf numFmtId="166" fontId="4" fillId="0" borderId="8" xfId="2" applyNumberFormat="1" applyFont="1" applyBorder="1" applyAlignment="1" applyProtection="1">
      <alignment vertical="center"/>
    </xf>
    <xf numFmtId="179" fontId="3" fillId="0" borderId="0" xfId="0" applyNumberFormat="1" applyFont="1" applyFill="1" applyAlignment="1" applyProtection="1">
      <alignment vertical="center"/>
    </xf>
    <xf numFmtId="0" fontId="3" fillId="0" borderId="0" xfId="0" applyFont="1" applyAlignment="1" applyProtection="1">
      <alignment horizontal="left" vertical="center" wrapText="1"/>
    </xf>
    <xf numFmtId="0" fontId="14" fillId="0" borderId="0" xfId="0" applyFont="1" applyAlignment="1">
      <alignment horizontal="center" vertical="center" wrapText="1"/>
    </xf>
    <xf numFmtId="0" fontId="27" fillId="0" borderId="0" xfId="0" applyFont="1" applyBorder="1"/>
    <xf numFmtId="1" fontId="3" fillId="0" borderId="5" xfId="0" applyNumberFormat="1" applyFont="1" applyBorder="1"/>
    <xf numFmtId="1" fontId="3" fillId="0" borderId="0" xfId="0" applyNumberFormat="1" applyFont="1" applyBorder="1"/>
    <xf numFmtId="0" fontId="19" fillId="0" borderId="0" xfId="0" applyFont="1" applyAlignment="1">
      <alignment wrapText="1"/>
    </xf>
    <xf numFmtId="177" fontId="1" fillId="6" borderId="2" xfId="0" applyNumberFormat="1" applyFont="1" applyFill="1" applyBorder="1"/>
    <xf numFmtId="0" fontId="32" fillId="0" borderId="0" xfId="0" applyFont="1"/>
    <xf numFmtId="0" fontId="0" fillId="0" borderId="0" xfId="0" applyBorder="1" applyAlignment="1">
      <alignment horizontal="center"/>
    </xf>
    <xf numFmtId="0" fontId="0" fillId="0" borderId="0" xfId="0" applyBorder="1" applyAlignment="1">
      <alignment horizontal="center" vertical="center"/>
    </xf>
    <xf numFmtId="166" fontId="19" fillId="0" borderId="0" xfId="0" applyNumberFormat="1" applyFont="1" applyFill="1" applyAlignment="1" applyProtection="1">
      <alignment horizontal="left" vertical="center" wrapText="1"/>
    </xf>
    <xf numFmtId="0" fontId="25" fillId="0" borderId="0" xfId="0" applyFont="1" applyAlignment="1">
      <alignment vertical="center"/>
    </xf>
    <xf numFmtId="0" fontId="19" fillId="0" borderId="0" xfId="0" applyFont="1" applyAlignment="1" applyProtection="1">
      <alignment vertical="center"/>
    </xf>
    <xf numFmtId="0" fontId="3" fillId="0" borderId="1" xfId="0" applyFont="1" applyBorder="1" applyAlignment="1" applyProtection="1">
      <alignment vertical="center"/>
    </xf>
    <xf numFmtId="0" fontId="0" fillId="0" borderId="1" xfId="0" applyBorder="1" applyAlignment="1">
      <alignment horizontal="center" vertical="center"/>
    </xf>
    <xf numFmtId="0" fontId="14" fillId="0" borderId="0" xfId="0" applyFont="1" applyAlignment="1">
      <alignment horizontal="center" vertical="center" wrapText="1"/>
    </xf>
    <xf numFmtId="1" fontId="14" fillId="0" borderId="0" xfId="0" applyNumberFormat="1" applyFont="1" applyBorder="1"/>
    <xf numFmtId="0" fontId="3" fillId="5" borderId="16" xfId="0" applyFont="1" applyFill="1" applyBorder="1" applyAlignment="1">
      <alignment vertical="top" wrapText="1"/>
    </xf>
    <xf numFmtId="0" fontId="3" fillId="5" borderId="21" xfId="0" applyFont="1" applyFill="1" applyBorder="1" applyAlignment="1">
      <alignment vertical="top" wrapText="1"/>
    </xf>
    <xf numFmtId="0" fontId="35" fillId="5" borderId="21" xfId="0" applyFont="1" applyFill="1" applyBorder="1" applyAlignment="1">
      <alignment vertical="top" wrapText="1"/>
    </xf>
    <xf numFmtId="0" fontId="35" fillId="5" borderId="22" xfId="0" applyFont="1" applyFill="1" applyBorder="1" applyAlignment="1">
      <alignment vertical="top" wrapText="1"/>
    </xf>
    <xf numFmtId="0" fontId="35" fillId="5" borderId="23" xfId="0" applyFont="1" applyFill="1" applyBorder="1" applyAlignment="1">
      <alignment vertical="top" wrapText="1"/>
    </xf>
    <xf numFmtId="0" fontId="35" fillId="5" borderId="24" xfId="0" applyFont="1" applyFill="1" applyBorder="1" applyAlignment="1">
      <alignment vertical="top" wrapText="1"/>
    </xf>
    <xf numFmtId="0" fontId="35" fillId="5" borderId="17" xfId="0" applyFont="1" applyFill="1" applyBorder="1" applyAlignment="1">
      <alignment vertical="top" wrapText="1"/>
    </xf>
    <xf numFmtId="0" fontId="37" fillId="5" borderId="17" xfId="0" applyFont="1" applyFill="1" applyBorder="1" applyAlignment="1">
      <alignment vertical="top" wrapText="1"/>
    </xf>
    <xf numFmtId="0" fontId="0" fillId="5" borderId="0" xfId="0" applyFill="1"/>
    <xf numFmtId="0" fontId="38" fillId="5" borderId="0" xfId="0" applyFont="1" applyFill="1"/>
    <xf numFmtId="0" fontId="7" fillId="5" borderId="0" xfId="4" applyFill="1"/>
    <xf numFmtId="0" fontId="39" fillId="7" borderId="0" xfId="0" applyFont="1" applyFill="1"/>
    <xf numFmtId="0" fontId="39" fillId="8" borderId="0" xfId="0" applyFont="1" applyFill="1"/>
    <xf numFmtId="0" fontId="0" fillId="8" borderId="0" xfId="0" applyFill="1"/>
    <xf numFmtId="0" fontId="40" fillId="8" borderId="0" xfId="0" applyFont="1" applyFill="1"/>
    <xf numFmtId="0" fontId="24" fillId="5" borderId="0" xfId="0" applyFont="1" applyFill="1"/>
    <xf numFmtId="0" fontId="0" fillId="5" borderId="0" xfId="0" applyFont="1" applyFill="1"/>
    <xf numFmtId="0" fontId="35" fillId="5" borderId="20" xfId="0" applyFont="1" applyFill="1" applyBorder="1" applyAlignment="1">
      <alignment vertical="top" wrapText="1"/>
    </xf>
    <xf numFmtId="0" fontId="35" fillId="5" borderId="19" xfId="0" applyFont="1" applyFill="1" applyBorder="1" applyAlignment="1">
      <alignment vertical="top" wrapText="1"/>
    </xf>
    <xf numFmtId="0" fontId="35" fillId="5" borderId="16" xfId="0" applyFont="1" applyFill="1" applyBorder="1" applyAlignment="1">
      <alignment vertical="top" wrapText="1"/>
    </xf>
    <xf numFmtId="0" fontId="3" fillId="5" borderId="20" xfId="0" applyFont="1" applyFill="1" applyBorder="1" applyAlignment="1">
      <alignment vertical="top" wrapText="1"/>
    </xf>
    <xf numFmtId="0" fontId="3" fillId="5" borderId="19" xfId="0" applyFont="1" applyFill="1" applyBorder="1" applyAlignment="1">
      <alignment vertical="top" wrapText="1"/>
    </xf>
    <xf numFmtId="0" fontId="22" fillId="5" borderId="0" xfId="0" applyFont="1" applyFill="1" applyAlignment="1" applyProtection="1">
      <alignment vertical="center"/>
    </xf>
    <xf numFmtId="0" fontId="3" fillId="5" borderId="0" xfId="0" applyFont="1" applyFill="1"/>
    <xf numFmtId="0" fontId="1" fillId="5" borderId="0" xfId="0" applyFont="1" applyFill="1"/>
    <xf numFmtId="0" fontId="13" fillId="4" borderId="0" xfId="0" applyFont="1" applyFill="1" applyAlignment="1" applyProtection="1">
      <alignment vertical="center"/>
    </xf>
    <xf numFmtId="1" fontId="0" fillId="0" borderId="0" xfId="0" applyNumberFormat="1" applyFont="1" applyBorder="1" applyAlignment="1">
      <alignment horizontal="center"/>
    </xf>
    <xf numFmtId="166" fontId="19" fillId="0" borderId="0" xfId="0" applyNumberFormat="1" applyFont="1" applyAlignment="1" applyProtection="1">
      <alignment horizontal="center" vertical="center" wrapText="1"/>
    </xf>
    <xf numFmtId="166" fontId="0" fillId="0" borderId="0" xfId="0" applyNumberFormat="1" applyFont="1" applyAlignment="1" applyProtection="1">
      <alignment horizontal="center" vertical="center"/>
    </xf>
    <xf numFmtId="1" fontId="0" fillId="0" borderId="5" xfId="0" applyNumberFormat="1" applyFont="1" applyBorder="1" applyAlignment="1">
      <alignment horizontal="center"/>
    </xf>
    <xf numFmtId="166" fontId="3" fillId="5" borderId="2" xfId="0" applyNumberFormat="1" applyFont="1" applyFill="1" applyBorder="1" applyAlignment="1" applyProtection="1">
      <alignment vertical="center"/>
      <protection locked="0"/>
    </xf>
    <xf numFmtId="166" fontId="3" fillId="5" borderId="9" xfId="0" applyNumberFormat="1" applyFont="1" applyFill="1" applyBorder="1" applyAlignment="1" applyProtection="1">
      <alignment vertical="center"/>
      <protection locked="0"/>
    </xf>
    <xf numFmtId="1" fontId="3" fillId="5" borderId="0" xfId="2" applyNumberFormat="1" applyFont="1" applyFill="1" applyBorder="1" applyAlignment="1" applyProtection="1">
      <alignment vertical="center"/>
      <protection locked="0"/>
    </xf>
    <xf numFmtId="0" fontId="4" fillId="0" borderId="4" xfId="0" applyFont="1" applyBorder="1" applyAlignment="1" applyProtection="1">
      <alignment horizontal="center" vertical="center" wrapText="1"/>
    </xf>
    <xf numFmtId="1" fontId="0" fillId="0" borderId="1" xfId="0" applyNumberFormat="1" applyFont="1" applyBorder="1" applyAlignment="1">
      <alignment horizontal="center"/>
    </xf>
    <xf numFmtId="166" fontId="3" fillId="0" borderId="1" xfId="0" applyNumberFormat="1" applyFont="1" applyBorder="1" applyAlignment="1" applyProtection="1">
      <alignment horizontal="left" vertical="center" wrapText="1"/>
    </xf>
    <xf numFmtId="166" fontId="13" fillId="0" borderId="1" xfId="0" applyNumberFormat="1" applyFont="1" applyFill="1" applyBorder="1" applyAlignment="1" applyProtection="1">
      <alignment vertical="center"/>
    </xf>
    <xf numFmtId="166" fontId="3" fillId="0" borderId="1" xfId="0" applyNumberFormat="1" applyFont="1" applyBorder="1" applyAlignment="1" applyProtection="1">
      <alignment vertical="center"/>
    </xf>
    <xf numFmtId="0" fontId="36" fillId="11" borderId="17" xfId="0" applyFont="1" applyFill="1" applyBorder="1" applyAlignment="1">
      <alignment vertical="top" wrapText="1"/>
    </xf>
    <xf numFmtId="181" fontId="3" fillId="0" borderId="0" xfId="0" applyNumberFormat="1" applyFont="1"/>
    <xf numFmtId="165" fontId="3" fillId="0" borderId="0" xfId="0" applyNumberFormat="1" applyFont="1" applyAlignment="1">
      <alignment horizontal="center"/>
    </xf>
    <xf numFmtId="10" fontId="3" fillId="0" borderId="0" xfId="0" applyNumberFormat="1" applyFont="1"/>
    <xf numFmtId="166" fontId="0" fillId="2" borderId="2" xfId="0" applyNumberFormat="1" applyFont="1" applyFill="1" applyBorder="1" applyAlignment="1" applyProtection="1">
      <alignment vertical="center"/>
    </xf>
    <xf numFmtId="10" fontId="3" fillId="0" borderId="0" xfId="0" applyNumberFormat="1" applyFont="1" applyFill="1" applyBorder="1" applyAlignment="1">
      <alignment vertical="center"/>
    </xf>
    <xf numFmtId="169" fontId="3" fillId="0" borderId="0" xfId="0" applyNumberFormat="1" applyFont="1" applyAlignment="1" applyProtection="1">
      <alignment horizontal="left" vertical="center" wrapText="1"/>
    </xf>
    <xf numFmtId="166" fontId="3" fillId="5" borderId="2" xfId="0" applyNumberFormat="1" applyFont="1" applyFill="1" applyBorder="1" applyAlignment="1" applyProtection="1">
      <alignment horizontal="right" vertical="center"/>
      <protection locked="0"/>
    </xf>
    <xf numFmtId="0" fontId="35" fillId="5" borderId="19" xfId="0" applyFont="1" applyFill="1" applyBorder="1" applyAlignment="1">
      <alignment vertical="top" wrapText="1"/>
    </xf>
    <xf numFmtId="0" fontId="3" fillId="5" borderId="20" xfId="0" applyFont="1" applyFill="1" applyBorder="1" applyAlignment="1">
      <alignment vertical="top" wrapText="1"/>
    </xf>
    <xf numFmtId="0" fontId="3" fillId="5" borderId="19" xfId="0" applyFont="1" applyFill="1" applyBorder="1" applyAlignment="1">
      <alignment vertical="top" wrapText="1"/>
    </xf>
    <xf numFmtId="0" fontId="32" fillId="2" borderId="7" xfId="0" applyFont="1" applyFill="1" applyBorder="1" applyAlignment="1">
      <alignment vertical="center"/>
    </xf>
    <xf numFmtId="0" fontId="32" fillId="2" borderId="6" xfId="0" applyFont="1" applyFill="1" applyBorder="1" applyAlignment="1">
      <alignment vertical="center"/>
    </xf>
    <xf numFmtId="0" fontId="13" fillId="0" borderId="3" xfId="0" applyNumberFormat="1" applyFont="1" applyFill="1" applyBorder="1" applyAlignment="1" applyProtection="1">
      <alignment vertical="center"/>
      <protection locked="0"/>
    </xf>
    <xf numFmtId="0" fontId="3" fillId="0" borderId="2" xfId="2" applyNumberFormat="1" applyFont="1" applyFill="1" applyBorder="1" applyAlignment="1" applyProtection="1">
      <alignment vertical="center"/>
      <protection locked="0"/>
    </xf>
    <xf numFmtId="1" fontId="3" fillId="0" borderId="0" xfId="3" applyNumberFormat="1" applyFont="1" applyFill="1" applyBorder="1" applyAlignment="1" applyProtection="1">
      <alignment horizontal="right" vertical="center"/>
    </xf>
    <xf numFmtId="1" fontId="3" fillId="0" borderId="2" xfId="2" applyNumberFormat="1" applyFont="1" applyFill="1" applyBorder="1" applyAlignment="1" applyProtection="1">
      <alignment vertical="center"/>
      <protection locked="0"/>
    </xf>
    <xf numFmtId="0" fontId="12" fillId="0" borderId="0" xfId="0" applyFont="1" applyFill="1" applyBorder="1" applyAlignment="1">
      <alignment vertical="center"/>
    </xf>
    <xf numFmtId="171" fontId="4" fillId="0" borderId="0" xfId="0" applyNumberFormat="1" applyFont="1" applyFill="1" applyBorder="1" applyAlignment="1">
      <alignment vertical="center"/>
    </xf>
    <xf numFmtId="166" fontId="3" fillId="0" borderId="0" xfId="0" applyNumberFormat="1" applyFont="1" applyFill="1" applyBorder="1" applyAlignment="1">
      <alignment vertical="center"/>
    </xf>
    <xf numFmtId="0" fontId="3" fillId="0" borderId="0" xfId="0" applyFont="1" applyFill="1" applyBorder="1"/>
    <xf numFmtId="0" fontId="5" fillId="0" borderId="0" xfId="0" applyFont="1" applyFill="1" applyBorder="1"/>
    <xf numFmtId="178" fontId="3" fillId="0" borderId="0" xfId="0" applyNumberFormat="1" applyFont="1" applyFill="1" applyBorder="1"/>
    <xf numFmtId="178" fontId="0" fillId="0" borderId="0" xfId="0" applyNumberFormat="1" applyFill="1" applyBorder="1"/>
    <xf numFmtId="0" fontId="22" fillId="0" borderId="0" xfId="0" applyFont="1" applyFill="1" applyAlignment="1" applyProtection="1">
      <alignment vertical="center"/>
    </xf>
    <xf numFmtId="0" fontId="4" fillId="0" borderId="0" xfId="0" applyFont="1" applyFill="1"/>
    <xf numFmtId="0" fontId="3" fillId="0" borderId="0" xfId="0" applyFont="1" applyFill="1"/>
    <xf numFmtId="2" fontId="32" fillId="2" borderId="2" xfId="0" applyNumberFormat="1" applyFont="1" applyFill="1" applyBorder="1" applyAlignment="1">
      <alignment vertical="center"/>
    </xf>
    <xf numFmtId="0" fontId="3" fillId="0" borderId="4" xfId="0" applyFont="1" applyFill="1" applyBorder="1" applyAlignment="1">
      <alignment vertical="center"/>
    </xf>
    <xf numFmtId="0" fontId="35" fillId="0" borderId="19" xfId="0" applyFont="1" applyFill="1" applyBorder="1" applyAlignment="1">
      <alignment vertical="top" wrapText="1"/>
    </xf>
    <xf numFmtId="0" fontId="3" fillId="0" borderId="19" xfId="0" applyFont="1" applyFill="1" applyBorder="1" applyAlignment="1">
      <alignment vertical="top" wrapText="1"/>
    </xf>
    <xf numFmtId="9" fontId="3" fillId="0" borderId="0" xfId="2" applyFont="1" applyFill="1" applyAlignment="1" applyProtection="1">
      <alignment vertical="center"/>
    </xf>
    <xf numFmtId="166" fontId="35" fillId="0" borderId="0" xfId="0" applyNumberFormat="1" applyFont="1" applyFill="1" applyAlignment="1" applyProtection="1">
      <alignment vertical="center"/>
    </xf>
    <xf numFmtId="173" fontId="3" fillId="0" borderId="2" xfId="2" applyNumberFormat="1" applyFont="1" applyFill="1" applyBorder="1" applyAlignment="1" applyProtection="1">
      <alignment vertical="center"/>
      <protection locked="0"/>
    </xf>
    <xf numFmtId="0" fontId="19" fillId="0" borderId="0" xfId="0" applyFont="1" applyFill="1"/>
    <xf numFmtId="0" fontId="19" fillId="0" borderId="0" xfId="0" applyFont="1" applyFill="1" applyAlignment="1">
      <alignment wrapText="1"/>
    </xf>
    <xf numFmtId="177" fontId="1" fillId="0" borderId="2" xfId="0" applyNumberFormat="1" applyFont="1" applyFill="1" applyBorder="1" applyAlignment="1">
      <alignment horizontal="right"/>
    </xf>
    <xf numFmtId="0" fontId="32" fillId="0" borderId="0" xfId="0" applyFont="1" applyFill="1"/>
    <xf numFmtId="1" fontId="4" fillId="0" borderId="4" xfId="1" applyNumberFormat="1" applyFont="1" applyFill="1" applyBorder="1" applyAlignment="1" applyProtection="1">
      <alignment horizontal="right" vertical="center" wrapText="1"/>
    </xf>
    <xf numFmtId="9" fontId="3" fillId="0" borderId="0" xfId="0" applyNumberFormat="1" applyFont="1" applyFill="1" applyAlignment="1" applyProtection="1">
      <alignment horizontal="right" vertical="center" wrapText="1"/>
    </xf>
    <xf numFmtId="0" fontId="3" fillId="0" borderId="0" xfId="0" applyFont="1" applyFill="1" applyAlignment="1" applyProtection="1">
      <alignment horizontal="left" vertical="center"/>
    </xf>
    <xf numFmtId="171" fontId="4" fillId="0" borderId="0" xfId="0" applyNumberFormat="1" applyFont="1" applyFill="1" applyBorder="1" applyAlignment="1">
      <alignment horizontal="right" vertical="center"/>
    </xf>
    <xf numFmtId="0" fontId="43" fillId="0" borderId="0" xfId="0" applyFont="1" applyFill="1"/>
    <xf numFmtId="0" fontId="44" fillId="0" borderId="0" xfId="0" applyFont="1" applyFill="1" applyAlignment="1">
      <alignment vertical="center"/>
    </xf>
    <xf numFmtId="0" fontId="4" fillId="0" borderId="0" xfId="0" applyFont="1" applyFill="1" applyAlignment="1">
      <alignment vertical="center"/>
    </xf>
    <xf numFmtId="173" fontId="13" fillId="2" borderId="2" xfId="2" applyNumberFormat="1" applyFont="1" applyFill="1" applyBorder="1" applyAlignment="1" applyProtection="1">
      <alignment vertical="center"/>
      <protection locked="0"/>
    </xf>
    <xf numFmtId="0" fontId="42" fillId="0" borderId="0" xfId="0" applyFont="1" applyFill="1" applyAlignment="1" applyProtection="1">
      <alignment vertical="center"/>
    </xf>
    <xf numFmtId="0" fontId="13" fillId="5" borderId="16" xfId="0" applyFont="1" applyFill="1" applyBorder="1" applyAlignment="1">
      <alignment vertical="top" wrapText="1"/>
    </xf>
    <xf numFmtId="180" fontId="13" fillId="0" borderId="28" xfId="3" applyNumberFormat="1" applyFont="1" applyFill="1" applyBorder="1" applyAlignment="1" applyProtection="1">
      <alignment horizontal="left" vertical="center"/>
    </xf>
    <xf numFmtId="0" fontId="13" fillId="0" borderId="0" xfId="0" applyFont="1" applyFill="1" applyBorder="1" applyAlignment="1">
      <alignment vertical="center"/>
    </xf>
    <xf numFmtId="174" fontId="13" fillId="0" borderId="0" xfId="1" applyNumberFormat="1" applyFont="1" applyFill="1" applyBorder="1" applyAlignment="1" applyProtection="1">
      <alignment vertical="center"/>
    </xf>
    <xf numFmtId="166" fontId="3" fillId="0" borderId="0" xfId="0" applyNumberFormat="1" applyFont="1" applyAlignment="1">
      <alignment horizontal="right" vertical="center"/>
    </xf>
    <xf numFmtId="166" fontId="4" fillId="0" borderId="0" xfId="0" applyNumberFormat="1" applyFont="1" applyAlignment="1" applyProtection="1">
      <alignment horizontal="right" vertical="center"/>
    </xf>
    <xf numFmtId="166" fontId="3" fillId="0" borderId="0" xfId="0" applyNumberFormat="1" applyFont="1" applyBorder="1" applyAlignment="1">
      <alignment horizontal="right" vertical="center"/>
    </xf>
    <xf numFmtId="0" fontId="34" fillId="0" borderId="0" xfId="0" applyFont="1" applyFill="1"/>
    <xf numFmtId="0" fontId="13" fillId="0" borderId="0" xfId="0" applyFont="1" applyFill="1" applyAlignment="1" applyProtection="1">
      <alignment horizontal="right" vertical="center"/>
    </xf>
    <xf numFmtId="166" fontId="3" fillId="2" borderId="2" xfId="0" applyNumberFormat="1" applyFont="1" applyFill="1" applyBorder="1" applyAlignment="1" applyProtection="1">
      <alignment horizontal="center" vertical="center"/>
      <protection locked="0"/>
    </xf>
    <xf numFmtId="0" fontId="15" fillId="4" borderId="1" xfId="0" applyFont="1" applyFill="1" applyBorder="1" applyAlignment="1" applyProtection="1">
      <alignment vertical="center"/>
    </xf>
    <xf numFmtId="0" fontId="13" fillId="0" borderId="5" xfId="0" applyFont="1" applyFill="1" applyBorder="1" applyAlignment="1" applyProtection="1">
      <alignment vertical="center"/>
    </xf>
    <xf numFmtId="0" fontId="41" fillId="0" borderId="29" xfId="0" applyFont="1" applyFill="1" applyBorder="1" applyAlignment="1" applyProtection="1">
      <alignment horizontal="center" vertical="center"/>
    </xf>
    <xf numFmtId="180" fontId="13" fillId="0" borderId="11" xfId="3" applyNumberFormat="1" applyFont="1" applyFill="1" applyBorder="1" applyAlignment="1" applyProtection="1">
      <alignment horizontal="center" vertical="center"/>
    </xf>
    <xf numFmtId="0" fontId="35" fillId="5" borderId="20" xfId="0" applyFont="1" applyFill="1" applyBorder="1" applyAlignment="1">
      <alignment vertical="top" wrapText="1"/>
    </xf>
    <xf numFmtId="166" fontId="8" fillId="2" borderId="2" xfId="0" applyNumberFormat="1" applyFont="1" applyFill="1" applyBorder="1"/>
    <xf numFmtId="0" fontId="4" fillId="0" borderId="4" xfId="0" applyFont="1" applyBorder="1" applyAlignment="1" applyProtection="1">
      <alignment vertical="center" wrapText="1"/>
    </xf>
    <xf numFmtId="1" fontId="3" fillId="0" borderId="0" xfId="0" applyNumberFormat="1" applyFont="1" applyBorder="1" applyAlignment="1">
      <alignment horizontal="center" wrapText="1"/>
    </xf>
    <xf numFmtId="1" fontId="3" fillId="0" borderId="1" xfId="0" applyNumberFormat="1" applyFont="1" applyBorder="1" applyAlignment="1">
      <alignment horizontal="center" wrapText="1"/>
    </xf>
    <xf numFmtId="0" fontId="3" fillId="0" borderId="0" xfId="0" applyFont="1" applyFill="1" applyAlignment="1">
      <alignment vertical="top" wrapText="1"/>
    </xf>
    <xf numFmtId="0" fontId="4" fillId="0" borderId="0" xfId="0" applyFont="1" applyFill="1" applyAlignment="1">
      <alignment horizontal="left"/>
    </xf>
    <xf numFmtId="0" fontId="35" fillId="5" borderId="20" xfId="0" applyFont="1" applyFill="1" applyBorder="1" applyAlignment="1">
      <alignment vertical="top" wrapText="1"/>
    </xf>
    <xf numFmtId="0" fontId="3" fillId="0" borderId="0" xfId="10" applyFont="1" applyAlignment="1" applyProtection="1">
      <alignment vertical="center"/>
    </xf>
    <xf numFmtId="169" fontId="13" fillId="0" borderId="0" xfId="0" applyNumberFormat="1" applyFont="1" applyFill="1" applyAlignment="1" applyProtection="1">
      <alignment vertical="center"/>
    </xf>
    <xf numFmtId="3" fontId="3" fillId="0" borderId="0" xfId="0" applyNumberFormat="1" applyFont="1" applyAlignment="1" applyProtection="1">
      <alignment vertical="center"/>
    </xf>
    <xf numFmtId="0" fontId="3" fillId="2" borderId="9"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168" fontId="3" fillId="2" borderId="2" xfId="0" applyNumberFormat="1" applyFont="1" applyFill="1" applyBorder="1" applyAlignment="1" applyProtection="1">
      <alignment horizontal="center" vertical="center"/>
      <protection locked="0"/>
    </xf>
    <xf numFmtId="170" fontId="3" fillId="2" borderId="12" xfId="0" applyNumberFormat="1" applyFont="1" applyFill="1" applyBorder="1" applyAlignment="1" applyProtection="1">
      <alignment vertical="center"/>
      <protection locked="0"/>
    </xf>
    <xf numFmtId="170" fontId="3" fillId="2" borderId="3" xfId="0" applyNumberFormat="1" applyFont="1" applyFill="1" applyBorder="1" applyAlignment="1" applyProtection="1">
      <alignment vertical="center"/>
      <protection locked="0"/>
    </xf>
    <xf numFmtId="9" fontId="3" fillId="2" borderId="2" xfId="0" applyNumberFormat="1" applyFont="1" applyFill="1" applyBorder="1" applyAlignment="1" applyProtection="1">
      <alignment vertical="center"/>
      <protection locked="0"/>
    </xf>
    <xf numFmtId="168" fontId="3" fillId="2" borderId="2" xfId="0" applyNumberFormat="1" applyFont="1" applyFill="1" applyBorder="1" applyAlignment="1" applyProtection="1">
      <alignment vertical="center"/>
      <protection locked="0"/>
    </xf>
    <xf numFmtId="166" fontId="0" fillId="2" borderId="2" xfId="0" applyNumberFormat="1" applyFont="1" applyFill="1" applyBorder="1" applyAlignment="1" applyProtection="1">
      <alignment vertical="center"/>
      <protection locked="0"/>
    </xf>
    <xf numFmtId="166" fontId="0" fillId="0" borderId="0" xfId="0" applyNumberFormat="1" applyProtection="1"/>
    <xf numFmtId="166" fontId="17" fillId="0" borderId="0" xfId="0" applyNumberFormat="1" applyFont="1" applyProtection="1"/>
    <xf numFmtId="166" fontId="14" fillId="0" borderId="0" xfId="0" applyNumberFormat="1" applyFont="1" applyFill="1" applyAlignment="1" applyProtection="1">
      <alignment vertical="center"/>
    </xf>
    <xf numFmtId="0" fontId="14" fillId="0" borderId="0" xfId="0" applyFont="1" applyFill="1" applyProtection="1"/>
    <xf numFmtId="166" fontId="24" fillId="0" borderId="0" xfId="0" applyNumberFormat="1" applyFont="1" applyFill="1" applyAlignment="1" applyProtection="1">
      <alignment vertical="center"/>
    </xf>
    <xf numFmtId="166" fontId="24" fillId="0" borderId="0" xfId="0" applyNumberFormat="1" applyFont="1" applyFill="1" applyProtection="1"/>
    <xf numFmtId="166" fontId="5" fillId="0" borderId="0" xfId="0" applyNumberFormat="1" applyFont="1" applyFill="1" applyBorder="1" applyAlignment="1" applyProtection="1">
      <alignment vertical="center" wrapText="1"/>
    </xf>
    <xf numFmtId="166" fontId="24" fillId="0" borderId="0" xfId="0" applyNumberFormat="1" applyFont="1" applyProtection="1"/>
    <xf numFmtId="166" fontId="3" fillId="0" borderId="0" xfId="0" applyNumberFormat="1" applyFont="1" applyProtection="1"/>
    <xf numFmtId="166" fontId="3" fillId="2" borderId="2" xfId="0" applyNumberFormat="1" applyFont="1" applyFill="1" applyBorder="1" applyAlignment="1" applyProtection="1">
      <alignment horizontal="right" vertical="center"/>
      <protection locked="0"/>
    </xf>
    <xf numFmtId="166" fontId="3" fillId="5" borderId="2" xfId="0" applyNumberFormat="1" applyFont="1" applyFill="1" applyBorder="1" applyAlignment="1" applyProtection="1">
      <alignment vertical="center"/>
    </xf>
    <xf numFmtId="175" fontId="4" fillId="0" borderId="0" xfId="3" applyNumberFormat="1" applyFont="1" applyFill="1" applyProtection="1"/>
    <xf numFmtId="166" fontId="4" fillId="5" borderId="25" xfId="0" applyNumberFormat="1" applyFont="1" applyFill="1" applyBorder="1" applyAlignment="1" applyProtection="1">
      <alignment vertical="center" wrapText="1"/>
    </xf>
    <xf numFmtId="166" fontId="4" fillId="5" borderId="25" xfId="0" applyNumberFormat="1" applyFont="1" applyFill="1" applyBorder="1" applyAlignment="1" applyProtection="1">
      <alignment vertical="center"/>
    </xf>
    <xf numFmtId="1" fontId="3" fillId="0" borderId="0" xfId="2" applyNumberFormat="1" applyFont="1" applyFill="1" applyBorder="1" applyAlignment="1" applyProtection="1">
      <alignment vertical="center"/>
    </xf>
    <xf numFmtId="173" fontId="3" fillId="0" borderId="0" xfId="2" applyNumberFormat="1" applyFont="1" applyFill="1" applyBorder="1" applyAlignment="1" applyProtection="1">
      <alignment vertical="center"/>
    </xf>
    <xf numFmtId="166" fontId="35" fillId="0" borderId="0" xfId="0" applyNumberFormat="1" applyFont="1" applyFill="1" applyAlignment="1" applyProtection="1">
      <alignment vertical="center" wrapText="1"/>
    </xf>
    <xf numFmtId="166" fontId="3" fillId="5" borderId="2" xfId="0" applyNumberFormat="1" applyFont="1" applyFill="1" applyBorder="1" applyAlignment="1" applyProtection="1">
      <alignment horizontal="right" vertical="center"/>
    </xf>
    <xf numFmtId="0" fontId="4" fillId="2" borderId="17" xfId="0" applyFont="1" applyFill="1" applyBorder="1" applyAlignment="1">
      <alignment horizontal="center" vertical="center"/>
    </xf>
    <xf numFmtId="0" fontId="4" fillId="5" borderId="17" xfId="0" applyFont="1" applyFill="1" applyBorder="1" applyAlignment="1">
      <alignment vertical="center"/>
    </xf>
    <xf numFmtId="17" fontId="0" fillId="0" borderId="0" xfId="0" quotePrefix="1" applyNumberFormat="1" applyFill="1"/>
    <xf numFmtId="166" fontId="3" fillId="0" borderId="0" xfId="0" applyNumberFormat="1" applyFont="1" applyFill="1" applyAlignment="1" applyProtection="1">
      <alignment vertical="center"/>
    </xf>
    <xf numFmtId="166" fontId="3" fillId="0" borderId="0" xfId="0" applyNumberFormat="1" applyFont="1" applyFill="1" applyAlignment="1" applyProtection="1">
      <alignment vertical="center" wrapText="1"/>
    </xf>
    <xf numFmtId="166" fontId="3" fillId="0" borderId="0" xfId="0" applyNumberFormat="1" applyFont="1" applyFill="1" applyAlignment="1" applyProtection="1">
      <alignment vertical="center"/>
    </xf>
    <xf numFmtId="0" fontId="3" fillId="0" borderId="0" xfId="0" applyFont="1" applyFill="1" applyAlignment="1">
      <alignment vertical="center"/>
    </xf>
    <xf numFmtId="3" fontId="3" fillId="0" borderId="0" xfId="0" applyNumberFormat="1" applyFont="1" applyFill="1" applyAlignment="1">
      <alignment vertical="center"/>
    </xf>
    <xf numFmtId="171" fontId="3" fillId="0" borderId="0" xfId="0" applyNumberFormat="1" applyFont="1" applyFill="1" applyAlignment="1" applyProtection="1">
      <alignment vertical="center"/>
    </xf>
    <xf numFmtId="166" fontId="45" fillId="0" borderId="0" xfId="0" applyNumberFormat="1" applyFont="1" applyFill="1" applyAlignment="1" applyProtection="1">
      <alignment vertical="center"/>
    </xf>
    <xf numFmtId="0" fontId="45" fillId="0" borderId="0" xfId="0" applyFont="1" applyFill="1" applyAlignment="1">
      <alignment vertical="center"/>
    </xf>
    <xf numFmtId="165" fontId="3" fillId="0" borderId="0" xfId="3" applyFont="1" applyAlignment="1">
      <alignment vertical="center"/>
    </xf>
    <xf numFmtId="1" fontId="60" fillId="0" borderId="0" xfId="0" applyNumberFormat="1" applyFont="1"/>
    <xf numFmtId="1" fontId="65" fillId="0" borderId="0" xfId="0" applyNumberFormat="1" applyFont="1"/>
    <xf numFmtId="166" fontId="3" fillId="0" borderId="0" xfId="0" applyNumberFormat="1" applyFont="1" applyFill="1" applyAlignment="1" applyProtection="1">
      <alignment vertical="center"/>
    </xf>
    <xf numFmtId="169" fontId="13" fillId="0" borderId="0" xfId="10" applyNumberFormat="1" applyFont="1" applyFill="1" applyAlignment="1" applyProtection="1">
      <alignment vertical="center"/>
    </xf>
    <xf numFmtId="0" fontId="3" fillId="0" borderId="0" xfId="10" applyFont="1" applyFill="1" applyAlignment="1">
      <alignment vertical="center"/>
    </xf>
    <xf numFmtId="0" fontId="3" fillId="0" borderId="0" xfId="0" applyFont="1" applyFill="1" applyAlignment="1">
      <alignment vertical="center"/>
    </xf>
    <xf numFmtId="166" fontId="8" fillId="0" borderId="0" xfId="0" applyNumberFormat="1" applyFont="1" applyFill="1" applyBorder="1"/>
    <xf numFmtId="3" fontId="60" fillId="0" borderId="0" xfId="0" applyNumberFormat="1" applyFont="1"/>
    <xf numFmtId="0" fontId="3" fillId="0" borderId="0" xfId="10" applyFont="1" applyFill="1" applyAlignment="1" applyProtection="1">
      <alignment vertical="center"/>
    </xf>
    <xf numFmtId="0" fontId="3" fillId="0" borderId="0" xfId="0" applyFont="1" applyFill="1" applyAlignment="1" applyProtection="1">
      <alignment vertical="center"/>
    </xf>
    <xf numFmtId="0" fontId="3" fillId="2" borderId="2" xfId="0" applyNumberFormat="1" applyFont="1" applyFill="1" applyBorder="1" applyAlignment="1" applyProtection="1">
      <alignment horizontal="left" vertical="top"/>
      <protection locked="0"/>
    </xf>
    <xf numFmtId="182" fontId="3" fillId="2" borderId="2" xfId="3" applyNumberFormat="1" applyFont="1" applyFill="1" applyBorder="1" applyAlignment="1" applyProtection="1">
      <alignment horizontal="right" vertical="center"/>
      <protection locked="0"/>
    </xf>
    <xf numFmtId="0" fontId="12" fillId="0" borderId="0" xfId="0" applyFont="1" applyFill="1" applyAlignment="1" applyProtection="1">
      <alignment vertical="center"/>
    </xf>
    <xf numFmtId="0" fontId="3" fillId="0" borderId="0" xfId="10" applyFont="1" applyFill="1" applyAlignment="1" applyProtection="1">
      <alignment vertical="center"/>
      <protection locked="0"/>
    </xf>
    <xf numFmtId="0" fontId="3" fillId="0" borderId="0" xfId="0" applyFont="1" applyFill="1" applyAlignment="1" applyProtection="1">
      <alignment vertical="center"/>
      <protection locked="0"/>
    </xf>
    <xf numFmtId="181" fontId="60" fillId="0" borderId="0" xfId="0" applyNumberFormat="1" applyFont="1"/>
    <xf numFmtId="181" fontId="65" fillId="0" borderId="0" xfId="0" applyNumberFormat="1" applyFont="1"/>
    <xf numFmtId="0" fontId="60" fillId="0" borderId="0" xfId="0" applyFont="1"/>
    <xf numFmtId="0" fontId="12" fillId="5" borderId="0" xfId="0" applyFont="1" applyFill="1" applyAlignment="1">
      <alignment vertical="center"/>
    </xf>
    <xf numFmtId="0" fontId="3" fillId="5" borderId="1" xfId="0" applyFont="1" applyFill="1" applyBorder="1"/>
    <xf numFmtId="0" fontId="35" fillId="5" borderId="16" xfId="0" applyFont="1" applyFill="1" applyBorder="1" applyAlignment="1">
      <alignment vertical="top" wrapText="1"/>
    </xf>
    <xf numFmtId="0" fontId="36" fillId="76" borderId="18" xfId="0" applyFont="1" applyFill="1" applyBorder="1" applyAlignment="1">
      <alignment vertical="top" wrapText="1"/>
    </xf>
    <xf numFmtId="0" fontId="111" fillId="5" borderId="0" xfId="0" applyFont="1" applyFill="1"/>
    <xf numFmtId="0" fontId="3" fillId="5" borderId="19" xfId="0" applyFont="1" applyFill="1" applyBorder="1"/>
    <xf numFmtId="1" fontId="3" fillId="5" borderId="19" xfId="0" applyNumberFormat="1" applyFont="1" applyFill="1" applyBorder="1"/>
    <xf numFmtId="0" fontId="3" fillId="5" borderId="23" xfId="0" applyFont="1" applyFill="1" applyBorder="1"/>
    <xf numFmtId="0" fontId="3" fillId="5" borderId="0" xfId="0" applyFont="1" applyFill="1" applyBorder="1"/>
    <xf numFmtId="1" fontId="3" fillId="5" borderId="23" xfId="0" applyNumberFormat="1" applyFont="1" applyFill="1" applyBorder="1"/>
    <xf numFmtId="0" fontId="3" fillId="5" borderId="52" xfId="0" applyFont="1" applyFill="1" applyBorder="1"/>
    <xf numFmtId="0" fontId="3" fillId="5" borderId="0" xfId="0" applyFont="1" applyFill="1" applyBorder="1" applyAlignment="1">
      <alignment vertical="top" wrapText="1"/>
    </xf>
    <xf numFmtId="166" fontId="3" fillId="5" borderId="19" xfId="0" applyNumberFormat="1" applyFont="1" applyFill="1" applyBorder="1"/>
    <xf numFmtId="166" fontId="3" fillId="5" borderId="23" xfId="0" applyNumberFormat="1" applyFont="1" applyFill="1" applyBorder="1"/>
    <xf numFmtId="0" fontId="3" fillId="5" borderId="5" xfId="0" applyFont="1" applyFill="1" applyBorder="1"/>
    <xf numFmtId="0" fontId="3" fillId="5" borderId="22" xfId="0" applyFont="1" applyFill="1" applyBorder="1"/>
    <xf numFmtId="0" fontId="3" fillId="5" borderId="21" xfId="0" applyFont="1" applyFill="1" applyBorder="1"/>
    <xf numFmtId="0" fontId="0" fillId="5" borderId="0" xfId="0" applyFill="1" applyBorder="1"/>
    <xf numFmtId="0" fontId="112" fillId="5" borderId="1" xfId="0" applyFont="1" applyFill="1" applyBorder="1"/>
    <xf numFmtId="0" fontId="3" fillId="5" borderId="0" xfId="0" applyFont="1" applyFill="1" applyAlignment="1">
      <alignment vertical="top" wrapText="1"/>
    </xf>
    <xf numFmtId="0" fontId="109" fillId="5" borderId="0" xfId="0" applyFont="1" applyFill="1" applyAlignment="1">
      <alignment vertical="center" wrapText="1"/>
    </xf>
    <xf numFmtId="0" fontId="1" fillId="5" borderId="0" xfId="0" applyFont="1" applyFill="1" applyAlignment="1">
      <alignment vertical="center" wrapText="1"/>
    </xf>
    <xf numFmtId="0" fontId="3" fillId="5" borderId="5" xfId="0" applyFont="1" applyFill="1" applyBorder="1" applyAlignment="1">
      <alignment vertical="top" wrapText="1"/>
    </xf>
    <xf numFmtId="170" fontId="3" fillId="5" borderId="0" xfId="0" applyNumberFormat="1" applyFont="1" applyFill="1" applyBorder="1" applyAlignment="1" applyProtection="1">
      <alignment vertical="center"/>
      <protection locked="0"/>
    </xf>
    <xf numFmtId="170" fontId="3" fillId="2" borderId="26" xfId="0" applyNumberFormat="1" applyFont="1" applyFill="1" applyBorder="1" applyAlignment="1" applyProtection="1">
      <alignment vertical="center"/>
      <protection locked="0"/>
    </xf>
    <xf numFmtId="170" fontId="3" fillId="2" borderId="55" xfId="0" applyNumberFormat="1" applyFont="1" applyFill="1" applyBorder="1" applyAlignment="1" applyProtection="1">
      <alignment vertical="center"/>
      <protection locked="0"/>
    </xf>
    <xf numFmtId="0" fontId="3" fillId="5" borderId="22" xfId="0" applyFont="1" applyFill="1" applyBorder="1" applyAlignment="1">
      <alignment wrapText="1"/>
    </xf>
    <xf numFmtId="1" fontId="3" fillId="5" borderId="0" xfId="0" applyNumberFormat="1" applyFont="1" applyFill="1" applyBorder="1"/>
    <xf numFmtId="170" fontId="3" fillId="2" borderId="56" xfId="0" applyNumberFormat="1" applyFont="1" applyFill="1" applyBorder="1" applyAlignment="1" applyProtection="1">
      <alignment vertical="center"/>
      <protection locked="0"/>
    </xf>
    <xf numFmtId="170" fontId="3" fillId="2" borderId="13" xfId="0" applyNumberFormat="1" applyFont="1" applyFill="1" applyBorder="1" applyAlignment="1" applyProtection="1">
      <alignment vertical="center"/>
      <protection locked="0"/>
    </xf>
    <xf numFmtId="166" fontId="3" fillId="5" borderId="52" xfId="0" applyNumberFormat="1" applyFont="1" applyFill="1" applyBorder="1"/>
    <xf numFmtId="0" fontId="108" fillId="0" borderId="58" xfId="10" applyFont="1" applyBorder="1" applyAlignment="1">
      <alignment vertical="center"/>
    </xf>
    <xf numFmtId="3" fontId="108" fillId="0" borderId="58" xfId="10" applyNumberFormat="1" applyFont="1" applyBorder="1" applyAlignment="1">
      <alignment vertical="center"/>
    </xf>
    <xf numFmtId="0" fontId="108" fillId="0" borderId="58" xfId="10" applyFont="1" applyBorder="1" applyAlignment="1">
      <alignment vertical="center" wrapText="1"/>
    </xf>
    <xf numFmtId="0" fontId="1" fillId="0" borderId="0" xfId="0" applyFont="1" applyAlignment="1">
      <alignment vertical="center"/>
    </xf>
    <xf numFmtId="0" fontId="1" fillId="0" borderId="58" xfId="10" applyFont="1" applyBorder="1" applyAlignment="1">
      <alignment vertical="center"/>
    </xf>
    <xf numFmtId="3" fontId="1" fillId="0" borderId="58" xfId="10" applyNumberFormat="1" applyFont="1" applyBorder="1" applyAlignment="1">
      <alignment vertical="center"/>
    </xf>
    <xf numFmtId="169" fontId="9" fillId="0" borderId="58" xfId="4" applyNumberFormat="1" applyFont="1" applyFill="1" applyBorder="1" applyAlignment="1" applyProtection="1">
      <alignment vertical="center"/>
    </xf>
    <xf numFmtId="0" fontId="9" fillId="0" borderId="58" xfId="4" applyFont="1" applyFill="1" applyBorder="1" applyAlignment="1" applyProtection="1">
      <alignment vertical="center"/>
    </xf>
    <xf numFmtId="169" fontId="1" fillId="0" borderId="58" xfId="10" applyNumberFormat="1" applyFont="1" applyBorder="1" applyAlignment="1">
      <alignment vertical="center"/>
    </xf>
    <xf numFmtId="169" fontId="11" fillId="0" borderId="58" xfId="4" applyNumberFormat="1" applyFont="1" applyFill="1" applyBorder="1" applyAlignment="1" applyProtection="1">
      <alignment vertical="center"/>
    </xf>
    <xf numFmtId="0" fontId="1" fillId="0" borderId="58" xfId="0" applyFont="1" applyBorder="1" applyAlignment="1">
      <alignment vertical="center"/>
    </xf>
    <xf numFmtId="0" fontId="11" fillId="0" borderId="58" xfId="4" applyFont="1" applyBorder="1"/>
    <xf numFmtId="0" fontId="3" fillId="0" borderId="58" xfId="0" applyFont="1" applyBorder="1"/>
    <xf numFmtId="0" fontId="1" fillId="0" borderId="58" xfId="0" applyFont="1" applyBorder="1"/>
    <xf numFmtId="0" fontId="9" fillId="0" borderId="58" xfId="4" quotePrefix="1" applyFont="1" applyFill="1" applyBorder="1" applyAlignment="1" applyProtection="1">
      <alignment vertical="center"/>
    </xf>
    <xf numFmtId="0" fontId="11" fillId="0" borderId="58" xfId="4" applyFont="1" applyFill="1" applyBorder="1" applyAlignment="1" applyProtection="1">
      <alignment vertical="center"/>
      <protection locked="0"/>
    </xf>
    <xf numFmtId="0" fontId="9" fillId="0" borderId="58" xfId="4" applyFont="1" applyFill="1" applyBorder="1" applyAlignment="1" applyProtection="1">
      <alignment vertical="center"/>
      <protection locked="0"/>
    </xf>
    <xf numFmtId="0" fontId="9" fillId="0" borderId="58" xfId="4" applyFont="1" applyFill="1" applyBorder="1" applyAlignment="1">
      <alignment wrapText="1"/>
    </xf>
    <xf numFmtId="3" fontId="4" fillId="0" borderId="58" xfId="0" applyNumberFormat="1" applyFont="1" applyBorder="1" applyAlignment="1" applyProtection="1">
      <alignment vertical="center" wrapText="1"/>
    </xf>
    <xf numFmtId="3" fontId="3" fillId="0" borderId="58" xfId="0" applyNumberFormat="1" applyFont="1" applyFill="1" applyBorder="1" applyAlignment="1" applyProtection="1">
      <alignment vertical="center"/>
    </xf>
    <xf numFmtId="3" fontId="1" fillId="0" borderId="58" xfId="0" applyNumberFormat="1" applyFont="1" applyFill="1" applyBorder="1" applyAlignment="1">
      <alignment vertical="center"/>
    </xf>
    <xf numFmtId="3" fontId="3" fillId="0" borderId="0" xfId="0" applyNumberFormat="1" applyFont="1" applyFill="1" applyAlignment="1" applyProtection="1">
      <alignment vertical="center"/>
    </xf>
    <xf numFmtId="0" fontId="1" fillId="0" borderId="0" xfId="0" applyFont="1" applyFill="1" applyAlignment="1">
      <alignment vertical="center"/>
    </xf>
    <xf numFmtId="0" fontId="1" fillId="0" borderId="58" xfId="10" applyFont="1" applyFill="1" applyBorder="1" applyAlignment="1">
      <alignment vertical="center"/>
    </xf>
    <xf numFmtId="3" fontId="1" fillId="0" borderId="58" xfId="10" applyNumberFormat="1" applyFont="1" applyFill="1" applyBorder="1" applyAlignment="1">
      <alignment vertical="center"/>
    </xf>
    <xf numFmtId="169" fontId="8" fillId="0" borderId="0" xfId="0" applyNumberFormat="1" applyFont="1" applyFill="1" applyAlignment="1">
      <alignment vertical="center"/>
    </xf>
    <xf numFmtId="169" fontId="1" fillId="0" borderId="58" xfId="10" applyNumberFormat="1" applyFont="1" applyFill="1" applyBorder="1" applyAlignment="1">
      <alignment vertical="center"/>
    </xf>
    <xf numFmtId="169" fontId="8" fillId="0" borderId="58" xfId="10" applyNumberFormat="1" applyFont="1" applyFill="1" applyBorder="1" applyAlignment="1">
      <alignment vertical="center"/>
    </xf>
    <xf numFmtId="0" fontId="1" fillId="0" borderId="58" xfId="10" applyFont="1" applyFill="1" applyBorder="1"/>
    <xf numFmtId="0" fontId="1" fillId="0" borderId="58" xfId="0" applyFont="1" applyFill="1" applyBorder="1" applyAlignment="1">
      <alignment vertical="center"/>
    </xf>
    <xf numFmtId="0" fontId="114" fillId="0" borderId="58" xfId="0" applyFont="1" applyFill="1" applyBorder="1"/>
    <xf numFmtId="0" fontId="1" fillId="0" borderId="58" xfId="10" applyFont="1" applyFill="1" applyBorder="1" applyAlignment="1" applyProtection="1">
      <alignment vertical="center"/>
      <protection locked="0"/>
    </xf>
    <xf numFmtId="3" fontId="1" fillId="0" borderId="58" xfId="10" applyNumberFormat="1" applyFont="1" applyFill="1" applyBorder="1" applyAlignment="1" applyProtection="1">
      <alignment vertical="center"/>
      <protection locked="0"/>
    </xf>
    <xf numFmtId="0" fontId="8" fillId="0" borderId="58" xfId="10" applyFont="1" applyFill="1" applyBorder="1" applyAlignment="1" applyProtection="1">
      <alignment vertical="center"/>
      <protection locked="0"/>
    </xf>
    <xf numFmtId="0" fontId="3" fillId="0" borderId="58" xfId="10" applyFont="1" applyFill="1" applyBorder="1" applyAlignment="1" applyProtection="1">
      <alignment vertical="center"/>
      <protection locked="0"/>
    </xf>
    <xf numFmtId="0" fontId="3" fillId="0" borderId="58" xfId="0" applyFont="1" applyFill="1" applyBorder="1"/>
    <xf numFmtId="0" fontId="3" fillId="0" borderId="58" xfId="10" applyFont="1" applyFill="1" applyBorder="1" applyAlignment="1">
      <alignment vertical="center"/>
    </xf>
    <xf numFmtId="0" fontId="11" fillId="0" borderId="58" xfId="4" applyFont="1" applyFill="1" applyBorder="1"/>
    <xf numFmtId="0" fontId="8" fillId="0" borderId="58" xfId="4" applyFont="1" applyFill="1" applyBorder="1" applyAlignment="1">
      <alignment wrapText="1"/>
    </xf>
    <xf numFmtId="0" fontId="11" fillId="0" borderId="58" xfId="4" applyFont="1" applyFill="1" applyBorder="1" applyAlignment="1">
      <alignment wrapText="1"/>
    </xf>
    <xf numFmtId="0" fontId="1" fillId="2" borderId="59" xfId="10" applyFont="1" applyFill="1" applyBorder="1" applyAlignment="1">
      <alignment vertical="center"/>
    </xf>
    <xf numFmtId="0" fontId="1" fillId="2" borderId="59" xfId="10" applyFont="1" applyFill="1" applyBorder="1" applyAlignment="1" applyProtection="1">
      <alignment vertical="center"/>
      <protection locked="0"/>
    </xf>
    <xf numFmtId="0" fontId="11" fillId="2" borderId="59" xfId="4" applyFont="1" applyFill="1" applyBorder="1" applyAlignment="1">
      <alignment wrapText="1"/>
    </xf>
    <xf numFmtId="0" fontId="3" fillId="2" borderId="0" xfId="0" applyFont="1" applyFill="1" applyAlignment="1">
      <alignment vertical="center"/>
    </xf>
    <xf numFmtId="3" fontId="3" fillId="0" borderId="0" xfId="0" applyNumberFormat="1" applyFont="1" applyFill="1" applyBorder="1" applyAlignment="1" applyProtection="1">
      <alignment vertical="center"/>
    </xf>
    <xf numFmtId="0" fontId="45" fillId="0" borderId="0" xfId="0" applyFont="1" applyFill="1" applyBorder="1" applyAlignment="1">
      <alignment vertical="center"/>
    </xf>
    <xf numFmtId="0" fontId="1" fillId="0" borderId="0" xfId="0" applyFont="1" applyBorder="1" applyAlignment="1">
      <alignment vertical="center"/>
    </xf>
    <xf numFmtId="3" fontId="3" fillId="0" borderId="0" xfId="0" applyNumberFormat="1" applyFont="1" applyFill="1" applyBorder="1" applyAlignment="1">
      <alignment vertical="center"/>
    </xf>
    <xf numFmtId="0" fontId="109" fillId="0" borderId="0" xfId="0" applyFont="1" applyFill="1" applyAlignment="1">
      <alignment vertical="center"/>
    </xf>
    <xf numFmtId="10" fontId="0" fillId="0" borderId="0" xfId="0" applyNumberFormat="1" applyAlignment="1">
      <alignment horizontal="left" vertical="top" wrapText="1"/>
    </xf>
    <xf numFmtId="10" fontId="14" fillId="0" borderId="0" xfId="0" applyNumberFormat="1" applyFont="1" applyAlignment="1">
      <alignment horizontal="left" vertical="top" wrapText="1"/>
    </xf>
    <xf numFmtId="10" fontId="0" fillId="0" borderId="0" xfId="0" applyNumberFormat="1" applyFont="1" applyAlignment="1">
      <alignment horizontal="left" vertical="top" wrapText="1"/>
    </xf>
    <xf numFmtId="168" fontId="3" fillId="2" borderId="2" xfId="0" applyNumberFormat="1" applyFont="1" applyFill="1" applyBorder="1" applyAlignment="1" applyProtection="1">
      <alignment horizontal="left" vertical="top" wrapText="1"/>
      <protection locked="0"/>
    </xf>
    <xf numFmtId="10" fontId="3" fillId="0" borderId="0" xfId="0" applyNumberFormat="1" applyFont="1" applyAlignment="1">
      <alignment horizontal="left" vertical="top" wrapText="1"/>
    </xf>
    <xf numFmtId="166" fontId="3" fillId="5" borderId="16" xfId="0" applyNumberFormat="1" applyFont="1" applyFill="1" applyBorder="1"/>
    <xf numFmtId="0" fontId="11" fillId="0" borderId="58" xfId="4" applyFont="1" applyFill="1" applyBorder="1" applyAlignment="1" applyProtection="1">
      <alignment vertical="center"/>
    </xf>
    <xf numFmtId="0" fontId="11" fillId="0" borderId="0" xfId="4" applyFont="1" applyFill="1"/>
    <xf numFmtId="0" fontId="3" fillId="2" borderId="59" xfId="0" applyFont="1" applyFill="1" applyBorder="1"/>
    <xf numFmtId="3" fontId="1" fillId="2" borderId="2" xfId="0" applyNumberFormat="1" applyFont="1" applyFill="1" applyBorder="1" applyAlignment="1" applyProtection="1">
      <alignment horizontal="right" vertical="center"/>
      <protection locked="0"/>
    </xf>
    <xf numFmtId="49" fontId="3" fillId="2" borderId="26" xfId="0" applyNumberFormat="1" applyFont="1" applyFill="1" applyBorder="1" applyAlignment="1" applyProtection="1">
      <alignment horizontal="left" vertical="top" wrapText="1"/>
      <protection locked="0"/>
    </xf>
    <xf numFmtId="0" fontId="3" fillId="5" borderId="0" xfId="0" applyFont="1" applyFill="1" applyAlignment="1">
      <alignment horizontal="left" vertical="top"/>
    </xf>
    <xf numFmtId="0" fontId="3" fillId="5" borderId="52" xfId="0" applyFont="1" applyFill="1" applyBorder="1" applyAlignment="1">
      <alignment horizontal="left" vertical="top" wrapText="1"/>
    </xf>
    <xf numFmtId="0" fontId="11" fillId="0" borderId="0" xfId="4" applyFont="1"/>
    <xf numFmtId="166" fontId="0" fillId="0" borderId="0" xfId="0" applyNumberFormat="1" applyFont="1" applyBorder="1" applyAlignment="1">
      <alignment horizontal="center"/>
    </xf>
    <xf numFmtId="166" fontId="0" fillId="0" borderId="1" xfId="0" applyNumberFormat="1" applyFont="1" applyBorder="1" applyAlignment="1">
      <alignment horizontal="center"/>
    </xf>
    <xf numFmtId="166" fontId="0" fillId="0" borderId="5" xfId="0" applyNumberFormat="1" applyFont="1" applyBorder="1" applyAlignment="1">
      <alignment horizontal="center"/>
    </xf>
    <xf numFmtId="0" fontId="3" fillId="5" borderId="0" xfId="0" applyFont="1" applyFill="1" applyBorder="1" applyAlignment="1">
      <alignment wrapText="1"/>
    </xf>
    <xf numFmtId="0" fontId="3" fillId="4" borderId="0" xfId="0" applyFont="1" applyFill="1" applyBorder="1" applyAlignment="1">
      <alignment wrapText="1"/>
    </xf>
    <xf numFmtId="0" fontId="3" fillId="4" borderId="0" xfId="0" applyFont="1" applyFill="1" applyBorder="1" applyAlignment="1">
      <alignment vertical="top" wrapText="1"/>
    </xf>
    <xf numFmtId="0" fontId="109" fillId="4" borderId="0" xfId="0" applyFont="1" applyFill="1" applyAlignment="1">
      <alignment vertical="center" wrapText="1"/>
    </xf>
    <xf numFmtId="0" fontId="3" fillId="4" borderId="0" xfId="0" applyFont="1" applyFill="1" applyAlignment="1">
      <alignment vertical="top" wrapText="1"/>
    </xf>
    <xf numFmtId="0" fontId="1" fillId="4" borderId="0" xfId="0" applyFont="1" applyFill="1" applyAlignment="1">
      <alignment vertical="center" wrapText="1"/>
    </xf>
    <xf numFmtId="0" fontId="3" fillId="4" borderId="0" xfId="0" applyFont="1" applyFill="1"/>
    <xf numFmtId="0" fontId="3" fillId="4" borderId="0" xfId="0" applyFont="1" applyFill="1" applyBorder="1"/>
    <xf numFmtId="0" fontId="4" fillId="5" borderId="27" xfId="0" applyFont="1" applyFill="1" applyBorder="1" applyAlignment="1">
      <alignment vertical="center" wrapText="1"/>
    </xf>
    <xf numFmtId="0" fontId="108" fillId="5" borderId="17" xfId="0" applyFont="1" applyFill="1" applyBorder="1" applyAlignment="1">
      <alignment vertical="center" wrapText="1"/>
    </xf>
    <xf numFmtId="0" fontId="112" fillId="5" borderId="0" xfId="0" applyFont="1" applyFill="1" applyBorder="1"/>
    <xf numFmtId="0" fontId="108" fillId="83" borderId="17" xfId="0" applyFont="1" applyFill="1" applyBorder="1" applyAlignment="1">
      <alignment vertical="center" wrapText="1"/>
    </xf>
    <xf numFmtId="0" fontId="3" fillId="5" borderId="23" xfId="0" applyFont="1" applyFill="1" applyBorder="1" applyAlignment="1">
      <alignment vertical="top" wrapText="1"/>
    </xf>
    <xf numFmtId="0" fontId="4" fillId="83" borderId="8" xfId="0" applyFont="1" applyFill="1" applyBorder="1" applyAlignment="1">
      <alignment vertical="center" wrapText="1"/>
    </xf>
    <xf numFmtId="0" fontId="3" fillId="2" borderId="57" xfId="0" applyNumberFormat="1" applyFont="1" applyFill="1" applyBorder="1" applyAlignment="1" applyProtection="1">
      <alignment vertical="top" wrapText="1"/>
      <protection locked="0"/>
    </xf>
    <xf numFmtId="0" fontId="3" fillId="2" borderId="19" xfId="0" applyNumberFormat="1" applyFont="1" applyFill="1" applyBorder="1" applyAlignment="1" applyProtection="1">
      <alignment vertical="top" wrapText="1"/>
      <protection locked="0"/>
    </xf>
    <xf numFmtId="0" fontId="3" fillId="2" borderId="53" xfId="0" applyNumberFormat="1" applyFont="1" applyFill="1" applyBorder="1" applyAlignment="1" applyProtection="1">
      <alignment vertical="top" wrapText="1"/>
      <protection locked="0"/>
    </xf>
    <xf numFmtId="0" fontId="3" fillId="2" borderId="55" xfId="0" applyNumberFormat="1" applyFont="1" applyFill="1" applyBorder="1" applyAlignment="1" applyProtection="1">
      <alignment vertical="top" wrapText="1"/>
      <protection locked="0"/>
    </xf>
    <xf numFmtId="0" fontId="3" fillId="2" borderId="54" xfId="0" applyNumberFormat="1" applyFont="1" applyFill="1" applyBorder="1" applyAlignment="1" applyProtection="1">
      <alignment vertical="top" wrapText="1"/>
      <protection locked="0"/>
    </xf>
    <xf numFmtId="0" fontId="3" fillId="2" borderId="26" xfId="0" applyNumberFormat="1" applyFont="1" applyFill="1" applyBorder="1" applyAlignment="1" applyProtection="1">
      <alignment vertical="top" wrapText="1"/>
      <protection locked="0"/>
    </xf>
    <xf numFmtId="0" fontId="3" fillId="0" borderId="0" xfId="0" applyFont="1" applyAlignment="1">
      <alignment horizontal="right"/>
    </xf>
    <xf numFmtId="0" fontId="3" fillId="11" borderId="0" xfId="0" applyFont="1" applyFill="1"/>
    <xf numFmtId="0" fontId="3" fillId="11" borderId="0" xfId="0" applyFont="1" applyFill="1" applyAlignment="1" applyProtection="1">
      <alignment vertical="center"/>
    </xf>
    <xf numFmtId="0" fontId="3" fillId="11" borderId="0" xfId="0" applyFont="1" applyFill="1" applyBorder="1" applyAlignment="1" applyProtection="1">
      <alignment vertical="center"/>
    </xf>
    <xf numFmtId="0" fontId="3" fillId="11" borderId="0" xfId="0" applyFont="1" applyFill="1" applyBorder="1"/>
    <xf numFmtId="166" fontId="3" fillId="11" borderId="0" xfId="0" applyNumberFormat="1" applyFont="1" applyFill="1"/>
    <xf numFmtId="166" fontId="3" fillId="0" borderId="0" xfId="0" quotePrefix="1" applyNumberFormat="1" applyFont="1"/>
    <xf numFmtId="0" fontId="112" fillId="5" borderId="1" xfId="0" applyFont="1" applyFill="1" applyBorder="1" applyAlignment="1">
      <alignment vertical="top"/>
    </xf>
    <xf numFmtId="0" fontId="1" fillId="5" borderId="52" xfId="0" applyFont="1" applyFill="1" applyBorder="1" applyAlignment="1">
      <alignment horizontal="left" vertical="top" wrapText="1"/>
    </xf>
    <xf numFmtId="0" fontId="1" fillId="5" borderId="16" xfId="0" applyFont="1" applyFill="1" applyBorder="1" applyAlignment="1">
      <alignment horizontal="left" vertical="top" wrapText="1"/>
    </xf>
    <xf numFmtId="0" fontId="1" fillId="5" borderId="17" xfId="0" applyFont="1" applyFill="1" applyBorder="1" applyAlignment="1">
      <alignment vertical="top" wrapText="1"/>
    </xf>
    <xf numFmtId="0" fontId="108" fillId="5" borderId="17" xfId="0" applyFont="1" applyFill="1" applyBorder="1" applyAlignment="1">
      <alignment vertical="top" wrapText="1"/>
    </xf>
    <xf numFmtId="0" fontId="13" fillId="5" borderId="61" xfId="4" applyFont="1" applyFill="1" applyBorder="1" applyAlignment="1">
      <alignment horizontal="left" vertical="top" wrapText="1"/>
    </xf>
    <xf numFmtId="0" fontId="1" fillId="5" borderId="17" xfId="0" applyFont="1" applyFill="1" applyBorder="1" applyAlignment="1">
      <alignment horizontal="left" vertical="top" wrapText="1"/>
    </xf>
    <xf numFmtId="0" fontId="3" fillId="5" borderId="27" xfId="0" applyFont="1" applyFill="1" applyBorder="1" applyAlignment="1">
      <alignment vertical="top" wrapText="1"/>
    </xf>
    <xf numFmtId="0" fontId="13" fillId="5" borderId="16" xfId="0" applyFont="1" applyFill="1" applyBorder="1" applyAlignment="1">
      <alignment horizontal="left" vertical="top" wrapText="1"/>
    </xf>
    <xf numFmtId="0" fontId="117" fillId="0" borderId="0" xfId="0" applyFont="1"/>
    <xf numFmtId="9" fontId="118" fillId="0" borderId="0" xfId="0" applyNumberFormat="1" applyFont="1" applyFill="1" applyAlignment="1" applyProtection="1"/>
    <xf numFmtId="0" fontId="118" fillId="0" borderId="0" xfId="0" applyFont="1" applyFill="1" applyAlignment="1"/>
    <xf numFmtId="166" fontId="3" fillId="0" borderId="0" xfId="0" applyNumberFormat="1" applyFont="1" applyAlignment="1" applyProtection="1">
      <alignment horizontal="left" vertical="top" wrapText="1"/>
    </xf>
    <xf numFmtId="166" fontId="3" fillId="0" borderId="1" xfId="0" applyNumberFormat="1" applyFont="1" applyBorder="1" applyAlignment="1" applyProtection="1">
      <alignment horizontal="left" vertical="top" wrapText="1"/>
    </xf>
    <xf numFmtId="0" fontId="3" fillId="0" borderId="0" xfId="0" applyFont="1" applyAlignment="1" applyProtection="1">
      <alignment horizontal="left" vertical="top"/>
    </xf>
    <xf numFmtId="1" fontId="0" fillId="0" borderId="5" xfId="0" applyNumberFormat="1" applyFont="1" applyBorder="1" applyAlignment="1">
      <alignment horizontal="left" vertical="top"/>
    </xf>
    <xf numFmtId="1" fontId="0" fillId="0" borderId="0" xfId="0" applyNumberFormat="1" applyFont="1" applyBorder="1" applyAlignment="1">
      <alignment horizontal="left" vertical="top"/>
    </xf>
    <xf numFmtId="1" fontId="3" fillId="0" borderId="0" xfId="0" applyNumberFormat="1" applyFont="1" applyFill="1" applyBorder="1" applyAlignment="1">
      <alignment horizontal="left" vertical="top" wrapText="1"/>
    </xf>
    <xf numFmtId="1" fontId="3" fillId="0" borderId="0" xfId="0" applyNumberFormat="1" applyFont="1" applyBorder="1" applyAlignment="1">
      <alignment horizontal="left" vertical="top" wrapText="1"/>
    </xf>
    <xf numFmtId="166" fontId="3" fillId="0" borderId="0" xfId="0" applyNumberFormat="1" applyFont="1" applyFill="1" applyBorder="1" applyAlignment="1">
      <alignment horizontal="left" vertical="top" wrapText="1"/>
    </xf>
    <xf numFmtId="166" fontId="3" fillId="0" borderId="0" xfId="0" applyNumberFormat="1" applyFont="1" applyBorder="1" applyAlignment="1">
      <alignment horizontal="left" vertical="top" wrapText="1"/>
    </xf>
    <xf numFmtId="0" fontId="3" fillId="0" borderId="1" xfId="0" applyFont="1" applyBorder="1" applyAlignment="1" applyProtection="1">
      <alignment horizontal="left" vertical="top"/>
    </xf>
    <xf numFmtId="1" fontId="0" fillId="0" borderId="1" xfId="0" applyNumberFormat="1" applyFont="1" applyBorder="1" applyAlignment="1">
      <alignment horizontal="left" vertical="top"/>
    </xf>
    <xf numFmtId="1" fontId="3" fillId="0" borderId="1" xfId="0" applyNumberFormat="1" applyFont="1" applyBorder="1" applyAlignment="1">
      <alignment horizontal="left" vertical="top" wrapText="1"/>
    </xf>
    <xf numFmtId="166" fontId="3" fillId="0" borderId="5" xfId="0" applyNumberFormat="1" applyFont="1" applyBorder="1" applyAlignment="1">
      <alignment horizontal="left" vertical="top" wrapText="1"/>
    </xf>
    <xf numFmtId="166" fontId="3" fillId="0" borderId="1" xfId="0" applyNumberFormat="1" applyFont="1" applyBorder="1" applyAlignment="1">
      <alignment horizontal="left" vertical="top" wrapText="1"/>
    </xf>
    <xf numFmtId="166" fontId="19" fillId="0" borderId="8" xfId="0" applyNumberFormat="1" applyFont="1" applyBorder="1" applyAlignment="1" applyProtection="1">
      <alignment horizontal="left" vertical="top"/>
    </xf>
    <xf numFmtId="166" fontId="30" fillId="0" borderId="8" xfId="0" applyNumberFormat="1" applyFont="1" applyFill="1" applyBorder="1" applyAlignment="1">
      <alignment horizontal="left" vertical="top" wrapText="1"/>
    </xf>
    <xf numFmtId="166" fontId="13" fillId="0" borderId="0" xfId="0" applyNumberFormat="1" applyFont="1" applyFill="1" applyAlignment="1" applyProtection="1">
      <alignment horizontal="right" vertical="top"/>
    </xf>
    <xf numFmtId="166" fontId="3" fillId="0" borderId="0" xfId="0" applyNumberFormat="1" applyFont="1" applyAlignment="1" applyProtection="1">
      <alignment horizontal="right" vertical="top"/>
    </xf>
    <xf numFmtId="166" fontId="13" fillId="0" borderId="1" xfId="0" applyNumberFormat="1" applyFont="1" applyFill="1" applyBorder="1" applyAlignment="1" applyProtection="1">
      <alignment horizontal="right" vertical="top"/>
    </xf>
    <xf numFmtId="166" fontId="3" fillId="0" borderId="1" xfId="0" applyNumberFormat="1" applyFont="1" applyBorder="1" applyAlignment="1" applyProtection="1">
      <alignment horizontal="right" vertical="top"/>
    </xf>
    <xf numFmtId="166" fontId="4" fillId="0" borderId="8" xfId="2" applyNumberFormat="1" applyFont="1" applyBorder="1" applyAlignment="1" applyProtection="1">
      <alignment horizontal="right" vertical="top"/>
    </xf>
    <xf numFmtId="192" fontId="13" fillId="0" borderId="0" xfId="0" applyNumberFormat="1" applyFont="1" applyFill="1" applyAlignment="1" applyProtection="1">
      <alignment vertical="center"/>
    </xf>
    <xf numFmtId="0" fontId="12" fillId="0" borderId="0" xfId="0" applyFont="1" applyAlignment="1" applyProtection="1">
      <alignment horizontal="left" vertical="center"/>
    </xf>
    <xf numFmtId="0" fontId="0" fillId="0" borderId="0" xfId="0" applyProtection="1"/>
    <xf numFmtId="182" fontId="12" fillId="0" borderId="0" xfId="3" applyNumberFormat="1" applyFont="1" applyFill="1" applyAlignment="1" applyProtection="1">
      <alignment horizontal="center" vertical="center"/>
    </xf>
    <xf numFmtId="182" fontId="40" fillId="0" borderId="0" xfId="3" applyNumberFormat="1" applyFont="1" applyFill="1" applyAlignment="1" applyProtection="1">
      <alignment horizontal="left" vertical="center"/>
    </xf>
    <xf numFmtId="0" fontId="0" fillId="0" borderId="0" xfId="0" applyFill="1" applyProtection="1"/>
    <xf numFmtId="0" fontId="0" fillId="0" borderId="0" xfId="0" applyFont="1" applyProtection="1"/>
    <xf numFmtId="0" fontId="40" fillId="0" borderId="0" xfId="0" applyFont="1" applyAlignment="1" applyProtection="1">
      <alignment horizontal="center" vertical="center"/>
    </xf>
    <xf numFmtId="0" fontId="14" fillId="0" borderId="0" xfId="0" applyFont="1" applyBorder="1" applyAlignment="1" applyProtection="1">
      <alignment vertical="center"/>
    </xf>
    <xf numFmtId="166" fontId="115" fillId="4" borderId="0" xfId="0" applyNumberFormat="1" applyFont="1" applyFill="1" applyBorder="1" applyAlignment="1" applyProtection="1">
      <alignment horizontal="center" vertical="center"/>
    </xf>
    <xf numFmtId="9" fontId="115" fillId="4" borderId="0" xfId="2" applyFont="1" applyFill="1" applyBorder="1" applyAlignment="1" applyProtection="1">
      <alignment horizontal="center" vertical="center"/>
    </xf>
    <xf numFmtId="166" fontId="115" fillId="78" borderId="16" xfId="0" applyNumberFormat="1" applyFont="1" applyFill="1" applyBorder="1" applyAlignment="1" applyProtection="1">
      <alignment vertical="center"/>
    </xf>
    <xf numFmtId="166" fontId="115" fillId="80" borderId="19" xfId="0" applyNumberFormat="1" applyFont="1" applyFill="1" applyBorder="1" applyAlignment="1" applyProtection="1">
      <alignment vertical="center"/>
    </xf>
    <xf numFmtId="166" fontId="115" fillId="77" borderId="0" xfId="0" applyNumberFormat="1" applyFont="1" applyFill="1" applyBorder="1" applyAlignment="1" applyProtection="1">
      <alignment vertical="center"/>
    </xf>
    <xf numFmtId="166" fontId="115" fillId="81" borderId="0" xfId="0" applyNumberFormat="1" applyFont="1" applyFill="1" applyBorder="1" applyAlignment="1" applyProtection="1">
      <alignment vertical="center"/>
    </xf>
    <xf numFmtId="166" fontId="115" fillId="79" borderId="0" xfId="0" applyNumberFormat="1" applyFont="1" applyFill="1" applyBorder="1" applyAlignment="1" applyProtection="1">
      <alignment vertical="center"/>
    </xf>
    <xf numFmtId="166" fontId="115" fillId="82" borderId="23" xfId="0" applyNumberFormat="1" applyFont="1" applyFill="1" applyBorder="1" applyAlignment="1" applyProtection="1">
      <alignment vertical="center"/>
    </xf>
    <xf numFmtId="0" fontId="0" fillId="0" borderId="0" xfId="0" applyFont="1" applyBorder="1" applyProtection="1"/>
    <xf numFmtId="166" fontId="0" fillId="0" borderId="17" xfId="0" applyNumberFormat="1" applyFont="1" applyBorder="1" applyAlignment="1" applyProtection="1">
      <alignment vertical="center"/>
    </xf>
    <xf numFmtId="182" fontId="0" fillId="0" borderId="17" xfId="3" applyNumberFormat="1" applyFont="1" applyBorder="1" applyAlignment="1" applyProtection="1">
      <alignment vertical="center"/>
    </xf>
    <xf numFmtId="0" fontId="14" fillId="0" borderId="0" xfId="0" applyFont="1" applyBorder="1" applyProtection="1"/>
    <xf numFmtId="191" fontId="0" fillId="0" borderId="17" xfId="3" applyNumberFormat="1" applyFont="1" applyBorder="1" applyAlignment="1" applyProtection="1">
      <alignment vertical="center"/>
    </xf>
    <xf numFmtId="0" fontId="0" fillId="0" borderId="0" xfId="0" applyFont="1" applyBorder="1" applyAlignment="1" applyProtection="1">
      <alignment vertical="center"/>
    </xf>
    <xf numFmtId="182" fontId="14" fillId="0" borderId="0" xfId="3" applyNumberFormat="1" applyFont="1" applyBorder="1" applyAlignment="1" applyProtection="1">
      <alignment vertical="top"/>
    </xf>
    <xf numFmtId="166" fontId="115" fillId="4" borderId="0" xfId="0" applyNumberFormat="1" applyFont="1" applyFill="1" applyAlignment="1" applyProtection="1">
      <alignment vertical="center"/>
    </xf>
    <xf numFmtId="182" fontId="15" fillId="4" borderId="0" xfId="3" applyNumberFormat="1" applyFont="1" applyFill="1" applyAlignment="1" applyProtection="1">
      <alignment vertical="center"/>
    </xf>
    <xf numFmtId="166" fontId="57" fillId="78" borderId="17" xfId="0" applyNumberFormat="1" applyFont="1" applyFill="1" applyBorder="1" applyAlignment="1" applyProtection="1">
      <alignment vertical="center"/>
    </xf>
    <xf numFmtId="166" fontId="57" fillId="80" borderId="17" xfId="0" applyNumberFormat="1" applyFont="1" applyFill="1" applyBorder="1" applyAlignment="1" applyProtection="1">
      <alignment vertical="center"/>
    </xf>
    <xf numFmtId="166" fontId="57" fillId="77" borderId="17" xfId="0" applyNumberFormat="1" applyFont="1" applyFill="1" applyBorder="1" applyAlignment="1" applyProtection="1">
      <alignment vertical="center"/>
    </xf>
    <xf numFmtId="166" fontId="57" fillId="81" borderId="17" xfId="0" applyNumberFormat="1" applyFont="1" applyFill="1" applyBorder="1" applyAlignment="1" applyProtection="1">
      <alignment vertical="center"/>
    </xf>
    <xf numFmtId="166" fontId="57" fillId="79" borderId="17" xfId="0" applyNumberFormat="1" applyFont="1" applyFill="1" applyBorder="1" applyAlignment="1" applyProtection="1">
      <alignment vertical="center"/>
    </xf>
    <xf numFmtId="166" fontId="57" fillId="82" borderId="17" xfId="0" applyNumberFormat="1" applyFont="1" applyFill="1" applyBorder="1" applyAlignment="1" applyProtection="1">
      <alignment vertical="center"/>
    </xf>
    <xf numFmtId="0" fontId="40" fillId="0" borderId="0" xfId="0" applyFont="1" applyAlignment="1" applyProtection="1">
      <alignment horizontal="left" vertical="center"/>
    </xf>
    <xf numFmtId="0" fontId="14" fillId="0" borderId="4" xfId="0" applyFont="1" applyBorder="1" applyAlignment="1" applyProtection="1">
      <alignment vertical="center"/>
    </xf>
    <xf numFmtId="9" fontId="115" fillId="4" borderId="0" xfId="2" applyFont="1" applyFill="1" applyBorder="1" applyAlignment="1" applyProtection="1">
      <alignment horizontal="left" vertical="center" wrapText="1"/>
    </xf>
    <xf numFmtId="166" fontId="115" fillId="78" borderId="60" xfId="0" applyNumberFormat="1" applyFont="1" applyFill="1" applyBorder="1" applyAlignment="1" applyProtection="1">
      <alignment vertical="center"/>
    </xf>
    <xf numFmtId="0" fontId="3" fillId="5" borderId="23" xfId="0" applyFont="1" applyFill="1" applyBorder="1" applyProtection="1"/>
    <xf numFmtId="182" fontId="0" fillId="0" borderId="17" xfId="3" applyNumberFormat="1" applyFont="1" applyBorder="1" applyProtection="1"/>
    <xf numFmtId="0" fontId="3" fillId="5" borderId="52" xfId="0" applyFont="1" applyFill="1" applyBorder="1" applyProtection="1"/>
    <xf numFmtId="182" fontId="0" fillId="0" borderId="0" xfId="3" applyNumberFormat="1" applyFont="1" applyProtection="1"/>
    <xf numFmtId="166" fontId="0" fillId="2" borderId="17" xfId="0" applyNumberFormat="1" applyFont="1" applyFill="1" applyBorder="1" applyAlignment="1" applyProtection="1">
      <alignment vertical="center"/>
      <protection locked="0"/>
    </xf>
    <xf numFmtId="166" fontId="14" fillId="2" borderId="17" xfId="0" applyNumberFormat="1" applyFont="1" applyFill="1" applyBorder="1" applyAlignment="1" applyProtection="1">
      <alignment vertical="center"/>
      <protection locked="0"/>
    </xf>
    <xf numFmtId="3" fontId="3" fillId="0" borderId="15" xfId="0" applyNumberFormat="1" applyFont="1" applyFill="1" applyBorder="1" applyAlignment="1" applyProtection="1">
      <alignment vertical="center"/>
    </xf>
    <xf numFmtId="3" fontId="1" fillId="2" borderId="59" xfId="10" applyNumberFormat="1" applyFont="1" applyFill="1" applyBorder="1" applyAlignment="1" applyProtection="1">
      <alignment vertical="center"/>
      <protection locked="0"/>
    </xf>
    <xf numFmtId="0" fontId="7" fillId="0" borderId="0" xfId="4" applyFill="1" applyAlignment="1">
      <alignment horizontal="left"/>
    </xf>
    <xf numFmtId="0" fontId="0" fillId="5" borderId="0" xfId="0" applyFill="1" applyAlignment="1">
      <alignment horizontal="left" vertical="center" wrapText="1"/>
    </xf>
    <xf numFmtId="0" fontId="0" fillId="5" borderId="0" xfId="0" applyNumberFormat="1" applyFill="1" applyAlignment="1">
      <alignment horizontal="left" vertical="center" wrapText="1"/>
    </xf>
    <xf numFmtId="0" fontId="0" fillId="7" borderId="0" xfId="0" applyFill="1" applyAlignment="1">
      <alignment horizontal="left" vertical="top" wrapText="1"/>
    </xf>
    <xf numFmtId="0" fontId="0" fillId="7" borderId="0" xfId="0" applyFill="1" applyAlignment="1">
      <alignment horizontal="left" vertical="top"/>
    </xf>
    <xf numFmtId="0" fontId="0" fillId="5" borderId="0" xfId="0" applyFill="1" applyAlignment="1">
      <alignment horizontal="left" wrapText="1"/>
    </xf>
    <xf numFmtId="0" fontId="0" fillId="5" borderId="0" xfId="0" applyFill="1" applyAlignment="1">
      <alignment horizontal="left"/>
    </xf>
    <xf numFmtId="0" fontId="7" fillId="8" borderId="0" xfId="4" applyFill="1" applyAlignment="1">
      <alignment horizontal="left"/>
    </xf>
    <xf numFmtId="0" fontId="3" fillId="5" borderId="8" xfId="0" applyFont="1" applyFill="1" applyBorder="1" applyAlignment="1">
      <alignment horizontal="left" wrapText="1"/>
    </xf>
    <xf numFmtId="0" fontId="3" fillId="5" borderId="27" xfId="0" applyFont="1" applyFill="1" applyBorder="1" applyAlignment="1">
      <alignment horizontal="left" wrapText="1"/>
    </xf>
    <xf numFmtId="0" fontId="35" fillId="5" borderId="20" xfId="0" applyFont="1" applyFill="1" applyBorder="1" applyAlignment="1">
      <alignment vertical="top" wrapText="1"/>
    </xf>
    <xf numFmtId="0" fontId="35" fillId="5" borderId="19" xfId="0" applyFont="1" applyFill="1" applyBorder="1" applyAlignment="1">
      <alignment vertical="top" wrapText="1"/>
    </xf>
    <xf numFmtId="0" fontId="110" fillId="79" borderId="18" xfId="0" applyFont="1" applyFill="1" applyBorder="1" applyAlignment="1">
      <alignment vertical="top" wrapText="1"/>
    </xf>
    <xf numFmtId="0" fontId="35" fillId="5" borderId="16" xfId="0" applyFont="1" applyFill="1" applyBorder="1" applyAlignment="1">
      <alignment vertical="top" wrapText="1"/>
    </xf>
    <xf numFmtId="0" fontId="36" fillId="78" borderId="18" xfId="0" applyFont="1" applyFill="1" applyBorder="1" applyAlignment="1">
      <alignment vertical="top" wrapText="1"/>
    </xf>
    <xf numFmtId="0" fontId="36" fillId="78" borderId="20" xfId="0" applyFont="1" applyFill="1" applyBorder="1" applyAlignment="1">
      <alignment vertical="top" wrapText="1"/>
    </xf>
    <xf numFmtId="0" fontId="36" fillId="78" borderId="19" xfId="0" applyFont="1" applyFill="1" applyBorder="1" applyAlignment="1">
      <alignment vertical="top" wrapText="1"/>
    </xf>
    <xf numFmtId="0" fontId="3" fillId="5" borderId="20" xfId="0" applyFont="1" applyFill="1" applyBorder="1" applyAlignment="1">
      <alignment vertical="top" wrapText="1"/>
    </xf>
    <xf numFmtId="0" fontId="3" fillId="5" borderId="19" xfId="0" applyFont="1" applyFill="1" applyBorder="1" applyAlignment="1">
      <alignment vertical="top" wrapText="1"/>
    </xf>
    <xf numFmtId="0" fontId="36" fillId="77" borderId="18" xfId="0" applyFont="1" applyFill="1" applyBorder="1" applyAlignment="1">
      <alignment vertical="top" wrapText="1"/>
    </xf>
    <xf numFmtId="49" fontId="3" fillId="2" borderId="6" xfId="0" applyNumberFormat="1" applyFont="1" applyFill="1" applyBorder="1" applyAlignment="1" applyProtection="1">
      <alignment horizontal="left" vertical="top" wrapText="1"/>
      <protection locked="0"/>
    </xf>
    <xf numFmtId="49" fontId="3" fillId="2" borderId="10" xfId="0" applyNumberFormat="1" applyFont="1" applyFill="1" applyBorder="1" applyAlignment="1" applyProtection="1">
      <alignment horizontal="left" vertical="top" wrapText="1"/>
      <protection locked="0"/>
    </xf>
    <xf numFmtId="0" fontId="5" fillId="6" borderId="18" xfId="0" applyFont="1" applyFill="1" applyBorder="1" applyAlignment="1">
      <alignment horizontal="center" vertical="center" wrapText="1"/>
    </xf>
    <xf numFmtId="0" fontId="5" fillId="6" borderId="27" xfId="0" applyFont="1" applyFill="1" applyBorder="1" applyAlignment="1">
      <alignment horizontal="center" vertical="center" wrapText="1"/>
    </xf>
    <xf numFmtId="0" fontId="41" fillId="75" borderId="0" xfId="0" applyFont="1" applyFill="1" applyAlignment="1">
      <alignment vertical="center" wrapText="1"/>
    </xf>
    <xf numFmtId="0" fontId="0" fillId="0" borderId="0" xfId="0" applyAlignment="1">
      <alignment wrapText="1"/>
    </xf>
    <xf numFmtId="0" fontId="41" fillId="74" borderId="0" xfId="0" applyFont="1" applyFill="1" applyAlignment="1">
      <alignment vertical="center" wrapText="1"/>
    </xf>
    <xf numFmtId="0" fontId="0" fillId="0" borderId="0" xfId="0" applyAlignment="1">
      <alignment vertical="center" wrapText="1"/>
    </xf>
    <xf numFmtId="0" fontId="41" fillId="9" borderId="0" xfId="0" applyFont="1" applyFill="1" applyAlignment="1">
      <alignment vertical="center" wrapText="1"/>
    </xf>
    <xf numFmtId="0" fontId="4" fillId="9" borderId="0" xfId="0" applyFont="1" applyFill="1" applyAlignment="1">
      <alignment vertical="center" wrapText="1"/>
    </xf>
    <xf numFmtId="0" fontId="4" fillId="10" borderId="0" xfId="0" applyFont="1" applyFill="1" applyAlignment="1">
      <alignment horizontal="center" vertical="center" wrapText="1"/>
    </xf>
    <xf numFmtId="0" fontId="0" fillId="10" borderId="0" xfId="0" applyFill="1" applyAlignment="1">
      <alignment horizontal="center" vertical="center" wrapText="1"/>
    </xf>
    <xf numFmtId="0" fontId="14" fillId="0" borderId="0" xfId="0" applyFont="1" applyAlignment="1">
      <alignment horizontal="center" vertical="center" wrapText="1"/>
    </xf>
    <xf numFmtId="169" fontId="3" fillId="0" borderId="0" xfId="0" applyNumberFormat="1" applyFont="1" applyAlignment="1" applyProtection="1">
      <alignment horizontal="right" vertical="center" wrapText="1"/>
    </xf>
    <xf numFmtId="0" fontId="0" fillId="0" borderId="0" xfId="0" applyAlignment="1">
      <alignment horizontal="right" vertical="center"/>
    </xf>
    <xf numFmtId="0" fontId="13" fillId="0" borderId="5" xfId="0" applyFont="1" applyFill="1" applyBorder="1" applyAlignment="1" applyProtection="1">
      <alignment horizontal="center" vertical="center"/>
    </xf>
    <xf numFmtId="0" fontId="0" fillId="0" borderId="5" xfId="0" applyBorder="1" applyAlignment="1">
      <alignment horizontal="center" vertical="center"/>
    </xf>
    <xf numFmtId="0" fontId="0" fillId="0" borderId="1" xfId="0" applyBorder="1" applyAlignment="1">
      <alignment horizontal="center" vertical="center"/>
    </xf>
    <xf numFmtId="166" fontId="3" fillId="0" borderId="5" xfId="1" applyNumberFormat="1" applyFont="1" applyBorder="1" applyAlignment="1" applyProtection="1">
      <alignment horizontal="center" vertical="center"/>
    </xf>
    <xf numFmtId="0" fontId="4" fillId="0" borderId="1" xfId="0" applyFont="1" applyFill="1" applyBorder="1" applyAlignment="1" applyProtection="1">
      <alignment horizontal="center" vertical="center"/>
    </xf>
    <xf numFmtId="0" fontId="41" fillId="0" borderId="29" xfId="0" applyFont="1" applyFill="1" applyBorder="1" applyAlignment="1" applyProtection="1">
      <alignment horizontal="center" vertical="center"/>
    </xf>
    <xf numFmtId="0" fontId="14" fillId="0" borderId="29" xfId="0" applyFont="1" applyBorder="1" applyAlignment="1">
      <alignment horizontal="center" vertical="center"/>
    </xf>
    <xf numFmtId="0" fontId="41" fillId="0" borderId="5" xfId="0" applyFont="1" applyFill="1" applyBorder="1" applyAlignment="1" applyProtection="1">
      <alignment vertical="center" wrapText="1"/>
    </xf>
    <xf numFmtId="0" fontId="14" fillId="0" borderId="5" xfId="0" applyFont="1" applyBorder="1" applyAlignment="1">
      <alignment vertical="center"/>
    </xf>
    <xf numFmtId="0" fontId="14" fillId="0" borderId="4" xfId="0" applyFont="1" applyBorder="1" applyAlignment="1">
      <alignment vertical="center"/>
    </xf>
    <xf numFmtId="0" fontId="41" fillId="0" borderId="5" xfId="0"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3" fillId="0" borderId="1" xfId="0" applyFont="1" applyFill="1" applyBorder="1" applyAlignment="1" applyProtection="1">
      <alignment horizontal="center" vertical="center"/>
    </xf>
    <xf numFmtId="166" fontId="13" fillId="0" borderId="30" xfId="0" applyNumberFormat="1" applyFont="1" applyFill="1" applyBorder="1" applyAlignment="1" applyProtection="1">
      <alignment horizontal="center" vertical="center"/>
    </xf>
    <xf numFmtId="0" fontId="13" fillId="0" borderId="0" xfId="0" applyFont="1" applyFill="1" applyAlignment="1" applyProtection="1">
      <alignment horizontal="right" vertical="center" wrapText="1"/>
    </xf>
    <xf numFmtId="0" fontId="41" fillId="0" borderId="8" xfId="0" applyFont="1" applyFill="1" applyBorder="1" applyAlignment="1" applyProtection="1">
      <alignment horizontal="center" vertical="center"/>
    </xf>
    <xf numFmtId="0" fontId="14" fillId="0" borderId="8" xfId="0" applyFont="1" applyBorder="1" applyAlignment="1">
      <alignment horizontal="center" vertical="center"/>
    </xf>
    <xf numFmtId="0" fontId="13" fillId="0" borderId="5" xfId="0" applyFont="1" applyFill="1" applyBorder="1" applyAlignment="1" applyProtection="1">
      <alignment vertical="center"/>
    </xf>
    <xf numFmtId="0" fontId="0" fillId="0" borderId="5" xfId="0" applyBorder="1" applyAlignment="1">
      <alignment vertical="center"/>
    </xf>
    <xf numFmtId="180" fontId="13" fillId="0" borderId="5" xfId="0" applyNumberFormat="1" applyFont="1" applyFill="1" applyBorder="1" applyAlignment="1" applyProtection="1">
      <alignment horizontal="center" vertical="center"/>
    </xf>
    <xf numFmtId="166" fontId="13" fillId="0" borderId="5" xfId="0" applyNumberFormat="1" applyFont="1" applyFill="1" applyBorder="1" applyAlignment="1" applyProtection="1">
      <alignment horizontal="center" vertical="center"/>
    </xf>
    <xf numFmtId="0" fontId="41" fillId="0" borderId="0" xfId="0" applyFont="1" applyFill="1" applyBorder="1" applyAlignment="1" applyProtection="1">
      <alignment vertical="top" wrapText="1"/>
    </xf>
    <xf numFmtId="0" fontId="0" fillId="0" borderId="0" xfId="0" applyBorder="1" applyAlignment="1"/>
    <xf numFmtId="0" fontId="0" fillId="2" borderId="0" xfId="0" applyNumberFormat="1" applyFont="1" applyFill="1" applyBorder="1" applyAlignment="1" applyProtection="1">
      <alignment horizontal="left" vertical="top" wrapText="1"/>
      <protection locked="0"/>
    </xf>
    <xf numFmtId="0" fontId="0" fillId="0" borderId="0" xfId="0" applyBorder="1" applyAlignment="1" applyProtection="1">
      <protection locked="0"/>
    </xf>
    <xf numFmtId="0" fontId="0" fillId="0" borderId="0" xfId="0" applyBorder="1" applyAlignment="1">
      <alignment horizontal="center" vertical="center"/>
    </xf>
    <xf numFmtId="0" fontId="13" fillId="0" borderId="30" xfId="0" applyFont="1" applyFill="1" applyBorder="1" applyAlignment="1" applyProtection="1">
      <alignment vertical="center"/>
    </xf>
    <xf numFmtId="0" fontId="0" fillId="0" borderId="30" xfId="0" applyBorder="1" applyAlignment="1">
      <alignment vertical="center"/>
    </xf>
    <xf numFmtId="0" fontId="0" fillId="0" borderId="1" xfId="0" applyBorder="1" applyAlignment="1">
      <alignment vertical="center"/>
    </xf>
    <xf numFmtId="0" fontId="0" fillId="0" borderId="30" xfId="0" applyBorder="1" applyAlignment="1">
      <alignment horizontal="center" vertical="center"/>
    </xf>
    <xf numFmtId="166" fontId="3" fillId="5" borderId="0" xfId="0" applyNumberFormat="1" applyFont="1" applyFill="1" applyBorder="1" applyAlignment="1" applyProtection="1">
      <alignment horizontal="center" vertical="center"/>
      <protection locked="0"/>
    </xf>
    <xf numFmtId="0" fontId="0" fillId="0" borderId="0" xfId="0" applyBorder="1" applyAlignment="1">
      <alignment vertical="center"/>
    </xf>
    <xf numFmtId="0" fontId="0" fillId="0" borderId="0" xfId="0" applyNumberFormat="1" applyBorder="1" applyAlignment="1" applyProtection="1">
      <protection locked="0"/>
    </xf>
    <xf numFmtId="182" fontId="14" fillId="0" borderId="0" xfId="3" applyNumberFormat="1" applyFont="1" applyAlignment="1" applyProtection="1">
      <alignment horizontal="center"/>
    </xf>
    <xf numFmtId="182" fontId="40" fillId="0" borderId="0" xfId="3" applyNumberFormat="1" applyFont="1" applyAlignment="1" applyProtection="1">
      <alignment horizontal="center" vertical="center" wrapText="1"/>
    </xf>
    <xf numFmtId="182" fontId="40" fillId="0" borderId="0" xfId="3" applyNumberFormat="1" applyFont="1" applyAlignment="1" applyProtection="1">
      <alignment horizontal="center" vertical="center"/>
    </xf>
    <xf numFmtId="49" fontId="0" fillId="2" borderId="18" xfId="0" applyNumberFormat="1" applyFont="1" applyFill="1" applyBorder="1" applyAlignment="1" applyProtection="1">
      <alignment horizontal="left" vertical="top"/>
      <protection locked="0"/>
    </xf>
    <xf numFmtId="49" fontId="0" fillId="2" borderId="8" xfId="0" applyNumberFormat="1" applyFont="1" applyFill="1" applyBorder="1" applyAlignment="1" applyProtection="1">
      <alignment horizontal="left" vertical="top"/>
      <protection locked="0"/>
    </xf>
    <xf numFmtId="49" fontId="0" fillId="2" borderId="27" xfId="0" applyNumberFormat="1" applyFont="1" applyFill="1" applyBorder="1" applyAlignment="1" applyProtection="1">
      <alignment horizontal="left" vertical="top"/>
      <protection locked="0"/>
    </xf>
    <xf numFmtId="166" fontId="15" fillId="4" borderId="0" xfId="0" applyNumberFormat="1" applyFont="1" applyFill="1" applyAlignment="1" applyProtection="1">
      <alignment horizontal="center" vertical="center"/>
    </xf>
  </cellXfs>
  <cellStyles count="492">
    <cellStyle name="20% - Accent1" xfId="34" builtinId="30" customBuiltin="1"/>
    <cellStyle name="20% - Accent1 2" xfId="82" xr:uid="{00000000-0005-0000-0000-000001000000}"/>
    <cellStyle name="20% - Accent1 2 2" xfId="289" xr:uid="{00000000-0005-0000-0000-000002000000}"/>
    <cellStyle name="20% - Accent1 2 3" xfId="258" xr:uid="{00000000-0005-0000-0000-000003000000}"/>
    <cellStyle name="20% - Accent1 2_Economic Forecasts" xfId="318" xr:uid="{00000000-0005-0000-0000-000004000000}"/>
    <cellStyle name="20% - Accent2" xfId="38" builtinId="34" customBuiltin="1"/>
    <cellStyle name="20% - Accent2 2" xfId="83" xr:uid="{00000000-0005-0000-0000-000006000000}"/>
    <cellStyle name="20% - Accent2 2 2" xfId="291" xr:uid="{00000000-0005-0000-0000-000007000000}"/>
    <cellStyle name="20% - Accent2 2 3" xfId="260" xr:uid="{00000000-0005-0000-0000-000008000000}"/>
    <cellStyle name="20% - Accent2 2_Economic Forecasts" xfId="317" xr:uid="{00000000-0005-0000-0000-000009000000}"/>
    <cellStyle name="20% - Accent3" xfId="42" builtinId="38" customBuiltin="1"/>
    <cellStyle name="20% - Accent3 2" xfId="84" xr:uid="{00000000-0005-0000-0000-00000B000000}"/>
    <cellStyle name="20% - Accent3 2 2" xfId="293" xr:uid="{00000000-0005-0000-0000-00000C000000}"/>
    <cellStyle name="20% - Accent3 2 3" xfId="262" xr:uid="{00000000-0005-0000-0000-00000D000000}"/>
    <cellStyle name="20% - Accent3 2_Economic Forecasts" xfId="280" xr:uid="{00000000-0005-0000-0000-00000E000000}"/>
    <cellStyle name="20% - Accent4" xfId="46" builtinId="42" customBuiltin="1"/>
    <cellStyle name="20% - Accent4 2" xfId="85" xr:uid="{00000000-0005-0000-0000-000010000000}"/>
    <cellStyle name="20% - Accent4 2 2" xfId="296" xr:uid="{00000000-0005-0000-0000-000011000000}"/>
    <cellStyle name="20% - Accent4 2 3" xfId="264" xr:uid="{00000000-0005-0000-0000-000012000000}"/>
    <cellStyle name="20% - Accent4 2_Economic Forecasts" xfId="316" xr:uid="{00000000-0005-0000-0000-000013000000}"/>
    <cellStyle name="20% - Accent5" xfId="50" builtinId="46" customBuiltin="1"/>
    <cellStyle name="20% - Accent5 2" xfId="86" xr:uid="{00000000-0005-0000-0000-000015000000}"/>
    <cellStyle name="20% - Accent5 2 2" xfId="298" xr:uid="{00000000-0005-0000-0000-000016000000}"/>
    <cellStyle name="20% - Accent5 2 3" xfId="266" xr:uid="{00000000-0005-0000-0000-000017000000}"/>
    <cellStyle name="20% - Accent5 2_Economic Forecasts" xfId="315" xr:uid="{00000000-0005-0000-0000-000018000000}"/>
    <cellStyle name="20% - Accent6" xfId="54" builtinId="50" customBuiltin="1"/>
    <cellStyle name="20% - Accent6 2" xfId="87" xr:uid="{00000000-0005-0000-0000-00001A000000}"/>
    <cellStyle name="20% - Accent6 2 2" xfId="300" xr:uid="{00000000-0005-0000-0000-00001B000000}"/>
    <cellStyle name="20% - Accent6 2 3" xfId="268" xr:uid="{00000000-0005-0000-0000-00001C000000}"/>
    <cellStyle name="20% - Accent6 2_Economic Forecasts" xfId="279" xr:uid="{00000000-0005-0000-0000-00001D000000}"/>
    <cellStyle name="40% - Accent1" xfId="35" builtinId="31" customBuiltin="1"/>
    <cellStyle name="40% - Accent1 2" xfId="88" xr:uid="{00000000-0005-0000-0000-00001F000000}"/>
    <cellStyle name="40% - Accent1 2 2" xfId="290" xr:uid="{00000000-0005-0000-0000-000020000000}"/>
    <cellStyle name="40% - Accent1 2 3" xfId="259" xr:uid="{00000000-0005-0000-0000-000021000000}"/>
    <cellStyle name="40% - Accent1 2_Economic Forecasts" xfId="314" xr:uid="{00000000-0005-0000-0000-000022000000}"/>
    <cellStyle name="40% - Accent2" xfId="39" builtinId="35" customBuiltin="1"/>
    <cellStyle name="40% - Accent2 2" xfId="89" xr:uid="{00000000-0005-0000-0000-000024000000}"/>
    <cellStyle name="40% - Accent2 2 2" xfId="292" xr:uid="{00000000-0005-0000-0000-000025000000}"/>
    <cellStyle name="40% - Accent2 2 3" xfId="261" xr:uid="{00000000-0005-0000-0000-000026000000}"/>
    <cellStyle name="40% - Accent2 2_Economic Forecasts" xfId="313" xr:uid="{00000000-0005-0000-0000-000027000000}"/>
    <cellStyle name="40% - Accent3" xfId="43" builtinId="39" customBuiltin="1"/>
    <cellStyle name="40% - Accent3 2" xfId="90" xr:uid="{00000000-0005-0000-0000-000029000000}"/>
    <cellStyle name="40% - Accent3 2 2" xfId="294" xr:uid="{00000000-0005-0000-0000-00002A000000}"/>
    <cellStyle name="40% - Accent3 2 3" xfId="263" xr:uid="{00000000-0005-0000-0000-00002B000000}"/>
    <cellStyle name="40% - Accent3 2_Economic Forecasts" xfId="282" xr:uid="{00000000-0005-0000-0000-00002C000000}"/>
    <cellStyle name="40% - Accent4" xfId="47" builtinId="43" customBuiltin="1"/>
    <cellStyle name="40% - Accent4 2" xfId="91" xr:uid="{00000000-0005-0000-0000-00002E000000}"/>
    <cellStyle name="40% - Accent4 2 2" xfId="297" xr:uid="{00000000-0005-0000-0000-00002F000000}"/>
    <cellStyle name="40% - Accent4 2 3" xfId="265" xr:uid="{00000000-0005-0000-0000-000030000000}"/>
    <cellStyle name="40% - Accent4 2_Economic Forecasts" xfId="312" xr:uid="{00000000-0005-0000-0000-000031000000}"/>
    <cellStyle name="40% - Accent5" xfId="51" builtinId="47" customBuiltin="1"/>
    <cellStyle name="40% - Accent5 2" xfId="92" xr:uid="{00000000-0005-0000-0000-000033000000}"/>
    <cellStyle name="40% - Accent5 2 2" xfId="299" xr:uid="{00000000-0005-0000-0000-000034000000}"/>
    <cellStyle name="40% - Accent5 2 3" xfId="267" xr:uid="{00000000-0005-0000-0000-000035000000}"/>
    <cellStyle name="40% - Accent5 2_Economic Forecasts" xfId="311" xr:uid="{00000000-0005-0000-0000-000036000000}"/>
    <cellStyle name="40% - Accent6" xfId="55" builtinId="51" customBuiltin="1"/>
    <cellStyle name="40% - Accent6 2" xfId="93" xr:uid="{00000000-0005-0000-0000-000038000000}"/>
    <cellStyle name="40% - Accent6 2 2" xfId="301" xr:uid="{00000000-0005-0000-0000-000039000000}"/>
    <cellStyle name="40% - Accent6 2 3" xfId="269" xr:uid="{00000000-0005-0000-0000-00003A000000}"/>
    <cellStyle name="40% - Accent6 2_Economic Forecasts" xfId="310" xr:uid="{00000000-0005-0000-0000-00003B000000}"/>
    <cellStyle name="5" xfId="270" xr:uid="{00000000-0005-0000-0000-00003C000000}"/>
    <cellStyle name="60% - Accent1" xfId="36" builtinId="32" customBuiltin="1"/>
    <cellStyle name="60% - Accent1 2" xfId="94" xr:uid="{00000000-0005-0000-0000-00003E000000}"/>
    <cellStyle name="60% - Accent2" xfId="40" builtinId="36" customBuiltin="1"/>
    <cellStyle name="60% - Accent2 2" xfId="95" xr:uid="{00000000-0005-0000-0000-000040000000}"/>
    <cellStyle name="60% - Accent3" xfId="44" builtinId="40" customBuiltin="1"/>
    <cellStyle name="60% - Accent3 2" xfId="96" xr:uid="{00000000-0005-0000-0000-000042000000}"/>
    <cellStyle name="60% - Accent4" xfId="48" builtinId="44" customBuiltin="1"/>
    <cellStyle name="60% - Accent4 2" xfId="97" xr:uid="{00000000-0005-0000-0000-000044000000}"/>
    <cellStyle name="60% - Accent5" xfId="52" builtinId="48" customBuiltin="1"/>
    <cellStyle name="60% - Accent5 2" xfId="98" xr:uid="{00000000-0005-0000-0000-000046000000}"/>
    <cellStyle name="60% - Accent6" xfId="56" builtinId="52" customBuiltin="1"/>
    <cellStyle name="60% - Accent6 2" xfId="99" xr:uid="{00000000-0005-0000-0000-000048000000}"/>
    <cellStyle name="Accent1" xfId="33" builtinId="29" customBuiltin="1"/>
    <cellStyle name="Accent1 2" xfId="100" xr:uid="{00000000-0005-0000-0000-00004A000000}"/>
    <cellStyle name="Accent2" xfId="37" builtinId="33" customBuiltin="1"/>
    <cellStyle name="Accent2 2" xfId="101" xr:uid="{00000000-0005-0000-0000-00004C000000}"/>
    <cellStyle name="Accent3" xfId="41" builtinId="37" customBuiltin="1"/>
    <cellStyle name="Accent3 2" xfId="102" xr:uid="{00000000-0005-0000-0000-00004E000000}"/>
    <cellStyle name="Accent4" xfId="45" builtinId="41" customBuiltin="1"/>
    <cellStyle name="Accent4 2" xfId="103" xr:uid="{00000000-0005-0000-0000-000050000000}"/>
    <cellStyle name="Accent5" xfId="49" builtinId="45" customBuiltin="1"/>
    <cellStyle name="Accent5 2" xfId="104" xr:uid="{00000000-0005-0000-0000-000052000000}"/>
    <cellStyle name="Accent6" xfId="53" builtinId="49" customBuiltin="1"/>
    <cellStyle name="Accent6 2" xfId="105" xr:uid="{00000000-0005-0000-0000-000054000000}"/>
    <cellStyle name="Bad" xfId="23" builtinId="27" customBuiltin="1"/>
    <cellStyle name="Bad 2" xfId="106" xr:uid="{00000000-0005-0000-0000-000056000000}"/>
    <cellStyle name="Calc#" xfId="107" xr:uid="{00000000-0005-0000-0000-000057000000}"/>
    <cellStyle name="Calc#.##" xfId="108" xr:uid="{00000000-0005-0000-0000-000058000000}"/>
    <cellStyle name="Calc$" xfId="271" xr:uid="{00000000-0005-0000-0000-000059000000}"/>
    <cellStyle name="Calc$#" xfId="109" xr:uid="{00000000-0005-0000-0000-00005A000000}"/>
    <cellStyle name="Calc$#.##" xfId="110" xr:uid="{00000000-0005-0000-0000-00005B000000}"/>
    <cellStyle name="Calc$m" xfId="111" xr:uid="{00000000-0005-0000-0000-00005C000000}"/>
    <cellStyle name="Calc%" xfId="112" xr:uid="{00000000-0005-0000-0000-00005D000000}"/>
    <cellStyle name="CalcDate" xfId="113" xr:uid="{00000000-0005-0000-0000-00005E000000}"/>
    <cellStyle name="CalcText" xfId="114" xr:uid="{00000000-0005-0000-0000-00005F000000}"/>
    <cellStyle name="Calculation" xfId="27" builtinId="22" customBuiltin="1"/>
    <cellStyle name="Calculation 2" xfId="115" xr:uid="{00000000-0005-0000-0000-000061000000}"/>
    <cellStyle name="Check Cell" xfId="29" builtinId="23" customBuiltin="1"/>
    <cellStyle name="Check Cell 2" xfId="116" xr:uid="{00000000-0005-0000-0000-000063000000}"/>
    <cellStyle name="Comma" xfId="3" builtinId="3"/>
    <cellStyle name="Comma 10" xfId="479" xr:uid="{00000000-0005-0000-0000-000065000000}"/>
    <cellStyle name="Comma 11" xfId="486" xr:uid="{00000000-0005-0000-0000-000066000000}"/>
    <cellStyle name="Comma 2" xfId="5" xr:uid="{00000000-0005-0000-0000-000067000000}"/>
    <cellStyle name="Comma 2 10" xfId="466" xr:uid="{00000000-0005-0000-0000-000068000000}"/>
    <cellStyle name="Comma 2 11" xfId="480" xr:uid="{00000000-0005-0000-0000-000069000000}"/>
    <cellStyle name="Comma 2 12" xfId="487" xr:uid="{00000000-0005-0000-0000-00006A000000}"/>
    <cellStyle name="Comma 2 2" xfId="14" xr:uid="{00000000-0005-0000-0000-00006B000000}"/>
    <cellStyle name="Comma 2 2 10" xfId="489" xr:uid="{00000000-0005-0000-0000-00006C000000}"/>
    <cellStyle name="Comma 2 2 2" xfId="220" xr:uid="{00000000-0005-0000-0000-00006D000000}"/>
    <cellStyle name="Comma 2 2 2 2" xfId="354" xr:uid="{00000000-0005-0000-0000-00006E000000}"/>
    <cellStyle name="Comma 2 2 2 2 2" xfId="444" xr:uid="{00000000-0005-0000-0000-00006F000000}"/>
    <cellStyle name="Comma 2 2 2 3" xfId="415" xr:uid="{00000000-0005-0000-0000-000070000000}"/>
    <cellStyle name="Comma 2 2 2 4" xfId="373" xr:uid="{00000000-0005-0000-0000-000071000000}"/>
    <cellStyle name="Comma 2 2 3" xfId="329" xr:uid="{00000000-0005-0000-0000-000072000000}"/>
    <cellStyle name="Comma 2 2 3 2" xfId="367" xr:uid="{00000000-0005-0000-0000-000073000000}"/>
    <cellStyle name="Comma 2 2 3 2 2" xfId="456" xr:uid="{00000000-0005-0000-0000-000074000000}"/>
    <cellStyle name="Comma 2 2 3 3" xfId="422" xr:uid="{00000000-0005-0000-0000-000075000000}"/>
    <cellStyle name="Comma 2 2 3 4" xfId="404" xr:uid="{00000000-0005-0000-0000-000076000000}"/>
    <cellStyle name="Comma 2 2 4" xfId="346" xr:uid="{00000000-0005-0000-0000-000077000000}"/>
    <cellStyle name="Comma 2 2 4 2" xfId="437" xr:uid="{00000000-0005-0000-0000-000078000000}"/>
    <cellStyle name="Comma 2 2 4 3" xfId="379" xr:uid="{00000000-0005-0000-0000-000079000000}"/>
    <cellStyle name="Comma 2 2 5" xfId="340" xr:uid="{00000000-0005-0000-0000-00007A000000}"/>
    <cellStyle name="Comma 2 2 5 2" xfId="431" xr:uid="{00000000-0005-0000-0000-00007B000000}"/>
    <cellStyle name="Comma 2 2 6" xfId="383" xr:uid="{00000000-0005-0000-0000-00007C000000}"/>
    <cellStyle name="Comma 2 2 7" xfId="463" xr:uid="{00000000-0005-0000-0000-00007D000000}"/>
    <cellStyle name="Comma 2 2 8" xfId="470" xr:uid="{00000000-0005-0000-0000-00007E000000}"/>
    <cellStyle name="Comma 2 2 9" xfId="482" xr:uid="{00000000-0005-0000-0000-00007F000000}"/>
    <cellStyle name="Comma 2 3" xfId="16" xr:uid="{00000000-0005-0000-0000-000080000000}"/>
    <cellStyle name="Comma 2 3 10" xfId="491" xr:uid="{00000000-0005-0000-0000-000081000000}"/>
    <cellStyle name="Comma 2 3 2" xfId="254" xr:uid="{00000000-0005-0000-0000-000082000000}"/>
    <cellStyle name="Comma 2 3 2 2" xfId="359" xr:uid="{00000000-0005-0000-0000-000083000000}"/>
    <cellStyle name="Comma 2 3 2 2 2" xfId="448" xr:uid="{00000000-0005-0000-0000-000084000000}"/>
    <cellStyle name="Comma 2 3 2 3" xfId="416" xr:uid="{00000000-0005-0000-0000-000085000000}"/>
    <cellStyle name="Comma 2 3 2 4" xfId="394" xr:uid="{00000000-0005-0000-0000-000086000000}"/>
    <cellStyle name="Comma 2 3 3" xfId="348" xr:uid="{00000000-0005-0000-0000-000087000000}"/>
    <cellStyle name="Comma 2 3 3 2" xfId="439" xr:uid="{00000000-0005-0000-0000-000088000000}"/>
    <cellStyle name="Comma 2 3 3 3" xfId="378" xr:uid="{00000000-0005-0000-0000-000089000000}"/>
    <cellStyle name="Comma 2 3 4" xfId="342" xr:uid="{00000000-0005-0000-0000-00008A000000}"/>
    <cellStyle name="Comma 2 3 4 2" xfId="433" xr:uid="{00000000-0005-0000-0000-00008B000000}"/>
    <cellStyle name="Comma 2 3 5" xfId="393" xr:uid="{00000000-0005-0000-0000-00008C000000}"/>
    <cellStyle name="Comma 2 3 5 2" xfId="412" xr:uid="{00000000-0005-0000-0000-00008D000000}"/>
    <cellStyle name="Comma 2 3 6" xfId="465" xr:uid="{00000000-0005-0000-0000-00008E000000}"/>
    <cellStyle name="Comma 2 3 7" xfId="380" xr:uid="{00000000-0005-0000-0000-00008F000000}"/>
    <cellStyle name="Comma 2 3 8" xfId="474" xr:uid="{00000000-0005-0000-0000-000090000000}"/>
    <cellStyle name="Comma 2 3 9" xfId="484" xr:uid="{00000000-0005-0000-0000-000091000000}"/>
    <cellStyle name="Comma 2 4" xfId="71" xr:uid="{00000000-0005-0000-0000-000092000000}"/>
    <cellStyle name="Comma 2 4 2" xfId="349" xr:uid="{00000000-0005-0000-0000-000093000000}"/>
    <cellStyle name="Comma 2 4 2 2" xfId="440" xr:uid="{00000000-0005-0000-0000-000094000000}"/>
    <cellStyle name="Comma 2 4 2 3" xfId="390" xr:uid="{00000000-0005-0000-0000-000095000000}"/>
    <cellStyle name="Comma 2 4 3" xfId="336" xr:uid="{00000000-0005-0000-0000-000096000000}"/>
    <cellStyle name="Comma 2 4 3 2" xfId="429" xr:uid="{00000000-0005-0000-0000-000097000000}"/>
    <cellStyle name="Comma 2 4 4" xfId="413" xr:uid="{00000000-0005-0000-0000-000098000000}"/>
    <cellStyle name="Comma 2 4 5" xfId="382" xr:uid="{00000000-0005-0000-0000-000099000000}"/>
    <cellStyle name="Comma 2 5" xfId="325" xr:uid="{00000000-0005-0000-0000-00009A000000}"/>
    <cellStyle name="Comma 2 5 2" xfId="363" xr:uid="{00000000-0005-0000-0000-00009B000000}"/>
    <cellStyle name="Comma 2 5 2 2" xfId="452" xr:uid="{00000000-0005-0000-0000-00009C000000}"/>
    <cellStyle name="Comma 2 5 3" xfId="418" xr:uid="{00000000-0005-0000-0000-00009D000000}"/>
    <cellStyle name="Comma 2 5 4" xfId="400" xr:uid="{00000000-0005-0000-0000-00009E000000}"/>
    <cellStyle name="Comma 2 6" xfId="344" xr:uid="{00000000-0005-0000-0000-00009F000000}"/>
    <cellStyle name="Comma 2 6 2" xfId="435" xr:uid="{00000000-0005-0000-0000-0000A0000000}"/>
    <cellStyle name="Comma 2 6 3" xfId="385" xr:uid="{00000000-0005-0000-0000-0000A1000000}"/>
    <cellStyle name="Comma 2 7" xfId="334" xr:uid="{00000000-0005-0000-0000-0000A2000000}"/>
    <cellStyle name="Comma 2 7 2" xfId="427" xr:uid="{00000000-0005-0000-0000-0000A3000000}"/>
    <cellStyle name="Comma 2 8" xfId="371" xr:uid="{00000000-0005-0000-0000-0000A4000000}"/>
    <cellStyle name="Comma 2 8 2" xfId="409" xr:uid="{00000000-0005-0000-0000-0000A5000000}"/>
    <cellStyle name="Comma 2 9" xfId="461" xr:uid="{00000000-0005-0000-0000-0000A6000000}"/>
    <cellStyle name="Comma 3" xfId="11" xr:uid="{00000000-0005-0000-0000-0000A7000000}"/>
    <cellStyle name="Comma 3 10" xfId="386" xr:uid="{00000000-0005-0000-0000-0000A8000000}"/>
    <cellStyle name="Comma 3 11" xfId="467" xr:uid="{00000000-0005-0000-0000-0000A9000000}"/>
    <cellStyle name="Comma 3 12" xfId="481" xr:uid="{00000000-0005-0000-0000-0000AA000000}"/>
    <cellStyle name="Comma 3 13" xfId="488" xr:uid="{00000000-0005-0000-0000-0000AB000000}"/>
    <cellStyle name="Comma 3 2" xfId="221" xr:uid="{00000000-0005-0000-0000-0000AC000000}"/>
    <cellStyle name="Comma 3 2 2" xfId="330" xr:uid="{00000000-0005-0000-0000-0000AD000000}"/>
    <cellStyle name="Comma 3 2 2 2" xfId="368" xr:uid="{00000000-0005-0000-0000-0000AE000000}"/>
    <cellStyle name="Comma 3 2 2 2 2" xfId="457" xr:uid="{00000000-0005-0000-0000-0000AF000000}"/>
    <cellStyle name="Comma 3 2 2 3" xfId="423" xr:uid="{00000000-0005-0000-0000-0000B0000000}"/>
    <cellStyle name="Comma 3 2 2 4" xfId="405" xr:uid="{00000000-0005-0000-0000-0000B1000000}"/>
    <cellStyle name="Comma 3 2 3" xfId="355" xr:uid="{00000000-0005-0000-0000-0000B2000000}"/>
    <cellStyle name="Comma 3 2 3 2" xfId="445" xr:uid="{00000000-0005-0000-0000-0000B3000000}"/>
    <cellStyle name="Comma 3 2 4" xfId="384" xr:uid="{00000000-0005-0000-0000-0000B4000000}"/>
    <cellStyle name="Comma 3 2 5" xfId="471" xr:uid="{00000000-0005-0000-0000-0000B5000000}"/>
    <cellStyle name="Comma 3 3" xfId="285" xr:uid="{00000000-0005-0000-0000-0000B6000000}"/>
    <cellStyle name="Comma 3 3 2" xfId="360" xr:uid="{00000000-0005-0000-0000-0000B7000000}"/>
    <cellStyle name="Comma 3 3 2 2" xfId="449" xr:uid="{00000000-0005-0000-0000-0000B8000000}"/>
    <cellStyle name="Comma 3 3 3" xfId="395" xr:uid="{00000000-0005-0000-0000-0000B9000000}"/>
    <cellStyle name="Comma 3 3 4" xfId="475" xr:uid="{00000000-0005-0000-0000-0000BA000000}"/>
    <cellStyle name="Comma 3 4" xfId="117" xr:uid="{00000000-0005-0000-0000-0000BB000000}"/>
    <cellStyle name="Comma 3 4 2" xfId="350" xr:uid="{00000000-0005-0000-0000-0000BC000000}"/>
    <cellStyle name="Comma 3 4 2 2" xfId="441" xr:uid="{00000000-0005-0000-0000-0000BD000000}"/>
    <cellStyle name="Comma 3 4 3" xfId="414" xr:uid="{00000000-0005-0000-0000-0000BE000000}"/>
    <cellStyle name="Comma 3 4 4" xfId="377" xr:uid="{00000000-0005-0000-0000-0000BF000000}"/>
    <cellStyle name="Comma 3 5" xfId="326" xr:uid="{00000000-0005-0000-0000-0000C0000000}"/>
    <cellStyle name="Comma 3 5 2" xfId="364" xr:uid="{00000000-0005-0000-0000-0000C1000000}"/>
    <cellStyle name="Comma 3 5 2 2" xfId="453" xr:uid="{00000000-0005-0000-0000-0000C2000000}"/>
    <cellStyle name="Comma 3 5 3" xfId="419" xr:uid="{00000000-0005-0000-0000-0000C3000000}"/>
    <cellStyle name="Comma 3 5 4" xfId="401" xr:uid="{00000000-0005-0000-0000-0000C4000000}"/>
    <cellStyle name="Comma 3 6" xfId="345" xr:uid="{00000000-0005-0000-0000-0000C5000000}"/>
    <cellStyle name="Comma 3 6 2" xfId="436" xr:uid="{00000000-0005-0000-0000-0000C6000000}"/>
    <cellStyle name="Comma 3 6 3" xfId="372" xr:uid="{00000000-0005-0000-0000-0000C7000000}"/>
    <cellStyle name="Comma 3 7" xfId="339" xr:uid="{00000000-0005-0000-0000-0000C8000000}"/>
    <cellStyle name="Comma 3 7 2" xfId="430" xr:uid="{00000000-0005-0000-0000-0000C9000000}"/>
    <cellStyle name="Comma 3 8" xfId="374" xr:uid="{00000000-0005-0000-0000-0000CA000000}"/>
    <cellStyle name="Comma 3 8 2" xfId="410" xr:uid="{00000000-0005-0000-0000-0000CB000000}"/>
    <cellStyle name="Comma 3 9" xfId="462" xr:uid="{00000000-0005-0000-0000-0000CC000000}"/>
    <cellStyle name="Comma 4" xfId="15" xr:uid="{00000000-0005-0000-0000-0000CD000000}"/>
    <cellStyle name="Comma 4 10" xfId="490" xr:uid="{00000000-0005-0000-0000-0000CE000000}"/>
    <cellStyle name="Comma 4 2" xfId="303" xr:uid="{00000000-0005-0000-0000-0000CF000000}"/>
    <cellStyle name="Comma 4 2 2" xfId="361" xr:uid="{00000000-0005-0000-0000-0000D0000000}"/>
    <cellStyle name="Comma 4 2 2 2" xfId="450" xr:uid="{00000000-0005-0000-0000-0000D1000000}"/>
    <cellStyle name="Comma 4 2 3" xfId="417" xr:uid="{00000000-0005-0000-0000-0000D2000000}"/>
    <cellStyle name="Comma 4 2 4" xfId="398" xr:uid="{00000000-0005-0000-0000-0000D3000000}"/>
    <cellStyle name="Comma 4 3" xfId="347" xr:uid="{00000000-0005-0000-0000-0000D4000000}"/>
    <cellStyle name="Comma 4 3 2" xfId="438" xr:uid="{00000000-0005-0000-0000-0000D5000000}"/>
    <cellStyle name="Comma 4 3 3" xfId="391" xr:uid="{00000000-0005-0000-0000-0000D6000000}"/>
    <cellStyle name="Comma 4 4" xfId="341" xr:uid="{00000000-0005-0000-0000-0000D7000000}"/>
    <cellStyle name="Comma 4 4 2" xfId="432" xr:uid="{00000000-0005-0000-0000-0000D8000000}"/>
    <cellStyle name="Comma 4 5" xfId="396" xr:uid="{00000000-0005-0000-0000-0000D9000000}"/>
    <cellStyle name="Comma 4 5 2" xfId="411" xr:uid="{00000000-0005-0000-0000-0000DA000000}"/>
    <cellStyle name="Comma 4 6" xfId="464" xr:uid="{00000000-0005-0000-0000-0000DB000000}"/>
    <cellStyle name="Comma 4 7" xfId="381" xr:uid="{00000000-0005-0000-0000-0000DC000000}"/>
    <cellStyle name="Comma 4 8" xfId="476" xr:uid="{00000000-0005-0000-0000-0000DD000000}"/>
    <cellStyle name="Comma 4 9" xfId="483" xr:uid="{00000000-0005-0000-0000-0000DE000000}"/>
    <cellStyle name="Comma 5" xfId="304" xr:uid="{00000000-0005-0000-0000-0000DF000000}"/>
    <cellStyle name="Comma 5 2" xfId="362" xr:uid="{00000000-0005-0000-0000-0000E0000000}"/>
    <cellStyle name="Comma 5 2 2" xfId="451" xr:uid="{00000000-0005-0000-0000-0000E1000000}"/>
    <cellStyle name="Comma 5 2 3" xfId="399" xr:uid="{00000000-0005-0000-0000-0000E2000000}"/>
    <cellStyle name="Comma 5 3" xfId="335" xr:uid="{00000000-0005-0000-0000-0000E3000000}"/>
    <cellStyle name="Comma 5 3 2" xfId="428" xr:uid="{00000000-0005-0000-0000-0000E4000000}"/>
    <cellStyle name="Comma 5 4" xfId="397" xr:uid="{00000000-0005-0000-0000-0000E5000000}"/>
    <cellStyle name="Comma 5 5" xfId="387" xr:uid="{00000000-0005-0000-0000-0000E6000000}"/>
    <cellStyle name="Comma 5 6" xfId="477" xr:uid="{00000000-0005-0000-0000-0000E7000000}"/>
    <cellStyle name="Comma 6" xfId="343" xr:uid="{00000000-0005-0000-0000-0000E8000000}"/>
    <cellStyle name="Comma 6 2" xfId="434" xr:uid="{00000000-0005-0000-0000-0000E9000000}"/>
    <cellStyle name="Comma 6 3" xfId="392" xr:uid="{00000000-0005-0000-0000-0000EA000000}"/>
    <cellStyle name="Comma 7" xfId="333" xr:uid="{00000000-0005-0000-0000-0000EB000000}"/>
    <cellStyle name="Comma 7 2" xfId="426" xr:uid="{00000000-0005-0000-0000-0000EC000000}"/>
    <cellStyle name="Comma 8" xfId="408" xr:uid="{00000000-0005-0000-0000-0000ED000000}"/>
    <cellStyle name="Comma 9" xfId="460" xr:uid="{00000000-0005-0000-0000-0000EE000000}"/>
    <cellStyle name="Currency" xfId="1" builtinId="4"/>
    <cellStyle name="Currency 2" xfId="118" xr:uid="{00000000-0005-0000-0000-0000F0000000}"/>
    <cellStyle name="Currency 2 2" xfId="119" xr:uid="{00000000-0005-0000-0000-0000F1000000}"/>
    <cellStyle name="Currency 2 2 2" xfId="243" xr:uid="{00000000-0005-0000-0000-0000F2000000}"/>
    <cellStyle name="Currency 2 2 2 2" xfId="332" xr:uid="{00000000-0005-0000-0000-0000F3000000}"/>
    <cellStyle name="Currency 2 2 2 2 2" xfId="370" xr:uid="{00000000-0005-0000-0000-0000F4000000}"/>
    <cellStyle name="Currency 2 2 2 2 2 2" xfId="459" xr:uid="{00000000-0005-0000-0000-0000F5000000}"/>
    <cellStyle name="Currency 2 2 2 2 3" xfId="425" xr:uid="{00000000-0005-0000-0000-0000F6000000}"/>
    <cellStyle name="Currency 2 2 2 2 4" xfId="407" xr:uid="{00000000-0005-0000-0000-0000F7000000}"/>
    <cellStyle name="Currency 2 2 2 3" xfId="357" xr:uid="{00000000-0005-0000-0000-0000F8000000}"/>
    <cellStyle name="Currency 2 2 2 3 2" xfId="447" xr:uid="{00000000-0005-0000-0000-0000F9000000}"/>
    <cellStyle name="Currency 2 2 2 4" xfId="389" xr:uid="{00000000-0005-0000-0000-0000FA000000}"/>
    <cellStyle name="Currency 2 2 2 5" xfId="473" xr:uid="{00000000-0005-0000-0000-0000FB000000}"/>
    <cellStyle name="Currency 2 2 3" xfId="328" xr:uid="{00000000-0005-0000-0000-0000FC000000}"/>
    <cellStyle name="Currency 2 2 3 2" xfId="366" xr:uid="{00000000-0005-0000-0000-0000FD000000}"/>
    <cellStyle name="Currency 2 2 3 2 2" xfId="455" xr:uid="{00000000-0005-0000-0000-0000FE000000}"/>
    <cellStyle name="Currency 2 2 3 3" xfId="421" xr:uid="{00000000-0005-0000-0000-0000FF000000}"/>
    <cellStyle name="Currency 2 2 3 4" xfId="403" xr:uid="{00000000-0005-0000-0000-000000010000}"/>
    <cellStyle name="Currency 2 2 4" xfId="352" xr:uid="{00000000-0005-0000-0000-000001010000}"/>
    <cellStyle name="Currency 2 2 4 2" xfId="443" xr:uid="{00000000-0005-0000-0000-000002010000}"/>
    <cellStyle name="Currency 2 2 5" xfId="376" xr:uid="{00000000-0005-0000-0000-000003010000}"/>
    <cellStyle name="Currency 2 2 6" xfId="469" xr:uid="{00000000-0005-0000-0000-000004010000}"/>
    <cellStyle name="Currency 2 3" xfId="240" xr:uid="{00000000-0005-0000-0000-000005010000}"/>
    <cellStyle name="Currency 2 3 2" xfId="331" xr:uid="{00000000-0005-0000-0000-000006010000}"/>
    <cellStyle name="Currency 2 3 2 2" xfId="369" xr:uid="{00000000-0005-0000-0000-000007010000}"/>
    <cellStyle name="Currency 2 3 2 2 2" xfId="458" xr:uid="{00000000-0005-0000-0000-000008010000}"/>
    <cellStyle name="Currency 2 3 2 3" xfId="424" xr:uid="{00000000-0005-0000-0000-000009010000}"/>
    <cellStyle name="Currency 2 3 2 4" xfId="406" xr:uid="{00000000-0005-0000-0000-00000A010000}"/>
    <cellStyle name="Currency 2 3 3" xfId="356" xr:uid="{00000000-0005-0000-0000-00000B010000}"/>
    <cellStyle name="Currency 2 3 3 2" xfId="446" xr:uid="{00000000-0005-0000-0000-00000C010000}"/>
    <cellStyle name="Currency 2 3 4" xfId="388" xr:uid="{00000000-0005-0000-0000-00000D010000}"/>
    <cellStyle name="Currency 2 3 5" xfId="472" xr:uid="{00000000-0005-0000-0000-00000E010000}"/>
    <cellStyle name="Currency 2 4" xfId="327" xr:uid="{00000000-0005-0000-0000-00000F010000}"/>
    <cellStyle name="Currency 2 4 2" xfId="365" xr:uid="{00000000-0005-0000-0000-000010010000}"/>
    <cellStyle name="Currency 2 4 2 2" xfId="454" xr:uid="{00000000-0005-0000-0000-000011010000}"/>
    <cellStyle name="Currency 2 4 3" xfId="420" xr:uid="{00000000-0005-0000-0000-000012010000}"/>
    <cellStyle name="Currency 2 4 4" xfId="402" xr:uid="{00000000-0005-0000-0000-000013010000}"/>
    <cellStyle name="Currency 2 5" xfId="351" xr:uid="{00000000-0005-0000-0000-000014010000}"/>
    <cellStyle name="Currency 2 5 2" xfId="442" xr:uid="{00000000-0005-0000-0000-000015010000}"/>
    <cellStyle name="Currency 2 6" xfId="375" xr:uid="{00000000-0005-0000-0000-000016010000}"/>
    <cellStyle name="Currency 2 7" xfId="468" xr:uid="{00000000-0005-0000-0000-000017010000}"/>
    <cellStyle name="Currency 3" xfId="478" xr:uid="{00000000-0005-0000-0000-000018010000}"/>
    <cellStyle name="Currency 4" xfId="485" xr:uid="{00000000-0005-0000-0000-000019010000}"/>
    <cellStyle name="Date" xfId="272" xr:uid="{00000000-0005-0000-0000-00001A010000}"/>
    <cellStyle name="Deviant" xfId="120" xr:uid="{00000000-0005-0000-0000-00001B010000}"/>
    <cellStyle name="ErrorCheck" xfId="121" xr:uid="{00000000-0005-0000-0000-00001C010000}"/>
    <cellStyle name="Explanatory Text" xfId="31" builtinId="53" customBuiltin="1"/>
    <cellStyle name="Explanatory Text 2" xfId="122" xr:uid="{00000000-0005-0000-0000-00001E010000}"/>
    <cellStyle name="From#" xfId="123" xr:uid="{00000000-0005-0000-0000-00001F010000}"/>
    <cellStyle name="From#.##" xfId="124" xr:uid="{00000000-0005-0000-0000-000020010000}"/>
    <cellStyle name="From$" xfId="273" xr:uid="{00000000-0005-0000-0000-000021010000}"/>
    <cellStyle name="From$#" xfId="125" xr:uid="{00000000-0005-0000-0000-000022010000}"/>
    <cellStyle name="From$#.##" xfId="126" xr:uid="{00000000-0005-0000-0000-000023010000}"/>
    <cellStyle name="From$m" xfId="127" xr:uid="{00000000-0005-0000-0000-000024010000}"/>
    <cellStyle name="From%" xfId="128" xr:uid="{00000000-0005-0000-0000-000025010000}"/>
    <cellStyle name="FromDate" xfId="129" xr:uid="{00000000-0005-0000-0000-000026010000}"/>
    <cellStyle name="FromText" xfId="130" xr:uid="{00000000-0005-0000-0000-000027010000}"/>
    <cellStyle name="Good" xfId="22" builtinId="26" customBuiltin="1"/>
    <cellStyle name="Good 2" xfId="131" xr:uid="{00000000-0005-0000-0000-000029010000}"/>
    <cellStyle name="Header" xfId="132" xr:uid="{00000000-0005-0000-0000-00002A010000}"/>
    <cellStyle name="Header2" xfId="133" xr:uid="{00000000-0005-0000-0000-00002B010000}"/>
    <cellStyle name="Header3" xfId="134" xr:uid="{00000000-0005-0000-0000-00002C010000}"/>
    <cellStyle name="Heading 1" xfId="18" builtinId="16" customBuiltin="1"/>
    <cellStyle name="Heading 1 2" xfId="135" xr:uid="{00000000-0005-0000-0000-00002E010000}"/>
    <cellStyle name="Heading 2" xfId="19" builtinId="17" customBuiltin="1"/>
    <cellStyle name="Heading 2 2" xfId="136" xr:uid="{00000000-0005-0000-0000-000030010000}"/>
    <cellStyle name="Heading 3" xfId="20" builtinId="18" customBuiltin="1"/>
    <cellStyle name="Heading 3 2" xfId="137" xr:uid="{00000000-0005-0000-0000-000032010000}"/>
    <cellStyle name="Heading 4" xfId="21" builtinId="19" customBuiltin="1"/>
    <cellStyle name="Heading 4 2" xfId="138" xr:uid="{00000000-0005-0000-0000-000034010000}"/>
    <cellStyle name="Hyperlink" xfId="4" builtinId="8"/>
    <cellStyle name="Hyperlink 10" xfId="244" xr:uid="{00000000-0005-0000-0000-000036010000}"/>
    <cellStyle name="Hyperlink 2" xfId="6" xr:uid="{00000000-0005-0000-0000-000037010000}"/>
    <cellStyle name="Hyperlink 2 2" xfId="62" xr:uid="{00000000-0005-0000-0000-000038010000}"/>
    <cellStyle name="Hyperlink 2 2 2" xfId="224" xr:uid="{00000000-0005-0000-0000-000039010000}"/>
    <cellStyle name="Hyperlink 2 2 3" xfId="256" xr:uid="{00000000-0005-0000-0000-00003A010000}"/>
    <cellStyle name="Hyperlink 2 2_Economic Forecasts" xfId="308" xr:uid="{00000000-0005-0000-0000-00003B010000}"/>
    <cellStyle name="Hyperlink 2 3" xfId="223" xr:uid="{00000000-0005-0000-0000-00003C010000}"/>
    <cellStyle name="Hyperlink 2 4" xfId="252" xr:uid="{00000000-0005-0000-0000-00003D010000}"/>
    <cellStyle name="Hyperlink 2 5" xfId="57" xr:uid="{00000000-0005-0000-0000-00003E010000}"/>
    <cellStyle name="Hyperlink 2_Economic Forecasts" xfId="309" xr:uid="{00000000-0005-0000-0000-00003F010000}"/>
    <cellStyle name="Hyperlink 3" xfId="63" xr:uid="{00000000-0005-0000-0000-000040010000}"/>
    <cellStyle name="Hyperlink 3 2" xfId="139" xr:uid="{00000000-0005-0000-0000-000041010000}"/>
    <cellStyle name="Hyperlink 3 3" xfId="225" xr:uid="{00000000-0005-0000-0000-000042010000}"/>
    <cellStyle name="Hyperlink 3 4" xfId="255" xr:uid="{00000000-0005-0000-0000-000043010000}"/>
    <cellStyle name="Hyperlink 3_Economic Forecasts" xfId="307" xr:uid="{00000000-0005-0000-0000-000044010000}"/>
    <cellStyle name="Hyperlink 4" xfId="140" xr:uid="{00000000-0005-0000-0000-000045010000}"/>
    <cellStyle name="Hyperlink 4 2" xfId="287" xr:uid="{00000000-0005-0000-0000-000046010000}"/>
    <cellStyle name="Hyperlink 4_Economic Forecasts" xfId="306" xr:uid="{00000000-0005-0000-0000-000047010000}"/>
    <cellStyle name="Hyperlink 5" xfId="141" xr:uid="{00000000-0005-0000-0000-000048010000}"/>
    <cellStyle name="Hyperlink 6" xfId="142" xr:uid="{00000000-0005-0000-0000-000049010000}"/>
    <cellStyle name="Hyperlink 7" xfId="143" xr:uid="{00000000-0005-0000-0000-00004A010000}"/>
    <cellStyle name="Hyperlink 8" xfId="222" xr:uid="{00000000-0005-0000-0000-00004B010000}"/>
    <cellStyle name="Hyperlink 9" xfId="241" xr:uid="{00000000-0005-0000-0000-00004C010000}"/>
    <cellStyle name="Input" xfId="25" builtinId="20" customBuiltin="1"/>
    <cellStyle name="Input 2" xfId="144" xr:uid="{00000000-0005-0000-0000-00004E010000}"/>
    <cellStyle name="Input#" xfId="145" xr:uid="{00000000-0005-0000-0000-00004F010000}"/>
    <cellStyle name="Input#.##" xfId="146" xr:uid="{00000000-0005-0000-0000-000050010000}"/>
    <cellStyle name="Input$" xfId="276" xr:uid="{00000000-0005-0000-0000-000051010000}"/>
    <cellStyle name="Input$#" xfId="147" xr:uid="{00000000-0005-0000-0000-000052010000}"/>
    <cellStyle name="Input$#.##" xfId="148" xr:uid="{00000000-0005-0000-0000-000053010000}"/>
    <cellStyle name="Input$m" xfId="149" xr:uid="{00000000-0005-0000-0000-000054010000}"/>
    <cellStyle name="Input%" xfId="150" xr:uid="{00000000-0005-0000-0000-000055010000}"/>
    <cellStyle name="InputDate" xfId="151" xr:uid="{00000000-0005-0000-0000-000056010000}"/>
    <cellStyle name="InputText" xfId="152" xr:uid="{00000000-0005-0000-0000-000057010000}"/>
    <cellStyle name="Linked Cell" xfId="28" builtinId="24" customBuiltin="1"/>
    <cellStyle name="Linked Cell 2" xfId="153" xr:uid="{00000000-0005-0000-0000-000059010000}"/>
    <cellStyle name="NamedRange" xfId="154" xr:uid="{00000000-0005-0000-0000-00005A010000}"/>
    <cellStyle name="Neutral" xfId="24" builtinId="28" customBuiltin="1"/>
    <cellStyle name="Neutral 2" xfId="155" xr:uid="{00000000-0005-0000-0000-00005C010000}"/>
    <cellStyle name="Normal" xfId="0" builtinId="0"/>
    <cellStyle name="Normal 10" xfId="81" xr:uid="{00000000-0005-0000-0000-00005E010000}"/>
    <cellStyle name="Normal 10 2" xfId="156" xr:uid="{00000000-0005-0000-0000-00005F010000}"/>
    <cellStyle name="Normal 10 3" xfId="157" xr:uid="{00000000-0005-0000-0000-000060010000}"/>
    <cellStyle name="Normal 10 4" xfId="158" xr:uid="{00000000-0005-0000-0000-000061010000}"/>
    <cellStyle name="Normal 10 5" xfId="159" xr:uid="{00000000-0005-0000-0000-000062010000}"/>
    <cellStyle name="Normal 10 6" xfId="160" xr:uid="{00000000-0005-0000-0000-000063010000}"/>
    <cellStyle name="Normal 10 7" xfId="295" xr:uid="{00000000-0005-0000-0000-000064010000}"/>
    <cellStyle name="Normal 10_Economic Forecasts" xfId="305" xr:uid="{00000000-0005-0000-0000-000065010000}"/>
    <cellStyle name="Normal 11" xfId="161" xr:uid="{00000000-0005-0000-0000-000066010000}"/>
    <cellStyle name="Normal 11 2" xfId="58" xr:uid="{00000000-0005-0000-0000-000067010000}"/>
    <cellStyle name="Normal 11 2 2" xfId="75" xr:uid="{00000000-0005-0000-0000-000068010000}"/>
    <cellStyle name="Normal 11 2 3" xfId="226" xr:uid="{00000000-0005-0000-0000-000069010000}"/>
    <cellStyle name="Normal 11 2_Exogenous" xfId="162" xr:uid="{00000000-0005-0000-0000-00006A010000}"/>
    <cellStyle name="Normal 12" xfId="163" xr:uid="{00000000-0005-0000-0000-00006B010000}"/>
    <cellStyle name="Normal 13" xfId="164" xr:uid="{00000000-0005-0000-0000-00006C010000}"/>
    <cellStyle name="Normal 14" xfId="165" xr:uid="{00000000-0005-0000-0000-00006D010000}"/>
    <cellStyle name="Normal 15" xfId="166" xr:uid="{00000000-0005-0000-0000-00006E010000}"/>
    <cellStyle name="Normal 16" xfId="167" xr:uid="{00000000-0005-0000-0000-00006F010000}"/>
    <cellStyle name="Normal 17" xfId="168" xr:uid="{00000000-0005-0000-0000-000070010000}"/>
    <cellStyle name="Normal 18" xfId="169" xr:uid="{00000000-0005-0000-0000-000071010000}"/>
    <cellStyle name="Normal 19" xfId="170" xr:uid="{00000000-0005-0000-0000-000072010000}"/>
    <cellStyle name="Normal 2" xfId="7" xr:uid="{00000000-0005-0000-0000-000073010000}"/>
    <cellStyle name="Normal 2 10" xfId="171" xr:uid="{00000000-0005-0000-0000-000074010000}"/>
    <cellStyle name="Normal 2 11" xfId="216" xr:uid="{00000000-0005-0000-0000-000075010000}"/>
    <cellStyle name="Normal 2 12" xfId="227" xr:uid="{00000000-0005-0000-0000-000076010000}"/>
    <cellStyle name="Normal 2 13" xfId="59" xr:uid="{00000000-0005-0000-0000-000077010000}"/>
    <cellStyle name="Normal 2 2" xfId="61" xr:uid="{00000000-0005-0000-0000-000078010000}"/>
    <cellStyle name="Normal 2 2 2" xfId="172" xr:uid="{00000000-0005-0000-0000-000079010000}"/>
    <cellStyle name="Normal 2 2 2 2" xfId="10" xr:uid="{00000000-0005-0000-0000-00007A010000}"/>
    <cellStyle name="Normal 2 2 3" xfId="228" xr:uid="{00000000-0005-0000-0000-00007B010000}"/>
    <cellStyle name="Normal 2 2_Economic Forecasts" xfId="281" xr:uid="{00000000-0005-0000-0000-00007C010000}"/>
    <cellStyle name="Normal 2 3" xfId="64" xr:uid="{00000000-0005-0000-0000-00007D010000}"/>
    <cellStyle name="Normal 2 3 2" xfId="229" xr:uid="{00000000-0005-0000-0000-00007E010000}"/>
    <cellStyle name="Normal 2 3 3" xfId="286" xr:uid="{00000000-0005-0000-0000-00007F010000}"/>
    <cellStyle name="Normal 2 3_Economic Forecasts" xfId="274" xr:uid="{00000000-0005-0000-0000-000080010000}"/>
    <cellStyle name="Normal 2 4" xfId="173" xr:uid="{00000000-0005-0000-0000-000081010000}"/>
    <cellStyle name="Normal 2 5" xfId="174" xr:uid="{00000000-0005-0000-0000-000082010000}"/>
    <cellStyle name="Normal 2 6" xfId="175" xr:uid="{00000000-0005-0000-0000-000083010000}"/>
    <cellStyle name="Normal 2 7" xfId="176" xr:uid="{00000000-0005-0000-0000-000084010000}"/>
    <cellStyle name="Normal 2 8" xfId="177" xr:uid="{00000000-0005-0000-0000-000085010000}"/>
    <cellStyle name="Normal 2 9" xfId="178" xr:uid="{00000000-0005-0000-0000-000086010000}"/>
    <cellStyle name="Normal 2_Defaults" xfId="179" xr:uid="{00000000-0005-0000-0000-000087010000}"/>
    <cellStyle name="Normal 20" xfId="218" xr:uid="{00000000-0005-0000-0000-000088010000}"/>
    <cellStyle name="Normal 21" xfId="219" xr:uid="{00000000-0005-0000-0000-000089010000}"/>
    <cellStyle name="Normal 22" xfId="242" xr:uid="{00000000-0005-0000-0000-00008A010000}"/>
    <cellStyle name="Normal 23" xfId="245" xr:uid="{00000000-0005-0000-0000-00008B010000}"/>
    <cellStyle name="Normal 24" xfId="246" xr:uid="{00000000-0005-0000-0000-00008C010000}"/>
    <cellStyle name="Normal 25" xfId="321" xr:uid="{00000000-0005-0000-0000-00008D010000}"/>
    <cellStyle name="Normal 26" xfId="277" xr:uid="{00000000-0005-0000-0000-00008E010000}"/>
    <cellStyle name="Normal 27" xfId="322" xr:uid="{00000000-0005-0000-0000-00008F010000}"/>
    <cellStyle name="Normal 28" xfId="323" xr:uid="{00000000-0005-0000-0000-000090010000}"/>
    <cellStyle name="Normal 29" xfId="324" xr:uid="{00000000-0005-0000-0000-000091010000}"/>
    <cellStyle name="Normal 3" xfId="8" xr:uid="{00000000-0005-0000-0000-000092010000}"/>
    <cellStyle name="Normal 3 2" xfId="12" xr:uid="{00000000-0005-0000-0000-000093010000}"/>
    <cellStyle name="Normal 3 2 2" xfId="230" xr:uid="{00000000-0005-0000-0000-000094010000}"/>
    <cellStyle name="Normal 3 2 3" xfId="78" xr:uid="{00000000-0005-0000-0000-000095010000}"/>
    <cellStyle name="Normal 3 3" xfId="180" xr:uid="{00000000-0005-0000-0000-000096010000}"/>
    <cellStyle name="Normal 3 3 2" xfId="353" xr:uid="{00000000-0005-0000-0000-000097010000}"/>
    <cellStyle name="Normal 3 3 3" xfId="337" xr:uid="{00000000-0005-0000-0000-000098010000}"/>
    <cellStyle name="Normal 3 4" xfId="215" xr:uid="{00000000-0005-0000-0000-000099010000}"/>
    <cellStyle name="Normal 3 5" xfId="217" xr:uid="{00000000-0005-0000-0000-00009A010000}"/>
    <cellStyle name="Normal 3_Economic Forecasts" xfId="247" xr:uid="{00000000-0005-0000-0000-00009B010000}"/>
    <cellStyle name="Normal 35" xfId="278" xr:uid="{00000000-0005-0000-0000-00009C010000}"/>
    <cellStyle name="Normal 4" xfId="9" xr:uid="{00000000-0005-0000-0000-00009D010000}"/>
    <cellStyle name="Normal 4 2" xfId="13" xr:uid="{00000000-0005-0000-0000-00009E010000}"/>
    <cellStyle name="Normal 4 2 2" xfId="181" xr:uid="{00000000-0005-0000-0000-00009F010000}"/>
    <cellStyle name="Normal 4 3" xfId="250" xr:uid="{00000000-0005-0000-0000-0000A0010000}"/>
    <cellStyle name="Normal 4 3 2" xfId="358" xr:uid="{00000000-0005-0000-0000-0000A1010000}"/>
    <cellStyle name="Normal 4 3 3" xfId="338" xr:uid="{00000000-0005-0000-0000-0000A2010000}"/>
    <cellStyle name="Normal 4 4" xfId="70" xr:uid="{00000000-0005-0000-0000-0000A3010000}"/>
    <cellStyle name="Normal 4_Defaults" xfId="182" xr:uid="{00000000-0005-0000-0000-0000A4010000}"/>
    <cellStyle name="Normal 5" xfId="72" xr:uid="{00000000-0005-0000-0000-0000A5010000}"/>
    <cellStyle name="Normal 5 2" xfId="231" xr:uid="{00000000-0005-0000-0000-0000A6010000}"/>
    <cellStyle name="Normal 5 3" xfId="253" xr:uid="{00000000-0005-0000-0000-0000A7010000}"/>
    <cellStyle name="Normal 5_Economic Forecasts" xfId="249" xr:uid="{00000000-0005-0000-0000-0000A8010000}"/>
    <cellStyle name="Normal 6" xfId="74" xr:uid="{00000000-0005-0000-0000-0000A9010000}"/>
    <cellStyle name="Normal 6 2" xfId="232" xr:uid="{00000000-0005-0000-0000-0000AA010000}"/>
    <cellStyle name="Normal 6 3" xfId="257" xr:uid="{00000000-0005-0000-0000-0000AB010000}"/>
    <cellStyle name="Normal 6_Economic Forecasts" xfId="283" xr:uid="{00000000-0005-0000-0000-0000AC010000}"/>
    <cellStyle name="Normal 7" xfId="76" xr:uid="{00000000-0005-0000-0000-0000AD010000}"/>
    <cellStyle name="Normal 7 2" xfId="233" xr:uid="{00000000-0005-0000-0000-0000AE010000}"/>
    <cellStyle name="Normal 7 3" xfId="284" xr:uid="{00000000-0005-0000-0000-0000AF010000}"/>
    <cellStyle name="Normal 7_Economic Forecasts" xfId="320" xr:uid="{00000000-0005-0000-0000-0000B0010000}"/>
    <cellStyle name="Normal 8" xfId="79" xr:uid="{00000000-0005-0000-0000-0000B1010000}"/>
    <cellStyle name="Normal 8 2" xfId="234" xr:uid="{00000000-0005-0000-0000-0000B2010000}"/>
    <cellStyle name="Normal 8 3" xfId="302" xr:uid="{00000000-0005-0000-0000-0000B3010000}"/>
    <cellStyle name="Normal 8_Economic Forecasts" xfId="319" xr:uid="{00000000-0005-0000-0000-0000B4010000}"/>
    <cellStyle name="Normal 9" xfId="80" xr:uid="{00000000-0005-0000-0000-0000B5010000}"/>
    <cellStyle name="Normal 9 2" xfId="183" xr:uid="{00000000-0005-0000-0000-0000B6010000}"/>
    <cellStyle name="Normal 9 3" xfId="235" xr:uid="{00000000-0005-0000-0000-0000B7010000}"/>
    <cellStyle name="Normal 9_Economic Forecasts" xfId="275" xr:uid="{00000000-0005-0000-0000-0000B8010000}"/>
    <cellStyle name="Note 2" xfId="184" xr:uid="{00000000-0005-0000-0000-0000B9010000}"/>
    <cellStyle name="Note 2 2" xfId="288" xr:uid="{00000000-0005-0000-0000-0000BA010000}"/>
    <cellStyle name="Note 2 3" xfId="251" xr:uid="{00000000-0005-0000-0000-0000BB010000}"/>
    <cellStyle name="Note 2_Economic Forecasts" xfId="248" xr:uid="{00000000-0005-0000-0000-0000BC010000}"/>
    <cellStyle name="Note 3" xfId="185" xr:uid="{00000000-0005-0000-0000-0000BD010000}"/>
    <cellStyle name="Output" xfId="26" builtinId="21" customBuiltin="1"/>
    <cellStyle name="Output 2" xfId="186" xr:uid="{00000000-0005-0000-0000-0000BF010000}"/>
    <cellStyle name="Output Amounts" xfId="65" xr:uid="{00000000-0005-0000-0000-0000C0010000}"/>
    <cellStyle name="Output Column Headings" xfId="66" xr:uid="{00000000-0005-0000-0000-0000C1010000}"/>
    <cellStyle name="Output Line Items" xfId="67" xr:uid="{00000000-0005-0000-0000-0000C2010000}"/>
    <cellStyle name="Output Report Heading" xfId="68" xr:uid="{00000000-0005-0000-0000-0000C3010000}"/>
    <cellStyle name="Output Report Title" xfId="69" xr:uid="{00000000-0005-0000-0000-0000C4010000}"/>
    <cellStyle name="Parameter#" xfId="187" xr:uid="{00000000-0005-0000-0000-0000C5010000}"/>
    <cellStyle name="Parameter$#" xfId="188" xr:uid="{00000000-0005-0000-0000-0000C6010000}"/>
    <cellStyle name="Parameter$#.##" xfId="189" xr:uid="{00000000-0005-0000-0000-0000C7010000}"/>
    <cellStyle name="Parameter$m" xfId="190" xr:uid="{00000000-0005-0000-0000-0000C8010000}"/>
    <cellStyle name="Parameter%" xfId="191" xr:uid="{00000000-0005-0000-0000-0000C9010000}"/>
    <cellStyle name="ParameterDate" xfId="192" xr:uid="{00000000-0005-0000-0000-0000CA010000}"/>
    <cellStyle name="ParameterText" xfId="193" xr:uid="{00000000-0005-0000-0000-0000CB010000}"/>
    <cellStyle name="Percent" xfId="2" builtinId="5"/>
    <cellStyle name="Percent 2" xfId="60" xr:uid="{00000000-0005-0000-0000-0000CD010000}"/>
    <cellStyle name="Percent 2 2" xfId="194" xr:uid="{00000000-0005-0000-0000-0000CE010000}"/>
    <cellStyle name="Percent 2 3" xfId="195" xr:uid="{00000000-0005-0000-0000-0000CF010000}"/>
    <cellStyle name="Percent 2 4" xfId="196" xr:uid="{00000000-0005-0000-0000-0000D0010000}"/>
    <cellStyle name="Percent 2 5" xfId="197" xr:uid="{00000000-0005-0000-0000-0000D1010000}"/>
    <cellStyle name="Percent 2 6" xfId="198" xr:uid="{00000000-0005-0000-0000-0000D2010000}"/>
    <cellStyle name="Percent 2 7" xfId="199" xr:uid="{00000000-0005-0000-0000-0000D3010000}"/>
    <cellStyle name="Percent 2 8" xfId="200" xr:uid="{00000000-0005-0000-0000-0000D4010000}"/>
    <cellStyle name="Percent 2 9" xfId="237" xr:uid="{00000000-0005-0000-0000-0000D5010000}"/>
    <cellStyle name="Percent 3" xfId="73" xr:uid="{00000000-0005-0000-0000-0000D6010000}"/>
    <cellStyle name="Percent 3 2" xfId="201" xr:uid="{00000000-0005-0000-0000-0000D7010000}"/>
    <cellStyle name="Percent 3 3" xfId="202" xr:uid="{00000000-0005-0000-0000-0000D8010000}"/>
    <cellStyle name="Percent 3 4" xfId="238" xr:uid="{00000000-0005-0000-0000-0000D9010000}"/>
    <cellStyle name="Percent 4" xfId="77" xr:uid="{00000000-0005-0000-0000-0000DA010000}"/>
    <cellStyle name="Percent 4 2" xfId="239" xr:uid="{00000000-0005-0000-0000-0000DB010000}"/>
    <cellStyle name="Percent 5" xfId="203" xr:uid="{00000000-0005-0000-0000-0000DC010000}"/>
    <cellStyle name="Percent 6" xfId="204" xr:uid="{00000000-0005-0000-0000-0000DD010000}"/>
    <cellStyle name="Percent 7" xfId="205" xr:uid="{00000000-0005-0000-0000-0000DE010000}"/>
    <cellStyle name="Percent 8" xfId="236" xr:uid="{00000000-0005-0000-0000-0000DF010000}"/>
    <cellStyle name="Ref#" xfId="206" xr:uid="{00000000-0005-0000-0000-0000E0010000}"/>
    <cellStyle name="SectionNumber" xfId="207" xr:uid="{00000000-0005-0000-0000-0000E1010000}"/>
    <cellStyle name="Team Footer" xfId="208" xr:uid="{00000000-0005-0000-0000-0000E2010000}"/>
    <cellStyle name="Title" xfId="17" builtinId="15" customBuiltin="1"/>
    <cellStyle name="Title 2" xfId="209" xr:uid="{00000000-0005-0000-0000-0000E4010000}"/>
    <cellStyle name="Title Main Header" xfId="210" xr:uid="{00000000-0005-0000-0000-0000E5010000}"/>
    <cellStyle name="Total" xfId="32" builtinId="25" customBuiltin="1"/>
    <cellStyle name="Total 2" xfId="211" xr:uid="{00000000-0005-0000-0000-0000E7010000}"/>
    <cellStyle name="Type" xfId="212" xr:uid="{00000000-0005-0000-0000-0000E8010000}"/>
    <cellStyle name="Warning Text" xfId="30" builtinId="11" customBuiltin="1"/>
    <cellStyle name="Warning Text 2" xfId="213" xr:uid="{00000000-0005-0000-0000-0000EA010000}"/>
    <cellStyle name="WorkInProgress" xfId="214" xr:uid="{00000000-0005-0000-0000-0000EB010000}"/>
  </cellStyles>
  <dxfs count="94">
    <dxf>
      <fill>
        <patternFill>
          <bgColor theme="0" tint="-0.14996795556505021"/>
        </patternFill>
      </fill>
    </dxf>
    <dxf>
      <fill>
        <patternFill>
          <bgColor rgb="FFC00000"/>
        </patternFill>
      </fill>
    </dxf>
    <dxf>
      <font>
        <color auto="1"/>
      </font>
      <fill>
        <patternFill>
          <bgColor rgb="FFF58427"/>
        </patternFill>
      </fill>
    </dxf>
    <dxf>
      <font>
        <color auto="1"/>
      </font>
      <fill>
        <patternFill>
          <bgColor rgb="FF00B05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FF0000"/>
      </font>
    </dxf>
    <dxf>
      <fill>
        <patternFill>
          <bgColor rgb="FFC00000"/>
        </patternFill>
      </fill>
    </dxf>
    <dxf>
      <fill>
        <patternFill>
          <bgColor theme="9"/>
        </patternFill>
      </fill>
    </dxf>
    <dxf>
      <fill>
        <patternFill>
          <bgColor rgb="FF00B050"/>
        </patternFill>
      </fill>
    </dxf>
    <dxf>
      <fill>
        <patternFill>
          <bgColor rgb="FFC00000"/>
        </patternFill>
      </fill>
    </dxf>
    <dxf>
      <font>
        <color auto="1"/>
      </font>
      <fill>
        <patternFill>
          <bgColor rgb="FFF68D36"/>
        </patternFill>
      </fill>
    </dxf>
    <dxf>
      <font>
        <color auto="1"/>
      </font>
      <fill>
        <patternFill>
          <bgColor rgb="FF00B05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rgb="FFFF0000"/>
      </font>
    </dxf>
    <dxf>
      <fill>
        <patternFill>
          <bgColor theme="0" tint="-0.14996795556505021"/>
        </patternFill>
      </fill>
    </dxf>
    <dxf>
      <fill>
        <patternFill>
          <bgColor theme="0" tint="-0.14996795556505021"/>
        </patternFill>
      </fill>
    </dxf>
    <dxf>
      <font>
        <color rgb="FF006100"/>
      </font>
      <fill>
        <patternFill>
          <bgColor rgb="FFC6EFCE"/>
        </patternFill>
      </fill>
    </dxf>
    <dxf>
      <font>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theme="0" tint="-0.14996795556505021"/>
        </patternFill>
      </fill>
    </dxf>
    <dxf>
      <fill>
        <patternFill>
          <bgColor theme="0" tint="-0.14996795556505021"/>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theme="0" tint="-0.14996795556505021"/>
        </patternFill>
      </fill>
    </dxf>
    <dxf>
      <fill>
        <patternFill>
          <bgColor theme="0" tint="-0.14996795556505021"/>
        </patternFill>
      </fill>
    </dxf>
    <dxf>
      <font>
        <condense val="0"/>
        <extend val="0"/>
        <color rgb="FF006100"/>
      </font>
      <fill>
        <patternFill>
          <bgColor rgb="FFC6EFCE"/>
        </patternFill>
      </fill>
    </dxf>
    <dxf>
      <font>
        <condense val="0"/>
        <extend val="0"/>
        <color rgb="FF9C0006"/>
      </font>
      <fill>
        <patternFill>
          <bgColor rgb="FFFFC7CE"/>
        </patternFill>
      </fill>
    </dxf>
    <dxf>
      <fill>
        <patternFill>
          <bgColor rgb="FFC6EFCE"/>
        </patternFill>
      </fill>
    </dxf>
    <dxf>
      <fill>
        <patternFill>
          <bgColor rgb="FFFFC7CE"/>
        </patternFill>
      </fill>
    </dxf>
    <dxf>
      <font>
        <color theme="0"/>
      </font>
      <fill>
        <patternFill patternType="solid">
          <fgColor theme="3"/>
          <bgColor theme="3"/>
        </patternFill>
      </fill>
    </dxf>
    <dxf>
      <font>
        <color theme="0"/>
      </font>
      <fill>
        <patternFill patternType="solid">
          <fgColor theme="3"/>
          <bgColor theme="3"/>
        </patternFill>
      </fill>
    </dxf>
    <dxf>
      <font>
        <b/>
        <color theme="1"/>
      </font>
    </dxf>
    <dxf>
      <font>
        <b/>
        <color theme="1"/>
      </font>
      <fill>
        <patternFill patternType="solid">
          <fgColor theme="5" tint="0.79998168889431442"/>
          <bgColor theme="5" tint="0.79998168889431442"/>
        </patternFill>
      </fill>
    </dxf>
    <dxf>
      <font>
        <b/>
        <color theme="1"/>
      </font>
    </dxf>
    <dxf>
      <font>
        <b/>
        <color theme="1"/>
      </font>
      <fill>
        <patternFill patternType="solid">
          <fgColor theme="5" tint="0.59999389629810485"/>
          <bgColor theme="5" tint="0.59999389629810485"/>
        </patternFill>
      </fill>
    </dxf>
    <dxf>
      <font>
        <b/>
        <color theme="1"/>
      </font>
      <border>
        <left style="medium">
          <color theme="5" tint="0.59999389629810485"/>
        </left>
        <right style="medium">
          <color theme="5" tint="0.59999389629810485"/>
        </right>
        <top style="medium">
          <color theme="5" tint="0.59999389629810485"/>
        </top>
        <bottom style="medium">
          <color theme="5" tint="0.59999389629810485"/>
        </bottom>
      </border>
    </dxf>
    <dxf>
      <border>
        <left style="thin">
          <color theme="5" tint="0.39997558519241921"/>
        </left>
        <right style="thin">
          <color theme="5" tint="0.39997558519241921"/>
        </right>
      </border>
    </dxf>
    <dxf>
      <border>
        <top style="thin">
          <color theme="5" tint="0.39997558519241921"/>
        </top>
        <bottom style="thin">
          <color theme="5" tint="0.39997558519241921"/>
        </bottom>
        <horizontal style="thin">
          <color theme="5" tint="0.39997558519241921"/>
        </horizontal>
      </border>
    </dxf>
    <dxf>
      <font>
        <b/>
        <color theme="1"/>
      </font>
      <border>
        <top style="thin">
          <color theme="5" tint="-0.249977111117893"/>
        </top>
        <bottom style="medium">
          <color theme="5" tint="-0.249977111117893"/>
        </bottom>
      </border>
    </dxf>
    <dxf>
      <font>
        <b/>
        <color theme="0"/>
      </font>
      <fill>
        <patternFill patternType="solid">
          <fgColor theme="5"/>
          <bgColor theme="3"/>
        </patternFill>
      </fill>
      <border>
        <top style="medium">
          <color theme="5" tint="-0.249977111117893"/>
        </top>
      </border>
    </dxf>
    <dxf>
      <font>
        <color theme="1"/>
      </font>
    </dxf>
    <dxf>
      <font>
        <b/>
        <i val="0"/>
        <color auto="1"/>
      </font>
      <fill>
        <patternFill patternType="none">
          <bgColor auto="1"/>
        </patternFill>
      </fill>
      <border diagonalUp="0" diagonalDown="0">
        <left/>
        <right/>
        <top/>
        <bottom/>
        <vertical/>
        <horizontal/>
      </border>
    </dxf>
    <dxf>
      <font>
        <color theme="1"/>
      </font>
      <border diagonalUp="0" diagonalDown="0">
        <left/>
        <right/>
        <top/>
        <bottom/>
        <vertical/>
        <horizontal/>
      </border>
    </dxf>
    <dxf>
      <fill>
        <patternFill patternType="solid">
          <fgColor theme="5" tint="0.79998168889431442"/>
          <bgColor theme="5" tint="0.79998168889431442"/>
        </patternFill>
      </fill>
    </dxf>
    <dxf>
      <fill>
        <patternFill patternType="solid">
          <fgColor theme="5" tint="0.79998168889431442"/>
          <bgColor theme="5" tint="0.79998168889431442"/>
        </patternFill>
      </fill>
    </dxf>
    <dxf>
      <font>
        <b/>
        <color theme="1"/>
      </font>
    </dxf>
    <dxf>
      <font>
        <b/>
        <color theme="1"/>
      </font>
    </dxf>
    <dxf>
      <font>
        <b/>
        <color theme="1"/>
      </font>
      <border>
        <top style="double">
          <color theme="5"/>
        </top>
      </border>
    </dxf>
    <dxf>
      <font>
        <color theme="0"/>
      </font>
      <fill>
        <patternFill patternType="solid">
          <fgColor theme="3"/>
          <bgColor theme="3"/>
        </patternFill>
      </fill>
    </dxf>
    <dxf>
      <font>
        <color theme="1"/>
      </font>
      <border>
        <left style="thin">
          <color theme="5" tint="0.39997558519241921"/>
        </left>
        <right style="thin">
          <color theme="5" tint="0.39997558519241921"/>
        </right>
        <top style="thin">
          <color theme="5" tint="0.39997558519241921"/>
        </top>
        <bottom style="thin">
          <color theme="5" tint="0.39997558519241921"/>
        </bottom>
        <horizontal style="thin">
          <color theme="5" tint="0.39997558519241921"/>
        </horizontal>
      </border>
    </dxf>
    <dxf>
      <font>
        <b/>
        <color theme="1"/>
      </font>
      <border>
        <bottom style="thin">
          <color theme="5"/>
        </bottom>
        <vertical/>
        <horizontal/>
      </border>
    </dxf>
    <dxf>
      <font>
        <color theme="1"/>
      </font>
      <border>
        <left style="thin">
          <color theme="5"/>
        </left>
        <right style="thin">
          <color theme="5"/>
        </right>
        <top style="thin">
          <color theme="5"/>
        </top>
        <bottom style="thin">
          <color theme="5"/>
        </bottom>
        <vertical/>
        <horizontal/>
      </border>
    </dxf>
    <dxf>
      <border>
        <top style="thin">
          <color theme="5" tint="0.79998168889431442"/>
        </top>
        <bottom style="thin">
          <color theme="5" tint="0.79998168889431442"/>
        </bottom>
      </border>
    </dxf>
    <dxf>
      <border>
        <top style="thin">
          <color theme="5" tint="0.79998168889431442"/>
        </top>
        <bottom style="thin">
          <color theme="5" tint="0.79998168889431442"/>
        </bottom>
      </border>
    </dxf>
    <dxf>
      <fill>
        <patternFill patternType="solid">
          <fgColor theme="5" tint="0.79998168889431442"/>
          <bgColor theme="5" tint="0.79998168889431442"/>
        </patternFill>
      </fill>
      <border>
        <bottom style="thin">
          <color theme="5"/>
        </bottom>
      </border>
    </dxf>
    <dxf>
      <font>
        <color theme="0"/>
      </font>
      <fill>
        <patternFill patternType="solid">
          <fgColor theme="5" tint="0.39997558519241921"/>
          <bgColor theme="5" tint="0.39997558519241921"/>
        </patternFill>
      </fill>
      <border>
        <bottom style="thin">
          <color theme="5" tint="0.79998168889431442"/>
        </bottom>
        <horizontal style="thin">
          <color theme="5" tint="0.39997558519241921"/>
        </horizontal>
      </border>
    </dxf>
    <dxf>
      <border>
        <bottom style="thin">
          <color theme="5" tint="0.59999389629810485"/>
        </bottom>
      </border>
    </dxf>
    <dxf>
      <font>
        <b/>
        <color theme="1"/>
      </font>
      <fill>
        <patternFill patternType="solid">
          <fgColor theme="0" tint="-0.14999847407452621"/>
          <bgColor theme="0" tint="-0.14999847407452621"/>
        </patternFill>
      </fill>
    </dxf>
    <dxf>
      <font>
        <b/>
        <color theme="0"/>
      </font>
      <fill>
        <patternFill patternType="solid">
          <fgColor theme="5" tint="0.39997558519241921"/>
          <bgColor theme="5" tint="0.39997558519241921"/>
        </patternFill>
      </fill>
    </dxf>
    <dxf>
      <font>
        <b/>
        <color theme="0"/>
      </font>
    </dxf>
    <dxf>
      <border>
        <left style="thin">
          <color theme="5" tint="-0.249977111117893"/>
        </left>
        <right style="thin">
          <color theme="5" tint="-0.249977111117893"/>
        </right>
      </border>
    </dxf>
    <dxf>
      <border>
        <top style="thin">
          <color theme="5" tint="-0.249977111117893"/>
        </top>
        <bottom style="thin">
          <color theme="5" tint="-0.249977111117893"/>
        </bottom>
        <horizontal style="thin">
          <color theme="5" tint="-0.249977111117893"/>
        </horizontal>
      </border>
    </dxf>
    <dxf>
      <font>
        <b/>
        <color theme="1"/>
      </font>
      <border>
        <top style="double">
          <color theme="5" tint="-0.249977111117893"/>
        </top>
      </border>
    </dxf>
    <dxf>
      <font>
        <color theme="0"/>
      </font>
      <fill>
        <patternFill patternType="solid">
          <fgColor theme="5" tint="-0.249977111117893"/>
          <bgColor theme="5" tint="-0.249977111117893"/>
        </patternFill>
      </fill>
      <border>
        <horizontal style="thin">
          <color theme="5" tint="-0.249977111117893"/>
        </horizontal>
      </border>
    </dxf>
    <dxf>
      <font>
        <color theme="1"/>
      </font>
      <border>
        <horizontal style="thin">
          <color theme="5" tint="0.79998168889431442"/>
        </horizontal>
      </border>
    </dxf>
  </dxfs>
  <tableStyles count="5" defaultTableStyle="TableStyleMedium2" defaultPivotStyle="PivotStyleLight16">
    <tableStyle name="imsd_piv_style" table="0" count="13" xr9:uid="{00000000-0011-0000-FFFF-FFFF00000000}">
      <tableStyleElement type="wholeTable" dxfId="93"/>
      <tableStyleElement type="headerRow" dxfId="92"/>
      <tableStyleElement type="totalRow" dxfId="91"/>
      <tableStyleElement type="firstRowStripe" dxfId="90"/>
      <tableStyleElement type="firstColumnStripe" dxfId="89"/>
      <tableStyleElement type="firstHeaderCell" dxfId="88"/>
      <tableStyleElement type="firstSubtotalRow" dxfId="87"/>
      <tableStyleElement type="secondSubtotalRow" dxfId="86"/>
      <tableStyleElement type="firstColumnSubheading" dxfId="85"/>
      <tableStyleElement type="firstRowSubheading" dxfId="84"/>
      <tableStyleElement type="secondRowSubheading" dxfId="83"/>
      <tableStyleElement type="pageFieldLabels" dxfId="82"/>
      <tableStyleElement type="pageFieldValues" dxfId="81"/>
    </tableStyle>
    <tableStyle name="iMSDSlicer" pivot="0" table="0" count="2" xr9:uid="{00000000-0011-0000-FFFF-FFFF01000000}">
      <tableStyleElement type="wholeTable" dxfId="80"/>
      <tableStyleElement type="headerRow" dxfId="79"/>
    </tableStyle>
    <tableStyle name="iMSDTableStyle" pivot="0" count="7" xr9:uid="{00000000-0011-0000-FFFF-FFFF02000000}">
      <tableStyleElement type="wholeTable" dxfId="78"/>
      <tableStyleElement type="headerRow" dxfId="77"/>
      <tableStyleElement type="totalRow" dxfId="76"/>
      <tableStyleElement type="firstColumn" dxfId="75"/>
      <tableStyleElement type="lastColumn" dxfId="74"/>
      <tableStyleElement type="firstRowStripe" dxfId="73"/>
      <tableStyleElement type="firstColumnStripe" dxfId="72"/>
    </tableStyle>
    <tableStyle name="CustomSlicer" pivot="0" table="0" count="2" xr9:uid="{00000000-0011-0000-FFFF-FFFF03000000}">
      <tableStyleElement type="wholeTable" dxfId="71"/>
      <tableStyleElement type="headerRow" dxfId="70"/>
    </tableStyle>
    <tableStyle name="iMSDStyle" table="0" count="12" xr9:uid="{00000000-0011-0000-FFFF-FFFF04000000}">
      <tableStyleElement type="wholeTable" dxfId="69"/>
      <tableStyleElement type="headerRow" dxfId="68"/>
      <tableStyleElement type="totalRow" dxfId="67"/>
      <tableStyleElement type="firstRowStripe" dxfId="66"/>
      <tableStyleElement type="firstColumnStripe" dxfId="65"/>
      <tableStyleElement type="firstSubtotalColumn" dxfId="64"/>
      <tableStyleElement type="firstSubtotalRow" dxfId="63"/>
      <tableStyleElement type="secondSubtotalRow" dxfId="62"/>
      <tableStyleElement type="firstRowSubheading" dxfId="61"/>
      <tableStyleElement type="secondRowSubheading" dxfId="60"/>
      <tableStyleElement type="pageFieldLabels" dxfId="59"/>
      <tableStyleElement type="pageFieldValues" dxfId="58"/>
    </tableStyle>
  </tableStyles>
  <colors>
    <mruColors>
      <color rgb="FFFFE699"/>
      <color rgb="FFB7DEE8"/>
      <color rgb="FFFFFF99"/>
      <color rgb="FF0000FF"/>
      <color rgb="FF000000"/>
      <color rgb="FFA6A6A6"/>
      <color rgb="FFF58427"/>
      <color rgb="FFF68D36"/>
      <color rgb="FFFFC7CE"/>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46410735538924"/>
          <c:y val="9.8270595196999475E-2"/>
          <c:w val="0.7858048993875878"/>
          <c:h val="0.51172087465225646"/>
        </c:manualLayout>
      </c:layout>
      <c:barChart>
        <c:barDir val="col"/>
        <c:grouping val="clustered"/>
        <c:varyColors val="0"/>
        <c:ser>
          <c:idx val="0"/>
          <c:order val="0"/>
          <c:invertIfNegative val="0"/>
          <c:dPt>
            <c:idx val="7"/>
            <c:invertIfNegative val="0"/>
            <c:bubble3D val="0"/>
            <c:spPr>
              <a:solidFill>
                <a:schemeClr val="bg1">
                  <a:lumMod val="85000"/>
                </a:schemeClr>
              </a:solidFill>
            </c:spPr>
            <c:extLst>
              <c:ext xmlns:c16="http://schemas.microsoft.com/office/drawing/2014/chart" uri="{C3380CC4-5D6E-409C-BE32-E72D297353CC}">
                <c16:uniqueId val="{00000001-A7A4-4DEB-9127-F690E659AC1D}"/>
              </c:ext>
            </c:extLst>
          </c:dPt>
          <c:dPt>
            <c:idx val="9"/>
            <c:invertIfNegative val="0"/>
            <c:bubble3D val="0"/>
            <c:spPr>
              <a:solidFill>
                <a:schemeClr val="bg1">
                  <a:lumMod val="75000"/>
                </a:schemeClr>
              </a:solidFill>
            </c:spPr>
            <c:extLst>
              <c:ext xmlns:c16="http://schemas.microsoft.com/office/drawing/2014/chart" uri="{C3380CC4-5D6E-409C-BE32-E72D297353CC}">
                <c16:uniqueId val="{00000003-A7A4-4DEB-9127-F690E659AC1D}"/>
              </c:ext>
            </c:extLst>
          </c:dPt>
          <c:cat>
            <c:strRef>
              <c:f>'Chart data'!$B$246:$B$258</c:f>
              <c:strCache>
                <c:ptCount val="13"/>
                <c:pt idx="0">
                  <c:v>Civic engagement &amp; governance</c:v>
                </c:pt>
                <c:pt idx="1">
                  <c:v>Cultural identity</c:v>
                </c:pt>
                <c:pt idx="2">
                  <c:v>Environment</c:v>
                </c:pt>
                <c:pt idx="3">
                  <c:v>Health</c:v>
                </c:pt>
                <c:pt idx="4">
                  <c:v>Housing</c:v>
                </c:pt>
                <c:pt idx="5">
                  <c:v>Income &amp; consumption</c:v>
                </c:pt>
                <c:pt idx="6">
                  <c:v>Jobs &amp; earnings</c:v>
                </c:pt>
                <c:pt idx="7">
                  <c:v>Knowledge &amp; skills</c:v>
                </c:pt>
                <c:pt idx="8">
                  <c:v>Safety and security</c:v>
                </c:pt>
                <c:pt idx="9">
                  <c:v>Social connections</c:v>
                </c:pt>
                <c:pt idx="10">
                  <c:v>Subjective wellbeing</c:v>
                </c:pt>
                <c:pt idx="11">
                  <c:v>Time use</c:v>
                </c:pt>
                <c:pt idx="12">
                  <c:v>Other</c:v>
                </c:pt>
              </c:strCache>
            </c:strRef>
          </c:cat>
          <c:val>
            <c:numRef>
              <c:f>'Chart data'!$H$246:$H$258</c:f>
              <c:numCache>
                <c:formatCode>_-* #,##0_-;\-* #,##0_-;_-* "-"??_-;_-@_-</c:formatCode>
                <c:ptCount val="13"/>
                <c:pt idx="0">
                  <c:v>0</c:v>
                </c:pt>
                <c:pt idx="1">
                  <c:v>0</c:v>
                </c:pt>
                <c:pt idx="2">
                  <c:v>0</c:v>
                </c:pt>
                <c:pt idx="3">
                  <c:v>0</c:v>
                </c:pt>
                <c:pt idx="4">
                  <c:v>0.22477492713604891</c:v>
                </c:pt>
                <c:pt idx="5">
                  <c:v>31.388930873258555</c:v>
                </c:pt>
                <c:pt idx="6">
                  <c:v>0</c:v>
                </c:pt>
                <c:pt idx="7">
                  <c:v>0</c:v>
                </c:pt>
                <c:pt idx="8">
                  <c:v>0</c:v>
                </c:pt>
                <c:pt idx="9">
                  <c:v>0</c:v>
                </c:pt>
                <c:pt idx="10">
                  <c:v>0</c:v>
                </c:pt>
                <c:pt idx="11">
                  <c:v>0.99484732428679523</c:v>
                </c:pt>
                <c:pt idx="12">
                  <c:v>0</c:v>
                </c:pt>
              </c:numCache>
            </c:numRef>
          </c:val>
          <c:extLst>
            <c:ext xmlns:c16="http://schemas.microsoft.com/office/drawing/2014/chart" uri="{C3380CC4-5D6E-409C-BE32-E72D297353CC}">
              <c16:uniqueId val="{00000004-A7A4-4DEB-9127-F690E659AC1D}"/>
            </c:ext>
          </c:extLst>
        </c:ser>
        <c:dLbls>
          <c:showLegendKey val="0"/>
          <c:showVal val="0"/>
          <c:showCatName val="0"/>
          <c:showSerName val="0"/>
          <c:showPercent val="0"/>
          <c:showBubbleSize val="0"/>
        </c:dLbls>
        <c:gapWidth val="42"/>
        <c:overlap val="-20"/>
        <c:axId val="637437784"/>
        <c:axId val="637438176"/>
      </c:barChart>
      <c:catAx>
        <c:axId val="637437784"/>
        <c:scaling>
          <c:orientation val="minMax"/>
        </c:scaling>
        <c:delete val="0"/>
        <c:axPos val="b"/>
        <c:numFmt formatCode="General" sourceLinked="0"/>
        <c:majorTickMark val="out"/>
        <c:minorTickMark val="none"/>
        <c:tickLblPos val="low"/>
        <c:spPr>
          <a:ln>
            <a:solidFill>
              <a:srgbClr val="BFBFBF"/>
            </a:solidFill>
            <a:prstDash val="solid"/>
          </a:ln>
        </c:spPr>
        <c:txPr>
          <a:bodyPr/>
          <a:lstStyle/>
          <a:p>
            <a:pPr>
              <a:defRPr sz="900"/>
            </a:pPr>
            <a:endParaRPr lang="en-US"/>
          </a:p>
        </c:txPr>
        <c:crossAx val="637438176"/>
        <c:crosses val="autoZero"/>
        <c:auto val="1"/>
        <c:lblAlgn val="ctr"/>
        <c:lblOffset val="100"/>
        <c:noMultiLvlLbl val="0"/>
      </c:catAx>
      <c:valAx>
        <c:axId val="637438176"/>
        <c:scaling>
          <c:orientation val="minMax"/>
        </c:scaling>
        <c:delete val="0"/>
        <c:axPos val="l"/>
        <c:majorGridlines>
          <c:spPr>
            <a:ln>
              <a:solidFill>
                <a:srgbClr val="BFBFBF"/>
              </a:solidFill>
              <a:prstDash val="solid"/>
            </a:ln>
          </c:spPr>
        </c:majorGridlines>
        <c:title>
          <c:tx>
            <c:strRef>
              <c:f>'Chart data'!$C$10</c:f>
              <c:strCache>
                <c:ptCount val="1"/>
                <c:pt idx="0">
                  <c:v>50-Year present value ($million)</c:v>
                </c:pt>
              </c:strCache>
            </c:strRef>
          </c:tx>
          <c:layout>
            <c:manualLayout>
              <c:xMode val="edge"/>
              <c:yMode val="edge"/>
              <c:x val="5.1876849471333412E-2"/>
              <c:y val="0.27391831359216012"/>
            </c:manualLayout>
          </c:layout>
          <c:overlay val="0"/>
          <c:txPr>
            <a:bodyPr rot="-5400000" vert="horz"/>
            <a:lstStyle/>
            <a:p>
              <a:pPr>
                <a:defRPr/>
              </a:pPr>
              <a:endParaRPr lang="en-US"/>
            </a:p>
          </c:txPr>
        </c:title>
        <c:numFmt formatCode="_-* #,##0_-;\-* #,##0_-;_-* &quot;-&quot;??_-;_-@_-" sourceLinked="1"/>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37437784"/>
        <c:crosses val="autoZero"/>
        <c:crossBetween val="between"/>
      </c:valAx>
    </c:plotArea>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900"/>
      </a:pPr>
      <a:endParaRPr lang="en-US"/>
    </a:p>
  </c:txPr>
  <c:printSettings>
    <c:headerFooter/>
    <c:pageMargins b="0.75000000000000921" l="0.70000000000000062" r="0.70000000000000062" t="0.7500000000000092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55667945917756E-2"/>
          <c:y val="9.6054575012762766E-2"/>
          <c:w val="0.87661197643926658"/>
          <c:h val="0.58411355462044645"/>
        </c:manualLayout>
      </c:layout>
      <c:barChart>
        <c:barDir val="col"/>
        <c:grouping val="clustered"/>
        <c:varyColors val="0"/>
        <c:ser>
          <c:idx val="0"/>
          <c:order val="0"/>
          <c:tx>
            <c:strRef>
              <c:f>'Chart data'!$A$22</c:f>
              <c:strCache>
                <c:ptCount val="1"/>
                <c:pt idx="0">
                  <c:v>Total marginal impact (PV)</c:v>
                </c:pt>
              </c:strCache>
            </c:strRef>
          </c:tx>
          <c:spPr>
            <a:solidFill>
              <a:schemeClr val="accent1"/>
            </a:solidFill>
            <a:ln>
              <a:noFill/>
            </a:ln>
            <a:effectLst/>
          </c:spPr>
          <c:invertIfNegative val="0"/>
          <c:cat>
            <c:strRef>
              <c:f>'Chart data'!$B$22:$B$31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data'!$C$22:$C$31</c:f>
              <c:numCache>
                <c:formatCode>#,##0_);\(#,##0\);"-  ";" "@" "</c:formatCode>
                <c:ptCount val="10"/>
                <c:pt idx="0">
                  <c:v>32.41247447246667</c:v>
                </c:pt>
                <c:pt idx="1">
                  <c:v>4.7761596465490691E-2</c:v>
                </c:pt>
                <c:pt idx="2">
                  <c:v>3.7422460583019408E-2</c:v>
                </c:pt>
                <c:pt idx="3">
                  <c:v>2.9321477080430213E-2</c:v>
                </c:pt>
                <c:pt idx="4">
                  <c:v>2.2974144532022261E-2</c:v>
                </c:pt>
                <c:pt idx="5">
                  <c:v>1.8000843393067713E-2</c:v>
                </c:pt>
                <c:pt idx="6">
                  <c:v>1.4104131816969429E-2</c:v>
                </c:pt>
                <c:pt idx="7">
                  <c:v>1.1050956333915878E-2</c:v>
                </c:pt>
                <c:pt idx="8">
                  <c:v>8.658713452123443E-3</c:v>
                </c:pt>
                <c:pt idx="9">
                  <c:v>6.7843285576911555E-3</c:v>
                </c:pt>
              </c:numCache>
            </c:numRef>
          </c:val>
          <c:extLst>
            <c:ext xmlns:c16="http://schemas.microsoft.com/office/drawing/2014/chart" uri="{C3380CC4-5D6E-409C-BE32-E72D297353CC}">
              <c16:uniqueId val="{00000000-399E-4D15-B51D-F81D2C8EFCE6}"/>
            </c:ext>
          </c:extLst>
        </c:ser>
        <c:ser>
          <c:idx val="2"/>
          <c:order val="1"/>
          <c:tx>
            <c:strRef>
              <c:f>'Chart data'!$A$33</c:f>
              <c:strCache>
                <c:ptCount val="1"/>
                <c:pt idx="0">
                  <c:v>Total cost of initative (PV)</c:v>
                </c:pt>
              </c:strCache>
            </c:strRef>
          </c:tx>
          <c:spPr>
            <a:solidFill>
              <a:schemeClr val="accent3"/>
            </a:solidFill>
            <a:ln>
              <a:noFill/>
            </a:ln>
            <a:effectLst/>
          </c:spPr>
          <c:invertIfNegative val="0"/>
          <c:cat>
            <c:strRef>
              <c:f>'Chart data'!$B$22:$B$31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data'!$C$33:$C$42</c:f>
              <c:numCache>
                <c:formatCode>#,##0_);\(#,##0\);"-  ";" "@" "</c:formatCode>
                <c:ptCount val="10"/>
                <c:pt idx="0">
                  <c:v>-3.717714563613459</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99E-4D15-B51D-F81D2C8EFCE6}"/>
            </c:ext>
          </c:extLst>
        </c:ser>
        <c:ser>
          <c:idx val="4"/>
          <c:order val="2"/>
          <c:tx>
            <c:strRef>
              <c:f>'Chart data'!$A$44</c:f>
              <c:strCache>
                <c:ptCount val="1"/>
                <c:pt idx="0">
                  <c:v>Net economic benefits (PV)</c:v>
                </c:pt>
              </c:strCache>
            </c:strRef>
          </c:tx>
          <c:spPr>
            <a:solidFill>
              <a:schemeClr val="accent5"/>
            </a:solidFill>
            <a:ln>
              <a:noFill/>
            </a:ln>
            <a:effectLst/>
          </c:spPr>
          <c:invertIfNegative val="0"/>
          <c:cat>
            <c:strRef>
              <c:f>'Chart data'!$B$22:$B$31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data'!$C$44:$C$53</c:f>
              <c:numCache>
                <c:formatCode>#,##0_);\(#,##0\);"-  ";" "@" "</c:formatCode>
                <c:ptCount val="10"/>
                <c:pt idx="0">
                  <c:v>28.694759908853214</c:v>
                </c:pt>
                <c:pt idx="1">
                  <c:v>4.7761596465490691E-2</c:v>
                </c:pt>
                <c:pt idx="2">
                  <c:v>3.7422460583019408E-2</c:v>
                </c:pt>
                <c:pt idx="3">
                  <c:v>2.9321477080430213E-2</c:v>
                </c:pt>
                <c:pt idx="4">
                  <c:v>2.2974144532022261E-2</c:v>
                </c:pt>
                <c:pt idx="5">
                  <c:v>1.8000843393067713E-2</c:v>
                </c:pt>
                <c:pt idx="6">
                  <c:v>1.4104131816969429E-2</c:v>
                </c:pt>
                <c:pt idx="7">
                  <c:v>1.1050956333915878E-2</c:v>
                </c:pt>
                <c:pt idx="8">
                  <c:v>8.658713452123443E-3</c:v>
                </c:pt>
                <c:pt idx="9">
                  <c:v>6.7843285576911555E-3</c:v>
                </c:pt>
              </c:numCache>
            </c:numRef>
          </c:val>
          <c:extLst>
            <c:ext xmlns:c16="http://schemas.microsoft.com/office/drawing/2014/chart" uri="{C3380CC4-5D6E-409C-BE32-E72D297353CC}">
              <c16:uniqueId val="{00000002-399E-4D15-B51D-F81D2C8EFCE6}"/>
            </c:ext>
          </c:extLst>
        </c:ser>
        <c:dLbls>
          <c:showLegendKey val="0"/>
          <c:showVal val="0"/>
          <c:showCatName val="0"/>
          <c:showSerName val="0"/>
          <c:showPercent val="0"/>
          <c:showBubbleSize val="0"/>
        </c:dLbls>
        <c:gapWidth val="219"/>
        <c:overlap val="-27"/>
        <c:axId val="654733704"/>
        <c:axId val="654733376"/>
      </c:barChart>
      <c:lineChart>
        <c:grouping val="standard"/>
        <c:varyColors val="0"/>
        <c:ser>
          <c:idx val="1"/>
          <c:order val="3"/>
          <c:tx>
            <c:strRef>
              <c:f>'Chart data'!$A$55</c:f>
              <c:strCache>
                <c:ptCount val="1"/>
                <c:pt idx="0">
                  <c:v>Cumulative PV over time</c:v>
                </c:pt>
              </c:strCache>
            </c:strRef>
          </c:tx>
          <c:spPr>
            <a:ln w="28575" cap="rnd">
              <a:solidFill>
                <a:schemeClr val="accent2"/>
              </a:solidFill>
              <a:round/>
            </a:ln>
            <a:effectLst/>
          </c:spPr>
          <c:marker>
            <c:symbol val="none"/>
          </c:marker>
          <c:cat>
            <c:strRef>
              <c:f>'Chart data'!$B$22:$B$31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data'!$C$55:$C$64</c:f>
              <c:numCache>
                <c:formatCode>#,##0_);\(#,##0\);"-  ";" "@" "</c:formatCode>
                <c:ptCount val="10"/>
                <c:pt idx="0">
                  <c:v>28.694759908853214</c:v>
                </c:pt>
                <c:pt idx="1">
                  <c:v>28.742521505318702</c:v>
                </c:pt>
                <c:pt idx="2">
                  <c:v>28.779943965901722</c:v>
                </c:pt>
                <c:pt idx="3">
                  <c:v>28.809265442982156</c:v>
                </c:pt>
                <c:pt idx="4">
                  <c:v>28.832239587514181</c:v>
                </c:pt>
                <c:pt idx="5">
                  <c:v>28.850240430907249</c:v>
                </c:pt>
                <c:pt idx="6">
                  <c:v>28.864344562724217</c:v>
                </c:pt>
                <c:pt idx="7">
                  <c:v>28.875395519058134</c:v>
                </c:pt>
                <c:pt idx="8">
                  <c:v>28.884054232510259</c:v>
                </c:pt>
                <c:pt idx="9">
                  <c:v>28.890838561067955</c:v>
                </c:pt>
              </c:numCache>
            </c:numRef>
          </c:val>
          <c:smooth val="0"/>
          <c:extLst>
            <c:ext xmlns:c16="http://schemas.microsoft.com/office/drawing/2014/chart" uri="{C3380CC4-5D6E-409C-BE32-E72D297353CC}">
              <c16:uniqueId val="{00000003-399E-4D15-B51D-F81D2C8EFCE6}"/>
            </c:ext>
          </c:extLst>
        </c:ser>
        <c:dLbls>
          <c:showLegendKey val="0"/>
          <c:showVal val="0"/>
          <c:showCatName val="0"/>
          <c:showSerName val="0"/>
          <c:showPercent val="0"/>
          <c:showBubbleSize val="0"/>
        </c:dLbls>
        <c:marker val="1"/>
        <c:smooth val="0"/>
        <c:axId val="654733704"/>
        <c:axId val="654733376"/>
      </c:lineChart>
      <c:catAx>
        <c:axId val="654733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54733376"/>
        <c:crosses val="autoZero"/>
        <c:auto val="1"/>
        <c:lblAlgn val="ctr"/>
        <c:lblOffset val="100"/>
        <c:noMultiLvlLbl val="0"/>
      </c:catAx>
      <c:valAx>
        <c:axId val="654733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Net Present Value ($m)</a:t>
                </a:r>
              </a:p>
            </c:rich>
          </c:tx>
          <c:layout>
            <c:manualLayout>
              <c:xMode val="edge"/>
              <c:yMode val="edge"/>
              <c:x val="7.3945709584048109E-3"/>
              <c:y val="0.30918468308720959"/>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_);\(#,##0\);&quot;-  &quot;;&quot; &quot;@&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733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17446673711271"/>
          <c:y val="9.9772987118710535E-2"/>
          <c:w val="0.78580489938758802"/>
          <c:h val="0.54317725230038005"/>
        </c:manualLayout>
      </c:layout>
      <c:barChart>
        <c:barDir val="col"/>
        <c:grouping val="clustered"/>
        <c:varyColors val="0"/>
        <c:ser>
          <c:idx val="0"/>
          <c:order val="0"/>
          <c:invertIfNegative val="0"/>
          <c:dPt>
            <c:idx val="7"/>
            <c:invertIfNegative val="0"/>
            <c:bubble3D val="0"/>
            <c:spPr>
              <a:solidFill>
                <a:schemeClr val="bg1">
                  <a:lumMod val="85000"/>
                </a:schemeClr>
              </a:solidFill>
            </c:spPr>
            <c:extLst>
              <c:ext xmlns:c16="http://schemas.microsoft.com/office/drawing/2014/chart" uri="{C3380CC4-5D6E-409C-BE32-E72D297353CC}">
                <c16:uniqueId val="{00000001-46CD-4B0A-90D1-2163183E03E7}"/>
              </c:ext>
            </c:extLst>
          </c:dPt>
          <c:dPt>
            <c:idx val="9"/>
            <c:invertIfNegative val="0"/>
            <c:bubble3D val="0"/>
            <c:spPr>
              <a:solidFill>
                <a:schemeClr val="bg1">
                  <a:lumMod val="75000"/>
                </a:schemeClr>
              </a:solidFill>
            </c:spPr>
            <c:extLst>
              <c:ext xmlns:c16="http://schemas.microsoft.com/office/drawing/2014/chart" uri="{C3380CC4-5D6E-409C-BE32-E72D297353CC}">
                <c16:uniqueId val="{00000003-46CD-4B0A-90D1-2163183E03E7}"/>
              </c:ext>
            </c:extLst>
          </c:dPt>
          <c:cat>
            <c:strRef>
              <c:f>'Chart data Alt'!$B$247:$B$259</c:f>
              <c:strCache>
                <c:ptCount val="13"/>
                <c:pt idx="0">
                  <c:v>Civic engagement &amp; governance</c:v>
                </c:pt>
                <c:pt idx="1">
                  <c:v>Cultural identity</c:v>
                </c:pt>
                <c:pt idx="2">
                  <c:v>Environment</c:v>
                </c:pt>
                <c:pt idx="3">
                  <c:v>Health</c:v>
                </c:pt>
                <c:pt idx="4">
                  <c:v>Housing</c:v>
                </c:pt>
                <c:pt idx="5">
                  <c:v>Income &amp; consumption</c:v>
                </c:pt>
                <c:pt idx="6">
                  <c:v>Jobs &amp; earnings</c:v>
                </c:pt>
                <c:pt idx="7">
                  <c:v>Knowledge &amp; skills</c:v>
                </c:pt>
                <c:pt idx="8">
                  <c:v>Safety and security</c:v>
                </c:pt>
                <c:pt idx="9">
                  <c:v>Social connections</c:v>
                </c:pt>
                <c:pt idx="10">
                  <c:v>Subjective wellbeing</c:v>
                </c:pt>
                <c:pt idx="11">
                  <c:v>Time use</c:v>
                </c:pt>
                <c:pt idx="12">
                  <c:v>Other</c:v>
                </c:pt>
              </c:strCache>
            </c:strRef>
          </c:cat>
          <c:val>
            <c:numRef>
              <c:f>'Chart data Alt'!$H$247:$H$259</c:f>
              <c:numCache>
                <c:formatCode>_-* #,##0_-;\-* #,##0_-;_-* "-"??_-;_-@_-</c:formatCode>
                <c:ptCount val="13"/>
                <c:pt idx="0">
                  <c:v>0</c:v>
                </c:pt>
                <c:pt idx="1">
                  <c:v>0</c:v>
                </c:pt>
                <c:pt idx="2">
                  <c:v>0</c:v>
                </c:pt>
                <c:pt idx="3">
                  <c:v>0</c:v>
                </c:pt>
                <c:pt idx="4">
                  <c:v>0.40258382537088405</c:v>
                </c:pt>
                <c:pt idx="5">
                  <c:v>32.783869671330848</c:v>
                </c:pt>
                <c:pt idx="6">
                  <c:v>0</c:v>
                </c:pt>
                <c:pt idx="7">
                  <c:v>0</c:v>
                </c:pt>
                <c:pt idx="8">
                  <c:v>0</c:v>
                </c:pt>
                <c:pt idx="9">
                  <c:v>0</c:v>
                </c:pt>
                <c:pt idx="10">
                  <c:v>0</c:v>
                </c:pt>
                <c:pt idx="11">
                  <c:v>1.0390588056019596</c:v>
                </c:pt>
                <c:pt idx="12">
                  <c:v>0</c:v>
                </c:pt>
              </c:numCache>
            </c:numRef>
          </c:val>
          <c:extLst>
            <c:ext xmlns:c16="http://schemas.microsoft.com/office/drawing/2014/chart" uri="{C3380CC4-5D6E-409C-BE32-E72D297353CC}">
              <c16:uniqueId val="{00000004-46CD-4B0A-90D1-2163183E03E7}"/>
            </c:ext>
          </c:extLst>
        </c:ser>
        <c:dLbls>
          <c:showLegendKey val="0"/>
          <c:showVal val="0"/>
          <c:showCatName val="0"/>
          <c:showSerName val="0"/>
          <c:showPercent val="0"/>
          <c:showBubbleSize val="0"/>
        </c:dLbls>
        <c:gapWidth val="42"/>
        <c:overlap val="-20"/>
        <c:axId val="637430336"/>
        <c:axId val="637430728"/>
      </c:barChart>
      <c:catAx>
        <c:axId val="637430336"/>
        <c:scaling>
          <c:orientation val="minMax"/>
        </c:scaling>
        <c:delete val="0"/>
        <c:axPos val="b"/>
        <c:numFmt formatCode="General" sourceLinked="0"/>
        <c:majorTickMark val="out"/>
        <c:minorTickMark val="none"/>
        <c:tickLblPos val="low"/>
        <c:spPr>
          <a:ln>
            <a:solidFill>
              <a:srgbClr val="BFBFBF"/>
            </a:solidFill>
            <a:prstDash val="solid"/>
          </a:ln>
        </c:spPr>
        <c:txPr>
          <a:bodyPr/>
          <a:lstStyle/>
          <a:p>
            <a:pPr>
              <a:defRPr sz="900">
                <a:ln w="3175">
                  <a:noFill/>
                </a:ln>
                <a:solidFill>
                  <a:srgbClr val="000000"/>
                </a:solidFill>
              </a:defRPr>
            </a:pPr>
            <a:endParaRPr lang="en-US"/>
          </a:p>
        </c:txPr>
        <c:crossAx val="637430728"/>
        <c:crosses val="autoZero"/>
        <c:auto val="1"/>
        <c:lblAlgn val="ctr"/>
        <c:lblOffset val="100"/>
        <c:noMultiLvlLbl val="0"/>
      </c:catAx>
      <c:valAx>
        <c:axId val="637430728"/>
        <c:scaling>
          <c:orientation val="minMax"/>
        </c:scaling>
        <c:delete val="0"/>
        <c:axPos val="l"/>
        <c:majorGridlines>
          <c:spPr>
            <a:ln>
              <a:solidFill>
                <a:srgbClr val="BFBFBF"/>
              </a:solidFill>
              <a:prstDash val="solid"/>
            </a:ln>
          </c:spPr>
        </c:majorGridlines>
        <c:title>
          <c:tx>
            <c:strRef>
              <c:f>'Chart data Alt'!$C$10</c:f>
              <c:strCache>
                <c:ptCount val="1"/>
                <c:pt idx="0">
                  <c:v>50-Year present value ($m)</c:v>
                </c:pt>
              </c:strCache>
            </c:strRef>
          </c:tx>
          <c:overlay val="0"/>
          <c:txPr>
            <a:bodyPr rot="-5400000" vert="horz"/>
            <a:lstStyle/>
            <a:p>
              <a:pPr>
                <a:defRPr/>
              </a:pPr>
              <a:endParaRPr lang="en-US"/>
            </a:p>
          </c:txPr>
        </c:title>
        <c:numFmt formatCode="_-* #,##0_-;\-* #,##0_-;_-* &quot;-&quot;??_-;_-@_-" sourceLinked="1"/>
        <c:majorTickMark val="out"/>
        <c:minorTickMark val="none"/>
        <c:tickLblPos val="nextTo"/>
        <c:spPr>
          <a:no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crossAx val="637430336"/>
        <c:crosses val="autoZero"/>
        <c:crossBetween val="between"/>
      </c:valAx>
    </c:plotArea>
    <c:plotVisOnly val="1"/>
    <c:dispBlanksAs val="gap"/>
    <c:showDLblsOverMax val="0"/>
  </c:chart>
  <c:spPr>
    <a:solidFill>
      <a:sysClr val="window" lastClr="FFFFFF"/>
    </a:solidFill>
    <a:ln w="9525" cap="flat" cmpd="sng" algn="ctr">
      <a:noFill/>
      <a:prstDash val="solid"/>
      <a:round/>
    </a:ln>
    <a:effectLst/>
    <a:extLst>
      <a:ext uri="{91240B29-F687-4F45-9708-019B960494DF}">
        <a14:hiddenLine xmlns:a14="http://schemas.microsoft.com/office/drawing/2010/main" w="9525" cap="flat" cmpd="sng" algn="ctr">
          <a:solidFill>
            <a:sysClr val="windowText" lastClr="000000">
              <a:tint val="75000"/>
              <a:shade val="95000"/>
              <a:satMod val="105000"/>
            </a:sysClr>
          </a:solidFill>
          <a:prstDash val="solid"/>
          <a:round/>
        </a14:hiddenLine>
      </a:ext>
    </a:extLst>
  </c:spPr>
  <c:txPr>
    <a:bodyPr/>
    <a:lstStyle/>
    <a:p>
      <a:pPr>
        <a:defRPr sz="900"/>
      </a:pPr>
      <a:endParaRPr lang="en-US"/>
    </a:p>
  </c:txPr>
  <c:printSettings>
    <c:headerFooter/>
    <c:pageMargins b="0.75000000000000944" l="0.70000000000000062" r="0.70000000000000062" t="0.75000000000000944"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355667945917756E-2"/>
          <c:y val="9.6054575012762766E-2"/>
          <c:w val="0.87661197643926658"/>
          <c:h val="0.58411355462044645"/>
        </c:manualLayout>
      </c:layout>
      <c:barChart>
        <c:barDir val="col"/>
        <c:grouping val="clustered"/>
        <c:varyColors val="0"/>
        <c:ser>
          <c:idx val="0"/>
          <c:order val="0"/>
          <c:tx>
            <c:strRef>
              <c:f>'Chart data Alt'!$A$22</c:f>
              <c:strCache>
                <c:ptCount val="1"/>
                <c:pt idx="0">
                  <c:v>Total marginal impact (PV)</c:v>
                </c:pt>
              </c:strCache>
            </c:strRef>
          </c:tx>
          <c:spPr>
            <a:solidFill>
              <a:schemeClr val="accent1"/>
            </a:solidFill>
            <a:ln>
              <a:noFill/>
            </a:ln>
            <a:effectLst/>
          </c:spPr>
          <c:invertIfNegative val="0"/>
          <c:cat>
            <c:strRef>
              <c:f>'Chart data Alt'!$B$22:$B$31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 Alt'!$C$22:$C$31</c:f>
              <c:numCache>
                <c:formatCode>#,##0_);\(#,##0\);"-  ";" "@" "</c:formatCode>
                <c:ptCount val="10"/>
                <c:pt idx="0">
                  <c:v>33.854855793304331</c:v>
                </c:pt>
                <c:pt idx="1">
                  <c:v>5.9242623782534296E-2</c:v>
                </c:pt>
                <c:pt idx="2">
                  <c:v>5.365786961500383E-2</c:v>
                </c:pt>
                <c:pt idx="3">
                  <c:v>4.8599585700145449E-2</c:v>
                </c:pt>
                <c:pt idx="4">
                  <c:v>4.4018142113591126E-2</c:v>
                </c:pt>
                <c:pt idx="5">
                  <c:v>3.9868587503751218E-2</c:v>
                </c:pt>
                <c:pt idx="6">
                  <c:v>3.6110208046547444E-2</c:v>
                </c:pt>
                <c:pt idx="7">
                  <c:v>3.2706127977126159E-2</c:v>
                </c:pt>
                <c:pt idx="8">
                  <c:v>2.9622947779123339E-2</c:v>
                </c:pt>
                <c:pt idx="9">
                  <c:v>2.6830416481534683E-2</c:v>
                </c:pt>
              </c:numCache>
            </c:numRef>
          </c:val>
          <c:extLst>
            <c:ext xmlns:c16="http://schemas.microsoft.com/office/drawing/2014/chart" uri="{C3380CC4-5D6E-409C-BE32-E72D297353CC}">
              <c16:uniqueId val="{00000000-1BEE-4CD1-AF2E-965B25ABE4D6}"/>
            </c:ext>
          </c:extLst>
        </c:ser>
        <c:ser>
          <c:idx val="2"/>
          <c:order val="1"/>
          <c:tx>
            <c:strRef>
              <c:f>'Chart data Alt'!$A$33</c:f>
              <c:strCache>
                <c:ptCount val="1"/>
                <c:pt idx="0">
                  <c:v>Total cost of initative (PV)</c:v>
                </c:pt>
              </c:strCache>
            </c:strRef>
          </c:tx>
          <c:spPr>
            <a:solidFill>
              <a:schemeClr val="accent3"/>
            </a:solidFill>
            <a:ln>
              <a:noFill/>
            </a:ln>
            <a:effectLst/>
          </c:spPr>
          <c:invertIfNegative val="0"/>
          <c:cat>
            <c:strRef>
              <c:f>'Chart data Alt'!$B$22:$B$31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 Alt'!$C$33:$C$42</c:f>
              <c:numCache>
                <c:formatCode>#,##0_);\(#,##0\);"-  ";" "@" "</c:formatCode>
                <c:ptCount val="10"/>
                <c:pt idx="0">
                  <c:v>-3.8829315410849969</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BEE-4CD1-AF2E-965B25ABE4D6}"/>
            </c:ext>
          </c:extLst>
        </c:ser>
        <c:ser>
          <c:idx val="4"/>
          <c:order val="2"/>
          <c:tx>
            <c:strRef>
              <c:f>'Chart data Alt'!$A$44</c:f>
              <c:strCache>
                <c:ptCount val="1"/>
                <c:pt idx="0">
                  <c:v>Net economic benefits (PV)</c:v>
                </c:pt>
              </c:strCache>
            </c:strRef>
          </c:tx>
          <c:spPr>
            <a:solidFill>
              <a:schemeClr val="accent5"/>
            </a:solidFill>
            <a:ln>
              <a:noFill/>
            </a:ln>
            <a:effectLst/>
          </c:spPr>
          <c:invertIfNegative val="0"/>
          <c:cat>
            <c:strRef>
              <c:f>'Chart data Alt'!$B$22:$B$31</c:f>
              <c:strCache>
                <c:ptCount val="10"/>
                <c:pt idx="0">
                  <c:v>2022-2026</c:v>
                </c:pt>
                <c:pt idx="1">
                  <c:v>2027-2031</c:v>
                </c:pt>
                <c:pt idx="2">
                  <c:v>2032-2036</c:v>
                </c:pt>
                <c:pt idx="3">
                  <c:v>2037-2041</c:v>
                </c:pt>
                <c:pt idx="4">
                  <c:v>2042-2046</c:v>
                </c:pt>
                <c:pt idx="5">
                  <c:v>2047-2051</c:v>
                </c:pt>
                <c:pt idx="6">
                  <c:v>2052-2056</c:v>
                </c:pt>
                <c:pt idx="7">
                  <c:v>2057-2061</c:v>
                </c:pt>
                <c:pt idx="8">
                  <c:v>2062-2066</c:v>
                </c:pt>
                <c:pt idx="9">
                  <c:v>2067-2071</c:v>
                </c:pt>
              </c:strCache>
            </c:strRef>
          </c:cat>
          <c:val>
            <c:numRef>
              <c:f>'Chart data Alt'!$C$44:$C$53</c:f>
              <c:numCache>
                <c:formatCode>#,##0_);\(#,##0\);"-  ";" "@" "</c:formatCode>
                <c:ptCount val="10"/>
                <c:pt idx="0">
                  <c:v>29.971924252219342</c:v>
                </c:pt>
                <c:pt idx="1">
                  <c:v>5.9242623782534296E-2</c:v>
                </c:pt>
                <c:pt idx="2">
                  <c:v>5.365786961500383E-2</c:v>
                </c:pt>
                <c:pt idx="3">
                  <c:v>4.8599585700145449E-2</c:v>
                </c:pt>
                <c:pt idx="4">
                  <c:v>4.4018142113591126E-2</c:v>
                </c:pt>
                <c:pt idx="5">
                  <c:v>3.9868587503751218E-2</c:v>
                </c:pt>
                <c:pt idx="6">
                  <c:v>3.6110208046547444E-2</c:v>
                </c:pt>
                <c:pt idx="7">
                  <c:v>3.2706127977126159E-2</c:v>
                </c:pt>
                <c:pt idx="8">
                  <c:v>2.9622947779123339E-2</c:v>
                </c:pt>
                <c:pt idx="9">
                  <c:v>2.6830416481534683E-2</c:v>
                </c:pt>
              </c:numCache>
            </c:numRef>
          </c:val>
          <c:extLst>
            <c:ext xmlns:c16="http://schemas.microsoft.com/office/drawing/2014/chart" uri="{C3380CC4-5D6E-409C-BE32-E72D297353CC}">
              <c16:uniqueId val="{00000002-1BEE-4CD1-AF2E-965B25ABE4D6}"/>
            </c:ext>
          </c:extLst>
        </c:ser>
        <c:dLbls>
          <c:showLegendKey val="0"/>
          <c:showVal val="0"/>
          <c:showCatName val="0"/>
          <c:showSerName val="0"/>
          <c:showPercent val="0"/>
          <c:showBubbleSize val="0"/>
        </c:dLbls>
        <c:gapWidth val="219"/>
        <c:overlap val="-27"/>
        <c:axId val="654733704"/>
        <c:axId val="654733376"/>
      </c:barChart>
      <c:lineChart>
        <c:grouping val="standard"/>
        <c:varyColors val="0"/>
        <c:ser>
          <c:idx val="1"/>
          <c:order val="3"/>
          <c:tx>
            <c:strRef>
              <c:f>'Chart data Alt'!$A$55</c:f>
              <c:strCache>
                <c:ptCount val="1"/>
                <c:pt idx="0">
                  <c:v>Cumulative PV over time</c:v>
                </c:pt>
              </c:strCache>
            </c:strRef>
          </c:tx>
          <c:spPr>
            <a:ln w="28575" cap="rnd">
              <a:solidFill>
                <a:schemeClr val="accent2"/>
              </a:solidFill>
              <a:round/>
            </a:ln>
            <a:effectLst/>
          </c:spPr>
          <c:marker>
            <c:symbol val="none"/>
          </c:marker>
          <c:val>
            <c:numRef>
              <c:f>'Chart data Alt'!$C$55:$C$64</c:f>
              <c:numCache>
                <c:formatCode>#,##0_);\(#,##0\);"-  ";" "@" "</c:formatCode>
                <c:ptCount val="10"/>
                <c:pt idx="0">
                  <c:v>29.971924252219342</c:v>
                </c:pt>
                <c:pt idx="1">
                  <c:v>30.031166876001876</c:v>
                </c:pt>
                <c:pt idx="2">
                  <c:v>30.084824745616878</c:v>
                </c:pt>
                <c:pt idx="3">
                  <c:v>30.133424331317023</c:v>
                </c:pt>
                <c:pt idx="4">
                  <c:v>30.177442473430613</c:v>
                </c:pt>
                <c:pt idx="5">
                  <c:v>30.217311060934364</c:v>
                </c:pt>
                <c:pt idx="6">
                  <c:v>30.253421268980908</c:v>
                </c:pt>
                <c:pt idx="7">
                  <c:v>30.286127396958033</c:v>
                </c:pt>
                <c:pt idx="8">
                  <c:v>30.315750344737154</c:v>
                </c:pt>
                <c:pt idx="9">
                  <c:v>30.342580761218692</c:v>
                </c:pt>
              </c:numCache>
            </c:numRef>
          </c:val>
          <c:smooth val="0"/>
          <c:extLst>
            <c:ext xmlns:c16="http://schemas.microsoft.com/office/drawing/2014/chart" uri="{C3380CC4-5D6E-409C-BE32-E72D297353CC}">
              <c16:uniqueId val="{00000003-1BEE-4CD1-AF2E-965B25ABE4D6}"/>
            </c:ext>
          </c:extLst>
        </c:ser>
        <c:dLbls>
          <c:showLegendKey val="0"/>
          <c:showVal val="0"/>
          <c:showCatName val="0"/>
          <c:showSerName val="0"/>
          <c:showPercent val="0"/>
          <c:showBubbleSize val="0"/>
        </c:dLbls>
        <c:marker val="1"/>
        <c:smooth val="0"/>
        <c:axId val="654733704"/>
        <c:axId val="654733376"/>
      </c:lineChart>
      <c:catAx>
        <c:axId val="65473370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54733376"/>
        <c:crosses val="autoZero"/>
        <c:auto val="1"/>
        <c:lblAlgn val="ctr"/>
        <c:lblOffset val="100"/>
        <c:noMultiLvlLbl val="0"/>
      </c:catAx>
      <c:valAx>
        <c:axId val="6547333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n-NZ" b="1"/>
                  <a:t>Net Present Value ($m)</a:t>
                </a:r>
              </a:p>
            </c:rich>
          </c:tx>
          <c:layout>
            <c:manualLayout>
              <c:xMode val="edge"/>
              <c:yMode val="edge"/>
              <c:x val="7.3945709584048109E-3"/>
              <c:y val="0.30918468308720959"/>
            </c:manualLayout>
          </c:layout>
          <c:overlay val="0"/>
          <c:spPr>
            <a:noFill/>
            <a:ln>
              <a:noFill/>
            </a:ln>
            <a:effectLst/>
          </c:spPr>
          <c:txPr>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n-US"/>
            </a:p>
          </c:txPr>
        </c:title>
        <c:numFmt formatCode="#,##0_);\(#,##0\);&quot;-  &quot;;&quot; &quot;@&quot; &quot;"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47337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image" Target="cid:image011.png@01D42029.F9598AD0" TargetMode="External"/><Relationship Id="rId13" Type="http://schemas.openxmlformats.org/officeDocument/2006/relationships/image" Target="../media/image8.png"/><Relationship Id="rId18" Type="http://schemas.openxmlformats.org/officeDocument/2006/relationships/image" Target="cid:image012.png@01D42029.F9598AD0" TargetMode="External"/><Relationship Id="rId3" Type="http://schemas.openxmlformats.org/officeDocument/2006/relationships/image" Target="../media/image3.png"/><Relationship Id="rId21" Type="http://schemas.openxmlformats.org/officeDocument/2006/relationships/image" Target="../media/image12.png"/><Relationship Id="rId7" Type="http://schemas.openxmlformats.org/officeDocument/2006/relationships/image" Target="../media/image5.png"/><Relationship Id="rId12" Type="http://schemas.openxmlformats.org/officeDocument/2006/relationships/image" Target="cid:image006.png@01D42029.F9598AD0" TargetMode="External"/><Relationship Id="rId17" Type="http://schemas.openxmlformats.org/officeDocument/2006/relationships/image" Target="../media/image10.png"/><Relationship Id="rId2" Type="http://schemas.openxmlformats.org/officeDocument/2006/relationships/image" Target="cid:image001.png@01D42029.F9598AD0" TargetMode="External"/><Relationship Id="rId16" Type="http://schemas.openxmlformats.org/officeDocument/2006/relationships/image" Target="cid:image003.png@01D42029.F9598AD0" TargetMode="External"/><Relationship Id="rId20" Type="http://schemas.openxmlformats.org/officeDocument/2006/relationships/image" Target="cid:image008.png@01D42029.F9598AD0" TargetMode="External"/><Relationship Id="rId1" Type="http://schemas.openxmlformats.org/officeDocument/2006/relationships/image" Target="../media/image2.png"/><Relationship Id="rId6" Type="http://schemas.openxmlformats.org/officeDocument/2006/relationships/image" Target="cid:image002.png@01D42029.F9598AD0" TargetMode="External"/><Relationship Id="rId11" Type="http://schemas.openxmlformats.org/officeDocument/2006/relationships/image" Target="../media/image7.png"/><Relationship Id="rId24" Type="http://schemas.openxmlformats.org/officeDocument/2006/relationships/image" Target="cid:image007.png@01D42029.F9598AD0" TargetMode="External"/><Relationship Id="rId5" Type="http://schemas.openxmlformats.org/officeDocument/2006/relationships/image" Target="../media/image4.png"/><Relationship Id="rId15" Type="http://schemas.openxmlformats.org/officeDocument/2006/relationships/image" Target="../media/image9.png"/><Relationship Id="rId23" Type="http://schemas.openxmlformats.org/officeDocument/2006/relationships/image" Target="../media/image13.png"/><Relationship Id="rId10" Type="http://schemas.openxmlformats.org/officeDocument/2006/relationships/image" Target="cid:image005.png@01D42029.F9598AD0" TargetMode="External"/><Relationship Id="rId19" Type="http://schemas.openxmlformats.org/officeDocument/2006/relationships/image" Target="../media/image11.png"/><Relationship Id="rId4" Type="http://schemas.openxmlformats.org/officeDocument/2006/relationships/image" Target="cid:image004.png@01D42029.F9598AD0" TargetMode="External"/><Relationship Id="rId9" Type="http://schemas.openxmlformats.org/officeDocument/2006/relationships/image" Target="../media/image6.png"/><Relationship Id="rId14" Type="http://schemas.openxmlformats.org/officeDocument/2006/relationships/image" Target="cid:image010.png@01D42029.F9598AD0" TargetMode="External"/><Relationship Id="rId22" Type="http://schemas.openxmlformats.org/officeDocument/2006/relationships/image" Target="cid:image009.png@01D42029.F9598AD0" TargetMode="External"/></Relationships>
</file>

<file path=xl/drawings/_rels/drawing4.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8" Type="http://schemas.openxmlformats.org/officeDocument/2006/relationships/image" Target="cid:image011.png@01D42029.F9598AD0" TargetMode="External"/><Relationship Id="rId13" Type="http://schemas.openxmlformats.org/officeDocument/2006/relationships/image" Target="../media/image8.png"/><Relationship Id="rId18" Type="http://schemas.openxmlformats.org/officeDocument/2006/relationships/image" Target="cid:image012.png@01D42029.F9598AD0" TargetMode="External"/><Relationship Id="rId3" Type="http://schemas.openxmlformats.org/officeDocument/2006/relationships/image" Target="../media/image3.png"/><Relationship Id="rId21" Type="http://schemas.openxmlformats.org/officeDocument/2006/relationships/image" Target="../media/image12.png"/><Relationship Id="rId7" Type="http://schemas.openxmlformats.org/officeDocument/2006/relationships/image" Target="../media/image5.png"/><Relationship Id="rId12" Type="http://schemas.openxmlformats.org/officeDocument/2006/relationships/image" Target="cid:image006.png@01D42029.F9598AD0" TargetMode="External"/><Relationship Id="rId17" Type="http://schemas.openxmlformats.org/officeDocument/2006/relationships/image" Target="../media/image10.png"/><Relationship Id="rId2" Type="http://schemas.openxmlformats.org/officeDocument/2006/relationships/image" Target="cid:image001.png@01D42029.F9598AD0" TargetMode="External"/><Relationship Id="rId16" Type="http://schemas.openxmlformats.org/officeDocument/2006/relationships/image" Target="cid:image003.png@01D42029.F9598AD0" TargetMode="External"/><Relationship Id="rId20" Type="http://schemas.openxmlformats.org/officeDocument/2006/relationships/image" Target="cid:image008.png@01D42029.F9598AD0" TargetMode="External"/><Relationship Id="rId1" Type="http://schemas.openxmlformats.org/officeDocument/2006/relationships/image" Target="../media/image2.png"/><Relationship Id="rId6" Type="http://schemas.openxmlformats.org/officeDocument/2006/relationships/image" Target="cid:image002.png@01D42029.F9598AD0" TargetMode="External"/><Relationship Id="rId11" Type="http://schemas.openxmlformats.org/officeDocument/2006/relationships/image" Target="../media/image7.png"/><Relationship Id="rId24" Type="http://schemas.openxmlformats.org/officeDocument/2006/relationships/image" Target="cid:image007.png@01D42029.F9598AD0" TargetMode="External"/><Relationship Id="rId5" Type="http://schemas.openxmlformats.org/officeDocument/2006/relationships/image" Target="../media/image4.png"/><Relationship Id="rId15" Type="http://schemas.openxmlformats.org/officeDocument/2006/relationships/image" Target="../media/image9.png"/><Relationship Id="rId23" Type="http://schemas.openxmlformats.org/officeDocument/2006/relationships/image" Target="../media/image13.png"/><Relationship Id="rId10" Type="http://schemas.openxmlformats.org/officeDocument/2006/relationships/image" Target="cid:image005.png@01D42029.F9598AD0" TargetMode="External"/><Relationship Id="rId19" Type="http://schemas.openxmlformats.org/officeDocument/2006/relationships/image" Target="../media/image11.png"/><Relationship Id="rId4" Type="http://schemas.openxmlformats.org/officeDocument/2006/relationships/image" Target="cid:image004.png@01D42029.F9598AD0" TargetMode="External"/><Relationship Id="rId9" Type="http://schemas.openxmlformats.org/officeDocument/2006/relationships/image" Target="../media/image6.png"/><Relationship Id="rId14" Type="http://schemas.openxmlformats.org/officeDocument/2006/relationships/image" Target="cid:image010.png@01D42029.F9598AD0" TargetMode="External"/><Relationship Id="rId22" Type="http://schemas.openxmlformats.org/officeDocument/2006/relationships/image" Target="cid:image009.png@01D42029.F9598AD0" TargetMode="External"/></Relationships>
</file>

<file path=xl/drawings/drawing1.xml><?xml version="1.0" encoding="utf-8"?>
<xdr:wsDr xmlns:xdr="http://schemas.openxmlformats.org/drawingml/2006/spreadsheetDrawing" xmlns:a="http://schemas.openxmlformats.org/drawingml/2006/main">
  <xdr:twoCellAnchor>
    <xdr:from>
      <xdr:col>0</xdr:col>
      <xdr:colOff>82261</xdr:colOff>
      <xdr:row>31</xdr:row>
      <xdr:rowOff>320760</xdr:rowOff>
    </xdr:from>
    <xdr:to>
      <xdr:col>1</xdr:col>
      <xdr:colOff>425161</xdr:colOff>
      <xdr:row>31</xdr:row>
      <xdr:rowOff>692235</xdr:rowOff>
    </xdr:to>
    <xdr:pic>
      <xdr:nvPicPr>
        <xdr:cNvPr id="5" name="Picture 1">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82261" y="9600831"/>
          <a:ext cx="1023257" cy="3714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179293</xdr:colOff>
      <xdr:row>53</xdr:row>
      <xdr:rowOff>33623</xdr:rowOff>
    </xdr:from>
    <xdr:to>
      <xdr:col>22</xdr:col>
      <xdr:colOff>59940</xdr:colOff>
      <xdr:row>69</xdr:row>
      <xdr:rowOff>293858</xdr:rowOff>
    </xdr:to>
    <xdr:graphicFrame macro="">
      <xdr:nvGraphicFramePr>
        <xdr:cNvPr id="4" name="Chart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22</xdr:col>
      <xdr:colOff>349249</xdr:colOff>
      <xdr:row>54</xdr:row>
      <xdr:rowOff>31750</xdr:rowOff>
    </xdr:from>
    <xdr:to>
      <xdr:col>39</xdr:col>
      <xdr:colOff>90147</xdr:colOff>
      <xdr:row>66</xdr:row>
      <xdr:rowOff>111463</xdr:rowOff>
    </xdr:to>
    <xdr:graphicFrame macro="">
      <xdr:nvGraphicFramePr>
        <xdr:cNvPr id="8" name="Chart 7">
          <a:extLst>
            <a:ext uri="{FF2B5EF4-FFF2-40B4-BE49-F238E27FC236}">
              <a16:creationId xmlns:a16="http://schemas.microsoft.com/office/drawing/2014/main" id="{397C94AD-E3C7-4EE4-AA68-A6C3FFCBBF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142874</xdr:colOff>
      <xdr:row>53</xdr:row>
      <xdr:rowOff>72573</xdr:rowOff>
    </xdr:from>
    <xdr:to>
      <xdr:col>23</xdr:col>
      <xdr:colOff>2825749</xdr:colOff>
      <xdr:row>54</xdr:row>
      <xdr:rowOff>79375</xdr:rowOff>
    </xdr:to>
    <xdr:sp macro="" textlink="">
      <xdr:nvSpPr>
        <xdr:cNvPr id="3" name="TextBox 2">
          <a:extLst>
            <a:ext uri="{FF2B5EF4-FFF2-40B4-BE49-F238E27FC236}">
              <a16:creationId xmlns:a16="http://schemas.microsoft.com/office/drawing/2014/main" id="{CBD93743-82A9-49FB-85A8-F742D4FFAC95}"/>
            </a:ext>
          </a:extLst>
        </xdr:cNvPr>
        <xdr:cNvSpPr txBox="1"/>
      </xdr:nvSpPr>
      <xdr:spPr>
        <a:xfrm>
          <a:off x="18637249" y="12693198"/>
          <a:ext cx="2682875" cy="3243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400" b="1" i="0" u="none" strike="noStrike">
              <a:solidFill>
                <a:schemeClr val="dk1"/>
              </a:solidFill>
              <a:effectLst/>
              <a:latin typeface="+mn-lt"/>
              <a:ea typeface="+mn-ea"/>
              <a:cs typeface="+mn-cs"/>
            </a:rPr>
            <a:t>Net present value over time -</a:t>
          </a:r>
          <a:endParaRPr lang="en-NZ" sz="1400" b="1"/>
        </a:p>
      </xdr:txBody>
    </xdr:sp>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0.96697</cdr:x>
      <cdr:y>0.08645</cdr:y>
    </cdr:to>
    <cdr:sp macro="" textlink="">
      <cdr:nvSpPr>
        <cdr:cNvPr id="2" name="TextBox 1"/>
        <cdr:cNvSpPr txBox="1"/>
      </cdr:nvSpPr>
      <cdr:spPr>
        <a:xfrm xmlns:a="http://schemas.openxmlformats.org/drawingml/2006/main">
          <a:off x="0" y="0"/>
          <a:ext cx="4073274" cy="2371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NZ" sz="1400" b="1"/>
            <a:t>Present</a:t>
          </a:r>
          <a:r>
            <a:rPr lang="en-NZ" sz="1400" b="1" baseline="0"/>
            <a:t> value of impacts across Wellbeing domains</a:t>
          </a:r>
          <a:endParaRPr lang="en-NZ" sz="1400" b="1"/>
        </a:p>
      </cdr:txBody>
    </cdr:sp>
  </cdr:relSizeAnchor>
  <cdr:relSizeAnchor xmlns:cdr="http://schemas.openxmlformats.org/drawingml/2006/chartDrawing">
    <cdr:from>
      <cdr:x>0.65701</cdr:x>
      <cdr:y>0.89404</cdr:y>
    </cdr:from>
    <cdr:to>
      <cdr:x>0.906</cdr:x>
      <cdr:y>0.92525</cdr:y>
    </cdr:to>
    <cdr:sp macro="" textlink="">
      <cdr:nvSpPr>
        <cdr:cNvPr id="3" name="TextBox 2"/>
        <cdr:cNvSpPr txBox="1"/>
      </cdr:nvSpPr>
      <cdr:spPr>
        <a:xfrm xmlns:a="http://schemas.openxmlformats.org/drawingml/2006/main">
          <a:off x="2767599" y="2452527"/>
          <a:ext cx="1048821" cy="856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NZ" sz="1100"/>
        </a:p>
      </cdr:txBody>
    </cdr:sp>
  </cdr:relSizeAnchor>
  <cdr:relSizeAnchor xmlns:cdr="http://schemas.openxmlformats.org/drawingml/2006/chartDrawing">
    <cdr:from>
      <cdr:x>0.34712</cdr:x>
      <cdr:y>0.78369</cdr:y>
    </cdr:from>
    <cdr:to>
      <cdr:x>0.39532</cdr:x>
      <cdr:y>0.84585</cdr:y>
    </cdr:to>
    <cdr:pic>
      <cdr:nvPicPr>
        <cdr:cNvPr id="29" name="Picture 28" descr="income300ppi">
          <a:extLst xmlns:a="http://schemas.openxmlformats.org/drawingml/2006/main">
            <a:ext uri="{FF2B5EF4-FFF2-40B4-BE49-F238E27FC236}">
              <a16:creationId xmlns:a16="http://schemas.microsoft.com/office/drawing/2014/main" id="{D77AF93C-11C5-4FDD-B0CD-6A15EB682801}"/>
            </a:ext>
          </a:extLst>
        </cdr:cNvPr>
        <cdr:cNvPicPr/>
      </cdr:nvPicPr>
      <cdr:blipFill>
        <a:blip xmlns:a="http://schemas.openxmlformats.org/drawingml/2006/main" xmlns:r="http://schemas.openxmlformats.org/officeDocument/2006/relationships" r:embed="rId1" r:link="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002163" y="4298836"/>
          <a:ext cx="278018" cy="34097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0.37314</cdr:x>
      <cdr:y>0.67669</cdr:y>
    </cdr:from>
    <cdr:to>
      <cdr:x>0.41873</cdr:x>
      <cdr:y>0.73549</cdr:y>
    </cdr:to>
    <cdr:pic>
      <cdr:nvPicPr>
        <cdr:cNvPr id="30" name="Picture 29" descr="housing300ppi">
          <a:extLst xmlns:a="http://schemas.openxmlformats.org/drawingml/2006/main">
            <a:ext uri="{FF2B5EF4-FFF2-40B4-BE49-F238E27FC236}">
              <a16:creationId xmlns:a16="http://schemas.microsoft.com/office/drawing/2014/main" id="{0BD29C1E-5893-43C4-9722-F1C46E87C23F}"/>
            </a:ext>
          </a:extLst>
        </cdr:cNvPr>
        <cdr:cNvPicPr/>
      </cdr:nvPicPr>
      <cdr:blipFill>
        <a:blip xmlns:a="http://schemas.openxmlformats.org/drawingml/2006/main" xmlns:r="http://schemas.openxmlformats.org/officeDocument/2006/relationships" r:embed="rId3" r:link="rId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152247" y="3711900"/>
          <a:ext cx="262963" cy="32254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0.44538</cdr:x>
      <cdr:y>0.72413</cdr:y>
    </cdr:from>
    <cdr:to>
      <cdr:x>0.49222</cdr:x>
      <cdr:y>0.78454</cdr:y>
    </cdr:to>
    <cdr:pic>
      <cdr:nvPicPr>
        <cdr:cNvPr id="31" name="Picture 30" descr="jobs300ppi">
          <a:extLst xmlns:a="http://schemas.openxmlformats.org/drawingml/2006/main">
            <a:ext uri="{FF2B5EF4-FFF2-40B4-BE49-F238E27FC236}">
              <a16:creationId xmlns:a16="http://schemas.microsoft.com/office/drawing/2014/main" id="{A9A6B255-5D8C-43AC-86C5-C216413385DC}"/>
            </a:ext>
          </a:extLst>
        </cdr:cNvPr>
        <cdr:cNvPicPr/>
      </cdr:nvPicPr>
      <cdr:blipFill>
        <a:blip xmlns:a="http://schemas.openxmlformats.org/drawingml/2006/main" xmlns:r="http://schemas.openxmlformats.org/officeDocument/2006/relationships" r:embed="rId5" r:link="rId6">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568930" y="3972134"/>
          <a:ext cx="270174" cy="33137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0.6105</cdr:x>
      <cdr:y>0.76002</cdr:y>
    </cdr:from>
    <cdr:to>
      <cdr:x>0.66381</cdr:x>
      <cdr:y>0.81386</cdr:y>
    </cdr:to>
    <cdr:pic>
      <cdr:nvPicPr>
        <cdr:cNvPr id="32" name="Picture 31" descr="social-connections300ppi">
          <a:extLst xmlns:a="http://schemas.openxmlformats.org/drawingml/2006/main">
            <a:ext uri="{FF2B5EF4-FFF2-40B4-BE49-F238E27FC236}">
              <a16:creationId xmlns:a16="http://schemas.microsoft.com/office/drawing/2014/main" id="{E518AC69-9ABF-4209-ADC4-6496AC84FD3F}"/>
            </a:ext>
          </a:extLst>
        </cdr:cNvPr>
        <cdr:cNvPicPr/>
      </cdr:nvPicPr>
      <cdr:blipFill>
        <a:blip xmlns:a="http://schemas.openxmlformats.org/drawingml/2006/main" xmlns:r="http://schemas.openxmlformats.org/officeDocument/2006/relationships" r:embed="rId7" r:link="rId8">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521395" y="4168990"/>
          <a:ext cx="307492" cy="295333"/>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0.49709</cdr:x>
      <cdr:y>0.75435</cdr:y>
    </cdr:from>
    <cdr:to>
      <cdr:x>0.54393</cdr:x>
      <cdr:y>0.80942</cdr:y>
    </cdr:to>
    <cdr:pic>
      <cdr:nvPicPr>
        <cdr:cNvPr id="33" name="Picture 32" descr="knowledge and skills300ppi">
          <a:extLst xmlns:a="http://schemas.openxmlformats.org/drawingml/2006/main">
            <a:ext uri="{FF2B5EF4-FFF2-40B4-BE49-F238E27FC236}">
              <a16:creationId xmlns:a16="http://schemas.microsoft.com/office/drawing/2014/main" id="{D89F540A-79A6-45D3-A870-EA47A1B6596C}"/>
            </a:ext>
          </a:extLst>
        </cdr:cNvPr>
        <cdr:cNvPicPr/>
      </cdr:nvPicPr>
      <cdr:blipFill>
        <a:blip xmlns:a="http://schemas.openxmlformats.org/drawingml/2006/main" xmlns:r="http://schemas.openxmlformats.org/officeDocument/2006/relationships" r:embed="rId9" r:link="rId10">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867211" y="4137902"/>
          <a:ext cx="270174" cy="302080"/>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0.22304</cdr:x>
      <cdr:y>0.72027</cdr:y>
    </cdr:from>
    <cdr:to>
      <cdr:x>0.27124</cdr:x>
      <cdr:y>0.77694</cdr:y>
    </cdr:to>
    <cdr:pic>
      <cdr:nvPicPr>
        <cdr:cNvPr id="34" name="Picture 33" descr="environment300ppi">
          <a:extLst xmlns:a="http://schemas.openxmlformats.org/drawingml/2006/main">
            <a:ext uri="{FF2B5EF4-FFF2-40B4-BE49-F238E27FC236}">
              <a16:creationId xmlns:a16="http://schemas.microsoft.com/office/drawing/2014/main" id="{3C9CEAFA-F5D9-406B-BD4F-62262D8E8F07}"/>
            </a:ext>
          </a:extLst>
        </cdr:cNvPr>
        <cdr:cNvPicPr/>
      </cdr:nvPicPr>
      <cdr:blipFill>
        <a:blip xmlns:a="http://schemas.openxmlformats.org/drawingml/2006/main" xmlns:r="http://schemas.openxmlformats.org/officeDocument/2006/relationships" r:embed="rId11" r:link="rId1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286469" y="3950953"/>
          <a:ext cx="278018" cy="310857"/>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0.00315</cdr:x>
      <cdr:y>0.8344</cdr:y>
    </cdr:from>
    <cdr:to>
      <cdr:x>0.05646</cdr:x>
      <cdr:y>0.89707</cdr:y>
    </cdr:to>
    <cdr:pic>
      <cdr:nvPicPr>
        <cdr:cNvPr id="35" name="Picture 34" descr="civic engagement-governance300ppi">
          <a:extLst xmlns:a="http://schemas.openxmlformats.org/drawingml/2006/main">
            <a:ext uri="{FF2B5EF4-FFF2-40B4-BE49-F238E27FC236}">
              <a16:creationId xmlns:a16="http://schemas.microsoft.com/office/drawing/2014/main" id="{2DF66A85-D1E9-477E-83BD-3B476D6083F3}"/>
            </a:ext>
          </a:extLst>
        </cdr:cNvPr>
        <cdr:cNvPicPr/>
      </cdr:nvPicPr>
      <cdr:blipFill>
        <a:blip xmlns:a="http://schemas.openxmlformats.org/drawingml/2006/main" xmlns:r="http://schemas.openxmlformats.org/officeDocument/2006/relationships" r:embed="rId13" r:link="rId1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8143" y="4576999"/>
          <a:ext cx="307492" cy="343769"/>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0.32511</cdr:x>
      <cdr:y>0.67086</cdr:y>
    </cdr:from>
    <cdr:to>
      <cdr:x>0.37195</cdr:x>
      <cdr:y>0.72592</cdr:y>
    </cdr:to>
    <cdr:pic>
      <cdr:nvPicPr>
        <cdr:cNvPr id="36" name="Picture 35" descr="health300ppi">
          <a:extLst xmlns:a="http://schemas.openxmlformats.org/drawingml/2006/main">
            <a:ext uri="{FF2B5EF4-FFF2-40B4-BE49-F238E27FC236}">
              <a16:creationId xmlns:a16="http://schemas.microsoft.com/office/drawing/2014/main" id="{46601592-23EE-4704-9872-B0AE87D133AE}"/>
            </a:ext>
          </a:extLst>
        </cdr:cNvPr>
        <cdr:cNvPicPr/>
      </cdr:nvPicPr>
      <cdr:blipFill>
        <a:blip xmlns:a="http://schemas.openxmlformats.org/drawingml/2006/main" xmlns:r="http://schemas.openxmlformats.org/officeDocument/2006/relationships" r:embed="rId15" r:link="rId16">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875210" y="3679921"/>
          <a:ext cx="270173" cy="30202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0.68482</cdr:x>
      <cdr:y>0.76657</cdr:y>
    </cdr:from>
    <cdr:to>
      <cdr:x>0.74005</cdr:x>
      <cdr:y>0.8315</cdr:y>
    </cdr:to>
    <cdr:pic>
      <cdr:nvPicPr>
        <cdr:cNvPr id="37" name="Picture 36" descr="subjective-wellbeing300ppi">
          <a:extLst xmlns:a="http://schemas.openxmlformats.org/drawingml/2006/main">
            <a:ext uri="{FF2B5EF4-FFF2-40B4-BE49-F238E27FC236}">
              <a16:creationId xmlns:a16="http://schemas.microsoft.com/office/drawing/2014/main" id="{311FB3A1-F046-4EA0-A825-FC77A70C31CD}"/>
            </a:ext>
          </a:extLst>
        </cdr:cNvPr>
        <cdr:cNvPicPr/>
      </cdr:nvPicPr>
      <cdr:blipFill>
        <a:blip xmlns:a="http://schemas.openxmlformats.org/drawingml/2006/main" xmlns:r="http://schemas.openxmlformats.org/officeDocument/2006/relationships" r:embed="rId17" r:link="rId18">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950021" y="4204913"/>
          <a:ext cx="318567" cy="35616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0.54727</cdr:x>
      <cdr:y>0.76243</cdr:y>
    </cdr:from>
    <cdr:to>
      <cdr:x>0.59933</cdr:x>
      <cdr:y>0.82363</cdr:y>
    </cdr:to>
    <cdr:pic>
      <cdr:nvPicPr>
        <cdr:cNvPr id="38" name="Picture 37" descr="safety300ppi">
          <a:extLst xmlns:a="http://schemas.openxmlformats.org/drawingml/2006/main">
            <a:ext uri="{FF2B5EF4-FFF2-40B4-BE49-F238E27FC236}">
              <a16:creationId xmlns:a16="http://schemas.microsoft.com/office/drawing/2014/main" id="{ECEDD496-3240-449C-BE0E-FFFD7B122FC7}"/>
            </a:ext>
          </a:extLst>
        </cdr:cNvPr>
        <cdr:cNvPicPr/>
      </cdr:nvPicPr>
      <cdr:blipFill>
        <a:blip xmlns:a="http://schemas.openxmlformats.org/drawingml/2006/main" xmlns:r="http://schemas.openxmlformats.org/officeDocument/2006/relationships" r:embed="rId19" r:link="rId20">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151679" y="4182239"/>
          <a:ext cx="299810" cy="33570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0.79624</cdr:x>
      <cdr:y>0.68905</cdr:y>
    </cdr:from>
    <cdr:to>
      <cdr:x>0.8483</cdr:x>
      <cdr:y>0.75025</cdr:y>
    </cdr:to>
    <cdr:pic>
      <cdr:nvPicPr>
        <cdr:cNvPr id="39" name="Picture 38" descr="leisure300ppi">
          <a:extLst xmlns:a="http://schemas.openxmlformats.org/drawingml/2006/main">
            <a:ext uri="{FF2B5EF4-FFF2-40B4-BE49-F238E27FC236}">
              <a16:creationId xmlns:a16="http://schemas.microsoft.com/office/drawing/2014/main" id="{FBEBB59C-65DB-4236-B96B-8BB9AB482DD2}"/>
            </a:ext>
          </a:extLst>
        </cdr:cNvPr>
        <cdr:cNvPicPr/>
      </cdr:nvPicPr>
      <cdr:blipFill>
        <a:blip xmlns:a="http://schemas.openxmlformats.org/drawingml/2006/main" xmlns:r="http://schemas.openxmlformats.org/officeDocument/2006/relationships" r:embed="rId21" r:link="rId2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592691" y="3779707"/>
          <a:ext cx="300282" cy="33570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0.13898</cdr:x>
      <cdr:y>0.72969</cdr:y>
    </cdr:from>
    <cdr:to>
      <cdr:x>0.19421</cdr:x>
      <cdr:y>0.79462</cdr:y>
    </cdr:to>
    <cdr:pic>
      <cdr:nvPicPr>
        <cdr:cNvPr id="40" name="Picture 39" descr="cultural identity-ukaipotanga300ppi">
          <a:extLst xmlns:a="http://schemas.openxmlformats.org/drawingml/2006/main">
            <a:ext uri="{FF2B5EF4-FFF2-40B4-BE49-F238E27FC236}">
              <a16:creationId xmlns:a16="http://schemas.microsoft.com/office/drawing/2014/main" id="{3A6118C7-E6B1-4AC5-B76C-3E967D8C2FD1}"/>
            </a:ext>
          </a:extLst>
        </cdr:cNvPr>
        <cdr:cNvPicPr/>
      </cdr:nvPicPr>
      <cdr:blipFill>
        <a:blip xmlns:a="http://schemas.openxmlformats.org/drawingml/2006/main" xmlns:r="http://schemas.openxmlformats.org/officeDocument/2006/relationships" r:embed="rId23" r:link="rId2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801611" y="4002625"/>
          <a:ext cx="318567" cy="356166"/>
        </a:xfrm>
        <a:prstGeom xmlns:a="http://schemas.openxmlformats.org/drawingml/2006/main" prst="rect">
          <a:avLst/>
        </a:prstGeom>
        <a:noFill xmlns:a="http://schemas.openxmlformats.org/drawingml/2006/main"/>
        <a:ln xmlns:a="http://schemas.openxmlformats.org/drawingml/2006/main">
          <a:noFill/>
        </a:ln>
      </cdr:spPr>
    </cdr:pic>
  </cdr:relSizeAnchor>
</c:userShapes>
</file>

<file path=xl/drawings/drawing4.xml><?xml version="1.0" encoding="utf-8"?>
<xdr:wsDr xmlns:xdr="http://schemas.openxmlformats.org/drawingml/2006/spreadsheetDrawing" xmlns:a="http://schemas.openxmlformats.org/drawingml/2006/main">
  <xdr:twoCellAnchor>
    <xdr:from>
      <xdr:col>14</xdr:col>
      <xdr:colOff>201706</xdr:colOff>
      <xdr:row>33</xdr:row>
      <xdr:rowOff>58859</xdr:rowOff>
    </xdr:from>
    <xdr:to>
      <xdr:col>22</xdr:col>
      <xdr:colOff>75630</xdr:colOff>
      <xdr:row>50</xdr:row>
      <xdr:rowOff>149832</xdr:rowOff>
    </xdr:to>
    <xdr:graphicFrame macro="">
      <xdr:nvGraphicFramePr>
        <xdr:cNvPr id="3" name="Chart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21</xdr:col>
      <xdr:colOff>217715</xdr:colOff>
      <xdr:row>34</xdr:row>
      <xdr:rowOff>68036</xdr:rowOff>
    </xdr:from>
    <xdr:to>
      <xdr:col>27</xdr:col>
      <xdr:colOff>326570</xdr:colOff>
      <xdr:row>45</xdr:row>
      <xdr:rowOff>244928</xdr:rowOff>
    </xdr:to>
    <xdr:graphicFrame macro="">
      <xdr:nvGraphicFramePr>
        <xdr:cNvPr id="5" name="Chart 4">
          <a:extLst>
            <a:ext uri="{FF2B5EF4-FFF2-40B4-BE49-F238E27FC236}">
              <a16:creationId xmlns:a16="http://schemas.microsoft.com/office/drawing/2014/main" id="{36A5AFE1-37E2-4459-B571-A3FAACEB73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367393</xdr:colOff>
      <xdr:row>33</xdr:row>
      <xdr:rowOff>27212</xdr:rowOff>
    </xdr:from>
    <xdr:to>
      <xdr:col>23</xdr:col>
      <xdr:colOff>3129643</xdr:colOff>
      <xdr:row>33</xdr:row>
      <xdr:rowOff>285748</xdr:rowOff>
    </xdr:to>
    <xdr:sp macro="" textlink="">
      <xdr:nvSpPr>
        <xdr:cNvPr id="6" name="TextBox 5">
          <a:extLst>
            <a:ext uri="{FF2B5EF4-FFF2-40B4-BE49-F238E27FC236}">
              <a16:creationId xmlns:a16="http://schemas.microsoft.com/office/drawing/2014/main" id="{2F20EA85-5A25-46C4-8913-F15535643E00}"/>
            </a:ext>
          </a:extLst>
        </xdr:cNvPr>
        <xdr:cNvSpPr txBox="1"/>
      </xdr:nvSpPr>
      <xdr:spPr>
        <a:xfrm>
          <a:off x="17893393" y="6300105"/>
          <a:ext cx="2762250" cy="25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NZ" sz="1400" b="1" i="0" u="none" strike="noStrike">
              <a:solidFill>
                <a:schemeClr val="dk1"/>
              </a:solidFill>
              <a:effectLst/>
              <a:latin typeface="+mn-lt"/>
              <a:ea typeface="+mn-ea"/>
              <a:cs typeface="+mn-cs"/>
            </a:rPr>
            <a:t>Net present value over time -</a:t>
          </a:r>
          <a:endParaRPr lang="en-NZ" sz="1400" b="1"/>
        </a:p>
      </xdr:txBody>
    </xdr:sp>
    <xdr:clientData/>
  </xdr:twoCellAnchor>
</xdr:wsDr>
</file>

<file path=xl/drawings/drawing5.xml><?xml version="1.0" encoding="utf-8"?>
<c:userShapes xmlns:c="http://schemas.openxmlformats.org/drawingml/2006/chart">
  <cdr:relSizeAnchor xmlns:cdr="http://schemas.openxmlformats.org/drawingml/2006/chartDrawing">
    <cdr:from>
      <cdr:x>0</cdr:x>
      <cdr:y>0</cdr:y>
    </cdr:from>
    <cdr:to>
      <cdr:x>0.96697</cdr:x>
      <cdr:y>0.08645</cdr:y>
    </cdr:to>
    <cdr:sp macro="" textlink="">
      <cdr:nvSpPr>
        <cdr:cNvPr id="2" name="TextBox 1"/>
        <cdr:cNvSpPr txBox="1"/>
      </cdr:nvSpPr>
      <cdr:spPr>
        <a:xfrm xmlns:a="http://schemas.openxmlformats.org/drawingml/2006/main">
          <a:off x="0" y="0"/>
          <a:ext cx="4073274" cy="2371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NZ" sz="1400" b="1"/>
            <a:t>Present value</a:t>
          </a:r>
          <a:r>
            <a:rPr lang="en-NZ" sz="1400" b="1" baseline="0"/>
            <a:t> of impacts across Wellbeing domains</a:t>
          </a:r>
          <a:endParaRPr lang="en-NZ" sz="1400" b="1"/>
        </a:p>
      </cdr:txBody>
    </cdr:sp>
  </cdr:relSizeAnchor>
  <cdr:relSizeAnchor xmlns:cdr="http://schemas.openxmlformats.org/drawingml/2006/chartDrawing">
    <cdr:from>
      <cdr:x>0.65701</cdr:x>
      <cdr:y>0.89404</cdr:y>
    </cdr:from>
    <cdr:to>
      <cdr:x>0.906</cdr:x>
      <cdr:y>0.92525</cdr:y>
    </cdr:to>
    <cdr:sp macro="" textlink="">
      <cdr:nvSpPr>
        <cdr:cNvPr id="3" name="TextBox 2"/>
        <cdr:cNvSpPr txBox="1"/>
      </cdr:nvSpPr>
      <cdr:spPr>
        <a:xfrm xmlns:a="http://schemas.openxmlformats.org/drawingml/2006/main">
          <a:off x="2767599" y="2452527"/>
          <a:ext cx="1048821" cy="8561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NZ" sz="1100"/>
        </a:p>
      </cdr:txBody>
    </cdr:sp>
  </cdr:relSizeAnchor>
  <cdr:relSizeAnchor xmlns:cdr="http://schemas.openxmlformats.org/drawingml/2006/chartDrawing">
    <cdr:from>
      <cdr:x>0.34394</cdr:x>
      <cdr:y>0.82523</cdr:y>
    </cdr:from>
    <cdr:to>
      <cdr:x>0.39213</cdr:x>
      <cdr:y>0.88739</cdr:y>
    </cdr:to>
    <cdr:pic>
      <cdr:nvPicPr>
        <cdr:cNvPr id="28" name="Picture 27" descr="income300ppi">
          <a:extLst xmlns:a="http://schemas.openxmlformats.org/drawingml/2006/main">
            <a:ext uri="{FF2B5EF4-FFF2-40B4-BE49-F238E27FC236}">
              <a16:creationId xmlns:a16="http://schemas.microsoft.com/office/drawing/2014/main" id="{55E044EF-D211-46CD-A0BC-D00F79F9850E}"/>
            </a:ext>
          </a:extLst>
        </cdr:cNvPr>
        <cdr:cNvPicPr/>
      </cdr:nvPicPr>
      <cdr:blipFill>
        <a:blip xmlns:a="http://schemas.openxmlformats.org/drawingml/2006/main" xmlns:r="http://schemas.openxmlformats.org/officeDocument/2006/relationships" r:embed="rId1" r:link="rId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984020" y="4526231"/>
          <a:ext cx="278018" cy="34097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0.36996</cdr:x>
      <cdr:y>0.71821</cdr:y>
    </cdr:from>
    <cdr:to>
      <cdr:x>0.41554</cdr:x>
      <cdr:y>0.77702</cdr:y>
    </cdr:to>
    <cdr:pic>
      <cdr:nvPicPr>
        <cdr:cNvPr id="29" name="Picture 28" descr="housing300ppi">
          <a:extLst xmlns:a="http://schemas.openxmlformats.org/drawingml/2006/main">
            <a:ext uri="{FF2B5EF4-FFF2-40B4-BE49-F238E27FC236}">
              <a16:creationId xmlns:a16="http://schemas.microsoft.com/office/drawing/2014/main" id="{955364B5-FB2B-455C-BA29-82C370E9CCDB}"/>
            </a:ext>
          </a:extLst>
        </cdr:cNvPr>
        <cdr:cNvPicPr/>
      </cdr:nvPicPr>
      <cdr:blipFill>
        <a:blip xmlns:a="http://schemas.openxmlformats.org/drawingml/2006/main" xmlns:r="http://schemas.openxmlformats.org/officeDocument/2006/relationships" r:embed="rId3" r:link="rId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134104" y="3939295"/>
          <a:ext cx="262963" cy="32254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0.44219</cdr:x>
      <cdr:y>0.76566</cdr:y>
    </cdr:from>
    <cdr:to>
      <cdr:x>0.48903</cdr:x>
      <cdr:y>0.82608</cdr:y>
    </cdr:to>
    <cdr:pic>
      <cdr:nvPicPr>
        <cdr:cNvPr id="30" name="Picture 29" descr="jobs300ppi">
          <a:extLst xmlns:a="http://schemas.openxmlformats.org/drawingml/2006/main">
            <a:ext uri="{FF2B5EF4-FFF2-40B4-BE49-F238E27FC236}">
              <a16:creationId xmlns:a16="http://schemas.microsoft.com/office/drawing/2014/main" id="{3EDC3D41-3798-43BB-B9F6-712250C5E222}"/>
            </a:ext>
          </a:extLst>
        </cdr:cNvPr>
        <cdr:cNvPicPr/>
      </cdr:nvPicPr>
      <cdr:blipFill>
        <a:blip xmlns:a="http://schemas.openxmlformats.org/drawingml/2006/main" xmlns:r="http://schemas.openxmlformats.org/officeDocument/2006/relationships" r:embed="rId5" r:link="rId6">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550787" y="4199529"/>
          <a:ext cx="270174" cy="331371"/>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0.6073</cdr:x>
      <cdr:y>0.80155</cdr:y>
    </cdr:from>
    <cdr:to>
      <cdr:x>0.66061</cdr:x>
      <cdr:y>0.8554</cdr:y>
    </cdr:to>
    <cdr:pic>
      <cdr:nvPicPr>
        <cdr:cNvPr id="31" name="Picture 30" descr="social-connections300ppi">
          <a:extLst xmlns:a="http://schemas.openxmlformats.org/drawingml/2006/main">
            <a:ext uri="{FF2B5EF4-FFF2-40B4-BE49-F238E27FC236}">
              <a16:creationId xmlns:a16="http://schemas.microsoft.com/office/drawing/2014/main" id="{4B7B9B38-8321-4A46-B858-9CF01737CEF4}"/>
            </a:ext>
          </a:extLst>
        </cdr:cNvPr>
        <cdr:cNvPicPr/>
      </cdr:nvPicPr>
      <cdr:blipFill>
        <a:blip xmlns:a="http://schemas.openxmlformats.org/drawingml/2006/main" xmlns:r="http://schemas.openxmlformats.org/officeDocument/2006/relationships" r:embed="rId7" r:link="rId8">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503252" y="4396385"/>
          <a:ext cx="307492" cy="295333"/>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0.4939</cdr:x>
      <cdr:y>0.79588</cdr:y>
    </cdr:from>
    <cdr:to>
      <cdr:x>0.54073</cdr:x>
      <cdr:y>0.85096</cdr:y>
    </cdr:to>
    <cdr:pic>
      <cdr:nvPicPr>
        <cdr:cNvPr id="32" name="Picture 31" descr="knowledge and skills300ppi">
          <a:extLst xmlns:a="http://schemas.openxmlformats.org/drawingml/2006/main">
            <a:ext uri="{FF2B5EF4-FFF2-40B4-BE49-F238E27FC236}">
              <a16:creationId xmlns:a16="http://schemas.microsoft.com/office/drawing/2014/main" id="{EFD534B3-0DAC-42D2-BA84-2FE6C93C6B67}"/>
            </a:ext>
          </a:extLst>
        </cdr:cNvPr>
        <cdr:cNvPicPr/>
      </cdr:nvPicPr>
      <cdr:blipFill>
        <a:blip xmlns:a="http://schemas.openxmlformats.org/drawingml/2006/main" xmlns:r="http://schemas.openxmlformats.org/officeDocument/2006/relationships" r:embed="rId9" r:link="rId10">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2849068" y="4365297"/>
          <a:ext cx="270174" cy="302080"/>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0.21987</cdr:x>
      <cdr:y>0.7618</cdr:y>
    </cdr:from>
    <cdr:to>
      <cdr:x>0.26807</cdr:x>
      <cdr:y>0.81847</cdr:y>
    </cdr:to>
    <cdr:pic>
      <cdr:nvPicPr>
        <cdr:cNvPr id="33" name="Picture 32" descr="environment300ppi">
          <a:extLst xmlns:a="http://schemas.openxmlformats.org/drawingml/2006/main">
            <a:ext uri="{FF2B5EF4-FFF2-40B4-BE49-F238E27FC236}">
              <a16:creationId xmlns:a16="http://schemas.microsoft.com/office/drawing/2014/main" id="{22C77E90-E5EF-46BA-9B8A-11369D7D31C1}"/>
            </a:ext>
          </a:extLst>
        </cdr:cNvPr>
        <cdr:cNvPicPr/>
      </cdr:nvPicPr>
      <cdr:blipFill>
        <a:blip xmlns:a="http://schemas.openxmlformats.org/drawingml/2006/main" xmlns:r="http://schemas.openxmlformats.org/officeDocument/2006/relationships" r:embed="rId11" r:link="rId1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268326" y="4178348"/>
          <a:ext cx="278018" cy="310857"/>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cdr:x>
      <cdr:y>0.87594</cdr:y>
    </cdr:from>
    <cdr:to>
      <cdr:x>0.05331</cdr:x>
      <cdr:y>0.93862</cdr:y>
    </cdr:to>
    <cdr:pic>
      <cdr:nvPicPr>
        <cdr:cNvPr id="34" name="Picture 33" descr="civic engagement-governance300ppi">
          <a:extLst xmlns:a="http://schemas.openxmlformats.org/drawingml/2006/main">
            <a:ext uri="{FF2B5EF4-FFF2-40B4-BE49-F238E27FC236}">
              <a16:creationId xmlns:a16="http://schemas.microsoft.com/office/drawing/2014/main" id="{F206FDEC-430F-4BE9-ABF2-1ABDC1D5A02A}"/>
            </a:ext>
          </a:extLst>
        </cdr:cNvPr>
        <cdr:cNvPicPr/>
      </cdr:nvPicPr>
      <cdr:blipFill>
        <a:blip xmlns:a="http://schemas.openxmlformats.org/drawingml/2006/main" xmlns:r="http://schemas.openxmlformats.org/officeDocument/2006/relationships" r:embed="rId13" r:link="rId1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0" y="4804394"/>
          <a:ext cx="307492" cy="343769"/>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0.32193</cdr:x>
      <cdr:y>0.71238</cdr:y>
    </cdr:from>
    <cdr:to>
      <cdr:x>0.36877</cdr:x>
      <cdr:y>0.76745</cdr:y>
    </cdr:to>
    <cdr:pic>
      <cdr:nvPicPr>
        <cdr:cNvPr id="35" name="Picture 34" descr="health300ppi">
          <a:extLst xmlns:a="http://schemas.openxmlformats.org/drawingml/2006/main">
            <a:ext uri="{FF2B5EF4-FFF2-40B4-BE49-F238E27FC236}">
              <a16:creationId xmlns:a16="http://schemas.microsoft.com/office/drawing/2014/main" id="{CA454F23-7754-4472-AAD8-CFAA7A8FCDAF}"/>
            </a:ext>
          </a:extLst>
        </cdr:cNvPr>
        <cdr:cNvPicPr/>
      </cdr:nvPicPr>
      <cdr:blipFill>
        <a:blip xmlns:a="http://schemas.openxmlformats.org/drawingml/2006/main" xmlns:r="http://schemas.openxmlformats.org/officeDocument/2006/relationships" r:embed="rId15" r:link="rId16">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1857067" y="3907316"/>
          <a:ext cx="270173" cy="30202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0.6706</cdr:x>
      <cdr:y>0.79818</cdr:y>
    </cdr:from>
    <cdr:to>
      <cdr:x>0.72582</cdr:x>
      <cdr:y>0.86311</cdr:y>
    </cdr:to>
    <cdr:pic>
      <cdr:nvPicPr>
        <cdr:cNvPr id="36" name="Picture 35" descr="subjective-wellbeing300ppi">
          <a:extLst xmlns:a="http://schemas.openxmlformats.org/drawingml/2006/main">
            <a:ext uri="{FF2B5EF4-FFF2-40B4-BE49-F238E27FC236}">
              <a16:creationId xmlns:a16="http://schemas.microsoft.com/office/drawing/2014/main" id="{566171EE-CEC5-4E2C-9BED-8FC9A4F3C269}"/>
            </a:ext>
          </a:extLst>
        </cdr:cNvPr>
        <cdr:cNvPicPr/>
      </cdr:nvPicPr>
      <cdr:blipFill>
        <a:blip xmlns:a="http://schemas.openxmlformats.org/drawingml/2006/main" xmlns:r="http://schemas.openxmlformats.org/officeDocument/2006/relationships" r:embed="rId17" r:link="rId18">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868378" y="4377880"/>
          <a:ext cx="318567" cy="35616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0.54291</cdr:x>
      <cdr:y>0.79068</cdr:y>
    </cdr:from>
    <cdr:to>
      <cdr:x>0.59496</cdr:x>
      <cdr:y>0.85189</cdr:y>
    </cdr:to>
    <cdr:pic>
      <cdr:nvPicPr>
        <cdr:cNvPr id="37" name="Picture 36" descr="safety300ppi">
          <a:extLst xmlns:a="http://schemas.openxmlformats.org/drawingml/2006/main">
            <a:ext uri="{FF2B5EF4-FFF2-40B4-BE49-F238E27FC236}">
              <a16:creationId xmlns:a16="http://schemas.microsoft.com/office/drawing/2014/main" id="{B29F5237-19A2-42CB-8BDC-C0F48CB0ABE7}"/>
            </a:ext>
          </a:extLst>
        </cdr:cNvPr>
        <cdr:cNvPicPr/>
      </cdr:nvPicPr>
      <cdr:blipFill>
        <a:blip xmlns:a="http://schemas.openxmlformats.org/drawingml/2006/main" xmlns:r="http://schemas.openxmlformats.org/officeDocument/2006/relationships" r:embed="rId19" r:link="rId20">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3137701" y="4378352"/>
          <a:ext cx="300819" cy="338947"/>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0.78201</cdr:x>
      <cdr:y>0.71735</cdr:y>
    </cdr:from>
    <cdr:to>
      <cdr:x>0.83406</cdr:x>
      <cdr:y>0.77855</cdr:y>
    </cdr:to>
    <cdr:pic>
      <cdr:nvPicPr>
        <cdr:cNvPr id="38" name="Picture 37" descr="leisure300ppi">
          <a:extLst xmlns:a="http://schemas.openxmlformats.org/drawingml/2006/main">
            <a:ext uri="{FF2B5EF4-FFF2-40B4-BE49-F238E27FC236}">
              <a16:creationId xmlns:a16="http://schemas.microsoft.com/office/drawing/2014/main" id="{52C45D38-B506-4D53-9BE2-74FA1A9EF8F1}"/>
            </a:ext>
          </a:extLst>
        </cdr:cNvPr>
        <cdr:cNvPicPr/>
      </cdr:nvPicPr>
      <cdr:blipFill>
        <a:blip xmlns:a="http://schemas.openxmlformats.org/drawingml/2006/main" xmlns:r="http://schemas.openxmlformats.org/officeDocument/2006/relationships" r:embed="rId21" r:link="rId22">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4511048" y="3934530"/>
          <a:ext cx="300282" cy="335705"/>
        </a:xfrm>
        <a:prstGeom xmlns:a="http://schemas.openxmlformats.org/drawingml/2006/main" prst="rect">
          <a:avLst/>
        </a:prstGeom>
        <a:noFill xmlns:a="http://schemas.openxmlformats.org/drawingml/2006/main"/>
        <a:ln xmlns:a="http://schemas.openxmlformats.org/drawingml/2006/main">
          <a:noFill/>
        </a:ln>
      </cdr:spPr>
    </cdr:pic>
  </cdr:relSizeAnchor>
  <cdr:relSizeAnchor xmlns:cdr="http://schemas.openxmlformats.org/drawingml/2006/chartDrawing">
    <cdr:from>
      <cdr:x>0.13582</cdr:x>
      <cdr:y>0.77122</cdr:y>
    </cdr:from>
    <cdr:to>
      <cdr:x>0.19104</cdr:x>
      <cdr:y>0.83616</cdr:y>
    </cdr:to>
    <cdr:pic>
      <cdr:nvPicPr>
        <cdr:cNvPr id="39" name="Picture 38" descr="cultural identity-ukaipotanga300ppi">
          <a:extLst xmlns:a="http://schemas.openxmlformats.org/drawingml/2006/main">
            <a:ext uri="{FF2B5EF4-FFF2-40B4-BE49-F238E27FC236}">
              <a16:creationId xmlns:a16="http://schemas.microsoft.com/office/drawing/2014/main" id="{90A43AA9-128D-4BC0-B7A6-81CB66D42B1E}"/>
            </a:ext>
          </a:extLst>
        </cdr:cNvPr>
        <cdr:cNvPicPr/>
      </cdr:nvPicPr>
      <cdr:blipFill>
        <a:blip xmlns:a="http://schemas.openxmlformats.org/drawingml/2006/main" xmlns:r="http://schemas.openxmlformats.org/officeDocument/2006/relationships" r:embed="rId23" r:link="rId24">
          <a:extLst>
            <a:ext uri="{28A0092B-C50C-407E-A947-70E740481C1C}">
              <a14:useLocalDpi xmlns:a14="http://schemas.microsoft.com/office/drawing/2010/main" val="0"/>
            </a:ext>
          </a:extLst>
        </a:blip>
        <a:srcRect xmlns:a="http://schemas.openxmlformats.org/drawingml/2006/main"/>
        <a:stretch xmlns:a="http://schemas.openxmlformats.org/drawingml/2006/main">
          <a:fillRect/>
        </a:stretch>
      </cdr:blipFill>
      <cdr:spPr bwMode="auto">
        <a:xfrm xmlns:a="http://schemas.openxmlformats.org/drawingml/2006/main">
          <a:off x="783468" y="4230020"/>
          <a:ext cx="318567" cy="356166"/>
        </a:xfrm>
        <a:prstGeom xmlns:a="http://schemas.openxmlformats.org/drawingml/2006/main" prst="rect">
          <a:avLst/>
        </a:prstGeom>
        <a:noFill xmlns:a="http://schemas.openxmlformats.org/drawingml/2006/main"/>
        <a:ln xmlns:a="http://schemas.openxmlformats.org/drawingml/2006/main">
          <a:noFill/>
        </a:ln>
      </cdr:spPr>
    </cdr:pic>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treasury.govt.nz/publications/guidance/planning/costbenefitanalysis/guide" TargetMode="External"/><Relationship Id="rId7" Type="http://schemas.openxmlformats.org/officeDocument/2006/relationships/hyperlink" Target="https://www.treasury.govt.nz/publications/template/wellbeing-domains-template" TargetMode="External"/><Relationship Id="rId2" Type="http://schemas.openxmlformats.org/officeDocument/2006/relationships/hyperlink" Target="http://www.treasury.govt.nz/publications/guidance/planning/costbenefitanalysis/cbax" TargetMode="External"/><Relationship Id="rId1" Type="http://schemas.openxmlformats.org/officeDocument/2006/relationships/hyperlink" Target="http://www.treasury.govt.nz/publications/guidance/planning/costbenefitanalysis/cbax" TargetMode="External"/><Relationship Id="rId6" Type="http://schemas.openxmlformats.org/officeDocument/2006/relationships/hyperlink" Target="http://www.treasury.govt.nz/publications/guidance/planning/costbenefitanalysis/cbax" TargetMode="External"/><Relationship Id="rId5" Type="http://schemas.openxmlformats.org/officeDocument/2006/relationships/hyperlink" Target="mailto:CBAx@treasury.govt.nz" TargetMode="External"/><Relationship Id="rId4" Type="http://schemas.openxmlformats.org/officeDocument/2006/relationships/hyperlink" Target="http://www.treasury.govt.nz/publications/guidance/planning/costbenefitanalysis/cbax"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6.bin"/><Relationship Id="rId1" Type="http://schemas.openxmlformats.org/officeDocument/2006/relationships/hyperlink" Target="https://www.treasury.govt.nz/information-and-services/nz-economy/higher-living-standards/our-living-standards-framework" TargetMode="External"/><Relationship Id="rId4" Type="http://schemas.openxmlformats.org/officeDocument/2006/relationships/comments" Target="../comments5.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hyperlink" Target="https://www.workandincome.govt.nz/products/benefit-rates/benefit-rates-july-2021.html" TargetMode="External"/><Relationship Id="rId21" Type="http://schemas.openxmlformats.org/officeDocument/2006/relationships/hyperlink" Target="https://www.mfe.govt.nz/sites/default/files/media/Fresh%20water/cab-paper-action-for-healthy-waterways-decisions-on-national-direction-and-regulations-for-freshwater-management.pdf" TargetMode="External"/><Relationship Id="rId42" Type="http://schemas.openxmlformats.org/officeDocument/2006/relationships/hyperlink" Target="https://www.ird.govt.nz/income-tax/income-tax-for-individuals/tax-codes-and-tax-rates-for-individuals/tax-rates-for-individuals" TargetMode="External"/><Relationship Id="rId63" Type="http://schemas.openxmlformats.org/officeDocument/2006/relationships/hyperlink" Target="http://nzdotstat.stats.govt.nz/wbos/index.aspx" TargetMode="External"/><Relationship Id="rId84" Type="http://schemas.openxmlformats.org/officeDocument/2006/relationships/hyperlink" Target="https://www.workandincome.govt.nz/products/benefit-rates/benefit-rates-july-2021.html" TargetMode="External"/><Relationship Id="rId138" Type="http://schemas.openxmlformats.org/officeDocument/2006/relationships/hyperlink" Target="https://pharmac.govt.nz/assets/cost-resource-manual-3.pdf" TargetMode="External"/><Relationship Id="rId159" Type="http://schemas.openxmlformats.org/officeDocument/2006/relationships/hyperlink" Target="https://www.ird.govt.nz/income-tax/income-tax-for-individuals/tax-codes-and-tax-rates-for-individuals/tax-rates-for-individuals" TargetMode="External"/><Relationship Id="rId170" Type="http://schemas.openxmlformats.org/officeDocument/2006/relationships/hyperlink" Target="https://www.ird.govt.nz/income-tax/income-tax-for-individuals/tax-codes-and-tax-rates-for-individuals/tax-rates-for-individuals" TargetMode="External"/><Relationship Id="rId191" Type="http://schemas.openxmlformats.org/officeDocument/2006/relationships/hyperlink" Target="https://kaingaora.govt.nz/assets/Publications/Housing-wellbeing-valuation_final-paper_2020.pdf" TargetMode="External"/><Relationship Id="rId205" Type="http://schemas.openxmlformats.org/officeDocument/2006/relationships/hyperlink" Target="https://sportnz.org.nz/resources/wellbeing-valuation/" TargetMode="External"/><Relationship Id="rId107" Type="http://schemas.openxmlformats.org/officeDocument/2006/relationships/hyperlink" Target="https://www.workandincome.govt.nz/products/benefit-rates/benefit-rates-july-2021.html" TargetMode="External"/><Relationship Id="rId11" Type="http://schemas.openxmlformats.org/officeDocument/2006/relationships/hyperlink" Target="https://enz.govt.nz/assets/Uploads/The-Economic-Impact-of-International-Education-in-New-Zealand-2015-2016.pdf" TargetMode="External"/><Relationship Id="rId32" Type="http://schemas.openxmlformats.org/officeDocument/2006/relationships/hyperlink" Target="https://www.cab.org.nz/article/KB00001986" TargetMode="External"/><Relationship Id="rId53" Type="http://schemas.openxmlformats.org/officeDocument/2006/relationships/hyperlink" Target="https://www.workandincome.govt.nz/about-work-and-income/news/2021/2021-budget.html" TargetMode="External"/><Relationship Id="rId74" Type="http://schemas.openxmlformats.org/officeDocument/2006/relationships/hyperlink" Target="http://www.ird.govt.nz/how-to/taxrates-codes/rates/" TargetMode="External"/><Relationship Id="rId128" Type="http://schemas.openxmlformats.org/officeDocument/2006/relationships/hyperlink" Target="https://www.workandincome.govt.nz/products/benefit-rates/benefit-rates-july-2021.html" TargetMode="External"/><Relationship Id="rId149" Type="http://schemas.openxmlformats.org/officeDocument/2006/relationships/hyperlink" Target="https://www.ird.govt.nz/income-tax/income-tax-for-individuals/acc-clients-and-carers/acc-earners-levy-rates" TargetMode="External"/><Relationship Id="rId5" Type="http://schemas.openxmlformats.org/officeDocument/2006/relationships/hyperlink" Target="http://www.healthpoint.co.nz/public/oral-maxillofacial-surgery/auckland-dhb-oral-health-service-regional/im:519921/" TargetMode="External"/><Relationship Id="rId95" Type="http://schemas.openxmlformats.org/officeDocument/2006/relationships/hyperlink" Target="https://www.workandincome.govt.nz/products/benefit-rates/benefit-rates-july-2021.html" TargetMode="External"/><Relationship Id="rId160" Type="http://schemas.openxmlformats.org/officeDocument/2006/relationships/hyperlink" Target="https://www.ird.govt.nz/income-tax/income-tax-for-individuals/tax-codes-and-tax-rates-for-individuals/tax-rates-for-individuals" TargetMode="External"/><Relationship Id="rId181" Type="http://schemas.openxmlformats.org/officeDocument/2006/relationships/hyperlink" Target="https://kaingaora.govt.nz/assets/Publications/Housing-wellbeing-valuation_final-paper_2020.pdf" TargetMode="External"/><Relationship Id="rId22" Type="http://schemas.openxmlformats.org/officeDocument/2006/relationships/hyperlink" Target="https://www.mpi.govt.nz/dmsdocument/16522/direct" TargetMode="External"/><Relationship Id="rId43" Type="http://schemas.openxmlformats.org/officeDocument/2006/relationships/hyperlink" Target="https://sportnz.org.nz/resources/wellbeing-valuation/" TargetMode="External"/><Relationship Id="rId64" Type="http://schemas.openxmlformats.org/officeDocument/2006/relationships/hyperlink" Target="http://nzdotstat.stats.govt.nz/wbos/index.aspx" TargetMode="External"/><Relationship Id="rId118" Type="http://schemas.openxmlformats.org/officeDocument/2006/relationships/hyperlink" Target="https://www.workandincome.govt.nz/products/benefit-rates/benefit-rates-july-2021.html" TargetMode="External"/><Relationship Id="rId139" Type="http://schemas.openxmlformats.org/officeDocument/2006/relationships/hyperlink" Target="https://www.ird.govt.nz/income-tax/income-tax-for-individuals/acc-clients-and-carers/acc-earners-levy-rates" TargetMode="External"/><Relationship Id="rId85" Type="http://schemas.openxmlformats.org/officeDocument/2006/relationships/hyperlink" Target="https://www.workandincome.govt.nz/products/benefit-rates/benefit-rates-july-2021.html" TargetMode="External"/><Relationship Id="rId150" Type="http://schemas.openxmlformats.org/officeDocument/2006/relationships/hyperlink" Target="https://www.ird.govt.nz/income-tax/income-tax-for-individuals/acc-clients-and-carers/acc-earners-levy-rates" TargetMode="External"/><Relationship Id="rId171" Type="http://schemas.openxmlformats.org/officeDocument/2006/relationships/hyperlink" Target="https://www.ird.govt.nz/income-tax/income-tax-for-individuals/tax-codes-and-tax-rates-for-individuals/tax-rates-for-individuals" TargetMode="External"/><Relationship Id="rId192" Type="http://schemas.openxmlformats.org/officeDocument/2006/relationships/hyperlink" Target="https://kaingaora.govt.nz/assets/Publications/Housing-wellbeing-valuation_final-paper_2020.pdf" TargetMode="External"/><Relationship Id="rId206" Type="http://schemas.openxmlformats.org/officeDocument/2006/relationships/hyperlink" Target="https://sportnz.org.nz/resources/wellbeing-valuation/" TargetMode="External"/><Relationship Id="rId12" Type="http://schemas.openxmlformats.org/officeDocument/2006/relationships/hyperlink" Target="http://m.stats.govt.nz/survey-participants/a-z-of-our-surveys/general-social-survey/data-dictionary.aspx" TargetMode="External"/><Relationship Id="rId33" Type="http://schemas.openxmlformats.org/officeDocument/2006/relationships/hyperlink" Target="https://www.treasury.govt.nz/sites/default/files/2007-09/twp06-04.pdf" TargetMode="External"/><Relationship Id="rId108" Type="http://schemas.openxmlformats.org/officeDocument/2006/relationships/hyperlink" Target="https://www.workandincome.govt.nz/products/benefit-rates/benefit-rates-july-2021.html" TargetMode="External"/><Relationship Id="rId129" Type="http://schemas.openxmlformats.org/officeDocument/2006/relationships/hyperlink" Target="https://www.workandincome.govt.nz/products/benefit-rates/benefit-rates-july-2021.html" TargetMode="External"/><Relationship Id="rId54" Type="http://schemas.openxmlformats.org/officeDocument/2006/relationships/hyperlink" Target="https://www.workandincome.govt.nz/products/benefit-rates/benefit-rates-july-2021.html" TargetMode="External"/><Relationship Id="rId75" Type="http://schemas.openxmlformats.org/officeDocument/2006/relationships/hyperlink" Target="https://www.employment.govt.nz/hours-and-wages/pay/minimum-wage/minimum-wage-rates/" TargetMode="External"/><Relationship Id="rId96" Type="http://schemas.openxmlformats.org/officeDocument/2006/relationships/hyperlink" Target="https://www.workandincome.govt.nz/products/benefit-rates/benefit-rates-july-2021.html" TargetMode="External"/><Relationship Id="rId140" Type="http://schemas.openxmlformats.org/officeDocument/2006/relationships/hyperlink" Target="https://www.ird.govt.nz/income-tax/income-tax-for-individuals/acc-clients-and-carers/acc-earners-levy-rates" TargetMode="External"/><Relationship Id="rId161" Type="http://schemas.openxmlformats.org/officeDocument/2006/relationships/hyperlink" Target="https://www.ird.govt.nz/income-tax/income-tax-for-individuals/tax-codes-and-tax-rates-for-individuals/tax-rates-for-individuals" TargetMode="External"/><Relationship Id="rId182" Type="http://schemas.openxmlformats.org/officeDocument/2006/relationships/hyperlink" Target="https://kaingaora.govt.nz/assets/Publications/Housing-wellbeing-valuation_final-paper_2020.pdf" TargetMode="External"/><Relationship Id="rId6" Type="http://schemas.openxmlformats.org/officeDocument/2006/relationships/hyperlink" Target="http://www.msd.govt.nz/documents/about-msd-and-our-work/publications-resources/archive/2002-youth-strategy.pdf" TargetMode="External"/><Relationship Id="rId23" Type="http://schemas.openxmlformats.org/officeDocument/2006/relationships/hyperlink" Target="https://environment.govt.nz/publications/the-costs-and-benefits-of-urban-development/" TargetMode="External"/><Relationship Id="rId119" Type="http://schemas.openxmlformats.org/officeDocument/2006/relationships/hyperlink" Target="https://www.workandincome.govt.nz/products/benefit-rates/benefit-rates-july-2021.html" TargetMode="External"/><Relationship Id="rId44" Type="http://schemas.openxmlformats.org/officeDocument/2006/relationships/hyperlink" Target="https://kaingaora.govt.nz/assets/Publications/2017-wellbeing-valuation.pdf" TargetMode="External"/><Relationship Id="rId65" Type="http://schemas.openxmlformats.org/officeDocument/2006/relationships/hyperlink" Target="https://www.employment.govt.nz/hours-and-wages/pay/minimum-wage/minimum-wage-rates/" TargetMode="External"/><Relationship Id="rId86" Type="http://schemas.openxmlformats.org/officeDocument/2006/relationships/hyperlink" Target="https://www.workandincome.govt.nz/products/benefit-rates/benefit-rates-july-2021.html" TargetMode="External"/><Relationship Id="rId130" Type="http://schemas.openxmlformats.org/officeDocument/2006/relationships/hyperlink" Target="https://www.workandincome.govt.nz/products/benefit-rates/benefit-rates-july-2021.html" TargetMode="External"/><Relationship Id="rId151" Type="http://schemas.openxmlformats.org/officeDocument/2006/relationships/hyperlink" Target="https://www.ird.govt.nz/income-tax/income-tax-for-individuals/acc-clients-and-carers/acc-earners-levy-rates" TargetMode="External"/><Relationship Id="rId172" Type="http://schemas.openxmlformats.org/officeDocument/2006/relationships/hyperlink" Target="https://www.ird.govt.nz/income-tax/income-tax-for-individuals/tax-codes-and-tax-rates-for-individuals/tax-rates-for-individuals" TargetMode="External"/><Relationship Id="rId193" Type="http://schemas.openxmlformats.org/officeDocument/2006/relationships/hyperlink" Target="https://kaingaora.govt.nz/assets/Publications/Housing-wellbeing-valuation_final-paper_2020.pdf" TargetMode="External"/><Relationship Id="rId207" Type="http://schemas.openxmlformats.org/officeDocument/2006/relationships/hyperlink" Target="https://sportnz.org.nz/resources/wellbeing-valuation/" TargetMode="External"/><Relationship Id="rId13" Type="http://schemas.openxmlformats.org/officeDocument/2006/relationships/hyperlink" Target="http://m.stats.govt.nz/survey-participants/a-z-of-our-surveys/general-social-survey/data-dictionary.aspx" TargetMode="External"/><Relationship Id="rId109" Type="http://schemas.openxmlformats.org/officeDocument/2006/relationships/hyperlink" Target="https://www.workandincome.govt.nz/products/benefit-rates/benefit-rates-july-2021.html" TargetMode="External"/><Relationship Id="rId34" Type="http://schemas.openxmlformats.org/officeDocument/2006/relationships/hyperlink" Target="https://www.treasury.govt.nz/sites/default/files/2007-09/twp06-04.pdf" TargetMode="External"/><Relationship Id="rId55" Type="http://schemas.openxmlformats.org/officeDocument/2006/relationships/hyperlink" Target="https://environment.govt.nz/publications/proposals-for-a-more-effective-waste-levy/" TargetMode="External"/><Relationship Id="rId76" Type="http://schemas.openxmlformats.org/officeDocument/2006/relationships/hyperlink" Target="https://www.employment.govt.nz/hours-and-wages/pay/minimum-wage/minimum-wage-rates/" TargetMode="External"/><Relationship Id="rId97" Type="http://schemas.openxmlformats.org/officeDocument/2006/relationships/hyperlink" Target="https://www.workandincome.govt.nz/products/benefit-rates/benefit-rates-july-2021.html" TargetMode="External"/><Relationship Id="rId120" Type="http://schemas.openxmlformats.org/officeDocument/2006/relationships/hyperlink" Target="https://www.workandincome.govt.nz/products/benefit-rates/benefit-rates-july-2021.html" TargetMode="External"/><Relationship Id="rId141" Type="http://schemas.openxmlformats.org/officeDocument/2006/relationships/hyperlink" Target="https://www.ird.govt.nz/income-tax/income-tax-for-individuals/acc-clients-and-carers/acc-earners-levy-rates" TargetMode="External"/><Relationship Id="rId7" Type="http://schemas.openxmlformats.org/officeDocument/2006/relationships/hyperlink" Target="http://www.msd.govt.nz/documents/about-msd-and-our-work/publications-resources/archive/2002-youth-strategy.pdf" TargetMode="External"/><Relationship Id="rId162" Type="http://schemas.openxmlformats.org/officeDocument/2006/relationships/hyperlink" Target="https://www.ird.govt.nz/income-tax/income-tax-for-individuals/tax-codes-and-tax-rates-for-individuals/tax-rates-for-individuals" TargetMode="External"/><Relationship Id="rId183" Type="http://schemas.openxmlformats.org/officeDocument/2006/relationships/hyperlink" Target="https://kaingaora.govt.nz/assets/Publications/Housing-wellbeing-valuation_final-paper_2020.pdf" TargetMode="External"/><Relationship Id="rId24" Type="http://schemas.openxmlformats.org/officeDocument/2006/relationships/hyperlink" Target="https://www.mpi.govt.nz/dmsdocument/16531/direct" TargetMode="External"/><Relationship Id="rId45" Type="http://schemas.openxmlformats.org/officeDocument/2006/relationships/hyperlink" Target="https://www.nzta.govt.nz/assets/resources/monetised-benefits-and-costs-manual/Monetised-benefits-and-costs-manual.pdf" TargetMode="External"/><Relationship Id="rId66" Type="http://schemas.openxmlformats.org/officeDocument/2006/relationships/hyperlink" Target="https://www.employment.govt.nz/hours-and-wages/pay/minimum-wage/minimum-wage-rates/" TargetMode="External"/><Relationship Id="rId87" Type="http://schemas.openxmlformats.org/officeDocument/2006/relationships/hyperlink" Target="https://www.workandincome.govt.nz/products/benefit-rates/benefit-rates-july-2021.html" TargetMode="External"/><Relationship Id="rId110" Type="http://schemas.openxmlformats.org/officeDocument/2006/relationships/hyperlink" Target="https://www.workandincome.govt.nz/products/benefit-rates/benefit-rates-july-2021.html" TargetMode="External"/><Relationship Id="rId131" Type="http://schemas.openxmlformats.org/officeDocument/2006/relationships/hyperlink" Target="https://www.workandincome.govt.nz/products/benefit-rates/benefit-rates-july-2021.html" TargetMode="External"/><Relationship Id="rId61" Type="http://schemas.openxmlformats.org/officeDocument/2006/relationships/hyperlink" Target="https://www.employment.govt.nz/hours-and-wages/pay/minimum-wage/minimum-wage-rates/" TargetMode="External"/><Relationship Id="rId82" Type="http://schemas.openxmlformats.org/officeDocument/2006/relationships/hyperlink" Target="http://nzdotstat.stats.govt.nz/wbos/index.aspx" TargetMode="External"/><Relationship Id="rId152" Type="http://schemas.openxmlformats.org/officeDocument/2006/relationships/hyperlink" Target="https://www.ird.govt.nz/income-tax/income-tax-for-individuals/acc-clients-and-carers/acc-earners-levy-rates" TargetMode="External"/><Relationship Id="rId173" Type="http://schemas.openxmlformats.org/officeDocument/2006/relationships/hyperlink" Target="https://assets.publishing.service.gov.uk/government/uploads/system/uploads/attachment_data/file/1005388/Wellbeing_guidance_for_appraisal_-_supplementary_Green_Book_guidance.pdf" TargetMode="External"/><Relationship Id="rId194" Type="http://schemas.openxmlformats.org/officeDocument/2006/relationships/hyperlink" Target="https://kaingaora.govt.nz/assets/Publications/Housing-wellbeing-valuation_final-paper_2020.pdf" TargetMode="External"/><Relationship Id="rId199" Type="http://schemas.openxmlformats.org/officeDocument/2006/relationships/hyperlink" Target="https://www.transport.govt.nz/assets/Uploads/Social-Cost-of-Road-Crashes-and-Injuries-2020_final.pdf" TargetMode="External"/><Relationship Id="rId203" Type="http://schemas.openxmlformats.org/officeDocument/2006/relationships/hyperlink" Target="https://sportnz.org.nz/resources/wellbeing-valuation/" TargetMode="External"/><Relationship Id="rId208" Type="http://schemas.openxmlformats.org/officeDocument/2006/relationships/printerSettings" Target="../printerSettings/printerSettings8.bin"/><Relationship Id="rId19" Type="http://schemas.openxmlformats.org/officeDocument/2006/relationships/hyperlink" Target="https://environment.govt.nz/publications/reducing-waste-a-more-effective-landfill-levy-consultation-document/" TargetMode="External"/><Relationship Id="rId14" Type="http://schemas.openxmlformats.org/officeDocument/2006/relationships/hyperlink" Target="https://kaingaora.govt.nz/assets/Publications/2017-wellbeing-valuation.pdf" TargetMode="External"/><Relationship Id="rId30" Type="http://schemas.openxmlformats.org/officeDocument/2006/relationships/hyperlink" Target="https://www.educationcounts.govt.nz/__data/assets/pdf_file/0011/169814/2013-Survey-of-Income-Expenditure-and-Fees-of-ece-Providers.pdf" TargetMode="External"/><Relationship Id="rId35" Type="http://schemas.openxmlformats.org/officeDocument/2006/relationships/hyperlink" Target="https://www.ird.govt.nz/income-tax/income-tax-for-individuals/tax-codes-and-tax-rates-for-individuals/tax-rates-for-individuals" TargetMode="External"/><Relationship Id="rId56" Type="http://schemas.openxmlformats.org/officeDocument/2006/relationships/hyperlink" Target="https://environment.govt.nz/publications/reducing-waste-a-more-effective-landfill-levy-consultation-document/" TargetMode="External"/><Relationship Id="rId77" Type="http://schemas.openxmlformats.org/officeDocument/2006/relationships/hyperlink" Target="http://nzdotstat.stats.govt.nz/wbos/index.aspx" TargetMode="External"/><Relationship Id="rId100" Type="http://schemas.openxmlformats.org/officeDocument/2006/relationships/hyperlink" Target="https://www.workandincome.govt.nz/products/benefit-rates/benefit-rates-july-2021.html" TargetMode="External"/><Relationship Id="rId105" Type="http://schemas.openxmlformats.org/officeDocument/2006/relationships/hyperlink" Target="https://www.workandincome.govt.nz/products/benefit-rates/benefit-rates-july-2021.html" TargetMode="External"/><Relationship Id="rId126" Type="http://schemas.openxmlformats.org/officeDocument/2006/relationships/hyperlink" Target="https://www.workandincome.govt.nz/products/benefit-rates/benefit-rates-july-2021.html" TargetMode="External"/><Relationship Id="rId147" Type="http://schemas.openxmlformats.org/officeDocument/2006/relationships/hyperlink" Target="https://www.ird.govt.nz/income-tax/income-tax-for-individuals/acc-clients-and-carers/acc-earners-levy-rates" TargetMode="External"/><Relationship Id="rId168" Type="http://schemas.openxmlformats.org/officeDocument/2006/relationships/hyperlink" Target="https://www.ird.govt.nz/income-tax/income-tax-for-individuals/tax-codes-and-tax-rates-for-individuals/tax-rates-for-individuals" TargetMode="External"/><Relationship Id="rId8" Type="http://schemas.openxmlformats.org/officeDocument/2006/relationships/hyperlink" Target="https://www.researchgate.net/publication/277422571_The_NICE_cost-effectiveness_threshold" TargetMode="External"/><Relationship Id="rId51" Type="http://schemas.openxmlformats.org/officeDocument/2006/relationships/hyperlink" Target="https://www.workandincome.govt.nz/about-work-and-income/news/2021/2021-budget.html" TargetMode="External"/><Relationship Id="rId72" Type="http://schemas.openxmlformats.org/officeDocument/2006/relationships/hyperlink" Target="https://www.transport.govt.nz/assets/Uploads/Social-Cost-of-Road-Crashes-and-Injuries-2020_final.pdf" TargetMode="External"/><Relationship Id="rId93" Type="http://schemas.openxmlformats.org/officeDocument/2006/relationships/hyperlink" Target="https://www.workandincome.govt.nz/products/benefit-rates/benefit-rates-july-2021.html" TargetMode="External"/><Relationship Id="rId98" Type="http://schemas.openxmlformats.org/officeDocument/2006/relationships/hyperlink" Target="https://www.workandincome.govt.nz/products/benefit-rates/benefit-rates-july-2021.html" TargetMode="External"/><Relationship Id="rId121" Type="http://schemas.openxmlformats.org/officeDocument/2006/relationships/hyperlink" Target="https://www.workandincome.govt.nz/products/benefit-rates/benefit-rates-july-2021.html" TargetMode="External"/><Relationship Id="rId142" Type="http://schemas.openxmlformats.org/officeDocument/2006/relationships/hyperlink" Target="https://www.ird.govt.nz/income-tax/income-tax-for-individuals/acc-clients-and-carers/acc-earners-levy-rates" TargetMode="External"/><Relationship Id="rId163" Type="http://schemas.openxmlformats.org/officeDocument/2006/relationships/hyperlink" Target="https://www.ird.govt.nz/income-tax/income-tax-for-individuals/tax-codes-and-tax-rates-for-individuals/tax-rates-for-individuals" TargetMode="External"/><Relationship Id="rId184" Type="http://schemas.openxmlformats.org/officeDocument/2006/relationships/hyperlink" Target="https://kaingaora.govt.nz/assets/Publications/Housing-wellbeing-valuation_final-paper_2020.pdf" TargetMode="External"/><Relationship Id="rId189" Type="http://schemas.openxmlformats.org/officeDocument/2006/relationships/hyperlink" Target="https://kaingaora.govt.nz/assets/Publications/Housing-wellbeing-valuation_final-paper_2020.pdf" TargetMode="External"/><Relationship Id="rId3" Type="http://schemas.openxmlformats.org/officeDocument/2006/relationships/hyperlink" Target="http://www.countiesmanukau.health.nz/assets/About-CMH/Performance-and-planning/health-status/2008-health-care-cost-related-cardiovascular-disease-diabetes.pdf" TargetMode="External"/><Relationship Id="rId25" Type="http://schemas.openxmlformats.org/officeDocument/2006/relationships/hyperlink" Target="https://environment.govt.nz/assets/Publications/Files/essential-freshwater-package-benefits-analysis.pdf" TargetMode="External"/><Relationship Id="rId46" Type="http://schemas.openxmlformats.org/officeDocument/2006/relationships/hyperlink" Target="https://www.transport.govt.nz/assets/Uploads/Social-Cost-of-Road-Crashes-and-Injuries-2020_final.pdf" TargetMode="External"/><Relationship Id="rId67" Type="http://schemas.openxmlformats.org/officeDocument/2006/relationships/hyperlink" Target="https://www.employment.govt.nz/hours-and-wages/pay/minimum-wage/minimum-wage-rates/" TargetMode="External"/><Relationship Id="rId116" Type="http://schemas.openxmlformats.org/officeDocument/2006/relationships/hyperlink" Target="https://www.workandincome.govt.nz/products/benefit-rates/benefit-rates-july-2021.html" TargetMode="External"/><Relationship Id="rId137" Type="http://schemas.openxmlformats.org/officeDocument/2006/relationships/hyperlink" Target="https://pharmac.govt.nz/assets/cost-resource-manual-3.pdf" TargetMode="External"/><Relationship Id="rId158" Type="http://schemas.openxmlformats.org/officeDocument/2006/relationships/hyperlink" Target="https://www.ird.govt.nz/income-tax/income-tax-for-individuals/tax-codes-and-tax-rates-for-individuals/tax-rates-for-individuals" TargetMode="External"/><Relationship Id="rId20" Type="http://schemas.openxmlformats.org/officeDocument/2006/relationships/hyperlink" Target="https://www.mfe.govt.nz/more/briefings-cabinet-papers-and-related-material-search/regulatory-impact-statements/interim" TargetMode="External"/><Relationship Id="rId41" Type="http://schemas.openxmlformats.org/officeDocument/2006/relationships/hyperlink" Target="https://www.ird.govt.nz/income-tax/income-tax-for-individuals/acc-clients-and-carers/acc-earners-levy-rates" TargetMode="External"/><Relationship Id="rId62" Type="http://schemas.openxmlformats.org/officeDocument/2006/relationships/hyperlink" Target="http://nzdotstat.stats.govt.nz/wbos/index.aspx" TargetMode="External"/><Relationship Id="rId83" Type="http://schemas.openxmlformats.org/officeDocument/2006/relationships/hyperlink" Target="https://www.reinz.co.nz/residential-property-data-gallery" TargetMode="External"/><Relationship Id="rId88" Type="http://schemas.openxmlformats.org/officeDocument/2006/relationships/hyperlink" Target="https://www.workandincome.govt.nz/products/benefit-rates/benefit-rates-july-2021.html" TargetMode="External"/><Relationship Id="rId111" Type="http://schemas.openxmlformats.org/officeDocument/2006/relationships/hyperlink" Target="https://www.workandincome.govt.nz/products/benefit-rates/benefit-rates-july-2021.html" TargetMode="External"/><Relationship Id="rId132" Type="http://schemas.openxmlformats.org/officeDocument/2006/relationships/hyperlink" Target="https://www.workandincome.govt.nz/products/benefit-rates/benefit-rates-july-2021.html" TargetMode="External"/><Relationship Id="rId153" Type="http://schemas.openxmlformats.org/officeDocument/2006/relationships/hyperlink" Target="https://www.ird.govt.nz/income-tax/income-tax-for-individuals/acc-clients-and-carers/acc-earners-levy-rates" TargetMode="External"/><Relationship Id="rId174" Type="http://schemas.openxmlformats.org/officeDocument/2006/relationships/hyperlink" Target="https://assets.publishing.service.gov.uk/government/uploads/system/uploads/attachment_data/file/1005388/Wellbeing_guidance_for_appraisal_-_supplementary_Green_Book_guidance.pdf" TargetMode="External"/><Relationship Id="rId179" Type="http://schemas.openxmlformats.org/officeDocument/2006/relationships/hyperlink" Target="https://www.stats.govt.nz/tools/2018-census-place-summaries/new-zealand" TargetMode="External"/><Relationship Id="rId195" Type="http://schemas.openxmlformats.org/officeDocument/2006/relationships/hyperlink" Target="https://www.pharmac.govt.nz/assets/cost-resource-manual-3.pdf" TargetMode="External"/><Relationship Id="rId209" Type="http://schemas.openxmlformats.org/officeDocument/2006/relationships/vmlDrawing" Target="../drawings/vmlDrawing2.vml"/><Relationship Id="rId190" Type="http://schemas.openxmlformats.org/officeDocument/2006/relationships/hyperlink" Target="https://kaingaora.govt.nz/assets/Publications/Housing-wellbeing-valuation_final-paper_2020.pdf" TargetMode="External"/><Relationship Id="rId204" Type="http://schemas.openxmlformats.org/officeDocument/2006/relationships/hyperlink" Target="https://sportnz.org.nz/resources/wellbeing-valuation/" TargetMode="External"/><Relationship Id="rId15" Type="http://schemas.openxmlformats.org/officeDocument/2006/relationships/hyperlink" Target="http://www.mbie.govt.nz/info-services/sectors-industries/tourism/documents-image-library/key-tourism-statistics.pdf" TargetMode="External"/><Relationship Id="rId36" Type="http://schemas.openxmlformats.org/officeDocument/2006/relationships/hyperlink" Target="https://www.ird.govt.nz/income-tax/income-tax-for-individuals/tax-codes-and-tax-rates-for-individuals/tax-rates-for-individuals" TargetMode="External"/><Relationship Id="rId57" Type="http://schemas.openxmlformats.org/officeDocument/2006/relationships/hyperlink" Target="https://environment.govt.nz/publications/the-costs-and-benefits-of-urban-development/" TargetMode="External"/><Relationship Id="rId106" Type="http://schemas.openxmlformats.org/officeDocument/2006/relationships/hyperlink" Target="https://www.workandincome.govt.nz/products/benefit-rates/benefit-rates-july-2021.html" TargetMode="External"/><Relationship Id="rId127" Type="http://schemas.openxmlformats.org/officeDocument/2006/relationships/hyperlink" Target="https://www.workandincome.govt.nz/products/benefit-rates/benefit-rates-july-2021.html" TargetMode="External"/><Relationship Id="rId10" Type="http://schemas.openxmlformats.org/officeDocument/2006/relationships/hyperlink" Target="https://enz.govt.nz/assets/Uploads/The-Economic-Impact-of-International-Education-in-New-Zealand-2015-2016.pdf" TargetMode="External"/><Relationship Id="rId31" Type="http://schemas.openxmlformats.org/officeDocument/2006/relationships/hyperlink" Target="http://www.stjohn.org.nz/What-we-do/St-John-Ambulance-Services/Part-Charges/" TargetMode="External"/><Relationship Id="rId52" Type="http://schemas.openxmlformats.org/officeDocument/2006/relationships/hyperlink" Target="https://www.workandincome.govt.nz/about-work-and-income/news/2021/2021-budget.html" TargetMode="External"/><Relationship Id="rId73" Type="http://schemas.openxmlformats.org/officeDocument/2006/relationships/hyperlink" Target="http://www.ird.govt.nz/how-to/taxrates-codes/rates/" TargetMode="External"/><Relationship Id="rId78" Type="http://schemas.openxmlformats.org/officeDocument/2006/relationships/hyperlink" Target="http://nzdotstat.stats.govt.nz/wbos/index.aspx" TargetMode="External"/><Relationship Id="rId94" Type="http://schemas.openxmlformats.org/officeDocument/2006/relationships/hyperlink" Target="https://www.workandincome.govt.nz/products/benefit-rates/benefit-rates-july-2021.html" TargetMode="External"/><Relationship Id="rId99" Type="http://schemas.openxmlformats.org/officeDocument/2006/relationships/hyperlink" Target="https://www.workandincome.govt.nz/products/benefit-rates/benefit-rates-july-2021.html" TargetMode="External"/><Relationship Id="rId101" Type="http://schemas.openxmlformats.org/officeDocument/2006/relationships/hyperlink" Target="https://www.workandincome.govt.nz/products/benefit-rates/benefit-rates-july-2021.html" TargetMode="External"/><Relationship Id="rId122" Type="http://schemas.openxmlformats.org/officeDocument/2006/relationships/hyperlink" Target="https://www.workandincome.govt.nz/products/benefit-rates/benefit-rates-july-2021.html" TargetMode="External"/><Relationship Id="rId143" Type="http://schemas.openxmlformats.org/officeDocument/2006/relationships/hyperlink" Target="https://www.ird.govt.nz/income-tax/income-tax-for-individuals/acc-clients-and-carers/acc-earners-levy-rates" TargetMode="External"/><Relationship Id="rId148" Type="http://schemas.openxmlformats.org/officeDocument/2006/relationships/hyperlink" Target="https://www.ird.govt.nz/income-tax/income-tax-for-individuals/acc-clients-and-carers/acc-earners-levy-rates" TargetMode="External"/><Relationship Id="rId164" Type="http://schemas.openxmlformats.org/officeDocument/2006/relationships/hyperlink" Target="https://www.ird.govt.nz/income-tax/income-tax-for-individuals/tax-codes-and-tax-rates-for-individuals/tax-rates-for-individuals" TargetMode="External"/><Relationship Id="rId169" Type="http://schemas.openxmlformats.org/officeDocument/2006/relationships/hyperlink" Target="https://www.ird.govt.nz/income-tax/income-tax-for-individuals/tax-codes-and-tax-rates-for-individuals/tax-rates-for-individuals" TargetMode="External"/><Relationship Id="rId185" Type="http://schemas.openxmlformats.org/officeDocument/2006/relationships/hyperlink" Target="https://kaingaora.govt.nz/assets/Publications/Housing-wellbeing-valuation_final-paper_2020.pdf" TargetMode="External"/><Relationship Id="rId4" Type="http://schemas.openxmlformats.org/officeDocument/2006/relationships/hyperlink" Target="http://www.countiesmanukau.health.nz/assets/About-CMH/Performance-and-planning/health-status/2008-health-care-cost-related-cardiovascular-disease-diabetes.pdf" TargetMode="External"/><Relationship Id="rId9" Type="http://schemas.openxmlformats.org/officeDocument/2006/relationships/hyperlink" Target="http://www.stats.govt.nz/browse_for_stats/income-and-work/employment_and_unemployment/LabourMarketStatistics_HOTPMar17qtr.aspx" TargetMode="External"/><Relationship Id="rId180" Type="http://schemas.openxmlformats.org/officeDocument/2006/relationships/hyperlink" Target="https://kaingaora.govt.nz/assets/Publications/Housing-wellbeing-valuation_final-paper_2020.pdf" TargetMode="External"/><Relationship Id="rId210" Type="http://schemas.openxmlformats.org/officeDocument/2006/relationships/comments" Target="../comments2.xml"/><Relationship Id="rId26" Type="http://schemas.openxmlformats.org/officeDocument/2006/relationships/hyperlink" Target="https://www.mpi.govt.nz/dmsdocument/16531/direct" TargetMode="External"/><Relationship Id="rId47" Type="http://schemas.openxmlformats.org/officeDocument/2006/relationships/hyperlink" Target="https://www.nzta.govt.nz/assets/resources/monetised-benefits-and-costs-manual/Monetised-benefits-and-costs-manual.pdf" TargetMode="External"/><Relationship Id="rId68" Type="http://schemas.openxmlformats.org/officeDocument/2006/relationships/hyperlink" Target="http://nzdotstat.stats.govt.nz/wbos/index.aspx" TargetMode="External"/><Relationship Id="rId89" Type="http://schemas.openxmlformats.org/officeDocument/2006/relationships/hyperlink" Target="https://www.workandincome.govt.nz/products/benefit-rates/benefit-rates-july-2021.html" TargetMode="External"/><Relationship Id="rId112" Type="http://schemas.openxmlformats.org/officeDocument/2006/relationships/hyperlink" Target="https://www.workandincome.govt.nz/products/benefit-rates/benefit-rates-july-2021.html" TargetMode="External"/><Relationship Id="rId133" Type="http://schemas.openxmlformats.org/officeDocument/2006/relationships/hyperlink" Target="https://www.workandincome.govt.nz/products/benefit-rates/benefit-rates-july-2021.html" TargetMode="External"/><Relationship Id="rId154" Type="http://schemas.openxmlformats.org/officeDocument/2006/relationships/hyperlink" Target="https://www.ird.govt.nz/income-tax/income-tax-for-individuals/acc-clients-and-carers/acc-earners-levy-rates" TargetMode="External"/><Relationship Id="rId175" Type="http://schemas.openxmlformats.org/officeDocument/2006/relationships/hyperlink" Target="https://assets.publishing.service.gov.uk/government/uploads/system/uploads/attachment_data/file/1005388/Wellbeing_guidance_for_appraisal_-_supplementary_Green_Book_guidance.pdf" TargetMode="External"/><Relationship Id="rId196" Type="http://schemas.openxmlformats.org/officeDocument/2006/relationships/hyperlink" Target="https://www.nzta.govt.nz/assets/resources/monetised-benefits-and-costs-manual/Monetised-benefits-and-costs-manual.pdf" TargetMode="External"/><Relationship Id="rId200" Type="http://schemas.openxmlformats.org/officeDocument/2006/relationships/hyperlink" Target="https://sportnz.org.nz/resources/wellbeing-valuation/" TargetMode="External"/><Relationship Id="rId16" Type="http://schemas.openxmlformats.org/officeDocument/2006/relationships/hyperlink" Target="http://www.stats.govt.nz/browse_for_stats/income-and-work/employment_and_unemployment/LabourMarketStatistics_HOTPMar17qtr.aspx" TargetMode="External"/><Relationship Id="rId37" Type="http://schemas.openxmlformats.org/officeDocument/2006/relationships/hyperlink" Target="https://www.ird.govt.nz/income-tax/income-tax-for-individuals/acc-clients-and-carers/acc-earners-levy-rates" TargetMode="External"/><Relationship Id="rId58" Type="http://schemas.openxmlformats.org/officeDocument/2006/relationships/hyperlink" Target="https://environment.govt.nz/assets/Publications/Files/essential-freshwater-package-benefits-analysis.pdf" TargetMode="External"/><Relationship Id="rId79" Type="http://schemas.openxmlformats.org/officeDocument/2006/relationships/hyperlink" Target="https://www.employment.govt.nz/hours-and-wages/pay/minimum-wage/minimum-wage-rates/" TargetMode="External"/><Relationship Id="rId102" Type="http://schemas.openxmlformats.org/officeDocument/2006/relationships/hyperlink" Target="https://www.workandincome.govt.nz/products/benefit-rates/benefit-rates-july-2021.html" TargetMode="External"/><Relationship Id="rId123" Type="http://schemas.openxmlformats.org/officeDocument/2006/relationships/hyperlink" Target="https://www.workandincome.govt.nz/products/benefit-rates/benefit-rates-july-2021.html" TargetMode="External"/><Relationship Id="rId144" Type="http://schemas.openxmlformats.org/officeDocument/2006/relationships/hyperlink" Target="https://www.ird.govt.nz/income-tax/income-tax-for-individuals/acc-clients-and-carers/acc-earners-levy-rates" TargetMode="External"/><Relationship Id="rId90" Type="http://schemas.openxmlformats.org/officeDocument/2006/relationships/hyperlink" Target="https://www.workandincome.govt.nz/products/benefit-rates/benefit-rates-july-2021.html" TargetMode="External"/><Relationship Id="rId165" Type="http://schemas.openxmlformats.org/officeDocument/2006/relationships/hyperlink" Target="https://www.ird.govt.nz/income-tax/income-tax-for-individuals/tax-codes-and-tax-rates-for-individuals/tax-rates-for-individuals" TargetMode="External"/><Relationship Id="rId186" Type="http://schemas.openxmlformats.org/officeDocument/2006/relationships/hyperlink" Target="https://kaingaora.govt.nz/assets/Publications/Housing-wellbeing-valuation_final-paper_2020.pdf" TargetMode="External"/><Relationship Id="rId27" Type="http://schemas.openxmlformats.org/officeDocument/2006/relationships/hyperlink" Target="https://www.mpi.govt.nz/dmsdocument/16531/direct" TargetMode="External"/><Relationship Id="rId48" Type="http://schemas.openxmlformats.org/officeDocument/2006/relationships/hyperlink" Target="https://www.transport.govt.nz/assets/Uploads/Social-Cost-of-Road-Crashes-and-Injuries-2020_final.pdf" TargetMode="External"/><Relationship Id="rId69" Type="http://schemas.openxmlformats.org/officeDocument/2006/relationships/hyperlink" Target="http://nzdotstat.stats.govt.nz/wbos/index.aspx" TargetMode="External"/><Relationship Id="rId113" Type="http://schemas.openxmlformats.org/officeDocument/2006/relationships/hyperlink" Target="https://www.workandincome.govt.nz/products/benefit-rates/benefit-rates-july-2021.html" TargetMode="External"/><Relationship Id="rId134" Type="http://schemas.openxmlformats.org/officeDocument/2006/relationships/hyperlink" Target="https://pharmac.govt.nz/assets/cost-resource-manual-3.pdf" TargetMode="External"/><Relationship Id="rId80" Type="http://schemas.openxmlformats.org/officeDocument/2006/relationships/hyperlink" Target="http://nzdotstat.stats.govt.nz/wbos/index.aspx" TargetMode="External"/><Relationship Id="rId155" Type="http://schemas.openxmlformats.org/officeDocument/2006/relationships/hyperlink" Target="https://www.ird.govt.nz/income-tax/income-tax-for-individuals/acc-clients-and-carers/acc-earners-levy-rates" TargetMode="External"/><Relationship Id="rId176" Type="http://schemas.openxmlformats.org/officeDocument/2006/relationships/hyperlink" Target="https://pharmac.govt.nz/about/what-we-do/accountability-information/annual-reports-statements-of-intent-and-other-planning-and-reporting-documents/" TargetMode="External"/><Relationship Id="rId197" Type="http://schemas.openxmlformats.org/officeDocument/2006/relationships/hyperlink" Target="https://www.transport.govt.nz/assets/Uploads/Social-Cost-of-Road-Crashes-and-Injuries-2020_final.pdf" TargetMode="External"/><Relationship Id="rId201" Type="http://schemas.openxmlformats.org/officeDocument/2006/relationships/hyperlink" Target="https://sportnz.org.nz/resources/wellbeing-valuation/" TargetMode="External"/><Relationship Id="rId17" Type="http://schemas.openxmlformats.org/officeDocument/2006/relationships/hyperlink" Target="http://nzdotstat.stats.govt.nz/wbos/Index.aspx?DataSetCode=TABLECODE7571" TargetMode="External"/><Relationship Id="rId38" Type="http://schemas.openxmlformats.org/officeDocument/2006/relationships/hyperlink" Target="https://www.ird.govt.nz/income-tax/income-tax-for-individuals/acc-clients-and-carers/acc-earners-levy-rates" TargetMode="External"/><Relationship Id="rId59" Type="http://schemas.openxmlformats.org/officeDocument/2006/relationships/hyperlink" Target="https://www.employment.govt.nz/hours-and-wages/pay/minimum-wage/minimum-wage-rates/" TargetMode="External"/><Relationship Id="rId103" Type="http://schemas.openxmlformats.org/officeDocument/2006/relationships/hyperlink" Target="https://www.workandincome.govt.nz/products/benefit-rates/benefit-rates-july-2021.html" TargetMode="External"/><Relationship Id="rId124" Type="http://schemas.openxmlformats.org/officeDocument/2006/relationships/hyperlink" Target="https://www.workandincome.govt.nz/products/benefit-rates/benefit-rates-july-2021.html" TargetMode="External"/><Relationship Id="rId70" Type="http://schemas.openxmlformats.org/officeDocument/2006/relationships/hyperlink" Target="http://nzdotstat.stats.govt.nz/wbos/index.aspx" TargetMode="External"/><Relationship Id="rId91" Type="http://schemas.openxmlformats.org/officeDocument/2006/relationships/hyperlink" Target="https://www.workandincome.govt.nz/products/benefit-rates/benefit-rates-july-2021.html" TargetMode="External"/><Relationship Id="rId145" Type="http://schemas.openxmlformats.org/officeDocument/2006/relationships/hyperlink" Target="https://www.ird.govt.nz/income-tax/income-tax-for-individuals/acc-clients-and-carers/acc-earners-levy-rates" TargetMode="External"/><Relationship Id="rId166" Type="http://schemas.openxmlformats.org/officeDocument/2006/relationships/hyperlink" Target="https://www.ird.govt.nz/income-tax/income-tax-for-individuals/tax-codes-and-tax-rates-for-individuals/tax-rates-for-individuals" TargetMode="External"/><Relationship Id="rId187" Type="http://schemas.openxmlformats.org/officeDocument/2006/relationships/hyperlink" Target="https://kaingaora.govt.nz/assets/Publications/Housing-wellbeing-valuation_final-paper_2020.pdf" TargetMode="External"/><Relationship Id="rId1" Type="http://schemas.openxmlformats.org/officeDocument/2006/relationships/hyperlink" Target="https://www.health.govt.nz/system/files/documents/publications/thecostofsuicidetosociety.pdf" TargetMode="External"/><Relationship Id="rId28" Type="http://schemas.openxmlformats.org/officeDocument/2006/relationships/hyperlink" Target="https://www.gazette.govt.nz/notice/id/2020-go2874" TargetMode="External"/><Relationship Id="rId49" Type="http://schemas.openxmlformats.org/officeDocument/2006/relationships/hyperlink" Target="https://www.reinz.co.nz/residential-property-data-gallery" TargetMode="External"/><Relationship Id="rId114" Type="http://schemas.openxmlformats.org/officeDocument/2006/relationships/hyperlink" Target="https://www.workandincome.govt.nz/products/benefit-rates/benefit-rates-july-2021.html" TargetMode="External"/><Relationship Id="rId60" Type="http://schemas.openxmlformats.org/officeDocument/2006/relationships/hyperlink" Target="https://www.employment.govt.nz/hours-and-wages/pay/minimum-wage/minimum-wage-rates/" TargetMode="External"/><Relationship Id="rId81" Type="http://schemas.openxmlformats.org/officeDocument/2006/relationships/hyperlink" Target="http://nzdotstat.stats.govt.nz/wbos/index.aspx" TargetMode="External"/><Relationship Id="rId135" Type="http://schemas.openxmlformats.org/officeDocument/2006/relationships/hyperlink" Target="https://pharmac.govt.nz/assets/cost-resource-manual-3.pdf" TargetMode="External"/><Relationship Id="rId156" Type="http://schemas.openxmlformats.org/officeDocument/2006/relationships/hyperlink" Target="https://www.ird.govt.nz/income-tax/income-tax-for-individuals/tax-codes-and-tax-rates-for-individuals/tax-rates-for-individuals" TargetMode="External"/><Relationship Id="rId177" Type="http://schemas.openxmlformats.org/officeDocument/2006/relationships/hyperlink" Target="https://www.employment.govt.nz/hours-and-wages/pay/minimum-wage/minimum-wage-rates/" TargetMode="External"/><Relationship Id="rId198" Type="http://schemas.openxmlformats.org/officeDocument/2006/relationships/hyperlink" Target="https://www.nzta.govt.nz/assets/resources/monetised-benefits-and-costs-manual/Monetised-benefits-and-costs-manual.pdf" TargetMode="External"/><Relationship Id="rId202" Type="http://schemas.openxmlformats.org/officeDocument/2006/relationships/hyperlink" Target="https://sportnz.org.nz/resources/wellbeing-valuation/" TargetMode="External"/><Relationship Id="rId18" Type="http://schemas.openxmlformats.org/officeDocument/2006/relationships/hyperlink" Target="https://environment.govt.nz/publications/proposals-for-a-more-effective-waste-levy/" TargetMode="External"/><Relationship Id="rId39" Type="http://schemas.openxmlformats.org/officeDocument/2006/relationships/hyperlink" Target="https://www.ird.govt.nz/income-tax/income-tax-for-individuals/acc-clients-and-carers/acc-earners-levy-rates" TargetMode="External"/><Relationship Id="rId50" Type="http://schemas.openxmlformats.org/officeDocument/2006/relationships/hyperlink" Target="https://www.workandincome.govt.nz/about-work-and-income/news/2021/2021-budget.html" TargetMode="External"/><Relationship Id="rId104" Type="http://schemas.openxmlformats.org/officeDocument/2006/relationships/hyperlink" Target="https://www.workandincome.govt.nz/products/benefit-rates/benefit-rates-july-2021.html" TargetMode="External"/><Relationship Id="rId125" Type="http://schemas.openxmlformats.org/officeDocument/2006/relationships/hyperlink" Target="https://www.workandincome.govt.nz/products/benefit-rates/benefit-rates-july-2021.html" TargetMode="External"/><Relationship Id="rId146" Type="http://schemas.openxmlformats.org/officeDocument/2006/relationships/hyperlink" Target="https://www.ird.govt.nz/income-tax/income-tax-for-individuals/acc-clients-and-carers/acc-earners-levy-rates" TargetMode="External"/><Relationship Id="rId167" Type="http://schemas.openxmlformats.org/officeDocument/2006/relationships/hyperlink" Target="https://www.ird.govt.nz/income-tax/income-tax-for-individuals/tax-codes-and-tax-rates-for-individuals/tax-rates-for-individuals" TargetMode="External"/><Relationship Id="rId188" Type="http://schemas.openxmlformats.org/officeDocument/2006/relationships/hyperlink" Target="https://kaingaora.govt.nz/assets/Publications/Housing-wellbeing-valuation_final-paper_2020.pdf" TargetMode="External"/><Relationship Id="rId71" Type="http://schemas.openxmlformats.org/officeDocument/2006/relationships/hyperlink" Target="http://nzdotstat.stats.govt.nz/wbos/index.aspx" TargetMode="External"/><Relationship Id="rId92" Type="http://schemas.openxmlformats.org/officeDocument/2006/relationships/hyperlink" Target="https://www.workandincome.govt.nz/products/benefit-rates/benefit-rates-july-2021.html" TargetMode="External"/><Relationship Id="rId2" Type="http://schemas.openxmlformats.org/officeDocument/2006/relationships/hyperlink" Target="http://www.countiesmanukau.health.nz/assets/About-CMH/Performance-and-planning/health-status/2008-health-care-cost-related-cardiovascular-disease-diabetes.pdf" TargetMode="External"/><Relationship Id="rId29" Type="http://schemas.openxmlformats.org/officeDocument/2006/relationships/hyperlink" Target="https://www.educationcounts.govt.nz/__data/assets/pdf_file/0011/169814/2013-Survey-of-Income-Expenditure-and-Fees-of-ece-Providers.pdf" TargetMode="External"/><Relationship Id="rId40" Type="http://schemas.openxmlformats.org/officeDocument/2006/relationships/hyperlink" Target="https://www.ird.govt.nz/income-tax/income-tax-for-individuals/tax-codes-and-tax-rates-for-individuals/tax-rates-for-individuals" TargetMode="External"/><Relationship Id="rId115" Type="http://schemas.openxmlformats.org/officeDocument/2006/relationships/hyperlink" Target="https://www.workandincome.govt.nz/products/benefit-rates/benefit-rates-july-2021.html" TargetMode="External"/><Relationship Id="rId136" Type="http://schemas.openxmlformats.org/officeDocument/2006/relationships/hyperlink" Target="https://pharmac.govt.nz/assets/cost-resource-manual-3.pdf" TargetMode="External"/><Relationship Id="rId157" Type="http://schemas.openxmlformats.org/officeDocument/2006/relationships/hyperlink" Target="https://www.ird.govt.nz/income-tax/income-tax-for-individuals/tax-codes-and-tax-rates-for-individuals/tax-rates-for-individuals" TargetMode="External"/><Relationship Id="rId178" Type="http://schemas.openxmlformats.org/officeDocument/2006/relationships/hyperlink" Target="https://www.stats.govt.nz/topics/life-expectancy" TargetMode="External"/></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A1:O112"/>
  <sheetViews>
    <sheetView zoomScale="90" zoomScaleNormal="90" workbookViewId="0"/>
  </sheetViews>
  <sheetFormatPr defaultColWidth="9" defaultRowHeight="14.25"/>
  <cols>
    <col min="1" max="1" width="9" customWidth="1"/>
    <col min="2" max="13" width="8.625"/>
    <col min="14" max="14" width="9.125" customWidth="1"/>
    <col min="15" max="15" width="40.625" style="207" customWidth="1"/>
    <col min="16" max="16384" width="9" style="207"/>
  </cols>
  <sheetData>
    <row r="1" spans="1:15" ht="26.25">
      <c r="A1" s="208" t="s">
        <v>330</v>
      </c>
      <c r="B1" s="207"/>
      <c r="C1" s="207"/>
      <c r="D1" s="207"/>
      <c r="E1" s="207"/>
      <c r="F1" s="207"/>
      <c r="G1" s="207"/>
      <c r="H1" s="207"/>
      <c r="I1" s="207"/>
      <c r="J1" s="207"/>
      <c r="K1" s="207"/>
      <c r="L1" s="207"/>
      <c r="M1" s="207"/>
      <c r="N1" s="207"/>
    </row>
    <row r="2" spans="1:15">
      <c r="A2" s="337" t="s">
        <v>912</v>
      </c>
      <c r="B2" s="207"/>
      <c r="C2" s="207"/>
      <c r="D2" s="207"/>
      <c r="E2" s="207"/>
      <c r="F2" s="207"/>
      <c r="G2" s="207"/>
      <c r="H2" s="207"/>
      <c r="I2" s="207"/>
      <c r="J2" s="207"/>
      <c r="K2" s="207"/>
      <c r="L2" s="207"/>
      <c r="M2" s="207"/>
      <c r="N2" s="207"/>
    </row>
    <row r="3" spans="1:15">
      <c r="A3" s="215"/>
      <c r="B3" s="207"/>
      <c r="C3" s="207"/>
      <c r="D3" s="207"/>
      <c r="E3" s="207"/>
      <c r="F3" s="207"/>
      <c r="G3" s="207"/>
      <c r="H3" s="207"/>
      <c r="I3" s="207"/>
      <c r="J3" s="207"/>
      <c r="K3" s="207"/>
      <c r="L3" s="207"/>
      <c r="M3" s="207"/>
      <c r="N3" s="207"/>
    </row>
    <row r="4" spans="1:15">
      <c r="A4" s="215" t="s">
        <v>341</v>
      </c>
      <c r="B4" s="207"/>
      <c r="C4" s="207"/>
      <c r="D4" s="207"/>
      <c r="E4" s="207"/>
      <c r="F4" s="207"/>
      <c r="G4" s="207"/>
      <c r="H4" s="207"/>
      <c r="I4" s="207"/>
      <c r="J4" s="207"/>
      <c r="K4" s="207"/>
      <c r="L4" s="207"/>
      <c r="M4" s="207"/>
      <c r="N4" s="207"/>
    </row>
    <row r="5" spans="1:15">
      <c r="A5" s="209" t="s">
        <v>550</v>
      </c>
      <c r="B5" s="214"/>
      <c r="C5" s="214"/>
      <c r="D5" s="214"/>
      <c r="E5" s="214"/>
      <c r="F5" s="214"/>
      <c r="G5" s="214"/>
      <c r="H5" s="214"/>
      <c r="I5" s="214"/>
      <c r="J5" s="214"/>
      <c r="K5" s="214"/>
      <c r="L5" s="214"/>
      <c r="M5" s="214"/>
      <c r="N5" s="214"/>
      <c r="O5" s="214"/>
    </row>
    <row r="6" spans="1:15">
      <c r="A6" s="209"/>
      <c r="B6" s="214"/>
      <c r="C6" s="214"/>
      <c r="D6" s="214"/>
      <c r="E6" s="214"/>
      <c r="F6" s="214"/>
      <c r="G6" s="214"/>
      <c r="H6" s="214"/>
      <c r="I6" s="214"/>
      <c r="J6" s="214"/>
      <c r="K6" s="214"/>
      <c r="L6" s="214"/>
      <c r="M6" s="214"/>
      <c r="N6" s="214"/>
      <c r="O6" s="214"/>
    </row>
    <row r="7" spans="1:15">
      <c r="A7" s="566" t="s">
        <v>552</v>
      </c>
      <c r="B7" s="566"/>
      <c r="C7" s="566"/>
      <c r="D7" s="566"/>
      <c r="E7" s="566"/>
      <c r="F7" s="566"/>
      <c r="G7" s="566"/>
      <c r="H7" s="566"/>
      <c r="I7" s="566"/>
      <c r="J7" s="566"/>
      <c r="K7" s="566"/>
      <c r="L7" s="566"/>
      <c r="M7" s="566"/>
      <c r="N7" s="566"/>
      <c r="O7" s="566"/>
    </row>
    <row r="8" spans="1:15">
      <c r="A8" s="209"/>
      <c r="B8" s="214"/>
      <c r="C8" s="214"/>
      <c r="D8" s="214"/>
      <c r="E8" s="214"/>
      <c r="F8" s="214"/>
      <c r="G8" s="214"/>
      <c r="H8" s="214"/>
      <c r="I8" s="214"/>
      <c r="J8" s="214"/>
      <c r="K8" s="214"/>
      <c r="L8" s="214"/>
      <c r="M8" s="214"/>
      <c r="N8" s="214"/>
      <c r="O8" s="214"/>
    </row>
    <row r="9" spans="1:15">
      <c r="A9" t="s">
        <v>345</v>
      </c>
      <c r="B9" s="214"/>
      <c r="C9" s="214"/>
      <c r="D9" s="214"/>
      <c r="E9" s="214"/>
      <c r="F9" s="214"/>
      <c r="G9" s="214"/>
      <c r="H9" s="214"/>
      <c r="I9" s="214"/>
      <c r="J9" s="214"/>
      <c r="K9" s="214"/>
      <c r="L9" s="214"/>
      <c r="M9" s="214"/>
      <c r="N9" s="214"/>
      <c r="O9" s="214"/>
    </row>
    <row r="10" spans="1:15">
      <c r="A10" s="209" t="s">
        <v>344</v>
      </c>
      <c r="B10" s="214"/>
      <c r="C10" s="214"/>
      <c r="D10" s="214"/>
      <c r="E10" s="214"/>
      <c r="F10" s="214"/>
      <c r="G10" s="214"/>
      <c r="H10" s="214"/>
      <c r="I10" s="214"/>
      <c r="J10" s="214"/>
      <c r="K10" s="214"/>
      <c r="L10" s="214"/>
      <c r="M10" s="214"/>
      <c r="N10" s="214"/>
      <c r="O10" s="214"/>
    </row>
    <row r="11" spans="1:15">
      <c r="B11" s="214"/>
      <c r="C11" s="214"/>
      <c r="D11" s="214"/>
      <c r="E11" s="214"/>
      <c r="F11" s="214"/>
      <c r="G11" s="214"/>
      <c r="H11" s="214"/>
      <c r="I11" s="214"/>
      <c r="J11" s="214"/>
      <c r="K11" s="214"/>
      <c r="L11" s="214"/>
      <c r="M11" s="214"/>
      <c r="N11" s="214"/>
      <c r="O11" s="214"/>
    </row>
    <row r="12" spans="1:15">
      <c r="A12" s="209"/>
      <c r="B12" s="207"/>
      <c r="C12" s="207"/>
      <c r="D12" s="207"/>
      <c r="E12" s="207"/>
      <c r="F12" s="207"/>
      <c r="G12" s="207"/>
      <c r="H12" s="207"/>
      <c r="I12" s="207"/>
      <c r="J12" s="207"/>
      <c r="K12" s="207"/>
      <c r="L12" s="207"/>
      <c r="M12" s="207"/>
      <c r="N12" s="207"/>
    </row>
    <row r="13" spans="1:15" ht="23.25">
      <c r="A13" s="211" t="s">
        <v>328</v>
      </c>
      <c r="B13" s="212"/>
      <c r="C13" s="212"/>
      <c r="D13" s="212"/>
      <c r="E13" s="212"/>
      <c r="F13" s="212"/>
      <c r="G13" s="212"/>
      <c r="H13" s="212"/>
      <c r="I13" s="212"/>
      <c r="J13" s="212"/>
      <c r="K13" s="212"/>
      <c r="L13" s="212"/>
      <c r="M13" s="212"/>
      <c r="N13" s="212"/>
      <c r="O13" s="212"/>
    </row>
    <row r="14" spans="1:15">
      <c r="A14" s="212" t="s">
        <v>329</v>
      </c>
      <c r="B14" s="212"/>
      <c r="C14" s="212"/>
      <c r="D14" s="212"/>
      <c r="E14" s="212"/>
      <c r="F14" s="212"/>
      <c r="G14" s="212"/>
      <c r="H14" s="212"/>
      <c r="I14" s="212"/>
      <c r="J14" s="212"/>
      <c r="K14" s="212"/>
      <c r="L14" s="212"/>
      <c r="M14" s="212"/>
      <c r="N14" s="212"/>
      <c r="O14" s="212"/>
    </row>
    <row r="15" spans="1:15">
      <c r="A15" s="212"/>
      <c r="B15" s="212"/>
      <c r="C15" s="212"/>
      <c r="D15" s="212"/>
      <c r="E15" s="212"/>
      <c r="F15" s="212"/>
      <c r="G15" s="212"/>
      <c r="H15" s="212"/>
      <c r="I15" s="212"/>
      <c r="J15" s="212"/>
      <c r="K15" s="212"/>
      <c r="L15" s="212"/>
      <c r="M15" s="212"/>
      <c r="N15" s="212"/>
      <c r="O15" s="212"/>
    </row>
    <row r="16" spans="1:15">
      <c r="A16" s="213" t="s">
        <v>339</v>
      </c>
      <c r="B16" s="212"/>
      <c r="C16" s="212"/>
      <c r="D16" s="212"/>
      <c r="E16" s="212"/>
      <c r="F16" s="212"/>
      <c r="G16" s="212"/>
      <c r="H16" s="212"/>
      <c r="I16" s="212"/>
      <c r="J16" s="212"/>
      <c r="K16" s="212"/>
      <c r="L16" s="212"/>
      <c r="M16" s="212"/>
      <c r="N16" s="212"/>
      <c r="O16" s="212"/>
    </row>
    <row r="17" spans="1:15">
      <c r="A17" s="573" t="s">
        <v>550</v>
      </c>
      <c r="B17" s="573"/>
      <c r="C17" s="573"/>
      <c r="D17" s="573"/>
      <c r="E17" s="573"/>
      <c r="F17" s="573"/>
      <c r="G17" s="573"/>
      <c r="H17" s="573"/>
      <c r="I17" s="573"/>
      <c r="J17" s="573"/>
      <c r="K17" s="573"/>
      <c r="L17" s="573"/>
      <c r="M17" s="573"/>
      <c r="N17" s="573"/>
      <c r="O17" s="573"/>
    </row>
    <row r="18" spans="1:15">
      <c r="A18" s="212" t="s">
        <v>340</v>
      </c>
      <c r="B18" s="212"/>
      <c r="C18" s="212"/>
      <c r="D18" s="212"/>
      <c r="E18" s="212"/>
      <c r="F18" s="212"/>
      <c r="G18" s="212"/>
      <c r="H18" s="212"/>
      <c r="I18" s="212"/>
      <c r="J18" s="212"/>
      <c r="K18" s="212"/>
      <c r="L18" s="212"/>
      <c r="M18" s="212"/>
      <c r="N18" s="212"/>
      <c r="O18" s="212"/>
    </row>
    <row r="19" spans="1:15">
      <c r="A19" s="212"/>
      <c r="B19" s="212"/>
      <c r="C19" s="212"/>
      <c r="D19" s="212"/>
      <c r="E19" s="212"/>
      <c r="F19" s="212"/>
      <c r="G19" s="212"/>
      <c r="H19" s="212"/>
      <c r="I19" s="212"/>
      <c r="J19" s="212"/>
      <c r="K19" s="212"/>
      <c r="L19" s="212"/>
      <c r="M19" s="212"/>
      <c r="N19" s="212"/>
      <c r="O19" s="212"/>
    </row>
    <row r="20" spans="1:15">
      <c r="A20" s="213" t="s">
        <v>331</v>
      </c>
      <c r="B20" s="212"/>
      <c r="C20" s="212"/>
      <c r="D20" s="212"/>
      <c r="E20" s="212"/>
      <c r="F20" s="212"/>
      <c r="G20" s="212"/>
      <c r="H20" s="212"/>
      <c r="I20" s="212"/>
      <c r="J20" s="212"/>
      <c r="K20" s="212"/>
      <c r="L20" s="212"/>
      <c r="M20" s="212"/>
      <c r="N20" s="212"/>
      <c r="O20" s="212"/>
    </row>
    <row r="21" spans="1:15">
      <c r="A21" s="573" t="s">
        <v>551</v>
      </c>
      <c r="B21" s="573"/>
      <c r="C21" s="573"/>
      <c r="D21" s="573"/>
      <c r="E21" s="573"/>
      <c r="F21" s="573"/>
      <c r="G21" s="573"/>
      <c r="H21" s="573"/>
      <c r="I21" s="573"/>
      <c r="J21" s="573"/>
      <c r="K21" s="573"/>
      <c r="L21" s="573"/>
      <c r="M21" s="573"/>
      <c r="N21" s="573"/>
      <c r="O21" s="573"/>
    </row>
    <row r="22" spans="1:15">
      <c r="A22" s="212" t="s">
        <v>338</v>
      </c>
      <c r="B22" s="212"/>
      <c r="C22" s="212"/>
      <c r="D22" s="212"/>
      <c r="E22" s="212"/>
      <c r="F22" s="212"/>
      <c r="G22" s="212"/>
      <c r="H22" s="212"/>
      <c r="I22" s="212"/>
      <c r="J22" s="212"/>
      <c r="K22" s="212"/>
      <c r="L22" s="212"/>
      <c r="M22" s="212"/>
      <c r="N22" s="212"/>
      <c r="O22" s="212"/>
    </row>
    <row r="23" spans="1:15">
      <c r="A23" s="212"/>
      <c r="B23" s="212"/>
      <c r="C23" s="212"/>
      <c r="D23" s="212"/>
      <c r="E23" s="212"/>
      <c r="F23" s="212"/>
      <c r="G23" s="212"/>
      <c r="H23" s="212"/>
      <c r="I23" s="212"/>
      <c r="J23" s="212"/>
      <c r="K23" s="212"/>
      <c r="L23" s="212"/>
      <c r="M23" s="212"/>
      <c r="N23" s="212"/>
      <c r="O23" s="212"/>
    </row>
    <row r="24" spans="1:15">
      <c r="A24" s="213" t="s">
        <v>541</v>
      </c>
      <c r="B24" s="212"/>
      <c r="C24" s="212"/>
      <c r="D24" s="212"/>
      <c r="E24" s="212"/>
      <c r="F24" s="212"/>
      <c r="G24" s="212"/>
      <c r="H24" s="212"/>
      <c r="I24" s="212"/>
      <c r="J24" s="212"/>
      <c r="K24" s="212"/>
      <c r="L24" s="212"/>
      <c r="M24" s="212"/>
      <c r="N24" s="212"/>
      <c r="O24" s="212"/>
    </row>
    <row r="25" spans="1:15">
      <c r="A25" s="573" t="s">
        <v>858</v>
      </c>
      <c r="B25" s="573"/>
      <c r="C25" s="573"/>
      <c r="D25" s="573"/>
      <c r="E25" s="573"/>
      <c r="F25" s="573"/>
      <c r="G25" s="573"/>
      <c r="H25" s="573"/>
      <c r="I25" s="573"/>
      <c r="J25" s="573"/>
      <c r="K25" s="573"/>
      <c r="L25" s="573"/>
      <c r="M25" s="573"/>
      <c r="N25" s="573"/>
      <c r="O25" s="573"/>
    </row>
    <row r="26" spans="1:15">
      <c r="A26" s="212" t="s">
        <v>540</v>
      </c>
      <c r="B26" s="212"/>
      <c r="C26" s="212"/>
      <c r="D26" s="212"/>
      <c r="E26" s="212"/>
      <c r="F26" s="212"/>
      <c r="G26" s="212"/>
      <c r="H26" s="212"/>
      <c r="I26" s="212"/>
      <c r="J26" s="212"/>
      <c r="K26" s="212"/>
      <c r="L26" s="212"/>
      <c r="M26" s="212"/>
      <c r="N26" s="212"/>
      <c r="O26" s="212"/>
    </row>
    <row r="27" spans="1:15">
      <c r="A27" s="207"/>
      <c r="B27" s="207"/>
      <c r="C27" s="207"/>
      <c r="D27" s="207"/>
      <c r="E27" s="207"/>
      <c r="F27" s="207"/>
      <c r="G27" s="207"/>
      <c r="H27" s="207"/>
      <c r="I27" s="207"/>
      <c r="J27" s="207"/>
      <c r="K27" s="207"/>
      <c r="L27" s="207"/>
      <c r="M27" s="207"/>
      <c r="N27" s="207"/>
    </row>
    <row r="28" spans="1:15" ht="23.25">
      <c r="A28" s="210" t="s">
        <v>332</v>
      </c>
      <c r="B28" s="210"/>
      <c r="C28" s="210"/>
      <c r="D28" s="210"/>
      <c r="E28" s="210"/>
      <c r="F28" s="210"/>
      <c r="G28" s="210"/>
      <c r="H28" s="210"/>
      <c r="I28" s="210"/>
      <c r="J28" s="210"/>
      <c r="K28" s="210"/>
      <c r="L28" s="210"/>
      <c r="M28" s="210"/>
      <c r="N28" s="210"/>
      <c r="O28" s="210"/>
    </row>
    <row r="29" spans="1:15" ht="339.95" customHeight="1">
      <c r="A29" s="569" t="s">
        <v>711</v>
      </c>
      <c r="B29" s="570"/>
      <c r="C29" s="570"/>
      <c r="D29" s="570"/>
      <c r="E29" s="570"/>
      <c r="F29" s="570"/>
      <c r="G29" s="570"/>
      <c r="H29" s="570"/>
      <c r="I29" s="570"/>
      <c r="J29" s="570"/>
      <c r="K29" s="570"/>
      <c r="L29" s="570"/>
      <c r="M29" s="570"/>
      <c r="N29" s="570"/>
      <c r="O29" s="570"/>
    </row>
    <row r="30" spans="1:15" ht="68.099999999999994" customHeight="1">
      <c r="A30" s="569" t="s">
        <v>539</v>
      </c>
      <c r="B30" s="570"/>
      <c r="C30" s="570"/>
      <c r="D30" s="570"/>
      <c r="E30" s="570"/>
      <c r="F30" s="570"/>
      <c r="G30" s="570"/>
      <c r="H30" s="570"/>
      <c r="I30" s="570"/>
      <c r="J30" s="570"/>
      <c r="K30" s="570"/>
      <c r="L30" s="570"/>
      <c r="M30" s="570"/>
      <c r="N30" s="570"/>
      <c r="O30" s="570"/>
    </row>
    <row r="31" spans="1:15">
      <c r="A31" s="207"/>
      <c r="B31" s="207"/>
      <c r="C31" s="207"/>
      <c r="D31" s="207"/>
      <c r="E31" s="207"/>
      <c r="F31" s="207"/>
      <c r="G31" s="207"/>
      <c r="H31" s="207"/>
      <c r="I31" s="207"/>
      <c r="J31" s="207"/>
      <c r="K31" s="207"/>
      <c r="L31" s="207"/>
      <c r="M31" s="207"/>
      <c r="N31" s="207"/>
    </row>
    <row r="32" spans="1:15" ht="73.5" customHeight="1">
      <c r="A32" s="571" t="s">
        <v>333</v>
      </c>
      <c r="B32" s="572"/>
      <c r="C32" s="572"/>
      <c r="D32" s="572"/>
      <c r="E32" s="572"/>
      <c r="F32" s="572"/>
      <c r="G32" s="572"/>
      <c r="H32" s="572"/>
      <c r="I32" s="572"/>
      <c r="J32" s="572"/>
      <c r="K32" s="572"/>
      <c r="L32" s="572"/>
      <c r="M32" s="572"/>
      <c r="N32" s="572"/>
      <c r="O32" s="572"/>
    </row>
    <row r="33" spans="1:15" ht="35.25" customHeight="1">
      <c r="A33" s="567" t="s">
        <v>342</v>
      </c>
      <c r="B33" s="567"/>
      <c r="C33" s="567"/>
      <c r="D33" s="567"/>
      <c r="E33" s="567"/>
      <c r="F33" s="567"/>
      <c r="G33" s="567"/>
      <c r="H33" s="567"/>
      <c r="I33" s="567"/>
      <c r="J33" s="567"/>
      <c r="K33" s="567"/>
      <c r="L33" s="567"/>
      <c r="M33" s="567"/>
      <c r="N33" s="567"/>
      <c r="O33" s="567"/>
    </row>
    <row r="34" spans="1:15" ht="56.25" customHeight="1">
      <c r="A34" s="568" t="s">
        <v>343</v>
      </c>
      <c r="B34" s="568"/>
      <c r="C34" s="568"/>
      <c r="D34" s="568"/>
      <c r="E34" s="568"/>
      <c r="F34" s="568"/>
      <c r="G34" s="568"/>
      <c r="H34" s="568"/>
      <c r="I34" s="568"/>
      <c r="J34" s="568"/>
      <c r="K34" s="568"/>
      <c r="L34" s="568"/>
      <c r="M34" s="568"/>
      <c r="N34" s="568"/>
      <c r="O34" s="568"/>
    </row>
    <row r="35" spans="1:15">
      <c r="A35" s="207"/>
      <c r="B35" s="207"/>
      <c r="C35" s="207"/>
      <c r="D35" s="207"/>
      <c r="E35" s="207"/>
      <c r="F35" s="207"/>
      <c r="G35" s="207"/>
      <c r="H35" s="207"/>
      <c r="I35" s="207"/>
      <c r="J35" s="207"/>
      <c r="K35" s="207"/>
      <c r="L35" s="207"/>
      <c r="M35" s="207"/>
      <c r="N35" s="207"/>
    </row>
    <row r="36" spans="1:15">
      <c r="A36" s="207"/>
      <c r="B36" s="207"/>
      <c r="C36" s="207"/>
      <c r="D36" s="207"/>
      <c r="E36" s="207"/>
      <c r="F36" s="207"/>
      <c r="G36" s="207"/>
      <c r="H36" s="207"/>
      <c r="I36" s="207"/>
      <c r="J36" s="207"/>
      <c r="K36" s="207"/>
      <c r="L36" s="207"/>
      <c r="M36" s="207"/>
      <c r="N36" s="207"/>
    </row>
    <row r="37" spans="1:15">
      <c r="A37" s="207"/>
      <c r="B37" s="207"/>
      <c r="C37" s="207"/>
      <c r="D37" s="207"/>
      <c r="E37" s="207"/>
      <c r="F37" s="207"/>
      <c r="G37" s="207"/>
      <c r="H37" s="207"/>
      <c r="I37" s="207"/>
      <c r="J37" s="207"/>
      <c r="K37" s="207"/>
      <c r="L37" s="207"/>
      <c r="M37" s="207"/>
      <c r="N37" s="207"/>
    </row>
    <row r="38" spans="1:15">
      <c r="A38" s="207"/>
      <c r="B38" s="207"/>
      <c r="C38" s="207"/>
      <c r="D38" s="207"/>
      <c r="E38" s="207"/>
      <c r="F38" s="207"/>
      <c r="G38" s="207"/>
      <c r="H38" s="207"/>
      <c r="I38" s="207"/>
      <c r="J38" s="207"/>
      <c r="K38" s="207"/>
      <c r="L38" s="207"/>
      <c r="M38" s="207"/>
      <c r="N38" s="207"/>
    </row>
    <row r="39" spans="1:15">
      <c r="A39" s="207"/>
      <c r="B39" s="207"/>
      <c r="C39" s="207"/>
      <c r="D39" s="207"/>
      <c r="E39" s="207"/>
      <c r="F39" s="207"/>
      <c r="G39" s="207"/>
      <c r="H39" s="207"/>
      <c r="I39" s="207"/>
      <c r="J39" s="207"/>
      <c r="K39" s="207"/>
      <c r="L39" s="207"/>
      <c r="M39" s="207"/>
      <c r="N39" s="207"/>
    </row>
    <row r="40" spans="1:15">
      <c r="A40" s="207"/>
      <c r="B40" s="207"/>
      <c r="C40" s="207"/>
      <c r="D40" s="207"/>
      <c r="E40" s="207"/>
      <c r="F40" s="207"/>
      <c r="G40" s="207"/>
      <c r="H40" s="207"/>
      <c r="I40" s="207"/>
      <c r="J40" s="207"/>
      <c r="K40" s="207"/>
      <c r="L40" s="207"/>
      <c r="M40" s="207"/>
      <c r="N40" s="207"/>
    </row>
    <row r="41" spans="1:15">
      <c r="A41" s="207"/>
      <c r="B41" s="207"/>
      <c r="C41" s="207"/>
      <c r="D41" s="207"/>
      <c r="E41" s="207"/>
      <c r="F41" s="207"/>
      <c r="G41" s="207"/>
      <c r="H41" s="207"/>
      <c r="I41" s="207"/>
      <c r="J41" s="207"/>
      <c r="K41" s="207"/>
      <c r="L41" s="207"/>
      <c r="M41" s="207"/>
      <c r="N41" s="207"/>
    </row>
    <row r="42" spans="1:15">
      <c r="A42" s="207"/>
      <c r="B42" s="207"/>
      <c r="C42" s="207"/>
      <c r="D42" s="207"/>
      <c r="E42" s="207"/>
      <c r="F42" s="207"/>
      <c r="G42" s="207"/>
      <c r="H42" s="207"/>
      <c r="I42" s="207"/>
      <c r="J42" s="207"/>
      <c r="K42" s="207"/>
      <c r="L42" s="207"/>
      <c r="M42" s="207"/>
      <c r="N42" s="207"/>
    </row>
    <row r="43" spans="1:15">
      <c r="A43" s="207"/>
      <c r="B43" s="207"/>
      <c r="C43" s="207"/>
      <c r="D43" s="207"/>
      <c r="E43" s="207"/>
      <c r="F43" s="207"/>
      <c r="G43" s="207"/>
      <c r="H43" s="207"/>
      <c r="I43" s="207"/>
      <c r="J43" s="207"/>
      <c r="K43" s="207"/>
      <c r="L43" s="207"/>
      <c r="M43" s="207"/>
      <c r="N43" s="207"/>
    </row>
    <row r="44" spans="1:15">
      <c r="A44" s="207"/>
      <c r="B44" s="207"/>
      <c r="C44" s="207"/>
      <c r="D44" s="207"/>
      <c r="E44" s="207"/>
      <c r="F44" s="207"/>
      <c r="G44" s="207"/>
      <c r="H44" s="207"/>
      <c r="I44" s="207"/>
      <c r="J44" s="207"/>
      <c r="K44" s="207"/>
      <c r="L44" s="207"/>
      <c r="M44" s="207"/>
      <c r="N44" s="207"/>
    </row>
    <row r="45" spans="1:15">
      <c r="A45" s="207"/>
      <c r="B45" s="207"/>
      <c r="C45" s="207"/>
      <c r="D45" s="207"/>
      <c r="E45" s="207"/>
      <c r="F45" s="207"/>
      <c r="G45" s="207"/>
      <c r="H45" s="207"/>
      <c r="I45" s="207"/>
      <c r="J45" s="207"/>
      <c r="K45" s="207"/>
      <c r="L45" s="207"/>
      <c r="M45" s="207"/>
      <c r="N45" s="207"/>
    </row>
    <row r="46" spans="1:15">
      <c r="A46" s="207"/>
      <c r="B46" s="207"/>
      <c r="C46" s="207"/>
      <c r="D46" s="207"/>
      <c r="E46" s="207"/>
      <c r="F46" s="207"/>
      <c r="G46" s="207"/>
      <c r="H46" s="207"/>
      <c r="I46" s="207"/>
      <c r="J46" s="207"/>
      <c r="K46" s="207"/>
      <c r="L46" s="207"/>
      <c r="M46" s="207"/>
      <c r="N46" s="207"/>
    </row>
    <row r="47" spans="1:15">
      <c r="A47" s="207"/>
      <c r="B47" s="207"/>
      <c r="C47" s="207"/>
      <c r="D47" s="207"/>
      <c r="E47" s="207"/>
      <c r="F47" s="207"/>
      <c r="G47" s="207"/>
      <c r="H47" s="207"/>
      <c r="I47" s="207"/>
      <c r="J47" s="207"/>
      <c r="K47" s="207"/>
      <c r="L47" s="207"/>
      <c r="M47" s="207"/>
      <c r="N47" s="207"/>
    </row>
    <row r="48" spans="1:15">
      <c r="A48" s="207"/>
      <c r="B48" s="207"/>
      <c r="C48" s="207"/>
      <c r="D48" s="207"/>
      <c r="E48" s="207"/>
      <c r="F48" s="207"/>
      <c r="G48" s="207"/>
      <c r="H48" s="207"/>
      <c r="I48" s="207"/>
      <c r="J48" s="207"/>
      <c r="K48" s="207"/>
      <c r="L48" s="207"/>
      <c r="M48" s="207"/>
      <c r="N48" s="207"/>
    </row>
    <row r="49" s="207" customFormat="1"/>
    <row r="50" s="207" customFormat="1"/>
    <row r="51" s="207" customFormat="1"/>
    <row r="52" s="207" customFormat="1"/>
    <row r="53" s="207" customFormat="1"/>
    <row r="54" s="207" customFormat="1"/>
    <row r="55" s="207" customFormat="1"/>
    <row r="56" s="207" customFormat="1"/>
    <row r="57" s="207" customFormat="1"/>
    <row r="58" s="207" customFormat="1"/>
    <row r="59" s="207" customFormat="1"/>
    <row r="60" s="207" customFormat="1"/>
    <row r="61" s="207" customFormat="1"/>
    <row r="62" s="207" customFormat="1"/>
    <row r="63" s="207" customFormat="1"/>
    <row r="64" s="207" customFormat="1"/>
    <row r="65" s="207" customFormat="1"/>
    <row r="66" s="207" customFormat="1"/>
    <row r="67" s="207" customFormat="1"/>
    <row r="68" s="207" customFormat="1"/>
    <row r="69" s="207" customFormat="1"/>
    <row r="70" s="207" customFormat="1"/>
    <row r="71" s="207" customFormat="1"/>
    <row r="72" s="207" customFormat="1"/>
    <row r="73" s="207" customFormat="1"/>
    <row r="74" s="207" customFormat="1"/>
    <row r="75" s="207" customFormat="1"/>
    <row r="76" s="207" customFormat="1"/>
    <row r="77" s="207" customFormat="1"/>
    <row r="78" s="207" customFormat="1"/>
    <row r="79" s="207" customFormat="1"/>
    <row r="80" s="207" customFormat="1"/>
    <row r="81" s="207" customFormat="1"/>
    <row r="82" s="207" customFormat="1"/>
    <row r="83" s="207" customFormat="1"/>
    <row r="84" s="207" customFormat="1"/>
    <row r="85" s="207" customFormat="1"/>
    <row r="86" s="207" customFormat="1"/>
    <row r="87" s="207" customFormat="1"/>
    <row r="88" s="207" customFormat="1"/>
    <row r="89" s="207" customFormat="1"/>
    <row r="90" s="207" customFormat="1"/>
    <row r="91" s="207" customFormat="1"/>
    <row r="92" s="207" customFormat="1"/>
    <row r="93" s="207" customFormat="1"/>
    <row r="94" s="207" customFormat="1"/>
    <row r="95" s="207" customFormat="1"/>
    <row r="96" s="207" customFormat="1"/>
    <row r="97" s="207" customFormat="1"/>
    <row r="98" s="207" customFormat="1"/>
    <row r="99" s="207" customFormat="1"/>
    <row r="100" s="207" customFormat="1"/>
    <row r="101" s="207" customFormat="1"/>
    <row r="102" s="207" customFormat="1"/>
    <row r="103" s="207" customFormat="1"/>
    <row r="104" s="207" customFormat="1"/>
    <row r="105" s="207" customFormat="1"/>
    <row r="106" s="207" customFormat="1"/>
    <row r="107" s="207" customFormat="1"/>
    <row r="108" s="207" customFormat="1"/>
    <row r="109" s="207" customFormat="1"/>
    <row r="110" s="207" customFormat="1"/>
    <row r="111" s="207" customFormat="1"/>
    <row r="112" s="207" customFormat="1"/>
  </sheetData>
  <sheetProtection sheet="1" objects="1" scenarios="1"/>
  <mergeCells count="9">
    <mergeCell ref="A7:O7"/>
    <mergeCell ref="A33:O33"/>
    <mergeCell ref="A34:O34"/>
    <mergeCell ref="A30:O30"/>
    <mergeCell ref="A32:O32"/>
    <mergeCell ref="A17:O17"/>
    <mergeCell ref="A21:O21"/>
    <mergeCell ref="A25:O25"/>
    <mergeCell ref="A29:O29"/>
  </mergeCells>
  <hyperlinks>
    <hyperlink ref="A5" r:id="rId1" display="http://www.treasury.govt.nz/publications/guidance/planning/costbenefitanalysis/cbax" xr:uid="{00000000-0004-0000-0000-000000000000}"/>
    <hyperlink ref="A17" r:id="rId2" display="http://www.treasury.govt.nz/publications/guidance/planning/costbenefitanalysis/cbax" xr:uid="{00000000-0004-0000-0000-000001000000}"/>
    <hyperlink ref="A21" r:id="rId3" display="http://www.treasury.govt.nz/publications/guidance/planning/costbenefitanalysis/guide" xr:uid="{00000000-0004-0000-0000-000002000000}"/>
    <hyperlink ref="A25" r:id="rId4" display="http://www.treasury.govt.nz/publications/guidance/planning/costbenefitanalysis/cbax" xr:uid="{00000000-0004-0000-0000-000003000000}"/>
    <hyperlink ref="A10" r:id="rId5" xr:uid="{00000000-0004-0000-0000-000004000000}"/>
    <hyperlink ref="A7" r:id="rId6" display="http://www.treasury.govt.nz/publications/guidance/planning/costbenefitanalysis/cbax" xr:uid="{00000000-0004-0000-0000-000005000000}"/>
    <hyperlink ref="A25:O25" r:id="rId7" display="https://www.treasury.govt.nz/publications/template/wellbeing-domains-template" xr:uid="{00000000-0004-0000-0000-000006000000}"/>
  </hyperlinks>
  <pageMargins left="0.52" right="0.45" top="0.74803149606299213" bottom="0.74803149606299213" header="0.31496062992125984" footer="0.31496062992125984"/>
  <pageSetup paperSize="9" scale="52" orientation="portrait" r:id="rId8"/>
  <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0" tint="-0.499984740745262"/>
    <outlinePr summaryBelow="0"/>
    <pageSetUpPr fitToPage="1"/>
  </sheetPr>
  <dimension ref="A1:AA66"/>
  <sheetViews>
    <sheetView zoomScale="85" zoomScaleNormal="85" workbookViewId="0">
      <selection activeCell="F53" sqref="F53"/>
    </sheetView>
  </sheetViews>
  <sheetFormatPr defaultColWidth="0" defaultRowHeight="12.75"/>
  <cols>
    <col min="1" max="1" width="26.5" style="11" bestFit="1" customWidth="1"/>
    <col min="2" max="2" width="4.625" style="11" bestFit="1" customWidth="1"/>
    <col min="3" max="3" width="1.875" style="11" customWidth="1"/>
    <col min="4" max="4" width="5" style="11" bestFit="1" customWidth="1"/>
    <col min="5" max="5" width="8.875" style="11" customWidth="1"/>
    <col min="6" max="6" width="6.125" style="11" bestFit="1" customWidth="1"/>
    <col min="7" max="7" width="9.875" style="11" customWidth="1"/>
    <col min="8" max="16384" width="9" style="11" hidden="1"/>
  </cols>
  <sheetData>
    <row r="1" spans="1:12" s="1" customFormat="1" ht="30">
      <c r="A1" s="8" t="s">
        <v>74</v>
      </c>
      <c r="B1" s="2"/>
      <c r="D1" s="5"/>
      <c r="H1" s="2"/>
      <c r="L1" s="2"/>
    </row>
    <row r="2" spans="1:12" ht="13.5" thickBot="1">
      <c r="A2" s="9" t="s">
        <v>67</v>
      </c>
      <c r="B2" s="265"/>
      <c r="C2" s="10"/>
      <c r="D2" s="9" t="s">
        <v>66</v>
      </c>
      <c r="E2" s="9" t="s">
        <v>285</v>
      </c>
      <c r="F2" s="9" t="s">
        <v>65</v>
      </c>
    </row>
    <row r="3" spans="1:12">
      <c r="A3" s="14" t="s">
        <v>2</v>
      </c>
      <c r="B3" s="10">
        <f>'Primary Inputs'!$C$16</f>
        <v>2022</v>
      </c>
      <c r="D3" s="248">
        <v>1988</v>
      </c>
      <c r="E3" s="264">
        <v>66.123999999999995</v>
      </c>
      <c r="F3" s="23">
        <f ca="1">IFERROR(INDEX(OFFSET($E$3,0,0,$B$4,1),MATCH($B$3,OFFSET($D$3,0,0,$B$4,1),0)) / E3, "")</f>
        <v>5.2891839574133455</v>
      </c>
      <c r="G3" s="346"/>
    </row>
    <row r="4" spans="1:12">
      <c r="A4" s="14" t="s">
        <v>293</v>
      </c>
      <c r="B4" s="2">
        <f>MAX(D:D)-MIN(D:D)</f>
        <v>47</v>
      </c>
      <c r="D4" s="249">
        <v>1989</v>
      </c>
      <c r="E4" s="264">
        <v>72.248999999999995</v>
      </c>
      <c r="F4" s="23">
        <f t="shared" ref="F4:F66" ca="1" si="0">IFERROR(INDEX(OFFSET($E$3,0,0,$B$4,1),MATCH($B$3,OFFSET($D$3,0,0,$B$4,1),0)) / E4, "")</f>
        <v>4.8407867236916777</v>
      </c>
      <c r="G4" s="346"/>
    </row>
    <row r="5" spans="1:12">
      <c r="D5" s="249">
        <v>1990</v>
      </c>
      <c r="E5" s="264">
        <v>74.981999999999999</v>
      </c>
      <c r="F5" s="23">
        <f t="shared" ca="1" si="0"/>
        <v>4.6643461097330032</v>
      </c>
      <c r="G5" s="346"/>
    </row>
    <row r="6" spans="1:12">
      <c r="D6" s="249">
        <v>1991</v>
      </c>
      <c r="E6" s="264">
        <v>75.849000000000004</v>
      </c>
      <c r="F6" s="23">
        <f t="shared" ca="1" si="0"/>
        <v>4.6110298092262259</v>
      </c>
      <c r="G6" s="346"/>
    </row>
    <row r="7" spans="1:12">
      <c r="D7" s="249">
        <v>1992</v>
      </c>
      <c r="E7" s="264">
        <v>76.91</v>
      </c>
      <c r="F7" s="23">
        <f t="shared" ca="1" si="0"/>
        <v>4.5474190612404115</v>
      </c>
      <c r="G7" s="346"/>
    </row>
    <row r="8" spans="1:12">
      <c r="D8" s="249">
        <v>1993</v>
      </c>
      <c r="E8" s="264">
        <v>79.25</v>
      </c>
      <c r="F8" s="23">
        <f t="shared" ca="1" si="0"/>
        <v>4.4131482649842271</v>
      </c>
      <c r="G8" s="346"/>
    </row>
    <row r="9" spans="1:12">
      <c r="D9" s="249">
        <v>1994</v>
      </c>
      <c r="E9" s="264">
        <v>85.994</v>
      </c>
      <c r="F9" s="23">
        <f t="shared" ca="1" si="0"/>
        <v>4.0670511896178807</v>
      </c>
      <c r="G9" s="346"/>
    </row>
    <row r="10" spans="1:12">
      <c r="D10" s="249">
        <v>1995</v>
      </c>
      <c r="E10" s="264">
        <v>91.914000000000001</v>
      </c>
      <c r="F10" s="23">
        <f t="shared" ca="1" si="0"/>
        <v>3.8051004199577867</v>
      </c>
      <c r="G10" s="346"/>
    </row>
    <row r="11" spans="1:12">
      <c r="D11" s="249">
        <v>1996</v>
      </c>
      <c r="E11" s="264">
        <v>97.575999999999993</v>
      </c>
      <c r="F11" s="23">
        <f t="shared" ca="1" si="0"/>
        <v>3.5843035172583426</v>
      </c>
      <c r="G11" s="346"/>
    </row>
    <row r="12" spans="1:12">
      <c r="D12" s="249">
        <v>1997</v>
      </c>
      <c r="E12" s="264">
        <v>102.197</v>
      </c>
      <c r="F12" s="23">
        <f t="shared" ca="1" si="0"/>
        <v>3.4222335293599619</v>
      </c>
      <c r="G12" s="346"/>
    </row>
    <row r="13" spans="1:12">
      <c r="D13" s="249">
        <v>1998</v>
      </c>
      <c r="E13" s="264">
        <v>104.86799999999999</v>
      </c>
      <c r="F13" s="23">
        <f t="shared" ca="1" si="0"/>
        <v>3.3350688484571083</v>
      </c>
      <c r="G13" s="346"/>
    </row>
    <row r="14" spans="1:12">
      <c r="D14" s="249">
        <v>1999</v>
      </c>
      <c r="E14" s="264">
        <v>108.258</v>
      </c>
      <c r="F14" s="23">
        <f t="shared" ca="1" si="0"/>
        <v>3.230634225646142</v>
      </c>
      <c r="G14" s="346"/>
    </row>
    <row r="15" spans="1:12">
      <c r="D15" s="249">
        <v>2000</v>
      </c>
      <c r="E15" s="264">
        <v>114.72499999999999</v>
      </c>
      <c r="F15" s="23">
        <f t="shared" ca="1" si="0"/>
        <v>3.0485247330573113</v>
      </c>
      <c r="G15" s="346"/>
    </row>
    <row r="16" spans="1:12">
      <c r="D16" s="249">
        <v>2001</v>
      </c>
      <c r="E16" s="264">
        <v>122.229</v>
      </c>
      <c r="F16" s="23">
        <f t="shared" ca="1" si="0"/>
        <v>2.8613667787513601</v>
      </c>
      <c r="G16" s="346"/>
    </row>
    <row r="17" spans="1:27">
      <c r="D17" s="249">
        <v>2002</v>
      </c>
      <c r="E17" s="264">
        <v>129.99</v>
      </c>
      <c r="F17" s="23">
        <f ca="1">IFERROR(INDEX(OFFSET($E$3,0,0,$B$4,1),MATCH($B$3,OFFSET($D$3,0,0,$B$4,1),0)) / E17, "")</f>
        <v>2.6905300407723671</v>
      </c>
      <c r="G17" s="346"/>
    </row>
    <row r="18" spans="1:27">
      <c r="D18" s="249">
        <v>2003</v>
      </c>
      <c r="E18" s="264">
        <v>137.17699999999999</v>
      </c>
      <c r="F18" s="23">
        <f t="shared" ca="1" si="0"/>
        <v>2.5495673472958296</v>
      </c>
      <c r="G18" s="346"/>
    </row>
    <row r="19" spans="1:27">
      <c r="D19" s="249">
        <v>2004</v>
      </c>
      <c r="E19" s="264">
        <v>147.589</v>
      </c>
      <c r="F19" s="23">
        <f t="shared" ca="1" si="0"/>
        <v>2.3697023490910571</v>
      </c>
      <c r="G19" s="346"/>
    </row>
    <row r="20" spans="1:27" ht="14.25">
      <c r="A20" s="362"/>
      <c r="D20" s="249">
        <v>2005</v>
      </c>
      <c r="E20" s="264">
        <v>156.809</v>
      </c>
      <c r="F20" s="23">
        <f t="shared" ca="1" si="0"/>
        <v>2.2303694303260655</v>
      </c>
      <c r="H20" s="364">
        <v>164.39699999999999</v>
      </c>
      <c r="I20" s="364">
        <v>175.36099999999999</v>
      </c>
      <c r="J20" s="364">
        <v>188.809</v>
      </c>
      <c r="K20" s="364">
        <v>189.38300000000001</v>
      </c>
      <c r="L20" s="364">
        <v>196.79900000000001</v>
      </c>
      <c r="M20" s="364">
        <v>205.65</v>
      </c>
      <c r="N20" s="364">
        <v>214.97800000000001</v>
      </c>
      <c r="O20" s="364">
        <v>218.81399999999999</v>
      </c>
      <c r="P20" s="364">
        <v>236.87299999999999</v>
      </c>
      <c r="Q20" s="364">
        <v>245.57599999999999</v>
      </c>
      <c r="R20" s="364">
        <v>258.71600000000001</v>
      </c>
      <c r="S20" s="364">
        <v>275.73700000000002</v>
      </c>
      <c r="T20" s="364">
        <v>296.05599999999998</v>
      </c>
      <c r="U20" s="364">
        <v>310.26100000000002</v>
      </c>
      <c r="V20" s="364">
        <v>316.55200000000002</v>
      </c>
      <c r="W20" s="364">
        <v>334.399</v>
      </c>
      <c r="X20" s="364">
        <v>349.74200000000002</v>
      </c>
      <c r="Y20" s="364">
        <v>371.67700000000002</v>
      </c>
      <c r="Z20" s="364">
        <v>392.86200000000002</v>
      </c>
      <c r="AA20" s="364">
        <v>414.39</v>
      </c>
    </row>
    <row r="21" spans="1:27" ht="14.25">
      <c r="A21" s="362"/>
      <c r="D21" s="249">
        <v>2006</v>
      </c>
      <c r="E21" s="264">
        <v>164.39699999999999</v>
      </c>
      <c r="F21" s="23">
        <f t="shared" ca="1" si="0"/>
        <v>2.1274232498159944</v>
      </c>
    </row>
    <row r="22" spans="1:27" ht="14.25">
      <c r="A22" s="362"/>
      <c r="D22" s="249">
        <v>2007</v>
      </c>
      <c r="E22" s="264">
        <v>175.36099999999999</v>
      </c>
      <c r="F22" s="23">
        <f t="shared" ca="1" si="0"/>
        <v>1.9944115282189314</v>
      </c>
    </row>
    <row r="23" spans="1:27" ht="14.25">
      <c r="A23" s="362"/>
      <c r="D23" s="249">
        <v>2008</v>
      </c>
      <c r="E23" s="264">
        <v>188.809</v>
      </c>
      <c r="F23" s="23">
        <f t="shared" ca="1" si="0"/>
        <v>1.8523587328993851</v>
      </c>
    </row>
    <row r="24" spans="1:27" ht="14.25">
      <c r="A24" s="362"/>
      <c r="D24" s="249">
        <v>2009</v>
      </c>
      <c r="E24" s="264">
        <v>189.38300000000001</v>
      </c>
      <c r="F24" s="23">
        <f t="shared" ca="1" si="0"/>
        <v>1.8467444279581589</v>
      </c>
    </row>
    <row r="25" spans="1:27" ht="14.25">
      <c r="A25" s="362"/>
      <c r="D25" s="249">
        <v>2010</v>
      </c>
      <c r="E25" s="264">
        <v>196.79900000000001</v>
      </c>
      <c r="F25" s="23">
        <f t="shared" ca="1" si="0"/>
        <v>1.7771533391937968</v>
      </c>
    </row>
    <row r="26" spans="1:27" ht="14.25">
      <c r="A26" s="362"/>
      <c r="D26" s="249">
        <v>2011</v>
      </c>
      <c r="E26" s="264">
        <v>205.65</v>
      </c>
      <c r="F26" s="23">
        <f t="shared" ca="1" si="0"/>
        <v>1.7006661804035983</v>
      </c>
    </row>
    <row r="27" spans="1:27" ht="14.25">
      <c r="A27" s="362"/>
      <c r="D27" s="249">
        <v>2012</v>
      </c>
      <c r="E27" s="264">
        <v>214.97800000000001</v>
      </c>
      <c r="F27" s="23">
        <f t="shared" ca="1" si="0"/>
        <v>1.6268734475155597</v>
      </c>
    </row>
    <row r="28" spans="1:27" ht="14.25">
      <c r="A28" s="362"/>
      <c r="D28" s="249">
        <v>2013</v>
      </c>
      <c r="E28" s="264">
        <v>218.81399999999999</v>
      </c>
      <c r="F28" s="23">
        <f t="shared" ca="1" si="0"/>
        <v>1.5983529390258395</v>
      </c>
    </row>
    <row r="29" spans="1:27" ht="14.25">
      <c r="A29" s="362"/>
      <c r="D29" s="249">
        <v>2014</v>
      </c>
      <c r="E29" s="264">
        <v>236.87299999999999</v>
      </c>
      <c r="F29" s="23">
        <f t="shared" ca="1" si="0"/>
        <v>1.4764958437643803</v>
      </c>
    </row>
    <row r="30" spans="1:27" ht="14.25">
      <c r="A30" s="362"/>
      <c r="D30" s="249">
        <v>2015</v>
      </c>
      <c r="E30" s="264">
        <v>245.57599999999999</v>
      </c>
      <c r="F30" s="23">
        <f t="shared" ca="1" si="0"/>
        <v>1.4241701143434213</v>
      </c>
    </row>
    <row r="31" spans="1:27" ht="14.25">
      <c r="A31" s="362"/>
      <c r="D31" s="249">
        <v>2016</v>
      </c>
      <c r="E31" s="264">
        <v>258.71600000000001</v>
      </c>
      <c r="F31" s="23">
        <f t="shared" ca="1" si="0"/>
        <v>1.3518375361400146</v>
      </c>
    </row>
    <row r="32" spans="1:27" ht="14.25">
      <c r="A32" s="362"/>
      <c r="D32" s="249">
        <v>2017</v>
      </c>
      <c r="E32" s="264">
        <v>275.73700000000002</v>
      </c>
      <c r="F32" s="23">
        <f t="shared" ca="1" si="0"/>
        <v>1.2683898062283987</v>
      </c>
    </row>
    <row r="33" spans="1:6" ht="14.25">
      <c r="A33" s="362"/>
      <c r="D33" s="249">
        <v>2018</v>
      </c>
      <c r="E33" s="264">
        <v>296.05599999999998</v>
      </c>
      <c r="F33" s="23">
        <f t="shared" ca="1" si="0"/>
        <v>1.18133731456211</v>
      </c>
    </row>
    <row r="34" spans="1:6" ht="14.25">
      <c r="A34" s="362"/>
      <c r="D34" s="249">
        <v>2019</v>
      </c>
      <c r="E34" s="264">
        <v>310.26100000000002</v>
      </c>
      <c r="F34" s="23">
        <f t="shared" ca="1" si="0"/>
        <v>1.1272509274449576</v>
      </c>
    </row>
    <row r="35" spans="1:6" ht="14.25">
      <c r="A35" s="362"/>
      <c r="D35" s="249">
        <v>2020</v>
      </c>
      <c r="E35" s="264">
        <v>316.55200000000002</v>
      </c>
      <c r="F35" s="23">
        <f t="shared" ca="1" si="0"/>
        <v>1.1048484925067603</v>
      </c>
    </row>
    <row r="36" spans="1:6" ht="14.25">
      <c r="A36" s="362"/>
      <c r="D36" s="249">
        <v>2021</v>
      </c>
      <c r="E36" s="264">
        <v>334.399</v>
      </c>
      <c r="F36" s="23">
        <f t="shared" ca="1" si="0"/>
        <v>1.0458823142413705</v>
      </c>
    </row>
    <row r="37" spans="1:6" ht="14.25">
      <c r="A37" s="362"/>
      <c r="D37" s="249">
        <v>2022</v>
      </c>
      <c r="E37" s="264">
        <v>349.74200000000002</v>
      </c>
      <c r="F37" s="23">
        <f t="shared" ca="1" si="0"/>
        <v>1</v>
      </c>
    </row>
    <row r="38" spans="1:6" ht="14.25">
      <c r="A38" s="363"/>
      <c r="D38" s="249">
        <v>2023</v>
      </c>
      <c r="E38" s="264">
        <v>371.67700000000002</v>
      </c>
      <c r="F38" s="23">
        <f t="shared" ca="1" si="0"/>
        <v>0.94098370359209749</v>
      </c>
    </row>
    <row r="39" spans="1:6" ht="14.25">
      <c r="A39" s="363"/>
      <c r="D39" s="249">
        <v>2024</v>
      </c>
      <c r="E39" s="264">
        <v>392.86200000000002</v>
      </c>
      <c r="F39" s="23">
        <f t="shared" ca="1" si="0"/>
        <v>0.89024135701594964</v>
      </c>
    </row>
    <row r="40" spans="1:6">
      <c r="D40" s="249">
        <v>2025</v>
      </c>
      <c r="E40" s="264">
        <v>414.39</v>
      </c>
      <c r="F40" s="23">
        <f t="shared" ca="1" si="0"/>
        <v>0.8439923743333575</v>
      </c>
    </row>
    <row r="41" spans="1:6">
      <c r="D41" s="249">
        <v>2026</v>
      </c>
      <c r="E41" s="264">
        <v>432.87674984234837</v>
      </c>
      <c r="F41" s="23">
        <f t="shared" ca="1" si="0"/>
        <v>0.80794822112154185</v>
      </c>
    </row>
    <row r="42" spans="1:6">
      <c r="D42" s="249">
        <v>2027</v>
      </c>
      <c r="E42" s="264">
        <v>451.35567161689733</v>
      </c>
      <c r="F42" s="23">
        <f t="shared" ca="1" si="0"/>
        <v>0.77487006809311754</v>
      </c>
    </row>
    <row r="43" spans="1:6">
      <c r="D43" s="249">
        <v>2028</v>
      </c>
      <c r="E43" s="264">
        <v>470.0418419007691</v>
      </c>
      <c r="F43" s="23">
        <f t="shared" ca="1" si="0"/>
        <v>0.74406567420828529</v>
      </c>
    </row>
    <row r="44" spans="1:6">
      <c r="D44" s="249">
        <v>2029</v>
      </c>
      <c r="E44" s="264">
        <v>489.60916404994731</v>
      </c>
      <c r="F44" s="23">
        <f t="shared" ca="1" si="0"/>
        <v>0.71432894986483797</v>
      </c>
    </row>
    <row r="45" spans="1:6">
      <c r="A45" s="14"/>
      <c r="B45" s="14"/>
      <c r="C45" s="14"/>
      <c r="D45" s="249">
        <v>2030</v>
      </c>
      <c r="E45" s="264">
        <v>509.60029076094276</v>
      </c>
      <c r="F45" s="23">
        <f t="shared" ca="1" si="0"/>
        <v>0.68630651579448676</v>
      </c>
    </row>
    <row r="46" spans="1:6">
      <c r="A46" s="280"/>
      <c r="B46" s="14"/>
      <c r="C46" s="281"/>
      <c r="D46" s="249">
        <v>2031</v>
      </c>
      <c r="E46" s="264">
        <v>530.01289811649315</v>
      </c>
      <c r="F46" s="23">
        <f t="shared" ca="1" si="0"/>
        <v>0.65987450728629093</v>
      </c>
    </row>
    <row r="47" spans="1:6">
      <c r="A47" s="14"/>
      <c r="B47" s="14"/>
      <c r="C47" s="14"/>
      <c r="D47" s="249">
        <v>2032</v>
      </c>
      <c r="E47" s="264">
        <v>550.84548403231327</v>
      </c>
      <c r="F47" s="23">
        <f t="shared" ca="1" si="0"/>
        <v>0.63491852096128598</v>
      </c>
    </row>
    <row r="48" spans="1:6">
      <c r="A48" s="14"/>
      <c r="B48" s="14"/>
      <c r="C48" s="14"/>
      <c r="D48" s="249">
        <v>2033</v>
      </c>
      <c r="E48" s="264">
        <v>572.04193674223666</v>
      </c>
      <c r="F48" s="23">
        <f t="shared" ca="1" si="0"/>
        <v>0.6113922381141691</v>
      </c>
    </row>
    <row r="49" spans="4:7">
      <c r="D49" s="249">
        <v>2034</v>
      </c>
      <c r="E49" s="264">
        <v>593.58534574084854</v>
      </c>
      <c r="F49" s="23">
        <f t="shared" ca="1" si="0"/>
        <v>0.58920255108975128</v>
      </c>
    </row>
    <row r="50" spans="4:7" ht="14.25">
      <c r="D50" s="249">
        <v>2035</v>
      </c>
      <c r="E50" s="264">
        <v>615.76700000000005</v>
      </c>
      <c r="F50" s="23">
        <f t="shared" ca="1" si="0"/>
        <v>0.56797782278036979</v>
      </c>
      <c r="G50" s="364"/>
    </row>
    <row r="51" spans="4:7">
      <c r="D51" s="12"/>
      <c r="E51" s="13"/>
      <c r="F51" s="23" t="str">
        <f t="shared" ca="1" si="0"/>
        <v/>
      </c>
    </row>
    <row r="52" spans="4:7">
      <c r="D52" s="12"/>
      <c r="E52" s="13"/>
      <c r="F52" s="23" t="str">
        <f t="shared" ca="1" si="0"/>
        <v/>
      </c>
    </row>
    <row r="53" spans="4:7">
      <c r="D53" s="12"/>
      <c r="E53" s="13"/>
      <c r="F53" s="23" t="str">
        <f t="shared" ca="1" si="0"/>
        <v/>
      </c>
    </row>
    <row r="54" spans="4:7">
      <c r="D54" s="12"/>
      <c r="E54" s="13"/>
      <c r="F54" s="23" t="str">
        <f t="shared" ca="1" si="0"/>
        <v/>
      </c>
    </row>
    <row r="55" spans="4:7">
      <c r="D55" s="12"/>
      <c r="E55" s="13"/>
      <c r="F55" s="23" t="str">
        <f t="shared" ca="1" si="0"/>
        <v/>
      </c>
    </row>
    <row r="56" spans="4:7">
      <c r="D56" s="12"/>
      <c r="E56" s="13"/>
      <c r="F56" s="23" t="str">
        <f t="shared" ca="1" si="0"/>
        <v/>
      </c>
    </row>
    <row r="57" spans="4:7">
      <c r="D57" s="12"/>
      <c r="E57" s="13"/>
      <c r="F57" s="23" t="str">
        <f t="shared" ca="1" si="0"/>
        <v/>
      </c>
    </row>
    <row r="58" spans="4:7">
      <c r="D58" s="12"/>
      <c r="E58" s="13"/>
      <c r="F58" s="23" t="str">
        <f t="shared" ca="1" si="0"/>
        <v/>
      </c>
    </row>
    <row r="59" spans="4:7">
      <c r="D59" s="12"/>
      <c r="E59" s="13"/>
      <c r="F59" s="23" t="str">
        <f t="shared" ca="1" si="0"/>
        <v/>
      </c>
    </row>
    <row r="60" spans="4:7">
      <c r="D60" s="12"/>
      <c r="E60" s="13"/>
      <c r="F60" s="23" t="str">
        <f t="shared" ca="1" si="0"/>
        <v/>
      </c>
    </row>
    <row r="61" spans="4:7">
      <c r="D61" s="12"/>
      <c r="E61" s="13"/>
      <c r="F61" s="23" t="str">
        <f t="shared" ca="1" si="0"/>
        <v/>
      </c>
    </row>
    <row r="62" spans="4:7">
      <c r="D62" s="12"/>
      <c r="E62" s="13"/>
      <c r="F62" s="23" t="str">
        <f t="shared" ca="1" si="0"/>
        <v/>
      </c>
    </row>
    <row r="63" spans="4:7">
      <c r="D63" s="12"/>
      <c r="E63" s="13"/>
      <c r="F63" s="23" t="str">
        <f t="shared" ca="1" si="0"/>
        <v/>
      </c>
    </row>
    <row r="64" spans="4:7">
      <c r="D64" s="12"/>
      <c r="E64" s="13"/>
      <c r="F64" s="23" t="str">
        <f t="shared" ca="1" si="0"/>
        <v/>
      </c>
    </row>
    <row r="65" spans="4:6">
      <c r="D65" s="12"/>
      <c r="E65" s="13"/>
      <c r="F65" s="23" t="str">
        <f t="shared" ca="1" si="0"/>
        <v/>
      </c>
    </row>
    <row r="66" spans="4:6">
      <c r="D66" s="12"/>
      <c r="E66" s="13"/>
      <c r="F66" s="23" t="str">
        <f t="shared" ca="1" si="0"/>
        <v/>
      </c>
    </row>
  </sheetData>
  <protectedRanges>
    <protectedRange sqref="D3:D49 E3:E19 D50:E66" name="Range1"/>
  </protectedRanges>
  <pageMargins left="0.70866141732283472" right="0.70866141732283472" top="0.74803149606299213" bottom="0.74803149606299213" header="0.31496062992125984" footer="0.31496062992125984"/>
  <pageSetup paperSize="8"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theme="0" tint="-0.499984740745262"/>
  </sheetPr>
  <dimension ref="A1:CZ258"/>
  <sheetViews>
    <sheetView topLeftCell="A2" zoomScale="90" zoomScaleNormal="90" workbookViewId="0">
      <selection activeCell="I18" sqref="I18"/>
    </sheetView>
  </sheetViews>
  <sheetFormatPr defaultColWidth="8.625" defaultRowHeight="12.75"/>
  <cols>
    <col min="1" max="1" width="20.375" style="6" customWidth="1"/>
    <col min="2" max="2" width="23.125" style="6" bestFit="1" customWidth="1"/>
    <col min="3" max="3" width="24.625" style="6" bestFit="1" customWidth="1"/>
    <col min="4" max="5" width="8.625" style="6"/>
    <col min="6" max="6" width="10.125" style="6" bestFit="1" customWidth="1"/>
    <col min="7" max="8" width="11.375" style="6" bestFit="1" customWidth="1"/>
    <col min="9" max="9" width="5.875" style="25" customWidth="1"/>
    <col min="10" max="11" width="6.625" style="25" customWidth="1"/>
    <col min="12" max="58" width="6.625" style="25" bestFit="1" customWidth="1"/>
    <col min="59" max="16384" width="8.625" style="6"/>
  </cols>
  <sheetData>
    <row r="1" spans="1:58" s="33" customFormat="1" ht="30.75">
      <c r="A1" s="32" t="s">
        <v>94</v>
      </c>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row>
    <row r="3" spans="1:58">
      <c r="A3" s="30"/>
    </row>
    <row r="4" spans="1:58" hidden="1">
      <c r="A4" s="30"/>
      <c r="B4" s="25"/>
      <c r="M4" s="488" t="s">
        <v>889</v>
      </c>
    </row>
    <row r="5" spans="1:58" s="163" customFormat="1" ht="30">
      <c r="A5" s="161"/>
      <c r="B5" s="162"/>
      <c r="C5" s="161"/>
      <c r="D5" s="21"/>
      <c r="G5" s="20"/>
      <c r="H5" s="20"/>
      <c r="I5" s="278">
        <f>'Primary Inputs'!E$27</f>
        <v>2022</v>
      </c>
      <c r="J5" s="278">
        <f>'Primary Inputs'!F$27</f>
        <v>2023</v>
      </c>
      <c r="K5" s="278">
        <f>'Primary Inputs'!G$27</f>
        <v>2024</v>
      </c>
      <c r="L5" s="278">
        <f>'Primary Inputs'!H$27</f>
        <v>2025</v>
      </c>
      <c r="M5" s="278">
        <f>'Primary Inputs'!I$27</f>
        <v>2026</v>
      </c>
      <c r="N5" s="278">
        <f>'Primary Inputs'!J$27</f>
        <v>2027</v>
      </c>
      <c r="O5" s="278">
        <f>'Primary Inputs'!K$27</f>
        <v>2028</v>
      </c>
      <c r="P5" s="278">
        <f>'Primary Inputs'!L$27</f>
        <v>2029</v>
      </c>
      <c r="Q5" s="278">
        <f>'Primary Inputs'!M$27</f>
        <v>2030</v>
      </c>
      <c r="R5" s="278">
        <f>'Primary Inputs'!N$27</f>
        <v>2031</v>
      </c>
      <c r="S5" s="278">
        <f>'Primary Inputs'!O$27</f>
        <v>2032</v>
      </c>
      <c r="T5" s="278">
        <f>'Primary Inputs'!P$27</f>
        <v>2033</v>
      </c>
      <c r="U5" s="278">
        <f>'Primary Inputs'!Q$27</f>
        <v>2034</v>
      </c>
      <c r="V5" s="278">
        <f>'Primary Inputs'!R$27</f>
        <v>2035</v>
      </c>
      <c r="W5" s="278">
        <f>'Primary Inputs'!S$27</f>
        <v>2036</v>
      </c>
      <c r="X5" s="278">
        <f>'Primary Inputs'!T$27</f>
        <v>2037</v>
      </c>
      <c r="Y5" s="278">
        <f>'Primary Inputs'!U$27</f>
        <v>2038</v>
      </c>
      <c r="Z5" s="278">
        <f>'Primary Inputs'!V$27</f>
        <v>2039</v>
      </c>
      <c r="AA5" s="278">
        <f>'Primary Inputs'!W$27</f>
        <v>2040</v>
      </c>
      <c r="AB5" s="278">
        <f>'Primary Inputs'!X$27</f>
        <v>2041</v>
      </c>
      <c r="AC5" s="278">
        <f>'Primary Inputs'!Y$27</f>
        <v>2042</v>
      </c>
      <c r="AD5" s="278">
        <f>'Primary Inputs'!Z$27</f>
        <v>2043</v>
      </c>
      <c r="AE5" s="278">
        <f>'Primary Inputs'!AA$27</f>
        <v>2044</v>
      </c>
      <c r="AF5" s="278">
        <f>'Primary Inputs'!AB$27</f>
        <v>2045</v>
      </c>
      <c r="AG5" s="278">
        <f>'Primary Inputs'!AC$27</f>
        <v>2046</v>
      </c>
      <c r="AH5" s="278">
        <f>'Primary Inputs'!AD$27</f>
        <v>2047</v>
      </c>
      <c r="AI5" s="278">
        <f>'Primary Inputs'!AE$27</f>
        <v>2048</v>
      </c>
      <c r="AJ5" s="278">
        <f>'Primary Inputs'!AF$27</f>
        <v>2049</v>
      </c>
      <c r="AK5" s="278">
        <f>'Primary Inputs'!AG$27</f>
        <v>2050</v>
      </c>
      <c r="AL5" s="278">
        <f>'Primary Inputs'!AH$27</f>
        <v>2051</v>
      </c>
      <c r="AM5" s="278">
        <f>'Primary Inputs'!AI$27</f>
        <v>2052</v>
      </c>
      <c r="AN5" s="278">
        <f>'Primary Inputs'!AJ$27</f>
        <v>2053</v>
      </c>
      <c r="AO5" s="278">
        <f>'Primary Inputs'!AK$27</f>
        <v>2054</v>
      </c>
      <c r="AP5" s="278">
        <f>'Primary Inputs'!AL$27</f>
        <v>2055</v>
      </c>
      <c r="AQ5" s="278">
        <f>'Primary Inputs'!AM$27</f>
        <v>2056</v>
      </c>
      <c r="AR5" s="278">
        <f>'Primary Inputs'!AN$27</f>
        <v>2057</v>
      </c>
      <c r="AS5" s="278">
        <f>'Primary Inputs'!AO$27</f>
        <v>2058</v>
      </c>
      <c r="AT5" s="278">
        <f>'Primary Inputs'!AP$27</f>
        <v>2059</v>
      </c>
      <c r="AU5" s="278">
        <f>'Primary Inputs'!AQ$27</f>
        <v>2060</v>
      </c>
      <c r="AV5" s="278">
        <f>'Primary Inputs'!AR$27</f>
        <v>2061</v>
      </c>
      <c r="AW5" s="278">
        <f>'Primary Inputs'!AS$27</f>
        <v>2062</v>
      </c>
      <c r="AX5" s="278">
        <f>'Primary Inputs'!AT$27</f>
        <v>2063</v>
      </c>
      <c r="AY5" s="278">
        <f>'Primary Inputs'!AU$27</f>
        <v>2064</v>
      </c>
      <c r="AZ5" s="278">
        <f>'Primary Inputs'!AV$27</f>
        <v>2065</v>
      </c>
      <c r="BA5" s="278">
        <f>'Primary Inputs'!AW$27</f>
        <v>2066</v>
      </c>
      <c r="BB5" s="278">
        <f>'Primary Inputs'!AX$27</f>
        <v>2067</v>
      </c>
      <c r="BC5" s="278">
        <f>'Primary Inputs'!AY$27</f>
        <v>2068</v>
      </c>
      <c r="BD5" s="278">
        <f>'Primary Inputs'!AZ$27</f>
        <v>2069</v>
      </c>
      <c r="BE5" s="278">
        <f>'Primary Inputs'!BA$27</f>
        <v>2070</v>
      </c>
      <c r="BF5" s="278">
        <f>'Primary Inputs'!BB$27</f>
        <v>2071</v>
      </c>
    </row>
    <row r="7" spans="1:58" hidden="1">
      <c r="A7" s="30" t="s">
        <v>88</v>
      </c>
    </row>
    <row r="8" spans="1:58" hidden="1">
      <c r="B8" s="6" t="str">
        <f>'Primary Inputs'!B$23</f>
        <v>Units</v>
      </c>
      <c r="C8" s="6" t="str">
        <f>'Primary Inputs'!C$23</f>
        <v>$million</v>
      </c>
    </row>
    <row r="9" spans="1:58" hidden="1">
      <c r="B9" s="6" t="s">
        <v>294</v>
      </c>
      <c r="C9" s="6" t="str">
        <f xml:space="preserve"> C8 &amp; " (real)"</f>
        <v>$million (real)</v>
      </c>
      <c r="D9" s="31"/>
    </row>
    <row r="10" spans="1:58" hidden="1">
      <c r="B10" s="6" t="s">
        <v>89</v>
      </c>
      <c r="C10" s="6" t="str">
        <f>'Primary Inputs'!$C$17&amp;"-Year present value (" &amp; C8 &amp; ")"</f>
        <v>50-Year present value ($million)</v>
      </c>
    </row>
    <row r="11" spans="1:58" hidden="1"/>
    <row r="12" spans="1:58">
      <c r="A12" s="173" t="s">
        <v>879</v>
      </c>
      <c r="B12" s="157"/>
      <c r="C12" s="157"/>
      <c r="D12" s="157"/>
      <c r="E12" s="157"/>
      <c r="F12" s="157"/>
      <c r="G12" s="157"/>
      <c r="H12" s="157"/>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row>
    <row r="14" spans="1:58" s="483" customFormat="1">
      <c r="A14" s="484" t="s">
        <v>881</v>
      </c>
      <c r="I14" s="487">
        <f ca="1">Calculations!K110/'Primary Inputs'!$C$22</f>
        <v>0</v>
      </c>
      <c r="J14" s="487">
        <f ca="1">Calculations!L110/'Primary Inputs'!$C$22</f>
        <v>32.383778197545354</v>
      </c>
      <c r="K14" s="487">
        <f ca="1">Calculations!M110/'Primary Inputs'!$C$22</f>
        <v>6.081238462422661E-3</v>
      </c>
      <c r="L14" s="487">
        <f ca="1">Calculations!N110/'Primary Inputs'!$C$22</f>
        <v>1.1583311356995543E-2</v>
      </c>
      <c r="M14" s="487">
        <f ca="1">Calculations!O110/'Primary Inputs'!$C$22</f>
        <v>1.103172510190052E-2</v>
      </c>
      <c r="N14" s="487">
        <f ca="1">Calculations!P110/'Primary Inputs'!$C$22</f>
        <v>1.0506404858952875E-2</v>
      </c>
      <c r="O14" s="487">
        <f ca="1">Calculations!Q110/'Primary Inputs'!$C$22</f>
        <v>1.0006099865669403E-2</v>
      </c>
      <c r="P14" s="487">
        <f ca="1">Calculations!R110/'Primary Inputs'!$C$22</f>
        <v>9.5296189196851459E-3</v>
      </c>
      <c r="Q14" s="487">
        <f ca="1">Calculations!S110/'Primary Inputs'!$C$22</f>
        <v>9.0758275425572837E-3</v>
      </c>
      <c r="R14" s="487">
        <f ca="1">Calculations!T110/'Primary Inputs'!$C$22</f>
        <v>8.6436452786259818E-3</v>
      </c>
      <c r="S14" s="487">
        <f ca="1">Calculations!U110/'Primary Inputs'!$C$22</f>
        <v>8.2320431225009361E-3</v>
      </c>
      <c r="T14" s="487">
        <f ca="1">Calculations!V110/'Primary Inputs'!$C$22</f>
        <v>7.8400410690485089E-3</v>
      </c>
      <c r="U14" s="487">
        <f ca="1">Calculations!W110/'Primary Inputs'!$C$22</f>
        <v>7.4667057800461992E-3</v>
      </c>
      <c r="V14" s="487">
        <f ca="1">Calculations!X110/'Primary Inputs'!$C$22</f>
        <v>7.1111483619487612E-3</v>
      </c>
      <c r="W14" s="487">
        <f ca="1">Calculations!Y110/'Primary Inputs'!$C$22</f>
        <v>6.7725222494750088E-3</v>
      </c>
      <c r="X14" s="487">
        <f ca="1">Calculations!Z110/'Primary Inputs'!$C$22</f>
        <v>6.4500211899761999E-3</v>
      </c>
      <c r="Y14" s="487">
        <f ca="1">Calculations!AA110/'Primary Inputs'!$C$22</f>
        <v>6.1428773237868564E-3</v>
      </c>
      <c r="Z14" s="487">
        <f ca="1">Calculations!AB110/'Primary Inputs'!$C$22</f>
        <v>5.850359355987482E-3</v>
      </c>
      <c r="AA14" s="487">
        <f ca="1">Calculations!AC110/'Primary Inputs'!$C$22</f>
        <v>5.5717708152261732E-3</v>
      </c>
      <c r="AB14" s="487">
        <f ca="1">Calculations!AD110/'Primary Inputs'!$C$22</f>
        <v>5.3064483954534981E-3</v>
      </c>
      <c r="AC14" s="487">
        <f ca="1">Calculations!AE110/'Primary Inputs'!$C$22</f>
        <v>5.0537603766223791E-3</v>
      </c>
      <c r="AD14" s="487">
        <f ca="1">Calculations!AF110/'Primary Inputs'!$C$22</f>
        <v>4.8131051205927422E-3</v>
      </c>
      <c r="AE14" s="487">
        <f ca="1">Calculations!AG110/'Primary Inputs'!$C$22</f>
        <v>4.5839096386597541E-3</v>
      </c>
      <c r="AF14" s="487">
        <f ca="1">Calculations!AH110/'Primary Inputs'!$C$22</f>
        <v>4.3656282272950039E-3</v>
      </c>
      <c r="AG14" s="487">
        <f ca="1">Calculations!AI110/'Primary Inputs'!$C$22</f>
        <v>4.1577411688523847E-3</v>
      </c>
      <c r="AH14" s="487">
        <f ca="1">Calculations!AJ110/'Primary Inputs'!$C$22</f>
        <v>3.9597534941451283E-3</v>
      </c>
      <c r="AI14" s="487">
        <f ca="1">Calculations!AK110/'Primary Inputs'!$C$22</f>
        <v>3.7711938039477412E-3</v>
      </c>
      <c r="AJ14" s="487">
        <f ca="1">Calculations!AL110/'Primary Inputs'!$C$22</f>
        <v>3.5916131466168957E-3</v>
      </c>
      <c r="AK14" s="487">
        <f ca="1">Calculations!AM110/'Primary Inputs'!$C$22</f>
        <v>3.4205839491589485E-3</v>
      </c>
      <c r="AL14" s="487">
        <f ca="1">Calculations!AN110/'Primary Inputs'!$C$22</f>
        <v>3.2576989991989986E-3</v>
      </c>
      <c r="AM14" s="487">
        <f ca="1">Calculations!AO110/'Primary Inputs'!$C$22</f>
        <v>3.1025704754276172E-3</v>
      </c>
      <c r="AN14" s="487">
        <f ca="1">Calculations!AP110/'Primary Inputs'!$C$22</f>
        <v>2.9548290242167783E-3</v>
      </c>
      <c r="AO14" s="487">
        <f ca="1">Calculations!AQ110/'Primary Inputs'!$C$22</f>
        <v>2.8141228802064551E-3</v>
      </c>
      <c r="AP14" s="487">
        <f ca="1">Calculations!AR110/'Primary Inputs'!$C$22</f>
        <v>2.6801170287680523E-3</v>
      </c>
      <c r="AQ14" s="487">
        <f ca="1">Calculations!AS110/'Primary Inputs'!$C$22</f>
        <v>2.5524924083505265E-3</v>
      </c>
      <c r="AR14" s="487">
        <f ca="1">Calculations!AT110/'Primary Inputs'!$C$22</f>
        <v>2.4309451508100245E-3</v>
      </c>
      <c r="AS14" s="487">
        <f ca="1">Calculations!AU110/'Primary Inputs'!$C$22</f>
        <v>2.3151858579143095E-3</v>
      </c>
      <c r="AT14" s="487">
        <f ca="1">Calculations!AV110/'Primary Inputs'!$C$22</f>
        <v>2.2049389122993424E-3</v>
      </c>
      <c r="AU14" s="487">
        <f ca="1">Calculations!AW110/'Primary Inputs'!$C$22</f>
        <v>2.0999418212374688E-3</v>
      </c>
      <c r="AV14" s="487">
        <f ca="1">Calculations!AX110/'Primary Inputs'!$C$22</f>
        <v>1.9999445916547322E-3</v>
      </c>
      <c r="AW14" s="487">
        <f ca="1">Calculations!AY110/'Primary Inputs'!$C$22</f>
        <v>1.9047091349092687E-3</v>
      </c>
      <c r="AX14" s="487">
        <f ca="1">Calculations!AZ110/'Primary Inputs'!$C$22</f>
        <v>1.8140086999135891E-3</v>
      </c>
      <c r="AY14" s="487">
        <f ca="1">Calculations!BA110/'Primary Inputs'!$C$22</f>
        <v>1.727627333251037E-3</v>
      </c>
      <c r="AZ14" s="487">
        <f ca="1">Calculations!BB110/'Primary Inputs'!$C$22</f>
        <v>1.6453593650009877E-3</v>
      </c>
      <c r="BA14" s="487">
        <f ca="1">Calculations!BC110/'Primary Inputs'!$C$22</f>
        <v>1.5670089190485596E-3</v>
      </c>
      <c r="BB14" s="487">
        <f ca="1">Calculations!BD110/'Primary Inputs'!$C$22</f>
        <v>1.4923894467129136E-3</v>
      </c>
      <c r="BC14" s="487">
        <f ca="1">Calculations!BE110/'Primary Inputs'!$C$22</f>
        <v>1.4213232825837274E-3</v>
      </c>
      <c r="BD14" s="487">
        <f ca="1">Calculations!BF110/'Primary Inputs'!$C$22</f>
        <v>1.353641221508312E-3</v>
      </c>
      <c r="BE14" s="487">
        <f ca="1">Calculations!BG110/'Primary Inputs'!$C$22</f>
        <v>1.2891821157222014E-3</v>
      </c>
      <c r="BF14" s="487">
        <f ca="1">Calculations!BH110/'Primary Inputs'!$C$22</f>
        <v>1.2277924911640013E-3</v>
      </c>
    </row>
    <row r="16" spans="1:58" s="483" customFormat="1">
      <c r="A16" s="484" t="s">
        <v>882</v>
      </c>
      <c r="I16" s="487">
        <f>-Calculations!K395/'Primary Inputs'!$C$22</f>
        <v>0</v>
      </c>
      <c r="J16" s="487">
        <f>-Calculations!L395/'Primary Inputs'!$C$22</f>
        <v>-3.717714563613459</v>
      </c>
      <c r="K16" s="487">
        <f>-Calculations!M395/'Primary Inputs'!$C$22</f>
        <v>0</v>
      </c>
      <c r="L16" s="487">
        <f>-Calculations!N395/'Primary Inputs'!$C$22</f>
        <v>0</v>
      </c>
      <c r="M16" s="487">
        <f>-Calculations!O395/'Primary Inputs'!$C$22</f>
        <v>0</v>
      </c>
      <c r="N16" s="487">
        <f>-Calculations!P395/'Primary Inputs'!$C$22</f>
        <v>0</v>
      </c>
      <c r="O16" s="487">
        <f>-Calculations!Q395/'Primary Inputs'!$C$22</f>
        <v>0</v>
      </c>
      <c r="P16" s="487">
        <f>-Calculations!R395/'Primary Inputs'!$C$22</f>
        <v>0</v>
      </c>
      <c r="Q16" s="487">
        <f>-Calculations!S395/'Primary Inputs'!$C$22</f>
        <v>0</v>
      </c>
      <c r="R16" s="487">
        <f>-Calculations!T395/'Primary Inputs'!$C$22</f>
        <v>0</v>
      </c>
      <c r="S16" s="487">
        <f>-Calculations!U395/'Primary Inputs'!$C$22</f>
        <v>0</v>
      </c>
      <c r="T16" s="487">
        <f>-Calculations!V395/'Primary Inputs'!$C$22</f>
        <v>0</v>
      </c>
      <c r="U16" s="487">
        <f>-Calculations!W395/'Primary Inputs'!$C$22</f>
        <v>0</v>
      </c>
      <c r="V16" s="487">
        <f>-Calculations!X395/'Primary Inputs'!$C$22</f>
        <v>0</v>
      </c>
      <c r="W16" s="487">
        <f>-Calculations!Y395/'Primary Inputs'!$C$22</f>
        <v>0</v>
      </c>
      <c r="X16" s="487">
        <f>-Calculations!Z395/'Primary Inputs'!$C$22</f>
        <v>0</v>
      </c>
      <c r="Y16" s="487">
        <f>-Calculations!AA395/'Primary Inputs'!$C$22</f>
        <v>0</v>
      </c>
      <c r="Z16" s="487">
        <f>-Calculations!AB395/'Primary Inputs'!$C$22</f>
        <v>0</v>
      </c>
      <c r="AA16" s="487">
        <f>-Calculations!AC395/'Primary Inputs'!$C$22</f>
        <v>0</v>
      </c>
      <c r="AB16" s="487">
        <f>-Calculations!AD395/'Primary Inputs'!$C$22</f>
        <v>0</v>
      </c>
      <c r="AC16" s="487">
        <f>-Calculations!AE395/'Primary Inputs'!$C$22</f>
        <v>0</v>
      </c>
      <c r="AD16" s="487">
        <f>-Calculations!AF395/'Primary Inputs'!$C$22</f>
        <v>0</v>
      </c>
      <c r="AE16" s="487">
        <f>-Calculations!AG395/'Primary Inputs'!$C$22</f>
        <v>0</v>
      </c>
      <c r="AF16" s="487">
        <f>-Calculations!AH395/'Primary Inputs'!$C$22</f>
        <v>0</v>
      </c>
      <c r="AG16" s="487">
        <f>-Calculations!AI395/'Primary Inputs'!$C$22</f>
        <v>0</v>
      </c>
      <c r="AH16" s="487">
        <f>-Calculations!AJ395/'Primary Inputs'!$C$22</f>
        <v>0</v>
      </c>
      <c r="AI16" s="487">
        <f>-Calculations!AK395/'Primary Inputs'!$C$22</f>
        <v>0</v>
      </c>
      <c r="AJ16" s="487">
        <f>-Calculations!AL395/'Primary Inputs'!$C$22</f>
        <v>0</v>
      </c>
      <c r="AK16" s="487">
        <f>-Calculations!AM395/'Primary Inputs'!$C$22</f>
        <v>0</v>
      </c>
      <c r="AL16" s="487">
        <f>-Calculations!AN395/'Primary Inputs'!$C$22</f>
        <v>0</v>
      </c>
      <c r="AM16" s="487">
        <f>-Calculations!AO395/'Primary Inputs'!$C$22</f>
        <v>0</v>
      </c>
      <c r="AN16" s="487">
        <f>-Calculations!AP395/'Primary Inputs'!$C$22</f>
        <v>0</v>
      </c>
      <c r="AO16" s="487">
        <f>-Calculations!AQ395/'Primary Inputs'!$C$22</f>
        <v>0</v>
      </c>
      <c r="AP16" s="487">
        <f>-Calculations!AR395/'Primary Inputs'!$C$22</f>
        <v>0</v>
      </c>
      <c r="AQ16" s="487">
        <f>-Calculations!AS395/'Primary Inputs'!$C$22</f>
        <v>0</v>
      </c>
      <c r="AR16" s="487">
        <f>-Calculations!AT395/'Primary Inputs'!$C$22</f>
        <v>0</v>
      </c>
      <c r="AS16" s="487">
        <f>-Calculations!AU395/'Primary Inputs'!$C$22</f>
        <v>0</v>
      </c>
      <c r="AT16" s="487">
        <f>-Calculations!AV395/'Primary Inputs'!$C$22</f>
        <v>0</v>
      </c>
      <c r="AU16" s="487">
        <f>-Calculations!AW395/'Primary Inputs'!$C$22</f>
        <v>0</v>
      </c>
      <c r="AV16" s="487">
        <f>-Calculations!AX395/'Primary Inputs'!$C$22</f>
        <v>0</v>
      </c>
      <c r="AW16" s="487">
        <f>-Calculations!AY395/'Primary Inputs'!$C$22</f>
        <v>0</v>
      </c>
      <c r="AX16" s="487">
        <f>-Calculations!AZ395/'Primary Inputs'!$C$22</f>
        <v>0</v>
      </c>
      <c r="AY16" s="487">
        <f>-Calculations!BA395/'Primary Inputs'!$C$22</f>
        <v>0</v>
      </c>
      <c r="AZ16" s="487">
        <f>-Calculations!BB395/'Primary Inputs'!$C$22</f>
        <v>0</v>
      </c>
      <c r="BA16" s="487">
        <f>-Calculations!BC395/'Primary Inputs'!$C$22</f>
        <v>0</v>
      </c>
      <c r="BB16" s="487">
        <f>-Calculations!BD395/'Primary Inputs'!$C$22</f>
        <v>0</v>
      </c>
      <c r="BC16" s="487">
        <f>-Calculations!BE395/'Primary Inputs'!$C$22</f>
        <v>0</v>
      </c>
      <c r="BD16" s="487">
        <f>-Calculations!BF395/'Primary Inputs'!$C$22</f>
        <v>0</v>
      </c>
      <c r="BE16" s="487">
        <f>-Calculations!BG395/'Primary Inputs'!$C$22</f>
        <v>0</v>
      </c>
      <c r="BF16" s="487">
        <f>-Calculations!BH395/'Primary Inputs'!$C$22</f>
        <v>0</v>
      </c>
    </row>
    <row r="17" spans="1:58">
      <c r="B17" s="134"/>
    </row>
    <row r="18" spans="1:58" s="483" customFormat="1">
      <c r="A18" s="485" t="s">
        <v>883</v>
      </c>
      <c r="I18" s="487">
        <f ca="1">I14+I16</f>
        <v>0</v>
      </c>
      <c r="J18" s="487">
        <f t="shared" ref="J18:BF18" ca="1" si="0">J14+J16</f>
        <v>28.666063633931895</v>
      </c>
      <c r="K18" s="487">
        <f t="shared" ca="1" si="0"/>
        <v>6.081238462422661E-3</v>
      </c>
      <c r="L18" s="487">
        <f t="shared" ca="1" si="0"/>
        <v>1.1583311356995543E-2</v>
      </c>
      <c r="M18" s="487">
        <f t="shared" ca="1" si="0"/>
        <v>1.103172510190052E-2</v>
      </c>
      <c r="N18" s="487">
        <f t="shared" ca="1" si="0"/>
        <v>1.0506404858952875E-2</v>
      </c>
      <c r="O18" s="487">
        <f t="shared" ca="1" si="0"/>
        <v>1.0006099865669403E-2</v>
      </c>
      <c r="P18" s="487">
        <f t="shared" ca="1" si="0"/>
        <v>9.5296189196851459E-3</v>
      </c>
      <c r="Q18" s="487">
        <f t="shared" ca="1" si="0"/>
        <v>9.0758275425572837E-3</v>
      </c>
      <c r="R18" s="487">
        <f t="shared" ca="1" si="0"/>
        <v>8.6436452786259818E-3</v>
      </c>
      <c r="S18" s="487">
        <f t="shared" ca="1" si="0"/>
        <v>8.2320431225009361E-3</v>
      </c>
      <c r="T18" s="487">
        <f t="shared" ca="1" si="0"/>
        <v>7.8400410690485089E-3</v>
      </c>
      <c r="U18" s="487">
        <f t="shared" ca="1" si="0"/>
        <v>7.4667057800461992E-3</v>
      </c>
      <c r="V18" s="487">
        <f t="shared" ca="1" si="0"/>
        <v>7.1111483619487612E-3</v>
      </c>
      <c r="W18" s="487">
        <f t="shared" ca="1" si="0"/>
        <v>6.7725222494750088E-3</v>
      </c>
      <c r="X18" s="487">
        <f t="shared" ca="1" si="0"/>
        <v>6.4500211899761999E-3</v>
      </c>
      <c r="Y18" s="487">
        <f t="shared" ca="1" si="0"/>
        <v>6.1428773237868564E-3</v>
      </c>
      <c r="Z18" s="487">
        <f t="shared" ca="1" si="0"/>
        <v>5.850359355987482E-3</v>
      </c>
      <c r="AA18" s="487">
        <f t="shared" ca="1" si="0"/>
        <v>5.5717708152261732E-3</v>
      </c>
      <c r="AB18" s="487">
        <f t="shared" ca="1" si="0"/>
        <v>5.3064483954534981E-3</v>
      </c>
      <c r="AC18" s="487">
        <f t="shared" ca="1" si="0"/>
        <v>5.0537603766223791E-3</v>
      </c>
      <c r="AD18" s="487">
        <f t="shared" ca="1" si="0"/>
        <v>4.8131051205927422E-3</v>
      </c>
      <c r="AE18" s="487">
        <f t="shared" ca="1" si="0"/>
        <v>4.5839096386597541E-3</v>
      </c>
      <c r="AF18" s="487">
        <f t="shared" ca="1" si="0"/>
        <v>4.3656282272950039E-3</v>
      </c>
      <c r="AG18" s="487">
        <f t="shared" ca="1" si="0"/>
        <v>4.1577411688523847E-3</v>
      </c>
      <c r="AH18" s="487">
        <f t="shared" ca="1" si="0"/>
        <v>3.9597534941451283E-3</v>
      </c>
      <c r="AI18" s="487">
        <f t="shared" ca="1" si="0"/>
        <v>3.7711938039477412E-3</v>
      </c>
      <c r="AJ18" s="487">
        <f t="shared" ca="1" si="0"/>
        <v>3.5916131466168957E-3</v>
      </c>
      <c r="AK18" s="487">
        <f t="shared" ca="1" si="0"/>
        <v>3.4205839491589485E-3</v>
      </c>
      <c r="AL18" s="487">
        <f t="shared" ca="1" si="0"/>
        <v>3.2576989991989986E-3</v>
      </c>
      <c r="AM18" s="487">
        <f t="shared" ca="1" si="0"/>
        <v>3.1025704754276172E-3</v>
      </c>
      <c r="AN18" s="487">
        <f t="shared" ca="1" si="0"/>
        <v>2.9548290242167783E-3</v>
      </c>
      <c r="AO18" s="487">
        <f t="shared" ca="1" si="0"/>
        <v>2.8141228802064551E-3</v>
      </c>
      <c r="AP18" s="487">
        <f t="shared" ca="1" si="0"/>
        <v>2.6801170287680523E-3</v>
      </c>
      <c r="AQ18" s="487">
        <f t="shared" ca="1" si="0"/>
        <v>2.5524924083505265E-3</v>
      </c>
      <c r="AR18" s="487">
        <f t="shared" ca="1" si="0"/>
        <v>2.4309451508100245E-3</v>
      </c>
      <c r="AS18" s="487">
        <f t="shared" ca="1" si="0"/>
        <v>2.3151858579143095E-3</v>
      </c>
      <c r="AT18" s="487">
        <f t="shared" ca="1" si="0"/>
        <v>2.2049389122993424E-3</v>
      </c>
      <c r="AU18" s="487">
        <f t="shared" ca="1" si="0"/>
        <v>2.0999418212374688E-3</v>
      </c>
      <c r="AV18" s="487">
        <f t="shared" ca="1" si="0"/>
        <v>1.9999445916547322E-3</v>
      </c>
      <c r="AW18" s="487">
        <f t="shared" ca="1" si="0"/>
        <v>1.9047091349092687E-3</v>
      </c>
      <c r="AX18" s="487">
        <f t="shared" ca="1" si="0"/>
        <v>1.8140086999135891E-3</v>
      </c>
      <c r="AY18" s="487">
        <f t="shared" ca="1" si="0"/>
        <v>1.727627333251037E-3</v>
      </c>
      <c r="AZ18" s="487">
        <f t="shared" ca="1" si="0"/>
        <v>1.6453593650009877E-3</v>
      </c>
      <c r="BA18" s="487">
        <f t="shared" ca="1" si="0"/>
        <v>1.5670089190485596E-3</v>
      </c>
      <c r="BB18" s="487">
        <f t="shared" ca="1" si="0"/>
        <v>1.4923894467129136E-3</v>
      </c>
      <c r="BC18" s="487">
        <f t="shared" ca="1" si="0"/>
        <v>1.4213232825837274E-3</v>
      </c>
      <c r="BD18" s="487">
        <f t="shared" ca="1" si="0"/>
        <v>1.353641221508312E-3</v>
      </c>
      <c r="BE18" s="487">
        <f t="shared" ca="1" si="0"/>
        <v>1.2891821157222014E-3</v>
      </c>
      <c r="BF18" s="487">
        <f t="shared" ca="1" si="0"/>
        <v>1.2277924911640013E-3</v>
      </c>
    </row>
    <row r="19" spans="1:58">
      <c r="E19" s="482"/>
    </row>
    <row r="20" spans="1:58" s="483" customFormat="1">
      <c r="A20" s="483" t="s">
        <v>884</v>
      </c>
      <c r="C20" s="486"/>
      <c r="I20" s="487">
        <f ca="1">SUM($I$18:I$18)</f>
        <v>0</v>
      </c>
      <c r="J20" s="487">
        <f ca="1">SUM($I$18:J$18)</f>
        <v>28.666063633931895</v>
      </c>
      <c r="K20" s="487">
        <f ca="1">SUM($I$18:K$18)</f>
        <v>28.672144872394316</v>
      </c>
      <c r="L20" s="487">
        <f ca="1">SUM($I$18:L$18)</f>
        <v>28.683728183751313</v>
      </c>
      <c r="M20" s="487">
        <f ca="1">SUM($I$18:M$18)</f>
        <v>28.694759908853214</v>
      </c>
      <c r="N20" s="487">
        <f ca="1">SUM($I$18:N$18)</f>
        <v>28.705266313712166</v>
      </c>
      <c r="O20" s="487">
        <f ca="1">SUM($I$18:O$18)</f>
        <v>28.715272413577836</v>
      </c>
      <c r="P20" s="487">
        <f ca="1">SUM($I$18:P$18)</f>
        <v>28.724802032497522</v>
      </c>
      <c r="Q20" s="487">
        <f ca="1">SUM($I$18:Q$18)</f>
        <v>28.733877860040078</v>
      </c>
      <c r="R20" s="487">
        <f ca="1">SUM($I$18:R$18)</f>
        <v>28.742521505318702</v>
      </c>
      <c r="S20" s="487">
        <f ca="1">SUM($I$18:S$18)</f>
        <v>28.750753548441203</v>
      </c>
      <c r="T20" s="487">
        <f ca="1">SUM($I$18:T$18)</f>
        <v>28.758593589510252</v>
      </c>
      <c r="U20" s="487">
        <f ca="1">SUM($I$18:U$18)</f>
        <v>28.766060295290298</v>
      </c>
      <c r="V20" s="487">
        <f ca="1">SUM($I$18:V$18)</f>
        <v>28.773171443652249</v>
      </c>
      <c r="W20" s="487">
        <f ca="1">SUM($I$18:W$18)</f>
        <v>28.779943965901722</v>
      </c>
      <c r="X20" s="487">
        <f ca="1">SUM($I$18:X$18)</f>
        <v>28.786393987091699</v>
      </c>
      <c r="Y20" s="487">
        <f ca="1">SUM($I$18:Y$18)</f>
        <v>28.792536864415485</v>
      </c>
      <c r="Z20" s="487">
        <f ca="1">SUM($I$18:Z$18)</f>
        <v>28.798387223771474</v>
      </c>
      <c r="AA20" s="487">
        <f ca="1">SUM($I$18:AA$18)</f>
        <v>28.803958994586701</v>
      </c>
      <c r="AB20" s="487">
        <f ca="1">SUM($I$18:AB$18)</f>
        <v>28.809265442982156</v>
      </c>
      <c r="AC20" s="487">
        <f ca="1">SUM($I$18:AC$18)</f>
        <v>28.814319203358778</v>
      </c>
      <c r="AD20" s="487">
        <f ca="1">SUM($I$18:AD$18)</f>
        <v>28.819132308479372</v>
      </c>
      <c r="AE20" s="487">
        <f ca="1">SUM($I$18:AE$18)</f>
        <v>28.823716218118033</v>
      </c>
      <c r="AF20" s="487">
        <f ca="1">SUM($I$18:AF$18)</f>
        <v>28.828081846345327</v>
      </c>
      <c r="AG20" s="487">
        <f ca="1">SUM($I$18:AG$18)</f>
        <v>28.832239587514181</v>
      </c>
      <c r="AH20" s="487">
        <f ca="1">SUM($I$18:AH$18)</f>
        <v>28.836199341008324</v>
      </c>
      <c r="AI20" s="487">
        <f ca="1">SUM($I$18:AI$18)</f>
        <v>28.839970534812274</v>
      </c>
      <c r="AJ20" s="487">
        <f ca="1">SUM($I$18:AJ$18)</f>
        <v>28.843562147958892</v>
      </c>
      <c r="AK20" s="487">
        <f ca="1">SUM($I$18:AK$18)</f>
        <v>28.846982731908049</v>
      </c>
      <c r="AL20" s="487">
        <f ca="1">SUM($I$18:AL$18)</f>
        <v>28.850240430907249</v>
      </c>
      <c r="AM20" s="487">
        <f ca="1">SUM($I$18:AM$18)</f>
        <v>28.853343001382676</v>
      </c>
      <c r="AN20" s="487">
        <f ca="1">SUM($I$18:AN$18)</f>
        <v>28.856297830406891</v>
      </c>
      <c r="AO20" s="487">
        <f ca="1">SUM($I$18:AO$18)</f>
        <v>28.859111953287098</v>
      </c>
      <c r="AP20" s="487">
        <f ca="1">SUM($I$18:AP$18)</f>
        <v>28.861792070315865</v>
      </c>
      <c r="AQ20" s="487">
        <f ca="1">SUM($I$18:AQ$18)</f>
        <v>28.864344562724217</v>
      </c>
      <c r="AR20" s="487">
        <f ca="1">SUM($I$18:AR$18)</f>
        <v>28.866775507875026</v>
      </c>
      <c r="AS20" s="487">
        <f ca="1">SUM($I$18:AS$18)</f>
        <v>28.869090693732939</v>
      </c>
      <c r="AT20" s="487">
        <f ca="1">SUM($I$18:AT$18)</f>
        <v>28.871295632645239</v>
      </c>
      <c r="AU20" s="487">
        <f ca="1">SUM($I$18:AU$18)</f>
        <v>28.873395574466478</v>
      </c>
      <c r="AV20" s="487">
        <f ca="1">SUM($I$18:AV$18)</f>
        <v>28.875395519058134</v>
      </c>
      <c r="AW20" s="487">
        <f ca="1">SUM($I$18:AW$18)</f>
        <v>28.877300228193043</v>
      </c>
      <c r="AX20" s="487">
        <f ca="1">SUM($I$18:AX$18)</f>
        <v>28.879114236892956</v>
      </c>
      <c r="AY20" s="487">
        <f ca="1">SUM($I$18:AY$18)</f>
        <v>28.880841864226209</v>
      </c>
      <c r="AZ20" s="487">
        <f ca="1">SUM($I$18:AZ$18)</f>
        <v>28.882487223591209</v>
      </c>
      <c r="BA20" s="487">
        <f ca="1">SUM($I$18:BA$18)</f>
        <v>28.884054232510259</v>
      </c>
      <c r="BB20" s="487">
        <f ca="1">SUM($I$18:BB$18)</f>
        <v>28.885546621956973</v>
      </c>
      <c r="BC20" s="487">
        <f ca="1">SUM($I$18:BC$18)</f>
        <v>28.886967945239558</v>
      </c>
      <c r="BD20" s="487">
        <f ca="1">SUM($I$18:BD$18)</f>
        <v>28.888321586461068</v>
      </c>
      <c r="BE20" s="487">
        <f ca="1">SUM($I$18:BE$18)</f>
        <v>28.889610768576791</v>
      </c>
      <c r="BF20" s="487">
        <f ca="1">SUM($I$18:BF$18)</f>
        <v>28.890838561067955</v>
      </c>
    </row>
    <row r="22" spans="1:58">
      <c r="A22" s="6" t="s">
        <v>887</v>
      </c>
      <c r="B22" s="6" t="str">
        <f>I$5&amp;""&amp;$M$4&amp;""&amp;M$5</f>
        <v>2022-2026</v>
      </c>
      <c r="C22" s="25">
        <f ca="1">SUM(I$14:M$14)</f>
        <v>32.41247447246667</v>
      </c>
    </row>
    <row r="23" spans="1:58">
      <c r="B23" s="6" t="str">
        <f>N5&amp;""&amp;$M$4&amp;""&amp;R$5</f>
        <v>2027-2031</v>
      </c>
      <c r="C23" s="25">
        <f ca="1">SUM(N$14:R$14)</f>
        <v>4.7761596465490691E-2</v>
      </c>
    </row>
    <row r="24" spans="1:58">
      <c r="B24" s="6" t="str">
        <f>S$5&amp;""&amp;$M$4&amp;""&amp;W$5</f>
        <v>2032-2036</v>
      </c>
      <c r="C24" s="25">
        <f ca="1">SUM(S$14:W$14)</f>
        <v>3.7422460583019408E-2</v>
      </c>
    </row>
    <row r="25" spans="1:58">
      <c r="B25" s="6" t="str">
        <f>X$5&amp;""&amp;$M$4&amp;""&amp;AB$5</f>
        <v>2037-2041</v>
      </c>
      <c r="C25" s="25">
        <f ca="1">SUM(X$14:AB$14)</f>
        <v>2.9321477080430213E-2</v>
      </c>
    </row>
    <row r="26" spans="1:58">
      <c r="B26" s="6" t="str">
        <f>AC$5&amp;""&amp;$M$4&amp;""&amp;AG$5</f>
        <v>2042-2046</v>
      </c>
      <c r="C26" s="25">
        <f ca="1">SUM(AC$14:AG$14)</f>
        <v>2.2974144532022261E-2</v>
      </c>
    </row>
    <row r="27" spans="1:58">
      <c r="B27" s="6" t="str">
        <f>AH$5&amp;""&amp;$M$4&amp;""&amp;AL$5</f>
        <v>2047-2051</v>
      </c>
      <c r="C27" s="25">
        <f ca="1">SUM(AH$14:AL$14)</f>
        <v>1.8000843393067713E-2</v>
      </c>
    </row>
    <row r="28" spans="1:58">
      <c r="B28" s="6" t="str">
        <f>AM$5&amp;""&amp;$M$4&amp;""&amp;AQ$5</f>
        <v>2052-2056</v>
      </c>
      <c r="C28" s="25">
        <f ca="1">SUM(AM$14:AQ$14)</f>
        <v>1.4104131816969429E-2</v>
      </c>
    </row>
    <row r="29" spans="1:58">
      <c r="B29" s="6" t="str">
        <f>AR$5&amp;""&amp;$M$4&amp;""&amp;AV$5</f>
        <v>2057-2061</v>
      </c>
      <c r="C29" s="25">
        <f ca="1">SUM(AR$14:AV$14)</f>
        <v>1.1050956333915878E-2</v>
      </c>
    </row>
    <row r="30" spans="1:58">
      <c r="B30" s="6" t="str">
        <f>AW$5&amp;""&amp;$M$4&amp;""&amp;BA$5</f>
        <v>2062-2066</v>
      </c>
      <c r="C30" s="25">
        <f ca="1">SUM(AW$14:BA$14)</f>
        <v>8.658713452123443E-3</v>
      </c>
    </row>
    <row r="31" spans="1:58">
      <c r="B31" s="6" t="str">
        <f>BB$5&amp;""&amp;$M$4&amp;""&amp;BF$5</f>
        <v>2067-2071</v>
      </c>
      <c r="C31" s="25">
        <f ca="1">SUM(BB$14:BF$14)</f>
        <v>6.7843285576911555E-3</v>
      </c>
    </row>
    <row r="33" spans="1:3">
      <c r="A33" s="6" t="s">
        <v>888</v>
      </c>
      <c r="B33" s="6" t="str">
        <f>B22</f>
        <v>2022-2026</v>
      </c>
      <c r="C33" s="25">
        <f>SUM(I$16:M$16)</f>
        <v>-3.717714563613459</v>
      </c>
    </row>
    <row r="34" spans="1:3">
      <c r="B34" s="6" t="str">
        <f t="shared" ref="B34:B42" si="1">B23</f>
        <v>2027-2031</v>
      </c>
      <c r="C34" s="25">
        <f>SUM(N$16:R$16)</f>
        <v>0</v>
      </c>
    </row>
    <row r="35" spans="1:3">
      <c r="B35" s="6" t="str">
        <f t="shared" si="1"/>
        <v>2032-2036</v>
      </c>
      <c r="C35" s="25">
        <f>SUM(S$16:W$16)</f>
        <v>0</v>
      </c>
    </row>
    <row r="36" spans="1:3">
      <c r="B36" s="6" t="str">
        <f t="shared" si="1"/>
        <v>2037-2041</v>
      </c>
      <c r="C36" s="25">
        <f>SUM(X$16:AB$16)</f>
        <v>0</v>
      </c>
    </row>
    <row r="37" spans="1:3">
      <c r="B37" s="6" t="str">
        <f t="shared" si="1"/>
        <v>2042-2046</v>
      </c>
      <c r="C37" s="25">
        <f>SUM(AC$16:AG$16)</f>
        <v>0</v>
      </c>
    </row>
    <row r="38" spans="1:3">
      <c r="B38" s="6" t="str">
        <f t="shared" si="1"/>
        <v>2047-2051</v>
      </c>
      <c r="C38" s="25">
        <f>SUM(AH$16:AL$16)</f>
        <v>0</v>
      </c>
    </row>
    <row r="39" spans="1:3">
      <c r="B39" s="6" t="str">
        <f t="shared" si="1"/>
        <v>2052-2056</v>
      </c>
      <c r="C39" s="25">
        <f>SUM(AM$16:AQ$16)</f>
        <v>0</v>
      </c>
    </row>
    <row r="40" spans="1:3">
      <c r="B40" s="6" t="str">
        <f t="shared" si="1"/>
        <v>2057-2061</v>
      </c>
      <c r="C40" s="25">
        <f>SUM(AR$16:AV$16)</f>
        <v>0</v>
      </c>
    </row>
    <row r="41" spans="1:3">
      <c r="B41" s="6" t="str">
        <f t="shared" si="1"/>
        <v>2062-2066</v>
      </c>
      <c r="C41" s="25">
        <f>SUM(AW$16:BA$16)</f>
        <v>0</v>
      </c>
    </row>
    <row r="42" spans="1:3">
      <c r="B42" s="6" t="str">
        <f t="shared" si="1"/>
        <v>2067-2071</v>
      </c>
      <c r="C42" s="25">
        <f>SUM(BB$16:BF$16)</f>
        <v>0</v>
      </c>
    </row>
    <row r="44" spans="1:3">
      <c r="A44" s="59" t="s">
        <v>903</v>
      </c>
      <c r="B44" s="6" t="str">
        <f>B22</f>
        <v>2022-2026</v>
      </c>
      <c r="C44" s="25">
        <f ca="1">SUM(I$18:M$18)</f>
        <v>28.694759908853214</v>
      </c>
    </row>
    <row r="45" spans="1:3">
      <c r="A45" s="59"/>
      <c r="B45" s="6" t="str">
        <f t="shared" ref="B45:B53" si="2">B23</f>
        <v>2027-2031</v>
      </c>
      <c r="C45" s="25">
        <f ca="1">SUM(N$18:R$18)</f>
        <v>4.7761596465490691E-2</v>
      </c>
    </row>
    <row r="46" spans="1:3">
      <c r="A46" s="59"/>
      <c r="B46" s="6" t="str">
        <f t="shared" si="2"/>
        <v>2032-2036</v>
      </c>
      <c r="C46" s="25">
        <f ca="1">SUM(S$18:W$18)</f>
        <v>3.7422460583019408E-2</v>
      </c>
    </row>
    <row r="47" spans="1:3">
      <c r="A47" s="59"/>
      <c r="B47" s="6" t="str">
        <f t="shared" si="2"/>
        <v>2037-2041</v>
      </c>
      <c r="C47" s="25">
        <f ca="1">SUM(X$18:AB$18)</f>
        <v>2.9321477080430213E-2</v>
      </c>
    </row>
    <row r="48" spans="1:3">
      <c r="A48" s="59"/>
      <c r="B48" s="6" t="str">
        <f t="shared" si="2"/>
        <v>2042-2046</v>
      </c>
      <c r="C48" s="25">
        <f ca="1">SUM(AC$18:AG$18)</f>
        <v>2.2974144532022261E-2</v>
      </c>
    </row>
    <row r="49" spans="1:3">
      <c r="A49" s="59"/>
      <c r="B49" s="6" t="str">
        <f t="shared" si="2"/>
        <v>2047-2051</v>
      </c>
      <c r="C49" s="25">
        <f ca="1">SUM(AH$18:AL$18)</f>
        <v>1.8000843393067713E-2</v>
      </c>
    </row>
    <row r="50" spans="1:3">
      <c r="A50" s="59"/>
      <c r="B50" s="6" t="str">
        <f t="shared" si="2"/>
        <v>2052-2056</v>
      </c>
      <c r="C50" s="25">
        <f ca="1">SUM(AM$18:AQ$18)</f>
        <v>1.4104131816969429E-2</v>
      </c>
    </row>
    <row r="51" spans="1:3">
      <c r="B51" s="6" t="str">
        <f t="shared" si="2"/>
        <v>2057-2061</v>
      </c>
      <c r="C51" s="25">
        <f ca="1">SUM(AR$18:AV$18)</f>
        <v>1.1050956333915878E-2</v>
      </c>
    </row>
    <row r="52" spans="1:3">
      <c r="B52" s="6" t="str">
        <f t="shared" si="2"/>
        <v>2062-2066</v>
      </c>
      <c r="C52" s="25">
        <f ca="1">SUM(AW$18:BA$18)</f>
        <v>8.658713452123443E-3</v>
      </c>
    </row>
    <row r="53" spans="1:3">
      <c r="B53" s="6" t="str">
        <f t="shared" si="2"/>
        <v>2067-2071</v>
      </c>
      <c r="C53" s="25">
        <f ca="1">SUM(BB$18:BF$18)</f>
        <v>6.7843285576911555E-3</v>
      </c>
    </row>
    <row r="54" spans="1:3">
      <c r="C54" s="25"/>
    </row>
    <row r="55" spans="1:3">
      <c r="A55" s="263" t="s">
        <v>884</v>
      </c>
      <c r="B55" s="6" t="str">
        <f>B33</f>
        <v>2022-2026</v>
      </c>
      <c r="C55" s="25">
        <f ca="1">M$20</f>
        <v>28.694759908853214</v>
      </c>
    </row>
    <row r="56" spans="1:3">
      <c r="A56" s="263"/>
      <c r="B56" s="6" t="str">
        <f t="shared" ref="B56:B64" si="3">B34</f>
        <v>2027-2031</v>
      </c>
      <c r="C56" s="25">
        <f ca="1">R$20</f>
        <v>28.742521505318702</v>
      </c>
    </row>
    <row r="57" spans="1:3">
      <c r="A57" s="263"/>
      <c r="B57" s="6" t="str">
        <f t="shared" si="3"/>
        <v>2032-2036</v>
      </c>
      <c r="C57" s="25">
        <f ca="1">W$20</f>
        <v>28.779943965901722</v>
      </c>
    </row>
    <row r="58" spans="1:3">
      <c r="B58" s="6" t="str">
        <f t="shared" si="3"/>
        <v>2037-2041</v>
      </c>
      <c r="C58" s="25">
        <f ca="1">AB$20</f>
        <v>28.809265442982156</v>
      </c>
    </row>
    <row r="59" spans="1:3">
      <c r="B59" s="6" t="str">
        <f t="shared" si="3"/>
        <v>2042-2046</v>
      </c>
      <c r="C59" s="25">
        <f ca="1">AG$20</f>
        <v>28.832239587514181</v>
      </c>
    </row>
    <row r="60" spans="1:3">
      <c r="B60" s="6" t="str">
        <f t="shared" si="3"/>
        <v>2047-2051</v>
      </c>
      <c r="C60" s="25">
        <f ca="1">AL$20</f>
        <v>28.850240430907249</v>
      </c>
    </row>
    <row r="61" spans="1:3">
      <c r="B61" s="6" t="str">
        <f t="shared" si="3"/>
        <v>2052-2056</v>
      </c>
      <c r="C61" s="25">
        <f ca="1">AQ$20</f>
        <v>28.864344562724217</v>
      </c>
    </row>
    <row r="62" spans="1:3">
      <c r="B62" s="6" t="str">
        <f t="shared" si="3"/>
        <v>2057-2061</v>
      </c>
      <c r="C62" s="25">
        <f ca="1">AV$20</f>
        <v>28.875395519058134</v>
      </c>
    </row>
    <row r="63" spans="1:3">
      <c r="B63" s="6" t="str">
        <f t="shared" si="3"/>
        <v>2062-2066</v>
      </c>
      <c r="C63" s="25">
        <f ca="1">BA$20</f>
        <v>28.884054232510259</v>
      </c>
    </row>
    <row r="64" spans="1:3">
      <c r="B64" s="6" t="str">
        <f t="shared" si="3"/>
        <v>2067-2071</v>
      </c>
      <c r="C64" s="25">
        <f ca="1">BF$20</f>
        <v>28.890838561067955</v>
      </c>
    </row>
    <row r="66" spans="1:58" s="157" customFormat="1">
      <c r="A66" s="173" t="s">
        <v>880</v>
      </c>
      <c r="I66" s="174"/>
      <c r="J66" s="174"/>
      <c r="K66" s="174"/>
      <c r="L66" s="174"/>
      <c r="M66" s="174"/>
      <c r="N66" s="174"/>
      <c r="O66" s="174"/>
      <c r="P66" s="174"/>
      <c r="Q66" s="174"/>
      <c r="R66" s="174"/>
      <c r="S66" s="174"/>
      <c r="T66" s="174"/>
      <c r="U66" s="174"/>
      <c r="V66" s="174"/>
      <c r="W66" s="174"/>
      <c r="X66" s="174"/>
      <c r="Y66" s="174"/>
      <c r="Z66" s="174"/>
      <c r="AA66" s="174"/>
      <c r="AB66" s="174"/>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c r="BD66" s="174"/>
      <c r="BE66" s="174"/>
      <c r="BF66" s="174"/>
    </row>
    <row r="68" spans="1:58">
      <c r="B68" s="6" t="s">
        <v>119</v>
      </c>
      <c r="I68" s="155">
        <f ca="1">I130/'Primary Inputs'!$C$22</f>
        <v>0</v>
      </c>
      <c r="J68" s="155">
        <f ca="1">J130/'Primary Inputs'!$C$22</f>
        <v>2.8467710449984329</v>
      </c>
      <c r="K68" s="155">
        <f ca="1">K130/'Primary Inputs'!$C$22</f>
        <v>2.0610405483106983E-2</v>
      </c>
      <c r="L68" s="155">
        <f ca="1">L130/'Primary Inputs'!$C$22</f>
        <v>4.1220810966213967E-2</v>
      </c>
      <c r="M68" s="155">
        <f ca="1">M130/'Primary Inputs'!$C$22</f>
        <v>4.1220810966213967E-2</v>
      </c>
      <c r="N68" s="155">
        <f ca="1">N130/'Primary Inputs'!$C$22</f>
        <v>4.1220810966213967E-2</v>
      </c>
      <c r="O68" s="155">
        <f ca="1">O130/'Primary Inputs'!$C$22</f>
        <v>4.1220810966213967E-2</v>
      </c>
      <c r="P68" s="155">
        <f ca="1">P130/'Primary Inputs'!$C$22</f>
        <v>4.1220810966213967E-2</v>
      </c>
      <c r="Q68" s="155">
        <f ca="1">Q130/'Primary Inputs'!$C$22</f>
        <v>4.1220810966213967E-2</v>
      </c>
      <c r="R68" s="155">
        <f ca="1">R130/'Primary Inputs'!$C$22</f>
        <v>4.1220810966213967E-2</v>
      </c>
      <c r="S68" s="155">
        <f ca="1">S130/'Primary Inputs'!$C$22</f>
        <v>4.1220810966213967E-2</v>
      </c>
      <c r="T68" s="155">
        <f ca="1">T130/'Primary Inputs'!$C$22</f>
        <v>4.1220810966213967E-2</v>
      </c>
      <c r="U68" s="155">
        <f ca="1">U130/'Primary Inputs'!$C$22</f>
        <v>4.1220810966213967E-2</v>
      </c>
      <c r="V68" s="155">
        <f ca="1">V130/'Primary Inputs'!$C$22</f>
        <v>4.1220810966213967E-2</v>
      </c>
      <c r="W68" s="155">
        <f ca="1">W130/'Primary Inputs'!$C$22</f>
        <v>4.1220810966213967E-2</v>
      </c>
      <c r="X68" s="155">
        <f ca="1">X130/'Primary Inputs'!$C$22</f>
        <v>4.1220810966213967E-2</v>
      </c>
      <c r="Y68" s="155">
        <f ca="1">Y130/'Primary Inputs'!$C$22</f>
        <v>4.1220810966213967E-2</v>
      </c>
      <c r="Z68" s="155">
        <f ca="1">Z130/'Primary Inputs'!$C$22</f>
        <v>4.1220810966213967E-2</v>
      </c>
      <c r="AA68" s="155">
        <f ca="1">AA130/'Primary Inputs'!$C$22</f>
        <v>4.1220810966213967E-2</v>
      </c>
      <c r="AB68" s="155">
        <f ca="1">AB130/'Primary Inputs'!$C$22</f>
        <v>4.1220810966213967E-2</v>
      </c>
      <c r="AC68" s="155">
        <f ca="1">AC130/'Primary Inputs'!$C$22</f>
        <v>4.1220810966213967E-2</v>
      </c>
      <c r="AD68" s="155">
        <f ca="1">AD130/'Primary Inputs'!$C$22</f>
        <v>4.1220810966213967E-2</v>
      </c>
      <c r="AE68" s="155">
        <f ca="1">AE130/'Primary Inputs'!$C$22</f>
        <v>4.1220810966213967E-2</v>
      </c>
      <c r="AF68" s="155">
        <f ca="1">AF130/'Primary Inputs'!$C$22</f>
        <v>4.1220810966213967E-2</v>
      </c>
      <c r="AG68" s="155">
        <f ca="1">AG130/'Primary Inputs'!$C$22</f>
        <v>4.1220810966213967E-2</v>
      </c>
      <c r="AH68" s="155">
        <f ca="1">AH130/'Primary Inputs'!$C$22</f>
        <v>4.1220810966213967E-2</v>
      </c>
      <c r="AI68" s="155">
        <f ca="1">AI130/'Primary Inputs'!$C$22</f>
        <v>4.1220810966213967E-2</v>
      </c>
      <c r="AJ68" s="155">
        <f ca="1">AJ130/'Primary Inputs'!$C$22</f>
        <v>4.1220810966213967E-2</v>
      </c>
      <c r="AK68" s="155">
        <f ca="1">AK130/'Primary Inputs'!$C$22</f>
        <v>4.1220810966213967E-2</v>
      </c>
      <c r="AL68" s="155">
        <f ca="1">AL130/'Primary Inputs'!$C$22</f>
        <v>4.1220810966213967E-2</v>
      </c>
      <c r="AM68" s="155">
        <f ca="1">AM130/'Primary Inputs'!$C$22</f>
        <v>4.1220810966213967E-2</v>
      </c>
      <c r="AN68" s="155">
        <f ca="1">AN130/'Primary Inputs'!$C$22</f>
        <v>4.1220810966213967E-2</v>
      </c>
      <c r="AO68" s="155">
        <f ca="1">AO130/'Primary Inputs'!$C$22</f>
        <v>4.1220810966213967E-2</v>
      </c>
      <c r="AP68" s="155">
        <f ca="1">AP130/'Primary Inputs'!$C$22</f>
        <v>4.1220810966213967E-2</v>
      </c>
      <c r="AQ68" s="155">
        <f ca="1">AQ130/'Primary Inputs'!$C$22</f>
        <v>4.1220810966213967E-2</v>
      </c>
      <c r="AR68" s="155">
        <f ca="1">AR130/'Primary Inputs'!$C$22</f>
        <v>4.1220810966213967E-2</v>
      </c>
      <c r="AS68" s="155">
        <f ca="1">AS130/'Primary Inputs'!$C$22</f>
        <v>4.1220810966213967E-2</v>
      </c>
      <c r="AT68" s="155">
        <f ca="1">AT130/'Primary Inputs'!$C$22</f>
        <v>4.1220810966213967E-2</v>
      </c>
      <c r="AU68" s="155">
        <f ca="1">AU130/'Primary Inputs'!$C$22</f>
        <v>4.1220810966213967E-2</v>
      </c>
      <c r="AV68" s="155">
        <f ca="1">AV130/'Primary Inputs'!$C$22</f>
        <v>4.1220810966213967E-2</v>
      </c>
      <c r="AW68" s="155">
        <f ca="1">AW130/'Primary Inputs'!$C$22</f>
        <v>4.1220810966213967E-2</v>
      </c>
      <c r="AX68" s="155">
        <f ca="1">AX130/'Primary Inputs'!$C$22</f>
        <v>4.1220810966213967E-2</v>
      </c>
      <c r="AY68" s="155">
        <f ca="1">AY130/'Primary Inputs'!$C$22</f>
        <v>4.1220810966213967E-2</v>
      </c>
      <c r="AZ68" s="155">
        <f ca="1">AZ130/'Primary Inputs'!$C$22</f>
        <v>4.1220810966213967E-2</v>
      </c>
      <c r="BA68" s="155">
        <f ca="1">BA130/'Primary Inputs'!$C$22</f>
        <v>4.1220810966213967E-2</v>
      </c>
      <c r="BB68" s="155">
        <f ca="1">BB130/'Primary Inputs'!$C$22</f>
        <v>4.1220810966213967E-2</v>
      </c>
      <c r="BC68" s="155">
        <f ca="1">BC130/'Primary Inputs'!$C$22</f>
        <v>4.1220810966213967E-2</v>
      </c>
      <c r="BD68" s="155">
        <f ca="1">BD130/'Primary Inputs'!$C$22</f>
        <v>4.1220810966213967E-2</v>
      </c>
      <c r="BE68" s="155">
        <f ca="1">BE130/'Primary Inputs'!$C$22</f>
        <v>4.1220810966213967E-2</v>
      </c>
      <c r="BF68" s="155">
        <f ca="1">BF130/'Primary Inputs'!$C$22</f>
        <v>4.1220810966213967E-2</v>
      </c>
    </row>
    <row r="69" spans="1:58">
      <c r="I69" s="155">
        <v>0</v>
      </c>
      <c r="J69" s="155">
        <v>0</v>
      </c>
      <c r="K69" s="155">
        <v>0</v>
      </c>
      <c r="L69" s="155">
        <v>0</v>
      </c>
      <c r="M69" s="155">
        <v>0</v>
      </c>
      <c r="N69" s="155">
        <v>0</v>
      </c>
      <c r="O69" s="155">
        <v>0</v>
      </c>
      <c r="P69" s="155">
        <v>0</v>
      </c>
      <c r="Q69" s="155">
        <v>0</v>
      </c>
      <c r="R69" s="155">
        <v>0</v>
      </c>
      <c r="S69" s="155">
        <v>0</v>
      </c>
      <c r="T69" s="155">
        <v>0</v>
      </c>
      <c r="U69" s="155">
        <v>0</v>
      </c>
      <c r="V69" s="155">
        <v>0</v>
      </c>
      <c r="W69" s="155">
        <v>0</v>
      </c>
      <c r="X69" s="155">
        <v>0</v>
      </c>
      <c r="Y69" s="155">
        <v>0</v>
      </c>
      <c r="Z69" s="155">
        <v>0</v>
      </c>
      <c r="AA69" s="155">
        <v>0</v>
      </c>
      <c r="AB69" s="155">
        <v>0</v>
      </c>
      <c r="AC69" s="155">
        <v>0</v>
      </c>
      <c r="AD69" s="155">
        <v>0</v>
      </c>
      <c r="AE69" s="155">
        <v>0</v>
      </c>
      <c r="AF69" s="155">
        <v>0</v>
      </c>
      <c r="AG69" s="155">
        <v>0</v>
      </c>
      <c r="AH69" s="155">
        <v>0</v>
      </c>
      <c r="AI69" s="155">
        <v>0</v>
      </c>
      <c r="AJ69" s="155">
        <v>0</v>
      </c>
      <c r="AK69" s="155">
        <v>0</v>
      </c>
      <c r="AL69" s="155">
        <v>0</v>
      </c>
      <c r="AM69" s="155">
        <v>0</v>
      </c>
      <c r="AN69" s="155">
        <v>0</v>
      </c>
      <c r="AO69" s="155">
        <v>0</v>
      </c>
      <c r="AP69" s="155">
        <v>0</v>
      </c>
      <c r="AQ69" s="155">
        <v>0</v>
      </c>
      <c r="AR69" s="155">
        <v>0</v>
      </c>
      <c r="AS69" s="155">
        <v>0</v>
      </c>
      <c r="AT69" s="155">
        <v>0</v>
      </c>
      <c r="AU69" s="155">
        <v>0</v>
      </c>
      <c r="AV69" s="155">
        <v>0</v>
      </c>
      <c r="AW69" s="155">
        <v>0</v>
      </c>
      <c r="AX69" s="155">
        <v>0</v>
      </c>
      <c r="AY69" s="155">
        <v>0</v>
      </c>
      <c r="AZ69" s="155">
        <v>0</v>
      </c>
      <c r="BA69" s="155">
        <v>0</v>
      </c>
      <c r="BB69" s="155">
        <v>0</v>
      </c>
      <c r="BC69" s="155">
        <v>0</v>
      </c>
      <c r="BD69" s="155">
        <v>0</v>
      </c>
      <c r="BE69" s="155">
        <v>0</v>
      </c>
      <c r="BF69" s="155">
        <v>0</v>
      </c>
    </row>
    <row r="70" spans="1:58">
      <c r="B70" s="86" t="s">
        <v>121</v>
      </c>
      <c r="C70" s="87"/>
      <c r="D70" s="87"/>
      <c r="E70" s="87"/>
      <c r="F70" s="87"/>
      <c r="G70" s="87"/>
      <c r="H70" s="87"/>
      <c r="I70" s="155">
        <f ca="1">I183/'Primary Inputs'!$C$22</f>
        <v>0</v>
      </c>
      <c r="J70" s="155">
        <f ca="1">J183/'Primary Inputs'!$C$22</f>
        <v>34.842672984630333</v>
      </c>
      <c r="K70" s="155">
        <f ca="1">K183/'Primary Inputs'!$C$22</f>
        <v>6.8701351610356617E-3</v>
      </c>
      <c r="L70" s="155">
        <f ca="1">L183/'Primary Inputs'!$C$22</f>
        <v>1.3740270322071323E-2</v>
      </c>
      <c r="M70" s="155">
        <f ca="1">M183/'Primary Inputs'!$C$22</f>
        <v>1.3740270322071323E-2</v>
      </c>
      <c r="N70" s="155">
        <f ca="1">N183/'Primary Inputs'!$C$22</f>
        <v>1.3740270322071323E-2</v>
      </c>
      <c r="O70" s="155">
        <f ca="1">O183/'Primary Inputs'!$C$22</f>
        <v>1.3740270322071323E-2</v>
      </c>
      <c r="P70" s="155">
        <f ca="1">P183/'Primary Inputs'!$C$22</f>
        <v>1.3740270322071323E-2</v>
      </c>
      <c r="Q70" s="155">
        <f ca="1">Q183/'Primary Inputs'!$C$22</f>
        <v>1.3740270322071323E-2</v>
      </c>
      <c r="R70" s="155">
        <f ca="1">R183/'Primary Inputs'!$C$22</f>
        <v>1.3740270322071323E-2</v>
      </c>
      <c r="S70" s="155">
        <f ca="1">S183/'Primary Inputs'!$C$22</f>
        <v>1.3740270322071323E-2</v>
      </c>
      <c r="T70" s="155">
        <f ca="1">T183/'Primary Inputs'!$C$22</f>
        <v>1.3740270322071323E-2</v>
      </c>
      <c r="U70" s="155">
        <f ca="1">U183/'Primary Inputs'!$C$22</f>
        <v>1.3740270322071323E-2</v>
      </c>
      <c r="V70" s="155">
        <f ca="1">V183/'Primary Inputs'!$C$22</f>
        <v>1.3740270322071323E-2</v>
      </c>
      <c r="W70" s="155">
        <f ca="1">W183/'Primary Inputs'!$C$22</f>
        <v>1.3740270322071323E-2</v>
      </c>
      <c r="X70" s="155">
        <f ca="1">X183/'Primary Inputs'!$C$22</f>
        <v>1.3740270322071323E-2</v>
      </c>
      <c r="Y70" s="155">
        <f ca="1">Y183/'Primary Inputs'!$C$22</f>
        <v>1.3740270322071323E-2</v>
      </c>
      <c r="Z70" s="155">
        <f ca="1">Z183/'Primary Inputs'!$C$22</f>
        <v>1.3740270322071323E-2</v>
      </c>
      <c r="AA70" s="155">
        <f ca="1">AA183/'Primary Inputs'!$C$22</f>
        <v>1.3740270322071323E-2</v>
      </c>
      <c r="AB70" s="155">
        <f ca="1">AB183/'Primary Inputs'!$C$22</f>
        <v>1.3740270322071323E-2</v>
      </c>
      <c r="AC70" s="155">
        <f ca="1">AC183/'Primary Inputs'!$C$22</f>
        <v>1.3740270322071323E-2</v>
      </c>
      <c r="AD70" s="155">
        <f ca="1">AD183/'Primary Inputs'!$C$22</f>
        <v>1.3740270322071323E-2</v>
      </c>
      <c r="AE70" s="155">
        <f ca="1">AE183/'Primary Inputs'!$C$22</f>
        <v>1.3740270322071323E-2</v>
      </c>
      <c r="AF70" s="155">
        <f ca="1">AF183/'Primary Inputs'!$C$22</f>
        <v>1.3740270322071323E-2</v>
      </c>
      <c r="AG70" s="155">
        <f ca="1">AG183/'Primary Inputs'!$C$22</f>
        <v>1.3740270322071323E-2</v>
      </c>
      <c r="AH70" s="155">
        <f ca="1">AH183/'Primary Inputs'!$C$22</f>
        <v>1.3740270322071323E-2</v>
      </c>
      <c r="AI70" s="155">
        <f ca="1">AI183/'Primary Inputs'!$C$22</f>
        <v>1.3740270322071323E-2</v>
      </c>
      <c r="AJ70" s="155">
        <f ca="1">AJ183/'Primary Inputs'!$C$22</f>
        <v>1.3740270322071323E-2</v>
      </c>
      <c r="AK70" s="155">
        <f ca="1">AK183/'Primary Inputs'!$C$22</f>
        <v>1.3740270322071323E-2</v>
      </c>
      <c r="AL70" s="155">
        <f ca="1">AL183/'Primary Inputs'!$C$22</f>
        <v>1.3740270322071323E-2</v>
      </c>
      <c r="AM70" s="155">
        <f ca="1">AM183/'Primary Inputs'!$C$22</f>
        <v>1.3740270322071323E-2</v>
      </c>
      <c r="AN70" s="155">
        <f ca="1">AN183/'Primary Inputs'!$C$22</f>
        <v>1.3740270322071323E-2</v>
      </c>
      <c r="AO70" s="155">
        <f ca="1">AO183/'Primary Inputs'!$C$22</f>
        <v>1.3740270322071323E-2</v>
      </c>
      <c r="AP70" s="155">
        <f ca="1">AP183/'Primary Inputs'!$C$22</f>
        <v>1.3740270322071323E-2</v>
      </c>
      <c r="AQ70" s="155">
        <f ca="1">AQ183/'Primary Inputs'!$C$22</f>
        <v>1.3740270322071323E-2</v>
      </c>
      <c r="AR70" s="155">
        <f ca="1">AR183/'Primary Inputs'!$C$22</f>
        <v>1.3740270322071323E-2</v>
      </c>
      <c r="AS70" s="155">
        <f ca="1">AS183/'Primary Inputs'!$C$22</f>
        <v>1.3740270322071323E-2</v>
      </c>
      <c r="AT70" s="155">
        <f ca="1">AT183/'Primary Inputs'!$C$22</f>
        <v>1.3740270322071323E-2</v>
      </c>
      <c r="AU70" s="155">
        <f ca="1">AU183/'Primary Inputs'!$C$22</f>
        <v>1.3740270322071323E-2</v>
      </c>
      <c r="AV70" s="155">
        <f ca="1">AV183/'Primary Inputs'!$C$22</f>
        <v>1.3740270322071323E-2</v>
      </c>
      <c r="AW70" s="155">
        <f ca="1">AW183/'Primary Inputs'!$C$22</f>
        <v>1.3740270322071323E-2</v>
      </c>
      <c r="AX70" s="155">
        <f ca="1">AX183/'Primary Inputs'!$C$22</f>
        <v>1.3740270322071323E-2</v>
      </c>
      <c r="AY70" s="155">
        <f ca="1">AY183/'Primary Inputs'!$C$22</f>
        <v>1.3740270322071323E-2</v>
      </c>
      <c r="AZ70" s="155">
        <f ca="1">AZ183/'Primary Inputs'!$C$22</f>
        <v>1.3740270322071323E-2</v>
      </c>
      <c r="BA70" s="155">
        <f ca="1">BA183/'Primary Inputs'!$C$22</f>
        <v>1.3740270322071323E-2</v>
      </c>
      <c r="BB70" s="155">
        <f ca="1">BB183/'Primary Inputs'!$C$22</f>
        <v>1.3740270322071323E-2</v>
      </c>
      <c r="BC70" s="155">
        <f ca="1">BC183/'Primary Inputs'!$C$22</f>
        <v>1.3740270322071323E-2</v>
      </c>
      <c r="BD70" s="155">
        <f ca="1">BD183/'Primary Inputs'!$C$22</f>
        <v>1.3740270322071323E-2</v>
      </c>
      <c r="BE70" s="155">
        <f ca="1">BE183/'Primary Inputs'!$C$22</f>
        <v>1.3740270322071323E-2</v>
      </c>
      <c r="BF70" s="155">
        <f ca="1">BF183/'Primary Inputs'!$C$22</f>
        <v>1.3740270322071323E-2</v>
      </c>
    </row>
    <row r="71" spans="1:58">
      <c r="B71" s="86"/>
      <c r="C71" s="87"/>
      <c r="D71" s="87"/>
      <c r="E71" s="87"/>
      <c r="F71" s="87"/>
      <c r="G71" s="87"/>
      <c r="H71" s="87"/>
      <c r="I71" s="155">
        <v>0</v>
      </c>
      <c r="J71" s="155">
        <v>0</v>
      </c>
      <c r="K71" s="155">
        <v>0</v>
      </c>
      <c r="L71" s="155">
        <v>0</v>
      </c>
      <c r="M71" s="155">
        <v>0</v>
      </c>
      <c r="N71" s="155">
        <v>0</v>
      </c>
      <c r="O71" s="155">
        <v>0</v>
      </c>
      <c r="P71" s="155">
        <v>0</v>
      </c>
      <c r="Q71" s="155">
        <v>0</v>
      </c>
      <c r="R71" s="155">
        <v>0</v>
      </c>
      <c r="S71" s="155">
        <v>0</v>
      </c>
      <c r="T71" s="155">
        <v>0</v>
      </c>
      <c r="U71" s="155">
        <v>0</v>
      </c>
      <c r="V71" s="155">
        <v>0</v>
      </c>
      <c r="W71" s="155">
        <v>0</v>
      </c>
      <c r="X71" s="155">
        <v>0</v>
      </c>
      <c r="Y71" s="155">
        <v>0</v>
      </c>
      <c r="Z71" s="155">
        <v>0</v>
      </c>
      <c r="AA71" s="155">
        <v>0</v>
      </c>
      <c r="AB71" s="155">
        <v>0</v>
      </c>
      <c r="AC71" s="155">
        <v>0</v>
      </c>
      <c r="AD71" s="155">
        <v>0</v>
      </c>
      <c r="AE71" s="155">
        <v>0</v>
      </c>
      <c r="AF71" s="155">
        <v>0</v>
      </c>
      <c r="AG71" s="155">
        <v>0</v>
      </c>
      <c r="AH71" s="155">
        <v>0</v>
      </c>
      <c r="AI71" s="155">
        <v>0</v>
      </c>
      <c r="AJ71" s="155">
        <v>0</v>
      </c>
      <c r="AK71" s="155">
        <v>0</v>
      </c>
      <c r="AL71" s="155">
        <v>0</v>
      </c>
      <c r="AM71" s="155">
        <v>0</v>
      </c>
      <c r="AN71" s="155">
        <v>0</v>
      </c>
      <c r="AO71" s="155">
        <v>0</v>
      </c>
      <c r="AP71" s="155">
        <v>0</v>
      </c>
      <c r="AQ71" s="155">
        <v>0</v>
      </c>
      <c r="AR71" s="155">
        <v>0</v>
      </c>
      <c r="AS71" s="155">
        <v>0</v>
      </c>
      <c r="AT71" s="155">
        <v>0</v>
      </c>
      <c r="AU71" s="155">
        <v>0</v>
      </c>
      <c r="AV71" s="155">
        <v>0</v>
      </c>
      <c r="AW71" s="155">
        <v>0</v>
      </c>
      <c r="AX71" s="155">
        <v>0</v>
      </c>
      <c r="AY71" s="155">
        <v>0</v>
      </c>
      <c r="AZ71" s="155">
        <v>0</v>
      </c>
      <c r="BA71" s="155">
        <v>0</v>
      </c>
      <c r="BB71" s="155">
        <v>0</v>
      </c>
      <c r="BC71" s="155">
        <v>0</v>
      </c>
      <c r="BD71" s="155">
        <v>0</v>
      </c>
      <c r="BE71" s="155">
        <v>0</v>
      </c>
      <c r="BF71" s="155">
        <v>0</v>
      </c>
    </row>
    <row r="72" spans="1:58">
      <c r="B72" s="6" t="s">
        <v>120</v>
      </c>
      <c r="I72" s="155">
        <f ca="1">I237/'Primary Inputs'!$C$22</f>
        <v>0</v>
      </c>
      <c r="J72" s="155">
        <f ca="1">J237/'Primary Inputs'!$C$22</f>
        <v>-31.995901939631896</v>
      </c>
      <c r="K72" s="155">
        <f ca="1">K237/'Primary Inputs'!$C$22</f>
        <v>1.3740270322071323E-2</v>
      </c>
      <c r="L72" s="155">
        <f ca="1">L237/'Primary Inputs'!$C$22</f>
        <v>2.7480540644142647E-2</v>
      </c>
      <c r="M72" s="155">
        <f ca="1">M237/'Primary Inputs'!$C$22</f>
        <v>2.7480540644142647E-2</v>
      </c>
      <c r="N72" s="155">
        <f ca="1">N237/'Primary Inputs'!$C$22</f>
        <v>2.7480540644142647E-2</v>
      </c>
      <c r="O72" s="155">
        <f ca="1">O237/'Primary Inputs'!$C$22</f>
        <v>2.7480540644142647E-2</v>
      </c>
      <c r="P72" s="155">
        <f ca="1">P237/'Primary Inputs'!$C$22</f>
        <v>2.7480540644142647E-2</v>
      </c>
      <c r="Q72" s="155">
        <f ca="1">Q237/'Primary Inputs'!$C$22</f>
        <v>2.7480540644142647E-2</v>
      </c>
      <c r="R72" s="155">
        <f ca="1">R237/'Primary Inputs'!$C$22</f>
        <v>2.7480540644142647E-2</v>
      </c>
      <c r="S72" s="155">
        <f ca="1">S237/'Primary Inputs'!$C$22</f>
        <v>2.7480540644142647E-2</v>
      </c>
      <c r="T72" s="155">
        <f ca="1">T237/'Primary Inputs'!$C$22</f>
        <v>2.7480540644142647E-2</v>
      </c>
      <c r="U72" s="155">
        <f ca="1">U237/'Primary Inputs'!$C$22</f>
        <v>2.7480540644142647E-2</v>
      </c>
      <c r="V72" s="155">
        <f ca="1">V237/'Primary Inputs'!$C$22</f>
        <v>2.7480540644142647E-2</v>
      </c>
      <c r="W72" s="155">
        <f ca="1">W237/'Primary Inputs'!$C$22</f>
        <v>2.7480540644142647E-2</v>
      </c>
      <c r="X72" s="155">
        <f ca="1">X237/'Primary Inputs'!$C$22</f>
        <v>2.7480540644142647E-2</v>
      </c>
      <c r="Y72" s="155">
        <f ca="1">Y237/'Primary Inputs'!$C$22</f>
        <v>2.7480540644142647E-2</v>
      </c>
      <c r="Z72" s="155">
        <f ca="1">Z237/'Primary Inputs'!$C$22</f>
        <v>2.7480540644142647E-2</v>
      </c>
      <c r="AA72" s="155">
        <f ca="1">AA237/'Primary Inputs'!$C$22</f>
        <v>2.7480540644142647E-2</v>
      </c>
      <c r="AB72" s="155">
        <f ca="1">AB237/'Primary Inputs'!$C$22</f>
        <v>2.7480540644142647E-2</v>
      </c>
      <c r="AC72" s="155">
        <f ca="1">AC237/'Primary Inputs'!$C$22</f>
        <v>2.7480540644142647E-2</v>
      </c>
      <c r="AD72" s="155">
        <f ca="1">AD237/'Primary Inputs'!$C$22</f>
        <v>2.7480540644142647E-2</v>
      </c>
      <c r="AE72" s="155">
        <f ca="1">AE237/'Primary Inputs'!$C$22</f>
        <v>2.7480540644142647E-2</v>
      </c>
      <c r="AF72" s="155">
        <f ca="1">AF237/'Primary Inputs'!$C$22</f>
        <v>2.7480540644142647E-2</v>
      </c>
      <c r="AG72" s="155">
        <f ca="1">AG237/'Primary Inputs'!$C$22</f>
        <v>2.7480540644142647E-2</v>
      </c>
      <c r="AH72" s="155">
        <f ca="1">AH237/'Primary Inputs'!$C$22</f>
        <v>2.7480540644142647E-2</v>
      </c>
      <c r="AI72" s="155">
        <f ca="1">AI237/'Primary Inputs'!$C$22</f>
        <v>2.7480540644142647E-2</v>
      </c>
      <c r="AJ72" s="155">
        <f ca="1">AJ237/'Primary Inputs'!$C$22</f>
        <v>2.7480540644142647E-2</v>
      </c>
      <c r="AK72" s="155">
        <f ca="1">AK237/'Primary Inputs'!$C$22</f>
        <v>2.7480540644142647E-2</v>
      </c>
      <c r="AL72" s="155">
        <f ca="1">AL237/'Primary Inputs'!$C$22</f>
        <v>2.7480540644142647E-2</v>
      </c>
      <c r="AM72" s="155">
        <f ca="1">AM237/'Primary Inputs'!$C$22</f>
        <v>2.7480540644142647E-2</v>
      </c>
      <c r="AN72" s="155">
        <f ca="1">AN237/'Primary Inputs'!$C$22</f>
        <v>2.7480540644142647E-2</v>
      </c>
      <c r="AO72" s="155">
        <f ca="1">AO237/'Primary Inputs'!$C$22</f>
        <v>2.7480540644142647E-2</v>
      </c>
      <c r="AP72" s="155">
        <f ca="1">AP237/'Primary Inputs'!$C$22</f>
        <v>2.7480540644142647E-2</v>
      </c>
      <c r="AQ72" s="155">
        <f ca="1">AQ237/'Primary Inputs'!$C$22</f>
        <v>2.7480540644142647E-2</v>
      </c>
      <c r="AR72" s="155">
        <f ca="1">AR237/'Primary Inputs'!$C$22</f>
        <v>2.7480540644142647E-2</v>
      </c>
      <c r="AS72" s="155">
        <f ca="1">AS237/'Primary Inputs'!$C$22</f>
        <v>2.7480540644142647E-2</v>
      </c>
      <c r="AT72" s="155">
        <f ca="1">AT237/'Primary Inputs'!$C$22</f>
        <v>2.7480540644142647E-2</v>
      </c>
      <c r="AU72" s="155">
        <f ca="1">AU237/'Primary Inputs'!$C$22</f>
        <v>2.7480540644142647E-2</v>
      </c>
      <c r="AV72" s="155">
        <f ca="1">AV237/'Primary Inputs'!$C$22</f>
        <v>2.7480540644142647E-2</v>
      </c>
      <c r="AW72" s="155">
        <f ca="1">AW237/'Primary Inputs'!$C$22</f>
        <v>2.7480540644142647E-2</v>
      </c>
      <c r="AX72" s="155">
        <f ca="1">AX237/'Primary Inputs'!$C$22</f>
        <v>2.7480540644142647E-2</v>
      </c>
      <c r="AY72" s="155">
        <f ca="1">AY237/'Primary Inputs'!$C$22</f>
        <v>2.7480540644142647E-2</v>
      </c>
      <c r="AZ72" s="155">
        <f ca="1">AZ237/'Primary Inputs'!$C$22</f>
        <v>2.7480540644142647E-2</v>
      </c>
      <c r="BA72" s="155">
        <f ca="1">BA237/'Primary Inputs'!$C$22</f>
        <v>2.7480540644142647E-2</v>
      </c>
      <c r="BB72" s="155">
        <f ca="1">BB237/'Primary Inputs'!$C$22</f>
        <v>2.7480540644142647E-2</v>
      </c>
      <c r="BC72" s="155">
        <f ca="1">BC237/'Primary Inputs'!$C$22</f>
        <v>2.7480540644142647E-2</v>
      </c>
      <c r="BD72" s="155">
        <f ca="1">BD237/'Primary Inputs'!$C$22</f>
        <v>2.7480540644142647E-2</v>
      </c>
      <c r="BE72" s="155">
        <f ca="1">BE237/'Primary Inputs'!$C$22</f>
        <v>2.7480540644142647E-2</v>
      </c>
      <c r="BF72" s="155">
        <f ca="1">BF237/'Primary Inputs'!$C$22</f>
        <v>2.7480540644142647E-2</v>
      </c>
    </row>
    <row r="73" spans="1:58">
      <c r="I73" s="155">
        <v>0</v>
      </c>
      <c r="J73" s="155">
        <v>0</v>
      </c>
      <c r="K73" s="155">
        <v>0</v>
      </c>
      <c r="L73" s="155">
        <v>0</v>
      </c>
      <c r="M73" s="155">
        <v>0</v>
      </c>
      <c r="N73" s="155">
        <v>0</v>
      </c>
      <c r="O73" s="155">
        <v>0</v>
      </c>
      <c r="P73" s="155">
        <v>0</v>
      </c>
      <c r="Q73" s="155">
        <v>0</v>
      </c>
      <c r="R73" s="155">
        <v>0</v>
      </c>
      <c r="S73" s="155">
        <v>0</v>
      </c>
      <c r="T73" s="155">
        <v>0</v>
      </c>
      <c r="U73" s="155">
        <v>0</v>
      </c>
      <c r="V73" s="155">
        <v>0</v>
      </c>
      <c r="W73" s="155">
        <v>0</v>
      </c>
      <c r="X73" s="155">
        <v>0</v>
      </c>
      <c r="Y73" s="155">
        <v>0</v>
      </c>
      <c r="Z73" s="155">
        <v>0</v>
      </c>
      <c r="AA73" s="155">
        <v>0</v>
      </c>
      <c r="AB73" s="155">
        <v>0</v>
      </c>
      <c r="AC73" s="155">
        <v>0</v>
      </c>
      <c r="AD73" s="155">
        <v>0</v>
      </c>
      <c r="AE73" s="155">
        <v>0</v>
      </c>
      <c r="AF73" s="155">
        <v>0</v>
      </c>
      <c r="AG73" s="155">
        <v>0</v>
      </c>
      <c r="AH73" s="155">
        <v>0</v>
      </c>
      <c r="AI73" s="155">
        <v>0</v>
      </c>
      <c r="AJ73" s="155">
        <v>0</v>
      </c>
      <c r="AK73" s="155">
        <v>0</v>
      </c>
      <c r="AL73" s="155">
        <v>0</v>
      </c>
      <c r="AM73" s="155">
        <v>0</v>
      </c>
      <c r="AN73" s="155">
        <v>0</v>
      </c>
      <c r="AO73" s="155">
        <v>0</v>
      </c>
      <c r="AP73" s="155">
        <v>0</v>
      </c>
      <c r="AQ73" s="155">
        <v>0</v>
      </c>
      <c r="AR73" s="155">
        <v>0</v>
      </c>
      <c r="AS73" s="155">
        <v>0</v>
      </c>
      <c r="AT73" s="155">
        <v>0</v>
      </c>
      <c r="AU73" s="155">
        <v>0</v>
      </c>
      <c r="AV73" s="155">
        <v>0</v>
      </c>
      <c r="AW73" s="155">
        <v>0</v>
      </c>
      <c r="AX73" s="155">
        <v>0</v>
      </c>
      <c r="AY73" s="155">
        <v>0</v>
      </c>
      <c r="AZ73" s="155">
        <v>0</v>
      </c>
      <c r="BA73" s="155">
        <v>0</v>
      </c>
      <c r="BB73" s="155">
        <v>0</v>
      </c>
      <c r="BC73" s="155">
        <v>0</v>
      </c>
      <c r="BD73" s="155">
        <v>0</v>
      </c>
      <c r="BE73" s="155">
        <v>0</v>
      </c>
      <c r="BF73" s="155">
        <v>0</v>
      </c>
    </row>
    <row r="74" spans="1:58" s="153" customFormat="1">
      <c r="B74" s="158" t="s">
        <v>160</v>
      </c>
      <c r="I74" s="156"/>
      <c r="J74" s="156"/>
      <c r="K74" s="156"/>
      <c r="L74" s="156"/>
      <c r="M74" s="156"/>
      <c r="N74" s="156"/>
      <c r="O74" s="156"/>
      <c r="P74" s="156"/>
      <c r="Q74" s="156"/>
      <c r="R74" s="156"/>
      <c r="S74" s="156"/>
      <c r="T74" s="156"/>
      <c r="U74" s="156"/>
      <c r="V74" s="156"/>
      <c r="W74" s="156"/>
      <c r="X74" s="156"/>
      <c r="Y74" s="156"/>
      <c r="Z74" s="156"/>
      <c r="AA74" s="156"/>
      <c r="AB74" s="156"/>
      <c r="AC74" s="156"/>
      <c r="AD74" s="156"/>
      <c r="AE74" s="156"/>
      <c r="AF74" s="156"/>
      <c r="AG74" s="156"/>
      <c r="AH74" s="156"/>
      <c r="AI74" s="156"/>
      <c r="AJ74" s="156"/>
      <c r="AK74" s="156"/>
      <c r="AL74" s="156"/>
      <c r="AM74" s="156"/>
      <c r="AN74" s="156"/>
      <c r="AO74" s="156"/>
      <c r="AP74" s="156"/>
      <c r="AQ74" s="156"/>
      <c r="AR74" s="156"/>
      <c r="AS74" s="156"/>
      <c r="AT74" s="156"/>
      <c r="AU74" s="156"/>
      <c r="AV74" s="156"/>
      <c r="AW74" s="156"/>
      <c r="AX74" s="156"/>
      <c r="AY74" s="156"/>
      <c r="AZ74" s="156"/>
      <c r="BA74" s="156"/>
      <c r="BB74" s="156"/>
      <c r="BC74" s="156"/>
      <c r="BD74" s="156"/>
      <c r="BE74" s="156"/>
      <c r="BF74" s="156"/>
    </row>
    <row r="75" spans="1:58">
      <c r="B75" s="6" t="s">
        <v>119</v>
      </c>
      <c r="I75" s="155">
        <f ca="1">SUMIF('Impact Inputs'!$P$6:$P$154,"Pre intervention level",'Impact Inputs'!T6:T154)*-1</f>
        <v>3594.4078850990313</v>
      </c>
      <c r="J75" s="155">
        <f ca="1">SUMIF('Impact Inputs'!$P$6:$P$154,"Pre intervention level",'Impact Inputs'!U6:U154)*-1</f>
        <v>26.023239246347202</v>
      </c>
      <c r="K75" s="155">
        <f ca="1">SUMIF('Impact Inputs'!$P$6:$P$154,"Pre intervention level",'Impact Inputs'!V6:V154)*-1</f>
        <v>52.046478492694405</v>
      </c>
      <c r="L75" s="155">
        <f ca="1">SUMIF('Impact Inputs'!$P$6:$P$154,"Pre intervention level",'Impact Inputs'!W6:W154)*-1</f>
        <v>52.046478492694405</v>
      </c>
      <c r="M75" s="155">
        <f ca="1">SUMIF('Impact Inputs'!$P$6:$P$154,"Pre intervention level",'Impact Inputs'!X6:X154)*-1</f>
        <v>52.046478492694405</v>
      </c>
      <c r="N75" s="155">
        <f ca="1">SUMIF('Impact Inputs'!$P$6:$P$154,"Pre intervention level",'Impact Inputs'!Y6:Y154)*-1</f>
        <v>52.046478492694405</v>
      </c>
      <c r="O75" s="155">
        <f ca="1">SUMIF('Impact Inputs'!$P$6:$P$154,"Pre intervention level",'Impact Inputs'!Z6:Z154)*-1</f>
        <v>52.046478492694405</v>
      </c>
      <c r="P75" s="155">
        <f ca="1">SUMIF('Impact Inputs'!$P$6:$P$154,"Pre intervention level",'Impact Inputs'!AA6:AA154)*-1</f>
        <v>52.046478492694405</v>
      </c>
      <c r="Q75" s="155">
        <f ca="1">SUMIF('Impact Inputs'!$P$6:$P$154,"Pre intervention level",'Impact Inputs'!AB6:AB154)*-1</f>
        <v>52.046478492694405</v>
      </c>
      <c r="R75" s="155">
        <f ca="1">SUMIF('Impact Inputs'!$P$6:$P$154,"Pre intervention level",'Impact Inputs'!AC6:AC154)*-1</f>
        <v>52.046478492694405</v>
      </c>
      <c r="S75" s="155">
        <f ca="1">SUMIF('Impact Inputs'!$P$6:$P$154,"Pre intervention level",'Impact Inputs'!AD6:AD154)*-1</f>
        <v>52.046478492694405</v>
      </c>
      <c r="T75" s="155">
        <f ca="1">SUMIF('Impact Inputs'!$P$6:$P$154,"Pre intervention level",'Impact Inputs'!AE6:AE154)*-1</f>
        <v>52.046478492694405</v>
      </c>
      <c r="U75" s="155">
        <f ca="1">SUMIF('Impact Inputs'!$P$6:$P$154,"Pre intervention level",'Impact Inputs'!AF6:AF154)*-1</f>
        <v>52.046478492694405</v>
      </c>
      <c r="V75" s="155">
        <f ca="1">SUMIF('Impact Inputs'!$P$6:$P$154,"Pre intervention level",'Impact Inputs'!AG6:AG154)*-1</f>
        <v>52.046478492694405</v>
      </c>
      <c r="W75" s="155">
        <f ca="1">SUMIF('Impact Inputs'!$P$6:$P$154,"Pre intervention level",'Impact Inputs'!AH6:AH154)*-1</f>
        <v>52.046478492694405</v>
      </c>
      <c r="X75" s="155">
        <f ca="1">SUMIF('Impact Inputs'!$P$6:$P$154,"Pre intervention level",'Impact Inputs'!AI6:AI154)*-1</f>
        <v>52.046478492694405</v>
      </c>
      <c r="Y75" s="155">
        <f ca="1">SUMIF('Impact Inputs'!$P$6:$P$154,"Pre intervention level",'Impact Inputs'!AJ6:AJ154)*-1</f>
        <v>52.046478492694405</v>
      </c>
      <c r="Z75" s="155">
        <f ca="1">SUMIF('Impact Inputs'!$P$6:$P$154,"Pre intervention level",'Impact Inputs'!AK6:AK154)*-1</f>
        <v>52.046478492694405</v>
      </c>
      <c r="AA75" s="155">
        <f ca="1">SUMIF('Impact Inputs'!$P$6:$P$154,"Pre intervention level",'Impact Inputs'!AL6:AL154)*-1</f>
        <v>52.046478492694405</v>
      </c>
      <c r="AB75" s="155">
        <f ca="1">SUMIF('Impact Inputs'!$P$6:$P$154,"Pre intervention level",'Impact Inputs'!AM6:AM154)*-1</f>
        <v>52.046478492694405</v>
      </c>
      <c r="AC75" s="155">
        <f ca="1">SUMIF('Impact Inputs'!$P$6:$P$154,"Pre intervention level",'Impact Inputs'!AN6:AN154)*-1</f>
        <v>52.046478492694405</v>
      </c>
      <c r="AD75" s="155">
        <f ca="1">SUMIF('Impact Inputs'!$P$6:$P$154,"Pre intervention level",'Impact Inputs'!AO6:AO154)*-1</f>
        <v>52.046478492694405</v>
      </c>
      <c r="AE75" s="155">
        <f ca="1">SUMIF('Impact Inputs'!$P$6:$P$154,"Pre intervention level",'Impact Inputs'!AP6:AP154)*-1</f>
        <v>52.046478492694405</v>
      </c>
      <c r="AF75" s="155">
        <f ca="1">SUMIF('Impact Inputs'!$P$6:$P$154,"Pre intervention level",'Impact Inputs'!AQ6:AQ154)*-1</f>
        <v>52.046478492694405</v>
      </c>
      <c r="AG75" s="155">
        <f ca="1">SUMIF('Impact Inputs'!$P$6:$P$154,"Pre intervention level",'Impact Inputs'!AR6:AR154)*-1</f>
        <v>52.046478492694405</v>
      </c>
      <c r="AH75" s="155">
        <f ca="1">SUMIF('Impact Inputs'!$P$6:$P$154,"Pre intervention level",'Impact Inputs'!AS6:AS154)*-1</f>
        <v>52.046478492694405</v>
      </c>
      <c r="AI75" s="155">
        <f ca="1">SUMIF('Impact Inputs'!$P$6:$P$154,"Pre intervention level",'Impact Inputs'!AT6:AT154)*-1</f>
        <v>52.046478492694405</v>
      </c>
      <c r="AJ75" s="155">
        <f ca="1">SUMIF('Impact Inputs'!$P$6:$P$154,"Pre intervention level",'Impact Inputs'!AU6:AU154)*-1</f>
        <v>52.046478492694405</v>
      </c>
      <c r="AK75" s="155">
        <f ca="1">SUMIF('Impact Inputs'!$P$6:$P$154,"Pre intervention level",'Impact Inputs'!AV6:AV154)*-1</f>
        <v>52.046478492694405</v>
      </c>
      <c r="AL75" s="155">
        <f ca="1">SUMIF('Impact Inputs'!$P$6:$P$154,"Pre intervention level",'Impact Inputs'!AW6:AW154)*-1</f>
        <v>52.046478492694405</v>
      </c>
      <c r="AM75" s="155">
        <f ca="1">SUMIF('Impact Inputs'!$P$6:$P$154,"Pre intervention level",'Impact Inputs'!AX6:AX154)*-1</f>
        <v>52.046478492694405</v>
      </c>
      <c r="AN75" s="155">
        <f ca="1">SUMIF('Impact Inputs'!$P$6:$P$154,"Pre intervention level",'Impact Inputs'!AY6:AY154)*-1</f>
        <v>52.046478492694405</v>
      </c>
      <c r="AO75" s="155">
        <f ca="1">SUMIF('Impact Inputs'!$P$6:$P$154,"Pre intervention level",'Impact Inputs'!AZ6:AZ154)*-1</f>
        <v>52.046478492694405</v>
      </c>
      <c r="AP75" s="155">
        <f ca="1">SUMIF('Impact Inputs'!$P$6:$P$154,"Pre intervention level",'Impact Inputs'!BA6:BA154)*-1</f>
        <v>52.046478492694405</v>
      </c>
      <c r="AQ75" s="155">
        <f ca="1">SUMIF('Impact Inputs'!$P$6:$P$154,"Pre intervention level",'Impact Inputs'!BB6:BB154)*-1</f>
        <v>52.046478492694405</v>
      </c>
      <c r="AR75" s="155">
        <f ca="1">SUMIF('Impact Inputs'!$P$6:$P$154,"Pre intervention level",'Impact Inputs'!BC6:BC154)*-1</f>
        <v>52.046478492694405</v>
      </c>
      <c r="AS75" s="155">
        <f ca="1">SUMIF('Impact Inputs'!$P$6:$P$154,"Pre intervention level",'Impact Inputs'!BD6:BD154)*-1</f>
        <v>52.046478492694405</v>
      </c>
      <c r="AT75" s="155">
        <f ca="1">SUMIF('Impact Inputs'!$P$6:$P$154,"Pre intervention level",'Impact Inputs'!BE6:BE154)*-1</f>
        <v>52.046478492694405</v>
      </c>
      <c r="AU75" s="155">
        <f ca="1">SUMIF('Impact Inputs'!$P$6:$P$154,"Pre intervention level",'Impact Inputs'!BF6:BF154)*-1</f>
        <v>52.046478492694405</v>
      </c>
      <c r="AV75" s="155">
        <f ca="1">SUMIF('Impact Inputs'!$P$6:$P$154,"Pre intervention level",'Impact Inputs'!BG6:BG154)*-1</f>
        <v>52.046478492694405</v>
      </c>
      <c r="AW75" s="155">
        <f ca="1">SUMIF('Impact Inputs'!$P$6:$P$154,"Pre intervention level",'Impact Inputs'!BH6:BH154)*-1</f>
        <v>52.046478492694405</v>
      </c>
      <c r="AX75" s="155">
        <f ca="1">SUMIF('Impact Inputs'!$P$6:$P$154,"Pre intervention level",'Impact Inputs'!BI6:BI154)*-1</f>
        <v>52.046478492694405</v>
      </c>
      <c r="AY75" s="155">
        <f ca="1">SUMIF('Impact Inputs'!$P$6:$P$154,"Pre intervention level",'Impact Inputs'!BJ6:BJ154)*-1</f>
        <v>52.046478492694405</v>
      </c>
      <c r="AZ75" s="155">
        <f ca="1">SUMIF('Impact Inputs'!$P$6:$P$154,"Pre intervention level",'Impact Inputs'!BK6:BK154)*-1</f>
        <v>52.046478492694405</v>
      </c>
      <c r="BA75" s="155">
        <f ca="1">SUMIF('Impact Inputs'!$P$6:$P$154,"Pre intervention level",'Impact Inputs'!BL6:BL154)*-1</f>
        <v>52.046478492694405</v>
      </c>
      <c r="BB75" s="155">
        <f ca="1">SUMIF('Impact Inputs'!$P$6:$P$154,"Pre intervention level",'Impact Inputs'!BM6:BM154)*-1</f>
        <v>52.046478492694405</v>
      </c>
      <c r="BC75" s="155">
        <f ca="1">SUMIF('Impact Inputs'!$P$6:$P$154,"Pre intervention level",'Impact Inputs'!BN6:BN154)*-1</f>
        <v>52.046478492694405</v>
      </c>
      <c r="BD75" s="155">
        <f ca="1">SUMIF('Impact Inputs'!$P$6:$P$154,"Pre intervention level",'Impact Inputs'!BO6:BO154)*-1</f>
        <v>52.046478492694405</v>
      </c>
      <c r="BE75" s="155">
        <f ca="1">SUMIF('Impact Inputs'!$P$6:$P$154,"Pre intervention level",'Impact Inputs'!BP6:BP154)*-1</f>
        <v>52.046478492694405</v>
      </c>
      <c r="BF75" s="155">
        <f ca="1">SUMIF('Impact Inputs'!$P$6:$P$154,"Pre intervention level",'Impact Inputs'!BQ6:BQ154)*-1</f>
        <v>52.046478492694405</v>
      </c>
    </row>
    <row r="76" spans="1:58">
      <c r="B76" s="86" t="s">
        <v>121</v>
      </c>
      <c r="I76" s="155">
        <f ca="1">SUMIF('Impact Inputs'!$P$6:$P$154,"Marginal impact",'Impact Inputs'!T6:T154)</f>
        <v>43993.273970492839</v>
      </c>
      <c r="J76" s="155">
        <f ca="1">SUMIF('Impact Inputs'!$P$6:$P$154,"Marginal impact",'Impact Inputs'!U6:U154)</f>
        <v>8.6744130821157341</v>
      </c>
      <c r="K76" s="155">
        <f ca="1">SUMIF('Impact Inputs'!$P$6:$P$154,"Marginal impact",'Impact Inputs'!V6:V154)</f>
        <v>17.348826164231468</v>
      </c>
      <c r="L76" s="155">
        <f ca="1">SUMIF('Impact Inputs'!$P$6:$P$154,"Marginal impact",'Impact Inputs'!W6:W154)</f>
        <v>17.348826164231468</v>
      </c>
      <c r="M76" s="155">
        <f ca="1">SUMIF('Impact Inputs'!$P$6:$P$154,"Marginal impact",'Impact Inputs'!X6:X154)</f>
        <v>17.348826164231468</v>
      </c>
      <c r="N76" s="155">
        <f ca="1">SUMIF('Impact Inputs'!$P$6:$P$154,"Marginal impact",'Impact Inputs'!Y6:Y154)</f>
        <v>17.348826164231468</v>
      </c>
      <c r="O76" s="155">
        <f ca="1">SUMIF('Impact Inputs'!$P$6:$P$154,"Marginal impact",'Impact Inputs'!Z6:Z154)</f>
        <v>17.348826164231468</v>
      </c>
      <c r="P76" s="155">
        <f ca="1">SUMIF('Impact Inputs'!$P$6:$P$154,"Marginal impact",'Impact Inputs'!AA6:AA154)</f>
        <v>17.348826164231468</v>
      </c>
      <c r="Q76" s="155">
        <f ca="1">SUMIF('Impact Inputs'!$P$6:$P$154,"Marginal impact",'Impact Inputs'!AB6:AB154)</f>
        <v>17.348826164231468</v>
      </c>
      <c r="R76" s="155">
        <f ca="1">SUMIF('Impact Inputs'!$P$6:$P$154,"Marginal impact",'Impact Inputs'!AC6:AC154)</f>
        <v>17.348826164231468</v>
      </c>
      <c r="S76" s="155">
        <f ca="1">SUMIF('Impact Inputs'!$P$6:$P$154,"Marginal impact",'Impact Inputs'!AD6:AD154)</f>
        <v>17.348826164231468</v>
      </c>
      <c r="T76" s="155">
        <f ca="1">SUMIF('Impact Inputs'!$P$6:$P$154,"Marginal impact",'Impact Inputs'!AE6:AE154)</f>
        <v>17.348826164231468</v>
      </c>
      <c r="U76" s="155">
        <f ca="1">SUMIF('Impact Inputs'!$P$6:$P$154,"Marginal impact",'Impact Inputs'!AF6:AF154)</f>
        <v>17.348826164231468</v>
      </c>
      <c r="V76" s="155">
        <f ca="1">SUMIF('Impact Inputs'!$P$6:$P$154,"Marginal impact",'Impact Inputs'!AG6:AG154)</f>
        <v>17.348826164231468</v>
      </c>
      <c r="W76" s="155">
        <f ca="1">SUMIF('Impact Inputs'!$P$6:$P$154,"Marginal impact",'Impact Inputs'!AH6:AH154)</f>
        <v>17.348826164231468</v>
      </c>
      <c r="X76" s="155">
        <f ca="1">SUMIF('Impact Inputs'!$P$6:$P$154,"Marginal impact",'Impact Inputs'!AI6:AI154)</f>
        <v>17.348826164231468</v>
      </c>
      <c r="Y76" s="155">
        <f ca="1">SUMIF('Impact Inputs'!$P$6:$P$154,"Marginal impact",'Impact Inputs'!AJ6:AJ154)</f>
        <v>17.348826164231468</v>
      </c>
      <c r="Z76" s="155">
        <f ca="1">SUMIF('Impact Inputs'!$P$6:$P$154,"Marginal impact",'Impact Inputs'!AK6:AK154)</f>
        <v>17.348826164231468</v>
      </c>
      <c r="AA76" s="155">
        <f ca="1">SUMIF('Impact Inputs'!$P$6:$P$154,"Marginal impact",'Impact Inputs'!AL6:AL154)</f>
        <v>17.348826164231468</v>
      </c>
      <c r="AB76" s="155">
        <f ca="1">SUMIF('Impact Inputs'!$P$6:$P$154,"Marginal impact",'Impact Inputs'!AM6:AM154)</f>
        <v>17.348826164231468</v>
      </c>
      <c r="AC76" s="155">
        <f ca="1">SUMIF('Impact Inputs'!$P$6:$P$154,"Marginal impact",'Impact Inputs'!AN6:AN154)</f>
        <v>17.348826164231468</v>
      </c>
      <c r="AD76" s="155">
        <f ca="1">SUMIF('Impact Inputs'!$P$6:$P$154,"Marginal impact",'Impact Inputs'!AO6:AO154)</f>
        <v>17.348826164231468</v>
      </c>
      <c r="AE76" s="155">
        <f ca="1">SUMIF('Impact Inputs'!$P$6:$P$154,"Marginal impact",'Impact Inputs'!AP6:AP154)</f>
        <v>17.348826164231468</v>
      </c>
      <c r="AF76" s="155">
        <f ca="1">SUMIF('Impact Inputs'!$P$6:$P$154,"Marginal impact",'Impact Inputs'!AQ6:AQ154)</f>
        <v>17.348826164231468</v>
      </c>
      <c r="AG76" s="155">
        <f ca="1">SUMIF('Impact Inputs'!$P$6:$P$154,"Marginal impact",'Impact Inputs'!AR6:AR154)</f>
        <v>17.348826164231468</v>
      </c>
      <c r="AH76" s="155">
        <f ca="1">SUMIF('Impact Inputs'!$P$6:$P$154,"Marginal impact",'Impact Inputs'!AS6:AS154)</f>
        <v>17.348826164231468</v>
      </c>
      <c r="AI76" s="155">
        <f ca="1">SUMIF('Impact Inputs'!$P$6:$P$154,"Marginal impact",'Impact Inputs'!AT6:AT154)</f>
        <v>17.348826164231468</v>
      </c>
      <c r="AJ76" s="155">
        <f ca="1">SUMIF('Impact Inputs'!$P$6:$P$154,"Marginal impact",'Impact Inputs'!AU6:AU154)</f>
        <v>17.348826164231468</v>
      </c>
      <c r="AK76" s="155">
        <f ca="1">SUMIF('Impact Inputs'!$P$6:$P$154,"Marginal impact",'Impact Inputs'!AV6:AV154)</f>
        <v>17.348826164231468</v>
      </c>
      <c r="AL76" s="155">
        <f ca="1">SUMIF('Impact Inputs'!$P$6:$P$154,"Marginal impact",'Impact Inputs'!AW6:AW154)</f>
        <v>17.348826164231468</v>
      </c>
      <c r="AM76" s="155">
        <f ca="1">SUMIF('Impact Inputs'!$P$6:$P$154,"Marginal impact",'Impact Inputs'!AX6:AX154)</f>
        <v>17.348826164231468</v>
      </c>
      <c r="AN76" s="155">
        <f ca="1">SUMIF('Impact Inputs'!$P$6:$P$154,"Marginal impact",'Impact Inputs'!AY6:AY154)</f>
        <v>17.348826164231468</v>
      </c>
      <c r="AO76" s="155">
        <f ca="1">SUMIF('Impact Inputs'!$P$6:$P$154,"Marginal impact",'Impact Inputs'!AZ6:AZ154)</f>
        <v>17.348826164231468</v>
      </c>
      <c r="AP76" s="155">
        <f ca="1">SUMIF('Impact Inputs'!$P$6:$P$154,"Marginal impact",'Impact Inputs'!BA6:BA154)</f>
        <v>17.348826164231468</v>
      </c>
      <c r="AQ76" s="155">
        <f ca="1">SUMIF('Impact Inputs'!$P$6:$P$154,"Marginal impact",'Impact Inputs'!BB6:BB154)</f>
        <v>17.348826164231468</v>
      </c>
      <c r="AR76" s="155">
        <f ca="1">SUMIF('Impact Inputs'!$P$6:$P$154,"Marginal impact",'Impact Inputs'!BC6:BC154)</f>
        <v>17.348826164231468</v>
      </c>
      <c r="AS76" s="155">
        <f ca="1">SUMIF('Impact Inputs'!$P$6:$P$154,"Marginal impact",'Impact Inputs'!BD6:BD154)</f>
        <v>17.348826164231468</v>
      </c>
      <c r="AT76" s="155">
        <f ca="1">SUMIF('Impact Inputs'!$P$6:$P$154,"Marginal impact",'Impact Inputs'!BE6:BE154)</f>
        <v>17.348826164231468</v>
      </c>
      <c r="AU76" s="155">
        <f ca="1">SUMIF('Impact Inputs'!$P$6:$P$154,"Marginal impact",'Impact Inputs'!BF6:BF154)</f>
        <v>17.348826164231468</v>
      </c>
      <c r="AV76" s="155">
        <f ca="1">SUMIF('Impact Inputs'!$P$6:$P$154,"Marginal impact",'Impact Inputs'!BG6:BG154)</f>
        <v>17.348826164231468</v>
      </c>
      <c r="AW76" s="155">
        <f ca="1">SUMIF('Impact Inputs'!$P$6:$P$154,"Marginal impact",'Impact Inputs'!BH6:BH154)</f>
        <v>17.348826164231468</v>
      </c>
      <c r="AX76" s="155">
        <f ca="1">SUMIF('Impact Inputs'!$P$6:$P$154,"Marginal impact",'Impact Inputs'!BI6:BI154)</f>
        <v>17.348826164231468</v>
      </c>
      <c r="AY76" s="155">
        <f ca="1">SUMIF('Impact Inputs'!$P$6:$P$154,"Marginal impact",'Impact Inputs'!BJ6:BJ154)</f>
        <v>17.348826164231468</v>
      </c>
      <c r="AZ76" s="155">
        <f ca="1">SUMIF('Impact Inputs'!$P$6:$P$154,"Marginal impact",'Impact Inputs'!BK6:BK154)</f>
        <v>17.348826164231468</v>
      </c>
      <c r="BA76" s="155">
        <f ca="1">SUMIF('Impact Inputs'!$P$6:$P$154,"Marginal impact",'Impact Inputs'!BL6:BL154)</f>
        <v>17.348826164231468</v>
      </c>
      <c r="BB76" s="155">
        <f ca="1">SUMIF('Impact Inputs'!$P$6:$P$154,"Marginal impact",'Impact Inputs'!BM6:BM154)</f>
        <v>17.348826164231468</v>
      </c>
      <c r="BC76" s="155">
        <f ca="1">SUMIF('Impact Inputs'!$P$6:$P$154,"Marginal impact",'Impact Inputs'!BN6:BN154)</f>
        <v>17.348826164231468</v>
      </c>
      <c r="BD76" s="155">
        <f ca="1">SUMIF('Impact Inputs'!$P$6:$P$154,"Marginal impact",'Impact Inputs'!BO6:BO154)</f>
        <v>17.348826164231468</v>
      </c>
      <c r="BE76" s="155">
        <f ca="1">SUMIF('Impact Inputs'!$P$6:$P$154,"Marginal impact",'Impact Inputs'!BP6:BP154)</f>
        <v>17.348826164231468</v>
      </c>
      <c r="BF76" s="155">
        <f ca="1">SUMIF('Impact Inputs'!$P$6:$P$154,"Marginal impact",'Impact Inputs'!BQ6:BQ154)</f>
        <v>17.348826164231468</v>
      </c>
    </row>
    <row r="77" spans="1:58">
      <c r="B77" s="6" t="s">
        <v>120</v>
      </c>
      <c r="C77" s="87"/>
      <c r="D77" s="87"/>
      <c r="E77" s="87"/>
      <c r="F77" s="87"/>
      <c r="G77" s="87"/>
      <c r="H77" s="87"/>
      <c r="I77" s="25">
        <f ca="1">SUMIF('Impact Inputs'!$P$6:$P$154,"Post intervention level",'Impact Inputs'!T6:T154)*-1</f>
        <v>-40398.866085393805</v>
      </c>
      <c r="J77" s="25">
        <f ca="1">SUMIF('Impact Inputs'!$P$6:$P$154,"Post intervention level",'Impact Inputs'!U6:U154)*-1</f>
        <v>17.348826164231468</v>
      </c>
      <c r="K77" s="25">
        <f ca="1">SUMIF('Impact Inputs'!$P$6:$P$154,"Post intervention level",'Impact Inputs'!V6:V154)*-1</f>
        <v>34.697652328462937</v>
      </c>
      <c r="L77" s="25">
        <f ca="1">SUMIF('Impact Inputs'!$P$6:$P$154,"Post intervention level",'Impact Inputs'!W6:W154)*-1</f>
        <v>34.697652328462937</v>
      </c>
      <c r="M77" s="25">
        <f ca="1">SUMIF('Impact Inputs'!$P$6:$P$154,"Post intervention level",'Impact Inputs'!X6:X154)*-1</f>
        <v>34.697652328462937</v>
      </c>
      <c r="N77" s="25">
        <f ca="1">SUMIF('Impact Inputs'!$P$6:$P$154,"Post intervention level",'Impact Inputs'!Y6:Y154)*-1</f>
        <v>34.697652328462937</v>
      </c>
      <c r="O77" s="25">
        <f ca="1">SUMIF('Impact Inputs'!$P$6:$P$154,"Post intervention level",'Impact Inputs'!Z6:Z154)*-1</f>
        <v>34.697652328462937</v>
      </c>
      <c r="P77" s="25">
        <f ca="1">SUMIF('Impact Inputs'!$P$6:$P$154,"Post intervention level",'Impact Inputs'!AA6:AA154)*-1</f>
        <v>34.697652328462937</v>
      </c>
      <c r="Q77" s="25">
        <f ca="1">SUMIF('Impact Inputs'!$P$6:$P$154,"Post intervention level",'Impact Inputs'!AB6:AB154)*-1</f>
        <v>34.697652328462937</v>
      </c>
      <c r="R77" s="25">
        <f ca="1">SUMIF('Impact Inputs'!$P$6:$P$154,"Post intervention level",'Impact Inputs'!AC6:AC154)*-1</f>
        <v>34.697652328462937</v>
      </c>
      <c r="S77" s="25">
        <f ca="1">SUMIF('Impact Inputs'!$P$6:$P$154,"Post intervention level",'Impact Inputs'!AD6:AD154)*-1</f>
        <v>34.697652328462937</v>
      </c>
      <c r="T77" s="25">
        <f ca="1">SUMIF('Impact Inputs'!$P$6:$P$154,"Post intervention level",'Impact Inputs'!AE6:AE154)*-1</f>
        <v>34.697652328462937</v>
      </c>
      <c r="U77" s="25">
        <f ca="1">SUMIF('Impact Inputs'!$P$6:$P$154,"Post intervention level",'Impact Inputs'!AF6:AF154)*-1</f>
        <v>34.697652328462937</v>
      </c>
      <c r="V77" s="25">
        <f ca="1">SUMIF('Impact Inputs'!$P$6:$P$154,"Post intervention level",'Impact Inputs'!AG6:AG154)*-1</f>
        <v>34.697652328462937</v>
      </c>
      <c r="W77" s="25">
        <f ca="1">SUMIF('Impact Inputs'!$P$6:$P$154,"Post intervention level",'Impact Inputs'!AH6:AH154)*-1</f>
        <v>34.697652328462937</v>
      </c>
      <c r="X77" s="25">
        <f ca="1">SUMIF('Impact Inputs'!$P$6:$P$154,"Post intervention level",'Impact Inputs'!AI6:AI154)*-1</f>
        <v>34.697652328462937</v>
      </c>
      <c r="Y77" s="25">
        <f ca="1">SUMIF('Impact Inputs'!$P$6:$P$154,"Post intervention level",'Impact Inputs'!AJ6:AJ154)*-1</f>
        <v>34.697652328462937</v>
      </c>
      <c r="Z77" s="25">
        <f ca="1">SUMIF('Impact Inputs'!$P$6:$P$154,"Post intervention level",'Impact Inputs'!AK6:AK154)*-1</f>
        <v>34.697652328462937</v>
      </c>
      <c r="AA77" s="25">
        <f ca="1">SUMIF('Impact Inputs'!$P$6:$P$154,"Post intervention level",'Impact Inputs'!AL6:AL154)*-1</f>
        <v>34.697652328462937</v>
      </c>
      <c r="AB77" s="25">
        <f ca="1">SUMIF('Impact Inputs'!$P$6:$P$154,"Post intervention level",'Impact Inputs'!AM6:AM154)*-1</f>
        <v>34.697652328462937</v>
      </c>
      <c r="AC77" s="25">
        <f ca="1">SUMIF('Impact Inputs'!$P$6:$P$154,"Post intervention level",'Impact Inputs'!AN6:AN154)*-1</f>
        <v>34.697652328462937</v>
      </c>
      <c r="AD77" s="25">
        <f ca="1">SUMIF('Impact Inputs'!$P$6:$P$154,"Post intervention level",'Impact Inputs'!AO6:AO154)*-1</f>
        <v>34.697652328462937</v>
      </c>
      <c r="AE77" s="25">
        <f ca="1">SUMIF('Impact Inputs'!$P$6:$P$154,"Post intervention level",'Impact Inputs'!AP6:AP154)*-1</f>
        <v>34.697652328462937</v>
      </c>
      <c r="AF77" s="25">
        <f ca="1">SUMIF('Impact Inputs'!$P$6:$P$154,"Post intervention level",'Impact Inputs'!AQ6:AQ154)*-1</f>
        <v>34.697652328462937</v>
      </c>
      <c r="AG77" s="25">
        <f ca="1">SUMIF('Impact Inputs'!$P$6:$P$154,"Post intervention level",'Impact Inputs'!AR6:AR154)*-1</f>
        <v>34.697652328462937</v>
      </c>
      <c r="AH77" s="25">
        <f ca="1">SUMIF('Impact Inputs'!$P$6:$P$154,"Post intervention level",'Impact Inputs'!AS6:AS154)*-1</f>
        <v>34.697652328462937</v>
      </c>
      <c r="AI77" s="25">
        <f ca="1">SUMIF('Impact Inputs'!$P$6:$P$154,"Post intervention level",'Impact Inputs'!AT6:AT154)*-1</f>
        <v>34.697652328462937</v>
      </c>
      <c r="AJ77" s="25">
        <f ca="1">SUMIF('Impact Inputs'!$P$6:$P$154,"Post intervention level",'Impact Inputs'!AU6:AU154)*-1</f>
        <v>34.697652328462937</v>
      </c>
      <c r="AK77" s="25">
        <f ca="1">SUMIF('Impact Inputs'!$P$6:$P$154,"Post intervention level",'Impact Inputs'!AV6:AV154)*-1</f>
        <v>34.697652328462937</v>
      </c>
      <c r="AL77" s="25">
        <f ca="1">SUMIF('Impact Inputs'!$P$6:$P$154,"Post intervention level",'Impact Inputs'!AW6:AW154)*-1</f>
        <v>34.697652328462937</v>
      </c>
      <c r="AM77" s="25">
        <f ca="1">SUMIF('Impact Inputs'!$P$6:$P$154,"Post intervention level",'Impact Inputs'!AX6:AX154)*-1</f>
        <v>34.697652328462937</v>
      </c>
      <c r="AN77" s="25">
        <f ca="1">SUMIF('Impact Inputs'!$P$6:$P$154,"Post intervention level",'Impact Inputs'!AY6:AY154)*-1</f>
        <v>34.697652328462937</v>
      </c>
      <c r="AO77" s="25">
        <f ca="1">SUMIF('Impact Inputs'!$P$6:$P$154,"Post intervention level",'Impact Inputs'!AZ6:AZ154)*-1</f>
        <v>34.697652328462937</v>
      </c>
      <c r="AP77" s="25">
        <f ca="1">SUMIF('Impact Inputs'!$P$6:$P$154,"Post intervention level",'Impact Inputs'!BA6:BA154)*-1</f>
        <v>34.697652328462937</v>
      </c>
      <c r="AQ77" s="25">
        <f ca="1">SUMIF('Impact Inputs'!$P$6:$P$154,"Post intervention level",'Impact Inputs'!BB6:BB154)*-1</f>
        <v>34.697652328462937</v>
      </c>
      <c r="AR77" s="25">
        <f ca="1">SUMIF('Impact Inputs'!$P$6:$P$154,"Post intervention level",'Impact Inputs'!BC6:BC154)*-1</f>
        <v>34.697652328462937</v>
      </c>
      <c r="AS77" s="25">
        <f ca="1">SUMIF('Impact Inputs'!$P$6:$P$154,"Post intervention level",'Impact Inputs'!BD6:BD154)*-1</f>
        <v>34.697652328462937</v>
      </c>
      <c r="AT77" s="25">
        <f ca="1">SUMIF('Impact Inputs'!$P$6:$P$154,"Post intervention level",'Impact Inputs'!BE6:BE154)*-1</f>
        <v>34.697652328462937</v>
      </c>
      <c r="AU77" s="25">
        <f ca="1">SUMIF('Impact Inputs'!$P$6:$P$154,"Post intervention level",'Impact Inputs'!BF6:BF154)*-1</f>
        <v>34.697652328462937</v>
      </c>
      <c r="AV77" s="25">
        <f ca="1">SUMIF('Impact Inputs'!$P$6:$P$154,"Post intervention level",'Impact Inputs'!BG6:BG154)*-1</f>
        <v>34.697652328462937</v>
      </c>
      <c r="AW77" s="25">
        <f ca="1">SUMIF('Impact Inputs'!$P$6:$P$154,"Post intervention level",'Impact Inputs'!BH6:BH154)*-1</f>
        <v>34.697652328462937</v>
      </c>
      <c r="AX77" s="25">
        <f ca="1">SUMIF('Impact Inputs'!$P$6:$P$154,"Post intervention level",'Impact Inputs'!BI6:BI154)*-1</f>
        <v>34.697652328462937</v>
      </c>
      <c r="AY77" s="25">
        <f ca="1">SUMIF('Impact Inputs'!$P$6:$P$154,"Post intervention level",'Impact Inputs'!BJ6:BJ154)*-1</f>
        <v>34.697652328462937</v>
      </c>
      <c r="AZ77" s="25">
        <f ca="1">SUMIF('Impact Inputs'!$P$6:$P$154,"Post intervention level",'Impact Inputs'!BK6:BK154)*-1</f>
        <v>34.697652328462937</v>
      </c>
      <c r="BA77" s="25">
        <f ca="1">SUMIF('Impact Inputs'!$P$6:$P$154,"Post intervention level",'Impact Inputs'!BL6:BL154)*-1</f>
        <v>34.697652328462937</v>
      </c>
      <c r="BB77" s="25">
        <f ca="1">SUMIF('Impact Inputs'!$P$6:$P$154,"Post intervention level",'Impact Inputs'!BM6:BM154)*-1</f>
        <v>34.697652328462937</v>
      </c>
      <c r="BC77" s="25">
        <f ca="1">SUMIF('Impact Inputs'!$P$6:$P$154,"Post intervention level",'Impact Inputs'!BN6:BN154)*-1</f>
        <v>34.697652328462937</v>
      </c>
      <c r="BD77" s="25">
        <f ca="1">SUMIF('Impact Inputs'!$P$6:$P$154,"Post intervention level",'Impact Inputs'!BO6:BO154)*-1</f>
        <v>34.697652328462937</v>
      </c>
      <c r="BE77" s="25">
        <f ca="1">SUMIF('Impact Inputs'!$P$6:$P$154,"Post intervention level",'Impact Inputs'!BP6:BP154)*-1</f>
        <v>34.697652328462937</v>
      </c>
      <c r="BF77" s="25">
        <f ca="1">SUMIF('Impact Inputs'!$P$6:$P$154,"Post intervention level",'Impact Inputs'!BQ6:BQ154)*-1</f>
        <v>34.697652328462937</v>
      </c>
    </row>
    <row r="78" spans="1:58">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row>
    <row r="79" spans="1:58">
      <c r="B79" s="159" t="s">
        <v>161</v>
      </c>
      <c r="C79" s="159" t="s">
        <v>147</v>
      </c>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row>
    <row r="80" spans="1:58" s="153" customFormat="1">
      <c r="A80" s="153">
        <v>1</v>
      </c>
      <c r="B80" s="153" t="s">
        <v>7</v>
      </c>
      <c r="C80" s="153">
        <f ca="1">OFFSET('Primary Inputs'!$E$12,0,$A80-1)</f>
        <v>0</v>
      </c>
      <c r="I80" s="185">
        <f ca="1">IF(I$5-$I$5&lt;$A80-1," ",IF(I$5-$I$5+1&gt;'Primary Inputs'!$C$17,0,(SUM(OFFSET($I$75,0,I$5-$I$5-$A80+1)))*$C80))</f>
        <v>0</v>
      </c>
      <c r="J80" s="185">
        <f ca="1">IF(J$5-$I$5&lt;$A80-1," ",IF(J$5-$I$5+1&gt;'Primary Inputs'!$C$17,0,(SUM(OFFSET($I$75,0,J$5-$I$5-$A80+1)))*$C80))</f>
        <v>0</v>
      </c>
      <c r="K80" s="185">
        <f ca="1">IF(K$5-$I$5&lt;$A80-1," ",IF(K$5-$I$5+1&gt;'Primary Inputs'!$C$17,0,(SUM(OFFSET($I$75,0,K$5-$I$5-$A80+1)))*$C80))</f>
        <v>0</v>
      </c>
      <c r="L80" s="185">
        <f ca="1">IF(L$5-$I$5&lt;$A80-1," ",IF(L$5-$I$5+1&gt;'Primary Inputs'!$C$17,0,(SUM(OFFSET($I$75,0,L$5-$I$5-$A80+1)))*$C80))</f>
        <v>0</v>
      </c>
      <c r="M80" s="185">
        <f ca="1">IF(M$5-$I$5&lt;$A80-1," ",IF(M$5-$I$5+1&gt;'Primary Inputs'!$C$17,0,(SUM(OFFSET($I$75,0,M$5-$I$5-$A80+1)))*$C80))</f>
        <v>0</v>
      </c>
      <c r="N80" s="185">
        <f ca="1">IF(N$5-$I$5&lt;$A80-1," ",IF(N$5-$I$5+1&gt;'Primary Inputs'!$C$17,0,(SUM(OFFSET($I$75,0,N$5-$I$5-$A80+1)))*$C80))</f>
        <v>0</v>
      </c>
      <c r="O80" s="185">
        <f ca="1">IF(O$5-$I$5&lt;$A80-1," ",IF(O$5-$I$5+1&gt;'Primary Inputs'!$C$17,0,(SUM(OFFSET($I$75,0,O$5-$I$5-$A80+1)))*$C80))</f>
        <v>0</v>
      </c>
      <c r="P80" s="185">
        <f ca="1">IF(P$5-$I$5&lt;$A80-1," ",IF(P$5-$I$5+1&gt;'Primary Inputs'!$C$17,0,(SUM(OFFSET($I$75,0,P$5-$I$5-$A80+1)))*$C80))</f>
        <v>0</v>
      </c>
      <c r="Q80" s="185">
        <f ca="1">IF(Q$5-$I$5&lt;$A80-1," ",IF(Q$5-$I$5+1&gt;'Primary Inputs'!$C$17,0,(SUM(OFFSET($I$75,0,Q$5-$I$5-$A80+1)))*$C80))</f>
        <v>0</v>
      </c>
      <c r="R80" s="185">
        <f ca="1">IF(R$5-$I$5&lt;$A80-1," ",IF(R$5-$I$5+1&gt;'Primary Inputs'!$C$17,0,(SUM(OFFSET($I$75,0,R$5-$I$5-$A80+1)))*$C80))</f>
        <v>0</v>
      </c>
      <c r="S80" s="185">
        <f ca="1">IF(S$5-$I$5&lt;$A80-1," ",IF(S$5-$I$5+1&gt;'Primary Inputs'!$C$17,0,(SUM(OFFSET($I$75,0,S$5-$I$5-$A80+1)))*$C80))</f>
        <v>0</v>
      </c>
      <c r="T80" s="185">
        <f ca="1">IF(T$5-$I$5&lt;$A80-1," ",IF(T$5-$I$5+1&gt;'Primary Inputs'!$C$17,0,(SUM(OFFSET($I$75,0,T$5-$I$5-$A80+1)))*$C80))</f>
        <v>0</v>
      </c>
      <c r="U80" s="185">
        <f ca="1">IF(U$5-$I$5&lt;$A80-1," ",IF(U$5-$I$5+1&gt;'Primary Inputs'!$C$17,0,(SUM(OFFSET($I$75,0,U$5-$I$5-$A80+1)))*$C80))</f>
        <v>0</v>
      </c>
      <c r="V80" s="185">
        <f ca="1">IF(V$5-$I$5&lt;$A80-1," ",IF(V$5-$I$5+1&gt;'Primary Inputs'!$C$17,0,(SUM(OFFSET($I$75,0,V$5-$I$5-$A80+1)))*$C80))</f>
        <v>0</v>
      </c>
      <c r="W80" s="185">
        <f ca="1">IF(W$5-$I$5&lt;$A80-1," ",IF(W$5-$I$5+1&gt;'Primary Inputs'!$C$17,0,(SUM(OFFSET($I$75,0,W$5-$I$5-$A80+1)))*$C80))</f>
        <v>0</v>
      </c>
      <c r="X80" s="185">
        <f ca="1">IF(X$5-$I$5&lt;$A80-1," ",IF(X$5-$I$5+1&gt;'Primary Inputs'!$C$17,0,(SUM(OFFSET($I$75,0,X$5-$I$5-$A80+1)))*$C80))</f>
        <v>0</v>
      </c>
      <c r="Y80" s="185">
        <f ca="1">IF(Y$5-$I$5&lt;$A80-1," ",IF(Y$5-$I$5+1&gt;'Primary Inputs'!$C$17,0,(SUM(OFFSET($I$75,0,Y$5-$I$5-$A80+1)))*$C80))</f>
        <v>0</v>
      </c>
      <c r="Z80" s="185">
        <f ca="1">IF(Z$5-$I$5&lt;$A80-1," ",IF(Z$5-$I$5+1&gt;'Primary Inputs'!$C$17,0,(SUM(OFFSET($I$75,0,Z$5-$I$5-$A80+1)))*$C80))</f>
        <v>0</v>
      </c>
      <c r="AA80" s="185">
        <f ca="1">IF(AA$5-$I$5&lt;$A80-1," ",IF(AA$5-$I$5+1&gt;'Primary Inputs'!$C$17,0,(SUM(OFFSET($I$75,0,AA$5-$I$5-$A80+1)))*$C80))</f>
        <v>0</v>
      </c>
      <c r="AB80" s="185">
        <f ca="1">IF(AB$5-$I$5&lt;$A80-1," ",IF(AB$5-$I$5+1&gt;'Primary Inputs'!$C$17,0,(SUM(OFFSET($I$75,0,AB$5-$I$5-$A80+1)))*$C80))</f>
        <v>0</v>
      </c>
      <c r="AC80" s="185">
        <f ca="1">IF(AC$5-$I$5&lt;$A80-1," ",IF(AC$5-$I$5+1&gt;'Primary Inputs'!$C$17,0,(SUM(OFFSET($I$75,0,AC$5-$I$5-$A80+1)))*$C80))</f>
        <v>0</v>
      </c>
      <c r="AD80" s="185">
        <f ca="1">IF(AD$5-$I$5&lt;$A80-1," ",IF(AD$5-$I$5+1&gt;'Primary Inputs'!$C$17,0,(SUM(OFFSET($I$75,0,AD$5-$I$5-$A80+1)))*$C80))</f>
        <v>0</v>
      </c>
      <c r="AE80" s="185">
        <f ca="1">IF(AE$5-$I$5&lt;$A80-1," ",IF(AE$5-$I$5+1&gt;'Primary Inputs'!$C$17,0,(SUM(OFFSET($I$75,0,AE$5-$I$5-$A80+1)))*$C80))</f>
        <v>0</v>
      </c>
      <c r="AF80" s="185">
        <f ca="1">IF(AF$5-$I$5&lt;$A80-1," ",IF(AF$5-$I$5+1&gt;'Primary Inputs'!$C$17,0,(SUM(OFFSET($I$75,0,AF$5-$I$5-$A80+1)))*$C80))</f>
        <v>0</v>
      </c>
      <c r="AG80" s="185">
        <f ca="1">IF(AG$5-$I$5&lt;$A80-1," ",IF(AG$5-$I$5+1&gt;'Primary Inputs'!$C$17,0,(SUM(OFFSET($I$75,0,AG$5-$I$5-$A80+1)))*$C80))</f>
        <v>0</v>
      </c>
      <c r="AH80" s="185">
        <f ca="1">IF(AH$5-$I$5&lt;$A80-1," ",IF(AH$5-$I$5+1&gt;'Primary Inputs'!$C$17,0,(SUM(OFFSET($I$75,0,AH$5-$I$5-$A80+1)))*$C80))</f>
        <v>0</v>
      </c>
      <c r="AI80" s="185">
        <f ca="1">IF(AI$5-$I$5&lt;$A80-1," ",IF(AI$5-$I$5+1&gt;'Primary Inputs'!$C$17,0,(SUM(OFFSET($I$75,0,AI$5-$I$5-$A80+1)))*$C80))</f>
        <v>0</v>
      </c>
      <c r="AJ80" s="185">
        <f ca="1">IF(AJ$5-$I$5&lt;$A80-1," ",IF(AJ$5-$I$5+1&gt;'Primary Inputs'!$C$17,0,(SUM(OFFSET($I$75,0,AJ$5-$I$5-$A80+1)))*$C80))</f>
        <v>0</v>
      </c>
      <c r="AK80" s="185">
        <f ca="1">IF(AK$5-$I$5&lt;$A80-1," ",IF(AK$5-$I$5+1&gt;'Primary Inputs'!$C$17,0,(SUM(OFFSET($I$75,0,AK$5-$I$5-$A80+1)))*$C80))</f>
        <v>0</v>
      </c>
      <c r="AL80" s="185">
        <f ca="1">IF(AL$5-$I$5&lt;$A80-1," ",IF(AL$5-$I$5+1&gt;'Primary Inputs'!$C$17,0,(SUM(OFFSET($I$75,0,AL$5-$I$5-$A80+1)))*$C80))</f>
        <v>0</v>
      </c>
      <c r="AM80" s="185">
        <f ca="1">IF(AM$5-$I$5&lt;$A80-1," ",IF(AM$5-$I$5+1&gt;'Primary Inputs'!$C$17,0,(SUM(OFFSET($I$75,0,AM$5-$I$5-$A80+1)))*$C80))</f>
        <v>0</v>
      </c>
      <c r="AN80" s="185">
        <f ca="1">IF(AN$5-$I$5&lt;$A80-1," ",IF(AN$5-$I$5+1&gt;'Primary Inputs'!$C$17,0,(SUM(OFFSET($I$75,0,AN$5-$I$5-$A80+1)))*$C80))</f>
        <v>0</v>
      </c>
      <c r="AO80" s="185">
        <f ca="1">IF(AO$5-$I$5&lt;$A80-1," ",IF(AO$5-$I$5+1&gt;'Primary Inputs'!$C$17,0,(SUM(OFFSET($I$75,0,AO$5-$I$5-$A80+1)))*$C80))</f>
        <v>0</v>
      </c>
      <c r="AP80" s="185">
        <f ca="1">IF(AP$5-$I$5&lt;$A80-1," ",IF(AP$5-$I$5+1&gt;'Primary Inputs'!$C$17,0,(SUM(OFFSET($I$75,0,AP$5-$I$5-$A80+1)))*$C80))</f>
        <v>0</v>
      </c>
      <c r="AQ80" s="185">
        <f ca="1">IF(AQ$5-$I$5&lt;$A80-1," ",IF(AQ$5-$I$5+1&gt;'Primary Inputs'!$C$17,0,(SUM(OFFSET($I$75,0,AQ$5-$I$5-$A80+1)))*$C80))</f>
        <v>0</v>
      </c>
      <c r="AR80" s="185">
        <f ca="1">IF(AR$5-$I$5&lt;$A80-1," ",IF(AR$5-$I$5+1&gt;'Primary Inputs'!$C$17,0,(SUM(OFFSET($I$75,0,AR$5-$I$5-$A80+1)))*$C80))</f>
        <v>0</v>
      </c>
      <c r="AS80" s="185">
        <f ca="1">IF(AS$5-$I$5&lt;$A80-1," ",IF(AS$5-$I$5+1&gt;'Primary Inputs'!$C$17,0,(SUM(OFFSET($I$75,0,AS$5-$I$5-$A80+1)))*$C80))</f>
        <v>0</v>
      </c>
      <c r="AT80" s="185">
        <f ca="1">IF(AT$5-$I$5&lt;$A80-1," ",IF(AT$5-$I$5+1&gt;'Primary Inputs'!$C$17,0,(SUM(OFFSET($I$75,0,AT$5-$I$5-$A80+1)))*$C80))</f>
        <v>0</v>
      </c>
      <c r="AU80" s="185">
        <f ca="1">IF(AU$5-$I$5&lt;$A80-1," ",IF(AU$5-$I$5+1&gt;'Primary Inputs'!$C$17,0,(SUM(OFFSET($I$75,0,AU$5-$I$5-$A80+1)))*$C80))</f>
        <v>0</v>
      </c>
      <c r="AV80" s="185">
        <f ca="1">IF(AV$5-$I$5&lt;$A80-1," ",IF(AV$5-$I$5+1&gt;'Primary Inputs'!$C$17,0,(SUM(OFFSET($I$75,0,AV$5-$I$5-$A80+1)))*$C80))</f>
        <v>0</v>
      </c>
      <c r="AW80" s="185">
        <f ca="1">IF(AW$5-$I$5&lt;$A80-1," ",IF(AW$5-$I$5+1&gt;'Primary Inputs'!$C$17,0,(SUM(OFFSET($I$75,0,AW$5-$I$5-$A80+1)))*$C80))</f>
        <v>0</v>
      </c>
      <c r="AX80" s="185">
        <f ca="1">IF(AX$5-$I$5&lt;$A80-1," ",IF(AX$5-$I$5+1&gt;'Primary Inputs'!$C$17,0,(SUM(OFFSET($I$75,0,AX$5-$I$5-$A80+1)))*$C80))</f>
        <v>0</v>
      </c>
      <c r="AY80" s="185">
        <f ca="1">IF(AY$5-$I$5&lt;$A80-1," ",IF(AY$5-$I$5+1&gt;'Primary Inputs'!$C$17,0,(SUM(OFFSET($I$75,0,AY$5-$I$5-$A80+1)))*$C80))</f>
        <v>0</v>
      </c>
      <c r="AZ80" s="185">
        <f ca="1">IF(AZ$5-$I$5&lt;$A80-1," ",IF(AZ$5-$I$5+1&gt;'Primary Inputs'!$C$17,0,(SUM(OFFSET($I$75,0,AZ$5-$I$5-$A80+1)))*$C80))</f>
        <v>0</v>
      </c>
      <c r="BA80" s="185">
        <f ca="1">IF(BA$5-$I$5&lt;$A80-1," ",IF(BA$5-$I$5+1&gt;'Primary Inputs'!$C$17,0,(SUM(OFFSET($I$75,0,BA$5-$I$5-$A80+1)))*$C80))</f>
        <v>0</v>
      </c>
      <c r="BB80" s="185">
        <f ca="1">IF(BB$5-$I$5&lt;$A80-1," ",IF(BB$5-$I$5+1&gt;'Primary Inputs'!$C$17,0,(SUM(OFFSET($I$75,0,BB$5-$I$5-$A80+1)))*$C80))</f>
        <v>0</v>
      </c>
      <c r="BC80" s="185">
        <f ca="1">IF(BC$5-$I$5&lt;$A80-1," ",IF(BC$5-$I$5+1&gt;'Primary Inputs'!$C$17,0,(SUM(OFFSET($I$75,0,BC$5-$I$5-$A80+1)))*$C80))</f>
        <v>0</v>
      </c>
      <c r="BD80" s="185">
        <f ca="1">IF(BD$5-$I$5&lt;$A80-1," ",IF(BD$5-$I$5+1&gt;'Primary Inputs'!$C$17,0,(SUM(OFFSET($I$75,0,BD$5-$I$5-$A80+1)))*$C80))</f>
        <v>0</v>
      </c>
      <c r="BE80" s="185">
        <f ca="1">IF(BE$5-$I$5&lt;$A80-1," ",IF(BE$5-$I$5+1&gt;'Primary Inputs'!$C$17,0,(SUM(OFFSET($I$75,0,BE$5-$I$5-$A80+1)))*$C80))</f>
        <v>0</v>
      </c>
      <c r="BF80" s="185">
        <f ca="1">IF(BF$5-$I$5&lt;$A80-1," ",IF(BF$5-$I$5+1&gt;'Primary Inputs'!$C$17,0,(SUM(OFFSET($I$75,0,BF$5-$I$5-$A80+1)))*$C80))</f>
        <v>0</v>
      </c>
    </row>
    <row r="81" spans="1:104">
      <c r="A81" s="134">
        <v>2</v>
      </c>
      <c r="B81" s="134" t="s">
        <v>8</v>
      </c>
      <c r="C81" s="134">
        <f ca="1">OFFSET('Primary Inputs'!$E$12,0,$A81-1)</f>
        <v>792</v>
      </c>
      <c r="I81" s="186" t="str">
        <f ca="1">IF(I$5-$I$5&lt;$A81-1," ",IF(I$5-$I$5+1&gt;'Primary Inputs'!$C$17,0,(SUM(OFFSET($I$75,0,I$5-$I$5-$A81+1)))*$C81))</f>
        <v xml:space="preserve"> </v>
      </c>
      <c r="J81" s="186">
        <f ca="1">IF(J$5-$I$5&lt;$A81-1," ",IF(J$5-$I$5+1&gt;'Primary Inputs'!$C$17,0,(SUM(OFFSET($I$75,0,J$5-$I$5-$A81+1)))*$C81))</f>
        <v>2846771.044998433</v>
      </c>
      <c r="K81" s="186">
        <f ca="1">IF(K$5-$I$5&lt;$A81-1," ",IF(K$5-$I$5+1&gt;'Primary Inputs'!$C$17,0,(SUM(OFFSET($I$75,0,K$5-$I$5-$A81+1)))*$C81))</f>
        <v>20610.405483106984</v>
      </c>
      <c r="L81" s="186">
        <f ca="1">IF(L$5-$I$5&lt;$A81-1," ",IF(L$5-$I$5+1&gt;'Primary Inputs'!$C$17,0,(SUM(OFFSET($I$75,0,L$5-$I$5-$A81+1)))*$C81))</f>
        <v>41220.810966213969</v>
      </c>
      <c r="M81" s="186">
        <f ca="1">IF(M$5-$I$5&lt;$A81-1," ",IF(M$5-$I$5+1&gt;'Primary Inputs'!$C$17,0,(SUM(OFFSET($I$75,0,M$5-$I$5-$A81+1)))*$C81))</f>
        <v>41220.810966213969</v>
      </c>
      <c r="N81" s="186">
        <f ca="1">IF(N$5-$I$5&lt;$A81-1," ",IF(N$5-$I$5+1&gt;'Primary Inputs'!$C$17,0,(SUM(OFFSET($I$75,0,N$5-$I$5-$A81+1)))*$C81))</f>
        <v>41220.810966213969</v>
      </c>
      <c r="O81" s="186">
        <f ca="1">IF(O$5-$I$5&lt;$A81-1," ",IF(O$5-$I$5+1&gt;'Primary Inputs'!$C$17,0,(SUM(OFFSET($I$75,0,O$5-$I$5-$A81+1)))*$C81))</f>
        <v>41220.810966213969</v>
      </c>
      <c r="P81" s="186">
        <f ca="1">IF(P$5-$I$5&lt;$A81-1," ",IF(P$5-$I$5+1&gt;'Primary Inputs'!$C$17,0,(SUM(OFFSET($I$75,0,P$5-$I$5-$A81+1)))*$C81))</f>
        <v>41220.810966213969</v>
      </c>
      <c r="Q81" s="186">
        <f ca="1">IF(Q$5-$I$5&lt;$A81-1," ",IF(Q$5-$I$5+1&gt;'Primary Inputs'!$C$17,0,(SUM(OFFSET($I$75,0,Q$5-$I$5-$A81+1)))*$C81))</f>
        <v>41220.810966213969</v>
      </c>
      <c r="R81" s="186">
        <f ca="1">IF(R$5-$I$5&lt;$A81-1," ",IF(R$5-$I$5+1&gt;'Primary Inputs'!$C$17,0,(SUM(OFFSET($I$75,0,R$5-$I$5-$A81+1)))*$C81))</f>
        <v>41220.810966213969</v>
      </c>
      <c r="S81" s="186">
        <f ca="1">IF(S$5-$I$5&lt;$A81-1," ",IF(S$5-$I$5+1&gt;'Primary Inputs'!$C$17,0,(SUM(OFFSET($I$75,0,S$5-$I$5-$A81+1)))*$C81))</f>
        <v>41220.810966213969</v>
      </c>
      <c r="T81" s="186">
        <f ca="1">IF(T$5-$I$5&lt;$A81-1," ",IF(T$5-$I$5+1&gt;'Primary Inputs'!$C$17,0,(SUM(OFFSET($I$75,0,T$5-$I$5-$A81+1)))*$C81))</f>
        <v>41220.810966213969</v>
      </c>
      <c r="U81" s="186">
        <f ca="1">IF(U$5-$I$5&lt;$A81-1," ",IF(U$5-$I$5+1&gt;'Primary Inputs'!$C$17,0,(SUM(OFFSET($I$75,0,U$5-$I$5-$A81+1)))*$C81))</f>
        <v>41220.810966213969</v>
      </c>
      <c r="V81" s="186">
        <f ca="1">IF(V$5-$I$5&lt;$A81-1," ",IF(V$5-$I$5+1&gt;'Primary Inputs'!$C$17,0,(SUM(OFFSET($I$75,0,V$5-$I$5-$A81+1)))*$C81))</f>
        <v>41220.810966213969</v>
      </c>
      <c r="W81" s="186">
        <f ca="1">IF(W$5-$I$5&lt;$A81-1," ",IF(W$5-$I$5+1&gt;'Primary Inputs'!$C$17,0,(SUM(OFFSET($I$75,0,W$5-$I$5-$A81+1)))*$C81))</f>
        <v>41220.810966213969</v>
      </c>
      <c r="X81" s="186">
        <f ca="1">IF(X$5-$I$5&lt;$A81-1," ",IF(X$5-$I$5+1&gt;'Primary Inputs'!$C$17,0,(SUM(OFFSET($I$75,0,X$5-$I$5-$A81+1)))*$C81))</f>
        <v>41220.810966213969</v>
      </c>
      <c r="Y81" s="186">
        <f ca="1">IF(Y$5-$I$5&lt;$A81-1," ",IF(Y$5-$I$5+1&gt;'Primary Inputs'!$C$17,0,(SUM(OFFSET($I$75,0,Y$5-$I$5-$A81+1)))*$C81))</f>
        <v>41220.810966213969</v>
      </c>
      <c r="Z81" s="186">
        <f ca="1">IF(Z$5-$I$5&lt;$A81-1," ",IF(Z$5-$I$5+1&gt;'Primary Inputs'!$C$17,0,(SUM(OFFSET($I$75,0,Z$5-$I$5-$A81+1)))*$C81))</f>
        <v>41220.810966213969</v>
      </c>
      <c r="AA81" s="186">
        <f ca="1">IF(AA$5-$I$5&lt;$A81-1," ",IF(AA$5-$I$5+1&gt;'Primary Inputs'!$C$17,0,(SUM(OFFSET($I$75,0,AA$5-$I$5-$A81+1)))*$C81))</f>
        <v>41220.810966213969</v>
      </c>
      <c r="AB81" s="186">
        <f ca="1">IF(AB$5-$I$5&lt;$A81-1," ",IF(AB$5-$I$5+1&gt;'Primary Inputs'!$C$17,0,(SUM(OFFSET($I$75,0,AB$5-$I$5-$A81+1)))*$C81))</f>
        <v>41220.810966213969</v>
      </c>
      <c r="AC81" s="186">
        <f ca="1">IF(AC$5-$I$5&lt;$A81-1," ",IF(AC$5-$I$5+1&gt;'Primary Inputs'!$C$17,0,(SUM(OFFSET($I$75,0,AC$5-$I$5-$A81+1)))*$C81))</f>
        <v>41220.810966213969</v>
      </c>
      <c r="AD81" s="186">
        <f ca="1">IF(AD$5-$I$5&lt;$A81-1," ",IF(AD$5-$I$5+1&gt;'Primary Inputs'!$C$17,0,(SUM(OFFSET($I$75,0,AD$5-$I$5-$A81+1)))*$C81))</f>
        <v>41220.810966213969</v>
      </c>
      <c r="AE81" s="186">
        <f ca="1">IF(AE$5-$I$5&lt;$A81-1," ",IF(AE$5-$I$5+1&gt;'Primary Inputs'!$C$17,0,(SUM(OFFSET($I$75,0,AE$5-$I$5-$A81+1)))*$C81))</f>
        <v>41220.810966213969</v>
      </c>
      <c r="AF81" s="186">
        <f ca="1">IF(AF$5-$I$5&lt;$A81-1," ",IF(AF$5-$I$5+1&gt;'Primary Inputs'!$C$17,0,(SUM(OFFSET($I$75,0,AF$5-$I$5-$A81+1)))*$C81))</f>
        <v>41220.810966213969</v>
      </c>
      <c r="AG81" s="186">
        <f ca="1">IF(AG$5-$I$5&lt;$A81-1," ",IF(AG$5-$I$5+1&gt;'Primary Inputs'!$C$17,0,(SUM(OFFSET($I$75,0,AG$5-$I$5-$A81+1)))*$C81))</f>
        <v>41220.810966213969</v>
      </c>
      <c r="AH81" s="186">
        <f ca="1">IF(AH$5-$I$5&lt;$A81-1," ",IF(AH$5-$I$5+1&gt;'Primary Inputs'!$C$17,0,(SUM(OFFSET($I$75,0,AH$5-$I$5-$A81+1)))*$C81))</f>
        <v>41220.810966213969</v>
      </c>
      <c r="AI81" s="186">
        <f ca="1">IF(AI$5-$I$5&lt;$A81-1," ",IF(AI$5-$I$5+1&gt;'Primary Inputs'!$C$17,0,(SUM(OFFSET($I$75,0,AI$5-$I$5-$A81+1)))*$C81))</f>
        <v>41220.810966213969</v>
      </c>
      <c r="AJ81" s="186">
        <f ca="1">IF(AJ$5-$I$5&lt;$A81-1," ",IF(AJ$5-$I$5+1&gt;'Primary Inputs'!$C$17,0,(SUM(OFFSET($I$75,0,AJ$5-$I$5-$A81+1)))*$C81))</f>
        <v>41220.810966213969</v>
      </c>
      <c r="AK81" s="186">
        <f ca="1">IF(AK$5-$I$5&lt;$A81-1," ",IF(AK$5-$I$5+1&gt;'Primary Inputs'!$C$17,0,(SUM(OFFSET($I$75,0,AK$5-$I$5-$A81+1)))*$C81))</f>
        <v>41220.810966213969</v>
      </c>
      <c r="AL81" s="186">
        <f ca="1">IF(AL$5-$I$5&lt;$A81-1," ",IF(AL$5-$I$5+1&gt;'Primary Inputs'!$C$17,0,(SUM(OFFSET($I$75,0,AL$5-$I$5-$A81+1)))*$C81))</f>
        <v>41220.810966213969</v>
      </c>
      <c r="AM81" s="186">
        <f ca="1">IF(AM$5-$I$5&lt;$A81-1," ",IF(AM$5-$I$5+1&gt;'Primary Inputs'!$C$17,0,(SUM(OFFSET($I$75,0,AM$5-$I$5-$A81+1)))*$C81))</f>
        <v>41220.810966213969</v>
      </c>
      <c r="AN81" s="186">
        <f ca="1">IF(AN$5-$I$5&lt;$A81-1," ",IF(AN$5-$I$5+1&gt;'Primary Inputs'!$C$17,0,(SUM(OFFSET($I$75,0,AN$5-$I$5-$A81+1)))*$C81))</f>
        <v>41220.810966213969</v>
      </c>
      <c r="AO81" s="186">
        <f ca="1">IF(AO$5-$I$5&lt;$A81-1," ",IF(AO$5-$I$5+1&gt;'Primary Inputs'!$C$17,0,(SUM(OFFSET($I$75,0,AO$5-$I$5-$A81+1)))*$C81))</f>
        <v>41220.810966213969</v>
      </c>
      <c r="AP81" s="186">
        <f ca="1">IF(AP$5-$I$5&lt;$A81-1," ",IF(AP$5-$I$5+1&gt;'Primary Inputs'!$C$17,0,(SUM(OFFSET($I$75,0,AP$5-$I$5-$A81+1)))*$C81))</f>
        <v>41220.810966213969</v>
      </c>
      <c r="AQ81" s="186">
        <f ca="1">IF(AQ$5-$I$5&lt;$A81-1," ",IF(AQ$5-$I$5+1&gt;'Primary Inputs'!$C$17,0,(SUM(OFFSET($I$75,0,AQ$5-$I$5-$A81+1)))*$C81))</f>
        <v>41220.810966213969</v>
      </c>
      <c r="AR81" s="186">
        <f ca="1">IF(AR$5-$I$5&lt;$A81-1," ",IF(AR$5-$I$5+1&gt;'Primary Inputs'!$C$17,0,(SUM(OFFSET($I$75,0,AR$5-$I$5-$A81+1)))*$C81))</f>
        <v>41220.810966213969</v>
      </c>
      <c r="AS81" s="186">
        <f ca="1">IF(AS$5-$I$5&lt;$A81-1," ",IF(AS$5-$I$5+1&gt;'Primary Inputs'!$C$17,0,(SUM(OFFSET($I$75,0,AS$5-$I$5-$A81+1)))*$C81))</f>
        <v>41220.810966213969</v>
      </c>
      <c r="AT81" s="186">
        <f ca="1">IF(AT$5-$I$5&lt;$A81-1," ",IF(AT$5-$I$5+1&gt;'Primary Inputs'!$C$17,0,(SUM(OFFSET($I$75,0,AT$5-$I$5-$A81+1)))*$C81))</f>
        <v>41220.810966213969</v>
      </c>
      <c r="AU81" s="186">
        <f ca="1">IF(AU$5-$I$5&lt;$A81-1," ",IF(AU$5-$I$5+1&gt;'Primary Inputs'!$C$17,0,(SUM(OFFSET($I$75,0,AU$5-$I$5-$A81+1)))*$C81))</f>
        <v>41220.810966213969</v>
      </c>
      <c r="AV81" s="186">
        <f ca="1">IF(AV$5-$I$5&lt;$A81-1," ",IF(AV$5-$I$5+1&gt;'Primary Inputs'!$C$17,0,(SUM(OFFSET($I$75,0,AV$5-$I$5-$A81+1)))*$C81))</f>
        <v>41220.810966213969</v>
      </c>
      <c r="AW81" s="186">
        <f ca="1">IF(AW$5-$I$5&lt;$A81-1," ",IF(AW$5-$I$5+1&gt;'Primary Inputs'!$C$17,0,(SUM(OFFSET($I$75,0,AW$5-$I$5-$A81+1)))*$C81))</f>
        <v>41220.810966213969</v>
      </c>
      <c r="AX81" s="186">
        <f ca="1">IF(AX$5-$I$5&lt;$A81-1," ",IF(AX$5-$I$5+1&gt;'Primary Inputs'!$C$17,0,(SUM(OFFSET($I$75,0,AX$5-$I$5-$A81+1)))*$C81))</f>
        <v>41220.810966213969</v>
      </c>
      <c r="AY81" s="186">
        <f ca="1">IF(AY$5-$I$5&lt;$A81-1," ",IF(AY$5-$I$5+1&gt;'Primary Inputs'!$C$17,0,(SUM(OFFSET($I$75,0,AY$5-$I$5-$A81+1)))*$C81))</f>
        <v>41220.810966213969</v>
      </c>
      <c r="AZ81" s="186">
        <f ca="1">IF(AZ$5-$I$5&lt;$A81-1," ",IF(AZ$5-$I$5+1&gt;'Primary Inputs'!$C$17,0,(SUM(OFFSET($I$75,0,AZ$5-$I$5-$A81+1)))*$C81))</f>
        <v>41220.810966213969</v>
      </c>
      <c r="BA81" s="186">
        <f ca="1">IF(BA$5-$I$5&lt;$A81-1," ",IF(BA$5-$I$5+1&gt;'Primary Inputs'!$C$17,0,(SUM(OFFSET($I$75,0,BA$5-$I$5-$A81+1)))*$C81))</f>
        <v>41220.810966213969</v>
      </c>
      <c r="BB81" s="186">
        <f ca="1">IF(BB$5-$I$5&lt;$A81-1," ",IF(BB$5-$I$5+1&gt;'Primary Inputs'!$C$17,0,(SUM(OFFSET($I$75,0,BB$5-$I$5-$A81+1)))*$C81))</f>
        <v>41220.810966213969</v>
      </c>
      <c r="BC81" s="186">
        <f ca="1">IF(BC$5-$I$5&lt;$A81-1," ",IF(BC$5-$I$5+1&gt;'Primary Inputs'!$C$17,0,(SUM(OFFSET($I$75,0,BC$5-$I$5-$A81+1)))*$C81))</f>
        <v>41220.810966213969</v>
      </c>
      <c r="BD81" s="186">
        <f ca="1">IF(BD$5-$I$5&lt;$A81-1," ",IF(BD$5-$I$5+1&gt;'Primary Inputs'!$C$17,0,(SUM(OFFSET($I$75,0,BD$5-$I$5-$A81+1)))*$C81))</f>
        <v>41220.810966213969</v>
      </c>
      <c r="BE81" s="186">
        <f ca="1">IF(BE$5-$I$5&lt;$A81-1," ",IF(BE$5-$I$5+1&gt;'Primary Inputs'!$C$17,0,(SUM(OFFSET($I$75,0,BE$5-$I$5-$A81+1)))*$C81))</f>
        <v>41220.810966213969</v>
      </c>
      <c r="BF81" s="186">
        <f ca="1">IF(BF$5-$I$5&lt;$A81-1," ",IF(BF$5-$I$5+1&gt;'Primary Inputs'!$C$17,0,(SUM(OFFSET($I$75,0,BF$5-$I$5-$A81+1)))*$C81))</f>
        <v>41220.810966213969</v>
      </c>
      <c r="BG81" s="134"/>
      <c r="BH81" s="134"/>
      <c r="BI81" s="134"/>
      <c r="BJ81" s="134"/>
      <c r="BK81" s="134"/>
      <c r="BL81" s="134"/>
      <c r="BM81" s="134"/>
      <c r="BN81" s="134"/>
      <c r="BO81" s="134"/>
      <c r="BP81" s="134"/>
      <c r="BQ81" s="134"/>
      <c r="BR81" s="134"/>
      <c r="BS81" s="134"/>
      <c r="BT81" s="134"/>
      <c r="BU81" s="134"/>
      <c r="BV81" s="134"/>
      <c r="BW81" s="134"/>
      <c r="BX81" s="134"/>
      <c r="BY81" s="134"/>
      <c r="BZ81" s="134"/>
      <c r="CA81" s="134"/>
      <c r="CB81" s="134"/>
      <c r="CC81" s="134"/>
      <c r="CD81" s="134"/>
      <c r="CE81" s="134"/>
      <c r="CF81" s="134"/>
      <c r="CG81" s="134"/>
      <c r="CH81" s="134"/>
      <c r="CI81" s="134"/>
      <c r="CJ81" s="134"/>
      <c r="CK81" s="134"/>
      <c r="CL81" s="134"/>
      <c r="CM81" s="134"/>
      <c r="CN81" s="134"/>
      <c r="CO81" s="134"/>
      <c r="CP81" s="134"/>
      <c r="CQ81" s="134"/>
      <c r="CR81" s="134"/>
      <c r="CS81" s="134"/>
      <c r="CT81" s="134"/>
      <c r="CU81" s="134"/>
      <c r="CV81" s="134"/>
      <c r="CW81" s="134"/>
      <c r="CX81" s="134"/>
      <c r="CY81" s="134"/>
      <c r="CZ81" s="134"/>
    </row>
    <row r="82" spans="1:104">
      <c r="A82" s="134">
        <v>3</v>
      </c>
      <c r="B82" s="134" t="s">
        <v>9</v>
      </c>
      <c r="C82" s="134">
        <f ca="1">OFFSET('Primary Inputs'!$E$12,0,$A82-1)</f>
        <v>0</v>
      </c>
      <c r="E82" s="87"/>
      <c r="F82" s="87"/>
      <c r="G82" s="87"/>
      <c r="H82" s="87"/>
      <c r="I82" s="186" t="str">
        <f ca="1">IF(I$5-$I$5&lt;$A82-1," ",IF(I$5-$I$5+1&gt;'Primary Inputs'!$C$17,0,(SUM(OFFSET($I$75,0,I$5-$I$5-$A82+1)))*$C82))</f>
        <v xml:space="preserve"> </v>
      </c>
      <c r="J82" s="186" t="str">
        <f ca="1">IF(J$5-$I$5&lt;$A82-1," ",IF(J$5-$I$5+1&gt;'Primary Inputs'!$C$17,0,(SUM(OFFSET($I$75,0,J$5-$I$5-$A82+1)))*$C82))</f>
        <v xml:space="preserve"> </v>
      </c>
      <c r="K82" s="186">
        <f ca="1">IF(K$5-$I$5&lt;$A82-1," ",IF(K$5-$I$5+1&gt;'Primary Inputs'!$C$17,0,(SUM(OFFSET($I$75,0,K$5-$I$5-$A82+1)))*$C82))</f>
        <v>0</v>
      </c>
      <c r="L82" s="186">
        <f ca="1">IF(L$5-$I$5&lt;$A82-1," ",IF(L$5-$I$5+1&gt;'Primary Inputs'!$C$17,0,(SUM(OFFSET($I$75,0,L$5-$I$5-$A82+1)))*$C82))</f>
        <v>0</v>
      </c>
      <c r="M82" s="186">
        <f ca="1">IF(M$5-$I$5&lt;$A82-1," ",IF(M$5-$I$5+1&gt;'Primary Inputs'!$C$17,0,(SUM(OFFSET($I$75,0,M$5-$I$5-$A82+1)))*$C82))</f>
        <v>0</v>
      </c>
      <c r="N82" s="186">
        <f ca="1">IF(N$5-$I$5&lt;$A82-1," ",IF(N$5-$I$5+1&gt;'Primary Inputs'!$C$17,0,(SUM(OFFSET($I$75,0,N$5-$I$5-$A82+1)))*$C82))</f>
        <v>0</v>
      </c>
      <c r="O82" s="186">
        <f ca="1">IF(O$5-$I$5&lt;$A82-1," ",IF(O$5-$I$5+1&gt;'Primary Inputs'!$C$17,0,(SUM(OFFSET($I$75,0,O$5-$I$5-$A82+1)))*$C82))</f>
        <v>0</v>
      </c>
      <c r="P82" s="186">
        <f ca="1">IF(P$5-$I$5&lt;$A82-1," ",IF(P$5-$I$5+1&gt;'Primary Inputs'!$C$17,0,(SUM(OFFSET($I$75,0,P$5-$I$5-$A82+1)))*$C82))</f>
        <v>0</v>
      </c>
      <c r="Q82" s="186">
        <f ca="1">IF(Q$5-$I$5&lt;$A82-1," ",IF(Q$5-$I$5+1&gt;'Primary Inputs'!$C$17,0,(SUM(OFFSET($I$75,0,Q$5-$I$5-$A82+1)))*$C82))</f>
        <v>0</v>
      </c>
      <c r="R82" s="186">
        <f ca="1">IF(R$5-$I$5&lt;$A82-1," ",IF(R$5-$I$5+1&gt;'Primary Inputs'!$C$17,0,(SUM(OFFSET($I$75,0,R$5-$I$5-$A82+1)))*$C82))</f>
        <v>0</v>
      </c>
      <c r="S82" s="186">
        <f ca="1">IF(S$5-$I$5&lt;$A82-1," ",IF(S$5-$I$5+1&gt;'Primary Inputs'!$C$17,0,(SUM(OFFSET($I$75,0,S$5-$I$5-$A82+1)))*$C82))</f>
        <v>0</v>
      </c>
      <c r="T82" s="186">
        <f ca="1">IF(T$5-$I$5&lt;$A82-1," ",IF(T$5-$I$5+1&gt;'Primary Inputs'!$C$17,0,(SUM(OFFSET($I$75,0,T$5-$I$5-$A82+1)))*$C82))</f>
        <v>0</v>
      </c>
      <c r="U82" s="186">
        <f ca="1">IF(U$5-$I$5&lt;$A82-1," ",IF(U$5-$I$5+1&gt;'Primary Inputs'!$C$17,0,(SUM(OFFSET($I$75,0,U$5-$I$5-$A82+1)))*$C82))</f>
        <v>0</v>
      </c>
      <c r="V82" s="186">
        <f ca="1">IF(V$5-$I$5&lt;$A82-1," ",IF(V$5-$I$5+1&gt;'Primary Inputs'!$C$17,0,(SUM(OFFSET($I$75,0,V$5-$I$5-$A82+1)))*$C82))</f>
        <v>0</v>
      </c>
      <c r="W82" s="186">
        <f ca="1">IF(W$5-$I$5&lt;$A82-1," ",IF(W$5-$I$5+1&gt;'Primary Inputs'!$C$17,0,(SUM(OFFSET($I$75,0,W$5-$I$5-$A82+1)))*$C82))</f>
        <v>0</v>
      </c>
      <c r="X82" s="186">
        <f ca="1">IF(X$5-$I$5&lt;$A82-1," ",IF(X$5-$I$5+1&gt;'Primary Inputs'!$C$17,0,(SUM(OFFSET($I$75,0,X$5-$I$5-$A82+1)))*$C82))</f>
        <v>0</v>
      </c>
      <c r="Y82" s="186">
        <f ca="1">IF(Y$5-$I$5&lt;$A82-1," ",IF(Y$5-$I$5+1&gt;'Primary Inputs'!$C$17,0,(SUM(OFFSET($I$75,0,Y$5-$I$5-$A82+1)))*$C82))</f>
        <v>0</v>
      </c>
      <c r="Z82" s="186">
        <f ca="1">IF(Z$5-$I$5&lt;$A82-1," ",IF(Z$5-$I$5+1&gt;'Primary Inputs'!$C$17,0,(SUM(OFFSET($I$75,0,Z$5-$I$5-$A82+1)))*$C82))</f>
        <v>0</v>
      </c>
      <c r="AA82" s="186">
        <f ca="1">IF(AA$5-$I$5&lt;$A82-1," ",IF(AA$5-$I$5+1&gt;'Primary Inputs'!$C$17,0,(SUM(OFFSET($I$75,0,AA$5-$I$5-$A82+1)))*$C82))</f>
        <v>0</v>
      </c>
      <c r="AB82" s="186">
        <f ca="1">IF(AB$5-$I$5&lt;$A82-1," ",IF(AB$5-$I$5+1&gt;'Primary Inputs'!$C$17,0,(SUM(OFFSET($I$75,0,AB$5-$I$5-$A82+1)))*$C82))</f>
        <v>0</v>
      </c>
      <c r="AC82" s="186">
        <f ca="1">IF(AC$5-$I$5&lt;$A82-1," ",IF(AC$5-$I$5+1&gt;'Primary Inputs'!$C$17,0,(SUM(OFFSET($I$75,0,AC$5-$I$5-$A82+1)))*$C82))</f>
        <v>0</v>
      </c>
      <c r="AD82" s="186">
        <f ca="1">IF(AD$5-$I$5&lt;$A82-1," ",IF(AD$5-$I$5+1&gt;'Primary Inputs'!$C$17,0,(SUM(OFFSET($I$75,0,AD$5-$I$5-$A82+1)))*$C82))</f>
        <v>0</v>
      </c>
      <c r="AE82" s="186">
        <f ca="1">IF(AE$5-$I$5&lt;$A82-1," ",IF(AE$5-$I$5+1&gt;'Primary Inputs'!$C$17,0,(SUM(OFFSET($I$75,0,AE$5-$I$5-$A82+1)))*$C82))</f>
        <v>0</v>
      </c>
      <c r="AF82" s="186">
        <f ca="1">IF(AF$5-$I$5&lt;$A82-1," ",IF(AF$5-$I$5+1&gt;'Primary Inputs'!$C$17,0,(SUM(OFFSET($I$75,0,AF$5-$I$5-$A82+1)))*$C82))</f>
        <v>0</v>
      </c>
      <c r="AG82" s="186">
        <f ca="1">IF(AG$5-$I$5&lt;$A82-1," ",IF(AG$5-$I$5+1&gt;'Primary Inputs'!$C$17,0,(SUM(OFFSET($I$75,0,AG$5-$I$5-$A82+1)))*$C82))</f>
        <v>0</v>
      </c>
      <c r="AH82" s="186">
        <f ca="1">IF(AH$5-$I$5&lt;$A82-1," ",IF(AH$5-$I$5+1&gt;'Primary Inputs'!$C$17,0,(SUM(OFFSET($I$75,0,AH$5-$I$5-$A82+1)))*$C82))</f>
        <v>0</v>
      </c>
      <c r="AI82" s="186">
        <f ca="1">IF(AI$5-$I$5&lt;$A82-1," ",IF(AI$5-$I$5+1&gt;'Primary Inputs'!$C$17,0,(SUM(OFFSET($I$75,0,AI$5-$I$5-$A82+1)))*$C82))</f>
        <v>0</v>
      </c>
      <c r="AJ82" s="186">
        <f ca="1">IF(AJ$5-$I$5&lt;$A82-1," ",IF(AJ$5-$I$5+1&gt;'Primary Inputs'!$C$17,0,(SUM(OFFSET($I$75,0,AJ$5-$I$5-$A82+1)))*$C82))</f>
        <v>0</v>
      </c>
      <c r="AK82" s="186">
        <f ca="1">IF(AK$5-$I$5&lt;$A82-1," ",IF(AK$5-$I$5+1&gt;'Primary Inputs'!$C$17,0,(SUM(OFFSET($I$75,0,AK$5-$I$5-$A82+1)))*$C82))</f>
        <v>0</v>
      </c>
      <c r="AL82" s="186">
        <f ca="1">IF(AL$5-$I$5&lt;$A82-1," ",IF(AL$5-$I$5+1&gt;'Primary Inputs'!$C$17,0,(SUM(OFFSET($I$75,0,AL$5-$I$5-$A82+1)))*$C82))</f>
        <v>0</v>
      </c>
      <c r="AM82" s="186">
        <f ca="1">IF(AM$5-$I$5&lt;$A82-1," ",IF(AM$5-$I$5+1&gt;'Primary Inputs'!$C$17,0,(SUM(OFFSET($I$75,0,AM$5-$I$5-$A82+1)))*$C82))</f>
        <v>0</v>
      </c>
      <c r="AN82" s="186">
        <f ca="1">IF(AN$5-$I$5&lt;$A82-1," ",IF(AN$5-$I$5+1&gt;'Primary Inputs'!$C$17,0,(SUM(OFFSET($I$75,0,AN$5-$I$5-$A82+1)))*$C82))</f>
        <v>0</v>
      </c>
      <c r="AO82" s="186">
        <f ca="1">IF(AO$5-$I$5&lt;$A82-1," ",IF(AO$5-$I$5+1&gt;'Primary Inputs'!$C$17,0,(SUM(OFFSET($I$75,0,AO$5-$I$5-$A82+1)))*$C82))</f>
        <v>0</v>
      </c>
      <c r="AP82" s="186">
        <f ca="1">IF(AP$5-$I$5&lt;$A82-1," ",IF(AP$5-$I$5+1&gt;'Primary Inputs'!$C$17,0,(SUM(OFFSET($I$75,0,AP$5-$I$5-$A82+1)))*$C82))</f>
        <v>0</v>
      </c>
      <c r="AQ82" s="186">
        <f ca="1">IF(AQ$5-$I$5&lt;$A82-1," ",IF(AQ$5-$I$5+1&gt;'Primary Inputs'!$C$17,0,(SUM(OFFSET($I$75,0,AQ$5-$I$5-$A82+1)))*$C82))</f>
        <v>0</v>
      </c>
      <c r="AR82" s="186">
        <f ca="1">IF(AR$5-$I$5&lt;$A82-1," ",IF(AR$5-$I$5+1&gt;'Primary Inputs'!$C$17,0,(SUM(OFFSET($I$75,0,AR$5-$I$5-$A82+1)))*$C82))</f>
        <v>0</v>
      </c>
      <c r="AS82" s="186">
        <f ca="1">IF(AS$5-$I$5&lt;$A82-1," ",IF(AS$5-$I$5+1&gt;'Primary Inputs'!$C$17,0,(SUM(OFFSET($I$75,0,AS$5-$I$5-$A82+1)))*$C82))</f>
        <v>0</v>
      </c>
      <c r="AT82" s="186">
        <f ca="1">IF(AT$5-$I$5&lt;$A82-1," ",IF(AT$5-$I$5+1&gt;'Primary Inputs'!$C$17,0,(SUM(OFFSET($I$75,0,AT$5-$I$5-$A82+1)))*$C82))</f>
        <v>0</v>
      </c>
      <c r="AU82" s="186">
        <f ca="1">IF(AU$5-$I$5&lt;$A82-1," ",IF(AU$5-$I$5+1&gt;'Primary Inputs'!$C$17,0,(SUM(OFFSET($I$75,0,AU$5-$I$5-$A82+1)))*$C82))</f>
        <v>0</v>
      </c>
      <c r="AV82" s="186">
        <f ca="1">IF(AV$5-$I$5&lt;$A82-1," ",IF(AV$5-$I$5+1&gt;'Primary Inputs'!$C$17,0,(SUM(OFFSET($I$75,0,AV$5-$I$5-$A82+1)))*$C82))</f>
        <v>0</v>
      </c>
      <c r="AW82" s="186">
        <f ca="1">IF(AW$5-$I$5&lt;$A82-1," ",IF(AW$5-$I$5+1&gt;'Primary Inputs'!$C$17,0,(SUM(OFFSET($I$75,0,AW$5-$I$5-$A82+1)))*$C82))</f>
        <v>0</v>
      </c>
      <c r="AX82" s="186">
        <f ca="1">IF(AX$5-$I$5&lt;$A82-1," ",IF(AX$5-$I$5+1&gt;'Primary Inputs'!$C$17,0,(SUM(OFFSET($I$75,0,AX$5-$I$5-$A82+1)))*$C82))</f>
        <v>0</v>
      </c>
      <c r="AY82" s="186">
        <f ca="1">IF(AY$5-$I$5&lt;$A82-1," ",IF(AY$5-$I$5+1&gt;'Primary Inputs'!$C$17,0,(SUM(OFFSET($I$75,0,AY$5-$I$5-$A82+1)))*$C82))</f>
        <v>0</v>
      </c>
      <c r="AZ82" s="186">
        <f ca="1">IF(AZ$5-$I$5&lt;$A82-1," ",IF(AZ$5-$I$5+1&gt;'Primary Inputs'!$C$17,0,(SUM(OFFSET($I$75,0,AZ$5-$I$5-$A82+1)))*$C82))</f>
        <v>0</v>
      </c>
      <c r="BA82" s="186">
        <f ca="1">IF(BA$5-$I$5&lt;$A82-1," ",IF(BA$5-$I$5+1&gt;'Primary Inputs'!$C$17,0,(SUM(OFFSET($I$75,0,BA$5-$I$5-$A82+1)))*$C82))</f>
        <v>0</v>
      </c>
      <c r="BB82" s="186">
        <f ca="1">IF(BB$5-$I$5&lt;$A82-1," ",IF(BB$5-$I$5+1&gt;'Primary Inputs'!$C$17,0,(SUM(OFFSET($I$75,0,BB$5-$I$5-$A82+1)))*$C82))</f>
        <v>0</v>
      </c>
      <c r="BC82" s="186">
        <f ca="1">IF(BC$5-$I$5&lt;$A82-1," ",IF(BC$5-$I$5+1&gt;'Primary Inputs'!$C$17,0,(SUM(OFFSET($I$75,0,BC$5-$I$5-$A82+1)))*$C82))</f>
        <v>0</v>
      </c>
      <c r="BD82" s="186">
        <f ca="1">IF(BD$5-$I$5&lt;$A82-1," ",IF(BD$5-$I$5+1&gt;'Primary Inputs'!$C$17,0,(SUM(OFFSET($I$75,0,BD$5-$I$5-$A82+1)))*$C82))</f>
        <v>0</v>
      </c>
      <c r="BE82" s="186">
        <f ca="1">IF(BE$5-$I$5&lt;$A82-1," ",IF(BE$5-$I$5+1&gt;'Primary Inputs'!$C$17,0,(SUM(OFFSET($I$75,0,BE$5-$I$5-$A82+1)))*$C82))</f>
        <v>0</v>
      </c>
      <c r="BF82" s="186">
        <f ca="1">IF(BF$5-$I$5&lt;$A82-1," ",IF(BF$5-$I$5+1&gt;'Primary Inputs'!$C$17,0,(SUM(OFFSET($I$75,0,BF$5-$I$5-$A82+1)))*$C82))</f>
        <v>0</v>
      </c>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row>
    <row r="83" spans="1:104">
      <c r="A83" s="134">
        <v>4</v>
      </c>
      <c r="B83" s="134" t="s">
        <v>10</v>
      </c>
      <c r="C83" s="134">
        <f ca="1">OFFSET('Primary Inputs'!$E$12,0,$A83-1)</f>
        <v>0</v>
      </c>
      <c r="I83" s="186" t="str">
        <f ca="1">IF(I$5-$I$5&lt;$A83-1," ",IF(I$5-$I$5+1&gt;'Primary Inputs'!$C$17,0,(SUM(OFFSET($I$75,0,I$5-$I$5-$A83+1)))*$C83))</f>
        <v xml:space="preserve"> </v>
      </c>
      <c r="J83" s="186" t="str">
        <f ca="1">IF(J$5-$I$5&lt;$A83-1," ",IF(J$5-$I$5+1&gt;'Primary Inputs'!$C$17,0,(SUM(OFFSET($I$75,0,J$5-$I$5-$A83+1)))*$C83))</f>
        <v xml:space="preserve"> </v>
      </c>
      <c r="K83" s="186" t="str">
        <f ca="1">IF(K$5-$I$5&lt;$A83-1," ",IF(K$5-$I$5+1&gt;'Primary Inputs'!$C$17,0,(SUM(OFFSET($I$75,0,K$5-$I$5-$A83+1)))*$C83))</f>
        <v xml:space="preserve"> </v>
      </c>
      <c r="L83" s="186">
        <f ca="1">IF(L$5-$I$5&lt;$A83-1," ",IF(L$5-$I$5+1&gt;'Primary Inputs'!$C$17,0,(SUM(OFFSET($I$75,0,L$5-$I$5-$A83+1)))*$C83))</f>
        <v>0</v>
      </c>
      <c r="M83" s="186">
        <f ca="1">IF(M$5-$I$5&lt;$A83-1," ",IF(M$5-$I$5+1&gt;'Primary Inputs'!$C$17,0,(SUM(OFFSET($I$75,0,M$5-$I$5-$A83+1)))*$C83))</f>
        <v>0</v>
      </c>
      <c r="N83" s="186">
        <f ca="1">IF(N$5-$I$5&lt;$A83-1," ",IF(N$5-$I$5+1&gt;'Primary Inputs'!$C$17,0,(SUM(OFFSET($I$75,0,N$5-$I$5-$A83+1)))*$C83))</f>
        <v>0</v>
      </c>
      <c r="O83" s="186">
        <f ca="1">IF(O$5-$I$5&lt;$A83-1," ",IF(O$5-$I$5+1&gt;'Primary Inputs'!$C$17,0,(SUM(OFFSET($I$75,0,O$5-$I$5-$A83+1)))*$C83))</f>
        <v>0</v>
      </c>
      <c r="P83" s="186">
        <f ca="1">IF(P$5-$I$5&lt;$A83-1," ",IF(P$5-$I$5+1&gt;'Primary Inputs'!$C$17,0,(SUM(OFFSET($I$75,0,P$5-$I$5-$A83+1)))*$C83))</f>
        <v>0</v>
      </c>
      <c r="Q83" s="186">
        <f ca="1">IF(Q$5-$I$5&lt;$A83-1," ",IF(Q$5-$I$5+1&gt;'Primary Inputs'!$C$17,0,(SUM(OFFSET($I$75,0,Q$5-$I$5-$A83+1)))*$C83))</f>
        <v>0</v>
      </c>
      <c r="R83" s="186">
        <f ca="1">IF(R$5-$I$5&lt;$A83-1," ",IF(R$5-$I$5+1&gt;'Primary Inputs'!$C$17,0,(SUM(OFFSET($I$75,0,R$5-$I$5-$A83+1)))*$C83))</f>
        <v>0</v>
      </c>
      <c r="S83" s="186">
        <f ca="1">IF(S$5-$I$5&lt;$A83-1," ",IF(S$5-$I$5+1&gt;'Primary Inputs'!$C$17,0,(SUM(OFFSET($I$75,0,S$5-$I$5-$A83+1)))*$C83))</f>
        <v>0</v>
      </c>
      <c r="T83" s="186">
        <f ca="1">IF(T$5-$I$5&lt;$A83-1," ",IF(T$5-$I$5+1&gt;'Primary Inputs'!$C$17,0,(SUM(OFFSET($I$75,0,T$5-$I$5-$A83+1)))*$C83))</f>
        <v>0</v>
      </c>
      <c r="U83" s="186">
        <f ca="1">IF(U$5-$I$5&lt;$A83-1," ",IF(U$5-$I$5+1&gt;'Primary Inputs'!$C$17,0,(SUM(OFFSET($I$75,0,U$5-$I$5-$A83+1)))*$C83))</f>
        <v>0</v>
      </c>
      <c r="V83" s="186">
        <f ca="1">IF(V$5-$I$5&lt;$A83-1," ",IF(V$5-$I$5+1&gt;'Primary Inputs'!$C$17,0,(SUM(OFFSET($I$75,0,V$5-$I$5-$A83+1)))*$C83))</f>
        <v>0</v>
      </c>
      <c r="W83" s="186">
        <f ca="1">IF(W$5-$I$5&lt;$A83-1," ",IF(W$5-$I$5+1&gt;'Primary Inputs'!$C$17,0,(SUM(OFFSET($I$75,0,W$5-$I$5-$A83+1)))*$C83))</f>
        <v>0</v>
      </c>
      <c r="X83" s="186">
        <f ca="1">IF(X$5-$I$5&lt;$A83-1," ",IF(X$5-$I$5+1&gt;'Primary Inputs'!$C$17,0,(SUM(OFFSET($I$75,0,X$5-$I$5-$A83+1)))*$C83))</f>
        <v>0</v>
      </c>
      <c r="Y83" s="186">
        <f ca="1">IF(Y$5-$I$5&lt;$A83-1," ",IF(Y$5-$I$5+1&gt;'Primary Inputs'!$C$17,0,(SUM(OFFSET($I$75,0,Y$5-$I$5-$A83+1)))*$C83))</f>
        <v>0</v>
      </c>
      <c r="Z83" s="186">
        <f ca="1">IF(Z$5-$I$5&lt;$A83-1," ",IF(Z$5-$I$5+1&gt;'Primary Inputs'!$C$17,0,(SUM(OFFSET($I$75,0,Z$5-$I$5-$A83+1)))*$C83))</f>
        <v>0</v>
      </c>
      <c r="AA83" s="186">
        <f ca="1">IF(AA$5-$I$5&lt;$A83-1," ",IF(AA$5-$I$5+1&gt;'Primary Inputs'!$C$17,0,(SUM(OFFSET($I$75,0,AA$5-$I$5-$A83+1)))*$C83))</f>
        <v>0</v>
      </c>
      <c r="AB83" s="186">
        <f ca="1">IF(AB$5-$I$5&lt;$A83-1," ",IF(AB$5-$I$5+1&gt;'Primary Inputs'!$C$17,0,(SUM(OFFSET($I$75,0,AB$5-$I$5-$A83+1)))*$C83))</f>
        <v>0</v>
      </c>
      <c r="AC83" s="186">
        <f ca="1">IF(AC$5-$I$5&lt;$A83-1," ",IF(AC$5-$I$5+1&gt;'Primary Inputs'!$C$17,0,(SUM(OFFSET($I$75,0,AC$5-$I$5-$A83+1)))*$C83))</f>
        <v>0</v>
      </c>
      <c r="AD83" s="186">
        <f ca="1">IF(AD$5-$I$5&lt;$A83-1," ",IF(AD$5-$I$5+1&gt;'Primary Inputs'!$C$17,0,(SUM(OFFSET($I$75,0,AD$5-$I$5-$A83+1)))*$C83))</f>
        <v>0</v>
      </c>
      <c r="AE83" s="186">
        <f ca="1">IF(AE$5-$I$5&lt;$A83-1," ",IF(AE$5-$I$5+1&gt;'Primary Inputs'!$C$17,0,(SUM(OFFSET($I$75,0,AE$5-$I$5-$A83+1)))*$C83))</f>
        <v>0</v>
      </c>
      <c r="AF83" s="186">
        <f ca="1">IF(AF$5-$I$5&lt;$A83-1," ",IF(AF$5-$I$5+1&gt;'Primary Inputs'!$C$17,0,(SUM(OFFSET($I$75,0,AF$5-$I$5-$A83+1)))*$C83))</f>
        <v>0</v>
      </c>
      <c r="AG83" s="186">
        <f ca="1">IF(AG$5-$I$5&lt;$A83-1," ",IF(AG$5-$I$5+1&gt;'Primary Inputs'!$C$17,0,(SUM(OFFSET($I$75,0,AG$5-$I$5-$A83+1)))*$C83))</f>
        <v>0</v>
      </c>
      <c r="AH83" s="186">
        <f ca="1">IF(AH$5-$I$5&lt;$A83-1," ",IF(AH$5-$I$5+1&gt;'Primary Inputs'!$C$17,0,(SUM(OFFSET($I$75,0,AH$5-$I$5-$A83+1)))*$C83))</f>
        <v>0</v>
      </c>
      <c r="AI83" s="186">
        <f ca="1">IF(AI$5-$I$5&lt;$A83-1," ",IF(AI$5-$I$5+1&gt;'Primary Inputs'!$C$17,0,(SUM(OFFSET($I$75,0,AI$5-$I$5-$A83+1)))*$C83))</f>
        <v>0</v>
      </c>
      <c r="AJ83" s="186">
        <f ca="1">IF(AJ$5-$I$5&lt;$A83-1," ",IF(AJ$5-$I$5+1&gt;'Primary Inputs'!$C$17,0,(SUM(OFFSET($I$75,0,AJ$5-$I$5-$A83+1)))*$C83))</f>
        <v>0</v>
      </c>
      <c r="AK83" s="186">
        <f ca="1">IF(AK$5-$I$5&lt;$A83-1," ",IF(AK$5-$I$5+1&gt;'Primary Inputs'!$C$17,0,(SUM(OFFSET($I$75,0,AK$5-$I$5-$A83+1)))*$C83))</f>
        <v>0</v>
      </c>
      <c r="AL83" s="186">
        <f ca="1">IF(AL$5-$I$5&lt;$A83-1," ",IF(AL$5-$I$5+1&gt;'Primary Inputs'!$C$17,0,(SUM(OFFSET($I$75,0,AL$5-$I$5-$A83+1)))*$C83))</f>
        <v>0</v>
      </c>
      <c r="AM83" s="186">
        <f ca="1">IF(AM$5-$I$5&lt;$A83-1," ",IF(AM$5-$I$5+1&gt;'Primary Inputs'!$C$17,0,(SUM(OFFSET($I$75,0,AM$5-$I$5-$A83+1)))*$C83))</f>
        <v>0</v>
      </c>
      <c r="AN83" s="186">
        <f ca="1">IF(AN$5-$I$5&lt;$A83-1," ",IF(AN$5-$I$5+1&gt;'Primary Inputs'!$C$17,0,(SUM(OFFSET($I$75,0,AN$5-$I$5-$A83+1)))*$C83))</f>
        <v>0</v>
      </c>
      <c r="AO83" s="186">
        <f ca="1">IF(AO$5-$I$5&lt;$A83-1," ",IF(AO$5-$I$5+1&gt;'Primary Inputs'!$C$17,0,(SUM(OFFSET($I$75,0,AO$5-$I$5-$A83+1)))*$C83))</f>
        <v>0</v>
      </c>
      <c r="AP83" s="186">
        <f ca="1">IF(AP$5-$I$5&lt;$A83-1," ",IF(AP$5-$I$5+1&gt;'Primary Inputs'!$C$17,0,(SUM(OFFSET($I$75,0,AP$5-$I$5-$A83+1)))*$C83))</f>
        <v>0</v>
      </c>
      <c r="AQ83" s="186">
        <f ca="1">IF(AQ$5-$I$5&lt;$A83-1," ",IF(AQ$5-$I$5+1&gt;'Primary Inputs'!$C$17,0,(SUM(OFFSET($I$75,0,AQ$5-$I$5-$A83+1)))*$C83))</f>
        <v>0</v>
      </c>
      <c r="AR83" s="186">
        <f ca="1">IF(AR$5-$I$5&lt;$A83-1," ",IF(AR$5-$I$5+1&gt;'Primary Inputs'!$C$17,0,(SUM(OFFSET($I$75,0,AR$5-$I$5-$A83+1)))*$C83))</f>
        <v>0</v>
      </c>
      <c r="AS83" s="186">
        <f ca="1">IF(AS$5-$I$5&lt;$A83-1," ",IF(AS$5-$I$5+1&gt;'Primary Inputs'!$C$17,0,(SUM(OFFSET($I$75,0,AS$5-$I$5-$A83+1)))*$C83))</f>
        <v>0</v>
      </c>
      <c r="AT83" s="186">
        <f ca="1">IF(AT$5-$I$5&lt;$A83-1," ",IF(AT$5-$I$5+1&gt;'Primary Inputs'!$C$17,0,(SUM(OFFSET($I$75,0,AT$5-$I$5-$A83+1)))*$C83))</f>
        <v>0</v>
      </c>
      <c r="AU83" s="186">
        <f ca="1">IF(AU$5-$I$5&lt;$A83-1," ",IF(AU$5-$I$5+1&gt;'Primary Inputs'!$C$17,0,(SUM(OFFSET($I$75,0,AU$5-$I$5-$A83+1)))*$C83))</f>
        <v>0</v>
      </c>
      <c r="AV83" s="186">
        <f ca="1">IF(AV$5-$I$5&lt;$A83-1," ",IF(AV$5-$I$5+1&gt;'Primary Inputs'!$C$17,0,(SUM(OFFSET($I$75,0,AV$5-$I$5-$A83+1)))*$C83))</f>
        <v>0</v>
      </c>
      <c r="AW83" s="186">
        <f ca="1">IF(AW$5-$I$5&lt;$A83-1," ",IF(AW$5-$I$5+1&gt;'Primary Inputs'!$C$17,0,(SUM(OFFSET($I$75,0,AW$5-$I$5-$A83+1)))*$C83))</f>
        <v>0</v>
      </c>
      <c r="AX83" s="186">
        <f ca="1">IF(AX$5-$I$5&lt;$A83-1," ",IF(AX$5-$I$5+1&gt;'Primary Inputs'!$C$17,0,(SUM(OFFSET($I$75,0,AX$5-$I$5-$A83+1)))*$C83))</f>
        <v>0</v>
      </c>
      <c r="AY83" s="186">
        <f ca="1">IF(AY$5-$I$5&lt;$A83-1," ",IF(AY$5-$I$5+1&gt;'Primary Inputs'!$C$17,0,(SUM(OFFSET($I$75,0,AY$5-$I$5-$A83+1)))*$C83))</f>
        <v>0</v>
      </c>
      <c r="AZ83" s="186">
        <f ca="1">IF(AZ$5-$I$5&lt;$A83-1," ",IF(AZ$5-$I$5+1&gt;'Primary Inputs'!$C$17,0,(SUM(OFFSET($I$75,0,AZ$5-$I$5-$A83+1)))*$C83))</f>
        <v>0</v>
      </c>
      <c r="BA83" s="186">
        <f ca="1">IF(BA$5-$I$5&lt;$A83-1," ",IF(BA$5-$I$5+1&gt;'Primary Inputs'!$C$17,0,(SUM(OFFSET($I$75,0,BA$5-$I$5-$A83+1)))*$C83))</f>
        <v>0</v>
      </c>
      <c r="BB83" s="186">
        <f ca="1">IF(BB$5-$I$5&lt;$A83-1," ",IF(BB$5-$I$5+1&gt;'Primary Inputs'!$C$17,0,(SUM(OFFSET($I$75,0,BB$5-$I$5-$A83+1)))*$C83))</f>
        <v>0</v>
      </c>
      <c r="BC83" s="186">
        <f ca="1">IF(BC$5-$I$5&lt;$A83-1," ",IF(BC$5-$I$5+1&gt;'Primary Inputs'!$C$17,0,(SUM(OFFSET($I$75,0,BC$5-$I$5-$A83+1)))*$C83))</f>
        <v>0</v>
      </c>
      <c r="BD83" s="186">
        <f ca="1">IF(BD$5-$I$5&lt;$A83-1," ",IF(BD$5-$I$5+1&gt;'Primary Inputs'!$C$17,0,(SUM(OFFSET($I$75,0,BD$5-$I$5-$A83+1)))*$C83))</f>
        <v>0</v>
      </c>
      <c r="BE83" s="186">
        <f ca="1">IF(BE$5-$I$5&lt;$A83-1," ",IF(BE$5-$I$5+1&gt;'Primary Inputs'!$C$17,0,(SUM(OFFSET($I$75,0,BE$5-$I$5-$A83+1)))*$C83))</f>
        <v>0</v>
      </c>
      <c r="BF83" s="186">
        <f ca="1">IF(BF$5-$I$5&lt;$A83-1," ",IF(BF$5-$I$5+1&gt;'Primary Inputs'!$C$17,0,(SUM(OFFSET($I$75,0,BF$5-$I$5-$A83+1)))*$C83))</f>
        <v>0</v>
      </c>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row>
    <row r="84" spans="1:104">
      <c r="A84" s="134">
        <v>5</v>
      </c>
      <c r="B84" s="134" t="s">
        <v>11</v>
      </c>
      <c r="C84" s="134">
        <f ca="1">OFFSET('Primary Inputs'!$E$12,0,$A84-1)</f>
        <v>0</v>
      </c>
      <c r="I84" s="186" t="str">
        <f ca="1">IF(I$5-$I$5&lt;$A84-1," ",IF(I$5-$I$5+1&gt;'Primary Inputs'!$C$17,0,(SUM(OFFSET($I$75,0,I$5-$I$5-$A84+1)))*$C84))</f>
        <v xml:space="preserve"> </v>
      </c>
      <c r="J84" s="186" t="str">
        <f ca="1">IF(J$5-$I$5&lt;$A84-1," ",IF(J$5-$I$5+1&gt;'Primary Inputs'!$C$17,0,(SUM(OFFSET($I$75,0,J$5-$I$5-$A84+1)))*$C84))</f>
        <v xml:space="preserve"> </v>
      </c>
      <c r="K84" s="186" t="str">
        <f ca="1">IF(K$5-$I$5&lt;$A84-1," ",IF(K$5-$I$5+1&gt;'Primary Inputs'!$C$17,0,(SUM(OFFSET($I$75,0,K$5-$I$5-$A84+1)))*$C84))</f>
        <v xml:space="preserve"> </v>
      </c>
      <c r="L84" s="186" t="str">
        <f ca="1">IF(L$5-$I$5&lt;$A84-1," ",IF(L$5-$I$5+1&gt;'Primary Inputs'!$C$17,0,(SUM(OFFSET($I$75,0,L$5-$I$5-$A84+1)))*$C84))</f>
        <v xml:space="preserve"> </v>
      </c>
      <c r="M84" s="186">
        <f ca="1">IF(M$5-$I$5&lt;$A84-1," ",IF(M$5-$I$5+1&gt;'Primary Inputs'!$C$17,0,(SUM(OFFSET($I$75,0,M$5-$I$5-$A84+1)))*$C84))</f>
        <v>0</v>
      </c>
      <c r="N84" s="186">
        <f ca="1">IF(N$5-$I$5&lt;$A84-1," ",IF(N$5-$I$5+1&gt;'Primary Inputs'!$C$17,0,(SUM(OFFSET($I$75,0,N$5-$I$5-$A84+1)))*$C84))</f>
        <v>0</v>
      </c>
      <c r="O84" s="186">
        <f ca="1">IF(O$5-$I$5&lt;$A84-1," ",IF(O$5-$I$5+1&gt;'Primary Inputs'!$C$17,0,(SUM(OFFSET($I$75,0,O$5-$I$5-$A84+1)))*$C84))</f>
        <v>0</v>
      </c>
      <c r="P84" s="186">
        <f ca="1">IF(P$5-$I$5&lt;$A84-1," ",IF(P$5-$I$5+1&gt;'Primary Inputs'!$C$17,0,(SUM(OFFSET($I$75,0,P$5-$I$5-$A84+1)))*$C84))</f>
        <v>0</v>
      </c>
      <c r="Q84" s="186">
        <f ca="1">IF(Q$5-$I$5&lt;$A84-1," ",IF(Q$5-$I$5+1&gt;'Primary Inputs'!$C$17,0,(SUM(OFFSET($I$75,0,Q$5-$I$5-$A84+1)))*$C84))</f>
        <v>0</v>
      </c>
      <c r="R84" s="186">
        <f ca="1">IF(R$5-$I$5&lt;$A84-1," ",IF(R$5-$I$5+1&gt;'Primary Inputs'!$C$17,0,(SUM(OFFSET($I$75,0,R$5-$I$5-$A84+1)))*$C84))</f>
        <v>0</v>
      </c>
      <c r="S84" s="186">
        <f ca="1">IF(S$5-$I$5&lt;$A84-1," ",IF(S$5-$I$5+1&gt;'Primary Inputs'!$C$17,0,(SUM(OFFSET($I$75,0,S$5-$I$5-$A84+1)))*$C84))</f>
        <v>0</v>
      </c>
      <c r="T84" s="186">
        <f ca="1">IF(T$5-$I$5&lt;$A84-1," ",IF(T$5-$I$5+1&gt;'Primary Inputs'!$C$17,0,(SUM(OFFSET($I$75,0,T$5-$I$5-$A84+1)))*$C84))</f>
        <v>0</v>
      </c>
      <c r="U84" s="186">
        <f ca="1">IF(U$5-$I$5&lt;$A84-1," ",IF(U$5-$I$5+1&gt;'Primary Inputs'!$C$17,0,(SUM(OFFSET($I$75,0,U$5-$I$5-$A84+1)))*$C84))</f>
        <v>0</v>
      </c>
      <c r="V84" s="186">
        <f ca="1">IF(V$5-$I$5&lt;$A84-1," ",IF(V$5-$I$5+1&gt;'Primary Inputs'!$C$17,0,(SUM(OFFSET($I$75,0,V$5-$I$5-$A84+1)))*$C84))</f>
        <v>0</v>
      </c>
      <c r="W84" s="186">
        <f ca="1">IF(W$5-$I$5&lt;$A84-1," ",IF(W$5-$I$5+1&gt;'Primary Inputs'!$C$17,0,(SUM(OFFSET($I$75,0,W$5-$I$5-$A84+1)))*$C84))</f>
        <v>0</v>
      </c>
      <c r="X84" s="186">
        <f ca="1">IF(X$5-$I$5&lt;$A84-1," ",IF(X$5-$I$5+1&gt;'Primary Inputs'!$C$17,0,(SUM(OFFSET($I$75,0,X$5-$I$5-$A84+1)))*$C84))</f>
        <v>0</v>
      </c>
      <c r="Y84" s="186">
        <f ca="1">IF(Y$5-$I$5&lt;$A84-1," ",IF(Y$5-$I$5+1&gt;'Primary Inputs'!$C$17,0,(SUM(OFFSET($I$75,0,Y$5-$I$5-$A84+1)))*$C84))</f>
        <v>0</v>
      </c>
      <c r="Z84" s="186">
        <f ca="1">IF(Z$5-$I$5&lt;$A84-1," ",IF(Z$5-$I$5+1&gt;'Primary Inputs'!$C$17,0,(SUM(OFFSET($I$75,0,Z$5-$I$5-$A84+1)))*$C84))</f>
        <v>0</v>
      </c>
      <c r="AA84" s="186">
        <f ca="1">IF(AA$5-$I$5&lt;$A84-1," ",IF(AA$5-$I$5+1&gt;'Primary Inputs'!$C$17,0,(SUM(OFFSET($I$75,0,AA$5-$I$5-$A84+1)))*$C84))</f>
        <v>0</v>
      </c>
      <c r="AB84" s="186">
        <f ca="1">IF(AB$5-$I$5&lt;$A84-1," ",IF(AB$5-$I$5+1&gt;'Primary Inputs'!$C$17,0,(SUM(OFFSET($I$75,0,AB$5-$I$5-$A84+1)))*$C84))</f>
        <v>0</v>
      </c>
      <c r="AC84" s="186">
        <f ca="1">IF(AC$5-$I$5&lt;$A84-1," ",IF(AC$5-$I$5+1&gt;'Primary Inputs'!$C$17,0,(SUM(OFFSET($I$75,0,AC$5-$I$5-$A84+1)))*$C84))</f>
        <v>0</v>
      </c>
      <c r="AD84" s="186">
        <f ca="1">IF(AD$5-$I$5&lt;$A84-1," ",IF(AD$5-$I$5+1&gt;'Primary Inputs'!$C$17,0,(SUM(OFFSET($I$75,0,AD$5-$I$5-$A84+1)))*$C84))</f>
        <v>0</v>
      </c>
      <c r="AE84" s="186">
        <f ca="1">IF(AE$5-$I$5&lt;$A84-1," ",IF(AE$5-$I$5+1&gt;'Primary Inputs'!$C$17,0,(SUM(OFFSET($I$75,0,AE$5-$I$5-$A84+1)))*$C84))</f>
        <v>0</v>
      </c>
      <c r="AF84" s="186">
        <f ca="1">IF(AF$5-$I$5&lt;$A84-1," ",IF(AF$5-$I$5+1&gt;'Primary Inputs'!$C$17,0,(SUM(OFFSET($I$75,0,AF$5-$I$5-$A84+1)))*$C84))</f>
        <v>0</v>
      </c>
      <c r="AG84" s="186">
        <f ca="1">IF(AG$5-$I$5&lt;$A84-1," ",IF(AG$5-$I$5+1&gt;'Primary Inputs'!$C$17,0,(SUM(OFFSET($I$75,0,AG$5-$I$5-$A84+1)))*$C84))</f>
        <v>0</v>
      </c>
      <c r="AH84" s="186">
        <f ca="1">IF(AH$5-$I$5&lt;$A84-1," ",IF(AH$5-$I$5+1&gt;'Primary Inputs'!$C$17,0,(SUM(OFFSET($I$75,0,AH$5-$I$5-$A84+1)))*$C84))</f>
        <v>0</v>
      </c>
      <c r="AI84" s="186">
        <f ca="1">IF(AI$5-$I$5&lt;$A84-1," ",IF(AI$5-$I$5+1&gt;'Primary Inputs'!$C$17,0,(SUM(OFFSET($I$75,0,AI$5-$I$5-$A84+1)))*$C84))</f>
        <v>0</v>
      </c>
      <c r="AJ84" s="186">
        <f ca="1">IF(AJ$5-$I$5&lt;$A84-1," ",IF(AJ$5-$I$5+1&gt;'Primary Inputs'!$C$17,0,(SUM(OFFSET($I$75,0,AJ$5-$I$5-$A84+1)))*$C84))</f>
        <v>0</v>
      </c>
      <c r="AK84" s="186">
        <f ca="1">IF(AK$5-$I$5&lt;$A84-1," ",IF(AK$5-$I$5+1&gt;'Primary Inputs'!$C$17,0,(SUM(OFFSET($I$75,0,AK$5-$I$5-$A84+1)))*$C84))</f>
        <v>0</v>
      </c>
      <c r="AL84" s="186">
        <f ca="1">IF(AL$5-$I$5&lt;$A84-1," ",IF(AL$5-$I$5+1&gt;'Primary Inputs'!$C$17,0,(SUM(OFFSET($I$75,0,AL$5-$I$5-$A84+1)))*$C84))</f>
        <v>0</v>
      </c>
      <c r="AM84" s="186">
        <f ca="1">IF(AM$5-$I$5&lt;$A84-1," ",IF(AM$5-$I$5+1&gt;'Primary Inputs'!$C$17,0,(SUM(OFFSET($I$75,0,AM$5-$I$5-$A84+1)))*$C84))</f>
        <v>0</v>
      </c>
      <c r="AN84" s="186">
        <f ca="1">IF(AN$5-$I$5&lt;$A84-1," ",IF(AN$5-$I$5+1&gt;'Primary Inputs'!$C$17,0,(SUM(OFFSET($I$75,0,AN$5-$I$5-$A84+1)))*$C84))</f>
        <v>0</v>
      </c>
      <c r="AO84" s="186">
        <f ca="1">IF(AO$5-$I$5&lt;$A84-1," ",IF(AO$5-$I$5+1&gt;'Primary Inputs'!$C$17,0,(SUM(OFFSET($I$75,0,AO$5-$I$5-$A84+1)))*$C84))</f>
        <v>0</v>
      </c>
      <c r="AP84" s="186">
        <f ca="1">IF(AP$5-$I$5&lt;$A84-1," ",IF(AP$5-$I$5+1&gt;'Primary Inputs'!$C$17,0,(SUM(OFFSET($I$75,0,AP$5-$I$5-$A84+1)))*$C84))</f>
        <v>0</v>
      </c>
      <c r="AQ84" s="186">
        <f ca="1">IF(AQ$5-$I$5&lt;$A84-1," ",IF(AQ$5-$I$5+1&gt;'Primary Inputs'!$C$17,0,(SUM(OFFSET($I$75,0,AQ$5-$I$5-$A84+1)))*$C84))</f>
        <v>0</v>
      </c>
      <c r="AR84" s="186">
        <f ca="1">IF(AR$5-$I$5&lt;$A84-1," ",IF(AR$5-$I$5+1&gt;'Primary Inputs'!$C$17,0,(SUM(OFFSET($I$75,0,AR$5-$I$5-$A84+1)))*$C84))</f>
        <v>0</v>
      </c>
      <c r="AS84" s="186">
        <f ca="1">IF(AS$5-$I$5&lt;$A84-1," ",IF(AS$5-$I$5+1&gt;'Primary Inputs'!$C$17,0,(SUM(OFFSET($I$75,0,AS$5-$I$5-$A84+1)))*$C84))</f>
        <v>0</v>
      </c>
      <c r="AT84" s="186">
        <f ca="1">IF(AT$5-$I$5&lt;$A84-1," ",IF(AT$5-$I$5+1&gt;'Primary Inputs'!$C$17,0,(SUM(OFFSET($I$75,0,AT$5-$I$5-$A84+1)))*$C84))</f>
        <v>0</v>
      </c>
      <c r="AU84" s="186">
        <f ca="1">IF(AU$5-$I$5&lt;$A84-1," ",IF(AU$5-$I$5+1&gt;'Primary Inputs'!$C$17,0,(SUM(OFFSET($I$75,0,AU$5-$I$5-$A84+1)))*$C84))</f>
        <v>0</v>
      </c>
      <c r="AV84" s="186">
        <f ca="1">IF(AV$5-$I$5&lt;$A84-1," ",IF(AV$5-$I$5+1&gt;'Primary Inputs'!$C$17,0,(SUM(OFFSET($I$75,0,AV$5-$I$5-$A84+1)))*$C84))</f>
        <v>0</v>
      </c>
      <c r="AW84" s="186">
        <f ca="1">IF(AW$5-$I$5&lt;$A84-1," ",IF(AW$5-$I$5+1&gt;'Primary Inputs'!$C$17,0,(SUM(OFFSET($I$75,0,AW$5-$I$5-$A84+1)))*$C84))</f>
        <v>0</v>
      </c>
      <c r="AX84" s="186">
        <f ca="1">IF(AX$5-$I$5&lt;$A84-1," ",IF(AX$5-$I$5+1&gt;'Primary Inputs'!$C$17,0,(SUM(OFFSET($I$75,0,AX$5-$I$5-$A84+1)))*$C84))</f>
        <v>0</v>
      </c>
      <c r="AY84" s="186">
        <f ca="1">IF(AY$5-$I$5&lt;$A84-1," ",IF(AY$5-$I$5+1&gt;'Primary Inputs'!$C$17,0,(SUM(OFFSET($I$75,0,AY$5-$I$5-$A84+1)))*$C84))</f>
        <v>0</v>
      </c>
      <c r="AZ84" s="186">
        <f ca="1">IF(AZ$5-$I$5&lt;$A84-1," ",IF(AZ$5-$I$5+1&gt;'Primary Inputs'!$C$17,0,(SUM(OFFSET($I$75,0,AZ$5-$I$5-$A84+1)))*$C84))</f>
        <v>0</v>
      </c>
      <c r="BA84" s="186">
        <f ca="1">IF(BA$5-$I$5&lt;$A84-1," ",IF(BA$5-$I$5+1&gt;'Primary Inputs'!$C$17,0,(SUM(OFFSET($I$75,0,BA$5-$I$5-$A84+1)))*$C84))</f>
        <v>0</v>
      </c>
      <c r="BB84" s="186">
        <f ca="1">IF(BB$5-$I$5&lt;$A84-1," ",IF(BB$5-$I$5+1&gt;'Primary Inputs'!$C$17,0,(SUM(OFFSET($I$75,0,BB$5-$I$5-$A84+1)))*$C84))</f>
        <v>0</v>
      </c>
      <c r="BC84" s="186">
        <f ca="1">IF(BC$5-$I$5&lt;$A84-1," ",IF(BC$5-$I$5+1&gt;'Primary Inputs'!$C$17,0,(SUM(OFFSET($I$75,0,BC$5-$I$5-$A84+1)))*$C84))</f>
        <v>0</v>
      </c>
      <c r="BD84" s="186">
        <f ca="1">IF(BD$5-$I$5&lt;$A84-1," ",IF(BD$5-$I$5+1&gt;'Primary Inputs'!$C$17,0,(SUM(OFFSET($I$75,0,BD$5-$I$5-$A84+1)))*$C84))</f>
        <v>0</v>
      </c>
      <c r="BE84" s="186">
        <f ca="1">IF(BE$5-$I$5&lt;$A84-1," ",IF(BE$5-$I$5+1&gt;'Primary Inputs'!$C$17,0,(SUM(OFFSET($I$75,0,BE$5-$I$5-$A84+1)))*$C84))</f>
        <v>0</v>
      </c>
      <c r="BF84" s="186">
        <f ca="1">IF(BF$5-$I$5&lt;$A84-1," ",IF(BF$5-$I$5+1&gt;'Primary Inputs'!$C$17,0,(SUM(OFFSET($I$75,0,BF$5-$I$5-$A84+1)))*$C84))</f>
        <v>0</v>
      </c>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row>
    <row r="85" spans="1:104">
      <c r="A85" s="134">
        <v>6</v>
      </c>
      <c r="B85" s="134" t="s">
        <v>178</v>
      </c>
      <c r="C85" s="134">
        <f ca="1">OFFSET('Primary Inputs'!$E$12,0,$A85-1)</f>
        <v>0</v>
      </c>
      <c r="I85" s="186" t="str">
        <f ca="1">IF(I$5-$I$5&lt;$A85-1," ",IF(I$5-$I$5+1&gt;'Primary Inputs'!$C$17,0,(SUM(OFFSET($I$75,0,I$5-$I$5-$A85+1)))*$C85))</f>
        <v xml:space="preserve"> </v>
      </c>
      <c r="J85" s="186" t="str">
        <f ca="1">IF(J$5-$I$5&lt;$A85-1," ",IF(J$5-$I$5+1&gt;'Primary Inputs'!$C$17,0,(SUM(OFFSET($I$75,0,J$5-$I$5-$A85+1)))*$C85))</f>
        <v xml:space="preserve"> </v>
      </c>
      <c r="K85" s="186" t="str">
        <f ca="1">IF(K$5-$I$5&lt;$A85-1," ",IF(K$5-$I$5+1&gt;'Primary Inputs'!$C$17,0,(SUM(OFFSET($I$75,0,K$5-$I$5-$A85+1)))*$C85))</f>
        <v xml:space="preserve"> </v>
      </c>
      <c r="L85" s="186" t="str">
        <f ca="1">IF(L$5-$I$5&lt;$A85-1," ",IF(L$5-$I$5+1&gt;'Primary Inputs'!$C$17,0,(SUM(OFFSET($I$75,0,L$5-$I$5-$A85+1)))*$C85))</f>
        <v xml:space="preserve"> </v>
      </c>
      <c r="M85" s="186" t="str">
        <f ca="1">IF(M$5-$I$5&lt;$A85-1," ",IF(M$5-$I$5+1&gt;'Primary Inputs'!$C$17,0,(SUM(OFFSET($I$75,0,M$5-$I$5-$A85+1)))*$C85))</f>
        <v xml:space="preserve"> </v>
      </c>
      <c r="N85" s="186">
        <f ca="1">IF(N$5-$I$5&lt;$A85-1," ",IF(N$5-$I$5+1&gt;'Primary Inputs'!$C$17,0,(SUM(OFFSET($I$75,0,N$5-$I$5-$A85+1)))*$C85))</f>
        <v>0</v>
      </c>
      <c r="O85" s="186">
        <f ca="1">IF(O$5-$I$5&lt;$A85-1," ",IF(O$5-$I$5+1&gt;'Primary Inputs'!$C$17,0,(SUM(OFFSET($I$75,0,O$5-$I$5-$A85+1)))*$C85))</f>
        <v>0</v>
      </c>
      <c r="P85" s="186">
        <f ca="1">IF(P$5-$I$5&lt;$A85-1," ",IF(P$5-$I$5+1&gt;'Primary Inputs'!$C$17,0,(SUM(OFFSET($I$75,0,P$5-$I$5-$A85+1)))*$C85))</f>
        <v>0</v>
      </c>
      <c r="Q85" s="186">
        <f ca="1">IF(Q$5-$I$5&lt;$A85-1," ",IF(Q$5-$I$5+1&gt;'Primary Inputs'!$C$17,0,(SUM(OFFSET($I$75,0,Q$5-$I$5-$A85+1)))*$C85))</f>
        <v>0</v>
      </c>
      <c r="R85" s="186">
        <f ca="1">IF(R$5-$I$5&lt;$A85-1," ",IF(R$5-$I$5+1&gt;'Primary Inputs'!$C$17,0,(SUM(OFFSET($I$75,0,R$5-$I$5-$A85+1)))*$C85))</f>
        <v>0</v>
      </c>
      <c r="S85" s="186">
        <f ca="1">IF(S$5-$I$5&lt;$A85-1," ",IF(S$5-$I$5+1&gt;'Primary Inputs'!$C$17,0,(SUM(OFFSET($I$75,0,S$5-$I$5-$A85+1)))*$C85))</f>
        <v>0</v>
      </c>
      <c r="T85" s="186">
        <f ca="1">IF(T$5-$I$5&lt;$A85-1," ",IF(T$5-$I$5+1&gt;'Primary Inputs'!$C$17,0,(SUM(OFFSET($I$75,0,T$5-$I$5-$A85+1)))*$C85))</f>
        <v>0</v>
      </c>
      <c r="U85" s="186">
        <f ca="1">IF(U$5-$I$5&lt;$A85-1," ",IF(U$5-$I$5+1&gt;'Primary Inputs'!$C$17,0,(SUM(OFFSET($I$75,0,U$5-$I$5-$A85+1)))*$C85))</f>
        <v>0</v>
      </c>
      <c r="V85" s="186">
        <f ca="1">IF(V$5-$I$5&lt;$A85-1," ",IF(V$5-$I$5+1&gt;'Primary Inputs'!$C$17,0,(SUM(OFFSET($I$75,0,V$5-$I$5-$A85+1)))*$C85))</f>
        <v>0</v>
      </c>
      <c r="W85" s="186">
        <f ca="1">IF(W$5-$I$5&lt;$A85-1," ",IF(W$5-$I$5+1&gt;'Primary Inputs'!$C$17,0,(SUM(OFFSET($I$75,0,W$5-$I$5-$A85+1)))*$C85))</f>
        <v>0</v>
      </c>
      <c r="X85" s="186">
        <f ca="1">IF(X$5-$I$5&lt;$A85-1," ",IF(X$5-$I$5+1&gt;'Primary Inputs'!$C$17,0,(SUM(OFFSET($I$75,0,X$5-$I$5-$A85+1)))*$C85))</f>
        <v>0</v>
      </c>
      <c r="Y85" s="186">
        <f ca="1">IF(Y$5-$I$5&lt;$A85-1," ",IF(Y$5-$I$5+1&gt;'Primary Inputs'!$C$17,0,(SUM(OFFSET($I$75,0,Y$5-$I$5-$A85+1)))*$C85))</f>
        <v>0</v>
      </c>
      <c r="Z85" s="186">
        <f ca="1">IF(Z$5-$I$5&lt;$A85-1," ",IF(Z$5-$I$5+1&gt;'Primary Inputs'!$C$17,0,(SUM(OFFSET($I$75,0,Z$5-$I$5-$A85+1)))*$C85))</f>
        <v>0</v>
      </c>
      <c r="AA85" s="186">
        <f ca="1">IF(AA$5-$I$5&lt;$A85-1," ",IF(AA$5-$I$5+1&gt;'Primary Inputs'!$C$17,0,(SUM(OFFSET($I$75,0,AA$5-$I$5-$A85+1)))*$C85))</f>
        <v>0</v>
      </c>
      <c r="AB85" s="186">
        <f ca="1">IF(AB$5-$I$5&lt;$A85-1," ",IF(AB$5-$I$5+1&gt;'Primary Inputs'!$C$17,0,(SUM(OFFSET($I$75,0,AB$5-$I$5-$A85+1)))*$C85))</f>
        <v>0</v>
      </c>
      <c r="AC85" s="186">
        <f ca="1">IF(AC$5-$I$5&lt;$A85-1," ",IF(AC$5-$I$5+1&gt;'Primary Inputs'!$C$17,0,(SUM(OFFSET($I$75,0,AC$5-$I$5-$A85+1)))*$C85))</f>
        <v>0</v>
      </c>
      <c r="AD85" s="186">
        <f ca="1">IF(AD$5-$I$5&lt;$A85-1," ",IF(AD$5-$I$5+1&gt;'Primary Inputs'!$C$17,0,(SUM(OFFSET($I$75,0,AD$5-$I$5-$A85+1)))*$C85))</f>
        <v>0</v>
      </c>
      <c r="AE85" s="186">
        <f ca="1">IF(AE$5-$I$5&lt;$A85-1," ",IF(AE$5-$I$5+1&gt;'Primary Inputs'!$C$17,0,(SUM(OFFSET($I$75,0,AE$5-$I$5-$A85+1)))*$C85))</f>
        <v>0</v>
      </c>
      <c r="AF85" s="186">
        <f ca="1">IF(AF$5-$I$5&lt;$A85-1," ",IF(AF$5-$I$5+1&gt;'Primary Inputs'!$C$17,0,(SUM(OFFSET($I$75,0,AF$5-$I$5-$A85+1)))*$C85))</f>
        <v>0</v>
      </c>
      <c r="AG85" s="186">
        <f ca="1">IF(AG$5-$I$5&lt;$A85-1," ",IF(AG$5-$I$5+1&gt;'Primary Inputs'!$C$17,0,(SUM(OFFSET($I$75,0,AG$5-$I$5-$A85+1)))*$C85))</f>
        <v>0</v>
      </c>
      <c r="AH85" s="186">
        <f ca="1">IF(AH$5-$I$5&lt;$A85-1," ",IF(AH$5-$I$5+1&gt;'Primary Inputs'!$C$17,0,(SUM(OFFSET($I$75,0,AH$5-$I$5-$A85+1)))*$C85))</f>
        <v>0</v>
      </c>
      <c r="AI85" s="186">
        <f ca="1">IF(AI$5-$I$5&lt;$A85-1," ",IF(AI$5-$I$5+1&gt;'Primary Inputs'!$C$17,0,(SUM(OFFSET($I$75,0,AI$5-$I$5-$A85+1)))*$C85))</f>
        <v>0</v>
      </c>
      <c r="AJ85" s="186">
        <f ca="1">IF(AJ$5-$I$5&lt;$A85-1," ",IF(AJ$5-$I$5+1&gt;'Primary Inputs'!$C$17,0,(SUM(OFFSET($I$75,0,AJ$5-$I$5-$A85+1)))*$C85))</f>
        <v>0</v>
      </c>
      <c r="AK85" s="186">
        <f ca="1">IF(AK$5-$I$5&lt;$A85-1," ",IF(AK$5-$I$5+1&gt;'Primary Inputs'!$C$17,0,(SUM(OFFSET($I$75,0,AK$5-$I$5-$A85+1)))*$C85))</f>
        <v>0</v>
      </c>
      <c r="AL85" s="186">
        <f ca="1">IF(AL$5-$I$5&lt;$A85-1," ",IF(AL$5-$I$5+1&gt;'Primary Inputs'!$C$17,0,(SUM(OFFSET($I$75,0,AL$5-$I$5-$A85+1)))*$C85))</f>
        <v>0</v>
      </c>
      <c r="AM85" s="186">
        <f ca="1">IF(AM$5-$I$5&lt;$A85-1," ",IF(AM$5-$I$5+1&gt;'Primary Inputs'!$C$17,0,(SUM(OFFSET($I$75,0,AM$5-$I$5-$A85+1)))*$C85))</f>
        <v>0</v>
      </c>
      <c r="AN85" s="186">
        <f ca="1">IF(AN$5-$I$5&lt;$A85-1," ",IF(AN$5-$I$5+1&gt;'Primary Inputs'!$C$17,0,(SUM(OFFSET($I$75,0,AN$5-$I$5-$A85+1)))*$C85))</f>
        <v>0</v>
      </c>
      <c r="AO85" s="186">
        <f ca="1">IF(AO$5-$I$5&lt;$A85-1," ",IF(AO$5-$I$5+1&gt;'Primary Inputs'!$C$17,0,(SUM(OFFSET($I$75,0,AO$5-$I$5-$A85+1)))*$C85))</f>
        <v>0</v>
      </c>
      <c r="AP85" s="186">
        <f ca="1">IF(AP$5-$I$5&lt;$A85-1," ",IF(AP$5-$I$5+1&gt;'Primary Inputs'!$C$17,0,(SUM(OFFSET($I$75,0,AP$5-$I$5-$A85+1)))*$C85))</f>
        <v>0</v>
      </c>
      <c r="AQ85" s="186">
        <f ca="1">IF(AQ$5-$I$5&lt;$A85-1," ",IF(AQ$5-$I$5+1&gt;'Primary Inputs'!$C$17,0,(SUM(OFFSET($I$75,0,AQ$5-$I$5-$A85+1)))*$C85))</f>
        <v>0</v>
      </c>
      <c r="AR85" s="186">
        <f ca="1">IF(AR$5-$I$5&lt;$A85-1," ",IF(AR$5-$I$5+1&gt;'Primary Inputs'!$C$17,0,(SUM(OFFSET($I$75,0,AR$5-$I$5-$A85+1)))*$C85))</f>
        <v>0</v>
      </c>
      <c r="AS85" s="186">
        <f ca="1">IF(AS$5-$I$5&lt;$A85-1," ",IF(AS$5-$I$5+1&gt;'Primary Inputs'!$C$17,0,(SUM(OFFSET($I$75,0,AS$5-$I$5-$A85+1)))*$C85))</f>
        <v>0</v>
      </c>
      <c r="AT85" s="186">
        <f ca="1">IF(AT$5-$I$5&lt;$A85-1," ",IF(AT$5-$I$5+1&gt;'Primary Inputs'!$C$17,0,(SUM(OFFSET($I$75,0,AT$5-$I$5-$A85+1)))*$C85))</f>
        <v>0</v>
      </c>
      <c r="AU85" s="186">
        <f ca="1">IF(AU$5-$I$5&lt;$A85-1," ",IF(AU$5-$I$5+1&gt;'Primary Inputs'!$C$17,0,(SUM(OFFSET($I$75,0,AU$5-$I$5-$A85+1)))*$C85))</f>
        <v>0</v>
      </c>
      <c r="AV85" s="186">
        <f ca="1">IF(AV$5-$I$5&lt;$A85-1," ",IF(AV$5-$I$5+1&gt;'Primary Inputs'!$C$17,0,(SUM(OFFSET($I$75,0,AV$5-$I$5-$A85+1)))*$C85))</f>
        <v>0</v>
      </c>
      <c r="AW85" s="186">
        <f ca="1">IF(AW$5-$I$5&lt;$A85-1," ",IF(AW$5-$I$5+1&gt;'Primary Inputs'!$C$17,0,(SUM(OFFSET($I$75,0,AW$5-$I$5-$A85+1)))*$C85))</f>
        <v>0</v>
      </c>
      <c r="AX85" s="186">
        <f ca="1">IF(AX$5-$I$5&lt;$A85-1," ",IF(AX$5-$I$5+1&gt;'Primary Inputs'!$C$17,0,(SUM(OFFSET($I$75,0,AX$5-$I$5-$A85+1)))*$C85))</f>
        <v>0</v>
      </c>
      <c r="AY85" s="186">
        <f ca="1">IF(AY$5-$I$5&lt;$A85-1," ",IF(AY$5-$I$5+1&gt;'Primary Inputs'!$C$17,0,(SUM(OFFSET($I$75,0,AY$5-$I$5-$A85+1)))*$C85))</f>
        <v>0</v>
      </c>
      <c r="AZ85" s="186">
        <f ca="1">IF(AZ$5-$I$5&lt;$A85-1," ",IF(AZ$5-$I$5+1&gt;'Primary Inputs'!$C$17,0,(SUM(OFFSET($I$75,0,AZ$5-$I$5-$A85+1)))*$C85))</f>
        <v>0</v>
      </c>
      <c r="BA85" s="186">
        <f ca="1">IF(BA$5-$I$5&lt;$A85-1," ",IF(BA$5-$I$5+1&gt;'Primary Inputs'!$C$17,0,(SUM(OFFSET($I$75,0,BA$5-$I$5-$A85+1)))*$C85))</f>
        <v>0</v>
      </c>
      <c r="BB85" s="186">
        <f ca="1">IF(BB$5-$I$5&lt;$A85-1," ",IF(BB$5-$I$5+1&gt;'Primary Inputs'!$C$17,0,(SUM(OFFSET($I$75,0,BB$5-$I$5-$A85+1)))*$C85))</f>
        <v>0</v>
      </c>
      <c r="BC85" s="186">
        <f ca="1">IF(BC$5-$I$5&lt;$A85-1," ",IF(BC$5-$I$5+1&gt;'Primary Inputs'!$C$17,0,(SUM(OFFSET($I$75,0,BC$5-$I$5-$A85+1)))*$C85))</f>
        <v>0</v>
      </c>
      <c r="BD85" s="186">
        <f ca="1">IF(BD$5-$I$5&lt;$A85-1," ",IF(BD$5-$I$5+1&gt;'Primary Inputs'!$C$17,0,(SUM(OFFSET($I$75,0,BD$5-$I$5-$A85+1)))*$C85))</f>
        <v>0</v>
      </c>
      <c r="BE85" s="186">
        <f ca="1">IF(BE$5-$I$5&lt;$A85-1," ",IF(BE$5-$I$5+1&gt;'Primary Inputs'!$C$17,0,(SUM(OFFSET($I$75,0,BE$5-$I$5-$A85+1)))*$C85))</f>
        <v>0</v>
      </c>
      <c r="BF85" s="186">
        <f ca="1">IF(BF$5-$I$5&lt;$A85-1," ",IF(BF$5-$I$5+1&gt;'Primary Inputs'!$C$17,0,(SUM(OFFSET($I$75,0,BF$5-$I$5-$A85+1)))*$C85))</f>
        <v>0</v>
      </c>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row>
    <row r="86" spans="1:104">
      <c r="A86" s="134">
        <v>7</v>
      </c>
      <c r="B86" s="134" t="s">
        <v>179</v>
      </c>
      <c r="C86" s="134">
        <f ca="1">OFFSET('Primary Inputs'!$E$12,0,$A86-1)</f>
        <v>0</v>
      </c>
      <c r="I86" s="186" t="str">
        <f ca="1">IF(I$5-$I$5&lt;$A86-1," ",IF(I$5-$I$5+1&gt;'Primary Inputs'!$C$17,0,(SUM(OFFSET($I$75,0,I$5-$I$5-$A86+1)))*$C86))</f>
        <v xml:space="preserve"> </v>
      </c>
      <c r="J86" s="186" t="str">
        <f ca="1">IF(J$5-$I$5&lt;$A86-1," ",IF(J$5-$I$5+1&gt;'Primary Inputs'!$C$17,0,(SUM(OFFSET($I$75,0,J$5-$I$5-$A86+1)))*$C86))</f>
        <v xml:space="preserve"> </v>
      </c>
      <c r="K86" s="186" t="str">
        <f ca="1">IF(K$5-$I$5&lt;$A86-1," ",IF(K$5-$I$5+1&gt;'Primary Inputs'!$C$17,0,(SUM(OFFSET($I$75,0,K$5-$I$5-$A86+1)))*$C86))</f>
        <v xml:space="preserve"> </v>
      </c>
      <c r="L86" s="186" t="str">
        <f ca="1">IF(L$5-$I$5&lt;$A86-1," ",IF(L$5-$I$5+1&gt;'Primary Inputs'!$C$17,0,(SUM(OFFSET($I$75,0,L$5-$I$5-$A86+1)))*$C86))</f>
        <v xml:space="preserve"> </v>
      </c>
      <c r="M86" s="186" t="str">
        <f ca="1">IF(M$5-$I$5&lt;$A86-1," ",IF(M$5-$I$5+1&gt;'Primary Inputs'!$C$17,0,(SUM(OFFSET($I$75,0,M$5-$I$5-$A86+1)))*$C86))</f>
        <v xml:space="preserve"> </v>
      </c>
      <c r="N86" s="186" t="str">
        <f ca="1">IF(N$5-$I$5&lt;$A86-1," ",IF(N$5-$I$5+1&gt;'Primary Inputs'!$C$17,0,(SUM(OFFSET($I$75,0,N$5-$I$5-$A86+1)))*$C86))</f>
        <v xml:space="preserve"> </v>
      </c>
      <c r="O86" s="186">
        <f ca="1">IF(O$5-$I$5&lt;$A86-1," ",IF(O$5-$I$5+1&gt;'Primary Inputs'!$C$17,0,(SUM(OFFSET($I$75,0,O$5-$I$5-$A86+1)))*$C86))</f>
        <v>0</v>
      </c>
      <c r="P86" s="186">
        <f ca="1">IF(P$5-$I$5&lt;$A86-1," ",IF(P$5-$I$5+1&gt;'Primary Inputs'!$C$17,0,(SUM(OFFSET($I$75,0,P$5-$I$5-$A86+1)))*$C86))</f>
        <v>0</v>
      </c>
      <c r="Q86" s="186">
        <f ca="1">IF(Q$5-$I$5&lt;$A86-1," ",IF(Q$5-$I$5+1&gt;'Primary Inputs'!$C$17,0,(SUM(OFFSET($I$75,0,Q$5-$I$5-$A86+1)))*$C86))</f>
        <v>0</v>
      </c>
      <c r="R86" s="186">
        <f ca="1">IF(R$5-$I$5&lt;$A86-1," ",IF(R$5-$I$5+1&gt;'Primary Inputs'!$C$17,0,(SUM(OFFSET($I$75,0,R$5-$I$5-$A86+1)))*$C86))</f>
        <v>0</v>
      </c>
      <c r="S86" s="186">
        <f ca="1">IF(S$5-$I$5&lt;$A86-1," ",IF(S$5-$I$5+1&gt;'Primary Inputs'!$C$17,0,(SUM(OFFSET($I$75,0,S$5-$I$5-$A86+1)))*$C86))</f>
        <v>0</v>
      </c>
      <c r="T86" s="186">
        <f ca="1">IF(T$5-$I$5&lt;$A86-1," ",IF(T$5-$I$5+1&gt;'Primary Inputs'!$C$17,0,(SUM(OFFSET($I$75,0,T$5-$I$5-$A86+1)))*$C86))</f>
        <v>0</v>
      </c>
      <c r="U86" s="186">
        <f ca="1">IF(U$5-$I$5&lt;$A86-1," ",IF(U$5-$I$5+1&gt;'Primary Inputs'!$C$17,0,(SUM(OFFSET($I$75,0,U$5-$I$5-$A86+1)))*$C86))</f>
        <v>0</v>
      </c>
      <c r="V86" s="186">
        <f ca="1">IF(V$5-$I$5&lt;$A86-1," ",IF(V$5-$I$5+1&gt;'Primary Inputs'!$C$17,0,(SUM(OFFSET($I$75,0,V$5-$I$5-$A86+1)))*$C86))</f>
        <v>0</v>
      </c>
      <c r="W86" s="186">
        <f ca="1">IF(W$5-$I$5&lt;$A86-1," ",IF(W$5-$I$5+1&gt;'Primary Inputs'!$C$17,0,(SUM(OFFSET($I$75,0,W$5-$I$5-$A86+1)))*$C86))</f>
        <v>0</v>
      </c>
      <c r="X86" s="186">
        <f ca="1">IF(X$5-$I$5&lt;$A86-1," ",IF(X$5-$I$5+1&gt;'Primary Inputs'!$C$17,0,(SUM(OFFSET($I$75,0,X$5-$I$5-$A86+1)))*$C86))</f>
        <v>0</v>
      </c>
      <c r="Y86" s="186">
        <f ca="1">IF(Y$5-$I$5&lt;$A86-1," ",IF(Y$5-$I$5+1&gt;'Primary Inputs'!$C$17,0,(SUM(OFFSET($I$75,0,Y$5-$I$5-$A86+1)))*$C86))</f>
        <v>0</v>
      </c>
      <c r="Z86" s="186">
        <f ca="1">IF(Z$5-$I$5&lt;$A86-1," ",IF(Z$5-$I$5+1&gt;'Primary Inputs'!$C$17,0,(SUM(OFFSET($I$75,0,Z$5-$I$5-$A86+1)))*$C86))</f>
        <v>0</v>
      </c>
      <c r="AA86" s="186">
        <f ca="1">IF(AA$5-$I$5&lt;$A86-1," ",IF(AA$5-$I$5+1&gt;'Primary Inputs'!$C$17,0,(SUM(OFFSET($I$75,0,AA$5-$I$5-$A86+1)))*$C86))</f>
        <v>0</v>
      </c>
      <c r="AB86" s="186">
        <f ca="1">IF(AB$5-$I$5&lt;$A86-1," ",IF(AB$5-$I$5+1&gt;'Primary Inputs'!$C$17,0,(SUM(OFFSET($I$75,0,AB$5-$I$5-$A86+1)))*$C86))</f>
        <v>0</v>
      </c>
      <c r="AC86" s="186">
        <f ca="1">IF(AC$5-$I$5&lt;$A86-1," ",IF(AC$5-$I$5+1&gt;'Primary Inputs'!$C$17,0,(SUM(OFFSET($I$75,0,AC$5-$I$5-$A86+1)))*$C86))</f>
        <v>0</v>
      </c>
      <c r="AD86" s="186">
        <f ca="1">IF(AD$5-$I$5&lt;$A86-1," ",IF(AD$5-$I$5+1&gt;'Primary Inputs'!$C$17,0,(SUM(OFFSET($I$75,0,AD$5-$I$5-$A86+1)))*$C86))</f>
        <v>0</v>
      </c>
      <c r="AE86" s="186">
        <f ca="1">IF(AE$5-$I$5&lt;$A86-1," ",IF(AE$5-$I$5+1&gt;'Primary Inputs'!$C$17,0,(SUM(OFFSET($I$75,0,AE$5-$I$5-$A86+1)))*$C86))</f>
        <v>0</v>
      </c>
      <c r="AF86" s="186">
        <f ca="1">IF(AF$5-$I$5&lt;$A86-1," ",IF(AF$5-$I$5+1&gt;'Primary Inputs'!$C$17,0,(SUM(OFFSET($I$75,0,AF$5-$I$5-$A86+1)))*$C86))</f>
        <v>0</v>
      </c>
      <c r="AG86" s="186">
        <f ca="1">IF(AG$5-$I$5&lt;$A86-1," ",IF(AG$5-$I$5+1&gt;'Primary Inputs'!$C$17,0,(SUM(OFFSET($I$75,0,AG$5-$I$5-$A86+1)))*$C86))</f>
        <v>0</v>
      </c>
      <c r="AH86" s="186">
        <f ca="1">IF(AH$5-$I$5&lt;$A86-1," ",IF(AH$5-$I$5+1&gt;'Primary Inputs'!$C$17,0,(SUM(OFFSET($I$75,0,AH$5-$I$5-$A86+1)))*$C86))</f>
        <v>0</v>
      </c>
      <c r="AI86" s="186">
        <f ca="1">IF(AI$5-$I$5&lt;$A86-1," ",IF(AI$5-$I$5+1&gt;'Primary Inputs'!$C$17,0,(SUM(OFFSET($I$75,0,AI$5-$I$5-$A86+1)))*$C86))</f>
        <v>0</v>
      </c>
      <c r="AJ86" s="186">
        <f ca="1">IF(AJ$5-$I$5&lt;$A86-1," ",IF(AJ$5-$I$5+1&gt;'Primary Inputs'!$C$17,0,(SUM(OFFSET($I$75,0,AJ$5-$I$5-$A86+1)))*$C86))</f>
        <v>0</v>
      </c>
      <c r="AK86" s="186">
        <f ca="1">IF(AK$5-$I$5&lt;$A86-1," ",IF(AK$5-$I$5+1&gt;'Primary Inputs'!$C$17,0,(SUM(OFFSET($I$75,0,AK$5-$I$5-$A86+1)))*$C86))</f>
        <v>0</v>
      </c>
      <c r="AL86" s="186">
        <f ca="1">IF(AL$5-$I$5&lt;$A86-1," ",IF(AL$5-$I$5+1&gt;'Primary Inputs'!$C$17,0,(SUM(OFFSET($I$75,0,AL$5-$I$5-$A86+1)))*$C86))</f>
        <v>0</v>
      </c>
      <c r="AM86" s="186">
        <f ca="1">IF(AM$5-$I$5&lt;$A86-1," ",IF(AM$5-$I$5+1&gt;'Primary Inputs'!$C$17,0,(SUM(OFFSET($I$75,0,AM$5-$I$5-$A86+1)))*$C86))</f>
        <v>0</v>
      </c>
      <c r="AN86" s="186">
        <f ca="1">IF(AN$5-$I$5&lt;$A86-1," ",IF(AN$5-$I$5+1&gt;'Primary Inputs'!$C$17,0,(SUM(OFFSET($I$75,0,AN$5-$I$5-$A86+1)))*$C86))</f>
        <v>0</v>
      </c>
      <c r="AO86" s="186">
        <f ca="1">IF(AO$5-$I$5&lt;$A86-1," ",IF(AO$5-$I$5+1&gt;'Primary Inputs'!$C$17,0,(SUM(OFFSET($I$75,0,AO$5-$I$5-$A86+1)))*$C86))</f>
        <v>0</v>
      </c>
      <c r="AP86" s="186">
        <f ca="1">IF(AP$5-$I$5&lt;$A86-1," ",IF(AP$5-$I$5+1&gt;'Primary Inputs'!$C$17,0,(SUM(OFFSET($I$75,0,AP$5-$I$5-$A86+1)))*$C86))</f>
        <v>0</v>
      </c>
      <c r="AQ86" s="186">
        <f ca="1">IF(AQ$5-$I$5&lt;$A86-1," ",IF(AQ$5-$I$5+1&gt;'Primary Inputs'!$C$17,0,(SUM(OFFSET($I$75,0,AQ$5-$I$5-$A86+1)))*$C86))</f>
        <v>0</v>
      </c>
      <c r="AR86" s="186">
        <f ca="1">IF(AR$5-$I$5&lt;$A86-1," ",IF(AR$5-$I$5+1&gt;'Primary Inputs'!$C$17,0,(SUM(OFFSET($I$75,0,AR$5-$I$5-$A86+1)))*$C86))</f>
        <v>0</v>
      </c>
      <c r="AS86" s="186">
        <f ca="1">IF(AS$5-$I$5&lt;$A86-1," ",IF(AS$5-$I$5+1&gt;'Primary Inputs'!$C$17,0,(SUM(OFFSET($I$75,0,AS$5-$I$5-$A86+1)))*$C86))</f>
        <v>0</v>
      </c>
      <c r="AT86" s="186">
        <f ca="1">IF(AT$5-$I$5&lt;$A86-1," ",IF(AT$5-$I$5+1&gt;'Primary Inputs'!$C$17,0,(SUM(OFFSET($I$75,0,AT$5-$I$5-$A86+1)))*$C86))</f>
        <v>0</v>
      </c>
      <c r="AU86" s="186">
        <f ca="1">IF(AU$5-$I$5&lt;$A86-1," ",IF(AU$5-$I$5+1&gt;'Primary Inputs'!$C$17,0,(SUM(OFFSET($I$75,0,AU$5-$I$5-$A86+1)))*$C86))</f>
        <v>0</v>
      </c>
      <c r="AV86" s="186">
        <f ca="1">IF(AV$5-$I$5&lt;$A86-1," ",IF(AV$5-$I$5+1&gt;'Primary Inputs'!$C$17,0,(SUM(OFFSET($I$75,0,AV$5-$I$5-$A86+1)))*$C86))</f>
        <v>0</v>
      </c>
      <c r="AW86" s="186">
        <f ca="1">IF(AW$5-$I$5&lt;$A86-1," ",IF(AW$5-$I$5+1&gt;'Primary Inputs'!$C$17,0,(SUM(OFFSET($I$75,0,AW$5-$I$5-$A86+1)))*$C86))</f>
        <v>0</v>
      </c>
      <c r="AX86" s="186">
        <f ca="1">IF(AX$5-$I$5&lt;$A86-1," ",IF(AX$5-$I$5+1&gt;'Primary Inputs'!$C$17,0,(SUM(OFFSET($I$75,0,AX$5-$I$5-$A86+1)))*$C86))</f>
        <v>0</v>
      </c>
      <c r="AY86" s="186">
        <f ca="1">IF(AY$5-$I$5&lt;$A86-1," ",IF(AY$5-$I$5+1&gt;'Primary Inputs'!$C$17,0,(SUM(OFFSET($I$75,0,AY$5-$I$5-$A86+1)))*$C86))</f>
        <v>0</v>
      </c>
      <c r="AZ86" s="186">
        <f ca="1">IF(AZ$5-$I$5&lt;$A86-1," ",IF(AZ$5-$I$5+1&gt;'Primary Inputs'!$C$17,0,(SUM(OFFSET($I$75,0,AZ$5-$I$5-$A86+1)))*$C86))</f>
        <v>0</v>
      </c>
      <c r="BA86" s="186">
        <f ca="1">IF(BA$5-$I$5&lt;$A86-1," ",IF(BA$5-$I$5+1&gt;'Primary Inputs'!$C$17,0,(SUM(OFFSET($I$75,0,BA$5-$I$5-$A86+1)))*$C86))</f>
        <v>0</v>
      </c>
      <c r="BB86" s="186">
        <f ca="1">IF(BB$5-$I$5&lt;$A86-1," ",IF(BB$5-$I$5+1&gt;'Primary Inputs'!$C$17,0,(SUM(OFFSET($I$75,0,BB$5-$I$5-$A86+1)))*$C86))</f>
        <v>0</v>
      </c>
      <c r="BC86" s="186">
        <f ca="1">IF(BC$5-$I$5&lt;$A86-1," ",IF(BC$5-$I$5+1&gt;'Primary Inputs'!$C$17,0,(SUM(OFFSET($I$75,0,BC$5-$I$5-$A86+1)))*$C86))</f>
        <v>0</v>
      </c>
      <c r="BD86" s="186">
        <f ca="1">IF(BD$5-$I$5&lt;$A86-1," ",IF(BD$5-$I$5+1&gt;'Primary Inputs'!$C$17,0,(SUM(OFFSET($I$75,0,BD$5-$I$5-$A86+1)))*$C86))</f>
        <v>0</v>
      </c>
      <c r="BE86" s="186">
        <f ca="1">IF(BE$5-$I$5&lt;$A86-1," ",IF(BE$5-$I$5+1&gt;'Primary Inputs'!$C$17,0,(SUM(OFFSET($I$75,0,BE$5-$I$5-$A86+1)))*$C86))</f>
        <v>0</v>
      </c>
      <c r="BF86" s="186">
        <f ca="1">IF(BF$5-$I$5&lt;$A86-1," ",IF(BF$5-$I$5+1&gt;'Primary Inputs'!$C$17,0,(SUM(OFFSET($I$75,0,BF$5-$I$5-$A86+1)))*$C86))</f>
        <v>0</v>
      </c>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row>
    <row r="87" spans="1:104">
      <c r="A87" s="134">
        <v>8</v>
      </c>
      <c r="B87" s="134" t="s">
        <v>180</v>
      </c>
      <c r="C87" s="134">
        <f ca="1">OFFSET('Primary Inputs'!$E$12,0,$A87-1)</f>
        <v>0</v>
      </c>
      <c r="I87" s="186" t="str">
        <f ca="1">IF(I$5-$I$5&lt;$A87-1," ",IF(I$5-$I$5+1&gt;'Primary Inputs'!$C$17,0,(SUM(OFFSET($I$75,0,I$5-$I$5-$A87+1)))*$C87))</f>
        <v xml:space="preserve"> </v>
      </c>
      <c r="J87" s="186" t="str">
        <f ca="1">IF(J$5-$I$5&lt;$A87-1," ",IF(J$5-$I$5+1&gt;'Primary Inputs'!$C$17,0,(SUM(OFFSET($I$75,0,J$5-$I$5-$A87+1)))*$C87))</f>
        <v xml:space="preserve"> </v>
      </c>
      <c r="K87" s="186" t="str">
        <f ca="1">IF(K$5-$I$5&lt;$A87-1," ",IF(K$5-$I$5+1&gt;'Primary Inputs'!$C$17,0,(SUM(OFFSET($I$75,0,K$5-$I$5-$A87+1)))*$C87))</f>
        <v xml:space="preserve"> </v>
      </c>
      <c r="L87" s="186" t="str">
        <f ca="1">IF(L$5-$I$5&lt;$A87-1," ",IF(L$5-$I$5+1&gt;'Primary Inputs'!$C$17,0,(SUM(OFFSET($I$75,0,L$5-$I$5-$A87+1)))*$C87))</f>
        <v xml:space="preserve"> </v>
      </c>
      <c r="M87" s="186" t="str">
        <f ca="1">IF(M$5-$I$5&lt;$A87-1," ",IF(M$5-$I$5+1&gt;'Primary Inputs'!$C$17,0,(SUM(OFFSET($I$75,0,M$5-$I$5-$A87+1)))*$C87))</f>
        <v xml:space="preserve"> </v>
      </c>
      <c r="N87" s="186" t="str">
        <f ca="1">IF(N$5-$I$5&lt;$A87-1," ",IF(N$5-$I$5+1&gt;'Primary Inputs'!$C$17,0,(SUM(OFFSET($I$75,0,N$5-$I$5-$A87+1)))*$C87))</f>
        <v xml:space="preserve"> </v>
      </c>
      <c r="O87" s="186" t="str">
        <f ca="1">IF(O$5-$I$5&lt;$A87-1," ",IF(O$5-$I$5+1&gt;'Primary Inputs'!$C$17,0,(SUM(OFFSET($I$75,0,O$5-$I$5-$A87+1)))*$C87))</f>
        <v xml:space="preserve"> </v>
      </c>
      <c r="P87" s="186">
        <f ca="1">IF(P$5-$I$5&lt;$A87-1," ",IF(P$5-$I$5+1&gt;'Primary Inputs'!$C$17,0,(SUM(OFFSET($I$75,0,P$5-$I$5-$A87+1)))*$C87))</f>
        <v>0</v>
      </c>
      <c r="Q87" s="186">
        <f ca="1">IF(Q$5-$I$5&lt;$A87-1," ",IF(Q$5-$I$5+1&gt;'Primary Inputs'!$C$17,0,(SUM(OFFSET($I$75,0,Q$5-$I$5-$A87+1)))*$C87))</f>
        <v>0</v>
      </c>
      <c r="R87" s="186">
        <f ca="1">IF(R$5-$I$5&lt;$A87-1," ",IF(R$5-$I$5+1&gt;'Primary Inputs'!$C$17,0,(SUM(OFFSET($I$75,0,R$5-$I$5-$A87+1)))*$C87))</f>
        <v>0</v>
      </c>
      <c r="S87" s="186">
        <f ca="1">IF(S$5-$I$5&lt;$A87-1," ",IF(S$5-$I$5+1&gt;'Primary Inputs'!$C$17,0,(SUM(OFFSET($I$75,0,S$5-$I$5-$A87+1)))*$C87))</f>
        <v>0</v>
      </c>
      <c r="T87" s="186">
        <f ca="1">IF(T$5-$I$5&lt;$A87-1," ",IF(T$5-$I$5+1&gt;'Primary Inputs'!$C$17,0,(SUM(OFFSET($I$75,0,T$5-$I$5-$A87+1)))*$C87))</f>
        <v>0</v>
      </c>
      <c r="U87" s="186">
        <f ca="1">IF(U$5-$I$5&lt;$A87-1," ",IF(U$5-$I$5+1&gt;'Primary Inputs'!$C$17,0,(SUM(OFFSET($I$75,0,U$5-$I$5-$A87+1)))*$C87))</f>
        <v>0</v>
      </c>
      <c r="V87" s="186">
        <f ca="1">IF(V$5-$I$5&lt;$A87-1," ",IF(V$5-$I$5+1&gt;'Primary Inputs'!$C$17,0,(SUM(OFFSET($I$75,0,V$5-$I$5-$A87+1)))*$C87))</f>
        <v>0</v>
      </c>
      <c r="W87" s="186">
        <f ca="1">IF(W$5-$I$5&lt;$A87-1," ",IF(W$5-$I$5+1&gt;'Primary Inputs'!$C$17,0,(SUM(OFFSET($I$75,0,W$5-$I$5-$A87+1)))*$C87))</f>
        <v>0</v>
      </c>
      <c r="X87" s="186">
        <f ca="1">IF(X$5-$I$5&lt;$A87-1," ",IF(X$5-$I$5+1&gt;'Primary Inputs'!$C$17,0,(SUM(OFFSET($I$75,0,X$5-$I$5-$A87+1)))*$C87))</f>
        <v>0</v>
      </c>
      <c r="Y87" s="186">
        <f ca="1">IF(Y$5-$I$5&lt;$A87-1," ",IF(Y$5-$I$5+1&gt;'Primary Inputs'!$C$17,0,(SUM(OFFSET($I$75,0,Y$5-$I$5-$A87+1)))*$C87))</f>
        <v>0</v>
      </c>
      <c r="Z87" s="186">
        <f ca="1">IF(Z$5-$I$5&lt;$A87-1," ",IF(Z$5-$I$5+1&gt;'Primary Inputs'!$C$17,0,(SUM(OFFSET($I$75,0,Z$5-$I$5-$A87+1)))*$C87))</f>
        <v>0</v>
      </c>
      <c r="AA87" s="186">
        <f ca="1">IF(AA$5-$I$5&lt;$A87-1," ",IF(AA$5-$I$5+1&gt;'Primary Inputs'!$C$17,0,(SUM(OFFSET($I$75,0,AA$5-$I$5-$A87+1)))*$C87))</f>
        <v>0</v>
      </c>
      <c r="AB87" s="186">
        <f ca="1">IF(AB$5-$I$5&lt;$A87-1," ",IF(AB$5-$I$5+1&gt;'Primary Inputs'!$C$17,0,(SUM(OFFSET($I$75,0,AB$5-$I$5-$A87+1)))*$C87))</f>
        <v>0</v>
      </c>
      <c r="AC87" s="186">
        <f ca="1">IF(AC$5-$I$5&lt;$A87-1," ",IF(AC$5-$I$5+1&gt;'Primary Inputs'!$C$17,0,(SUM(OFFSET($I$75,0,AC$5-$I$5-$A87+1)))*$C87))</f>
        <v>0</v>
      </c>
      <c r="AD87" s="186">
        <f ca="1">IF(AD$5-$I$5&lt;$A87-1," ",IF(AD$5-$I$5+1&gt;'Primary Inputs'!$C$17,0,(SUM(OFFSET($I$75,0,AD$5-$I$5-$A87+1)))*$C87))</f>
        <v>0</v>
      </c>
      <c r="AE87" s="186">
        <f ca="1">IF(AE$5-$I$5&lt;$A87-1," ",IF(AE$5-$I$5+1&gt;'Primary Inputs'!$C$17,0,(SUM(OFFSET($I$75,0,AE$5-$I$5-$A87+1)))*$C87))</f>
        <v>0</v>
      </c>
      <c r="AF87" s="186">
        <f ca="1">IF(AF$5-$I$5&lt;$A87-1," ",IF(AF$5-$I$5+1&gt;'Primary Inputs'!$C$17,0,(SUM(OFFSET($I$75,0,AF$5-$I$5-$A87+1)))*$C87))</f>
        <v>0</v>
      </c>
      <c r="AG87" s="186">
        <f ca="1">IF(AG$5-$I$5&lt;$A87-1," ",IF(AG$5-$I$5+1&gt;'Primary Inputs'!$C$17,0,(SUM(OFFSET($I$75,0,AG$5-$I$5-$A87+1)))*$C87))</f>
        <v>0</v>
      </c>
      <c r="AH87" s="186">
        <f ca="1">IF(AH$5-$I$5&lt;$A87-1," ",IF(AH$5-$I$5+1&gt;'Primary Inputs'!$C$17,0,(SUM(OFFSET($I$75,0,AH$5-$I$5-$A87+1)))*$C87))</f>
        <v>0</v>
      </c>
      <c r="AI87" s="186">
        <f ca="1">IF(AI$5-$I$5&lt;$A87-1," ",IF(AI$5-$I$5+1&gt;'Primary Inputs'!$C$17,0,(SUM(OFFSET($I$75,0,AI$5-$I$5-$A87+1)))*$C87))</f>
        <v>0</v>
      </c>
      <c r="AJ87" s="186">
        <f ca="1">IF(AJ$5-$I$5&lt;$A87-1," ",IF(AJ$5-$I$5+1&gt;'Primary Inputs'!$C$17,0,(SUM(OFFSET($I$75,0,AJ$5-$I$5-$A87+1)))*$C87))</f>
        <v>0</v>
      </c>
      <c r="AK87" s="186">
        <f ca="1">IF(AK$5-$I$5&lt;$A87-1," ",IF(AK$5-$I$5+1&gt;'Primary Inputs'!$C$17,0,(SUM(OFFSET($I$75,0,AK$5-$I$5-$A87+1)))*$C87))</f>
        <v>0</v>
      </c>
      <c r="AL87" s="186">
        <f ca="1">IF(AL$5-$I$5&lt;$A87-1," ",IF(AL$5-$I$5+1&gt;'Primary Inputs'!$C$17,0,(SUM(OFFSET($I$75,0,AL$5-$I$5-$A87+1)))*$C87))</f>
        <v>0</v>
      </c>
      <c r="AM87" s="186">
        <f ca="1">IF(AM$5-$I$5&lt;$A87-1," ",IF(AM$5-$I$5+1&gt;'Primary Inputs'!$C$17,0,(SUM(OFFSET($I$75,0,AM$5-$I$5-$A87+1)))*$C87))</f>
        <v>0</v>
      </c>
      <c r="AN87" s="186">
        <f ca="1">IF(AN$5-$I$5&lt;$A87-1," ",IF(AN$5-$I$5+1&gt;'Primary Inputs'!$C$17,0,(SUM(OFFSET($I$75,0,AN$5-$I$5-$A87+1)))*$C87))</f>
        <v>0</v>
      </c>
      <c r="AO87" s="186">
        <f ca="1">IF(AO$5-$I$5&lt;$A87-1," ",IF(AO$5-$I$5+1&gt;'Primary Inputs'!$C$17,0,(SUM(OFFSET($I$75,0,AO$5-$I$5-$A87+1)))*$C87))</f>
        <v>0</v>
      </c>
      <c r="AP87" s="186">
        <f ca="1">IF(AP$5-$I$5&lt;$A87-1," ",IF(AP$5-$I$5+1&gt;'Primary Inputs'!$C$17,0,(SUM(OFFSET($I$75,0,AP$5-$I$5-$A87+1)))*$C87))</f>
        <v>0</v>
      </c>
      <c r="AQ87" s="186">
        <f ca="1">IF(AQ$5-$I$5&lt;$A87-1," ",IF(AQ$5-$I$5+1&gt;'Primary Inputs'!$C$17,0,(SUM(OFFSET($I$75,0,AQ$5-$I$5-$A87+1)))*$C87))</f>
        <v>0</v>
      </c>
      <c r="AR87" s="186">
        <f ca="1">IF(AR$5-$I$5&lt;$A87-1," ",IF(AR$5-$I$5+1&gt;'Primary Inputs'!$C$17,0,(SUM(OFFSET($I$75,0,AR$5-$I$5-$A87+1)))*$C87))</f>
        <v>0</v>
      </c>
      <c r="AS87" s="186">
        <f ca="1">IF(AS$5-$I$5&lt;$A87-1," ",IF(AS$5-$I$5+1&gt;'Primary Inputs'!$C$17,0,(SUM(OFFSET($I$75,0,AS$5-$I$5-$A87+1)))*$C87))</f>
        <v>0</v>
      </c>
      <c r="AT87" s="186">
        <f ca="1">IF(AT$5-$I$5&lt;$A87-1," ",IF(AT$5-$I$5+1&gt;'Primary Inputs'!$C$17,0,(SUM(OFFSET($I$75,0,AT$5-$I$5-$A87+1)))*$C87))</f>
        <v>0</v>
      </c>
      <c r="AU87" s="186">
        <f ca="1">IF(AU$5-$I$5&lt;$A87-1," ",IF(AU$5-$I$5+1&gt;'Primary Inputs'!$C$17,0,(SUM(OFFSET($I$75,0,AU$5-$I$5-$A87+1)))*$C87))</f>
        <v>0</v>
      </c>
      <c r="AV87" s="186">
        <f ca="1">IF(AV$5-$I$5&lt;$A87-1," ",IF(AV$5-$I$5+1&gt;'Primary Inputs'!$C$17,0,(SUM(OFFSET($I$75,0,AV$5-$I$5-$A87+1)))*$C87))</f>
        <v>0</v>
      </c>
      <c r="AW87" s="186">
        <f ca="1">IF(AW$5-$I$5&lt;$A87-1," ",IF(AW$5-$I$5+1&gt;'Primary Inputs'!$C$17,0,(SUM(OFFSET($I$75,0,AW$5-$I$5-$A87+1)))*$C87))</f>
        <v>0</v>
      </c>
      <c r="AX87" s="186">
        <f ca="1">IF(AX$5-$I$5&lt;$A87-1," ",IF(AX$5-$I$5+1&gt;'Primary Inputs'!$C$17,0,(SUM(OFFSET($I$75,0,AX$5-$I$5-$A87+1)))*$C87))</f>
        <v>0</v>
      </c>
      <c r="AY87" s="186">
        <f ca="1">IF(AY$5-$I$5&lt;$A87-1," ",IF(AY$5-$I$5+1&gt;'Primary Inputs'!$C$17,0,(SUM(OFFSET($I$75,0,AY$5-$I$5-$A87+1)))*$C87))</f>
        <v>0</v>
      </c>
      <c r="AZ87" s="186">
        <f ca="1">IF(AZ$5-$I$5&lt;$A87-1," ",IF(AZ$5-$I$5+1&gt;'Primary Inputs'!$C$17,0,(SUM(OFFSET($I$75,0,AZ$5-$I$5-$A87+1)))*$C87))</f>
        <v>0</v>
      </c>
      <c r="BA87" s="186">
        <f ca="1">IF(BA$5-$I$5&lt;$A87-1," ",IF(BA$5-$I$5+1&gt;'Primary Inputs'!$C$17,0,(SUM(OFFSET($I$75,0,BA$5-$I$5-$A87+1)))*$C87))</f>
        <v>0</v>
      </c>
      <c r="BB87" s="186">
        <f ca="1">IF(BB$5-$I$5&lt;$A87-1," ",IF(BB$5-$I$5+1&gt;'Primary Inputs'!$C$17,0,(SUM(OFFSET($I$75,0,BB$5-$I$5-$A87+1)))*$C87))</f>
        <v>0</v>
      </c>
      <c r="BC87" s="186">
        <f ca="1">IF(BC$5-$I$5&lt;$A87-1," ",IF(BC$5-$I$5+1&gt;'Primary Inputs'!$C$17,0,(SUM(OFFSET($I$75,0,BC$5-$I$5-$A87+1)))*$C87))</f>
        <v>0</v>
      </c>
      <c r="BD87" s="186">
        <f ca="1">IF(BD$5-$I$5&lt;$A87-1," ",IF(BD$5-$I$5+1&gt;'Primary Inputs'!$C$17,0,(SUM(OFFSET($I$75,0,BD$5-$I$5-$A87+1)))*$C87))</f>
        <v>0</v>
      </c>
      <c r="BE87" s="186">
        <f ca="1">IF(BE$5-$I$5&lt;$A87-1," ",IF(BE$5-$I$5+1&gt;'Primary Inputs'!$C$17,0,(SUM(OFFSET($I$75,0,BE$5-$I$5-$A87+1)))*$C87))</f>
        <v>0</v>
      </c>
      <c r="BF87" s="186">
        <f ca="1">IF(BF$5-$I$5&lt;$A87-1," ",IF(BF$5-$I$5+1&gt;'Primary Inputs'!$C$17,0,(SUM(OFFSET($I$75,0,BF$5-$I$5-$A87+1)))*$C87))</f>
        <v>0</v>
      </c>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row>
    <row r="88" spans="1:104">
      <c r="A88" s="134">
        <v>9</v>
      </c>
      <c r="B88" s="134" t="s">
        <v>181</v>
      </c>
      <c r="C88" s="134">
        <f ca="1">OFFSET('Primary Inputs'!$E$12,0,$A88-1)</f>
        <v>0</v>
      </c>
      <c r="I88" s="186" t="str">
        <f ca="1">IF(I$5-$I$5&lt;$A88-1," ",IF(I$5-$I$5+1&gt;'Primary Inputs'!$C$17,0,(SUM(OFFSET($I$75,0,I$5-$I$5-$A88+1)))*$C88))</f>
        <v xml:space="preserve"> </v>
      </c>
      <c r="J88" s="186" t="str">
        <f ca="1">IF(J$5-$I$5&lt;$A88-1," ",IF(J$5-$I$5+1&gt;'Primary Inputs'!$C$17,0,(SUM(OFFSET($I$75,0,J$5-$I$5-$A88+1)))*$C88))</f>
        <v xml:space="preserve"> </v>
      </c>
      <c r="K88" s="186" t="str">
        <f ca="1">IF(K$5-$I$5&lt;$A88-1," ",IF(K$5-$I$5+1&gt;'Primary Inputs'!$C$17,0,(SUM(OFFSET($I$75,0,K$5-$I$5-$A88+1)))*$C88))</f>
        <v xml:space="preserve"> </v>
      </c>
      <c r="L88" s="186" t="str">
        <f ca="1">IF(L$5-$I$5&lt;$A88-1," ",IF(L$5-$I$5+1&gt;'Primary Inputs'!$C$17,0,(SUM(OFFSET($I$75,0,L$5-$I$5-$A88+1)))*$C88))</f>
        <v xml:space="preserve"> </v>
      </c>
      <c r="M88" s="186" t="str">
        <f ca="1">IF(M$5-$I$5&lt;$A88-1," ",IF(M$5-$I$5+1&gt;'Primary Inputs'!$C$17,0,(SUM(OFFSET($I$75,0,M$5-$I$5-$A88+1)))*$C88))</f>
        <v xml:space="preserve"> </v>
      </c>
      <c r="N88" s="186" t="str">
        <f ca="1">IF(N$5-$I$5&lt;$A88-1," ",IF(N$5-$I$5+1&gt;'Primary Inputs'!$C$17,0,(SUM(OFFSET($I$75,0,N$5-$I$5-$A88+1)))*$C88))</f>
        <v xml:space="preserve"> </v>
      </c>
      <c r="O88" s="186" t="str">
        <f ca="1">IF(O$5-$I$5&lt;$A88-1," ",IF(O$5-$I$5+1&gt;'Primary Inputs'!$C$17,0,(SUM(OFFSET($I$75,0,O$5-$I$5-$A88+1)))*$C88))</f>
        <v xml:space="preserve"> </v>
      </c>
      <c r="P88" s="186" t="str">
        <f ca="1">IF(P$5-$I$5&lt;$A88-1," ",IF(P$5-$I$5+1&gt;'Primary Inputs'!$C$17,0,(SUM(OFFSET($I$75,0,P$5-$I$5-$A88+1)))*$C88))</f>
        <v xml:space="preserve"> </v>
      </c>
      <c r="Q88" s="186">
        <f ca="1">IF(Q$5-$I$5&lt;$A88-1," ",IF(Q$5-$I$5+1&gt;'Primary Inputs'!$C$17,0,(SUM(OFFSET($I$75,0,Q$5-$I$5-$A88+1)))*$C88))</f>
        <v>0</v>
      </c>
      <c r="R88" s="186">
        <f ca="1">IF(R$5-$I$5&lt;$A88-1," ",IF(R$5-$I$5+1&gt;'Primary Inputs'!$C$17,0,(SUM(OFFSET($I$75,0,R$5-$I$5-$A88+1)))*$C88))</f>
        <v>0</v>
      </c>
      <c r="S88" s="186">
        <f ca="1">IF(S$5-$I$5&lt;$A88-1," ",IF(S$5-$I$5+1&gt;'Primary Inputs'!$C$17,0,(SUM(OFFSET($I$75,0,S$5-$I$5-$A88+1)))*$C88))</f>
        <v>0</v>
      </c>
      <c r="T88" s="186">
        <f ca="1">IF(T$5-$I$5&lt;$A88-1," ",IF(T$5-$I$5+1&gt;'Primary Inputs'!$C$17,0,(SUM(OFFSET($I$75,0,T$5-$I$5-$A88+1)))*$C88))</f>
        <v>0</v>
      </c>
      <c r="U88" s="186">
        <f ca="1">IF(U$5-$I$5&lt;$A88-1," ",IF(U$5-$I$5+1&gt;'Primary Inputs'!$C$17,0,(SUM(OFFSET($I$75,0,U$5-$I$5-$A88+1)))*$C88))</f>
        <v>0</v>
      </c>
      <c r="V88" s="186">
        <f ca="1">IF(V$5-$I$5&lt;$A88-1," ",IF(V$5-$I$5+1&gt;'Primary Inputs'!$C$17,0,(SUM(OFFSET($I$75,0,V$5-$I$5-$A88+1)))*$C88))</f>
        <v>0</v>
      </c>
      <c r="W88" s="186">
        <f ca="1">IF(W$5-$I$5&lt;$A88-1," ",IF(W$5-$I$5+1&gt;'Primary Inputs'!$C$17,0,(SUM(OFFSET($I$75,0,W$5-$I$5-$A88+1)))*$C88))</f>
        <v>0</v>
      </c>
      <c r="X88" s="186">
        <f ca="1">IF(X$5-$I$5&lt;$A88-1," ",IF(X$5-$I$5+1&gt;'Primary Inputs'!$C$17,0,(SUM(OFFSET($I$75,0,X$5-$I$5-$A88+1)))*$C88))</f>
        <v>0</v>
      </c>
      <c r="Y88" s="186">
        <f ca="1">IF(Y$5-$I$5&lt;$A88-1," ",IF(Y$5-$I$5+1&gt;'Primary Inputs'!$C$17,0,(SUM(OFFSET($I$75,0,Y$5-$I$5-$A88+1)))*$C88))</f>
        <v>0</v>
      </c>
      <c r="Z88" s="186">
        <f ca="1">IF(Z$5-$I$5&lt;$A88-1," ",IF(Z$5-$I$5+1&gt;'Primary Inputs'!$C$17,0,(SUM(OFFSET($I$75,0,Z$5-$I$5-$A88+1)))*$C88))</f>
        <v>0</v>
      </c>
      <c r="AA88" s="186">
        <f ca="1">IF(AA$5-$I$5&lt;$A88-1," ",IF(AA$5-$I$5+1&gt;'Primary Inputs'!$C$17,0,(SUM(OFFSET($I$75,0,AA$5-$I$5-$A88+1)))*$C88))</f>
        <v>0</v>
      </c>
      <c r="AB88" s="186">
        <f ca="1">IF(AB$5-$I$5&lt;$A88-1," ",IF(AB$5-$I$5+1&gt;'Primary Inputs'!$C$17,0,(SUM(OFFSET($I$75,0,AB$5-$I$5-$A88+1)))*$C88))</f>
        <v>0</v>
      </c>
      <c r="AC88" s="186">
        <f ca="1">IF(AC$5-$I$5&lt;$A88-1," ",IF(AC$5-$I$5+1&gt;'Primary Inputs'!$C$17,0,(SUM(OFFSET($I$75,0,AC$5-$I$5-$A88+1)))*$C88))</f>
        <v>0</v>
      </c>
      <c r="AD88" s="186">
        <f ca="1">IF(AD$5-$I$5&lt;$A88-1," ",IF(AD$5-$I$5+1&gt;'Primary Inputs'!$C$17,0,(SUM(OFFSET($I$75,0,AD$5-$I$5-$A88+1)))*$C88))</f>
        <v>0</v>
      </c>
      <c r="AE88" s="186">
        <f ca="1">IF(AE$5-$I$5&lt;$A88-1," ",IF(AE$5-$I$5+1&gt;'Primary Inputs'!$C$17,0,(SUM(OFFSET($I$75,0,AE$5-$I$5-$A88+1)))*$C88))</f>
        <v>0</v>
      </c>
      <c r="AF88" s="186">
        <f ca="1">IF(AF$5-$I$5&lt;$A88-1," ",IF(AF$5-$I$5+1&gt;'Primary Inputs'!$C$17,0,(SUM(OFFSET($I$75,0,AF$5-$I$5-$A88+1)))*$C88))</f>
        <v>0</v>
      </c>
      <c r="AG88" s="186">
        <f ca="1">IF(AG$5-$I$5&lt;$A88-1," ",IF(AG$5-$I$5+1&gt;'Primary Inputs'!$C$17,0,(SUM(OFFSET($I$75,0,AG$5-$I$5-$A88+1)))*$C88))</f>
        <v>0</v>
      </c>
      <c r="AH88" s="186">
        <f ca="1">IF(AH$5-$I$5&lt;$A88-1," ",IF(AH$5-$I$5+1&gt;'Primary Inputs'!$C$17,0,(SUM(OFFSET($I$75,0,AH$5-$I$5-$A88+1)))*$C88))</f>
        <v>0</v>
      </c>
      <c r="AI88" s="186">
        <f ca="1">IF(AI$5-$I$5&lt;$A88-1," ",IF(AI$5-$I$5+1&gt;'Primary Inputs'!$C$17,0,(SUM(OFFSET($I$75,0,AI$5-$I$5-$A88+1)))*$C88))</f>
        <v>0</v>
      </c>
      <c r="AJ88" s="186">
        <f ca="1">IF(AJ$5-$I$5&lt;$A88-1," ",IF(AJ$5-$I$5+1&gt;'Primary Inputs'!$C$17,0,(SUM(OFFSET($I$75,0,AJ$5-$I$5-$A88+1)))*$C88))</f>
        <v>0</v>
      </c>
      <c r="AK88" s="186">
        <f ca="1">IF(AK$5-$I$5&lt;$A88-1," ",IF(AK$5-$I$5+1&gt;'Primary Inputs'!$C$17,0,(SUM(OFFSET($I$75,0,AK$5-$I$5-$A88+1)))*$C88))</f>
        <v>0</v>
      </c>
      <c r="AL88" s="186">
        <f ca="1">IF(AL$5-$I$5&lt;$A88-1," ",IF(AL$5-$I$5+1&gt;'Primary Inputs'!$C$17,0,(SUM(OFFSET($I$75,0,AL$5-$I$5-$A88+1)))*$C88))</f>
        <v>0</v>
      </c>
      <c r="AM88" s="186">
        <f ca="1">IF(AM$5-$I$5&lt;$A88-1," ",IF(AM$5-$I$5+1&gt;'Primary Inputs'!$C$17,0,(SUM(OFFSET($I$75,0,AM$5-$I$5-$A88+1)))*$C88))</f>
        <v>0</v>
      </c>
      <c r="AN88" s="186">
        <f ca="1">IF(AN$5-$I$5&lt;$A88-1," ",IF(AN$5-$I$5+1&gt;'Primary Inputs'!$C$17,0,(SUM(OFFSET($I$75,0,AN$5-$I$5-$A88+1)))*$C88))</f>
        <v>0</v>
      </c>
      <c r="AO88" s="186">
        <f ca="1">IF(AO$5-$I$5&lt;$A88-1," ",IF(AO$5-$I$5+1&gt;'Primary Inputs'!$C$17,0,(SUM(OFFSET($I$75,0,AO$5-$I$5-$A88+1)))*$C88))</f>
        <v>0</v>
      </c>
      <c r="AP88" s="186">
        <f ca="1">IF(AP$5-$I$5&lt;$A88-1," ",IF(AP$5-$I$5+1&gt;'Primary Inputs'!$C$17,0,(SUM(OFFSET($I$75,0,AP$5-$I$5-$A88+1)))*$C88))</f>
        <v>0</v>
      </c>
      <c r="AQ88" s="186">
        <f ca="1">IF(AQ$5-$I$5&lt;$A88-1," ",IF(AQ$5-$I$5+1&gt;'Primary Inputs'!$C$17,0,(SUM(OFFSET($I$75,0,AQ$5-$I$5-$A88+1)))*$C88))</f>
        <v>0</v>
      </c>
      <c r="AR88" s="186">
        <f ca="1">IF(AR$5-$I$5&lt;$A88-1," ",IF(AR$5-$I$5+1&gt;'Primary Inputs'!$C$17,0,(SUM(OFFSET($I$75,0,AR$5-$I$5-$A88+1)))*$C88))</f>
        <v>0</v>
      </c>
      <c r="AS88" s="186">
        <f ca="1">IF(AS$5-$I$5&lt;$A88-1," ",IF(AS$5-$I$5+1&gt;'Primary Inputs'!$C$17,0,(SUM(OFFSET($I$75,0,AS$5-$I$5-$A88+1)))*$C88))</f>
        <v>0</v>
      </c>
      <c r="AT88" s="186">
        <f ca="1">IF(AT$5-$I$5&lt;$A88-1," ",IF(AT$5-$I$5+1&gt;'Primary Inputs'!$C$17,0,(SUM(OFFSET($I$75,0,AT$5-$I$5-$A88+1)))*$C88))</f>
        <v>0</v>
      </c>
      <c r="AU88" s="186">
        <f ca="1">IF(AU$5-$I$5&lt;$A88-1," ",IF(AU$5-$I$5+1&gt;'Primary Inputs'!$C$17,0,(SUM(OFFSET($I$75,0,AU$5-$I$5-$A88+1)))*$C88))</f>
        <v>0</v>
      </c>
      <c r="AV88" s="186">
        <f ca="1">IF(AV$5-$I$5&lt;$A88-1," ",IF(AV$5-$I$5+1&gt;'Primary Inputs'!$C$17,0,(SUM(OFFSET($I$75,0,AV$5-$I$5-$A88+1)))*$C88))</f>
        <v>0</v>
      </c>
      <c r="AW88" s="186">
        <f ca="1">IF(AW$5-$I$5&lt;$A88-1," ",IF(AW$5-$I$5+1&gt;'Primary Inputs'!$C$17,0,(SUM(OFFSET($I$75,0,AW$5-$I$5-$A88+1)))*$C88))</f>
        <v>0</v>
      </c>
      <c r="AX88" s="186">
        <f ca="1">IF(AX$5-$I$5&lt;$A88-1," ",IF(AX$5-$I$5+1&gt;'Primary Inputs'!$C$17,0,(SUM(OFFSET($I$75,0,AX$5-$I$5-$A88+1)))*$C88))</f>
        <v>0</v>
      </c>
      <c r="AY88" s="186">
        <f ca="1">IF(AY$5-$I$5&lt;$A88-1," ",IF(AY$5-$I$5+1&gt;'Primary Inputs'!$C$17,0,(SUM(OFFSET($I$75,0,AY$5-$I$5-$A88+1)))*$C88))</f>
        <v>0</v>
      </c>
      <c r="AZ88" s="186">
        <f ca="1">IF(AZ$5-$I$5&lt;$A88-1," ",IF(AZ$5-$I$5+1&gt;'Primary Inputs'!$C$17,0,(SUM(OFFSET($I$75,0,AZ$5-$I$5-$A88+1)))*$C88))</f>
        <v>0</v>
      </c>
      <c r="BA88" s="186">
        <f ca="1">IF(BA$5-$I$5&lt;$A88-1," ",IF(BA$5-$I$5+1&gt;'Primary Inputs'!$C$17,0,(SUM(OFFSET($I$75,0,BA$5-$I$5-$A88+1)))*$C88))</f>
        <v>0</v>
      </c>
      <c r="BB88" s="186">
        <f ca="1">IF(BB$5-$I$5&lt;$A88-1," ",IF(BB$5-$I$5+1&gt;'Primary Inputs'!$C$17,0,(SUM(OFFSET($I$75,0,BB$5-$I$5-$A88+1)))*$C88))</f>
        <v>0</v>
      </c>
      <c r="BC88" s="186">
        <f ca="1">IF(BC$5-$I$5&lt;$A88-1," ",IF(BC$5-$I$5+1&gt;'Primary Inputs'!$C$17,0,(SUM(OFFSET($I$75,0,BC$5-$I$5-$A88+1)))*$C88))</f>
        <v>0</v>
      </c>
      <c r="BD88" s="186">
        <f ca="1">IF(BD$5-$I$5&lt;$A88-1," ",IF(BD$5-$I$5+1&gt;'Primary Inputs'!$C$17,0,(SUM(OFFSET($I$75,0,BD$5-$I$5-$A88+1)))*$C88))</f>
        <v>0</v>
      </c>
      <c r="BE88" s="186">
        <f ca="1">IF(BE$5-$I$5&lt;$A88-1," ",IF(BE$5-$I$5+1&gt;'Primary Inputs'!$C$17,0,(SUM(OFFSET($I$75,0,BE$5-$I$5-$A88+1)))*$C88))</f>
        <v>0</v>
      </c>
      <c r="BF88" s="186">
        <f ca="1">IF(BF$5-$I$5&lt;$A88-1," ",IF(BF$5-$I$5+1&gt;'Primary Inputs'!$C$17,0,(SUM(OFFSET($I$75,0,BF$5-$I$5-$A88+1)))*$C88))</f>
        <v>0</v>
      </c>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row>
    <row r="89" spans="1:104">
      <c r="A89" s="134">
        <v>10</v>
      </c>
      <c r="B89" s="134" t="s">
        <v>182</v>
      </c>
      <c r="C89" s="134">
        <f ca="1">OFFSET('Primary Inputs'!$E$12,0,$A89-1)</f>
        <v>0</v>
      </c>
      <c r="I89" s="186" t="str">
        <f ca="1">IF(I$5-$I$5&lt;$A89-1," ",IF(I$5-$I$5+1&gt;'Primary Inputs'!$C$17,0,(SUM(OFFSET($I$75,0,I$5-$I$5-$A89+1)))*$C89))</f>
        <v xml:space="preserve"> </v>
      </c>
      <c r="J89" s="186" t="str">
        <f ca="1">IF(J$5-$I$5&lt;$A89-1," ",IF(J$5-$I$5+1&gt;'Primary Inputs'!$C$17,0,(SUM(OFFSET($I$75,0,J$5-$I$5-$A89+1)))*$C89))</f>
        <v xml:space="preserve"> </v>
      </c>
      <c r="K89" s="186" t="str">
        <f ca="1">IF(K$5-$I$5&lt;$A89-1," ",IF(K$5-$I$5+1&gt;'Primary Inputs'!$C$17,0,(SUM(OFFSET($I$75,0,K$5-$I$5-$A89+1)))*$C89))</f>
        <v xml:space="preserve"> </v>
      </c>
      <c r="L89" s="186" t="str">
        <f ca="1">IF(L$5-$I$5&lt;$A89-1," ",IF(L$5-$I$5+1&gt;'Primary Inputs'!$C$17,0,(SUM(OFFSET($I$75,0,L$5-$I$5-$A89+1)))*$C89))</f>
        <v xml:space="preserve"> </v>
      </c>
      <c r="M89" s="186" t="str">
        <f ca="1">IF(M$5-$I$5&lt;$A89-1," ",IF(M$5-$I$5+1&gt;'Primary Inputs'!$C$17,0,(SUM(OFFSET($I$75,0,M$5-$I$5-$A89+1)))*$C89))</f>
        <v xml:space="preserve"> </v>
      </c>
      <c r="N89" s="186" t="str">
        <f ca="1">IF(N$5-$I$5&lt;$A89-1," ",IF(N$5-$I$5+1&gt;'Primary Inputs'!$C$17,0,(SUM(OFFSET($I$75,0,N$5-$I$5-$A89+1)))*$C89))</f>
        <v xml:space="preserve"> </v>
      </c>
      <c r="O89" s="186" t="str">
        <f ca="1">IF(O$5-$I$5&lt;$A89-1," ",IF(O$5-$I$5+1&gt;'Primary Inputs'!$C$17,0,(SUM(OFFSET($I$75,0,O$5-$I$5-$A89+1)))*$C89))</f>
        <v xml:space="preserve"> </v>
      </c>
      <c r="P89" s="186" t="str">
        <f ca="1">IF(P$5-$I$5&lt;$A89-1," ",IF(P$5-$I$5+1&gt;'Primary Inputs'!$C$17,0,(SUM(OFFSET($I$75,0,P$5-$I$5-$A89+1)))*$C89))</f>
        <v xml:space="preserve"> </v>
      </c>
      <c r="Q89" s="186" t="str">
        <f ca="1">IF(Q$5-$I$5&lt;$A89-1," ",IF(Q$5-$I$5+1&gt;'Primary Inputs'!$C$17,0,(SUM(OFFSET($I$75,0,Q$5-$I$5-$A89+1)))*$C89))</f>
        <v xml:space="preserve"> </v>
      </c>
      <c r="R89" s="186">
        <f ca="1">IF(R$5-$I$5&lt;$A89-1," ",IF(R$5-$I$5+1&gt;'Primary Inputs'!$C$17,0,(SUM(OFFSET($I$75,0,R$5-$I$5-$A89+1)))*$C89))</f>
        <v>0</v>
      </c>
      <c r="S89" s="186">
        <f ca="1">IF(S$5-$I$5&lt;$A89-1," ",IF(S$5-$I$5+1&gt;'Primary Inputs'!$C$17,0,(SUM(OFFSET($I$75,0,S$5-$I$5-$A89+1)))*$C89))</f>
        <v>0</v>
      </c>
      <c r="T89" s="186">
        <f ca="1">IF(T$5-$I$5&lt;$A89-1," ",IF(T$5-$I$5+1&gt;'Primary Inputs'!$C$17,0,(SUM(OFFSET($I$75,0,T$5-$I$5-$A89+1)))*$C89))</f>
        <v>0</v>
      </c>
      <c r="U89" s="186">
        <f ca="1">IF(U$5-$I$5&lt;$A89-1," ",IF(U$5-$I$5+1&gt;'Primary Inputs'!$C$17,0,(SUM(OFFSET($I$75,0,U$5-$I$5-$A89+1)))*$C89))</f>
        <v>0</v>
      </c>
      <c r="V89" s="186">
        <f ca="1">IF(V$5-$I$5&lt;$A89-1," ",IF(V$5-$I$5+1&gt;'Primary Inputs'!$C$17,0,(SUM(OFFSET($I$75,0,V$5-$I$5-$A89+1)))*$C89))</f>
        <v>0</v>
      </c>
      <c r="W89" s="186">
        <f ca="1">IF(W$5-$I$5&lt;$A89-1," ",IF(W$5-$I$5+1&gt;'Primary Inputs'!$C$17,0,(SUM(OFFSET($I$75,0,W$5-$I$5-$A89+1)))*$C89))</f>
        <v>0</v>
      </c>
      <c r="X89" s="186">
        <f ca="1">IF(X$5-$I$5&lt;$A89-1," ",IF(X$5-$I$5+1&gt;'Primary Inputs'!$C$17,0,(SUM(OFFSET($I$75,0,X$5-$I$5-$A89+1)))*$C89))</f>
        <v>0</v>
      </c>
      <c r="Y89" s="186">
        <f ca="1">IF(Y$5-$I$5&lt;$A89-1," ",IF(Y$5-$I$5+1&gt;'Primary Inputs'!$C$17,0,(SUM(OFFSET($I$75,0,Y$5-$I$5-$A89+1)))*$C89))</f>
        <v>0</v>
      </c>
      <c r="Z89" s="186">
        <f ca="1">IF(Z$5-$I$5&lt;$A89-1," ",IF(Z$5-$I$5+1&gt;'Primary Inputs'!$C$17,0,(SUM(OFFSET($I$75,0,Z$5-$I$5-$A89+1)))*$C89))</f>
        <v>0</v>
      </c>
      <c r="AA89" s="186">
        <f ca="1">IF(AA$5-$I$5&lt;$A89-1," ",IF(AA$5-$I$5+1&gt;'Primary Inputs'!$C$17,0,(SUM(OFFSET($I$75,0,AA$5-$I$5-$A89+1)))*$C89))</f>
        <v>0</v>
      </c>
      <c r="AB89" s="186">
        <f ca="1">IF(AB$5-$I$5&lt;$A89-1," ",IF(AB$5-$I$5+1&gt;'Primary Inputs'!$C$17,0,(SUM(OFFSET($I$75,0,AB$5-$I$5-$A89+1)))*$C89))</f>
        <v>0</v>
      </c>
      <c r="AC89" s="186">
        <f ca="1">IF(AC$5-$I$5&lt;$A89-1," ",IF(AC$5-$I$5+1&gt;'Primary Inputs'!$C$17,0,(SUM(OFFSET($I$75,0,AC$5-$I$5-$A89+1)))*$C89))</f>
        <v>0</v>
      </c>
      <c r="AD89" s="186">
        <f ca="1">IF(AD$5-$I$5&lt;$A89-1," ",IF(AD$5-$I$5+1&gt;'Primary Inputs'!$C$17,0,(SUM(OFFSET($I$75,0,AD$5-$I$5-$A89+1)))*$C89))</f>
        <v>0</v>
      </c>
      <c r="AE89" s="186">
        <f ca="1">IF(AE$5-$I$5&lt;$A89-1," ",IF(AE$5-$I$5+1&gt;'Primary Inputs'!$C$17,0,(SUM(OFFSET($I$75,0,AE$5-$I$5-$A89+1)))*$C89))</f>
        <v>0</v>
      </c>
      <c r="AF89" s="186">
        <f ca="1">IF(AF$5-$I$5&lt;$A89-1," ",IF(AF$5-$I$5+1&gt;'Primary Inputs'!$C$17,0,(SUM(OFFSET($I$75,0,AF$5-$I$5-$A89+1)))*$C89))</f>
        <v>0</v>
      </c>
      <c r="AG89" s="186">
        <f ca="1">IF(AG$5-$I$5&lt;$A89-1," ",IF(AG$5-$I$5+1&gt;'Primary Inputs'!$C$17,0,(SUM(OFFSET($I$75,0,AG$5-$I$5-$A89+1)))*$C89))</f>
        <v>0</v>
      </c>
      <c r="AH89" s="186">
        <f ca="1">IF(AH$5-$I$5&lt;$A89-1," ",IF(AH$5-$I$5+1&gt;'Primary Inputs'!$C$17,0,(SUM(OFFSET($I$75,0,AH$5-$I$5-$A89+1)))*$C89))</f>
        <v>0</v>
      </c>
      <c r="AI89" s="186">
        <f ca="1">IF(AI$5-$I$5&lt;$A89-1," ",IF(AI$5-$I$5+1&gt;'Primary Inputs'!$C$17,0,(SUM(OFFSET($I$75,0,AI$5-$I$5-$A89+1)))*$C89))</f>
        <v>0</v>
      </c>
      <c r="AJ89" s="186">
        <f ca="1">IF(AJ$5-$I$5&lt;$A89-1," ",IF(AJ$5-$I$5+1&gt;'Primary Inputs'!$C$17,0,(SUM(OFFSET($I$75,0,AJ$5-$I$5-$A89+1)))*$C89))</f>
        <v>0</v>
      </c>
      <c r="AK89" s="186">
        <f ca="1">IF(AK$5-$I$5&lt;$A89-1," ",IF(AK$5-$I$5+1&gt;'Primary Inputs'!$C$17,0,(SUM(OFFSET($I$75,0,AK$5-$I$5-$A89+1)))*$C89))</f>
        <v>0</v>
      </c>
      <c r="AL89" s="186">
        <f ca="1">IF(AL$5-$I$5&lt;$A89-1," ",IF(AL$5-$I$5+1&gt;'Primary Inputs'!$C$17,0,(SUM(OFFSET($I$75,0,AL$5-$I$5-$A89+1)))*$C89))</f>
        <v>0</v>
      </c>
      <c r="AM89" s="186">
        <f ca="1">IF(AM$5-$I$5&lt;$A89-1," ",IF(AM$5-$I$5+1&gt;'Primary Inputs'!$C$17,0,(SUM(OFFSET($I$75,0,AM$5-$I$5-$A89+1)))*$C89))</f>
        <v>0</v>
      </c>
      <c r="AN89" s="186">
        <f ca="1">IF(AN$5-$I$5&lt;$A89-1," ",IF(AN$5-$I$5+1&gt;'Primary Inputs'!$C$17,0,(SUM(OFFSET($I$75,0,AN$5-$I$5-$A89+1)))*$C89))</f>
        <v>0</v>
      </c>
      <c r="AO89" s="186">
        <f ca="1">IF(AO$5-$I$5&lt;$A89-1," ",IF(AO$5-$I$5+1&gt;'Primary Inputs'!$C$17,0,(SUM(OFFSET($I$75,0,AO$5-$I$5-$A89+1)))*$C89))</f>
        <v>0</v>
      </c>
      <c r="AP89" s="186">
        <f ca="1">IF(AP$5-$I$5&lt;$A89-1," ",IF(AP$5-$I$5+1&gt;'Primary Inputs'!$C$17,0,(SUM(OFFSET($I$75,0,AP$5-$I$5-$A89+1)))*$C89))</f>
        <v>0</v>
      </c>
      <c r="AQ89" s="186">
        <f ca="1">IF(AQ$5-$I$5&lt;$A89-1," ",IF(AQ$5-$I$5+1&gt;'Primary Inputs'!$C$17,0,(SUM(OFFSET($I$75,0,AQ$5-$I$5-$A89+1)))*$C89))</f>
        <v>0</v>
      </c>
      <c r="AR89" s="186">
        <f ca="1">IF(AR$5-$I$5&lt;$A89-1," ",IF(AR$5-$I$5+1&gt;'Primary Inputs'!$C$17,0,(SUM(OFFSET($I$75,0,AR$5-$I$5-$A89+1)))*$C89))</f>
        <v>0</v>
      </c>
      <c r="AS89" s="186">
        <f ca="1">IF(AS$5-$I$5&lt;$A89-1," ",IF(AS$5-$I$5+1&gt;'Primary Inputs'!$C$17,0,(SUM(OFFSET($I$75,0,AS$5-$I$5-$A89+1)))*$C89))</f>
        <v>0</v>
      </c>
      <c r="AT89" s="186">
        <f ca="1">IF(AT$5-$I$5&lt;$A89-1," ",IF(AT$5-$I$5+1&gt;'Primary Inputs'!$C$17,0,(SUM(OFFSET($I$75,0,AT$5-$I$5-$A89+1)))*$C89))</f>
        <v>0</v>
      </c>
      <c r="AU89" s="186">
        <f ca="1">IF(AU$5-$I$5&lt;$A89-1," ",IF(AU$5-$I$5+1&gt;'Primary Inputs'!$C$17,0,(SUM(OFFSET($I$75,0,AU$5-$I$5-$A89+1)))*$C89))</f>
        <v>0</v>
      </c>
      <c r="AV89" s="186">
        <f ca="1">IF(AV$5-$I$5&lt;$A89-1," ",IF(AV$5-$I$5+1&gt;'Primary Inputs'!$C$17,0,(SUM(OFFSET($I$75,0,AV$5-$I$5-$A89+1)))*$C89))</f>
        <v>0</v>
      </c>
      <c r="AW89" s="186">
        <f ca="1">IF(AW$5-$I$5&lt;$A89-1," ",IF(AW$5-$I$5+1&gt;'Primary Inputs'!$C$17,0,(SUM(OFFSET($I$75,0,AW$5-$I$5-$A89+1)))*$C89))</f>
        <v>0</v>
      </c>
      <c r="AX89" s="186">
        <f ca="1">IF(AX$5-$I$5&lt;$A89-1," ",IF(AX$5-$I$5+1&gt;'Primary Inputs'!$C$17,0,(SUM(OFFSET($I$75,0,AX$5-$I$5-$A89+1)))*$C89))</f>
        <v>0</v>
      </c>
      <c r="AY89" s="186">
        <f ca="1">IF(AY$5-$I$5&lt;$A89-1," ",IF(AY$5-$I$5+1&gt;'Primary Inputs'!$C$17,0,(SUM(OFFSET($I$75,0,AY$5-$I$5-$A89+1)))*$C89))</f>
        <v>0</v>
      </c>
      <c r="AZ89" s="186">
        <f ca="1">IF(AZ$5-$I$5&lt;$A89-1," ",IF(AZ$5-$I$5+1&gt;'Primary Inputs'!$C$17,0,(SUM(OFFSET($I$75,0,AZ$5-$I$5-$A89+1)))*$C89))</f>
        <v>0</v>
      </c>
      <c r="BA89" s="186">
        <f ca="1">IF(BA$5-$I$5&lt;$A89-1," ",IF(BA$5-$I$5+1&gt;'Primary Inputs'!$C$17,0,(SUM(OFFSET($I$75,0,BA$5-$I$5-$A89+1)))*$C89))</f>
        <v>0</v>
      </c>
      <c r="BB89" s="186">
        <f ca="1">IF(BB$5-$I$5&lt;$A89-1," ",IF(BB$5-$I$5+1&gt;'Primary Inputs'!$C$17,0,(SUM(OFFSET($I$75,0,BB$5-$I$5-$A89+1)))*$C89))</f>
        <v>0</v>
      </c>
      <c r="BC89" s="186">
        <f ca="1">IF(BC$5-$I$5&lt;$A89-1," ",IF(BC$5-$I$5+1&gt;'Primary Inputs'!$C$17,0,(SUM(OFFSET($I$75,0,BC$5-$I$5-$A89+1)))*$C89))</f>
        <v>0</v>
      </c>
      <c r="BD89" s="186">
        <f ca="1">IF(BD$5-$I$5&lt;$A89-1," ",IF(BD$5-$I$5+1&gt;'Primary Inputs'!$C$17,0,(SUM(OFFSET($I$75,0,BD$5-$I$5-$A89+1)))*$C89))</f>
        <v>0</v>
      </c>
      <c r="BE89" s="186">
        <f ca="1">IF(BE$5-$I$5&lt;$A89-1," ",IF(BE$5-$I$5+1&gt;'Primary Inputs'!$C$17,0,(SUM(OFFSET($I$75,0,BE$5-$I$5-$A89+1)))*$C89))</f>
        <v>0</v>
      </c>
      <c r="BF89" s="186">
        <f ca="1">IF(BF$5-$I$5&lt;$A89-1," ",IF(BF$5-$I$5+1&gt;'Primary Inputs'!$C$17,0,(SUM(OFFSET($I$75,0,BF$5-$I$5-$A89+1)))*$C89))</f>
        <v>0</v>
      </c>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row>
    <row r="90" spans="1:104">
      <c r="A90" s="134">
        <v>11</v>
      </c>
      <c r="B90" s="134" t="s">
        <v>183</v>
      </c>
      <c r="C90" s="134">
        <f ca="1">OFFSET('Primary Inputs'!$E$12,0,$A90-1)</f>
        <v>0</v>
      </c>
      <c r="I90" s="186" t="str">
        <f ca="1">IF(I$5-$I$5&lt;$A90-1," ",IF(I$5-$I$5+1&gt;'Primary Inputs'!$C$17,0,(SUM(OFFSET($I$75,0,I$5-$I$5-$A90+1)))*$C90))</f>
        <v xml:space="preserve"> </v>
      </c>
      <c r="J90" s="186" t="str">
        <f ca="1">IF(J$5-$I$5&lt;$A90-1," ",IF(J$5-$I$5+1&gt;'Primary Inputs'!$C$17,0,(SUM(OFFSET($I$75,0,J$5-$I$5-$A90+1)))*$C90))</f>
        <v xml:space="preserve"> </v>
      </c>
      <c r="K90" s="186" t="str">
        <f ca="1">IF(K$5-$I$5&lt;$A90-1," ",IF(K$5-$I$5+1&gt;'Primary Inputs'!$C$17,0,(SUM(OFFSET($I$75,0,K$5-$I$5-$A90+1)))*$C90))</f>
        <v xml:space="preserve"> </v>
      </c>
      <c r="L90" s="186" t="str">
        <f ca="1">IF(L$5-$I$5&lt;$A90-1," ",IF(L$5-$I$5+1&gt;'Primary Inputs'!$C$17,0,(SUM(OFFSET($I$75,0,L$5-$I$5-$A90+1)))*$C90))</f>
        <v xml:space="preserve"> </v>
      </c>
      <c r="M90" s="186" t="str">
        <f ca="1">IF(M$5-$I$5&lt;$A90-1," ",IF(M$5-$I$5+1&gt;'Primary Inputs'!$C$17,0,(SUM(OFFSET($I$75,0,M$5-$I$5-$A90+1)))*$C90))</f>
        <v xml:space="preserve"> </v>
      </c>
      <c r="N90" s="186" t="str">
        <f ca="1">IF(N$5-$I$5&lt;$A90-1," ",IF(N$5-$I$5+1&gt;'Primary Inputs'!$C$17,0,(SUM(OFFSET($I$75,0,N$5-$I$5-$A90+1)))*$C90))</f>
        <v xml:space="preserve"> </v>
      </c>
      <c r="O90" s="186" t="str">
        <f ca="1">IF(O$5-$I$5&lt;$A90-1," ",IF(O$5-$I$5+1&gt;'Primary Inputs'!$C$17,0,(SUM(OFFSET($I$75,0,O$5-$I$5-$A90+1)))*$C90))</f>
        <v xml:space="preserve"> </v>
      </c>
      <c r="P90" s="186" t="str">
        <f ca="1">IF(P$5-$I$5&lt;$A90-1," ",IF(P$5-$I$5+1&gt;'Primary Inputs'!$C$17,0,(SUM(OFFSET($I$75,0,P$5-$I$5-$A90+1)))*$C90))</f>
        <v xml:space="preserve"> </v>
      </c>
      <c r="Q90" s="186" t="str">
        <f ca="1">IF(Q$5-$I$5&lt;$A90-1," ",IF(Q$5-$I$5+1&gt;'Primary Inputs'!$C$17,0,(SUM(OFFSET($I$75,0,Q$5-$I$5-$A90+1)))*$C90))</f>
        <v xml:space="preserve"> </v>
      </c>
      <c r="R90" s="186" t="str">
        <f ca="1">IF(R$5-$I$5&lt;$A90-1," ",IF(R$5-$I$5+1&gt;'Primary Inputs'!$C$17,0,(SUM(OFFSET($I$75,0,R$5-$I$5-$A90+1)))*$C90))</f>
        <v xml:space="preserve"> </v>
      </c>
      <c r="S90" s="186">
        <f ca="1">IF(S$5-$I$5&lt;$A90-1," ",IF(S$5-$I$5+1&gt;'Primary Inputs'!$C$17,0,(SUM(OFFSET($I$75,0,S$5-$I$5-$A90+1)))*$C90))</f>
        <v>0</v>
      </c>
      <c r="T90" s="186">
        <f ca="1">IF(T$5-$I$5&lt;$A90-1," ",IF(T$5-$I$5+1&gt;'Primary Inputs'!$C$17,0,(SUM(OFFSET($I$75,0,T$5-$I$5-$A90+1)))*$C90))</f>
        <v>0</v>
      </c>
      <c r="U90" s="186">
        <f ca="1">IF(U$5-$I$5&lt;$A90-1," ",IF(U$5-$I$5+1&gt;'Primary Inputs'!$C$17,0,(SUM(OFFSET($I$75,0,U$5-$I$5-$A90+1)))*$C90))</f>
        <v>0</v>
      </c>
      <c r="V90" s="186">
        <f ca="1">IF(V$5-$I$5&lt;$A90-1," ",IF(V$5-$I$5+1&gt;'Primary Inputs'!$C$17,0,(SUM(OFFSET($I$75,0,V$5-$I$5-$A90+1)))*$C90))</f>
        <v>0</v>
      </c>
      <c r="W90" s="186">
        <f ca="1">IF(W$5-$I$5&lt;$A90-1," ",IF(W$5-$I$5+1&gt;'Primary Inputs'!$C$17,0,(SUM(OFFSET($I$75,0,W$5-$I$5-$A90+1)))*$C90))</f>
        <v>0</v>
      </c>
      <c r="X90" s="186">
        <f ca="1">IF(X$5-$I$5&lt;$A90-1," ",IF(X$5-$I$5+1&gt;'Primary Inputs'!$C$17,0,(SUM(OFFSET($I$75,0,X$5-$I$5-$A90+1)))*$C90))</f>
        <v>0</v>
      </c>
      <c r="Y90" s="186">
        <f ca="1">IF(Y$5-$I$5&lt;$A90-1," ",IF(Y$5-$I$5+1&gt;'Primary Inputs'!$C$17,0,(SUM(OFFSET($I$75,0,Y$5-$I$5-$A90+1)))*$C90))</f>
        <v>0</v>
      </c>
      <c r="Z90" s="186">
        <f ca="1">IF(Z$5-$I$5&lt;$A90-1," ",IF(Z$5-$I$5+1&gt;'Primary Inputs'!$C$17,0,(SUM(OFFSET($I$75,0,Z$5-$I$5-$A90+1)))*$C90))</f>
        <v>0</v>
      </c>
      <c r="AA90" s="186">
        <f ca="1">IF(AA$5-$I$5&lt;$A90-1," ",IF(AA$5-$I$5+1&gt;'Primary Inputs'!$C$17,0,(SUM(OFFSET($I$75,0,AA$5-$I$5-$A90+1)))*$C90))</f>
        <v>0</v>
      </c>
      <c r="AB90" s="186">
        <f ca="1">IF(AB$5-$I$5&lt;$A90-1," ",IF(AB$5-$I$5+1&gt;'Primary Inputs'!$C$17,0,(SUM(OFFSET($I$75,0,AB$5-$I$5-$A90+1)))*$C90))</f>
        <v>0</v>
      </c>
      <c r="AC90" s="186">
        <f ca="1">IF(AC$5-$I$5&lt;$A90-1," ",IF(AC$5-$I$5+1&gt;'Primary Inputs'!$C$17,0,(SUM(OFFSET($I$75,0,AC$5-$I$5-$A90+1)))*$C90))</f>
        <v>0</v>
      </c>
      <c r="AD90" s="186">
        <f ca="1">IF(AD$5-$I$5&lt;$A90-1," ",IF(AD$5-$I$5+1&gt;'Primary Inputs'!$C$17,0,(SUM(OFFSET($I$75,0,AD$5-$I$5-$A90+1)))*$C90))</f>
        <v>0</v>
      </c>
      <c r="AE90" s="186">
        <f ca="1">IF(AE$5-$I$5&lt;$A90-1," ",IF(AE$5-$I$5+1&gt;'Primary Inputs'!$C$17,0,(SUM(OFFSET($I$75,0,AE$5-$I$5-$A90+1)))*$C90))</f>
        <v>0</v>
      </c>
      <c r="AF90" s="186">
        <f ca="1">IF(AF$5-$I$5&lt;$A90-1," ",IF(AF$5-$I$5+1&gt;'Primary Inputs'!$C$17,0,(SUM(OFFSET($I$75,0,AF$5-$I$5-$A90+1)))*$C90))</f>
        <v>0</v>
      </c>
      <c r="AG90" s="186">
        <f ca="1">IF(AG$5-$I$5&lt;$A90-1," ",IF(AG$5-$I$5+1&gt;'Primary Inputs'!$C$17,0,(SUM(OFFSET($I$75,0,AG$5-$I$5-$A90+1)))*$C90))</f>
        <v>0</v>
      </c>
      <c r="AH90" s="186">
        <f ca="1">IF(AH$5-$I$5&lt;$A90-1," ",IF(AH$5-$I$5+1&gt;'Primary Inputs'!$C$17,0,(SUM(OFFSET($I$75,0,AH$5-$I$5-$A90+1)))*$C90))</f>
        <v>0</v>
      </c>
      <c r="AI90" s="186">
        <f ca="1">IF(AI$5-$I$5&lt;$A90-1," ",IF(AI$5-$I$5+1&gt;'Primary Inputs'!$C$17,0,(SUM(OFFSET($I$75,0,AI$5-$I$5-$A90+1)))*$C90))</f>
        <v>0</v>
      </c>
      <c r="AJ90" s="186">
        <f ca="1">IF(AJ$5-$I$5&lt;$A90-1," ",IF(AJ$5-$I$5+1&gt;'Primary Inputs'!$C$17,0,(SUM(OFFSET($I$75,0,AJ$5-$I$5-$A90+1)))*$C90))</f>
        <v>0</v>
      </c>
      <c r="AK90" s="186">
        <f ca="1">IF(AK$5-$I$5&lt;$A90-1," ",IF(AK$5-$I$5+1&gt;'Primary Inputs'!$C$17,0,(SUM(OFFSET($I$75,0,AK$5-$I$5-$A90+1)))*$C90))</f>
        <v>0</v>
      </c>
      <c r="AL90" s="186">
        <f ca="1">IF(AL$5-$I$5&lt;$A90-1," ",IF(AL$5-$I$5+1&gt;'Primary Inputs'!$C$17,0,(SUM(OFFSET($I$75,0,AL$5-$I$5-$A90+1)))*$C90))</f>
        <v>0</v>
      </c>
      <c r="AM90" s="186">
        <f ca="1">IF(AM$5-$I$5&lt;$A90-1," ",IF(AM$5-$I$5+1&gt;'Primary Inputs'!$C$17,0,(SUM(OFFSET($I$75,0,AM$5-$I$5-$A90+1)))*$C90))</f>
        <v>0</v>
      </c>
      <c r="AN90" s="186">
        <f ca="1">IF(AN$5-$I$5&lt;$A90-1," ",IF(AN$5-$I$5+1&gt;'Primary Inputs'!$C$17,0,(SUM(OFFSET($I$75,0,AN$5-$I$5-$A90+1)))*$C90))</f>
        <v>0</v>
      </c>
      <c r="AO90" s="186">
        <f ca="1">IF(AO$5-$I$5&lt;$A90-1," ",IF(AO$5-$I$5+1&gt;'Primary Inputs'!$C$17,0,(SUM(OFFSET($I$75,0,AO$5-$I$5-$A90+1)))*$C90))</f>
        <v>0</v>
      </c>
      <c r="AP90" s="186">
        <f ca="1">IF(AP$5-$I$5&lt;$A90-1," ",IF(AP$5-$I$5+1&gt;'Primary Inputs'!$C$17,0,(SUM(OFFSET($I$75,0,AP$5-$I$5-$A90+1)))*$C90))</f>
        <v>0</v>
      </c>
      <c r="AQ90" s="186">
        <f ca="1">IF(AQ$5-$I$5&lt;$A90-1," ",IF(AQ$5-$I$5+1&gt;'Primary Inputs'!$C$17,0,(SUM(OFFSET($I$75,0,AQ$5-$I$5-$A90+1)))*$C90))</f>
        <v>0</v>
      </c>
      <c r="AR90" s="186">
        <f ca="1">IF(AR$5-$I$5&lt;$A90-1," ",IF(AR$5-$I$5+1&gt;'Primary Inputs'!$C$17,0,(SUM(OFFSET($I$75,0,AR$5-$I$5-$A90+1)))*$C90))</f>
        <v>0</v>
      </c>
      <c r="AS90" s="186">
        <f ca="1">IF(AS$5-$I$5&lt;$A90-1," ",IF(AS$5-$I$5+1&gt;'Primary Inputs'!$C$17,0,(SUM(OFFSET($I$75,0,AS$5-$I$5-$A90+1)))*$C90))</f>
        <v>0</v>
      </c>
      <c r="AT90" s="186">
        <f ca="1">IF(AT$5-$I$5&lt;$A90-1," ",IF(AT$5-$I$5+1&gt;'Primary Inputs'!$C$17,0,(SUM(OFFSET($I$75,0,AT$5-$I$5-$A90+1)))*$C90))</f>
        <v>0</v>
      </c>
      <c r="AU90" s="186">
        <f ca="1">IF(AU$5-$I$5&lt;$A90-1," ",IF(AU$5-$I$5+1&gt;'Primary Inputs'!$C$17,0,(SUM(OFFSET($I$75,0,AU$5-$I$5-$A90+1)))*$C90))</f>
        <v>0</v>
      </c>
      <c r="AV90" s="186">
        <f ca="1">IF(AV$5-$I$5&lt;$A90-1," ",IF(AV$5-$I$5+1&gt;'Primary Inputs'!$C$17,0,(SUM(OFFSET($I$75,0,AV$5-$I$5-$A90+1)))*$C90))</f>
        <v>0</v>
      </c>
      <c r="AW90" s="186">
        <f ca="1">IF(AW$5-$I$5&lt;$A90-1," ",IF(AW$5-$I$5+1&gt;'Primary Inputs'!$C$17,0,(SUM(OFFSET($I$75,0,AW$5-$I$5-$A90+1)))*$C90))</f>
        <v>0</v>
      </c>
      <c r="AX90" s="186">
        <f ca="1">IF(AX$5-$I$5&lt;$A90-1," ",IF(AX$5-$I$5+1&gt;'Primary Inputs'!$C$17,0,(SUM(OFFSET($I$75,0,AX$5-$I$5-$A90+1)))*$C90))</f>
        <v>0</v>
      </c>
      <c r="AY90" s="186">
        <f ca="1">IF(AY$5-$I$5&lt;$A90-1," ",IF(AY$5-$I$5+1&gt;'Primary Inputs'!$C$17,0,(SUM(OFFSET($I$75,0,AY$5-$I$5-$A90+1)))*$C90))</f>
        <v>0</v>
      </c>
      <c r="AZ90" s="186">
        <f ca="1">IF(AZ$5-$I$5&lt;$A90-1," ",IF(AZ$5-$I$5+1&gt;'Primary Inputs'!$C$17,0,(SUM(OFFSET($I$75,0,AZ$5-$I$5-$A90+1)))*$C90))</f>
        <v>0</v>
      </c>
      <c r="BA90" s="186">
        <f ca="1">IF(BA$5-$I$5&lt;$A90-1," ",IF(BA$5-$I$5+1&gt;'Primary Inputs'!$C$17,0,(SUM(OFFSET($I$75,0,BA$5-$I$5-$A90+1)))*$C90))</f>
        <v>0</v>
      </c>
      <c r="BB90" s="186">
        <f ca="1">IF(BB$5-$I$5&lt;$A90-1," ",IF(BB$5-$I$5+1&gt;'Primary Inputs'!$C$17,0,(SUM(OFFSET($I$75,0,BB$5-$I$5-$A90+1)))*$C90))</f>
        <v>0</v>
      </c>
      <c r="BC90" s="186">
        <f ca="1">IF(BC$5-$I$5&lt;$A90-1," ",IF(BC$5-$I$5+1&gt;'Primary Inputs'!$C$17,0,(SUM(OFFSET($I$75,0,BC$5-$I$5-$A90+1)))*$C90))</f>
        <v>0</v>
      </c>
      <c r="BD90" s="186">
        <f ca="1">IF(BD$5-$I$5&lt;$A90-1," ",IF(BD$5-$I$5+1&gt;'Primary Inputs'!$C$17,0,(SUM(OFFSET($I$75,0,BD$5-$I$5-$A90+1)))*$C90))</f>
        <v>0</v>
      </c>
      <c r="BE90" s="186">
        <f ca="1">IF(BE$5-$I$5&lt;$A90-1," ",IF(BE$5-$I$5+1&gt;'Primary Inputs'!$C$17,0,(SUM(OFFSET($I$75,0,BE$5-$I$5-$A90+1)))*$C90))</f>
        <v>0</v>
      </c>
      <c r="BF90" s="186">
        <f ca="1">IF(BF$5-$I$5&lt;$A90-1," ",IF(BF$5-$I$5+1&gt;'Primary Inputs'!$C$17,0,(SUM(OFFSET($I$75,0,BF$5-$I$5-$A90+1)))*$C90))</f>
        <v>0</v>
      </c>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row>
    <row r="91" spans="1:104">
      <c r="A91" s="134">
        <v>12</v>
      </c>
      <c r="B91" s="134" t="s">
        <v>184</v>
      </c>
      <c r="C91" s="134">
        <f ca="1">OFFSET('Primary Inputs'!$E$12,0,$A91-1)</f>
        <v>0</v>
      </c>
      <c r="I91" s="186" t="str">
        <f ca="1">IF(I$5-$I$5&lt;$A91-1," ",IF(I$5-$I$5+1&gt;'Primary Inputs'!$C$17,0,(SUM(OFFSET($I$75,0,I$5-$I$5-$A91+1)))*$C91))</f>
        <v xml:space="preserve"> </v>
      </c>
      <c r="J91" s="186" t="str">
        <f ca="1">IF(J$5-$I$5&lt;$A91-1," ",IF(J$5-$I$5+1&gt;'Primary Inputs'!$C$17,0,(SUM(OFFSET($I$75,0,J$5-$I$5-$A91+1)))*$C91))</f>
        <v xml:space="preserve"> </v>
      </c>
      <c r="K91" s="186" t="str">
        <f ca="1">IF(K$5-$I$5&lt;$A91-1," ",IF(K$5-$I$5+1&gt;'Primary Inputs'!$C$17,0,(SUM(OFFSET($I$75,0,K$5-$I$5-$A91+1)))*$C91))</f>
        <v xml:space="preserve"> </v>
      </c>
      <c r="L91" s="186" t="str">
        <f ca="1">IF(L$5-$I$5&lt;$A91-1," ",IF(L$5-$I$5+1&gt;'Primary Inputs'!$C$17,0,(SUM(OFFSET($I$75,0,L$5-$I$5-$A91+1)))*$C91))</f>
        <v xml:space="preserve"> </v>
      </c>
      <c r="M91" s="186" t="str">
        <f ca="1">IF(M$5-$I$5&lt;$A91-1," ",IF(M$5-$I$5+1&gt;'Primary Inputs'!$C$17,0,(SUM(OFFSET($I$75,0,M$5-$I$5-$A91+1)))*$C91))</f>
        <v xml:space="preserve"> </v>
      </c>
      <c r="N91" s="186" t="str">
        <f ca="1">IF(N$5-$I$5&lt;$A91-1," ",IF(N$5-$I$5+1&gt;'Primary Inputs'!$C$17,0,(SUM(OFFSET($I$75,0,N$5-$I$5-$A91+1)))*$C91))</f>
        <v xml:space="preserve"> </v>
      </c>
      <c r="O91" s="186" t="str">
        <f ca="1">IF(O$5-$I$5&lt;$A91-1," ",IF(O$5-$I$5+1&gt;'Primary Inputs'!$C$17,0,(SUM(OFFSET($I$75,0,O$5-$I$5-$A91+1)))*$C91))</f>
        <v xml:space="preserve"> </v>
      </c>
      <c r="P91" s="186" t="str">
        <f ca="1">IF(P$5-$I$5&lt;$A91-1," ",IF(P$5-$I$5+1&gt;'Primary Inputs'!$C$17,0,(SUM(OFFSET($I$75,0,P$5-$I$5-$A91+1)))*$C91))</f>
        <v xml:space="preserve"> </v>
      </c>
      <c r="Q91" s="186" t="str">
        <f ca="1">IF(Q$5-$I$5&lt;$A91-1," ",IF(Q$5-$I$5+1&gt;'Primary Inputs'!$C$17,0,(SUM(OFFSET($I$75,0,Q$5-$I$5-$A91+1)))*$C91))</f>
        <v xml:space="preserve"> </v>
      </c>
      <c r="R91" s="186" t="str">
        <f ca="1">IF(R$5-$I$5&lt;$A91-1," ",IF(R$5-$I$5+1&gt;'Primary Inputs'!$C$17,0,(SUM(OFFSET($I$75,0,R$5-$I$5-$A91+1)))*$C91))</f>
        <v xml:space="preserve"> </v>
      </c>
      <c r="S91" s="186" t="str">
        <f ca="1">IF(S$5-$I$5&lt;$A91-1," ",IF(S$5-$I$5+1&gt;'Primary Inputs'!$C$17,0,(SUM(OFFSET($I$75,0,S$5-$I$5-$A91+1)))*$C91))</f>
        <v xml:space="preserve"> </v>
      </c>
      <c r="T91" s="186">
        <f ca="1">IF(T$5-$I$5&lt;$A91-1," ",IF(T$5-$I$5+1&gt;'Primary Inputs'!$C$17,0,(SUM(OFFSET($I$75,0,T$5-$I$5-$A91+1)))*$C91))</f>
        <v>0</v>
      </c>
      <c r="U91" s="186">
        <f ca="1">IF(U$5-$I$5&lt;$A91-1," ",IF(U$5-$I$5+1&gt;'Primary Inputs'!$C$17,0,(SUM(OFFSET($I$75,0,U$5-$I$5-$A91+1)))*$C91))</f>
        <v>0</v>
      </c>
      <c r="V91" s="186">
        <f ca="1">IF(V$5-$I$5&lt;$A91-1," ",IF(V$5-$I$5+1&gt;'Primary Inputs'!$C$17,0,(SUM(OFFSET($I$75,0,V$5-$I$5-$A91+1)))*$C91))</f>
        <v>0</v>
      </c>
      <c r="W91" s="186">
        <f ca="1">IF(W$5-$I$5&lt;$A91-1," ",IF(W$5-$I$5+1&gt;'Primary Inputs'!$C$17,0,(SUM(OFFSET($I$75,0,W$5-$I$5-$A91+1)))*$C91))</f>
        <v>0</v>
      </c>
      <c r="X91" s="186">
        <f ca="1">IF(X$5-$I$5&lt;$A91-1," ",IF(X$5-$I$5+1&gt;'Primary Inputs'!$C$17,0,(SUM(OFFSET($I$75,0,X$5-$I$5-$A91+1)))*$C91))</f>
        <v>0</v>
      </c>
      <c r="Y91" s="186">
        <f ca="1">IF(Y$5-$I$5&lt;$A91-1," ",IF(Y$5-$I$5+1&gt;'Primary Inputs'!$C$17,0,(SUM(OFFSET($I$75,0,Y$5-$I$5-$A91+1)))*$C91))</f>
        <v>0</v>
      </c>
      <c r="Z91" s="186">
        <f ca="1">IF(Z$5-$I$5&lt;$A91-1," ",IF(Z$5-$I$5+1&gt;'Primary Inputs'!$C$17,0,(SUM(OFFSET($I$75,0,Z$5-$I$5-$A91+1)))*$C91))</f>
        <v>0</v>
      </c>
      <c r="AA91" s="186">
        <f ca="1">IF(AA$5-$I$5&lt;$A91-1," ",IF(AA$5-$I$5+1&gt;'Primary Inputs'!$C$17,0,(SUM(OFFSET($I$75,0,AA$5-$I$5-$A91+1)))*$C91))</f>
        <v>0</v>
      </c>
      <c r="AB91" s="186">
        <f ca="1">IF(AB$5-$I$5&lt;$A91-1," ",IF(AB$5-$I$5+1&gt;'Primary Inputs'!$C$17,0,(SUM(OFFSET($I$75,0,AB$5-$I$5-$A91+1)))*$C91))</f>
        <v>0</v>
      </c>
      <c r="AC91" s="186">
        <f ca="1">IF(AC$5-$I$5&lt;$A91-1," ",IF(AC$5-$I$5+1&gt;'Primary Inputs'!$C$17,0,(SUM(OFFSET($I$75,0,AC$5-$I$5-$A91+1)))*$C91))</f>
        <v>0</v>
      </c>
      <c r="AD91" s="186">
        <f ca="1">IF(AD$5-$I$5&lt;$A91-1," ",IF(AD$5-$I$5+1&gt;'Primary Inputs'!$C$17,0,(SUM(OFFSET($I$75,0,AD$5-$I$5-$A91+1)))*$C91))</f>
        <v>0</v>
      </c>
      <c r="AE91" s="186">
        <f ca="1">IF(AE$5-$I$5&lt;$A91-1," ",IF(AE$5-$I$5+1&gt;'Primary Inputs'!$C$17,0,(SUM(OFFSET($I$75,0,AE$5-$I$5-$A91+1)))*$C91))</f>
        <v>0</v>
      </c>
      <c r="AF91" s="186">
        <f ca="1">IF(AF$5-$I$5&lt;$A91-1," ",IF(AF$5-$I$5+1&gt;'Primary Inputs'!$C$17,0,(SUM(OFFSET($I$75,0,AF$5-$I$5-$A91+1)))*$C91))</f>
        <v>0</v>
      </c>
      <c r="AG91" s="186">
        <f ca="1">IF(AG$5-$I$5&lt;$A91-1," ",IF(AG$5-$I$5+1&gt;'Primary Inputs'!$C$17,0,(SUM(OFFSET($I$75,0,AG$5-$I$5-$A91+1)))*$C91))</f>
        <v>0</v>
      </c>
      <c r="AH91" s="186">
        <f ca="1">IF(AH$5-$I$5&lt;$A91-1," ",IF(AH$5-$I$5+1&gt;'Primary Inputs'!$C$17,0,(SUM(OFFSET($I$75,0,AH$5-$I$5-$A91+1)))*$C91))</f>
        <v>0</v>
      </c>
      <c r="AI91" s="186">
        <f ca="1">IF(AI$5-$I$5&lt;$A91-1," ",IF(AI$5-$I$5+1&gt;'Primary Inputs'!$C$17,0,(SUM(OFFSET($I$75,0,AI$5-$I$5-$A91+1)))*$C91))</f>
        <v>0</v>
      </c>
      <c r="AJ91" s="186">
        <f ca="1">IF(AJ$5-$I$5&lt;$A91-1," ",IF(AJ$5-$I$5+1&gt;'Primary Inputs'!$C$17,0,(SUM(OFFSET($I$75,0,AJ$5-$I$5-$A91+1)))*$C91))</f>
        <v>0</v>
      </c>
      <c r="AK91" s="186">
        <f ca="1">IF(AK$5-$I$5&lt;$A91-1," ",IF(AK$5-$I$5+1&gt;'Primary Inputs'!$C$17,0,(SUM(OFFSET($I$75,0,AK$5-$I$5-$A91+1)))*$C91))</f>
        <v>0</v>
      </c>
      <c r="AL91" s="186">
        <f ca="1">IF(AL$5-$I$5&lt;$A91-1," ",IF(AL$5-$I$5+1&gt;'Primary Inputs'!$C$17,0,(SUM(OFFSET($I$75,0,AL$5-$I$5-$A91+1)))*$C91))</f>
        <v>0</v>
      </c>
      <c r="AM91" s="186">
        <f ca="1">IF(AM$5-$I$5&lt;$A91-1," ",IF(AM$5-$I$5+1&gt;'Primary Inputs'!$C$17,0,(SUM(OFFSET($I$75,0,AM$5-$I$5-$A91+1)))*$C91))</f>
        <v>0</v>
      </c>
      <c r="AN91" s="186">
        <f ca="1">IF(AN$5-$I$5&lt;$A91-1," ",IF(AN$5-$I$5+1&gt;'Primary Inputs'!$C$17,0,(SUM(OFFSET($I$75,0,AN$5-$I$5-$A91+1)))*$C91))</f>
        <v>0</v>
      </c>
      <c r="AO91" s="186">
        <f ca="1">IF(AO$5-$I$5&lt;$A91-1," ",IF(AO$5-$I$5+1&gt;'Primary Inputs'!$C$17,0,(SUM(OFFSET($I$75,0,AO$5-$I$5-$A91+1)))*$C91))</f>
        <v>0</v>
      </c>
      <c r="AP91" s="186">
        <f ca="1">IF(AP$5-$I$5&lt;$A91-1," ",IF(AP$5-$I$5+1&gt;'Primary Inputs'!$C$17,0,(SUM(OFFSET($I$75,0,AP$5-$I$5-$A91+1)))*$C91))</f>
        <v>0</v>
      </c>
      <c r="AQ91" s="186">
        <f ca="1">IF(AQ$5-$I$5&lt;$A91-1," ",IF(AQ$5-$I$5+1&gt;'Primary Inputs'!$C$17,0,(SUM(OFFSET($I$75,0,AQ$5-$I$5-$A91+1)))*$C91))</f>
        <v>0</v>
      </c>
      <c r="AR91" s="186">
        <f ca="1">IF(AR$5-$I$5&lt;$A91-1," ",IF(AR$5-$I$5+1&gt;'Primary Inputs'!$C$17,0,(SUM(OFFSET($I$75,0,AR$5-$I$5-$A91+1)))*$C91))</f>
        <v>0</v>
      </c>
      <c r="AS91" s="186">
        <f ca="1">IF(AS$5-$I$5&lt;$A91-1," ",IF(AS$5-$I$5+1&gt;'Primary Inputs'!$C$17,0,(SUM(OFFSET($I$75,0,AS$5-$I$5-$A91+1)))*$C91))</f>
        <v>0</v>
      </c>
      <c r="AT91" s="186">
        <f ca="1">IF(AT$5-$I$5&lt;$A91-1," ",IF(AT$5-$I$5+1&gt;'Primary Inputs'!$C$17,0,(SUM(OFFSET($I$75,0,AT$5-$I$5-$A91+1)))*$C91))</f>
        <v>0</v>
      </c>
      <c r="AU91" s="186">
        <f ca="1">IF(AU$5-$I$5&lt;$A91-1," ",IF(AU$5-$I$5+1&gt;'Primary Inputs'!$C$17,0,(SUM(OFFSET($I$75,0,AU$5-$I$5-$A91+1)))*$C91))</f>
        <v>0</v>
      </c>
      <c r="AV91" s="186">
        <f ca="1">IF(AV$5-$I$5&lt;$A91-1," ",IF(AV$5-$I$5+1&gt;'Primary Inputs'!$C$17,0,(SUM(OFFSET($I$75,0,AV$5-$I$5-$A91+1)))*$C91))</f>
        <v>0</v>
      </c>
      <c r="AW91" s="186">
        <f ca="1">IF(AW$5-$I$5&lt;$A91-1," ",IF(AW$5-$I$5+1&gt;'Primary Inputs'!$C$17,0,(SUM(OFFSET($I$75,0,AW$5-$I$5-$A91+1)))*$C91))</f>
        <v>0</v>
      </c>
      <c r="AX91" s="186">
        <f ca="1">IF(AX$5-$I$5&lt;$A91-1," ",IF(AX$5-$I$5+1&gt;'Primary Inputs'!$C$17,0,(SUM(OFFSET($I$75,0,AX$5-$I$5-$A91+1)))*$C91))</f>
        <v>0</v>
      </c>
      <c r="AY91" s="186">
        <f ca="1">IF(AY$5-$I$5&lt;$A91-1," ",IF(AY$5-$I$5+1&gt;'Primary Inputs'!$C$17,0,(SUM(OFFSET($I$75,0,AY$5-$I$5-$A91+1)))*$C91))</f>
        <v>0</v>
      </c>
      <c r="AZ91" s="186">
        <f ca="1">IF(AZ$5-$I$5&lt;$A91-1," ",IF(AZ$5-$I$5+1&gt;'Primary Inputs'!$C$17,0,(SUM(OFFSET($I$75,0,AZ$5-$I$5-$A91+1)))*$C91))</f>
        <v>0</v>
      </c>
      <c r="BA91" s="186">
        <f ca="1">IF(BA$5-$I$5&lt;$A91-1," ",IF(BA$5-$I$5+1&gt;'Primary Inputs'!$C$17,0,(SUM(OFFSET($I$75,0,BA$5-$I$5-$A91+1)))*$C91))</f>
        <v>0</v>
      </c>
      <c r="BB91" s="186">
        <f ca="1">IF(BB$5-$I$5&lt;$A91-1," ",IF(BB$5-$I$5+1&gt;'Primary Inputs'!$C$17,0,(SUM(OFFSET($I$75,0,BB$5-$I$5-$A91+1)))*$C91))</f>
        <v>0</v>
      </c>
      <c r="BC91" s="186">
        <f ca="1">IF(BC$5-$I$5&lt;$A91-1," ",IF(BC$5-$I$5+1&gt;'Primary Inputs'!$C$17,0,(SUM(OFFSET($I$75,0,BC$5-$I$5-$A91+1)))*$C91))</f>
        <v>0</v>
      </c>
      <c r="BD91" s="186">
        <f ca="1">IF(BD$5-$I$5&lt;$A91-1," ",IF(BD$5-$I$5+1&gt;'Primary Inputs'!$C$17,0,(SUM(OFFSET($I$75,0,BD$5-$I$5-$A91+1)))*$C91))</f>
        <v>0</v>
      </c>
      <c r="BE91" s="186">
        <f ca="1">IF(BE$5-$I$5&lt;$A91-1," ",IF(BE$5-$I$5+1&gt;'Primary Inputs'!$C$17,0,(SUM(OFFSET($I$75,0,BE$5-$I$5-$A91+1)))*$C91))</f>
        <v>0</v>
      </c>
      <c r="BF91" s="186">
        <f ca="1">IF(BF$5-$I$5&lt;$A91-1," ",IF(BF$5-$I$5+1&gt;'Primary Inputs'!$C$17,0,(SUM(OFFSET($I$75,0,BF$5-$I$5-$A91+1)))*$C91))</f>
        <v>0</v>
      </c>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row>
    <row r="92" spans="1:104">
      <c r="A92" s="134">
        <v>13</v>
      </c>
      <c r="B92" s="134" t="s">
        <v>185</v>
      </c>
      <c r="C92" s="134">
        <f ca="1">OFFSET('Primary Inputs'!$E$12,0,$A92-1)</f>
        <v>0</v>
      </c>
      <c r="I92" s="186" t="str">
        <f ca="1">IF(I$5-$I$5&lt;$A92-1," ",IF(I$5-$I$5+1&gt;'Primary Inputs'!$C$17,0,(SUM(OFFSET($I$75,0,I$5-$I$5-$A92+1)))*$C92))</f>
        <v xml:space="preserve"> </v>
      </c>
      <c r="J92" s="186" t="str">
        <f ca="1">IF(J$5-$I$5&lt;$A92-1," ",IF(J$5-$I$5+1&gt;'Primary Inputs'!$C$17,0,(SUM(OFFSET($I$75,0,J$5-$I$5-$A92+1)))*$C92))</f>
        <v xml:space="preserve"> </v>
      </c>
      <c r="K92" s="186" t="str">
        <f ca="1">IF(K$5-$I$5&lt;$A92-1," ",IF(K$5-$I$5+1&gt;'Primary Inputs'!$C$17,0,(SUM(OFFSET($I$75,0,K$5-$I$5-$A92+1)))*$C92))</f>
        <v xml:space="preserve"> </v>
      </c>
      <c r="L92" s="186" t="str">
        <f ca="1">IF(L$5-$I$5&lt;$A92-1," ",IF(L$5-$I$5+1&gt;'Primary Inputs'!$C$17,0,(SUM(OFFSET($I$75,0,L$5-$I$5-$A92+1)))*$C92))</f>
        <v xml:space="preserve"> </v>
      </c>
      <c r="M92" s="186" t="str">
        <f ca="1">IF(M$5-$I$5&lt;$A92-1," ",IF(M$5-$I$5+1&gt;'Primary Inputs'!$C$17,0,(SUM(OFFSET($I$75,0,M$5-$I$5-$A92+1)))*$C92))</f>
        <v xml:space="preserve"> </v>
      </c>
      <c r="N92" s="186" t="str">
        <f ca="1">IF(N$5-$I$5&lt;$A92-1," ",IF(N$5-$I$5+1&gt;'Primary Inputs'!$C$17,0,(SUM(OFFSET($I$75,0,N$5-$I$5-$A92+1)))*$C92))</f>
        <v xml:space="preserve"> </v>
      </c>
      <c r="O92" s="186" t="str">
        <f ca="1">IF(O$5-$I$5&lt;$A92-1," ",IF(O$5-$I$5+1&gt;'Primary Inputs'!$C$17,0,(SUM(OFFSET($I$75,0,O$5-$I$5-$A92+1)))*$C92))</f>
        <v xml:space="preserve"> </v>
      </c>
      <c r="P92" s="186" t="str">
        <f ca="1">IF(P$5-$I$5&lt;$A92-1," ",IF(P$5-$I$5+1&gt;'Primary Inputs'!$C$17,0,(SUM(OFFSET($I$75,0,P$5-$I$5-$A92+1)))*$C92))</f>
        <v xml:space="preserve"> </v>
      </c>
      <c r="Q92" s="186" t="str">
        <f ca="1">IF(Q$5-$I$5&lt;$A92-1," ",IF(Q$5-$I$5+1&gt;'Primary Inputs'!$C$17,0,(SUM(OFFSET($I$75,0,Q$5-$I$5-$A92+1)))*$C92))</f>
        <v xml:space="preserve"> </v>
      </c>
      <c r="R92" s="186" t="str">
        <f ca="1">IF(R$5-$I$5&lt;$A92-1," ",IF(R$5-$I$5+1&gt;'Primary Inputs'!$C$17,0,(SUM(OFFSET($I$75,0,R$5-$I$5-$A92+1)))*$C92))</f>
        <v xml:space="preserve"> </v>
      </c>
      <c r="S92" s="186" t="str">
        <f ca="1">IF(S$5-$I$5&lt;$A92-1," ",IF(S$5-$I$5+1&gt;'Primary Inputs'!$C$17,0,(SUM(OFFSET($I$75,0,S$5-$I$5-$A92+1)))*$C92))</f>
        <v xml:space="preserve"> </v>
      </c>
      <c r="T92" s="186" t="str">
        <f ca="1">IF(T$5-$I$5&lt;$A92-1," ",IF(T$5-$I$5+1&gt;'Primary Inputs'!$C$17,0,(SUM(OFFSET($I$75,0,T$5-$I$5-$A92+1)))*$C92))</f>
        <v xml:space="preserve"> </v>
      </c>
      <c r="U92" s="186">
        <f ca="1">IF(U$5-$I$5&lt;$A92-1," ",IF(U$5-$I$5+1&gt;'Primary Inputs'!$C$17,0,(SUM(OFFSET($I$75,0,U$5-$I$5-$A92+1)))*$C92))</f>
        <v>0</v>
      </c>
      <c r="V92" s="186">
        <f ca="1">IF(V$5-$I$5&lt;$A92-1," ",IF(V$5-$I$5+1&gt;'Primary Inputs'!$C$17,0,(SUM(OFFSET($I$75,0,V$5-$I$5-$A92+1)))*$C92))</f>
        <v>0</v>
      </c>
      <c r="W92" s="186">
        <f ca="1">IF(W$5-$I$5&lt;$A92-1," ",IF(W$5-$I$5+1&gt;'Primary Inputs'!$C$17,0,(SUM(OFFSET($I$75,0,W$5-$I$5-$A92+1)))*$C92))</f>
        <v>0</v>
      </c>
      <c r="X92" s="186">
        <f ca="1">IF(X$5-$I$5&lt;$A92-1," ",IF(X$5-$I$5+1&gt;'Primary Inputs'!$C$17,0,(SUM(OFFSET($I$75,0,X$5-$I$5-$A92+1)))*$C92))</f>
        <v>0</v>
      </c>
      <c r="Y92" s="186">
        <f ca="1">IF(Y$5-$I$5&lt;$A92-1," ",IF(Y$5-$I$5+1&gt;'Primary Inputs'!$C$17,0,(SUM(OFFSET($I$75,0,Y$5-$I$5-$A92+1)))*$C92))</f>
        <v>0</v>
      </c>
      <c r="Z92" s="186">
        <f ca="1">IF(Z$5-$I$5&lt;$A92-1," ",IF(Z$5-$I$5+1&gt;'Primary Inputs'!$C$17,0,(SUM(OFFSET($I$75,0,Z$5-$I$5-$A92+1)))*$C92))</f>
        <v>0</v>
      </c>
      <c r="AA92" s="186">
        <f ca="1">IF(AA$5-$I$5&lt;$A92-1," ",IF(AA$5-$I$5+1&gt;'Primary Inputs'!$C$17,0,(SUM(OFFSET($I$75,0,AA$5-$I$5-$A92+1)))*$C92))</f>
        <v>0</v>
      </c>
      <c r="AB92" s="186">
        <f ca="1">IF(AB$5-$I$5&lt;$A92-1," ",IF(AB$5-$I$5+1&gt;'Primary Inputs'!$C$17,0,(SUM(OFFSET($I$75,0,AB$5-$I$5-$A92+1)))*$C92))</f>
        <v>0</v>
      </c>
      <c r="AC92" s="186">
        <f ca="1">IF(AC$5-$I$5&lt;$A92-1," ",IF(AC$5-$I$5+1&gt;'Primary Inputs'!$C$17,0,(SUM(OFFSET($I$75,0,AC$5-$I$5-$A92+1)))*$C92))</f>
        <v>0</v>
      </c>
      <c r="AD92" s="186">
        <f ca="1">IF(AD$5-$I$5&lt;$A92-1," ",IF(AD$5-$I$5+1&gt;'Primary Inputs'!$C$17,0,(SUM(OFFSET($I$75,0,AD$5-$I$5-$A92+1)))*$C92))</f>
        <v>0</v>
      </c>
      <c r="AE92" s="186">
        <f ca="1">IF(AE$5-$I$5&lt;$A92-1," ",IF(AE$5-$I$5+1&gt;'Primary Inputs'!$C$17,0,(SUM(OFFSET($I$75,0,AE$5-$I$5-$A92+1)))*$C92))</f>
        <v>0</v>
      </c>
      <c r="AF92" s="186">
        <f ca="1">IF(AF$5-$I$5&lt;$A92-1," ",IF(AF$5-$I$5+1&gt;'Primary Inputs'!$C$17,0,(SUM(OFFSET($I$75,0,AF$5-$I$5-$A92+1)))*$C92))</f>
        <v>0</v>
      </c>
      <c r="AG92" s="186">
        <f ca="1">IF(AG$5-$I$5&lt;$A92-1," ",IF(AG$5-$I$5+1&gt;'Primary Inputs'!$C$17,0,(SUM(OFFSET($I$75,0,AG$5-$I$5-$A92+1)))*$C92))</f>
        <v>0</v>
      </c>
      <c r="AH92" s="186">
        <f ca="1">IF(AH$5-$I$5&lt;$A92-1," ",IF(AH$5-$I$5+1&gt;'Primary Inputs'!$C$17,0,(SUM(OFFSET($I$75,0,AH$5-$I$5-$A92+1)))*$C92))</f>
        <v>0</v>
      </c>
      <c r="AI92" s="186">
        <f ca="1">IF(AI$5-$I$5&lt;$A92-1," ",IF(AI$5-$I$5+1&gt;'Primary Inputs'!$C$17,0,(SUM(OFFSET($I$75,0,AI$5-$I$5-$A92+1)))*$C92))</f>
        <v>0</v>
      </c>
      <c r="AJ92" s="186">
        <f ca="1">IF(AJ$5-$I$5&lt;$A92-1," ",IF(AJ$5-$I$5+1&gt;'Primary Inputs'!$C$17,0,(SUM(OFFSET($I$75,0,AJ$5-$I$5-$A92+1)))*$C92))</f>
        <v>0</v>
      </c>
      <c r="AK92" s="186">
        <f ca="1">IF(AK$5-$I$5&lt;$A92-1," ",IF(AK$5-$I$5+1&gt;'Primary Inputs'!$C$17,0,(SUM(OFFSET($I$75,0,AK$5-$I$5-$A92+1)))*$C92))</f>
        <v>0</v>
      </c>
      <c r="AL92" s="186">
        <f ca="1">IF(AL$5-$I$5&lt;$A92-1," ",IF(AL$5-$I$5+1&gt;'Primary Inputs'!$C$17,0,(SUM(OFFSET($I$75,0,AL$5-$I$5-$A92+1)))*$C92))</f>
        <v>0</v>
      </c>
      <c r="AM92" s="186">
        <f ca="1">IF(AM$5-$I$5&lt;$A92-1," ",IF(AM$5-$I$5+1&gt;'Primary Inputs'!$C$17,0,(SUM(OFFSET($I$75,0,AM$5-$I$5-$A92+1)))*$C92))</f>
        <v>0</v>
      </c>
      <c r="AN92" s="186">
        <f ca="1">IF(AN$5-$I$5&lt;$A92-1," ",IF(AN$5-$I$5+1&gt;'Primary Inputs'!$C$17,0,(SUM(OFFSET($I$75,0,AN$5-$I$5-$A92+1)))*$C92))</f>
        <v>0</v>
      </c>
      <c r="AO92" s="186">
        <f ca="1">IF(AO$5-$I$5&lt;$A92-1," ",IF(AO$5-$I$5+1&gt;'Primary Inputs'!$C$17,0,(SUM(OFFSET($I$75,0,AO$5-$I$5-$A92+1)))*$C92))</f>
        <v>0</v>
      </c>
      <c r="AP92" s="186">
        <f ca="1">IF(AP$5-$I$5&lt;$A92-1," ",IF(AP$5-$I$5+1&gt;'Primary Inputs'!$C$17,0,(SUM(OFFSET($I$75,0,AP$5-$I$5-$A92+1)))*$C92))</f>
        <v>0</v>
      </c>
      <c r="AQ92" s="186">
        <f ca="1">IF(AQ$5-$I$5&lt;$A92-1," ",IF(AQ$5-$I$5+1&gt;'Primary Inputs'!$C$17,0,(SUM(OFFSET($I$75,0,AQ$5-$I$5-$A92+1)))*$C92))</f>
        <v>0</v>
      </c>
      <c r="AR92" s="186">
        <f ca="1">IF(AR$5-$I$5&lt;$A92-1," ",IF(AR$5-$I$5+1&gt;'Primary Inputs'!$C$17,0,(SUM(OFFSET($I$75,0,AR$5-$I$5-$A92+1)))*$C92))</f>
        <v>0</v>
      </c>
      <c r="AS92" s="186">
        <f ca="1">IF(AS$5-$I$5&lt;$A92-1," ",IF(AS$5-$I$5+1&gt;'Primary Inputs'!$C$17,0,(SUM(OFFSET($I$75,0,AS$5-$I$5-$A92+1)))*$C92))</f>
        <v>0</v>
      </c>
      <c r="AT92" s="186">
        <f ca="1">IF(AT$5-$I$5&lt;$A92-1," ",IF(AT$5-$I$5+1&gt;'Primary Inputs'!$C$17,0,(SUM(OFFSET($I$75,0,AT$5-$I$5-$A92+1)))*$C92))</f>
        <v>0</v>
      </c>
      <c r="AU92" s="186">
        <f ca="1">IF(AU$5-$I$5&lt;$A92-1," ",IF(AU$5-$I$5+1&gt;'Primary Inputs'!$C$17,0,(SUM(OFFSET($I$75,0,AU$5-$I$5-$A92+1)))*$C92))</f>
        <v>0</v>
      </c>
      <c r="AV92" s="186">
        <f ca="1">IF(AV$5-$I$5&lt;$A92-1," ",IF(AV$5-$I$5+1&gt;'Primary Inputs'!$C$17,0,(SUM(OFFSET($I$75,0,AV$5-$I$5-$A92+1)))*$C92))</f>
        <v>0</v>
      </c>
      <c r="AW92" s="186">
        <f ca="1">IF(AW$5-$I$5&lt;$A92-1," ",IF(AW$5-$I$5+1&gt;'Primary Inputs'!$C$17,0,(SUM(OFFSET($I$75,0,AW$5-$I$5-$A92+1)))*$C92))</f>
        <v>0</v>
      </c>
      <c r="AX92" s="186">
        <f ca="1">IF(AX$5-$I$5&lt;$A92-1," ",IF(AX$5-$I$5+1&gt;'Primary Inputs'!$C$17,0,(SUM(OFFSET($I$75,0,AX$5-$I$5-$A92+1)))*$C92))</f>
        <v>0</v>
      </c>
      <c r="AY92" s="186">
        <f ca="1">IF(AY$5-$I$5&lt;$A92-1," ",IF(AY$5-$I$5+1&gt;'Primary Inputs'!$C$17,0,(SUM(OFFSET($I$75,0,AY$5-$I$5-$A92+1)))*$C92))</f>
        <v>0</v>
      </c>
      <c r="AZ92" s="186">
        <f ca="1">IF(AZ$5-$I$5&lt;$A92-1," ",IF(AZ$5-$I$5+1&gt;'Primary Inputs'!$C$17,0,(SUM(OFFSET($I$75,0,AZ$5-$I$5-$A92+1)))*$C92))</f>
        <v>0</v>
      </c>
      <c r="BA92" s="186">
        <f ca="1">IF(BA$5-$I$5&lt;$A92-1," ",IF(BA$5-$I$5+1&gt;'Primary Inputs'!$C$17,0,(SUM(OFFSET($I$75,0,BA$5-$I$5-$A92+1)))*$C92))</f>
        <v>0</v>
      </c>
      <c r="BB92" s="186">
        <f ca="1">IF(BB$5-$I$5&lt;$A92-1," ",IF(BB$5-$I$5+1&gt;'Primary Inputs'!$C$17,0,(SUM(OFFSET($I$75,0,BB$5-$I$5-$A92+1)))*$C92))</f>
        <v>0</v>
      </c>
      <c r="BC92" s="186">
        <f ca="1">IF(BC$5-$I$5&lt;$A92-1," ",IF(BC$5-$I$5+1&gt;'Primary Inputs'!$C$17,0,(SUM(OFFSET($I$75,0,BC$5-$I$5-$A92+1)))*$C92))</f>
        <v>0</v>
      </c>
      <c r="BD92" s="186">
        <f ca="1">IF(BD$5-$I$5&lt;$A92-1," ",IF(BD$5-$I$5+1&gt;'Primary Inputs'!$C$17,0,(SUM(OFFSET($I$75,0,BD$5-$I$5-$A92+1)))*$C92))</f>
        <v>0</v>
      </c>
      <c r="BE92" s="186">
        <f ca="1">IF(BE$5-$I$5&lt;$A92-1," ",IF(BE$5-$I$5+1&gt;'Primary Inputs'!$C$17,0,(SUM(OFFSET($I$75,0,BE$5-$I$5-$A92+1)))*$C92))</f>
        <v>0</v>
      </c>
      <c r="BF92" s="186">
        <f ca="1">IF(BF$5-$I$5&lt;$A92-1," ",IF(BF$5-$I$5+1&gt;'Primary Inputs'!$C$17,0,(SUM(OFFSET($I$75,0,BF$5-$I$5-$A92+1)))*$C92))</f>
        <v>0</v>
      </c>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row>
    <row r="93" spans="1:104">
      <c r="A93" s="134">
        <v>14</v>
      </c>
      <c r="B93" s="134" t="s">
        <v>186</v>
      </c>
      <c r="C93" s="134">
        <f ca="1">OFFSET('Primary Inputs'!$E$12,0,$A93-1)</f>
        <v>0</v>
      </c>
      <c r="I93" s="186" t="str">
        <f ca="1">IF(I$5-$I$5&lt;$A93-1," ",IF(I$5-$I$5+1&gt;'Primary Inputs'!$C$17,0,(SUM(OFFSET($I$75,0,I$5-$I$5-$A93+1)))*$C93))</f>
        <v xml:space="preserve"> </v>
      </c>
      <c r="J93" s="186" t="str">
        <f ca="1">IF(J$5-$I$5&lt;$A93-1," ",IF(J$5-$I$5+1&gt;'Primary Inputs'!$C$17,0,(SUM(OFFSET($I$75,0,J$5-$I$5-$A93+1)))*$C93))</f>
        <v xml:space="preserve"> </v>
      </c>
      <c r="K93" s="186" t="str">
        <f ca="1">IF(K$5-$I$5&lt;$A93-1," ",IF(K$5-$I$5+1&gt;'Primary Inputs'!$C$17,0,(SUM(OFFSET($I$75,0,K$5-$I$5-$A93+1)))*$C93))</f>
        <v xml:space="preserve"> </v>
      </c>
      <c r="L93" s="186" t="str">
        <f ca="1">IF(L$5-$I$5&lt;$A93-1," ",IF(L$5-$I$5+1&gt;'Primary Inputs'!$C$17,0,(SUM(OFFSET($I$75,0,L$5-$I$5-$A93+1)))*$C93))</f>
        <v xml:space="preserve"> </v>
      </c>
      <c r="M93" s="186" t="str">
        <f ca="1">IF(M$5-$I$5&lt;$A93-1," ",IF(M$5-$I$5+1&gt;'Primary Inputs'!$C$17,0,(SUM(OFFSET($I$75,0,M$5-$I$5-$A93+1)))*$C93))</f>
        <v xml:space="preserve"> </v>
      </c>
      <c r="N93" s="186" t="str">
        <f ca="1">IF(N$5-$I$5&lt;$A93-1," ",IF(N$5-$I$5+1&gt;'Primary Inputs'!$C$17,0,(SUM(OFFSET($I$75,0,N$5-$I$5-$A93+1)))*$C93))</f>
        <v xml:space="preserve"> </v>
      </c>
      <c r="O93" s="186" t="str">
        <f ca="1">IF(O$5-$I$5&lt;$A93-1," ",IF(O$5-$I$5+1&gt;'Primary Inputs'!$C$17,0,(SUM(OFFSET($I$75,0,O$5-$I$5-$A93+1)))*$C93))</f>
        <v xml:space="preserve"> </v>
      </c>
      <c r="P93" s="186" t="str">
        <f ca="1">IF(P$5-$I$5&lt;$A93-1," ",IF(P$5-$I$5+1&gt;'Primary Inputs'!$C$17,0,(SUM(OFFSET($I$75,0,P$5-$I$5-$A93+1)))*$C93))</f>
        <v xml:space="preserve"> </v>
      </c>
      <c r="Q93" s="186" t="str">
        <f ca="1">IF(Q$5-$I$5&lt;$A93-1," ",IF(Q$5-$I$5+1&gt;'Primary Inputs'!$C$17,0,(SUM(OFFSET($I$75,0,Q$5-$I$5-$A93+1)))*$C93))</f>
        <v xml:space="preserve"> </v>
      </c>
      <c r="R93" s="186" t="str">
        <f ca="1">IF(R$5-$I$5&lt;$A93-1," ",IF(R$5-$I$5+1&gt;'Primary Inputs'!$C$17,0,(SUM(OFFSET($I$75,0,R$5-$I$5-$A93+1)))*$C93))</f>
        <v xml:space="preserve"> </v>
      </c>
      <c r="S93" s="186" t="str">
        <f ca="1">IF(S$5-$I$5&lt;$A93-1," ",IF(S$5-$I$5+1&gt;'Primary Inputs'!$C$17,0,(SUM(OFFSET($I$75,0,S$5-$I$5-$A93+1)))*$C93))</f>
        <v xml:space="preserve"> </v>
      </c>
      <c r="T93" s="186" t="str">
        <f ca="1">IF(T$5-$I$5&lt;$A93-1," ",IF(T$5-$I$5+1&gt;'Primary Inputs'!$C$17,0,(SUM(OFFSET($I$75,0,T$5-$I$5-$A93+1)))*$C93))</f>
        <v xml:space="preserve"> </v>
      </c>
      <c r="U93" s="186" t="str">
        <f ca="1">IF(U$5-$I$5&lt;$A93-1," ",IF(U$5-$I$5+1&gt;'Primary Inputs'!$C$17,0,(SUM(OFFSET($I$75,0,U$5-$I$5-$A93+1)))*$C93))</f>
        <v xml:space="preserve"> </v>
      </c>
      <c r="V93" s="186">
        <f ca="1">IF(V$5-$I$5&lt;$A93-1," ",IF(V$5-$I$5+1&gt;'Primary Inputs'!$C$17,0,(SUM(OFFSET($I$75,0,V$5-$I$5-$A93+1)))*$C93))</f>
        <v>0</v>
      </c>
      <c r="W93" s="186">
        <f ca="1">IF(W$5-$I$5&lt;$A93-1," ",IF(W$5-$I$5+1&gt;'Primary Inputs'!$C$17,0,(SUM(OFFSET($I$75,0,W$5-$I$5-$A93+1)))*$C93))</f>
        <v>0</v>
      </c>
      <c r="X93" s="186">
        <f ca="1">IF(X$5-$I$5&lt;$A93-1," ",IF(X$5-$I$5+1&gt;'Primary Inputs'!$C$17,0,(SUM(OFFSET($I$75,0,X$5-$I$5-$A93+1)))*$C93))</f>
        <v>0</v>
      </c>
      <c r="Y93" s="186">
        <f ca="1">IF(Y$5-$I$5&lt;$A93-1," ",IF(Y$5-$I$5+1&gt;'Primary Inputs'!$C$17,0,(SUM(OFFSET($I$75,0,Y$5-$I$5-$A93+1)))*$C93))</f>
        <v>0</v>
      </c>
      <c r="Z93" s="186">
        <f ca="1">IF(Z$5-$I$5&lt;$A93-1," ",IF(Z$5-$I$5+1&gt;'Primary Inputs'!$C$17,0,(SUM(OFFSET($I$75,0,Z$5-$I$5-$A93+1)))*$C93))</f>
        <v>0</v>
      </c>
      <c r="AA93" s="186">
        <f ca="1">IF(AA$5-$I$5&lt;$A93-1," ",IF(AA$5-$I$5+1&gt;'Primary Inputs'!$C$17,0,(SUM(OFFSET($I$75,0,AA$5-$I$5-$A93+1)))*$C93))</f>
        <v>0</v>
      </c>
      <c r="AB93" s="186">
        <f ca="1">IF(AB$5-$I$5&lt;$A93-1," ",IF(AB$5-$I$5+1&gt;'Primary Inputs'!$C$17,0,(SUM(OFFSET($I$75,0,AB$5-$I$5-$A93+1)))*$C93))</f>
        <v>0</v>
      </c>
      <c r="AC93" s="186">
        <f ca="1">IF(AC$5-$I$5&lt;$A93-1," ",IF(AC$5-$I$5+1&gt;'Primary Inputs'!$C$17,0,(SUM(OFFSET($I$75,0,AC$5-$I$5-$A93+1)))*$C93))</f>
        <v>0</v>
      </c>
      <c r="AD93" s="186">
        <f ca="1">IF(AD$5-$I$5&lt;$A93-1," ",IF(AD$5-$I$5+1&gt;'Primary Inputs'!$C$17,0,(SUM(OFFSET($I$75,0,AD$5-$I$5-$A93+1)))*$C93))</f>
        <v>0</v>
      </c>
      <c r="AE93" s="186">
        <f ca="1">IF(AE$5-$I$5&lt;$A93-1," ",IF(AE$5-$I$5+1&gt;'Primary Inputs'!$C$17,0,(SUM(OFFSET($I$75,0,AE$5-$I$5-$A93+1)))*$C93))</f>
        <v>0</v>
      </c>
      <c r="AF93" s="186">
        <f ca="1">IF(AF$5-$I$5&lt;$A93-1," ",IF(AF$5-$I$5+1&gt;'Primary Inputs'!$C$17,0,(SUM(OFFSET($I$75,0,AF$5-$I$5-$A93+1)))*$C93))</f>
        <v>0</v>
      </c>
      <c r="AG93" s="186">
        <f ca="1">IF(AG$5-$I$5&lt;$A93-1," ",IF(AG$5-$I$5+1&gt;'Primary Inputs'!$C$17,0,(SUM(OFFSET($I$75,0,AG$5-$I$5-$A93+1)))*$C93))</f>
        <v>0</v>
      </c>
      <c r="AH93" s="186">
        <f ca="1">IF(AH$5-$I$5&lt;$A93-1," ",IF(AH$5-$I$5+1&gt;'Primary Inputs'!$C$17,0,(SUM(OFFSET($I$75,0,AH$5-$I$5-$A93+1)))*$C93))</f>
        <v>0</v>
      </c>
      <c r="AI93" s="186">
        <f ca="1">IF(AI$5-$I$5&lt;$A93-1," ",IF(AI$5-$I$5+1&gt;'Primary Inputs'!$C$17,0,(SUM(OFFSET($I$75,0,AI$5-$I$5-$A93+1)))*$C93))</f>
        <v>0</v>
      </c>
      <c r="AJ93" s="186">
        <f ca="1">IF(AJ$5-$I$5&lt;$A93-1," ",IF(AJ$5-$I$5+1&gt;'Primary Inputs'!$C$17,0,(SUM(OFFSET($I$75,0,AJ$5-$I$5-$A93+1)))*$C93))</f>
        <v>0</v>
      </c>
      <c r="AK93" s="186">
        <f ca="1">IF(AK$5-$I$5&lt;$A93-1," ",IF(AK$5-$I$5+1&gt;'Primary Inputs'!$C$17,0,(SUM(OFFSET($I$75,0,AK$5-$I$5-$A93+1)))*$C93))</f>
        <v>0</v>
      </c>
      <c r="AL93" s="186">
        <f ca="1">IF(AL$5-$I$5&lt;$A93-1," ",IF(AL$5-$I$5+1&gt;'Primary Inputs'!$C$17,0,(SUM(OFFSET($I$75,0,AL$5-$I$5-$A93+1)))*$C93))</f>
        <v>0</v>
      </c>
      <c r="AM93" s="186">
        <f ca="1">IF(AM$5-$I$5&lt;$A93-1," ",IF(AM$5-$I$5+1&gt;'Primary Inputs'!$C$17,0,(SUM(OFFSET($I$75,0,AM$5-$I$5-$A93+1)))*$C93))</f>
        <v>0</v>
      </c>
      <c r="AN93" s="186">
        <f ca="1">IF(AN$5-$I$5&lt;$A93-1," ",IF(AN$5-$I$5+1&gt;'Primary Inputs'!$C$17,0,(SUM(OFFSET($I$75,0,AN$5-$I$5-$A93+1)))*$C93))</f>
        <v>0</v>
      </c>
      <c r="AO93" s="186">
        <f ca="1">IF(AO$5-$I$5&lt;$A93-1," ",IF(AO$5-$I$5+1&gt;'Primary Inputs'!$C$17,0,(SUM(OFFSET($I$75,0,AO$5-$I$5-$A93+1)))*$C93))</f>
        <v>0</v>
      </c>
      <c r="AP93" s="186">
        <f ca="1">IF(AP$5-$I$5&lt;$A93-1," ",IF(AP$5-$I$5+1&gt;'Primary Inputs'!$C$17,0,(SUM(OFFSET($I$75,0,AP$5-$I$5-$A93+1)))*$C93))</f>
        <v>0</v>
      </c>
      <c r="AQ93" s="186">
        <f ca="1">IF(AQ$5-$I$5&lt;$A93-1," ",IF(AQ$5-$I$5+1&gt;'Primary Inputs'!$C$17,0,(SUM(OFFSET($I$75,0,AQ$5-$I$5-$A93+1)))*$C93))</f>
        <v>0</v>
      </c>
      <c r="AR93" s="186">
        <f ca="1">IF(AR$5-$I$5&lt;$A93-1," ",IF(AR$5-$I$5+1&gt;'Primary Inputs'!$C$17,0,(SUM(OFFSET($I$75,0,AR$5-$I$5-$A93+1)))*$C93))</f>
        <v>0</v>
      </c>
      <c r="AS93" s="186">
        <f ca="1">IF(AS$5-$I$5&lt;$A93-1," ",IF(AS$5-$I$5+1&gt;'Primary Inputs'!$C$17,0,(SUM(OFFSET($I$75,0,AS$5-$I$5-$A93+1)))*$C93))</f>
        <v>0</v>
      </c>
      <c r="AT93" s="186">
        <f ca="1">IF(AT$5-$I$5&lt;$A93-1," ",IF(AT$5-$I$5+1&gt;'Primary Inputs'!$C$17,0,(SUM(OFFSET($I$75,0,AT$5-$I$5-$A93+1)))*$C93))</f>
        <v>0</v>
      </c>
      <c r="AU93" s="186">
        <f ca="1">IF(AU$5-$I$5&lt;$A93-1," ",IF(AU$5-$I$5+1&gt;'Primary Inputs'!$C$17,0,(SUM(OFFSET($I$75,0,AU$5-$I$5-$A93+1)))*$C93))</f>
        <v>0</v>
      </c>
      <c r="AV93" s="186">
        <f ca="1">IF(AV$5-$I$5&lt;$A93-1," ",IF(AV$5-$I$5+1&gt;'Primary Inputs'!$C$17,0,(SUM(OFFSET($I$75,0,AV$5-$I$5-$A93+1)))*$C93))</f>
        <v>0</v>
      </c>
      <c r="AW93" s="186">
        <f ca="1">IF(AW$5-$I$5&lt;$A93-1," ",IF(AW$5-$I$5+1&gt;'Primary Inputs'!$C$17,0,(SUM(OFFSET($I$75,0,AW$5-$I$5-$A93+1)))*$C93))</f>
        <v>0</v>
      </c>
      <c r="AX93" s="186">
        <f ca="1">IF(AX$5-$I$5&lt;$A93-1," ",IF(AX$5-$I$5+1&gt;'Primary Inputs'!$C$17,0,(SUM(OFFSET($I$75,0,AX$5-$I$5-$A93+1)))*$C93))</f>
        <v>0</v>
      </c>
      <c r="AY93" s="186">
        <f ca="1">IF(AY$5-$I$5&lt;$A93-1," ",IF(AY$5-$I$5+1&gt;'Primary Inputs'!$C$17,0,(SUM(OFFSET($I$75,0,AY$5-$I$5-$A93+1)))*$C93))</f>
        <v>0</v>
      </c>
      <c r="AZ93" s="186">
        <f ca="1">IF(AZ$5-$I$5&lt;$A93-1," ",IF(AZ$5-$I$5+1&gt;'Primary Inputs'!$C$17,0,(SUM(OFFSET($I$75,0,AZ$5-$I$5-$A93+1)))*$C93))</f>
        <v>0</v>
      </c>
      <c r="BA93" s="186">
        <f ca="1">IF(BA$5-$I$5&lt;$A93-1," ",IF(BA$5-$I$5+1&gt;'Primary Inputs'!$C$17,0,(SUM(OFFSET($I$75,0,BA$5-$I$5-$A93+1)))*$C93))</f>
        <v>0</v>
      </c>
      <c r="BB93" s="186">
        <f ca="1">IF(BB$5-$I$5&lt;$A93-1," ",IF(BB$5-$I$5+1&gt;'Primary Inputs'!$C$17,0,(SUM(OFFSET($I$75,0,BB$5-$I$5-$A93+1)))*$C93))</f>
        <v>0</v>
      </c>
      <c r="BC93" s="186">
        <f ca="1">IF(BC$5-$I$5&lt;$A93-1," ",IF(BC$5-$I$5+1&gt;'Primary Inputs'!$C$17,0,(SUM(OFFSET($I$75,0,BC$5-$I$5-$A93+1)))*$C93))</f>
        <v>0</v>
      </c>
      <c r="BD93" s="186">
        <f ca="1">IF(BD$5-$I$5&lt;$A93-1," ",IF(BD$5-$I$5+1&gt;'Primary Inputs'!$C$17,0,(SUM(OFFSET($I$75,0,BD$5-$I$5-$A93+1)))*$C93))</f>
        <v>0</v>
      </c>
      <c r="BE93" s="186">
        <f ca="1">IF(BE$5-$I$5&lt;$A93-1," ",IF(BE$5-$I$5+1&gt;'Primary Inputs'!$C$17,0,(SUM(OFFSET($I$75,0,BE$5-$I$5-$A93+1)))*$C93))</f>
        <v>0</v>
      </c>
      <c r="BF93" s="186">
        <f ca="1">IF(BF$5-$I$5&lt;$A93-1," ",IF(BF$5-$I$5+1&gt;'Primary Inputs'!$C$17,0,(SUM(OFFSET($I$75,0,BF$5-$I$5-$A93+1)))*$C93))</f>
        <v>0</v>
      </c>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row>
    <row r="94" spans="1:104">
      <c r="A94" s="134">
        <v>15</v>
      </c>
      <c r="B94" s="134" t="s">
        <v>187</v>
      </c>
      <c r="C94" s="134">
        <f ca="1">OFFSET('Primary Inputs'!$E$12,0,$A94-1)</f>
        <v>0</v>
      </c>
      <c r="I94" s="186" t="str">
        <f ca="1">IF(I$5-$I$5&lt;$A94-1," ",IF(I$5-$I$5+1&gt;'Primary Inputs'!$C$17,0,(SUM(OFFSET($I$75,0,I$5-$I$5-$A94+1)))*$C94))</f>
        <v xml:space="preserve"> </v>
      </c>
      <c r="J94" s="186" t="str">
        <f ca="1">IF(J$5-$I$5&lt;$A94-1," ",IF(J$5-$I$5+1&gt;'Primary Inputs'!$C$17,0,(SUM(OFFSET($I$75,0,J$5-$I$5-$A94+1)))*$C94))</f>
        <v xml:space="preserve"> </v>
      </c>
      <c r="K94" s="186" t="str">
        <f ca="1">IF(K$5-$I$5&lt;$A94-1," ",IF(K$5-$I$5+1&gt;'Primary Inputs'!$C$17,0,(SUM(OFFSET($I$75,0,K$5-$I$5-$A94+1)))*$C94))</f>
        <v xml:space="preserve"> </v>
      </c>
      <c r="L94" s="186" t="str">
        <f ca="1">IF(L$5-$I$5&lt;$A94-1," ",IF(L$5-$I$5+1&gt;'Primary Inputs'!$C$17,0,(SUM(OFFSET($I$75,0,L$5-$I$5-$A94+1)))*$C94))</f>
        <v xml:space="preserve"> </v>
      </c>
      <c r="M94" s="186" t="str">
        <f ca="1">IF(M$5-$I$5&lt;$A94-1," ",IF(M$5-$I$5+1&gt;'Primary Inputs'!$C$17,0,(SUM(OFFSET($I$75,0,M$5-$I$5-$A94+1)))*$C94))</f>
        <v xml:space="preserve"> </v>
      </c>
      <c r="N94" s="186" t="str">
        <f ca="1">IF(N$5-$I$5&lt;$A94-1," ",IF(N$5-$I$5+1&gt;'Primary Inputs'!$C$17,0,(SUM(OFFSET($I$75,0,N$5-$I$5-$A94+1)))*$C94))</f>
        <v xml:space="preserve"> </v>
      </c>
      <c r="O94" s="186" t="str">
        <f ca="1">IF(O$5-$I$5&lt;$A94-1," ",IF(O$5-$I$5+1&gt;'Primary Inputs'!$C$17,0,(SUM(OFFSET($I$75,0,O$5-$I$5-$A94+1)))*$C94))</f>
        <v xml:space="preserve"> </v>
      </c>
      <c r="P94" s="186" t="str">
        <f ca="1">IF(P$5-$I$5&lt;$A94-1," ",IF(P$5-$I$5+1&gt;'Primary Inputs'!$C$17,0,(SUM(OFFSET($I$75,0,P$5-$I$5-$A94+1)))*$C94))</f>
        <v xml:space="preserve"> </v>
      </c>
      <c r="Q94" s="186" t="str">
        <f ca="1">IF(Q$5-$I$5&lt;$A94-1," ",IF(Q$5-$I$5+1&gt;'Primary Inputs'!$C$17,0,(SUM(OFFSET($I$75,0,Q$5-$I$5-$A94+1)))*$C94))</f>
        <v xml:space="preserve"> </v>
      </c>
      <c r="R94" s="186" t="str">
        <f ca="1">IF(R$5-$I$5&lt;$A94-1," ",IF(R$5-$I$5+1&gt;'Primary Inputs'!$C$17,0,(SUM(OFFSET($I$75,0,R$5-$I$5-$A94+1)))*$C94))</f>
        <v xml:space="preserve"> </v>
      </c>
      <c r="S94" s="186" t="str">
        <f ca="1">IF(S$5-$I$5&lt;$A94-1," ",IF(S$5-$I$5+1&gt;'Primary Inputs'!$C$17,0,(SUM(OFFSET($I$75,0,S$5-$I$5-$A94+1)))*$C94))</f>
        <v xml:space="preserve"> </v>
      </c>
      <c r="T94" s="186" t="str">
        <f ca="1">IF(T$5-$I$5&lt;$A94-1," ",IF(T$5-$I$5+1&gt;'Primary Inputs'!$C$17,0,(SUM(OFFSET($I$75,0,T$5-$I$5-$A94+1)))*$C94))</f>
        <v xml:space="preserve"> </v>
      </c>
      <c r="U94" s="186" t="str">
        <f ca="1">IF(U$5-$I$5&lt;$A94-1," ",IF(U$5-$I$5+1&gt;'Primary Inputs'!$C$17,0,(SUM(OFFSET($I$75,0,U$5-$I$5-$A94+1)))*$C94))</f>
        <v xml:space="preserve"> </v>
      </c>
      <c r="V94" s="186" t="str">
        <f ca="1">IF(V$5-$I$5&lt;$A94-1," ",IF(V$5-$I$5+1&gt;'Primary Inputs'!$C$17,0,(SUM(OFFSET($I$75,0,V$5-$I$5-$A94+1)))*$C94))</f>
        <v xml:space="preserve"> </v>
      </c>
      <c r="W94" s="186">
        <f ca="1">IF(W$5-$I$5&lt;$A94-1," ",IF(W$5-$I$5+1&gt;'Primary Inputs'!$C$17,0,(SUM(OFFSET($I$75,0,W$5-$I$5-$A94+1)))*$C94))</f>
        <v>0</v>
      </c>
      <c r="X94" s="186">
        <f ca="1">IF(X$5-$I$5&lt;$A94-1," ",IF(X$5-$I$5+1&gt;'Primary Inputs'!$C$17,0,(SUM(OFFSET($I$75,0,X$5-$I$5-$A94+1)))*$C94))</f>
        <v>0</v>
      </c>
      <c r="Y94" s="186">
        <f ca="1">IF(Y$5-$I$5&lt;$A94-1," ",IF(Y$5-$I$5+1&gt;'Primary Inputs'!$C$17,0,(SUM(OFFSET($I$75,0,Y$5-$I$5-$A94+1)))*$C94))</f>
        <v>0</v>
      </c>
      <c r="Z94" s="186">
        <f ca="1">IF(Z$5-$I$5&lt;$A94-1," ",IF(Z$5-$I$5+1&gt;'Primary Inputs'!$C$17,0,(SUM(OFFSET($I$75,0,Z$5-$I$5-$A94+1)))*$C94))</f>
        <v>0</v>
      </c>
      <c r="AA94" s="186">
        <f ca="1">IF(AA$5-$I$5&lt;$A94-1," ",IF(AA$5-$I$5+1&gt;'Primary Inputs'!$C$17,0,(SUM(OFFSET($I$75,0,AA$5-$I$5-$A94+1)))*$C94))</f>
        <v>0</v>
      </c>
      <c r="AB94" s="186">
        <f ca="1">IF(AB$5-$I$5&lt;$A94-1," ",IF(AB$5-$I$5+1&gt;'Primary Inputs'!$C$17,0,(SUM(OFFSET($I$75,0,AB$5-$I$5-$A94+1)))*$C94))</f>
        <v>0</v>
      </c>
      <c r="AC94" s="186">
        <f ca="1">IF(AC$5-$I$5&lt;$A94-1," ",IF(AC$5-$I$5+1&gt;'Primary Inputs'!$C$17,0,(SUM(OFFSET($I$75,0,AC$5-$I$5-$A94+1)))*$C94))</f>
        <v>0</v>
      </c>
      <c r="AD94" s="186">
        <f ca="1">IF(AD$5-$I$5&lt;$A94-1," ",IF(AD$5-$I$5+1&gt;'Primary Inputs'!$C$17,0,(SUM(OFFSET($I$75,0,AD$5-$I$5-$A94+1)))*$C94))</f>
        <v>0</v>
      </c>
      <c r="AE94" s="186">
        <f ca="1">IF(AE$5-$I$5&lt;$A94-1," ",IF(AE$5-$I$5+1&gt;'Primary Inputs'!$C$17,0,(SUM(OFFSET($I$75,0,AE$5-$I$5-$A94+1)))*$C94))</f>
        <v>0</v>
      </c>
      <c r="AF94" s="186">
        <f ca="1">IF(AF$5-$I$5&lt;$A94-1," ",IF(AF$5-$I$5+1&gt;'Primary Inputs'!$C$17,0,(SUM(OFFSET($I$75,0,AF$5-$I$5-$A94+1)))*$C94))</f>
        <v>0</v>
      </c>
      <c r="AG94" s="186">
        <f ca="1">IF(AG$5-$I$5&lt;$A94-1," ",IF(AG$5-$I$5+1&gt;'Primary Inputs'!$C$17,0,(SUM(OFFSET($I$75,0,AG$5-$I$5-$A94+1)))*$C94))</f>
        <v>0</v>
      </c>
      <c r="AH94" s="186">
        <f ca="1">IF(AH$5-$I$5&lt;$A94-1," ",IF(AH$5-$I$5+1&gt;'Primary Inputs'!$C$17,0,(SUM(OFFSET($I$75,0,AH$5-$I$5-$A94+1)))*$C94))</f>
        <v>0</v>
      </c>
      <c r="AI94" s="186">
        <f ca="1">IF(AI$5-$I$5&lt;$A94-1," ",IF(AI$5-$I$5+1&gt;'Primary Inputs'!$C$17,0,(SUM(OFFSET($I$75,0,AI$5-$I$5-$A94+1)))*$C94))</f>
        <v>0</v>
      </c>
      <c r="AJ94" s="186">
        <f ca="1">IF(AJ$5-$I$5&lt;$A94-1," ",IF(AJ$5-$I$5+1&gt;'Primary Inputs'!$C$17,0,(SUM(OFFSET($I$75,0,AJ$5-$I$5-$A94+1)))*$C94))</f>
        <v>0</v>
      </c>
      <c r="AK94" s="186">
        <f ca="1">IF(AK$5-$I$5&lt;$A94-1," ",IF(AK$5-$I$5+1&gt;'Primary Inputs'!$C$17,0,(SUM(OFFSET($I$75,0,AK$5-$I$5-$A94+1)))*$C94))</f>
        <v>0</v>
      </c>
      <c r="AL94" s="186">
        <f ca="1">IF(AL$5-$I$5&lt;$A94-1," ",IF(AL$5-$I$5+1&gt;'Primary Inputs'!$C$17,0,(SUM(OFFSET($I$75,0,AL$5-$I$5-$A94+1)))*$C94))</f>
        <v>0</v>
      </c>
      <c r="AM94" s="186">
        <f ca="1">IF(AM$5-$I$5&lt;$A94-1," ",IF(AM$5-$I$5+1&gt;'Primary Inputs'!$C$17,0,(SUM(OFFSET($I$75,0,AM$5-$I$5-$A94+1)))*$C94))</f>
        <v>0</v>
      </c>
      <c r="AN94" s="186">
        <f ca="1">IF(AN$5-$I$5&lt;$A94-1," ",IF(AN$5-$I$5+1&gt;'Primary Inputs'!$C$17,0,(SUM(OFFSET($I$75,0,AN$5-$I$5-$A94+1)))*$C94))</f>
        <v>0</v>
      </c>
      <c r="AO94" s="186">
        <f ca="1">IF(AO$5-$I$5&lt;$A94-1," ",IF(AO$5-$I$5+1&gt;'Primary Inputs'!$C$17,0,(SUM(OFFSET($I$75,0,AO$5-$I$5-$A94+1)))*$C94))</f>
        <v>0</v>
      </c>
      <c r="AP94" s="186">
        <f ca="1">IF(AP$5-$I$5&lt;$A94-1," ",IF(AP$5-$I$5+1&gt;'Primary Inputs'!$C$17,0,(SUM(OFFSET($I$75,0,AP$5-$I$5-$A94+1)))*$C94))</f>
        <v>0</v>
      </c>
      <c r="AQ94" s="186">
        <f ca="1">IF(AQ$5-$I$5&lt;$A94-1," ",IF(AQ$5-$I$5+1&gt;'Primary Inputs'!$C$17,0,(SUM(OFFSET($I$75,0,AQ$5-$I$5-$A94+1)))*$C94))</f>
        <v>0</v>
      </c>
      <c r="AR94" s="186">
        <f ca="1">IF(AR$5-$I$5&lt;$A94-1," ",IF(AR$5-$I$5+1&gt;'Primary Inputs'!$C$17,0,(SUM(OFFSET($I$75,0,AR$5-$I$5-$A94+1)))*$C94))</f>
        <v>0</v>
      </c>
      <c r="AS94" s="186">
        <f ca="1">IF(AS$5-$I$5&lt;$A94-1," ",IF(AS$5-$I$5+1&gt;'Primary Inputs'!$C$17,0,(SUM(OFFSET($I$75,0,AS$5-$I$5-$A94+1)))*$C94))</f>
        <v>0</v>
      </c>
      <c r="AT94" s="186">
        <f ca="1">IF(AT$5-$I$5&lt;$A94-1," ",IF(AT$5-$I$5+1&gt;'Primary Inputs'!$C$17,0,(SUM(OFFSET($I$75,0,AT$5-$I$5-$A94+1)))*$C94))</f>
        <v>0</v>
      </c>
      <c r="AU94" s="186">
        <f ca="1">IF(AU$5-$I$5&lt;$A94-1," ",IF(AU$5-$I$5+1&gt;'Primary Inputs'!$C$17,0,(SUM(OFFSET($I$75,0,AU$5-$I$5-$A94+1)))*$C94))</f>
        <v>0</v>
      </c>
      <c r="AV94" s="186">
        <f ca="1">IF(AV$5-$I$5&lt;$A94-1," ",IF(AV$5-$I$5+1&gt;'Primary Inputs'!$C$17,0,(SUM(OFFSET($I$75,0,AV$5-$I$5-$A94+1)))*$C94))</f>
        <v>0</v>
      </c>
      <c r="AW94" s="186">
        <f ca="1">IF(AW$5-$I$5&lt;$A94-1," ",IF(AW$5-$I$5+1&gt;'Primary Inputs'!$C$17,0,(SUM(OFFSET($I$75,0,AW$5-$I$5-$A94+1)))*$C94))</f>
        <v>0</v>
      </c>
      <c r="AX94" s="186">
        <f ca="1">IF(AX$5-$I$5&lt;$A94-1," ",IF(AX$5-$I$5+1&gt;'Primary Inputs'!$C$17,0,(SUM(OFFSET($I$75,0,AX$5-$I$5-$A94+1)))*$C94))</f>
        <v>0</v>
      </c>
      <c r="AY94" s="186">
        <f ca="1">IF(AY$5-$I$5&lt;$A94-1," ",IF(AY$5-$I$5+1&gt;'Primary Inputs'!$C$17,0,(SUM(OFFSET($I$75,0,AY$5-$I$5-$A94+1)))*$C94))</f>
        <v>0</v>
      </c>
      <c r="AZ94" s="186">
        <f ca="1">IF(AZ$5-$I$5&lt;$A94-1," ",IF(AZ$5-$I$5+1&gt;'Primary Inputs'!$C$17,0,(SUM(OFFSET($I$75,0,AZ$5-$I$5-$A94+1)))*$C94))</f>
        <v>0</v>
      </c>
      <c r="BA94" s="186">
        <f ca="1">IF(BA$5-$I$5&lt;$A94-1," ",IF(BA$5-$I$5+1&gt;'Primary Inputs'!$C$17,0,(SUM(OFFSET($I$75,0,BA$5-$I$5-$A94+1)))*$C94))</f>
        <v>0</v>
      </c>
      <c r="BB94" s="186">
        <f ca="1">IF(BB$5-$I$5&lt;$A94-1," ",IF(BB$5-$I$5+1&gt;'Primary Inputs'!$C$17,0,(SUM(OFFSET($I$75,0,BB$5-$I$5-$A94+1)))*$C94))</f>
        <v>0</v>
      </c>
      <c r="BC94" s="186">
        <f ca="1">IF(BC$5-$I$5&lt;$A94-1," ",IF(BC$5-$I$5+1&gt;'Primary Inputs'!$C$17,0,(SUM(OFFSET($I$75,0,BC$5-$I$5-$A94+1)))*$C94))</f>
        <v>0</v>
      </c>
      <c r="BD94" s="186">
        <f ca="1">IF(BD$5-$I$5&lt;$A94-1," ",IF(BD$5-$I$5+1&gt;'Primary Inputs'!$C$17,0,(SUM(OFFSET($I$75,0,BD$5-$I$5-$A94+1)))*$C94))</f>
        <v>0</v>
      </c>
      <c r="BE94" s="186">
        <f ca="1">IF(BE$5-$I$5&lt;$A94-1," ",IF(BE$5-$I$5+1&gt;'Primary Inputs'!$C$17,0,(SUM(OFFSET($I$75,0,BE$5-$I$5-$A94+1)))*$C94))</f>
        <v>0</v>
      </c>
      <c r="BF94" s="186">
        <f ca="1">IF(BF$5-$I$5&lt;$A94-1," ",IF(BF$5-$I$5+1&gt;'Primary Inputs'!$C$17,0,(SUM(OFFSET($I$75,0,BF$5-$I$5-$A94+1)))*$C94))</f>
        <v>0</v>
      </c>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row>
    <row r="95" spans="1:104">
      <c r="A95" s="134">
        <v>16</v>
      </c>
      <c r="B95" s="134" t="s">
        <v>188</v>
      </c>
      <c r="C95" s="134">
        <f ca="1">OFFSET('Primary Inputs'!$E$12,0,$A95-1)</f>
        <v>0</v>
      </c>
      <c r="I95" s="186" t="str">
        <f ca="1">IF(I$5-$I$5&lt;$A95-1," ",IF(I$5-$I$5+1&gt;'Primary Inputs'!$C$17,0,(SUM(OFFSET($I$75,0,I$5-$I$5-$A95+1)))*$C95))</f>
        <v xml:space="preserve"> </v>
      </c>
      <c r="J95" s="186" t="str">
        <f ca="1">IF(J$5-$I$5&lt;$A95-1," ",IF(J$5-$I$5+1&gt;'Primary Inputs'!$C$17,0,(SUM(OFFSET($I$75,0,J$5-$I$5-$A95+1)))*$C95))</f>
        <v xml:space="preserve"> </v>
      </c>
      <c r="K95" s="186" t="str">
        <f ca="1">IF(K$5-$I$5&lt;$A95-1," ",IF(K$5-$I$5+1&gt;'Primary Inputs'!$C$17,0,(SUM(OFFSET($I$75,0,K$5-$I$5-$A95+1)))*$C95))</f>
        <v xml:space="preserve"> </v>
      </c>
      <c r="L95" s="186" t="str">
        <f ca="1">IF(L$5-$I$5&lt;$A95-1," ",IF(L$5-$I$5+1&gt;'Primary Inputs'!$C$17,0,(SUM(OFFSET($I$75,0,L$5-$I$5-$A95+1)))*$C95))</f>
        <v xml:space="preserve"> </v>
      </c>
      <c r="M95" s="186" t="str">
        <f ca="1">IF(M$5-$I$5&lt;$A95-1," ",IF(M$5-$I$5+1&gt;'Primary Inputs'!$C$17,0,(SUM(OFFSET($I$75,0,M$5-$I$5-$A95+1)))*$C95))</f>
        <v xml:space="preserve"> </v>
      </c>
      <c r="N95" s="186" t="str">
        <f ca="1">IF(N$5-$I$5&lt;$A95-1," ",IF(N$5-$I$5+1&gt;'Primary Inputs'!$C$17,0,(SUM(OFFSET($I$75,0,N$5-$I$5-$A95+1)))*$C95))</f>
        <v xml:space="preserve"> </v>
      </c>
      <c r="O95" s="186" t="str">
        <f ca="1">IF(O$5-$I$5&lt;$A95-1," ",IF(O$5-$I$5+1&gt;'Primary Inputs'!$C$17,0,(SUM(OFFSET($I$75,0,O$5-$I$5-$A95+1)))*$C95))</f>
        <v xml:space="preserve"> </v>
      </c>
      <c r="P95" s="186" t="str">
        <f ca="1">IF(P$5-$I$5&lt;$A95-1," ",IF(P$5-$I$5+1&gt;'Primary Inputs'!$C$17,0,(SUM(OFFSET($I$75,0,P$5-$I$5-$A95+1)))*$C95))</f>
        <v xml:space="preserve"> </v>
      </c>
      <c r="Q95" s="186" t="str">
        <f ca="1">IF(Q$5-$I$5&lt;$A95-1," ",IF(Q$5-$I$5+1&gt;'Primary Inputs'!$C$17,0,(SUM(OFFSET($I$75,0,Q$5-$I$5-$A95+1)))*$C95))</f>
        <v xml:space="preserve"> </v>
      </c>
      <c r="R95" s="186" t="str">
        <f ca="1">IF(R$5-$I$5&lt;$A95-1," ",IF(R$5-$I$5+1&gt;'Primary Inputs'!$C$17,0,(SUM(OFFSET($I$75,0,R$5-$I$5-$A95+1)))*$C95))</f>
        <v xml:space="preserve"> </v>
      </c>
      <c r="S95" s="186" t="str">
        <f ca="1">IF(S$5-$I$5&lt;$A95-1," ",IF(S$5-$I$5+1&gt;'Primary Inputs'!$C$17,0,(SUM(OFFSET($I$75,0,S$5-$I$5-$A95+1)))*$C95))</f>
        <v xml:space="preserve"> </v>
      </c>
      <c r="T95" s="186" t="str">
        <f ca="1">IF(T$5-$I$5&lt;$A95-1," ",IF(T$5-$I$5+1&gt;'Primary Inputs'!$C$17,0,(SUM(OFFSET($I$75,0,T$5-$I$5-$A95+1)))*$C95))</f>
        <v xml:space="preserve"> </v>
      </c>
      <c r="U95" s="186" t="str">
        <f ca="1">IF(U$5-$I$5&lt;$A95-1," ",IF(U$5-$I$5+1&gt;'Primary Inputs'!$C$17,0,(SUM(OFFSET($I$75,0,U$5-$I$5-$A95+1)))*$C95))</f>
        <v xml:space="preserve"> </v>
      </c>
      <c r="V95" s="186" t="str">
        <f ca="1">IF(V$5-$I$5&lt;$A95-1," ",IF(V$5-$I$5+1&gt;'Primary Inputs'!$C$17,0,(SUM(OFFSET($I$75,0,V$5-$I$5-$A95+1)))*$C95))</f>
        <v xml:space="preserve"> </v>
      </c>
      <c r="W95" s="186" t="str">
        <f ca="1">IF(W$5-$I$5&lt;$A95-1," ",IF(W$5-$I$5+1&gt;'Primary Inputs'!$C$17,0,(SUM(OFFSET($I$75,0,W$5-$I$5-$A95+1)))*$C95))</f>
        <v xml:space="preserve"> </v>
      </c>
      <c r="X95" s="186">
        <f ca="1">IF(X$5-$I$5&lt;$A95-1," ",IF(X$5-$I$5+1&gt;'Primary Inputs'!$C$17,0,(SUM(OFFSET($I$75,0,X$5-$I$5-$A95+1)))*$C95))</f>
        <v>0</v>
      </c>
      <c r="Y95" s="186">
        <f ca="1">IF(Y$5-$I$5&lt;$A95-1," ",IF(Y$5-$I$5+1&gt;'Primary Inputs'!$C$17,0,(SUM(OFFSET($I$75,0,Y$5-$I$5-$A95+1)))*$C95))</f>
        <v>0</v>
      </c>
      <c r="Z95" s="186">
        <f ca="1">IF(Z$5-$I$5&lt;$A95-1," ",IF(Z$5-$I$5+1&gt;'Primary Inputs'!$C$17,0,(SUM(OFFSET($I$75,0,Z$5-$I$5-$A95+1)))*$C95))</f>
        <v>0</v>
      </c>
      <c r="AA95" s="186">
        <f ca="1">IF(AA$5-$I$5&lt;$A95-1," ",IF(AA$5-$I$5+1&gt;'Primary Inputs'!$C$17,0,(SUM(OFFSET($I$75,0,AA$5-$I$5-$A95+1)))*$C95))</f>
        <v>0</v>
      </c>
      <c r="AB95" s="186">
        <f ca="1">IF(AB$5-$I$5&lt;$A95-1," ",IF(AB$5-$I$5+1&gt;'Primary Inputs'!$C$17,0,(SUM(OFFSET($I$75,0,AB$5-$I$5-$A95+1)))*$C95))</f>
        <v>0</v>
      </c>
      <c r="AC95" s="186">
        <f ca="1">IF(AC$5-$I$5&lt;$A95-1," ",IF(AC$5-$I$5+1&gt;'Primary Inputs'!$C$17,0,(SUM(OFFSET($I$75,0,AC$5-$I$5-$A95+1)))*$C95))</f>
        <v>0</v>
      </c>
      <c r="AD95" s="186">
        <f ca="1">IF(AD$5-$I$5&lt;$A95-1," ",IF(AD$5-$I$5+1&gt;'Primary Inputs'!$C$17,0,(SUM(OFFSET($I$75,0,AD$5-$I$5-$A95+1)))*$C95))</f>
        <v>0</v>
      </c>
      <c r="AE95" s="186">
        <f ca="1">IF(AE$5-$I$5&lt;$A95-1," ",IF(AE$5-$I$5+1&gt;'Primary Inputs'!$C$17,0,(SUM(OFFSET($I$75,0,AE$5-$I$5-$A95+1)))*$C95))</f>
        <v>0</v>
      </c>
      <c r="AF95" s="186">
        <f ca="1">IF(AF$5-$I$5&lt;$A95-1," ",IF(AF$5-$I$5+1&gt;'Primary Inputs'!$C$17,0,(SUM(OFFSET($I$75,0,AF$5-$I$5-$A95+1)))*$C95))</f>
        <v>0</v>
      </c>
      <c r="AG95" s="186">
        <f ca="1">IF(AG$5-$I$5&lt;$A95-1," ",IF(AG$5-$I$5+1&gt;'Primary Inputs'!$C$17,0,(SUM(OFFSET($I$75,0,AG$5-$I$5-$A95+1)))*$C95))</f>
        <v>0</v>
      </c>
      <c r="AH95" s="186">
        <f ca="1">IF(AH$5-$I$5&lt;$A95-1," ",IF(AH$5-$I$5+1&gt;'Primary Inputs'!$C$17,0,(SUM(OFFSET($I$75,0,AH$5-$I$5-$A95+1)))*$C95))</f>
        <v>0</v>
      </c>
      <c r="AI95" s="186">
        <f ca="1">IF(AI$5-$I$5&lt;$A95-1," ",IF(AI$5-$I$5+1&gt;'Primary Inputs'!$C$17,0,(SUM(OFFSET($I$75,0,AI$5-$I$5-$A95+1)))*$C95))</f>
        <v>0</v>
      </c>
      <c r="AJ95" s="186">
        <f ca="1">IF(AJ$5-$I$5&lt;$A95-1," ",IF(AJ$5-$I$5+1&gt;'Primary Inputs'!$C$17,0,(SUM(OFFSET($I$75,0,AJ$5-$I$5-$A95+1)))*$C95))</f>
        <v>0</v>
      </c>
      <c r="AK95" s="186">
        <f ca="1">IF(AK$5-$I$5&lt;$A95-1," ",IF(AK$5-$I$5+1&gt;'Primary Inputs'!$C$17,0,(SUM(OFFSET($I$75,0,AK$5-$I$5-$A95+1)))*$C95))</f>
        <v>0</v>
      </c>
      <c r="AL95" s="186">
        <f ca="1">IF(AL$5-$I$5&lt;$A95-1," ",IF(AL$5-$I$5+1&gt;'Primary Inputs'!$C$17,0,(SUM(OFFSET($I$75,0,AL$5-$I$5-$A95+1)))*$C95))</f>
        <v>0</v>
      </c>
      <c r="AM95" s="186">
        <f ca="1">IF(AM$5-$I$5&lt;$A95-1," ",IF(AM$5-$I$5+1&gt;'Primary Inputs'!$C$17,0,(SUM(OFFSET($I$75,0,AM$5-$I$5-$A95+1)))*$C95))</f>
        <v>0</v>
      </c>
      <c r="AN95" s="186">
        <f ca="1">IF(AN$5-$I$5&lt;$A95-1," ",IF(AN$5-$I$5+1&gt;'Primary Inputs'!$C$17,0,(SUM(OFFSET($I$75,0,AN$5-$I$5-$A95+1)))*$C95))</f>
        <v>0</v>
      </c>
      <c r="AO95" s="186">
        <f ca="1">IF(AO$5-$I$5&lt;$A95-1," ",IF(AO$5-$I$5+1&gt;'Primary Inputs'!$C$17,0,(SUM(OFFSET($I$75,0,AO$5-$I$5-$A95+1)))*$C95))</f>
        <v>0</v>
      </c>
      <c r="AP95" s="186">
        <f ca="1">IF(AP$5-$I$5&lt;$A95-1," ",IF(AP$5-$I$5+1&gt;'Primary Inputs'!$C$17,0,(SUM(OFFSET($I$75,0,AP$5-$I$5-$A95+1)))*$C95))</f>
        <v>0</v>
      </c>
      <c r="AQ95" s="186">
        <f ca="1">IF(AQ$5-$I$5&lt;$A95-1," ",IF(AQ$5-$I$5+1&gt;'Primary Inputs'!$C$17,0,(SUM(OFFSET($I$75,0,AQ$5-$I$5-$A95+1)))*$C95))</f>
        <v>0</v>
      </c>
      <c r="AR95" s="186">
        <f ca="1">IF(AR$5-$I$5&lt;$A95-1," ",IF(AR$5-$I$5+1&gt;'Primary Inputs'!$C$17,0,(SUM(OFFSET($I$75,0,AR$5-$I$5-$A95+1)))*$C95))</f>
        <v>0</v>
      </c>
      <c r="AS95" s="186">
        <f ca="1">IF(AS$5-$I$5&lt;$A95-1," ",IF(AS$5-$I$5+1&gt;'Primary Inputs'!$C$17,0,(SUM(OFFSET($I$75,0,AS$5-$I$5-$A95+1)))*$C95))</f>
        <v>0</v>
      </c>
      <c r="AT95" s="186">
        <f ca="1">IF(AT$5-$I$5&lt;$A95-1," ",IF(AT$5-$I$5+1&gt;'Primary Inputs'!$C$17,0,(SUM(OFFSET($I$75,0,AT$5-$I$5-$A95+1)))*$C95))</f>
        <v>0</v>
      </c>
      <c r="AU95" s="186">
        <f ca="1">IF(AU$5-$I$5&lt;$A95-1," ",IF(AU$5-$I$5+1&gt;'Primary Inputs'!$C$17,0,(SUM(OFFSET($I$75,0,AU$5-$I$5-$A95+1)))*$C95))</f>
        <v>0</v>
      </c>
      <c r="AV95" s="186">
        <f ca="1">IF(AV$5-$I$5&lt;$A95-1," ",IF(AV$5-$I$5+1&gt;'Primary Inputs'!$C$17,0,(SUM(OFFSET($I$75,0,AV$5-$I$5-$A95+1)))*$C95))</f>
        <v>0</v>
      </c>
      <c r="AW95" s="186">
        <f ca="1">IF(AW$5-$I$5&lt;$A95-1," ",IF(AW$5-$I$5+1&gt;'Primary Inputs'!$C$17,0,(SUM(OFFSET($I$75,0,AW$5-$I$5-$A95+1)))*$C95))</f>
        <v>0</v>
      </c>
      <c r="AX95" s="186">
        <f ca="1">IF(AX$5-$I$5&lt;$A95-1," ",IF(AX$5-$I$5+1&gt;'Primary Inputs'!$C$17,0,(SUM(OFFSET($I$75,0,AX$5-$I$5-$A95+1)))*$C95))</f>
        <v>0</v>
      </c>
      <c r="AY95" s="186">
        <f ca="1">IF(AY$5-$I$5&lt;$A95-1," ",IF(AY$5-$I$5+1&gt;'Primary Inputs'!$C$17,0,(SUM(OFFSET($I$75,0,AY$5-$I$5-$A95+1)))*$C95))</f>
        <v>0</v>
      </c>
      <c r="AZ95" s="186">
        <f ca="1">IF(AZ$5-$I$5&lt;$A95-1," ",IF(AZ$5-$I$5+1&gt;'Primary Inputs'!$C$17,0,(SUM(OFFSET($I$75,0,AZ$5-$I$5-$A95+1)))*$C95))</f>
        <v>0</v>
      </c>
      <c r="BA95" s="186">
        <f ca="1">IF(BA$5-$I$5&lt;$A95-1," ",IF(BA$5-$I$5+1&gt;'Primary Inputs'!$C$17,0,(SUM(OFFSET($I$75,0,BA$5-$I$5-$A95+1)))*$C95))</f>
        <v>0</v>
      </c>
      <c r="BB95" s="186">
        <f ca="1">IF(BB$5-$I$5&lt;$A95-1," ",IF(BB$5-$I$5+1&gt;'Primary Inputs'!$C$17,0,(SUM(OFFSET($I$75,0,BB$5-$I$5-$A95+1)))*$C95))</f>
        <v>0</v>
      </c>
      <c r="BC95" s="186">
        <f ca="1">IF(BC$5-$I$5&lt;$A95-1," ",IF(BC$5-$I$5+1&gt;'Primary Inputs'!$C$17,0,(SUM(OFFSET($I$75,0,BC$5-$I$5-$A95+1)))*$C95))</f>
        <v>0</v>
      </c>
      <c r="BD95" s="186">
        <f ca="1">IF(BD$5-$I$5&lt;$A95-1," ",IF(BD$5-$I$5+1&gt;'Primary Inputs'!$C$17,0,(SUM(OFFSET($I$75,0,BD$5-$I$5-$A95+1)))*$C95))</f>
        <v>0</v>
      </c>
      <c r="BE95" s="186">
        <f ca="1">IF(BE$5-$I$5&lt;$A95-1," ",IF(BE$5-$I$5+1&gt;'Primary Inputs'!$C$17,0,(SUM(OFFSET($I$75,0,BE$5-$I$5-$A95+1)))*$C95))</f>
        <v>0</v>
      </c>
      <c r="BF95" s="186">
        <f ca="1">IF(BF$5-$I$5&lt;$A95-1," ",IF(BF$5-$I$5+1&gt;'Primary Inputs'!$C$17,0,(SUM(OFFSET($I$75,0,BF$5-$I$5-$A95+1)))*$C95))</f>
        <v>0</v>
      </c>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row>
    <row r="96" spans="1:104">
      <c r="A96" s="134">
        <v>17</v>
      </c>
      <c r="B96" s="134" t="s">
        <v>189</v>
      </c>
      <c r="C96" s="134">
        <f ca="1">OFFSET('Primary Inputs'!$E$12,0,$A96-1)</f>
        <v>0</v>
      </c>
      <c r="I96" s="186" t="str">
        <f ca="1">IF(I$5-$I$5&lt;$A96-1," ",IF(I$5-$I$5+1&gt;'Primary Inputs'!$C$17,0,(SUM(OFFSET($I$75,0,I$5-$I$5-$A96+1)))*$C96))</f>
        <v xml:space="preserve"> </v>
      </c>
      <c r="J96" s="186" t="str">
        <f ca="1">IF(J$5-$I$5&lt;$A96-1," ",IF(J$5-$I$5+1&gt;'Primary Inputs'!$C$17,0,(SUM(OFFSET($I$75,0,J$5-$I$5-$A96+1)))*$C96))</f>
        <v xml:space="preserve"> </v>
      </c>
      <c r="K96" s="186" t="str">
        <f ca="1">IF(K$5-$I$5&lt;$A96-1," ",IF(K$5-$I$5+1&gt;'Primary Inputs'!$C$17,0,(SUM(OFFSET($I$75,0,K$5-$I$5-$A96+1)))*$C96))</f>
        <v xml:space="preserve"> </v>
      </c>
      <c r="L96" s="186" t="str">
        <f ca="1">IF(L$5-$I$5&lt;$A96-1," ",IF(L$5-$I$5+1&gt;'Primary Inputs'!$C$17,0,(SUM(OFFSET($I$75,0,L$5-$I$5-$A96+1)))*$C96))</f>
        <v xml:space="preserve"> </v>
      </c>
      <c r="M96" s="186" t="str">
        <f ca="1">IF(M$5-$I$5&lt;$A96-1," ",IF(M$5-$I$5+1&gt;'Primary Inputs'!$C$17,0,(SUM(OFFSET($I$75,0,M$5-$I$5-$A96+1)))*$C96))</f>
        <v xml:space="preserve"> </v>
      </c>
      <c r="N96" s="186" t="str">
        <f ca="1">IF(N$5-$I$5&lt;$A96-1," ",IF(N$5-$I$5+1&gt;'Primary Inputs'!$C$17,0,(SUM(OFFSET($I$75,0,N$5-$I$5-$A96+1)))*$C96))</f>
        <v xml:space="preserve"> </v>
      </c>
      <c r="O96" s="186" t="str">
        <f ca="1">IF(O$5-$I$5&lt;$A96-1," ",IF(O$5-$I$5+1&gt;'Primary Inputs'!$C$17,0,(SUM(OFFSET($I$75,0,O$5-$I$5-$A96+1)))*$C96))</f>
        <v xml:space="preserve"> </v>
      </c>
      <c r="P96" s="186" t="str">
        <f ca="1">IF(P$5-$I$5&lt;$A96-1," ",IF(P$5-$I$5+1&gt;'Primary Inputs'!$C$17,0,(SUM(OFFSET($I$75,0,P$5-$I$5-$A96+1)))*$C96))</f>
        <v xml:space="preserve"> </v>
      </c>
      <c r="Q96" s="186" t="str">
        <f ca="1">IF(Q$5-$I$5&lt;$A96-1," ",IF(Q$5-$I$5+1&gt;'Primary Inputs'!$C$17,0,(SUM(OFFSET($I$75,0,Q$5-$I$5-$A96+1)))*$C96))</f>
        <v xml:space="preserve"> </v>
      </c>
      <c r="R96" s="186" t="str">
        <f ca="1">IF(R$5-$I$5&lt;$A96-1," ",IF(R$5-$I$5+1&gt;'Primary Inputs'!$C$17,0,(SUM(OFFSET($I$75,0,R$5-$I$5-$A96+1)))*$C96))</f>
        <v xml:space="preserve"> </v>
      </c>
      <c r="S96" s="186" t="str">
        <f ca="1">IF(S$5-$I$5&lt;$A96-1," ",IF(S$5-$I$5+1&gt;'Primary Inputs'!$C$17,0,(SUM(OFFSET($I$75,0,S$5-$I$5-$A96+1)))*$C96))</f>
        <v xml:space="preserve"> </v>
      </c>
      <c r="T96" s="186" t="str">
        <f ca="1">IF(T$5-$I$5&lt;$A96-1," ",IF(T$5-$I$5+1&gt;'Primary Inputs'!$C$17,0,(SUM(OFFSET($I$75,0,T$5-$I$5-$A96+1)))*$C96))</f>
        <v xml:space="preserve"> </v>
      </c>
      <c r="U96" s="186" t="str">
        <f ca="1">IF(U$5-$I$5&lt;$A96-1," ",IF(U$5-$I$5+1&gt;'Primary Inputs'!$C$17,0,(SUM(OFFSET($I$75,0,U$5-$I$5-$A96+1)))*$C96))</f>
        <v xml:space="preserve"> </v>
      </c>
      <c r="V96" s="186" t="str">
        <f ca="1">IF(V$5-$I$5&lt;$A96-1," ",IF(V$5-$I$5+1&gt;'Primary Inputs'!$C$17,0,(SUM(OFFSET($I$75,0,V$5-$I$5-$A96+1)))*$C96))</f>
        <v xml:space="preserve"> </v>
      </c>
      <c r="W96" s="186" t="str">
        <f ca="1">IF(W$5-$I$5&lt;$A96-1," ",IF(W$5-$I$5+1&gt;'Primary Inputs'!$C$17,0,(SUM(OFFSET($I$75,0,W$5-$I$5-$A96+1)))*$C96))</f>
        <v xml:space="preserve"> </v>
      </c>
      <c r="X96" s="186" t="str">
        <f ca="1">IF(X$5-$I$5&lt;$A96-1," ",IF(X$5-$I$5+1&gt;'Primary Inputs'!$C$17,0,(SUM(OFFSET($I$75,0,X$5-$I$5-$A96+1)))*$C96))</f>
        <v xml:space="preserve"> </v>
      </c>
      <c r="Y96" s="186">
        <f ca="1">IF(Y$5-$I$5&lt;$A96-1," ",IF(Y$5-$I$5+1&gt;'Primary Inputs'!$C$17,0,(SUM(OFFSET($I$75,0,Y$5-$I$5-$A96+1)))*$C96))</f>
        <v>0</v>
      </c>
      <c r="Z96" s="186">
        <f ca="1">IF(Z$5-$I$5&lt;$A96-1," ",IF(Z$5-$I$5+1&gt;'Primary Inputs'!$C$17,0,(SUM(OFFSET($I$75,0,Z$5-$I$5-$A96+1)))*$C96))</f>
        <v>0</v>
      </c>
      <c r="AA96" s="186">
        <f ca="1">IF(AA$5-$I$5&lt;$A96-1," ",IF(AA$5-$I$5+1&gt;'Primary Inputs'!$C$17,0,(SUM(OFFSET($I$75,0,AA$5-$I$5-$A96+1)))*$C96))</f>
        <v>0</v>
      </c>
      <c r="AB96" s="186">
        <f ca="1">IF(AB$5-$I$5&lt;$A96-1," ",IF(AB$5-$I$5+1&gt;'Primary Inputs'!$C$17,0,(SUM(OFFSET($I$75,0,AB$5-$I$5-$A96+1)))*$C96))</f>
        <v>0</v>
      </c>
      <c r="AC96" s="186">
        <f ca="1">IF(AC$5-$I$5&lt;$A96-1," ",IF(AC$5-$I$5+1&gt;'Primary Inputs'!$C$17,0,(SUM(OFFSET($I$75,0,AC$5-$I$5-$A96+1)))*$C96))</f>
        <v>0</v>
      </c>
      <c r="AD96" s="186">
        <f ca="1">IF(AD$5-$I$5&lt;$A96-1," ",IF(AD$5-$I$5+1&gt;'Primary Inputs'!$C$17,0,(SUM(OFFSET($I$75,0,AD$5-$I$5-$A96+1)))*$C96))</f>
        <v>0</v>
      </c>
      <c r="AE96" s="186">
        <f ca="1">IF(AE$5-$I$5&lt;$A96-1," ",IF(AE$5-$I$5+1&gt;'Primary Inputs'!$C$17,0,(SUM(OFFSET($I$75,0,AE$5-$I$5-$A96+1)))*$C96))</f>
        <v>0</v>
      </c>
      <c r="AF96" s="186">
        <f ca="1">IF(AF$5-$I$5&lt;$A96-1," ",IF(AF$5-$I$5+1&gt;'Primary Inputs'!$C$17,0,(SUM(OFFSET($I$75,0,AF$5-$I$5-$A96+1)))*$C96))</f>
        <v>0</v>
      </c>
      <c r="AG96" s="186">
        <f ca="1">IF(AG$5-$I$5&lt;$A96-1," ",IF(AG$5-$I$5+1&gt;'Primary Inputs'!$C$17,0,(SUM(OFFSET($I$75,0,AG$5-$I$5-$A96+1)))*$C96))</f>
        <v>0</v>
      </c>
      <c r="AH96" s="186">
        <f ca="1">IF(AH$5-$I$5&lt;$A96-1," ",IF(AH$5-$I$5+1&gt;'Primary Inputs'!$C$17,0,(SUM(OFFSET($I$75,0,AH$5-$I$5-$A96+1)))*$C96))</f>
        <v>0</v>
      </c>
      <c r="AI96" s="186">
        <f ca="1">IF(AI$5-$I$5&lt;$A96-1," ",IF(AI$5-$I$5+1&gt;'Primary Inputs'!$C$17,0,(SUM(OFFSET($I$75,0,AI$5-$I$5-$A96+1)))*$C96))</f>
        <v>0</v>
      </c>
      <c r="AJ96" s="186">
        <f ca="1">IF(AJ$5-$I$5&lt;$A96-1," ",IF(AJ$5-$I$5+1&gt;'Primary Inputs'!$C$17,0,(SUM(OFFSET($I$75,0,AJ$5-$I$5-$A96+1)))*$C96))</f>
        <v>0</v>
      </c>
      <c r="AK96" s="186">
        <f ca="1">IF(AK$5-$I$5&lt;$A96-1," ",IF(AK$5-$I$5+1&gt;'Primary Inputs'!$C$17,0,(SUM(OFFSET($I$75,0,AK$5-$I$5-$A96+1)))*$C96))</f>
        <v>0</v>
      </c>
      <c r="AL96" s="186">
        <f ca="1">IF(AL$5-$I$5&lt;$A96-1," ",IF(AL$5-$I$5+1&gt;'Primary Inputs'!$C$17,0,(SUM(OFFSET($I$75,0,AL$5-$I$5-$A96+1)))*$C96))</f>
        <v>0</v>
      </c>
      <c r="AM96" s="186">
        <f ca="1">IF(AM$5-$I$5&lt;$A96-1," ",IF(AM$5-$I$5+1&gt;'Primary Inputs'!$C$17,0,(SUM(OFFSET($I$75,0,AM$5-$I$5-$A96+1)))*$C96))</f>
        <v>0</v>
      </c>
      <c r="AN96" s="186">
        <f ca="1">IF(AN$5-$I$5&lt;$A96-1," ",IF(AN$5-$I$5+1&gt;'Primary Inputs'!$C$17,0,(SUM(OFFSET($I$75,0,AN$5-$I$5-$A96+1)))*$C96))</f>
        <v>0</v>
      </c>
      <c r="AO96" s="186">
        <f ca="1">IF(AO$5-$I$5&lt;$A96-1," ",IF(AO$5-$I$5+1&gt;'Primary Inputs'!$C$17,0,(SUM(OFFSET($I$75,0,AO$5-$I$5-$A96+1)))*$C96))</f>
        <v>0</v>
      </c>
      <c r="AP96" s="186">
        <f ca="1">IF(AP$5-$I$5&lt;$A96-1," ",IF(AP$5-$I$5+1&gt;'Primary Inputs'!$C$17,0,(SUM(OFFSET($I$75,0,AP$5-$I$5-$A96+1)))*$C96))</f>
        <v>0</v>
      </c>
      <c r="AQ96" s="186">
        <f ca="1">IF(AQ$5-$I$5&lt;$A96-1," ",IF(AQ$5-$I$5+1&gt;'Primary Inputs'!$C$17,0,(SUM(OFFSET($I$75,0,AQ$5-$I$5-$A96+1)))*$C96))</f>
        <v>0</v>
      </c>
      <c r="AR96" s="186">
        <f ca="1">IF(AR$5-$I$5&lt;$A96-1," ",IF(AR$5-$I$5+1&gt;'Primary Inputs'!$C$17,0,(SUM(OFFSET($I$75,0,AR$5-$I$5-$A96+1)))*$C96))</f>
        <v>0</v>
      </c>
      <c r="AS96" s="186">
        <f ca="1">IF(AS$5-$I$5&lt;$A96-1," ",IF(AS$5-$I$5+1&gt;'Primary Inputs'!$C$17,0,(SUM(OFFSET($I$75,0,AS$5-$I$5-$A96+1)))*$C96))</f>
        <v>0</v>
      </c>
      <c r="AT96" s="186">
        <f ca="1">IF(AT$5-$I$5&lt;$A96-1," ",IF(AT$5-$I$5+1&gt;'Primary Inputs'!$C$17,0,(SUM(OFFSET($I$75,0,AT$5-$I$5-$A96+1)))*$C96))</f>
        <v>0</v>
      </c>
      <c r="AU96" s="186">
        <f ca="1">IF(AU$5-$I$5&lt;$A96-1," ",IF(AU$5-$I$5+1&gt;'Primary Inputs'!$C$17,0,(SUM(OFFSET($I$75,0,AU$5-$I$5-$A96+1)))*$C96))</f>
        <v>0</v>
      </c>
      <c r="AV96" s="186">
        <f ca="1">IF(AV$5-$I$5&lt;$A96-1," ",IF(AV$5-$I$5+1&gt;'Primary Inputs'!$C$17,0,(SUM(OFFSET($I$75,0,AV$5-$I$5-$A96+1)))*$C96))</f>
        <v>0</v>
      </c>
      <c r="AW96" s="186">
        <f ca="1">IF(AW$5-$I$5&lt;$A96-1," ",IF(AW$5-$I$5+1&gt;'Primary Inputs'!$C$17,0,(SUM(OFFSET($I$75,0,AW$5-$I$5-$A96+1)))*$C96))</f>
        <v>0</v>
      </c>
      <c r="AX96" s="186">
        <f ca="1">IF(AX$5-$I$5&lt;$A96-1," ",IF(AX$5-$I$5+1&gt;'Primary Inputs'!$C$17,0,(SUM(OFFSET($I$75,0,AX$5-$I$5-$A96+1)))*$C96))</f>
        <v>0</v>
      </c>
      <c r="AY96" s="186">
        <f ca="1">IF(AY$5-$I$5&lt;$A96-1," ",IF(AY$5-$I$5+1&gt;'Primary Inputs'!$C$17,0,(SUM(OFFSET($I$75,0,AY$5-$I$5-$A96+1)))*$C96))</f>
        <v>0</v>
      </c>
      <c r="AZ96" s="186">
        <f ca="1">IF(AZ$5-$I$5&lt;$A96-1," ",IF(AZ$5-$I$5+1&gt;'Primary Inputs'!$C$17,0,(SUM(OFFSET($I$75,0,AZ$5-$I$5-$A96+1)))*$C96))</f>
        <v>0</v>
      </c>
      <c r="BA96" s="186">
        <f ca="1">IF(BA$5-$I$5&lt;$A96-1," ",IF(BA$5-$I$5+1&gt;'Primary Inputs'!$C$17,0,(SUM(OFFSET($I$75,0,BA$5-$I$5-$A96+1)))*$C96))</f>
        <v>0</v>
      </c>
      <c r="BB96" s="186">
        <f ca="1">IF(BB$5-$I$5&lt;$A96-1," ",IF(BB$5-$I$5+1&gt;'Primary Inputs'!$C$17,0,(SUM(OFFSET($I$75,0,BB$5-$I$5-$A96+1)))*$C96))</f>
        <v>0</v>
      </c>
      <c r="BC96" s="186">
        <f ca="1">IF(BC$5-$I$5&lt;$A96-1," ",IF(BC$5-$I$5+1&gt;'Primary Inputs'!$C$17,0,(SUM(OFFSET($I$75,0,BC$5-$I$5-$A96+1)))*$C96))</f>
        <v>0</v>
      </c>
      <c r="BD96" s="186">
        <f ca="1">IF(BD$5-$I$5&lt;$A96-1," ",IF(BD$5-$I$5+1&gt;'Primary Inputs'!$C$17,0,(SUM(OFFSET($I$75,0,BD$5-$I$5-$A96+1)))*$C96))</f>
        <v>0</v>
      </c>
      <c r="BE96" s="186">
        <f ca="1">IF(BE$5-$I$5&lt;$A96-1," ",IF(BE$5-$I$5+1&gt;'Primary Inputs'!$C$17,0,(SUM(OFFSET($I$75,0,BE$5-$I$5-$A96+1)))*$C96))</f>
        <v>0</v>
      </c>
      <c r="BF96" s="186">
        <f ca="1">IF(BF$5-$I$5&lt;$A96-1," ",IF(BF$5-$I$5+1&gt;'Primary Inputs'!$C$17,0,(SUM(OFFSET($I$75,0,BF$5-$I$5-$A96+1)))*$C96))</f>
        <v>0</v>
      </c>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row>
    <row r="97" spans="1:104">
      <c r="A97" s="134">
        <v>18</v>
      </c>
      <c r="B97" s="134" t="s">
        <v>190</v>
      </c>
      <c r="C97" s="134">
        <f ca="1">OFFSET('Primary Inputs'!$E$12,0,$A97-1)</f>
        <v>0</v>
      </c>
      <c r="I97" s="186" t="str">
        <f ca="1">IF(I$5-$I$5&lt;$A97-1," ",IF(I$5-$I$5+1&gt;'Primary Inputs'!$C$17,0,(SUM(OFFSET($I$75,0,I$5-$I$5-$A97+1)))*$C97))</f>
        <v xml:space="preserve"> </v>
      </c>
      <c r="J97" s="186" t="str">
        <f ca="1">IF(J$5-$I$5&lt;$A97-1," ",IF(J$5-$I$5+1&gt;'Primary Inputs'!$C$17,0,(SUM(OFFSET($I$75,0,J$5-$I$5-$A97+1)))*$C97))</f>
        <v xml:space="preserve"> </v>
      </c>
      <c r="K97" s="186" t="str">
        <f ca="1">IF(K$5-$I$5&lt;$A97-1," ",IF(K$5-$I$5+1&gt;'Primary Inputs'!$C$17,0,(SUM(OFFSET($I$75,0,K$5-$I$5-$A97+1)))*$C97))</f>
        <v xml:space="preserve"> </v>
      </c>
      <c r="L97" s="186" t="str">
        <f ca="1">IF(L$5-$I$5&lt;$A97-1," ",IF(L$5-$I$5+1&gt;'Primary Inputs'!$C$17,0,(SUM(OFFSET($I$75,0,L$5-$I$5-$A97+1)))*$C97))</f>
        <v xml:space="preserve"> </v>
      </c>
      <c r="M97" s="186" t="str">
        <f ca="1">IF(M$5-$I$5&lt;$A97-1," ",IF(M$5-$I$5+1&gt;'Primary Inputs'!$C$17,0,(SUM(OFFSET($I$75,0,M$5-$I$5-$A97+1)))*$C97))</f>
        <v xml:space="preserve"> </v>
      </c>
      <c r="N97" s="186" t="str">
        <f ca="1">IF(N$5-$I$5&lt;$A97-1," ",IF(N$5-$I$5+1&gt;'Primary Inputs'!$C$17,0,(SUM(OFFSET($I$75,0,N$5-$I$5-$A97+1)))*$C97))</f>
        <v xml:space="preserve"> </v>
      </c>
      <c r="O97" s="186" t="str">
        <f ca="1">IF(O$5-$I$5&lt;$A97-1," ",IF(O$5-$I$5+1&gt;'Primary Inputs'!$C$17,0,(SUM(OFFSET($I$75,0,O$5-$I$5-$A97+1)))*$C97))</f>
        <v xml:space="preserve"> </v>
      </c>
      <c r="P97" s="186" t="str">
        <f ca="1">IF(P$5-$I$5&lt;$A97-1," ",IF(P$5-$I$5+1&gt;'Primary Inputs'!$C$17,0,(SUM(OFFSET($I$75,0,P$5-$I$5-$A97+1)))*$C97))</f>
        <v xml:space="preserve"> </v>
      </c>
      <c r="Q97" s="186" t="str">
        <f ca="1">IF(Q$5-$I$5&lt;$A97-1," ",IF(Q$5-$I$5+1&gt;'Primary Inputs'!$C$17,0,(SUM(OFFSET($I$75,0,Q$5-$I$5-$A97+1)))*$C97))</f>
        <v xml:space="preserve"> </v>
      </c>
      <c r="R97" s="186" t="str">
        <f ca="1">IF(R$5-$I$5&lt;$A97-1," ",IF(R$5-$I$5+1&gt;'Primary Inputs'!$C$17,0,(SUM(OFFSET($I$75,0,R$5-$I$5-$A97+1)))*$C97))</f>
        <v xml:space="preserve"> </v>
      </c>
      <c r="S97" s="186" t="str">
        <f ca="1">IF(S$5-$I$5&lt;$A97-1," ",IF(S$5-$I$5+1&gt;'Primary Inputs'!$C$17,0,(SUM(OFFSET($I$75,0,S$5-$I$5-$A97+1)))*$C97))</f>
        <v xml:space="preserve"> </v>
      </c>
      <c r="T97" s="186" t="str">
        <f ca="1">IF(T$5-$I$5&lt;$A97-1," ",IF(T$5-$I$5+1&gt;'Primary Inputs'!$C$17,0,(SUM(OFFSET($I$75,0,T$5-$I$5-$A97+1)))*$C97))</f>
        <v xml:space="preserve"> </v>
      </c>
      <c r="U97" s="186" t="str">
        <f ca="1">IF(U$5-$I$5&lt;$A97-1," ",IF(U$5-$I$5+1&gt;'Primary Inputs'!$C$17,0,(SUM(OFFSET($I$75,0,U$5-$I$5-$A97+1)))*$C97))</f>
        <v xml:space="preserve"> </v>
      </c>
      <c r="V97" s="186" t="str">
        <f ca="1">IF(V$5-$I$5&lt;$A97-1," ",IF(V$5-$I$5+1&gt;'Primary Inputs'!$C$17,0,(SUM(OFFSET($I$75,0,V$5-$I$5-$A97+1)))*$C97))</f>
        <v xml:space="preserve"> </v>
      </c>
      <c r="W97" s="186" t="str">
        <f ca="1">IF(W$5-$I$5&lt;$A97-1," ",IF(W$5-$I$5+1&gt;'Primary Inputs'!$C$17,0,(SUM(OFFSET($I$75,0,W$5-$I$5-$A97+1)))*$C97))</f>
        <v xml:space="preserve"> </v>
      </c>
      <c r="X97" s="186" t="str">
        <f ca="1">IF(X$5-$I$5&lt;$A97-1," ",IF(X$5-$I$5+1&gt;'Primary Inputs'!$C$17,0,(SUM(OFFSET($I$75,0,X$5-$I$5-$A97+1)))*$C97))</f>
        <v xml:space="preserve"> </v>
      </c>
      <c r="Y97" s="186" t="str">
        <f ca="1">IF(Y$5-$I$5&lt;$A97-1," ",IF(Y$5-$I$5+1&gt;'Primary Inputs'!$C$17,0,(SUM(OFFSET($I$75,0,Y$5-$I$5-$A97+1)))*$C97))</f>
        <v xml:space="preserve"> </v>
      </c>
      <c r="Z97" s="186">
        <f ca="1">IF(Z$5-$I$5&lt;$A97-1," ",IF(Z$5-$I$5+1&gt;'Primary Inputs'!$C$17,0,(SUM(OFFSET($I$75,0,Z$5-$I$5-$A97+1)))*$C97))</f>
        <v>0</v>
      </c>
      <c r="AA97" s="186">
        <f ca="1">IF(AA$5-$I$5&lt;$A97-1," ",IF(AA$5-$I$5+1&gt;'Primary Inputs'!$C$17,0,(SUM(OFFSET($I$75,0,AA$5-$I$5-$A97+1)))*$C97))</f>
        <v>0</v>
      </c>
      <c r="AB97" s="186">
        <f ca="1">IF(AB$5-$I$5&lt;$A97-1," ",IF(AB$5-$I$5+1&gt;'Primary Inputs'!$C$17,0,(SUM(OFFSET($I$75,0,AB$5-$I$5-$A97+1)))*$C97))</f>
        <v>0</v>
      </c>
      <c r="AC97" s="186">
        <f ca="1">IF(AC$5-$I$5&lt;$A97-1," ",IF(AC$5-$I$5+1&gt;'Primary Inputs'!$C$17,0,(SUM(OFFSET($I$75,0,AC$5-$I$5-$A97+1)))*$C97))</f>
        <v>0</v>
      </c>
      <c r="AD97" s="186">
        <f ca="1">IF(AD$5-$I$5&lt;$A97-1," ",IF(AD$5-$I$5+1&gt;'Primary Inputs'!$C$17,0,(SUM(OFFSET($I$75,0,AD$5-$I$5-$A97+1)))*$C97))</f>
        <v>0</v>
      </c>
      <c r="AE97" s="186">
        <f ca="1">IF(AE$5-$I$5&lt;$A97-1," ",IF(AE$5-$I$5+1&gt;'Primary Inputs'!$C$17,0,(SUM(OFFSET($I$75,0,AE$5-$I$5-$A97+1)))*$C97))</f>
        <v>0</v>
      </c>
      <c r="AF97" s="186">
        <f ca="1">IF(AF$5-$I$5&lt;$A97-1," ",IF(AF$5-$I$5+1&gt;'Primary Inputs'!$C$17,0,(SUM(OFFSET($I$75,0,AF$5-$I$5-$A97+1)))*$C97))</f>
        <v>0</v>
      </c>
      <c r="AG97" s="186">
        <f ca="1">IF(AG$5-$I$5&lt;$A97-1," ",IF(AG$5-$I$5+1&gt;'Primary Inputs'!$C$17,0,(SUM(OFFSET($I$75,0,AG$5-$I$5-$A97+1)))*$C97))</f>
        <v>0</v>
      </c>
      <c r="AH97" s="186">
        <f ca="1">IF(AH$5-$I$5&lt;$A97-1," ",IF(AH$5-$I$5+1&gt;'Primary Inputs'!$C$17,0,(SUM(OFFSET($I$75,0,AH$5-$I$5-$A97+1)))*$C97))</f>
        <v>0</v>
      </c>
      <c r="AI97" s="186">
        <f ca="1">IF(AI$5-$I$5&lt;$A97-1," ",IF(AI$5-$I$5+1&gt;'Primary Inputs'!$C$17,0,(SUM(OFFSET($I$75,0,AI$5-$I$5-$A97+1)))*$C97))</f>
        <v>0</v>
      </c>
      <c r="AJ97" s="186">
        <f ca="1">IF(AJ$5-$I$5&lt;$A97-1," ",IF(AJ$5-$I$5+1&gt;'Primary Inputs'!$C$17,0,(SUM(OFFSET($I$75,0,AJ$5-$I$5-$A97+1)))*$C97))</f>
        <v>0</v>
      </c>
      <c r="AK97" s="186">
        <f ca="1">IF(AK$5-$I$5&lt;$A97-1," ",IF(AK$5-$I$5+1&gt;'Primary Inputs'!$C$17,0,(SUM(OFFSET($I$75,0,AK$5-$I$5-$A97+1)))*$C97))</f>
        <v>0</v>
      </c>
      <c r="AL97" s="186">
        <f ca="1">IF(AL$5-$I$5&lt;$A97-1," ",IF(AL$5-$I$5+1&gt;'Primary Inputs'!$C$17,0,(SUM(OFFSET($I$75,0,AL$5-$I$5-$A97+1)))*$C97))</f>
        <v>0</v>
      </c>
      <c r="AM97" s="186">
        <f ca="1">IF(AM$5-$I$5&lt;$A97-1," ",IF(AM$5-$I$5+1&gt;'Primary Inputs'!$C$17,0,(SUM(OFFSET($I$75,0,AM$5-$I$5-$A97+1)))*$C97))</f>
        <v>0</v>
      </c>
      <c r="AN97" s="186">
        <f ca="1">IF(AN$5-$I$5&lt;$A97-1," ",IF(AN$5-$I$5+1&gt;'Primary Inputs'!$C$17,0,(SUM(OFFSET($I$75,0,AN$5-$I$5-$A97+1)))*$C97))</f>
        <v>0</v>
      </c>
      <c r="AO97" s="186">
        <f ca="1">IF(AO$5-$I$5&lt;$A97-1," ",IF(AO$5-$I$5+1&gt;'Primary Inputs'!$C$17,0,(SUM(OFFSET($I$75,0,AO$5-$I$5-$A97+1)))*$C97))</f>
        <v>0</v>
      </c>
      <c r="AP97" s="186">
        <f ca="1">IF(AP$5-$I$5&lt;$A97-1," ",IF(AP$5-$I$5+1&gt;'Primary Inputs'!$C$17,0,(SUM(OFFSET($I$75,0,AP$5-$I$5-$A97+1)))*$C97))</f>
        <v>0</v>
      </c>
      <c r="AQ97" s="186">
        <f ca="1">IF(AQ$5-$I$5&lt;$A97-1," ",IF(AQ$5-$I$5+1&gt;'Primary Inputs'!$C$17,0,(SUM(OFFSET($I$75,0,AQ$5-$I$5-$A97+1)))*$C97))</f>
        <v>0</v>
      </c>
      <c r="AR97" s="186">
        <f ca="1">IF(AR$5-$I$5&lt;$A97-1," ",IF(AR$5-$I$5+1&gt;'Primary Inputs'!$C$17,0,(SUM(OFFSET($I$75,0,AR$5-$I$5-$A97+1)))*$C97))</f>
        <v>0</v>
      </c>
      <c r="AS97" s="186">
        <f ca="1">IF(AS$5-$I$5&lt;$A97-1," ",IF(AS$5-$I$5+1&gt;'Primary Inputs'!$C$17,0,(SUM(OFFSET($I$75,0,AS$5-$I$5-$A97+1)))*$C97))</f>
        <v>0</v>
      </c>
      <c r="AT97" s="186">
        <f ca="1">IF(AT$5-$I$5&lt;$A97-1," ",IF(AT$5-$I$5+1&gt;'Primary Inputs'!$C$17,0,(SUM(OFFSET($I$75,0,AT$5-$I$5-$A97+1)))*$C97))</f>
        <v>0</v>
      </c>
      <c r="AU97" s="186">
        <f ca="1">IF(AU$5-$I$5&lt;$A97-1," ",IF(AU$5-$I$5+1&gt;'Primary Inputs'!$C$17,0,(SUM(OFFSET($I$75,0,AU$5-$I$5-$A97+1)))*$C97))</f>
        <v>0</v>
      </c>
      <c r="AV97" s="186">
        <f ca="1">IF(AV$5-$I$5&lt;$A97-1," ",IF(AV$5-$I$5+1&gt;'Primary Inputs'!$C$17,0,(SUM(OFFSET($I$75,0,AV$5-$I$5-$A97+1)))*$C97))</f>
        <v>0</v>
      </c>
      <c r="AW97" s="186">
        <f ca="1">IF(AW$5-$I$5&lt;$A97-1," ",IF(AW$5-$I$5+1&gt;'Primary Inputs'!$C$17,0,(SUM(OFFSET($I$75,0,AW$5-$I$5-$A97+1)))*$C97))</f>
        <v>0</v>
      </c>
      <c r="AX97" s="186">
        <f ca="1">IF(AX$5-$I$5&lt;$A97-1," ",IF(AX$5-$I$5+1&gt;'Primary Inputs'!$C$17,0,(SUM(OFFSET($I$75,0,AX$5-$I$5-$A97+1)))*$C97))</f>
        <v>0</v>
      </c>
      <c r="AY97" s="186">
        <f ca="1">IF(AY$5-$I$5&lt;$A97-1," ",IF(AY$5-$I$5+1&gt;'Primary Inputs'!$C$17,0,(SUM(OFFSET($I$75,0,AY$5-$I$5-$A97+1)))*$C97))</f>
        <v>0</v>
      </c>
      <c r="AZ97" s="186">
        <f ca="1">IF(AZ$5-$I$5&lt;$A97-1," ",IF(AZ$5-$I$5+1&gt;'Primary Inputs'!$C$17,0,(SUM(OFFSET($I$75,0,AZ$5-$I$5-$A97+1)))*$C97))</f>
        <v>0</v>
      </c>
      <c r="BA97" s="186">
        <f ca="1">IF(BA$5-$I$5&lt;$A97-1," ",IF(BA$5-$I$5+1&gt;'Primary Inputs'!$C$17,0,(SUM(OFFSET($I$75,0,BA$5-$I$5-$A97+1)))*$C97))</f>
        <v>0</v>
      </c>
      <c r="BB97" s="186">
        <f ca="1">IF(BB$5-$I$5&lt;$A97-1," ",IF(BB$5-$I$5+1&gt;'Primary Inputs'!$C$17,0,(SUM(OFFSET($I$75,0,BB$5-$I$5-$A97+1)))*$C97))</f>
        <v>0</v>
      </c>
      <c r="BC97" s="186">
        <f ca="1">IF(BC$5-$I$5&lt;$A97-1," ",IF(BC$5-$I$5+1&gt;'Primary Inputs'!$C$17,0,(SUM(OFFSET($I$75,0,BC$5-$I$5-$A97+1)))*$C97))</f>
        <v>0</v>
      </c>
      <c r="BD97" s="186">
        <f ca="1">IF(BD$5-$I$5&lt;$A97-1," ",IF(BD$5-$I$5+1&gt;'Primary Inputs'!$C$17,0,(SUM(OFFSET($I$75,0,BD$5-$I$5-$A97+1)))*$C97))</f>
        <v>0</v>
      </c>
      <c r="BE97" s="186">
        <f ca="1">IF(BE$5-$I$5&lt;$A97-1," ",IF(BE$5-$I$5+1&gt;'Primary Inputs'!$C$17,0,(SUM(OFFSET($I$75,0,BE$5-$I$5-$A97+1)))*$C97))</f>
        <v>0</v>
      </c>
      <c r="BF97" s="186">
        <f ca="1">IF(BF$5-$I$5&lt;$A97-1," ",IF(BF$5-$I$5+1&gt;'Primary Inputs'!$C$17,0,(SUM(OFFSET($I$75,0,BF$5-$I$5-$A97+1)))*$C97))</f>
        <v>0</v>
      </c>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row>
    <row r="98" spans="1:104">
      <c r="A98" s="134">
        <v>19</v>
      </c>
      <c r="B98" s="134" t="s">
        <v>191</v>
      </c>
      <c r="C98" s="134">
        <f ca="1">OFFSET('Primary Inputs'!$E$12,0,$A98-1)</f>
        <v>0</v>
      </c>
      <c r="I98" s="186" t="str">
        <f ca="1">IF(I$5-$I$5&lt;$A98-1," ",IF(I$5-$I$5+1&gt;'Primary Inputs'!$C$17,0,(SUM(OFFSET($I$75,0,I$5-$I$5-$A98+1)))*$C98))</f>
        <v xml:space="preserve"> </v>
      </c>
      <c r="J98" s="186" t="str">
        <f ca="1">IF(J$5-$I$5&lt;$A98-1," ",IF(J$5-$I$5+1&gt;'Primary Inputs'!$C$17,0,(SUM(OFFSET($I$75,0,J$5-$I$5-$A98+1)))*$C98))</f>
        <v xml:space="preserve"> </v>
      </c>
      <c r="K98" s="186" t="str">
        <f ca="1">IF(K$5-$I$5&lt;$A98-1," ",IF(K$5-$I$5+1&gt;'Primary Inputs'!$C$17,0,(SUM(OFFSET($I$75,0,K$5-$I$5-$A98+1)))*$C98))</f>
        <v xml:space="preserve"> </v>
      </c>
      <c r="L98" s="186" t="str">
        <f ca="1">IF(L$5-$I$5&lt;$A98-1," ",IF(L$5-$I$5+1&gt;'Primary Inputs'!$C$17,0,(SUM(OFFSET($I$75,0,L$5-$I$5-$A98+1)))*$C98))</f>
        <v xml:space="preserve"> </v>
      </c>
      <c r="M98" s="186" t="str">
        <f ca="1">IF(M$5-$I$5&lt;$A98-1," ",IF(M$5-$I$5+1&gt;'Primary Inputs'!$C$17,0,(SUM(OFFSET($I$75,0,M$5-$I$5-$A98+1)))*$C98))</f>
        <v xml:space="preserve"> </v>
      </c>
      <c r="N98" s="186" t="str">
        <f ca="1">IF(N$5-$I$5&lt;$A98-1," ",IF(N$5-$I$5+1&gt;'Primary Inputs'!$C$17,0,(SUM(OFFSET($I$75,0,N$5-$I$5-$A98+1)))*$C98))</f>
        <v xml:space="preserve"> </v>
      </c>
      <c r="O98" s="186" t="str">
        <f ca="1">IF(O$5-$I$5&lt;$A98-1," ",IF(O$5-$I$5+1&gt;'Primary Inputs'!$C$17,0,(SUM(OFFSET($I$75,0,O$5-$I$5-$A98+1)))*$C98))</f>
        <v xml:space="preserve"> </v>
      </c>
      <c r="P98" s="186" t="str">
        <f ca="1">IF(P$5-$I$5&lt;$A98-1," ",IF(P$5-$I$5+1&gt;'Primary Inputs'!$C$17,0,(SUM(OFFSET($I$75,0,P$5-$I$5-$A98+1)))*$C98))</f>
        <v xml:space="preserve"> </v>
      </c>
      <c r="Q98" s="186" t="str">
        <f ca="1">IF(Q$5-$I$5&lt;$A98-1," ",IF(Q$5-$I$5+1&gt;'Primary Inputs'!$C$17,0,(SUM(OFFSET($I$75,0,Q$5-$I$5-$A98+1)))*$C98))</f>
        <v xml:space="preserve"> </v>
      </c>
      <c r="R98" s="186" t="str">
        <f ca="1">IF(R$5-$I$5&lt;$A98-1," ",IF(R$5-$I$5+1&gt;'Primary Inputs'!$C$17,0,(SUM(OFFSET($I$75,0,R$5-$I$5-$A98+1)))*$C98))</f>
        <v xml:space="preserve"> </v>
      </c>
      <c r="S98" s="186" t="str">
        <f ca="1">IF(S$5-$I$5&lt;$A98-1," ",IF(S$5-$I$5+1&gt;'Primary Inputs'!$C$17,0,(SUM(OFFSET($I$75,0,S$5-$I$5-$A98+1)))*$C98))</f>
        <v xml:space="preserve"> </v>
      </c>
      <c r="T98" s="186" t="str">
        <f ca="1">IF(T$5-$I$5&lt;$A98-1," ",IF(T$5-$I$5+1&gt;'Primary Inputs'!$C$17,0,(SUM(OFFSET($I$75,0,T$5-$I$5-$A98+1)))*$C98))</f>
        <v xml:space="preserve"> </v>
      </c>
      <c r="U98" s="186" t="str">
        <f ca="1">IF(U$5-$I$5&lt;$A98-1," ",IF(U$5-$I$5+1&gt;'Primary Inputs'!$C$17,0,(SUM(OFFSET($I$75,0,U$5-$I$5-$A98+1)))*$C98))</f>
        <v xml:space="preserve"> </v>
      </c>
      <c r="V98" s="186" t="str">
        <f ca="1">IF(V$5-$I$5&lt;$A98-1," ",IF(V$5-$I$5+1&gt;'Primary Inputs'!$C$17,0,(SUM(OFFSET($I$75,0,V$5-$I$5-$A98+1)))*$C98))</f>
        <v xml:space="preserve"> </v>
      </c>
      <c r="W98" s="186" t="str">
        <f ca="1">IF(W$5-$I$5&lt;$A98-1," ",IF(W$5-$I$5+1&gt;'Primary Inputs'!$C$17,0,(SUM(OFFSET($I$75,0,W$5-$I$5-$A98+1)))*$C98))</f>
        <v xml:space="preserve"> </v>
      </c>
      <c r="X98" s="186" t="str">
        <f ca="1">IF(X$5-$I$5&lt;$A98-1," ",IF(X$5-$I$5+1&gt;'Primary Inputs'!$C$17,0,(SUM(OFFSET($I$75,0,X$5-$I$5-$A98+1)))*$C98))</f>
        <v xml:space="preserve"> </v>
      </c>
      <c r="Y98" s="186" t="str">
        <f ca="1">IF(Y$5-$I$5&lt;$A98-1," ",IF(Y$5-$I$5+1&gt;'Primary Inputs'!$C$17,0,(SUM(OFFSET($I$75,0,Y$5-$I$5-$A98+1)))*$C98))</f>
        <v xml:space="preserve"> </v>
      </c>
      <c r="Z98" s="186" t="str">
        <f ca="1">IF(Z$5-$I$5&lt;$A98-1," ",IF(Z$5-$I$5+1&gt;'Primary Inputs'!$C$17,0,(SUM(OFFSET($I$75,0,Z$5-$I$5-$A98+1)))*$C98))</f>
        <v xml:space="preserve"> </v>
      </c>
      <c r="AA98" s="186">
        <f ca="1">IF(AA$5-$I$5&lt;$A98-1," ",IF(AA$5-$I$5+1&gt;'Primary Inputs'!$C$17,0,(SUM(OFFSET($I$75,0,AA$5-$I$5-$A98+1)))*$C98))</f>
        <v>0</v>
      </c>
      <c r="AB98" s="186">
        <f ca="1">IF(AB$5-$I$5&lt;$A98-1," ",IF(AB$5-$I$5+1&gt;'Primary Inputs'!$C$17,0,(SUM(OFFSET($I$75,0,AB$5-$I$5-$A98+1)))*$C98))</f>
        <v>0</v>
      </c>
      <c r="AC98" s="186">
        <f ca="1">IF(AC$5-$I$5&lt;$A98-1," ",IF(AC$5-$I$5+1&gt;'Primary Inputs'!$C$17,0,(SUM(OFFSET($I$75,0,AC$5-$I$5-$A98+1)))*$C98))</f>
        <v>0</v>
      </c>
      <c r="AD98" s="186">
        <f ca="1">IF(AD$5-$I$5&lt;$A98-1," ",IF(AD$5-$I$5+1&gt;'Primary Inputs'!$C$17,0,(SUM(OFFSET($I$75,0,AD$5-$I$5-$A98+1)))*$C98))</f>
        <v>0</v>
      </c>
      <c r="AE98" s="186">
        <f ca="1">IF(AE$5-$I$5&lt;$A98-1," ",IF(AE$5-$I$5+1&gt;'Primary Inputs'!$C$17,0,(SUM(OFFSET($I$75,0,AE$5-$I$5-$A98+1)))*$C98))</f>
        <v>0</v>
      </c>
      <c r="AF98" s="186">
        <f ca="1">IF(AF$5-$I$5&lt;$A98-1," ",IF(AF$5-$I$5+1&gt;'Primary Inputs'!$C$17,0,(SUM(OFFSET($I$75,0,AF$5-$I$5-$A98+1)))*$C98))</f>
        <v>0</v>
      </c>
      <c r="AG98" s="186">
        <f ca="1">IF(AG$5-$I$5&lt;$A98-1," ",IF(AG$5-$I$5+1&gt;'Primary Inputs'!$C$17,0,(SUM(OFFSET($I$75,0,AG$5-$I$5-$A98+1)))*$C98))</f>
        <v>0</v>
      </c>
      <c r="AH98" s="186">
        <f ca="1">IF(AH$5-$I$5&lt;$A98-1," ",IF(AH$5-$I$5+1&gt;'Primary Inputs'!$C$17,0,(SUM(OFFSET($I$75,0,AH$5-$I$5-$A98+1)))*$C98))</f>
        <v>0</v>
      </c>
      <c r="AI98" s="186">
        <f ca="1">IF(AI$5-$I$5&lt;$A98-1," ",IF(AI$5-$I$5+1&gt;'Primary Inputs'!$C$17,0,(SUM(OFFSET($I$75,0,AI$5-$I$5-$A98+1)))*$C98))</f>
        <v>0</v>
      </c>
      <c r="AJ98" s="186">
        <f ca="1">IF(AJ$5-$I$5&lt;$A98-1," ",IF(AJ$5-$I$5+1&gt;'Primary Inputs'!$C$17,0,(SUM(OFFSET($I$75,0,AJ$5-$I$5-$A98+1)))*$C98))</f>
        <v>0</v>
      </c>
      <c r="AK98" s="186">
        <f ca="1">IF(AK$5-$I$5&lt;$A98-1," ",IF(AK$5-$I$5+1&gt;'Primary Inputs'!$C$17,0,(SUM(OFFSET($I$75,0,AK$5-$I$5-$A98+1)))*$C98))</f>
        <v>0</v>
      </c>
      <c r="AL98" s="186">
        <f ca="1">IF(AL$5-$I$5&lt;$A98-1," ",IF(AL$5-$I$5+1&gt;'Primary Inputs'!$C$17,0,(SUM(OFFSET($I$75,0,AL$5-$I$5-$A98+1)))*$C98))</f>
        <v>0</v>
      </c>
      <c r="AM98" s="186">
        <f ca="1">IF(AM$5-$I$5&lt;$A98-1," ",IF(AM$5-$I$5+1&gt;'Primary Inputs'!$C$17,0,(SUM(OFFSET($I$75,0,AM$5-$I$5-$A98+1)))*$C98))</f>
        <v>0</v>
      </c>
      <c r="AN98" s="186">
        <f ca="1">IF(AN$5-$I$5&lt;$A98-1," ",IF(AN$5-$I$5+1&gt;'Primary Inputs'!$C$17,0,(SUM(OFFSET($I$75,0,AN$5-$I$5-$A98+1)))*$C98))</f>
        <v>0</v>
      </c>
      <c r="AO98" s="186">
        <f ca="1">IF(AO$5-$I$5&lt;$A98-1," ",IF(AO$5-$I$5+1&gt;'Primary Inputs'!$C$17,0,(SUM(OFFSET($I$75,0,AO$5-$I$5-$A98+1)))*$C98))</f>
        <v>0</v>
      </c>
      <c r="AP98" s="186">
        <f ca="1">IF(AP$5-$I$5&lt;$A98-1," ",IF(AP$5-$I$5+1&gt;'Primary Inputs'!$C$17,0,(SUM(OFFSET($I$75,0,AP$5-$I$5-$A98+1)))*$C98))</f>
        <v>0</v>
      </c>
      <c r="AQ98" s="186">
        <f ca="1">IF(AQ$5-$I$5&lt;$A98-1," ",IF(AQ$5-$I$5+1&gt;'Primary Inputs'!$C$17,0,(SUM(OFFSET($I$75,0,AQ$5-$I$5-$A98+1)))*$C98))</f>
        <v>0</v>
      </c>
      <c r="AR98" s="186">
        <f ca="1">IF(AR$5-$I$5&lt;$A98-1," ",IF(AR$5-$I$5+1&gt;'Primary Inputs'!$C$17,0,(SUM(OFFSET($I$75,0,AR$5-$I$5-$A98+1)))*$C98))</f>
        <v>0</v>
      </c>
      <c r="AS98" s="186">
        <f ca="1">IF(AS$5-$I$5&lt;$A98-1," ",IF(AS$5-$I$5+1&gt;'Primary Inputs'!$C$17,0,(SUM(OFFSET($I$75,0,AS$5-$I$5-$A98+1)))*$C98))</f>
        <v>0</v>
      </c>
      <c r="AT98" s="186">
        <f ca="1">IF(AT$5-$I$5&lt;$A98-1," ",IF(AT$5-$I$5+1&gt;'Primary Inputs'!$C$17,0,(SUM(OFFSET($I$75,0,AT$5-$I$5-$A98+1)))*$C98))</f>
        <v>0</v>
      </c>
      <c r="AU98" s="186">
        <f ca="1">IF(AU$5-$I$5&lt;$A98-1," ",IF(AU$5-$I$5+1&gt;'Primary Inputs'!$C$17,0,(SUM(OFFSET($I$75,0,AU$5-$I$5-$A98+1)))*$C98))</f>
        <v>0</v>
      </c>
      <c r="AV98" s="186">
        <f ca="1">IF(AV$5-$I$5&lt;$A98-1," ",IF(AV$5-$I$5+1&gt;'Primary Inputs'!$C$17,0,(SUM(OFFSET($I$75,0,AV$5-$I$5-$A98+1)))*$C98))</f>
        <v>0</v>
      </c>
      <c r="AW98" s="186">
        <f ca="1">IF(AW$5-$I$5&lt;$A98-1," ",IF(AW$5-$I$5+1&gt;'Primary Inputs'!$C$17,0,(SUM(OFFSET($I$75,0,AW$5-$I$5-$A98+1)))*$C98))</f>
        <v>0</v>
      </c>
      <c r="AX98" s="186">
        <f ca="1">IF(AX$5-$I$5&lt;$A98-1," ",IF(AX$5-$I$5+1&gt;'Primary Inputs'!$C$17,0,(SUM(OFFSET($I$75,0,AX$5-$I$5-$A98+1)))*$C98))</f>
        <v>0</v>
      </c>
      <c r="AY98" s="186">
        <f ca="1">IF(AY$5-$I$5&lt;$A98-1," ",IF(AY$5-$I$5+1&gt;'Primary Inputs'!$C$17,0,(SUM(OFFSET($I$75,0,AY$5-$I$5-$A98+1)))*$C98))</f>
        <v>0</v>
      </c>
      <c r="AZ98" s="186">
        <f ca="1">IF(AZ$5-$I$5&lt;$A98-1," ",IF(AZ$5-$I$5+1&gt;'Primary Inputs'!$C$17,0,(SUM(OFFSET($I$75,0,AZ$5-$I$5-$A98+1)))*$C98))</f>
        <v>0</v>
      </c>
      <c r="BA98" s="186">
        <f ca="1">IF(BA$5-$I$5&lt;$A98-1," ",IF(BA$5-$I$5+1&gt;'Primary Inputs'!$C$17,0,(SUM(OFFSET($I$75,0,BA$5-$I$5-$A98+1)))*$C98))</f>
        <v>0</v>
      </c>
      <c r="BB98" s="186">
        <f ca="1">IF(BB$5-$I$5&lt;$A98-1," ",IF(BB$5-$I$5+1&gt;'Primary Inputs'!$C$17,0,(SUM(OFFSET($I$75,0,BB$5-$I$5-$A98+1)))*$C98))</f>
        <v>0</v>
      </c>
      <c r="BC98" s="186">
        <f ca="1">IF(BC$5-$I$5&lt;$A98-1," ",IF(BC$5-$I$5+1&gt;'Primary Inputs'!$C$17,0,(SUM(OFFSET($I$75,0,BC$5-$I$5-$A98+1)))*$C98))</f>
        <v>0</v>
      </c>
      <c r="BD98" s="186">
        <f ca="1">IF(BD$5-$I$5&lt;$A98-1," ",IF(BD$5-$I$5+1&gt;'Primary Inputs'!$C$17,0,(SUM(OFFSET($I$75,0,BD$5-$I$5-$A98+1)))*$C98))</f>
        <v>0</v>
      </c>
      <c r="BE98" s="186">
        <f ca="1">IF(BE$5-$I$5&lt;$A98-1," ",IF(BE$5-$I$5+1&gt;'Primary Inputs'!$C$17,0,(SUM(OFFSET($I$75,0,BE$5-$I$5-$A98+1)))*$C98))</f>
        <v>0</v>
      </c>
      <c r="BF98" s="186">
        <f ca="1">IF(BF$5-$I$5&lt;$A98-1," ",IF(BF$5-$I$5+1&gt;'Primary Inputs'!$C$17,0,(SUM(OFFSET($I$75,0,BF$5-$I$5-$A98+1)))*$C98))</f>
        <v>0</v>
      </c>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row>
    <row r="99" spans="1:104">
      <c r="A99" s="134">
        <v>20</v>
      </c>
      <c r="B99" s="134" t="s">
        <v>192</v>
      </c>
      <c r="C99" s="134">
        <f ca="1">OFFSET('Primary Inputs'!$E$12,0,$A99-1)</f>
        <v>0</v>
      </c>
      <c r="I99" s="186" t="str">
        <f ca="1">IF(I$5-$I$5&lt;$A99-1," ",IF(I$5-$I$5+1&gt;'Primary Inputs'!$C$17,0,(SUM(OFFSET($I$75,0,I$5-$I$5-$A99+1)))*$C99))</f>
        <v xml:space="preserve"> </v>
      </c>
      <c r="J99" s="186" t="str">
        <f ca="1">IF(J$5-$I$5&lt;$A99-1," ",IF(J$5-$I$5+1&gt;'Primary Inputs'!$C$17,0,(SUM(OFFSET($I$75,0,J$5-$I$5-$A99+1)))*$C99))</f>
        <v xml:space="preserve"> </v>
      </c>
      <c r="K99" s="186" t="str">
        <f ca="1">IF(K$5-$I$5&lt;$A99-1," ",IF(K$5-$I$5+1&gt;'Primary Inputs'!$C$17,0,(SUM(OFFSET($I$75,0,K$5-$I$5-$A99+1)))*$C99))</f>
        <v xml:space="preserve"> </v>
      </c>
      <c r="L99" s="186" t="str">
        <f ca="1">IF(L$5-$I$5&lt;$A99-1," ",IF(L$5-$I$5+1&gt;'Primary Inputs'!$C$17,0,(SUM(OFFSET($I$75,0,L$5-$I$5-$A99+1)))*$C99))</f>
        <v xml:space="preserve"> </v>
      </c>
      <c r="M99" s="186" t="str">
        <f ca="1">IF(M$5-$I$5&lt;$A99-1," ",IF(M$5-$I$5+1&gt;'Primary Inputs'!$C$17,0,(SUM(OFFSET($I$75,0,M$5-$I$5-$A99+1)))*$C99))</f>
        <v xml:space="preserve"> </v>
      </c>
      <c r="N99" s="186" t="str">
        <f ca="1">IF(N$5-$I$5&lt;$A99-1," ",IF(N$5-$I$5+1&gt;'Primary Inputs'!$C$17,0,(SUM(OFFSET($I$75,0,N$5-$I$5-$A99+1)))*$C99))</f>
        <v xml:space="preserve"> </v>
      </c>
      <c r="O99" s="186" t="str">
        <f ca="1">IF(O$5-$I$5&lt;$A99-1," ",IF(O$5-$I$5+1&gt;'Primary Inputs'!$C$17,0,(SUM(OFFSET($I$75,0,O$5-$I$5-$A99+1)))*$C99))</f>
        <v xml:space="preserve"> </v>
      </c>
      <c r="P99" s="186" t="str">
        <f ca="1">IF(P$5-$I$5&lt;$A99-1," ",IF(P$5-$I$5+1&gt;'Primary Inputs'!$C$17,0,(SUM(OFFSET($I$75,0,P$5-$I$5-$A99+1)))*$C99))</f>
        <v xml:space="preserve"> </v>
      </c>
      <c r="Q99" s="186" t="str">
        <f ca="1">IF(Q$5-$I$5&lt;$A99-1," ",IF(Q$5-$I$5+1&gt;'Primary Inputs'!$C$17,0,(SUM(OFFSET($I$75,0,Q$5-$I$5-$A99+1)))*$C99))</f>
        <v xml:space="preserve"> </v>
      </c>
      <c r="R99" s="186" t="str">
        <f ca="1">IF(R$5-$I$5&lt;$A99-1," ",IF(R$5-$I$5+1&gt;'Primary Inputs'!$C$17,0,(SUM(OFFSET($I$75,0,R$5-$I$5-$A99+1)))*$C99))</f>
        <v xml:space="preserve"> </v>
      </c>
      <c r="S99" s="186" t="str">
        <f ca="1">IF(S$5-$I$5&lt;$A99-1," ",IF(S$5-$I$5+1&gt;'Primary Inputs'!$C$17,0,(SUM(OFFSET($I$75,0,S$5-$I$5-$A99+1)))*$C99))</f>
        <v xml:space="preserve"> </v>
      </c>
      <c r="T99" s="186" t="str">
        <f ca="1">IF(T$5-$I$5&lt;$A99-1," ",IF(T$5-$I$5+1&gt;'Primary Inputs'!$C$17,0,(SUM(OFFSET($I$75,0,T$5-$I$5-$A99+1)))*$C99))</f>
        <v xml:space="preserve"> </v>
      </c>
      <c r="U99" s="186" t="str">
        <f ca="1">IF(U$5-$I$5&lt;$A99-1," ",IF(U$5-$I$5+1&gt;'Primary Inputs'!$C$17,0,(SUM(OFFSET($I$75,0,U$5-$I$5-$A99+1)))*$C99))</f>
        <v xml:space="preserve"> </v>
      </c>
      <c r="V99" s="186" t="str">
        <f ca="1">IF(V$5-$I$5&lt;$A99-1," ",IF(V$5-$I$5+1&gt;'Primary Inputs'!$C$17,0,(SUM(OFFSET($I$75,0,V$5-$I$5-$A99+1)))*$C99))</f>
        <v xml:space="preserve"> </v>
      </c>
      <c r="W99" s="186" t="str">
        <f ca="1">IF(W$5-$I$5&lt;$A99-1," ",IF(W$5-$I$5+1&gt;'Primary Inputs'!$C$17,0,(SUM(OFFSET($I$75,0,W$5-$I$5-$A99+1)))*$C99))</f>
        <v xml:space="preserve"> </v>
      </c>
      <c r="X99" s="186" t="str">
        <f ca="1">IF(X$5-$I$5&lt;$A99-1," ",IF(X$5-$I$5+1&gt;'Primary Inputs'!$C$17,0,(SUM(OFFSET($I$75,0,X$5-$I$5-$A99+1)))*$C99))</f>
        <v xml:space="preserve"> </v>
      </c>
      <c r="Y99" s="186" t="str">
        <f ca="1">IF(Y$5-$I$5&lt;$A99-1," ",IF(Y$5-$I$5+1&gt;'Primary Inputs'!$C$17,0,(SUM(OFFSET($I$75,0,Y$5-$I$5-$A99+1)))*$C99))</f>
        <v xml:space="preserve"> </v>
      </c>
      <c r="Z99" s="186" t="str">
        <f ca="1">IF(Z$5-$I$5&lt;$A99-1," ",IF(Z$5-$I$5+1&gt;'Primary Inputs'!$C$17,0,(SUM(OFFSET($I$75,0,Z$5-$I$5-$A99+1)))*$C99))</f>
        <v xml:space="preserve"> </v>
      </c>
      <c r="AA99" s="186" t="str">
        <f ca="1">IF(AA$5-$I$5&lt;$A99-1," ",IF(AA$5-$I$5+1&gt;'Primary Inputs'!$C$17,0,(SUM(OFFSET($I$75,0,AA$5-$I$5-$A99+1)))*$C99))</f>
        <v xml:space="preserve"> </v>
      </c>
      <c r="AB99" s="186">
        <f ca="1">IF(AB$5-$I$5&lt;$A99-1," ",IF(AB$5-$I$5+1&gt;'Primary Inputs'!$C$17,0,(SUM(OFFSET($I$75,0,AB$5-$I$5-$A99+1)))*$C99))</f>
        <v>0</v>
      </c>
      <c r="AC99" s="186">
        <f ca="1">IF(AC$5-$I$5&lt;$A99-1," ",IF(AC$5-$I$5+1&gt;'Primary Inputs'!$C$17,0,(SUM(OFFSET($I$75,0,AC$5-$I$5-$A99+1)))*$C99))</f>
        <v>0</v>
      </c>
      <c r="AD99" s="186">
        <f ca="1">IF(AD$5-$I$5&lt;$A99-1," ",IF(AD$5-$I$5+1&gt;'Primary Inputs'!$C$17,0,(SUM(OFFSET($I$75,0,AD$5-$I$5-$A99+1)))*$C99))</f>
        <v>0</v>
      </c>
      <c r="AE99" s="186">
        <f ca="1">IF(AE$5-$I$5&lt;$A99-1," ",IF(AE$5-$I$5+1&gt;'Primary Inputs'!$C$17,0,(SUM(OFFSET($I$75,0,AE$5-$I$5-$A99+1)))*$C99))</f>
        <v>0</v>
      </c>
      <c r="AF99" s="186">
        <f ca="1">IF(AF$5-$I$5&lt;$A99-1," ",IF(AF$5-$I$5+1&gt;'Primary Inputs'!$C$17,0,(SUM(OFFSET($I$75,0,AF$5-$I$5-$A99+1)))*$C99))</f>
        <v>0</v>
      </c>
      <c r="AG99" s="186">
        <f ca="1">IF(AG$5-$I$5&lt;$A99-1," ",IF(AG$5-$I$5+1&gt;'Primary Inputs'!$C$17,0,(SUM(OFFSET($I$75,0,AG$5-$I$5-$A99+1)))*$C99))</f>
        <v>0</v>
      </c>
      <c r="AH99" s="186">
        <f ca="1">IF(AH$5-$I$5&lt;$A99-1," ",IF(AH$5-$I$5+1&gt;'Primary Inputs'!$C$17,0,(SUM(OFFSET($I$75,0,AH$5-$I$5-$A99+1)))*$C99))</f>
        <v>0</v>
      </c>
      <c r="AI99" s="186">
        <f ca="1">IF(AI$5-$I$5&lt;$A99-1," ",IF(AI$5-$I$5+1&gt;'Primary Inputs'!$C$17,0,(SUM(OFFSET($I$75,0,AI$5-$I$5-$A99+1)))*$C99))</f>
        <v>0</v>
      </c>
      <c r="AJ99" s="186">
        <f ca="1">IF(AJ$5-$I$5&lt;$A99-1," ",IF(AJ$5-$I$5+1&gt;'Primary Inputs'!$C$17,0,(SUM(OFFSET($I$75,0,AJ$5-$I$5-$A99+1)))*$C99))</f>
        <v>0</v>
      </c>
      <c r="AK99" s="186">
        <f ca="1">IF(AK$5-$I$5&lt;$A99-1," ",IF(AK$5-$I$5+1&gt;'Primary Inputs'!$C$17,0,(SUM(OFFSET($I$75,0,AK$5-$I$5-$A99+1)))*$C99))</f>
        <v>0</v>
      </c>
      <c r="AL99" s="186">
        <f ca="1">IF(AL$5-$I$5&lt;$A99-1," ",IF(AL$5-$I$5+1&gt;'Primary Inputs'!$C$17,0,(SUM(OFFSET($I$75,0,AL$5-$I$5-$A99+1)))*$C99))</f>
        <v>0</v>
      </c>
      <c r="AM99" s="186">
        <f ca="1">IF(AM$5-$I$5&lt;$A99-1," ",IF(AM$5-$I$5+1&gt;'Primary Inputs'!$C$17,0,(SUM(OFFSET($I$75,0,AM$5-$I$5-$A99+1)))*$C99))</f>
        <v>0</v>
      </c>
      <c r="AN99" s="186">
        <f ca="1">IF(AN$5-$I$5&lt;$A99-1," ",IF(AN$5-$I$5+1&gt;'Primary Inputs'!$C$17,0,(SUM(OFFSET($I$75,0,AN$5-$I$5-$A99+1)))*$C99))</f>
        <v>0</v>
      </c>
      <c r="AO99" s="186">
        <f ca="1">IF(AO$5-$I$5&lt;$A99-1," ",IF(AO$5-$I$5+1&gt;'Primary Inputs'!$C$17,0,(SUM(OFFSET($I$75,0,AO$5-$I$5-$A99+1)))*$C99))</f>
        <v>0</v>
      </c>
      <c r="AP99" s="186">
        <f ca="1">IF(AP$5-$I$5&lt;$A99-1," ",IF(AP$5-$I$5+1&gt;'Primary Inputs'!$C$17,0,(SUM(OFFSET($I$75,0,AP$5-$I$5-$A99+1)))*$C99))</f>
        <v>0</v>
      </c>
      <c r="AQ99" s="186">
        <f ca="1">IF(AQ$5-$I$5&lt;$A99-1," ",IF(AQ$5-$I$5+1&gt;'Primary Inputs'!$C$17,0,(SUM(OFFSET($I$75,0,AQ$5-$I$5-$A99+1)))*$C99))</f>
        <v>0</v>
      </c>
      <c r="AR99" s="186">
        <f ca="1">IF(AR$5-$I$5&lt;$A99-1," ",IF(AR$5-$I$5+1&gt;'Primary Inputs'!$C$17,0,(SUM(OFFSET($I$75,0,AR$5-$I$5-$A99+1)))*$C99))</f>
        <v>0</v>
      </c>
      <c r="AS99" s="186">
        <f ca="1">IF(AS$5-$I$5&lt;$A99-1," ",IF(AS$5-$I$5+1&gt;'Primary Inputs'!$C$17,0,(SUM(OFFSET($I$75,0,AS$5-$I$5-$A99+1)))*$C99))</f>
        <v>0</v>
      </c>
      <c r="AT99" s="186">
        <f ca="1">IF(AT$5-$I$5&lt;$A99-1," ",IF(AT$5-$I$5+1&gt;'Primary Inputs'!$C$17,0,(SUM(OFFSET($I$75,0,AT$5-$I$5-$A99+1)))*$C99))</f>
        <v>0</v>
      </c>
      <c r="AU99" s="186">
        <f ca="1">IF(AU$5-$I$5&lt;$A99-1," ",IF(AU$5-$I$5+1&gt;'Primary Inputs'!$C$17,0,(SUM(OFFSET($I$75,0,AU$5-$I$5-$A99+1)))*$C99))</f>
        <v>0</v>
      </c>
      <c r="AV99" s="186">
        <f ca="1">IF(AV$5-$I$5&lt;$A99-1," ",IF(AV$5-$I$5+1&gt;'Primary Inputs'!$C$17,0,(SUM(OFFSET($I$75,0,AV$5-$I$5-$A99+1)))*$C99))</f>
        <v>0</v>
      </c>
      <c r="AW99" s="186">
        <f ca="1">IF(AW$5-$I$5&lt;$A99-1," ",IF(AW$5-$I$5+1&gt;'Primary Inputs'!$C$17,0,(SUM(OFFSET($I$75,0,AW$5-$I$5-$A99+1)))*$C99))</f>
        <v>0</v>
      </c>
      <c r="AX99" s="186">
        <f ca="1">IF(AX$5-$I$5&lt;$A99-1," ",IF(AX$5-$I$5+1&gt;'Primary Inputs'!$C$17,0,(SUM(OFFSET($I$75,0,AX$5-$I$5-$A99+1)))*$C99))</f>
        <v>0</v>
      </c>
      <c r="AY99" s="186">
        <f ca="1">IF(AY$5-$I$5&lt;$A99-1," ",IF(AY$5-$I$5+1&gt;'Primary Inputs'!$C$17,0,(SUM(OFFSET($I$75,0,AY$5-$I$5-$A99+1)))*$C99))</f>
        <v>0</v>
      </c>
      <c r="AZ99" s="186">
        <f ca="1">IF(AZ$5-$I$5&lt;$A99-1," ",IF(AZ$5-$I$5+1&gt;'Primary Inputs'!$C$17,0,(SUM(OFFSET($I$75,0,AZ$5-$I$5-$A99+1)))*$C99))</f>
        <v>0</v>
      </c>
      <c r="BA99" s="186">
        <f ca="1">IF(BA$5-$I$5&lt;$A99-1," ",IF(BA$5-$I$5+1&gt;'Primary Inputs'!$C$17,0,(SUM(OFFSET($I$75,0,BA$5-$I$5-$A99+1)))*$C99))</f>
        <v>0</v>
      </c>
      <c r="BB99" s="186">
        <f ca="1">IF(BB$5-$I$5&lt;$A99-1," ",IF(BB$5-$I$5+1&gt;'Primary Inputs'!$C$17,0,(SUM(OFFSET($I$75,0,BB$5-$I$5-$A99+1)))*$C99))</f>
        <v>0</v>
      </c>
      <c r="BC99" s="186">
        <f ca="1">IF(BC$5-$I$5&lt;$A99-1," ",IF(BC$5-$I$5+1&gt;'Primary Inputs'!$C$17,0,(SUM(OFFSET($I$75,0,BC$5-$I$5-$A99+1)))*$C99))</f>
        <v>0</v>
      </c>
      <c r="BD99" s="186">
        <f ca="1">IF(BD$5-$I$5&lt;$A99-1," ",IF(BD$5-$I$5+1&gt;'Primary Inputs'!$C$17,0,(SUM(OFFSET($I$75,0,BD$5-$I$5-$A99+1)))*$C99))</f>
        <v>0</v>
      </c>
      <c r="BE99" s="186">
        <f ca="1">IF(BE$5-$I$5&lt;$A99-1," ",IF(BE$5-$I$5+1&gt;'Primary Inputs'!$C$17,0,(SUM(OFFSET($I$75,0,BE$5-$I$5-$A99+1)))*$C99))</f>
        <v>0</v>
      </c>
      <c r="BF99" s="186">
        <f ca="1">IF(BF$5-$I$5&lt;$A99-1," ",IF(BF$5-$I$5+1&gt;'Primary Inputs'!$C$17,0,(SUM(OFFSET($I$75,0,BF$5-$I$5-$A99+1)))*$C99))</f>
        <v>0</v>
      </c>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row>
    <row r="100" spans="1:104">
      <c r="A100" s="134">
        <v>21</v>
      </c>
      <c r="B100" s="134" t="s">
        <v>193</v>
      </c>
      <c r="C100" s="134">
        <f ca="1">OFFSET('Primary Inputs'!$E$12,0,$A100-1)</f>
        <v>0</v>
      </c>
      <c r="I100" s="186" t="str">
        <f ca="1">IF(I$5-$I$5&lt;$A100-1," ",IF(I$5-$I$5+1&gt;'Primary Inputs'!$C$17,0,(SUM(OFFSET($I$75,0,I$5-$I$5-$A100+1)))*$C100))</f>
        <v xml:space="preserve"> </v>
      </c>
      <c r="J100" s="186" t="str">
        <f ca="1">IF(J$5-$I$5&lt;$A100-1," ",IF(J$5-$I$5+1&gt;'Primary Inputs'!$C$17,0,(SUM(OFFSET($I$75,0,J$5-$I$5-$A100+1)))*$C100))</f>
        <v xml:space="preserve"> </v>
      </c>
      <c r="K100" s="186" t="str">
        <f ca="1">IF(K$5-$I$5&lt;$A100-1," ",IF(K$5-$I$5+1&gt;'Primary Inputs'!$C$17,0,(SUM(OFFSET($I$75,0,K$5-$I$5-$A100+1)))*$C100))</f>
        <v xml:space="preserve"> </v>
      </c>
      <c r="L100" s="186" t="str">
        <f ca="1">IF(L$5-$I$5&lt;$A100-1," ",IF(L$5-$I$5+1&gt;'Primary Inputs'!$C$17,0,(SUM(OFFSET($I$75,0,L$5-$I$5-$A100+1)))*$C100))</f>
        <v xml:space="preserve"> </v>
      </c>
      <c r="M100" s="186" t="str">
        <f ca="1">IF(M$5-$I$5&lt;$A100-1," ",IF(M$5-$I$5+1&gt;'Primary Inputs'!$C$17,0,(SUM(OFFSET($I$75,0,M$5-$I$5-$A100+1)))*$C100))</f>
        <v xml:space="preserve"> </v>
      </c>
      <c r="N100" s="186" t="str">
        <f ca="1">IF(N$5-$I$5&lt;$A100-1," ",IF(N$5-$I$5+1&gt;'Primary Inputs'!$C$17,0,(SUM(OFFSET($I$75,0,N$5-$I$5-$A100+1)))*$C100))</f>
        <v xml:space="preserve"> </v>
      </c>
      <c r="O100" s="186" t="str">
        <f ca="1">IF(O$5-$I$5&lt;$A100-1," ",IF(O$5-$I$5+1&gt;'Primary Inputs'!$C$17,0,(SUM(OFFSET($I$75,0,O$5-$I$5-$A100+1)))*$C100))</f>
        <v xml:space="preserve"> </v>
      </c>
      <c r="P100" s="186" t="str">
        <f ca="1">IF(P$5-$I$5&lt;$A100-1," ",IF(P$5-$I$5+1&gt;'Primary Inputs'!$C$17,0,(SUM(OFFSET($I$75,0,P$5-$I$5-$A100+1)))*$C100))</f>
        <v xml:space="preserve"> </v>
      </c>
      <c r="Q100" s="186" t="str">
        <f ca="1">IF(Q$5-$I$5&lt;$A100-1," ",IF(Q$5-$I$5+1&gt;'Primary Inputs'!$C$17,0,(SUM(OFFSET($I$75,0,Q$5-$I$5-$A100+1)))*$C100))</f>
        <v xml:space="preserve"> </v>
      </c>
      <c r="R100" s="186" t="str">
        <f ca="1">IF(R$5-$I$5&lt;$A100-1," ",IF(R$5-$I$5+1&gt;'Primary Inputs'!$C$17,0,(SUM(OFFSET($I$75,0,R$5-$I$5-$A100+1)))*$C100))</f>
        <v xml:space="preserve"> </v>
      </c>
      <c r="S100" s="186" t="str">
        <f ca="1">IF(S$5-$I$5&lt;$A100-1," ",IF(S$5-$I$5+1&gt;'Primary Inputs'!$C$17,0,(SUM(OFFSET($I$75,0,S$5-$I$5-$A100+1)))*$C100))</f>
        <v xml:space="preserve"> </v>
      </c>
      <c r="T100" s="186" t="str">
        <f ca="1">IF(T$5-$I$5&lt;$A100-1," ",IF(T$5-$I$5+1&gt;'Primary Inputs'!$C$17,0,(SUM(OFFSET($I$75,0,T$5-$I$5-$A100+1)))*$C100))</f>
        <v xml:space="preserve"> </v>
      </c>
      <c r="U100" s="186" t="str">
        <f ca="1">IF(U$5-$I$5&lt;$A100-1," ",IF(U$5-$I$5+1&gt;'Primary Inputs'!$C$17,0,(SUM(OFFSET($I$75,0,U$5-$I$5-$A100+1)))*$C100))</f>
        <v xml:space="preserve"> </v>
      </c>
      <c r="V100" s="186" t="str">
        <f ca="1">IF(V$5-$I$5&lt;$A100-1," ",IF(V$5-$I$5+1&gt;'Primary Inputs'!$C$17,0,(SUM(OFFSET($I$75,0,V$5-$I$5-$A100+1)))*$C100))</f>
        <v xml:space="preserve"> </v>
      </c>
      <c r="W100" s="186" t="str">
        <f ca="1">IF(W$5-$I$5&lt;$A100-1," ",IF(W$5-$I$5+1&gt;'Primary Inputs'!$C$17,0,(SUM(OFFSET($I$75,0,W$5-$I$5-$A100+1)))*$C100))</f>
        <v xml:space="preserve"> </v>
      </c>
      <c r="X100" s="186" t="str">
        <f ca="1">IF(X$5-$I$5&lt;$A100-1," ",IF(X$5-$I$5+1&gt;'Primary Inputs'!$C$17,0,(SUM(OFFSET($I$75,0,X$5-$I$5-$A100+1)))*$C100))</f>
        <v xml:space="preserve"> </v>
      </c>
      <c r="Y100" s="186" t="str">
        <f ca="1">IF(Y$5-$I$5&lt;$A100-1," ",IF(Y$5-$I$5+1&gt;'Primary Inputs'!$C$17,0,(SUM(OFFSET($I$75,0,Y$5-$I$5-$A100+1)))*$C100))</f>
        <v xml:space="preserve"> </v>
      </c>
      <c r="Z100" s="186" t="str">
        <f ca="1">IF(Z$5-$I$5&lt;$A100-1," ",IF(Z$5-$I$5+1&gt;'Primary Inputs'!$C$17,0,(SUM(OFFSET($I$75,0,Z$5-$I$5-$A100+1)))*$C100))</f>
        <v xml:space="preserve"> </v>
      </c>
      <c r="AA100" s="186" t="str">
        <f ca="1">IF(AA$5-$I$5&lt;$A100-1," ",IF(AA$5-$I$5+1&gt;'Primary Inputs'!$C$17,0,(SUM(OFFSET($I$75,0,AA$5-$I$5-$A100+1)))*$C100))</f>
        <v xml:space="preserve"> </v>
      </c>
      <c r="AB100" s="186" t="str">
        <f ca="1">IF(AB$5-$I$5&lt;$A100-1," ",IF(AB$5-$I$5+1&gt;'Primary Inputs'!$C$17,0,(SUM(OFFSET($I$75,0,AB$5-$I$5-$A100+1)))*$C100))</f>
        <v xml:space="preserve"> </v>
      </c>
      <c r="AC100" s="186">
        <f ca="1">IF(AC$5-$I$5&lt;$A100-1," ",IF(AC$5-$I$5+1&gt;'Primary Inputs'!$C$17,0,(SUM(OFFSET($I$75,0,AC$5-$I$5-$A100+1)))*$C100))</f>
        <v>0</v>
      </c>
      <c r="AD100" s="186">
        <f ca="1">IF(AD$5-$I$5&lt;$A100-1," ",IF(AD$5-$I$5+1&gt;'Primary Inputs'!$C$17,0,(SUM(OFFSET($I$75,0,AD$5-$I$5-$A100+1)))*$C100))</f>
        <v>0</v>
      </c>
      <c r="AE100" s="186">
        <f ca="1">IF(AE$5-$I$5&lt;$A100-1," ",IF(AE$5-$I$5+1&gt;'Primary Inputs'!$C$17,0,(SUM(OFFSET($I$75,0,AE$5-$I$5-$A100+1)))*$C100))</f>
        <v>0</v>
      </c>
      <c r="AF100" s="186">
        <f ca="1">IF(AF$5-$I$5&lt;$A100-1," ",IF(AF$5-$I$5+1&gt;'Primary Inputs'!$C$17,0,(SUM(OFFSET($I$75,0,AF$5-$I$5-$A100+1)))*$C100))</f>
        <v>0</v>
      </c>
      <c r="AG100" s="186">
        <f ca="1">IF(AG$5-$I$5&lt;$A100-1," ",IF(AG$5-$I$5+1&gt;'Primary Inputs'!$C$17,0,(SUM(OFFSET($I$75,0,AG$5-$I$5-$A100+1)))*$C100))</f>
        <v>0</v>
      </c>
      <c r="AH100" s="186">
        <f ca="1">IF(AH$5-$I$5&lt;$A100-1," ",IF(AH$5-$I$5+1&gt;'Primary Inputs'!$C$17,0,(SUM(OFFSET($I$75,0,AH$5-$I$5-$A100+1)))*$C100))</f>
        <v>0</v>
      </c>
      <c r="AI100" s="186">
        <f ca="1">IF(AI$5-$I$5&lt;$A100-1," ",IF(AI$5-$I$5+1&gt;'Primary Inputs'!$C$17,0,(SUM(OFFSET($I$75,0,AI$5-$I$5-$A100+1)))*$C100))</f>
        <v>0</v>
      </c>
      <c r="AJ100" s="186">
        <f ca="1">IF(AJ$5-$I$5&lt;$A100-1," ",IF(AJ$5-$I$5+1&gt;'Primary Inputs'!$C$17,0,(SUM(OFFSET($I$75,0,AJ$5-$I$5-$A100+1)))*$C100))</f>
        <v>0</v>
      </c>
      <c r="AK100" s="186">
        <f ca="1">IF(AK$5-$I$5&lt;$A100-1," ",IF(AK$5-$I$5+1&gt;'Primary Inputs'!$C$17,0,(SUM(OFFSET($I$75,0,AK$5-$I$5-$A100+1)))*$C100))</f>
        <v>0</v>
      </c>
      <c r="AL100" s="186">
        <f ca="1">IF(AL$5-$I$5&lt;$A100-1," ",IF(AL$5-$I$5+1&gt;'Primary Inputs'!$C$17,0,(SUM(OFFSET($I$75,0,AL$5-$I$5-$A100+1)))*$C100))</f>
        <v>0</v>
      </c>
      <c r="AM100" s="186">
        <f ca="1">IF(AM$5-$I$5&lt;$A100-1," ",IF(AM$5-$I$5+1&gt;'Primary Inputs'!$C$17,0,(SUM(OFFSET($I$75,0,AM$5-$I$5-$A100+1)))*$C100))</f>
        <v>0</v>
      </c>
      <c r="AN100" s="186">
        <f ca="1">IF(AN$5-$I$5&lt;$A100-1," ",IF(AN$5-$I$5+1&gt;'Primary Inputs'!$C$17,0,(SUM(OFFSET($I$75,0,AN$5-$I$5-$A100+1)))*$C100))</f>
        <v>0</v>
      </c>
      <c r="AO100" s="186">
        <f ca="1">IF(AO$5-$I$5&lt;$A100-1," ",IF(AO$5-$I$5+1&gt;'Primary Inputs'!$C$17,0,(SUM(OFFSET($I$75,0,AO$5-$I$5-$A100+1)))*$C100))</f>
        <v>0</v>
      </c>
      <c r="AP100" s="186">
        <f ca="1">IF(AP$5-$I$5&lt;$A100-1," ",IF(AP$5-$I$5+1&gt;'Primary Inputs'!$C$17,0,(SUM(OFFSET($I$75,0,AP$5-$I$5-$A100+1)))*$C100))</f>
        <v>0</v>
      </c>
      <c r="AQ100" s="186">
        <f ca="1">IF(AQ$5-$I$5&lt;$A100-1," ",IF(AQ$5-$I$5+1&gt;'Primary Inputs'!$C$17,0,(SUM(OFFSET($I$75,0,AQ$5-$I$5-$A100+1)))*$C100))</f>
        <v>0</v>
      </c>
      <c r="AR100" s="186">
        <f ca="1">IF(AR$5-$I$5&lt;$A100-1," ",IF(AR$5-$I$5+1&gt;'Primary Inputs'!$C$17,0,(SUM(OFFSET($I$75,0,AR$5-$I$5-$A100+1)))*$C100))</f>
        <v>0</v>
      </c>
      <c r="AS100" s="186">
        <f ca="1">IF(AS$5-$I$5&lt;$A100-1," ",IF(AS$5-$I$5+1&gt;'Primary Inputs'!$C$17,0,(SUM(OFFSET($I$75,0,AS$5-$I$5-$A100+1)))*$C100))</f>
        <v>0</v>
      </c>
      <c r="AT100" s="186">
        <f ca="1">IF(AT$5-$I$5&lt;$A100-1," ",IF(AT$5-$I$5+1&gt;'Primary Inputs'!$C$17,0,(SUM(OFFSET($I$75,0,AT$5-$I$5-$A100+1)))*$C100))</f>
        <v>0</v>
      </c>
      <c r="AU100" s="186">
        <f ca="1">IF(AU$5-$I$5&lt;$A100-1," ",IF(AU$5-$I$5+1&gt;'Primary Inputs'!$C$17,0,(SUM(OFFSET($I$75,0,AU$5-$I$5-$A100+1)))*$C100))</f>
        <v>0</v>
      </c>
      <c r="AV100" s="186">
        <f ca="1">IF(AV$5-$I$5&lt;$A100-1," ",IF(AV$5-$I$5+1&gt;'Primary Inputs'!$C$17,0,(SUM(OFFSET($I$75,0,AV$5-$I$5-$A100+1)))*$C100))</f>
        <v>0</v>
      </c>
      <c r="AW100" s="186">
        <f ca="1">IF(AW$5-$I$5&lt;$A100-1," ",IF(AW$5-$I$5+1&gt;'Primary Inputs'!$C$17,0,(SUM(OFFSET($I$75,0,AW$5-$I$5-$A100+1)))*$C100))</f>
        <v>0</v>
      </c>
      <c r="AX100" s="186">
        <f ca="1">IF(AX$5-$I$5&lt;$A100-1," ",IF(AX$5-$I$5+1&gt;'Primary Inputs'!$C$17,0,(SUM(OFFSET($I$75,0,AX$5-$I$5-$A100+1)))*$C100))</f>
        <v>0</v>
      </c>
      <c r="AY100" s="186">
        <f ca="1">IF(AY$5-$I$5&lt;$A100-1," ",IF(AY$5-$I$5+1&gt;'Primary Inputs'!$C$17,0,(SUM(OFFSET($I$75,0,AY$5-$I$5-$A100+1)))*$C100))</f>
        <v>0</v>
      </c>
      <c r="AZ100" s="186">
        <f ca="1">IF(AZ$5-$I$5&lt;$A100-1," ",IF(AZ$5-$I$5+1&gt;'Primary Inputs'!$C$17,0,(SUM(OFFSET($I$75,0,AZ$5-$I$5-$A100+1)))*$C100))</f>
        <v>0</v>
      </c>
      <c r="BA100" s="186">
        <f ca="1">IF(BA$5-$I$5&lt;$A100-1," ",IF(BA$5-$I$5+1&gt;'Primary Inputs'!$C$17,0,(SUM(OFFSET($I$75,0,BA$5-$I$5-$A100+1)))*$C100))</f>
        <v>0</v>
      </c>
      <c r="BB100" s="186">
        <f ca="1">IF(BB$5-$I$5&lt;$A100-1," ",IF(BB$5-$I$5+1&gt;'Primary Inputs'!$C$17,0,(SUM(OFFSET($I$75,0,BB$5-$I$5-$A100+1)))*$C100))</f>
        <v>0</v>
      </c>
      <c r="BC100" s="186">
        <f ca="1">IF(BC$5-$I$5&lt;$A100-1," ",IF(BC$5-$I$5+1&gt;'Primary Inputs'!$C$17,0,(SUM(OFFSET($I$75,0,BC$5-$I$5-$A100+1)))*$C100))</f>
        <v>0</v>
      </c>
      <c r="BD100" s="186">
        <f ca="1">IF(BD$5-$I$5&lt;$A100-1," ",IF(BD$5-$I$5+1&gt;'Primary Inputs'!$C$17,0,(SUM(OFFSET($I$75,0,BD$5-$I$5-$A100+1)))*$C100))</f>
        <v>0</v>
      </c>
      <c r="BE100" s="186">
        <f ca="1">IF(BE$5-$I$5&lt;$A100-1," ",IF(BE$5-$I$5+1&gt;'Primary Inputs'!$C$17,0,(SUM(OFFSET($I$75,0,BE$5-$I$5-$A100+1)))*$C100))</f>
        <v>0</v>
      </c>
      <c r="BF100" s="186">
        <f ca="1">IF(BF$5-$I$5&lt;$A100-1," ",IF(BF$5-$I$5+1&gt;'Primary Inputs'!$C$17,0,(SUM(OFFSET($I$75,0,BF$5-$I$5-$A100+1)))*$C100))</f>
        <v>0</v>
      </c>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row>
    <row r="101" spans="1:104">
      <c r="A101" s="134">
        <v>22</v>
      </c>
      <c r="B101" s="134" t="s">
        <v>194</v>
      </c>
      <c r="C101" s="134">
        <f ca="1">OFFSET('Primary Inputs'!$E$12,0,$A101-1)</f>
        <v>0</v>
      </c>
      <c r="I101" s="186" t="str">
        <f ca="1">IF(I$5-$I$5&lt;$A101-1," ",IF(I$5-$I$5+1&gt;'Primary Inputs'!$C$17,0,(SUM(OFFSET($I$75,0,I$5-$I$5-$A101+1)))*$C101))</f>
        <v xml:space="preserve"> </v>
      </c>
      <c r="J101" s="186" t="str">
        <f ca="1">IF(J$5-$I$5&lt;$A101-1," ",IF(J$5-$I$5+1&gt;'Primary Inputs'!$C$17,0,(SUM(OFFSET($I$75,0,J$5-$I$5-$A101+1)))*$C101))</f>
        <v xml:space="preserve"> </v>
      </c>
      <c r="K101" s="186" t="str">
        <f ca="1">IF(K$5-$I$5&lt;$A101-1," ",IF(K$5-$I$5+1&gt;'Primary Inputs'!$C$17,0,(SUM(OFFSET($I$75,0,K$5-$I$5-$A101+1)))*$C101))</f>
        <v xml:space="preserve"> </v>
      </c>
      <c r="L101" s="186" t="str">
        <f ca="1">IF(L$5-$I$5&lt;$A101-1," ",IF(L$5-$I$5+1&gt;'Primary Inputs'!$C$17,0,(SUM(OFFSET($I$75,0,L$5-$I$5-$A101+1)))*$C101))</f>
        <v xml:space="preserve"> </v>
      </c>
      <c r="M101" s="186" t="str">
        <f ca="1">IF(M$5-$I$5&lt;$A101-1," ",IF(M$5-$I$5+1&gt;'Primary Inputs'!$C$17,0,(SUM(OFFSET($I$75,0,M$5-$I$5-$A101+1)))*$C101))</f>
        <v xml:space="preserve"> </v>
      </c>
      <c r="N101" s="186" t="str">
        <f ca="1">IF(N$5-$I$5&lt;$A101-1," ",IF(N$5-$I$5+1&gt;'Primary Inputs'!$C$17,0,(SUM(OFFSET($I$75,0,N$5-$I$5-$A101+1)))*$C101))</f>
        <v xml:space="preserve"> </v>
      </c>
      <c r="O101" s="186" t="str">
        <f ca="1">IF(O$5-$I$5&lt;$A101-1," ",IF(O$5-$I$5+1&gt;'Primary Inputs'!$C$17,0,(SUM(OFFSET($I$75,0,O$5-$I$5-$A101+1)))*$C101))</f>
        <v xml:space="preserve"> </v>
      </c>
      <c r="P101" s="186" t="str">
        <f ca="1">IF(P$5-$I$5&lt;$A101-1," ",IF(P$5-$I$5+1&gt;'Primary Inputs'!$C$17,0,(SUM(OFFSET($I$75,0,P$5-$I$5-$A101+1)))*$C101))</f>
        <v xml:space="preserve"> </v>
      </c>
      <c r="Q101" s="186" t="str">
        <f ca="1">IF(Q$5-$I$5&lt;$A101-1," ",IF(Q$5-$I$5+1&gt;'Primary Inputs'!$C$17,0,(SUM(OFFSET($I$75,0,Q$5-$I$5-$A101+1)))*$C101))</f>
        <v xml:space="preserve"> </v>
      </c>
      <c r="R101" s="186" t="str">
        <f ca="1">IF(R$5-$I$5&lt;$A101-1," ",IF(R$5-$I$5+1&gt;'Primary Inputs'!$C$17,0,(SUM(OFFSET($I$75,0,R$5-$I$5-$A101+1)))*$C101))</f>
        <v xml:space="preserve"> </v>
      </c>
      <c r="S101" s="186" t="str">
        <f ca="1">IF(S$5-$I$5&lt;$A101-1," ",IF(S$5-$I$5+1&gt;'Primary Inputs'!$C$17,0,(SUM(OFFSET($I$75,0,S$5-$I$5-$A101+1)))*$C101))</f>
        <v xml:space="preserve"> </v>
      </c>
      <c r="T101" s="186" t="str">
        <f ca="1">IF(T$5-$I$5&lt;$A101-1," ",IF(T$5-$I$5+1&gt;'Primary Inputs'!$C$17,0,(SUM(OFFSET($I$75,0,T$5-$I$5-$A101+1)))*$C101))</f>
        <v xml:space="preserve"> </v>
      </c>
      <c r="U101" s="186" t="str">
        <f ca="1">IF(U$5-$I$5&lt;$A101-1," ",IF(U$5-$I$5+1&gt;'Primary Inputs'!$C$17,0,(SUM(OFFSET($I$75,0,U$5-$I$5-$A101+1)))*$C101))</f>
        <v xml:space="preserve"> </v>
      </c>
      <c r="V101" s="186" t="str">
        <f ca="1">IF(V$5-$I$5&lt;$A101-1," ",IF(V$5-$I$5+1&gt;'Primary Inputs'!$C$17,0,(SUM(OFFSET($I$75,0,V$5-$I$5-$A101+1)))*$C101))</f>
        <v xml:space="preserve"> </v>
      </c>
      <c r="W101" s="186" t="str">
        <f ca="1">IF(W$5-$I$5&lt;$A101-1," ",IF(W$5-$I$5+1&gt;'Primary Inputs'!$C$17,0,(SUM(OFFSET($I$75,0,W$5-$I$5-$A101+1)))*$C101))</f>
        <v xml:space="preserve"> </v>
      </c>
      <c r="X101" s="186" t="str">
        <f ca="1">IF(X$5-$I$5&lt;$A101-1," ",IF(X$5-$I$5+1&gt;'Primary Inputs'!$C$17,0,(SUM(OFFSET($I$75,0,X$5-$I$5-$A101+1)))*$C101))</f>
        <v xml:space="preserve"> </v>
      </c>
      <c r="Y101" s="186" t="str">
        <f ca="1">IF(Y$5-$I$5&lt;$A101-1," ",IF(Y$5-$I$5+1&gt;'Primary Inputs'!$C$17,0,(SUM(OFFSET($I$75,0,Y$5-$I$5-$A101+1)))*$C101))</f>
        <v xml:space="preserve"> </v>
      </c>
      <c r="Z101" s="186" t="str">
        <f ca="1">IF(Z$5-$I$5&lt;$A101-1," ",IF(Z$5-$I$5+1&gt;'Primary Inputs'!$C$17,0,(SUM(OFFSET($I$75,0,Z$5-$I$5-$A101+1)))*$C101))</f>
        <v xml:space="preserve"> </v>
      </c>
      <c r="AA101" s="186" t="str">
        <f ca="1">IF(AA$5-$I$5&lt;$A101-1," ",IF(AA$5-$I$5+1&gt;'Primary Inputs'!$C$17,0,(SUM(OFFSET($I$75,0,AA$5-$I$5-$A101+1)))*$C101))</f>
        <v xml:space="preserve"> </v>
      </c>
      <c r="AB101" s="186" t="str">
        <f ca="1">IF(AB$5-$I$5&lt;$A101-1," ",IF(AB$5-$I$5+1&gt;'Primary Inputs'!$C$17,0,(SUM(OFFSET($I$75,0,AB$5-$I$5-$A101+1)))*$C101))</f>
        <v xml:space="preserve"> </v>
      </c>
      <c r="AC101" s="186" t="str">
        <f ca="1">IF(AC$5-$I$5&lt;$A101-1," ",IF(AC$5-$I$5+1&gt;'Primary Inputs'!$C$17,0,(SUM(OFFSET($I$75,0,AC$5-$I$5-$A101+1)))*$C101))</f>
        <v xml:space="preserve"> </v>
      </c>
      <c r="AD101" s="186">
        <f ca="1">IF(AD$5-$I$5&lt;$A101-1," ",IF(AD$5-$I$5+1&gt;'Primary Inputs'!$C$17,0,(SUM(OFFSET($I$75,0,AD$5-$I$5-$A101+1)))*$C101))</f>
        <v>0</v>
      </c>
      <c r="AE101" s="186">
        <f ca="1">IF(AE$5-$I$5&lt;$A101-1," ",IF(AE$5-$I$5+1&gt;'Primary Inputs'!$C$17,0,(SUM(OFFSET($I$75,0,AE$5-$I$5-$A101+1)))*$C101))</f>
        <v>0</v>
      </c>
      <c r="AF101" s="186">
        <f ca="1">IF(AF$5-$I$5&lt;$A101-1," ",IF(AF$5-$I$5+1&gt;'Primary Inputs'!$C$17,0,(SUM(OFFSET($I$75,0,AF$5-$I$5-$A101+1)))*$C101))</f>
        <v>0</v>
      </c>
      <c r="AG101" s="186">
        <f ca="1">IF(AG$5-$I$5&lt;$A101-1," ",IF(AG$5-$I$5+1&gt;'Primary Inputs'!$C$17,0,(SUM(OFFSET($I$75,0,AG$5-$I$5-$A101+1)))*$C101))</f>
        <v>0</v>
      </c>
      <c r="AH101" s="186">
        <f ca="1">IF(AH$5-$I$5&lt;$A101-1," ",IF(AH$5-$I$5+1&gt;'Primary Inputs'!$C$17,0,(SUM(OFFSET($I$75,0,AH$5-$I$5-$A101+1)))*$C101))</f>
        <v>0</v>
      </c>
      <c r="AI101" s="186">
        <f ca="1">IF(AI$5-$I$5&lt;$A101-1," ",IF(AI$5-$I$5+1&gt;'Primary Inputs'!$C$17,0,(SUM(OFFSET($I$75,0,AI$5-$I$5-$A101+1)))*$C101))</f>
        <v>0</v>
      </c>
      <c r="AJ101" s="186">
        <f ca="1">IF(AJ$5-$I$5&lt;$A101-1," ",IF(AJ$5-$I$5+1&gt;'Primary Inputs'!$C$17,0,(SUM(OFFSET($I$75,0,AJ$5-$I$5-$A101+1)))*$C101))</f>
        <v>0</v>
      </c>
      <c r="AK101" s="186">
        <f ca="1">IF(AK$5-$I$5&lt;$A101-1," ",IF(AK$5-$I$5+1&gt;'Primary Inputs'!$C$17,0,(SUM(OFFSET($I$75,0,AK$5-$I$5-$A101+1)))*$C101))</f>
        <v>0</v>
      </c>
      <c r="AL101" s="186">
        <f ca="1">IF(AL$5-$I$5&lt;$A101-1," ",IF(AL$5-$I$5+1&gt;'Primary Inputs'!$C$17,0,(SUM(OFFSET($I$75,0,AL$5-$I$5-$A101+1)))*$C101))</f>
        <v>0</v>
      </c>
      <c r="AM101" s="186">
        <f ca="1">IF(AM$5-$I$5&lt;$A101-1," ",IF(AM$5-$I$5+1&gt;'Primary Inputs'!$C$17,0,(SUM(OFFSET($I$75,0,AM$5-$I$5-$A101+1)))*$C101))</f>
        <v>0</v>
      </c>
      <c r="AN101" s="186">
        <f ca="1">IF(AN$5-$I$5&lt;$A101-1," ",IF(AN$5-$I$5+1&gt;'Primary Inputs'!$C$17,0,(SUM(OFFSET($I$75,0,AN$5-$I$5-$A101+1)))*$C101))</f>
        <v>0</v>
      </c>
      <c r="AO101" s="186">
        <f ca="1">IF(AO$5-$I$5&lt;$A101-1," ",IF(AO$5-$I$5+1&gt;'Primary Inputs'!$C$17,0,(SUM(OFFSET($I$75,0,AO$5-$I$5-$A101+1)))*$C101))</f>
        <v>0</v>
      </c>
      <c r="AP101" s="186">
        <f ca="1">IF(AP$5-$I$5&lt;$A101-1," ",IF(AP$5-$I$5+1&gt;'Primary Inputs'!$C$17,0,(SUM(OFFSET($I$75,0,AP$5-$I$5-$A101+1)))*$C101))</f>
        <v>0</v>
      </c>
      <c r="AQ101" s="186">
        <f ca="1">IF(AQ$5-$I$5&lt;$A101-1," ",IF(AQ$5-$I$5+1&gt;'Primary Inputs'!$C$17,0,(SUM(OFFSET($I$75,0,AQ$5-$I$5-$A101+1)))*$C101))</f>
        <v>0</v>
      </c>
      <c r="AR101" s="186">
        <f ca="1">IF(AR$5-$I$5&lt;$A101-1," ",IF(AR$5-$I$5+1&gt;'Primary Inputs'!$C$17,0,(SUM(OFFSET($I$75,0,AR$5-$I$5-$A101+1)))*$C101))</f>
        <v>0</v>
      </c>
      <c r="AS101" s="186">
        <f ca="1">IF(AS$5-$I$5&lt;$A101-1," ",IF(AS$5-$I$5+1&gt;'Primary Inputs'!$C$17,0,(SUM(OFFSET($I$75,0,AS$5-$I$5-$A101+1)))*$C101))</f>
        <v>0</v>
      </c>
      <c r="AT101" s="186">
        <f ca="1">IF(AT$5-$I$5&lt;$A101-1," ",IF(AT$5-$I$5+1&gt;'Primary Inputs'!$C$17,0,(SUM(OFFSET($I$75,0,AT$5-$I$5-$A101+1)))*$C101))</f>
        <v>0</v>
      </c>
      <c r="AU101" s="186">
        <f ca="1">IF(AU$5-$I$5&lt;$A101-1," ",IF(AU$5-$I$5+1&gt;'Primary Inputs'!$C$17,0,(SUM(OFFSET($I$75,0,AU$5-$I$5-$A101+1)))*$C101))</f>
        <v>0</v>
      </c>
      <c r="AV101" s="186">
        <f ca="1">IF(AV$5-$I$5&lt;$A101-1," ",IF(AV$5-$I$5+1&gt;'Primary Inputs'!$C$17,0,(SUM(OFFSET($I$75,0,AV$5-$I$5-$A101+1)))*$C101))</f>
        <v>0</v>
      </c>
      <c r="AW101" s="186">
        <f ca="1">IF(AW$5-$I$5&lt;$A101-1," ",IF(AW$5-$I$5+1&gt;'Primary Inputs'!$C$17,0,(SUM(OFFSET($I$75,0,AW$5-$I$5-$A101+1)))*$C101))</f>
        <v>0</v>
      </c>
      <c r="AX101" s="186">
        <f ca="1">IF(AX$5-$I$5&lt;$A101-1," ",IF(AX$5-$I$5+1&gt;'Primary Inputs'!$C$17,0,(SUM(OFFSET($I$75,0,AX$5-$I$5-$A101+1)))*$C101))</f>
        <v>0</v>
      </c>
      <c r="AY101" s="186">
        <f ca="1">IF(AY$5-$I$5&lt;$A101-1," ",IF(AY$5-$I$5+1&gt;'Primary Inputs'!$C$17,0,(SUM(OFFSET($I$75,0,AY$5-$I$5-$A101+1)))*$C101))</f>
        <v>0</v>
      </c>
      <c r="AZ101" s="186">
        <f ca="1">IF(AZ$5-$I$5&lt;$A101-1," ",IF(AZ$5-$I$5+1&gt;'Primary Inputs'!$C$17,0,(SUM(OFFSET($I$75,0,AZ$5-$I$5-$A101+1)))*$C101))</f>
        <v>0</v>
      </c>
      <c r="BA101" s="186">
        <f ca="1">IF(BA$5-$I$5&lt;$A101-1," ",IF(BA$5-$I$5+1&gt;'Primary Inputs'!$C$17,0,(SUM(OFFSET($I$75,0,BA$5-$I$5-$A101+1)))*$C101))</f>
        <v>0</v>
      </c>
      <c r="BB101" s="186">
        <f ca="1">IF(BB$5-$I$5&lt;$A101-1," ",IF(BB$5-$I$5+1&gt;'Primary Inputs'!$C$17,0,(SUM(OFFSET($I$75,0,BB$5-$I$5-$A101+1)))*$C101))</f>
        <v>0</v>
      </c>
      <c r="BC101" s="186">
        <f ca="1">IF(BC$5-$I$5&lt;$A101-1," ",IF(BC$5-$I$5+1&gt;'Primary Inputs'!$C$17,0,(SUM(OFFSET($I$75,0,BC$5-$I$5-$A101+1)))*$C101))</f>
        <v>0</v>
      </c>
      <c r="BD101" s="186">
        <f ca="1">IF(BD$5-$I$5&lt;$A101-1," ",IF(BD$5-$I$5+1&gt;'Primary Inputs'!$C$17,0,(SUM(OFFSET($I$75,0,BD$5-$I$5-$A101+1)))*$C101))</f>
        <v>0</v>
      </c>
      <c r="BE101" s="186">
        <f ca="1">IF(BE$5-$I$5&lt;$A101-1," ",IF(BE$5-$I$5+1&gt;'Primary Inputs'!$C$17,0,(SUM(OFFSET($I$75,0,BE$5-$I$5-$A101+1)))*$C101))</f>
        <v>0</v>
      </c>
      <c r="BF101" s="186">
        <f ca="1">IF(BF$5-$I$5&lt;$A101-1," ",IF(BF$5-$I$5+1&gt;'Primary Inputs'!$C$17,0,(SUM(OFFSET($I$75,0,BF$5-$I$5-$A101+1)))*$C101))</f>
        <v>0</v>
      </c>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row>
    <row r="102" spans="1:104">
      <c r="A102" s="134">
        <v>23</v>
      </c>
      <c r="B102" s="134" t="s">
        <v>195</v>
      </c>
      <c r="C102" s="134">
        <f ca="1">OFFSET('Primary Inputs'!$E$12,0,$A102-1)</f>
        <v>0</v>
      </c>
      <c r="I102" s="186" t="str">
        <f ca="1">IF(I$5-$I$5&lt;$A102-1," ",IF(I$5-$I$5+1&gt;'Primary Inputs'!$C$17,0,(SUM(OFFSET($I$75,0,I$5-$I$5-$A102+1)))*$C102))</f>
        <v xml:space="preserve"> </v>
      </c>
      <c r="J102" s="186" t="str">
        <f ca="1">IF(J$5-$I$5&lt;$A102-1," ",IF(J$5-$I$5+1&gt;'Primary Inputs'!$C$17,0,(SUM(OFFSET($I$75,0,J$5-$I$5-$A102+1)))*$C102))</f>
        <v xml:space="preserve"> </v>
      </c>
      <c r="K102" s="186" t="str">
        <f ca="1">IF(K$5-$I$5&lt;$A102-1," ",IF(K$5-$I$5+1&gt;'Primary Inputs'!$C$17,0,(SUM(OFFSET($I$75,0,K$5-$I$5-$A102+1)))*$C102))</f>
        <v xml:space="preserve"> </v>
      </c>
      <c r="L102" s="186" t="str">
        <f ca="1">IF(L$5-$I$5&lt;$A102-1," ",IF(L$5-$I$5+1&gt;'Primary Inputs'!$C$17,0,(SUM(OFFSET($I$75,0,L$5-$I$5-$A102+1)))*$C102))</f>
        <v xml:space="preserve"> </v>
      </c>
      <c r="M102" s="186" t="str">
        <f ca="1">IF(M$5-$I$5&lt;$A102-1," ",IF(M$5-$I$5+1&gt;'Primary Inputs'!$C$17,0,(SUM(OFFSET($I$75,0,M$5-$I$5-$A102+1)))*$C102))</f>
        <v xml:space="preserve"> </v>
      </c>
      <c r="N102" s="186" t="str">
        <f ca="1">IF(N$5-$I$5&lt;$A102-1," ",IF(N$5-$I$5+1&gt;'Primary Inputs'!$C$17,0,(SUM(OFFSET($I$75,0,N$5-$I$5-$A102+1)))*$C102))</f>
        <v xml:space="preserve"> </v>
      </c>
      <c r="O102" s="186" t="str">
        <f ca="1">IF(O$5-$I$5&lt;$A102-1," ",IF(O$5-$I$5+1&gt;'Primary Inputs'!$C$17,0,(SUM(OFFSET($I$75,0,O$5-$I$5-$A102+1)))*$C102))</f>
        <v xml:space="preserve"> </v>
      </c>
      <c r="P102" s="186" t="str">
        <f ca="1">IF(P$5-$I$5&lt;$A102-1," ",IF(P$5-$I$5+1&gt;'Primary Inputs'!$C$17,0,(SUM(OFFSET($I$75,0,P$5-$I$5-$A102+1)))*$C102))</f>
        <v xml:space="preserve"> </v>
      </c>
      <c r="Q102" s="186" t="str">
        <f ca="1">IF(Q$5-$I$5&lt;$A102-1," ",IF(Q$5-$I$5+1&gt;'Primary Inputs'!$C$17,0,(SUM(OFFSET($I$75,0,Q$5-$I$5-$A102+1)))*$C102))</f>
        <v xml:space="preserve"> </v>
      </c>
      <c r="R102" s="186" t="str">
        <f ca="1">IF(R$5-$I$5&lt;$A102-1," ",IF(R$5-$I$5+1&gt;'Primary Inputs'!$C$17,0,(SUM(OFFSET($I$75,0,R$5-$I$5-$A102+1)))*$C102))</f>
        <v xml:space="preserve"> </v>
      </c>
      <c r="S102" s="186" t="str">
        <f ca="1">IF(S$5-$I$5&lt;$A102-1," ",IF(S$5-$I$5+1&gt;'Primary Inputs'!$C$17,0,(SUM(OFFSET($I$75,0,S$5-$I$5-$A102+1)))*$C102))</f>
        <v xml:space="preserve"> </v>
      </c>
      <c r="T102" s="186" t="str">
        <f ca="1">IF(T$5-$I$5&lt;$A102-1," ",IF(T$5-$I$5+1&gt;'Primary Inputs'!$C$17,0,(SUM(OFFSET($I$75,0,T$5-$I$5-$A102+1)))*$C102))</f>
        <v xml:space="preserve"> </v>
      </c>
      <c r="U102" s="186" t="str">
        <f ca="1">IF(U$5-$I$5&lt;$A102-1," ",IF(U$5-$I$5+1&gt;'Primary Inputs'!$C$17,0,(SUM(OFFSET($I$75,0,U$5-$I$5-$A102+1)))*$C102))</f>
        <v xml:space="preserve"> </v>
      </c>
      <c r="V102" s="186" t="str">
        <f ca="1">IF(V$5-$I$5&lt;$A102-1," ",IF(V$5-$I$5+1&gt;'Primary Inputs'!$C$17,0,(SUM(OFFSET($I$75,0,V$5-$I$5-$A102+1)))*$C102))</f>
        <v xml:space="preserve"> </v>
      </c>
      <c r="W102" s="186" t="str">
        <f ca="1">IF(W$5-$I$5&lt;$A102-1," ",IF(W$5-$I$5+1&gt;'Primary Inputs'!$C$17,0,(SUM(OFFSET($I$75,0,W$5-$I$5-$A102+1)))*$C102))</f>
        <v xml:space="preserve"> </v>
      </c>
      <c r="X102" s="186" t="str">
        <f ca="1">IF(X$5-$I$5&lt;$A102-1," ",IF(X$5-$I$5+1&gt;'Primary Inputs'!$C$17,0,(SUM(OFFSET($I$75,0,X$5-$I$5-$A102+1)))*$C102))</f>
        <v xml:space="preserve"> </v>
      </c>
      <c r="Y102" s="186" t="str">
        <f ca="1">IF(Y$5-$I$5&lt;$A102-1," ",IF(Y$5-$I$5+1&gt;'Primary Inputs'!$C$17,0,(SUM(OFFSET($I$75,0,Y$5-$I$5-$A102+1)))*$C102))</f>
        <v xml:space="preserve"> </v>
      </c>
      <c r="Z102" s="186" t="str">
        <f ca="1">IF(Z$5-$I$5&lt;$A102-1," ",IF(Z$5-$I$5+1&gt;'Primary Inputs'!$C$17,0,(SUM(OFFSET($I$75,0,Z$5-$I$5-$A102+1)))*$C102))</f>
        <v xml:space="preserve"> </v>
      </c>
      <c r="AA102" s="186" t="str">
        <f ca="1">IF(AA$5-$I$5&lt;$A102-1," ",IF(AA$5-$I$5+1&gt;'Primary Inputs'!$C$17,0,(SUM(OFFSET($I$75,0,AA$5-$I$5-$A102+1)))*$C102))</f>
        <v xml:space="preserve"> </v>
      </c>
      <c r="AB102" s="186" t="str">
        <f ca="1">IF(AB$5-$I$5&lt;$A102-1," ",IF(AB$5-$I$5+1&gt;'Primary Inputs'!$C$17,0,(SUM(OFFSET($I$75,0,AB$5-$I$5-$A102+1)))*$C102))</f>
        <v xml:space="preserve"> </v>
      </c>
      <c r="AC102" s="186" t="str">
        <f ca="1">IF(AC$5-$I$5&lt;$A102-1," ",IF(AC$5-$I$5+1&gt;'Primary Inputs'!$C$17,0,(SUM(OFFSET($I$75,0,AC$5-$I$5-$A102+1)))*$C102))</f>
        <v xml:space="preserve"> </v>
      </c>
      <c r="AD102" s="186" t="str">
        <f ca="1">IF(AD$5-$I$5&lt;$A102-1," ",IF(AD$5-$I$5+1&gt;'Primary Inputs'!$C$17,0,(SUM(OFFSET($I$75,0,AD$5-$I$5-$A102+1)))*$C102))</f>
        <v xml:space="preserve"> </v>
      </c>
      <c r="AE102" s="186">
        <f ca="1">IF(AE$5-$I$5&lt;$A102-1," ",IF(AE$5-$I$5+1&gt;'Primary Inputs'!$C$17,0,(SUM(OFFSET($I$75,0,AE$5-$I$5-$A102+1)))*$C102))</f>
        <v>0</v>
      </c>
      <c r="AF102" s="186">
        <f ca="1">IF(AF$5-$I$5&lt;$A102-1," ",IF(AF$5-$I$5+1&gt;'Primary Inputs'!$C$17,0,(SUM(OFFSET($I$75,0,AF$5-$I$5-$A102+1)))*$C102))</f>
        <v>0</v>
      </c>
      <c r="AG102" s="186">
        <f ca="1">IF(AG$5-$I$5&lt;$A102-1," ",IF(AG$5-$I$5+1&gt;'Primary Inputs'!$C$17,0,(SUM(OFFSET($I$75,0,AG$5-$I$5-$A102+1)))*$C102))</f>
        <v>0</v>
      </c>
      <c r="AH102" s="186">
        <f ca="1">IF(AH$5-$I$5&lt;$A102-1," ",IF(AH$5-$I$5+1&gt;'Primary Inputs'!$C$17,0,(SUM(OFFSET($I$75,0,AH$5-$I$5-$A102+1)))*$C102))</f>
        <v>0</v>
      </c>
      <c r="AI102" s="186">
        <f ca="1">IF(AI$5-$I$5&lt;$A102-1," ",IF(AI$5-$I$5+1&gt;'Primary Inputs'!$C$17,0,(SUM(OFFSET($I$75,0,AI$5-$I$5-$A102+1)))*$C102))</f>
        <v>0</v>
      </c>
      <c r="AJ102" s="186">
        <f ca="1">IF(AJ$5-$I$5&lt;$A102-1," ",IF(AJ$5-$I$5+1&gt;'Primary Inputs'!$C$17,0,(SUM(OFFSET($I$75,0,AJ$5-$I$5-$A102+1)))*$C102))</f>
        <v>0</v>
      </c>
      <c r="AK102" s="186">
        <f ca="1">IF(AK$5-$I$5&lt;$A102-1," ",IF(AK$5-$I$5+1&gt;'Primary Inputs'!$C$17,0,(SUM(OFFSET($I$75,0,AK$5-$I$5-$A102+1)))*$C102))</f>
        <v>0</v>
      </c>
      <c r="AL102" s="186">
        <f ca="1">IF(AL$5-$I$5&lt;$A102-1," ",IF(AL$5-$I$5+1&gt;'Primary Inputs'!$C$17,0,(SUM(OFFSET($I$75,0,AL$5-$I$5-$A102+1)))*$C102))</f>
        <v>0</v>
      </c>
      <c r="AM102" s="186">
        <f ca="1">IF(AM$5-$I$5&lt;$A102-1," ",IF(AM$5-$I$5+1&gt;'Primary Inputs'!$C$17,0,(SUM(OFFSET($I$75,0,AM$5-$I$5-$A102+1)))*$C102))</f>
        <v>0</v>
      </c>
      <c r="AN102" s="186">
        <f ca="1">IF(AN$5-$I$5&lt;$A102-1," ",IF(AN$5-$I$5+1&gt;'Primary Inputs'!$C$17,0,(SUM(OFFSET($I$75,0,AN$5-$I$5-$A102+1)))*$C102))</f>
        <v>0</v>
      </c>
      <c r="AO102" s="186">
        <f ca="1">IF(AO$5-$I$5&lt;$A102-1," ",IF(AO$5-$I$5+1&gt;'Primary Inputs'!$C$17,0,(SUM(OFFSET($I$75,0,AO$5-$I$5-$A102+1)))*$C102))</f>
        <v>0</v>
      </c>
      <c r="AP102" s="186">
        <f ca="1">IF(AP$5-$I$5&lt;$A102-1," ",IF(AP$5-$I$5+1&gt;'Primary Inputs'!$C$17,0,(SUM(OFFSET($I$75,0,AP$5-$I$5-$A102+1)))*$C102))</f>
        <v>0</v>
      </c>
      <c r="AQ102" s="186">
        <f ca="1">IF(AQ$5-$I$5&lt;$A102-1," ",IF(AQ$5-$I$5+1&gt;'Primary Inputs'!$C$17,0,(SUM(OFFSET($I$75,0,AQ$5-$I$5-$A102+1)))*$C102))</f>
        <v>0</v>
      </c>
      <c r="AR102" s="186">
        <f ca="1">IF(AR$5-$I$5&lt;$A102-1," ",IF(AR$5-$I$5+1&gt;'Primary Inputs'!$C$17,0,(SUM(OFFSET($I$75,0,AR$5-$I$5-$A102+1)))*$C102))</f>
        <v>0</v>
      </c>
      <c r="AS102" s="186">
        <f ca="1">IF(AS$5-$I$5&lt;$A102-1," ",IF(AS$5-$I$5+1&gt;'Primary Inputs'!$C$17,0,(SUM(OFFSET($I$75,0,AS$5-$I$5-$A102+1)))*$C102))</f>
        <v>0</v>
      </c>
      <c r="AT102" s="186">
        <f ca="1">IF(AT$5-$I$5&lt;$A102-1," ",IF(AT$5-$I$5+1&gt;'Primary Inputs'!$C$17,0,(SUM(OFFSET($I$75,0,AT$5-$I$5-$A102+1)))*$C102))</f>
        <v>0</v>
      </c>
      <c r="AU102" s="186">
        <f ca="1">IF(AU$5-$I$5&lt;$A102-1," ",IF(AU$5-$I$5+1&gt;'Primary Inputs'!$C$17,0,(SUM(OFFSET($I$75,0,AU$5-$I$5-$A102+1)))*$C102))</f>
        <v>0</v>
      </c>
      <c r="AV102" s="186">
        <f ca="1">IF(AV$5-$I$5&lt;$A102-1," ",IF(AV$5-$I$5+1&gt;'Primary Inputs'!$C$17,0,(SUM(OFFSET($I$75,0,AV$5-$I$5-$A102+1)))*$C102))</f>
        <v>0</v>
      </c>
      <c r="AW102" s="186">
        <f ca="1">IF(AW$5-$I$5&lt;$A102-1," ",IF(AW$5-$I$5+1&gt;'Primary Inputs'!$C$17,0,(SUM(OFFSET($I$75,0,AW$5-$I$5-$A102+1)))*$C102))</f>
        <v>0</v>
      </c>
      <c r="AX102" s="186">
        <f ca="1">IF(AX$5-$I$5&lt;$A102-1," ",IF(AX$5-$I$5+1&gt;'Primary Inputs'!$C$17,0,(SUM(OFFSET($I$75,0,AX$5-$I$5-$A102+1)))*$C102))</f>
        <v>0</v>
      </c>
      <c r="AY102" s="186">
        <f ca="1">IF(AY$5-$I$5&lt;$A102-1," ",IF(AY$5-$I$5+1&gt;'Primary Inputs'!$C$17,0,(SUM(OFFSET($I$75,0,AY$5-$I$5-$A102+1)))*$C102))</f>
        <v>0</v>
      </c>
      <c r="AZ102" s="186">
        <f ca="1">IF(AZ$5-$I$5&lt;$A102-1," ",IF(AZ$5-$I$5+1&gt;'Primary Inputs'!$C$17,0,(SUM(OFFSET($I$75,0,AZ$5-$I$5-$A102+1)))*$C102))</f>
        <v>0</v>
      </c>
      <c r="BA102" s="186">
        <f ca="1">IF(BA$5-$I$5&lt;$A102-1," ",IF(BA$5-$I$5+1&gt;'Primary Inputs'!$C$17,0,(SUM(OFFSET($I$75,0,BA$5-$I$5-$A102+1)))*$C102))</f>
        <v>0</v>
      </c>
      <c r="BB102" s="186">
        <f ca="1">IF(BB$5-$I$5&lt;$A102-1," ",IF(BB$5-$I$5+1&gt;'Primary Inputs'!$C$17,0,(SUM(OFFSET($I$75,0,BB$5-$I$5-$A102+1)))*$C102))</f>
        <v>0</v>
      </c>
      <c r="BC102" s="186">
        <f ca="1">IF(BC$5-$I$5&lt;$A102-1," ",IF(BC$5-$I$5+1&gt;'Primary Inputs'!$C$17,0,(SUM(OFFSET($I$75,0,BC$5-$I$5-$A102+1)))*$C102))</f>
        <v>0</v>
      </c>
      <c r="BD102" s="186">
        <f ca="1">IF(BD$5-$I$5&lt;$A102-1," ",IF(BD$5-$I$5+1&gt;'Primary Inputs'!$C$17,0,(SUM(OFFSET($I$75,0,BD$5-$I$5-$A102+1)))*$C102))</f>
        <v>0</v>
      </c>
      <c r="BE102" s="186">
        <f ca="1">IF(BE$5-$I$5&lt;$A102-1," ",IF(BE$5-$I$5+1&gt;'Primary Inputs'!$C$17,0,(SUM(OFFSET($I$75,0,BE$5-$I$5-$A102+1)))*$C102))</f>
        <v>0</v>
      </c>
      <c r="BF102" s="186">
        <f ca="1">IF(BF$5-$I$5&lt;$A102-1," ",IF(BF$5-$I$5+1&gt;'Primary Inputs'!$C$17,0,(SUM(OFFSET($I$75,0,BF$5-$I$5-$A102+1)))*$C102))</f>
        <v>0</v>
      </c>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row>
    <row r="103" spans="1:104">
      <c r="A103" s="134">
        <v>24</v>
      </c>
      <c r="B103" s="134" t="s">
        <v>196</v>
      </c>
      <c r="C103" s="134">
        <f ca="1">OFFSET('Primary Inputs'!$E$12,0,$A103-1)</f>
        <v>0</v>
      </c>
      <c r="I103" s="186" t="str">
        <f ca="1">IF(I$5-$I$5&lt;$A103-1," ",IF(I$5-$I$5+1&gt;'Primary Inputs'!$C$17,0,(SUM(OFFSET($I$75,0,I$5-$I$5-$A103+1)))*$C103))</f>
        <v xml:space="preserve"> </v>
      </c>
      <c r="J103" s="186" t="str">
        <f ca="1">IF(J$5-$I$5&lt;$A103-1," ",IF(J$5-$I$5+1&gt;'Primary Inputs'!$C$17,0,(SUM(OFFSET($I$75,0,J$5-$I$5-$A103+1)))*$C103))</f>
        <v xml:space="preserve"> </v>
      </c>
      <c r="K103" s="186" t="str">
        <f ca="1">IF(K$5-$I$5&lt;$A103-1," ",IF(K$5-$I$5+1&gt;'Primary Inputs'!$C$17,0,(SUM(OFFSET($I$75,0,K$5-$I$5-$A103+1)))*$C103))</f>
        <v xml:space="preserve"> </v>
      </c>
      <c r="L103" s="186" t="str">
        <f ca="1">IF(L$5-$I$5&lt;$A103-1," ",IF(L$5-$I$5+1&gt;'Primary Inputs'!$C$17,0,(SUM(OFFSET($I$75,0,L$5-$I$5-$A103+1)))*$C103))</f>
        <v xml:space="preserve"> </v>
      </c>
      <c r="M103" s="186" t="str">
        <f ca="1">IF(M$5-$I$5&lt;$A103-1," ",IF(M$5-$I$5+1&gt;'Primary Inputs'!$C$17,0,(SUM(OFFSET($I$75,0,M$5-$I$5-$A103+1)))*$C103))</f>
        <v xml:space="preserve"> </v>
      </c>
      <c r="N103" s="186" t="str">
        <f ca="1">IF(N$5-$I$5&lt;$A103-1," ",IF(N$5-$I$5+1&gt;'Primary Inputs'!$C$17,0,(SUM(OFFSET($I$75,0,N$5-$I$5-$A103+1)))*$C103))</f>
        <v xml:space="preserve"> </v>
      </c>
      <c r="O103" s="186" t="str">
        <f ca="1">IF(O$5-$I$5&lt;$A103-1," ",IF(O$5-$I$5+1&gt;'Primary Inputs'!$C$17,0,(SUM(OFFSET($I$75,0,O$5-$I$5-$A103+1)))*$C103))</f>
        <v xml:space="preserve"> </v>
      </c>
      <c r="P103" s="186" t="str">
        <f ca="1">IF(P$5-$I$5&lt;$A103-1," ",IF(P$5-$I$5+1&gt;'Primary Inputs'!$C$17,0,(SUM(OFFSET($I$75,0,P$5-$I$5-$A103+1)))*$C103))</f>
        <v xml:space="preserve"> </v>
      </c>
      <c r="Q103" s="186" t="str">
        <f ca="1">IF(Q$5-$I$5&lt;$A103-1," ",IF(Q$5-$I$5+1&gt;'Primary Inputs'!$C$17,0,(SUM(OFFSET($I$75,0,Q$5-$I$5-$A103+1)))*$C103))</f>
        <v xml:space="preserve"> </v>
      </c>
      <c r="R103" s="186" t="str">
        <f ca="1">IF(R$5-$I$5&lt;$A103-1," ",IF(R$5-$I$5+1&gt;'Primary Inputs'!$C$17,0,(SUM(OFFSET($I$75,0,R$5-$I$5-$A103+1)))*$C103))</f>
        <v xml:space="preserve"> </v>
      </c>
      <c r="S103" s="186" t="str">
        <f ca="1">IF(S$5-$I$5&lt;$A103-1," ",IF(S$5-$I$5+1&gt;'Primary Inputs'!$C$17,0,(SUM(OFFSET($I$75,0,S$5-$I$5-$A103+1)))*$C103))</f>
        <v xml:space="preserve"> </v>
      </c>
      <c r="T103" s="186" t="str">
        <f ca="1">IF(T$5-$I$5&lt;$A103-1," ",IF(T$5-$I$5+1&gt;'Primary Inputs'!$C$17,0,(SUM(OFFSET($I$75,0,T$5-$I$5-$A103+1)))*$C103))</f>
        <v xml:space="preserve"> </v>
      </c>
      <c r="U103" s="186" t="str">
        <f ca="1">IF(U$5-$I$5&lt;$A103-1," ",IF(U$5-$I$5+1&gt;'Primary Inputs'!$C$17,0,(SUM(OFFSET($I$75,0,U$5-$I$5-$A103+1)))*$C103))</f>
        <v xml:space="preserve"> </v>
      </c>
      <c r="V103" s="186" t="str">
        <f ca="1">IF(V$5-$I$5&lt;$A103-1," ",IF(V$5-$I$5+1&gt;'Primary Inputs'!$C$17,0,(SUM(OFFSET($I$75,0,V$5-$I$5-$A103+1)))*$C103))</f>
        <v xml:space="preserve"> </v>
      </c>
      <c r="W103" s="186" t="str">
        <f ca="1">IF(W$5-$I$5&lt;$A103-1," ",IF(W$5-$I$5+1&gt;'Primary Inputs'!$C$17,0,(SUM(OFFSET($I$75,0,W$5-$I$5-$A103+1)))*$C103))</f>
        <v xml:space="preserve"> </v>
      </c>
      <c r="X103" s="186" t="str">
        <f ca="1">IF(X$5-$I$5&lt;$A103-1," ",IF(X$5-$I$5+1&gt;'Primary Inputs'!$C$17,0,(SUM(OFFSET($I$75,0,X$5-$I$5-$A103+1)))*$C103))</f>
        <v xml:space="preserve"> </v>
      </c>
      <c r="Y103" s="186" t="str">
        <f ca="1">IF(Y$5-$I$5&lt;$A103-1," ",IF(Y$5-$I$5+1&gt;'Primary Inputs'!$C$17,0,(SUM(OFFSET($I$75,0,Y$5-$I$5-$A103+1)))*$C103))</f>
        <v xml:space="preserve"> </v>
      </c>
      <c r="Z103" s="186" t="str">
        <f ca="1">IF(Z$5-$I$5&lt;$A103-1," ",IF(Z$5-$I$5+1&gt;'Primary Inputs'!$C$17,0,(SUM(OFFSET($I$75,0,Z$5-$I$5-$A103+1)))*$C103))</f>
        <v xml:space="preserve"> </v>
      </c>
      <c r="AA103" s="186" t="str">
        <f ca="1">IF(AA$5-$I$5&lt;$A103-1," ",IF(AA$5-$I$5+1&gt;'Primary Inputs'!$C$17,0,(SUM(OFFSET($I$75,0,AA$5-$I$5-$A103+1)))*$C103))</f>
        <v xml:space="preserve"> </v>
      </c>
      <c r="AB103" s="186" t="str">
        <f ca="1">IF(AB$5-$I$5&lt;$A103-1," ",IF(AB$5-$I$5+1&gt;'Primary Inputs'!$C$17,0,(SUM(OFFSET($I$75,0,AB$5-$I$5-$A103+1)))*$C103))</f>
        <v xml:space="preserve"> </v>
      </c>
      <c r="AC103" s="186" t="str">
        <f ca="1">IF(AC$5-$I$5&lt;$A103-1," ",IF(AC$5-$I$5+1&gt;'Primary Inputs'!$C$17,0,(SUM(OFFSET($I$75,0,AC$5-$I$5-$A103+1)))*$C103))</f>
        <v xml:space="preserve"> </v>
      </c>
      <c r="AD103" s="186" t="str">
        <f ca="1">IF(AD$5-$I$5&lt;$A103-1," ",IF(AD$5-$I$5+1&gt;'Primary Inputs'!$C$17,0,(SUM(OFFSET($I$75,0,AD$5-$I$5-$A103+1)))*$C103))</f>
        <v xml:space="preserve"> </v>
      </c>
      <c r="AE103" s="186" t="str">
        <f ca="1">IF(AE$5-$I$5&lt;$A103-1," ",IF(AE$5-$I$5+1&gt;'Primary Inputs'!$C$17,0,(SUM(OFFSET($I$75,0,AE$5-$I$5-$A103+1)))*$C103))</f>
        <v xml:space="preserve"> </v>
      </c>
      <c r="AF103" s="186">
        <f ca="1">IF(AF$5-$I$5&lt;$A103-1," ",IF(AF$5-$I$5+1&gt;'Primary Inputs'!$C$17,0,(SUM(OFFSET($I$75,0,AF$5-$I$5-$A103+1)))*$C103))</f>
        <v>0</v>
      </c>
      <c r="AG103" s="186">
        <f ca="1">IF(AG$5-$I$5&lt;$A103-1," ",IF(AG$5-$I$5+1&gt;'Primary Inputs'!$C$17,0,(SUM(OFFSET($I$75,0,AG$5-$I$5-$A103+1)))*$C103))</f>
        <v>0</v>
      </c>
      <c r="AH103" s="186">
        <f ca="1">IF(AH$5-$I$5&lt;$A103-1," ",IF(AH$5-$I$5+1&gt;'Primary Inputs'!$C$17,0,(SUM(OFFSET($I$75,0,AH$5-$I$5-$A103+1)))*$C103))</f>
        <v>0</v>
      </c>
      <c r="AI103" s="186">
        <f ca="1">IF(AI$5-$I$5&lt;$A103-1," ",IF(AI$5-$I$5+1&gt;'Primary Inputs'!$C$17,0,(SUM(OFFSET($I$75,0,AI$5-$I$5-$A103+1)))*$C103))</f>
        <v>0</v>
      </c>
      <c r="AJ103" s="186">
        <f ca="1">IF(AJ$5-$I$5&lt;$A103-1," ",IF(AJ$5-$I$5+1&gt;'Primary Inputs'!$C$17,0,(SUM(OFFSET($I$75,0,AJ$5-$I$5-$A103+1)))*$C103))</f>
        <v>0</v>
      </c>
      <c r="AK103" s="186">
        <f ca="1">IF(AK$5-$I$5&lt;$A103-1," ",IF(AK$5-$I$5+1&gt;'Primary Inputs'!$C$17,0,(SUM(OFFSET($I$75,0,AK$5-$I$5-$A103+1)))*$C103))</f>
        <v>0</v>
      </c>
      <c r="AL103" s="186">
        <f ca="1">IF(AL$5-$I$5&lt;$A103-1," ",IF(AL$5-$I$5+1&gt;'Primary Inputs'!$C$17,0,(SUM(OFFSET($I$75,0,AL$5-$I$5-$A103+1)))*$C103))</f>
        <v>0</v>
      </c>
      <c r="AM103" s="186">
        <f ca="1">IF(AM$5-$I$5&lt;$A103-1," ",IF(AM$5-$I$5+1&gt;'Primary Inputs'!$C$17,0,(SUM(OFFSET($I$75,0,AM$5-$I$5-$A103+1)))*$C103))</f>
        <v>0</v>
      </c>
      <c r="AN103" s="186">
        <f ca="1">IF(AN$5-$I$5&lt;$A103-1," ",IF(AN$5-$I$5+1&gt;'Primary Inputs'!$C$17,0,(SUM(OFFSET($I$75,0,AN$5-$I$5-$A103+1)))*$C103))</f>
        <v>0</v>
      </c>
      <c r="AO103" s="186">
        <f ca="1">IF(AO$5-$I$5&lt;$A103-1," ",IF(AO$5-$I$5+1&gt;'Primary Inputs'!$C$17,0,(SUM(OFFSET($I$75,0,AO$5-$I$5-$A103+1)))*$C103))</f>
        <v>0</v>
      </c>
      <c r="AP103" s="186">
        <f ca="1">IF(AP$5-$I$5&lt;$A103-1," ",IF(AP$5-$I$5+1&gt;'Primary Inputs'!$C$17,0,(SUM(OFFSET($I$75,0,AP$5-$I$5-$A103+1)))*$C103))</f>
        <v>0</v>
      </c>
      <c r="AQ103" s="186">
        <f ca="1">IF(AQ$5-$I$5&lt;$A103-1," ",IF(AQ$5-$I$5+1&gt;'Primary Inputs'!$C$17,0,(SUM(OFFSET($I$75,0,AQ$5-$I$5-$A103+1)))*$C103))</f>
        <v>0</v>
      </c>
      <c r="AR103" s="186">
        <f ca="1">IF(AR$5-$I$5&lt;$A103-1," ",IF(AR$5-$I$5+1&gt;'Primary Inputs'!$C$17,0,(SUM(OFFSET($I$75,0,AR$5-$I$5-$A103+1)))*$C103))</f>
        <v>0</v>
      </c>
      <c r="AS103" s="186">
        <f ca="1">IF(AS$5-$I$5&lt;$A103-1," ",IF(AS$5-$I$5+1&gt;'Primary Inputs'!$C$17,0,(SUM(OFFSET($I$75,0,AS$5-$I$5-$A103+1)))*$C103))</f>
        <v>0</v>
      </c>
      <c r="AT103" s="186">
        <f ca="1">IF(AT$5-$I$5&lt;$A103-1," ",IF(AT$5-$I$5+1&gt;'Primary Inputs'!$C$17,0,(SUM(OFFSET($I$75,0,AT$5-$I$5-$A103+1)))*$C103))</f>
        <v>0</v>
      </c>
      <c r="AU103" s="186">
        <f ca="1">IF(AU$5-$I$5&lt;$A103-1," ",IF(AU$5-$I$5+1&gt;'Primary Inputs'!$C$17,0,(SUM(OFFSET($I$75,0,AU$5-$I$5-$A103+1)))*$C103))</f>
        <v>0</v>
      </c>
      <c r="AV103" s="186">
        <f ca="1">IF(AV$5-$I$5&lt;$A103-1," ",IF(AV$5-$I$5+1&gt;'Primary Inputs'!$C$17,0,(SUM(OFFSET($I$75,0,AV$5-$I$5-$A103+1)))*$C103))</f>
        <v>0</v>
      </c>
      <c r="AW103" s="186">
        <f ca="1">IF(AW$5-$I$5&lt;$A103-1," ",IF(AW$5-$I$5+1&gt;'Primary Inputs'!$C$17,0,(SUM(OFFSET($I$75,0,AW$5-$I$5-$A103+1)))*$C103))</f>
        <v>0</v>
      </c>
      <c r="AX103" s="186">
        <f ca="1">IF(AX$5-$I$5&lt;$A103-1," ",IF(AX$5-$I$5+1&gt;'Primary Inputs'!$C$17,0,(SUM(OFFSET($I$75,0,AX$5-$I$5-$A103+1)))*$C103))</f>
        <v>0</v>
      </c>
      <c r="AY103" s="186">
        <f ca="1">IF(AY$5-$I$5&lt;$A103-1," ",IF(AY$5-$I$5+1&gt;'Primary Inputs'!$C$17,0,(SUM(OFFSET($I$75,0,AY$5-$I$5-$A103+1)))*$C103))</f>
        <v>0</v>
      </c>
      <c r="AZ103" s="186">
        <f ca="1">IF(AZ$5-$I$5&lt;$A103-1," ",IF(AZ$5-$I$5+1&gt;'Primary Inputs'!$C$17,0,(SUM(OFFSET($I$75,0,AZ$5-$I$5-$A103+1)))*$C103))</f>
        <v>0</v>
      </c>
      <c r="BA103" s="186">
        <f ca="1">IF(BA$5-$I$5&lt;$A103-1," ",IF(BA$5-$I$5+1&gt;'Primary Inputs'!$C$17,0,(SUM(OFFSET($I$75,0,BA$5-$I$5-$A103+1)))*$C103))</f>
        <v>0</v>
      </c>
      <c r="BB103" s="186">
        <f ca="1">IF(BB$5-$I$5&lt;$A103-1," ",IF(BB$5-$I$5+1&gt;'Primary Inputs'!$C$17,0,(SUM(OFFSET($I$75,0,BB$5-$I$5-$A103+1)))*$C103))</f>
        <v>0</v>
      </c>
      <c r="BC103" s="186">
        <f ca="1">IF(BC$5-$I$5&lt;$A103-1," ",IF(BC$5-$I$5+1&gt;'Primary Inputs'!$C$17,0,(SUM(OFFSET($I$75,0,BC$5-$I$5-$A103+1)))*$C103))</f>
        <v>0</v>
      </c>
      <c r="BD103" s="186">
        <f ca="1">IF(BD$5-$I$5&lt;$A103-1," ",IF(BD$5-$I$5+1&gt;'Primary Inputs'!$C$17,0,(SUM(OFFSET($I$75,0,BD$5-$I$5-$A103+1)))*$C103))</f>
        <v>0</v>
      </c>
      <c r="BE103" s="186">
        <f ca="1">IF(BE$5-$I$5&lt;$A103-1," ",IF(BE$5-$I$5+1&gt;'Primary Inputs'!$C$17,0,(SUM(OFFSET($I$75,0,BE$5-$I$5-$A103+1)))*$C103))</f>
        <v>0</v>
      </c>
      <c r="BF103" s="186">
        <f ca="1">IF(BF$5-$I$5&lt;$A103-1," ",IF(BF$5-$I$5+1&gt;'Primary Inputs'!$C$17,0,(SUM(OFFSET($I$75,0,BF$5-$I$5-$A103+1)))*$C103))</f>
        <v>0</v>
      </c>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row>
    <row r="104" spans="1:104">
      <c r="A104" s="134">
        <v>25</v>
      </c>
      <c r="B104" s="134" t="s">
        <v>197</v>
      </c>
      <c r="C104" s="134">
        <f ca="1">OFFSET('Primary Inputs'!$E$12,0,$A104-1)</f>
        <v>0</v>
      </c>
      <c r="I104" s="186" t="str">
        <f ca="1">IF(I$5-$I$5&lt;$A104-1," ",IF(I$5-$I$5+1&gt;'Primary Inputs'!$C$17,0,(SUM(OFFSET($I$75,0,I$5-$I$5-$A104+1)))*$C104))</f>
        <v xml:space="preserve"> </v>
      </c>
      <c r="J104" s="186" t="str">
        <f ca="1">IF(J$5-$I$5&lt;$A104-1," ",IF(J$5-$I$5+1&gt;'Primary Inputs'!$C$17,0,(SUM(OFFSET($I$75,0,J$5-$I$5-$A104+1)))*$C104))</f>
        <v xml:space="preserve"> </v>
      </c>
      <c r="K104" s="186" t="str">
        <f ca="1">IF(K$5-$I$5&lt;$A104-1," ",IF(K$5-$I$5+1&gt;'Primary Inputs'!$C$17,0,(SUM(OFFSET($I$75,0,K$5-$I$5-$A104+1)))*$C104))</f>
        <v xml:space="preserve"> </v>
      </c>
      <c r="L104" s="186" t="str">
        <f ca="1">IF(L$5-$I$5&lt;$A104-1," ",IF(L$5-$I$5+1&gt;'Primary Inputs'!$C$17,0,(SUM(OFFSET($I$75,0,L$5-$I$5-$A104+1)))*$C104))</f>
        <v xml:space="preserve"> </v>
      </c>
      <c r="M104" s="186" t="str">
        <f ca="1">IF(M$5-$I$5&lt;$A104-1," ",IF(M$5-$I$5+1&gt;'Primary Inputs'!$C$17,0,(SUM(OFFSET($I$75,0,M$5-$I$5-$A104+1)))*$C104))</f>
        <v xml:space="preserve"> </v>
      </c>
      <c r="N104" s="186" t="str">
        <f ca="1">IF(N$5-$I$5&lt;$A104-1," ",IF(N$5-$I$5+1&gt;'Primary Inputs'!$C$17,0,(SUM(OFFSET($I$75,0,N$5-$I$5-$A104+1)))*$C104))</f>
        <v xml:space="preserve"> </v>
      </c>
      <c r="O104" s="186" t="str">
        <f ca="1">IF(O$5-$I$5&lt;$A104-1," ",IF(O$5-$I$5+1&gt;'Primary Inputs'!$C$17,0,(SUM(OFFSET($I$75,0,O$5-$I$5-$A104+1)))*$C104))</f>
        <v xml:space="preserve"> </v>
      </c>
      <c r="P104" s="186" t="str">
        <f ca="1">IF(P$5-$I$5&lt;$A104-1," ",IF(P$5-$I$5+1&gt;'Primary Inputs'!$C$17,0,(SUM(OFFSET($I$75,0,P$5-$I$5-$A104+1)))*$C104))</f>
        <v xml:space="preserve"> </v>
      </c>
      <c r="Q104" s="186" t="str">
        <f ca="1">IF(Q$5-$I$5&lt;$A104-1," ",IF(Q$5-$I$5+1&gt;'Primary Inputs'!$C$17,0,(SUM(OFFSET($I$75,0,Q$5-$I$5-$A104+1)))*$C104))</f>
        <v xml:space="preserve"> </v>
      </c>
      <c r="R104" s="186" t="str">
        <f ca="1">IF(R$5-$I$5&lt;$A104-1," ",IF(R$5-$I$5+1&gt;'Primary Inputs'!$C$17,0,(SUM(OFFSET($I$75,0,R$5-$I$5-$A104+1)))*$C104))</f>
        <v xml:space="preserve"> </v>
      </c>
      <c r="S104" s="186" t="str">
        <f ca="1">IF(S$5-$I$5&lt;$A104-1," ",IF(S$5-$I$5+1&gt;'Primary Inputs'!$C$17,0,(SUM(OFFSET($I$75,0,S$5-$I$5-$A104+1)))*$C104))</f>
        <v xml:space="preserve"> </v>
      </c>
      <c r="T104" s="186" t="str">
        <f ca="1">IF(T$5-$I$5&lt;$A104-1," ",IF(T$5-$I$5+1&gt;'Primary Inputs'!$C$17,0,(SUM(OFFSET($I$75,0,T$5-$I$5-$A104+1)))*$C104))</f>
        <v xml:space="preserve"> </v>
      </c>
      <c r="U104" s="186" t="str">
        <f ca="1">IF(U$5-$I$5&lt;$A104-1," ",IF(U$5-$I$5+1&gt;'Primary Inputs'!$C$17,0,(SUM(OFFSET($I$75,0,U$5-$I$5-$A104+1)))*$C104))</f>
        <v xml:space="preserve"> </v>
      </c>
      <c r="V104" s="186" t="str">
        <f ca="1">IF(V$5-$I$5&lt;$A104-1," ",IF(V$5-$I$5+1&gt;'Primary Inputs'!$C$17,0,(SUM(OFFSET($I$75,0,V$5-$I$5-$A104+1)))*$C104))</f>
        <v xml:space="preserve"> </v>
      </c>
      <c r="W104" s="186" t="str">
        <f ca="1">IF(W$5-$I$5&lt;$A104-1," ",IF(W$5-$I$5+1&gt;'Primary Inputs'!$C$17,0,(SUM(OFFSET($I$75,0,W$5-$I$5-$A104+1)))*$C104))</f>
        <v xml:space="preserve"> </v>
      </c>
      <c r="X104" s="186" t="str">
        <f ca="1">IF(X$5-$I$5&lt;$A104-1," ",IF(X$5-$I$5+1&gt;'Primary Inputs'!$C$17,0,(SUM(OFFSET($I$75,0,X$5-$I$5-$A104+1)))*$C104))</f>
        <v xml:space="preserve"> </v>
      </c>
      <c r="Y104" s="186" t="str">
        <f ca="1">IF(Y$5-$I$5&lt;$A104-1," ",IF(Y$5-$I$5+1&gt;'Primary Inputs'!$C$17,0,(SUM(OFFSET($I$75,0,Y$5-$I$5-$A104+1)))*$C104))</f>
        <v xml:space="preserve"> </v>
      </c>
      <c r="Z104" s="186" t="str">
        <f ca="1">IF(Z$5-$I$5&lt;$A104-1," ",IF(Z$5-$I$5+1&gt;'Primary Inputs'!$C$17,0,(SUM(OFFSET($I$75,0,Z$5-$I$5-$A104+1)))*$C104))</f>
        <v xml:space="preserve"> </v>
      </c>
      <c r="AA104" s="186" t="str">
        <f ca="1">IF(AA$5-$I$5&lt;$A104-1," ",IF(AA$5-$I$5+1&gt;'Primary Inputs'!$C$17,0,(SUM(OFFSET($I$75,0,AA$5-$I$5-$A104+1)))*$C104))</f>
        <v xml:space="preserve"> </v>
      </c>
      <c r="AB104" s="186" t="str">
        <f ca="1">IF(AB$5-$I$5&lt;$A104-1," ",IF(AB$5-$I$5+1&gt;'Primary Inputs'!$C$17,0,(SUM(OFFSET($I$75,0,AB$5-$I$5-$A104+1)))*$C104))</f>
        <v xml:space="preserve"> </v>
      </c>
      <c r="AC104" s="186" t="str">
        <f ca="1">IF(AC$5-$I$5&lt;$A104-1," ",IF(AC$5-$I$5+1&gt;'Primary Inputs'!$C$17,0,(SUM(OFFSET($I$75,0,AC$5-$I$5-$A104+1)))*$C104))</f>
        <v xml:space="preserve"> </v>
      </c>
      <c r="AD104" s="186" t="str">
        <f ca="1">IF(AD$5-$I$5&lt;$A104-1," ",IF(AD$5-$I$5+1&gt;'Primary Inputs'!$C$17,0,(SUM(OFFSET($I$75,0,AD$5-$I$5-$A104+1)))*$C104))</f>
        <v xml:space="preserve"> </v>
      </c>
      <c r="AE104" s="186" t="str">
        <f ca="1">IF(AE$5-$I$5&lt;$A104-1," ",IF(AE$5-$I$5+1&gt;'Primary Inputs'!$C$17,0,(SUM(OFFSET($I$75,0,AE$5-$I$5-$A104+1)))*$C104))</f>
        <v xml:space="preserve"> </v>
      </c>
      <c r="AF104" s="186" t="str">
        <f ca="1">IF(AF$5-$I$5&lt;$A104-1," ",IF(AF$5-$I$5+1&gt;'Primary Inputs'!$C$17,0,(SUM(OFFSET($I$75,0,AF$5-$I$5-$A104+1)))*$C104))</f>
        <v xml:space="preserve"> </v>
      </c>
      <c r="AG104" s="186">
        <f ca="1">IF(AG$5-$I$5&lt;$A104-1," ",IF(AG$5-$I$5+1&gt;'Primary Inputs'!$C$17,0,(SUM(OFFSET($I$75,0,AG$5-$I$5-$A104+1)))*$C104))</f>
        <v>0</v>
      </c>
      <c r="AH104" s="186">
        <f ca="1">IF(AH$5-$I$5&lt;$A104-1," ",IF(AH$5-$I$5+1&gt;'Primary Inputs'!$C$17,0,(SUM(OFFSET($I$75,0,AH$5-$I$5-$A104+1)))*$C104))</f>
        <v>0</v>
      </c>
      <c r="AI104" s="186">
        <f ca="1">IF(AI$5-$I$5&lt;$A104-1," ",IF(AI$5-$I$5+1&gt;'Primary Inputs'!$C$17,0,(SUM(OFFSET($I$75,0,AI$5-$I$5-$A104+1)))*$C104))</f>
        <v>0</v>
      </c>
      <c r="AJ104" s="186">
        <f ca="1">IF(AJ$5-$I$5&lt;$A104-1," ",IF(AJ$5-$I$5+1&gt;'Primary Inputs'!$C$17,0,(SUM(OFFSET($I$75,0,AJ$5-$I$5-$A104+1)))*$C104))</f>
        <v>0</v>
      </c>
      <c r="AK104" s="186">
        <f ca="1">IF(AK$5-$I$5&lt;$A104-1," ",IF(AK$5-$I$5+1&gt;'Primary Inputs'!$C$17,0,(SUM(OFFSET($I$75,0,AK$5-$I$5-$A104+1)))*$C104))</f>
        <v>0</v>
      </c>
      <c r="AL104" s="186">
        <f ca="1">IF(AL$5-$I$5&lt;$A104-1," ",IF(AL$5-$I$5+1&gt;'Primary Inputs'!$C$17,0,(SUM(OFFSET($I$75,0,AL$5-$I$5-$A104+1)))*$C104))</f>
        <v>0</v>
      </c>
      <c r="AM104" s="186">
        <f ca="1">IF(AM$5-$I$5&lt;$A104-1," ",IF(AM$5-$I$5+1&gt;'Primary Inputs'!$C$17,0,(SUM(OFFSET($I$75,0,AM$5-$I$5-$A104+1)))*$C104))</f>
        <v>0</v>
      </c>
      <c r="AN104" s="186">
        <f ca="1">IF(AN$5-$I$5&lt;$A104-1," ",IF(AN$5-$I$5+1&gt;'Primary Inputs'!$C$17,0,(SUM(OFFSET($I$75,0,AN$5-$I$5-$A104+1)))*$C104))</f>
        <v>0</v>
      </c>
      <c r="AO104" s="186">
        <f ca="1">IF(AO$5-$I$5&lt;$A104-1," ",IF(AO$5-$I$5+1&gt;'Primary Inputs'!$C$17,0,(SUM(OFFSET($I$75,0,AO$5-$I$5-$A104+1)))*$C104))</f>
        <v>0</v>
      </c>
      <c r="AP104" s="186">
        <f ca="1">IF(AP$5-$I$5&lt;$A104-1," ",IF(AP$5-$I$5+1&gt;'Primary Inputs'!$C$17,0,(SUM(OFFSET($I$75,0,AP$5-$I$5-$A104+1)))*$C104))</f>
        <v>0</v>
      </c>
      <c r="AQ104" s="186">
        <f ca="1">IF(AQ$5-$I$5&lt;$A104-1," ",IF(AQ$5-$I$5+1&gt;'Primary Inputs'!$C$17,0,(SUM(OFFSET($I$75,0,AQ$5-$I$5-$A104+1)))*$C104))</f>
        <v>0</v>
      </c>
      <c r="AR104" s="186">
        <f ca="1">IF(AR$5-$I$5&lt;$A104-1," ",IF(AR$5-$I$5+1&gt;'Primary Inputs'!$C$17,0,(SUM(OFFSET($I$75,0,AR$5-$I$5-$A104+1)))*$C104))</f>
        <v>0</v>
      </c>
      <c r="AS104" s="186">
        <f ca="1">IF(AS$5-$I$5&lt;$A104-1," ",IF(AS$5-$I$5+1&gt;'Primary Inputs'!$C$17,0,(SUM(OFFSET($I$75,0,AS$5-$I$5-$A104+1)))*$C104))</f>
        <v>0</v>
      </c>
      <c r="AT104" s="186">
        <f ca="1">IF(AT$5-$I$5&lt;$A104-1," ",IF(AT$5-$I$5+1&gt;'Primary Inputs'!$C$17,0,(SUM(OFFSET($I$75,0,AT$5-$I$5-$A104+1)))*$C104))</f>
        <v>0</v>
      </c>
      <c r="AU104" s="186">
        <f ca="1">IF(AU$5-$I$5&lt;$A104-1," ",IF(AU$5-$I$5+1&gt;'Primary Inputs'!$C$17,0,(SUM(OFFSET($I$75,0,AU$5-$I$5-$A104+1)))*$C104))</f>
        <v>0</v>
      </c>
      <c r="AV104" s="186">
        <f ca="1">IF(AV$5-$I$5&lt;$A104-1," ",IF(AV$5-$I$5+1&gt;'Primary Inputs'!$C$17,0,(SUM(OFFSET($I$75,0,AV$5-$I$5-$A104+1)))*$C104))</f>
        <v>0</v>
      </c>
      <c r="AW104" s="186">
        <f ca="1">IF(AW$5-$I$5&lt;$A104-1," ",IF(AW$5-$I$5+1&gt;'Primary Inputs'!$C$17,0,(SUM(OFFSET($I$75,0,AW$5-$I$5-$A104+1)))*$C104))</f>
        <v>0</v>
      </c>
      <c r="AX104" s="186">
        <f ca="1">IF(AX$5-$I$5&lt;$A104-1," ",IF(AX$5-$I$5+1&gt;'Primary Inputs'!$C$17,0,(SUM(OFFSET($I$75,0,AX$5-$I$5-$A104+1)))*$C104))</f>
        <v>0</v>
      </c>
      <c r="AY104" s="186">
        <f ca="1">IF(AY$5-$I$5&lt;$A104-1," ",IF(AY$5-$I$5+1&gt;'Primary Inputs'!$C$17,0,(SUM(OFFSET($I$75,0,AY$5-$I$5-$A104+1)))*$C104))</f>
        <v>0</v>
      </c>
      <c r="AZ104" s="186">
        <f ca="1">IF(AZ$5-$I$5&lt;$A104-1," ",IF(AZ$5-$I$5+1&gt;'Primary Inputs'!$C$17,0,(SUM(OFFSET($I$75,0,AZ$5-$I$5-$A104+1)))*$C104))</f>
        <v>0</v>
      </c>
      <c r="BA104" s="186">
        <f ca="1">IF(BA$5-$I$5&lt;$A104-1," ",IF(BA$5-$I$5+1&gt;'Primary Inputs'!$C$17,0,(SUM(OFFSET($I$75,0,BA$5-$I$5-$A104+1)))*$C104))</f>
        <v>0</v>
      </c>
      <c r="BB104" s="186">
        <f ca="1">IF(BB$5-$I$5&lt;$A104-1," ",IF(BB$5-$I$5+1&gt;'Primary Inputs'!$C$17,0,(SUM(OFFSET($I$75,0,BB$5-$I$5-$A104+1)))*$C104))</f>
        <v>0</v>
      </c>
      <c r="BC104" s="186">
        <f ca="1">IF(BC$5-$I$5&lt;$A104-1," ",IF(BC$5-$I$5+1&gt;'Primary Inputs'!$C$17,0,(SUM(OFFSET($I$75,0,BC$5-$I$5-$A104+1)))*$C104))</f>
        <v>0</v>
      </c>
      <c r="BD104" s="186">
        <f ca="1">IF(BD$5-$I$5&lt;$A104-1," ",IF(BD$5-$I$5+1&gt;'Primary Inputs'!$C$17,0,(SUM(OFFSET($I$75,0,BD$5-$I$5-$A104+1)))*$C104))</f>
        <v>0</v>
      </c>
      <c r="BE104" s="186">
        <f ca="1">IF(BE$5-$I$5&lt;$A104-1," ",IF(BE$5-$I$5+1&gt;'Primary Inputs'!$C$17,0,(SUM(OFFSET($I$75,0,BE$5-$I$5-$A104+1)))*$C104))</f>
        <v>0</v>
      </c>
      <c r="BF104" s="186">
        <f ca="1">IF(BF$5-$I$5&lt;$A104-1," ",IF(BF$5-$I$5+1&gt;'Primary Inputs'!$C$17,0,(SUM(OFFSET($I$75,0,BF$5-$I$5-$A104+1)))*$C104))</f>
        <v>0</v>
      </c>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row>
    <row r="105" spans="1:104">
      <c r="A105" s="134">
        <v>26</v>
      </c>
      <c r="B105" s="134" t="s">
        <v>198</v>
      </c>
      <c r="C105" s="134">
        <f ca="1">OFFSET('Primary Inputs'!$E$12,0,$A105-1)</f>
        <v>0</v>
      </c>
      <c r="I105" s="186" t="str">
        <f ca="1">IF(I$5-$I$5&lt;$A105-1," ",IF(I$5-$I$5+1&gt;'Primary Inputs'!$C$17,0,(SUM(OFFSET($I$75,0,I$5-$I$5-$A105+1)))*$C105))</f>
        <v xml:space="preserve"> </v>
      </c>
      <c r="J105" s="186" t="str">
        <f ca="1">IF(J$5-$I$5&lt;$A105-1," ",IF(J$5-$I$5+1&gt;'Primary Inputs'!$C$17,0,(SUM(OFFSET($I$75,0,J$5-$I$5-$A105+1)))*$C105))</f>
        <v xml:space="preserve"> </v>
      </c>
      <c r="K105" s="186" t="str">
        <f ca="1">IF(K$5-$I$5&lt;$A105-1," ",IF(K$5-$I$5+1&gt;'Primary Inputs'!$C$17,0,(SUM(OFFSET($I$75,0,K$5-$I$5-$A105+1)))*$C105))</f>
        <v xml:space="preserve"> </v>
      </c>
      <c r="L105" s="186" t="str">
        <f ca="1">IF(L$5-$I$5&lt;$A105-1," ",IF(L$5-$I$5+1&gt;'Primary Inputs'!$C$17,0,(SUM(OFFSET($I$75,0,L$5-$I$5-$A105+1)))*$C105))</f>
        <v xml:space="preserve"> </v>
      </c>
      <c r="M105" s="186" t="str">
        <f ca="1">IF(M$5-$I$5&lt;$A105-1," ",IF(M$5-$I$5+1&gt;'Primary Inputs'!$C$17,0,(SUM(OFFSET($I$75,0,M$5-$I$5-$A105+1)))*$C105))</f>
        <v xml:space="preserve"> </v>
      </c>
      <c r="N105" s="186" t="str">
        <f ca="1">IF(N$5-$I$5&lt;$A105-1," ",IF(N$5-$I$5+1&gt;'Primary Inputs'!$C$17,0,(SUM(OFFSET($I$75,0,N$5-$I$5-$A105+1)))*$C105))</f>
        <v xml:space="preserve"> </v>
      </c>
      <c r="O105" s="186" t="str">
        <f ca="1">IF(O$5-$I$5&lt;$A105-1," ",IF(O$5-$I$5+1&gt;'Primary Inputs'!$C$17,0,(SUM(OFFSET($I$75,0,O$5-$I$5-$A105+1)))*$C105))</f>
        <v xml:space="preserve"> </v>
      </c>
      <c r="P105" s="186" t="str">
        <f ca="1">IF(P$5-$I$5&lt;$A105-1," ",IF(P$5-$I$5+1&gt;'Primary Inputs'!$C$17,0,(SUM(OFFSET($I$75,0,P$5-$I$5-$A105+1)))*$C105))</f>
        <v xml:space="preserve"> </v>
      </c>
      <c r="Q105" s="186" t="str">
        <f ca="1">IF(Q$5-$I$5&lt;$A105-1," ",IF(Q$5-$I$5+1&gt;'Primary Inputs'!$C$17,0,(SUM(OFFSET($I$75,0,Q$5-$I$5-$A105+1)))*$C105))</f>
        <v xml:space="preserve"> </v>
      </c>
      <c r="R105" s="186" t="str">
        <f ca="1">IF(R$5-$I$5&lt;$A105-1," ",IF(R$5-$I$5+1&gt;'Primary Inputs'!$C$17,0,(SUM(OFFSET($I$75,0,R$5-$I$5-$A105+1)))*$C105))</f>
        <v xml:space="preserve"> </v>
      </c>
      <c r="S105" s="186" t="str">
        <f ca="1">IF(S$5-$I$5&lt;$A105-1," ",IF(S$5-$I$5+1&gt;'Primary Inputs'!$C$17,0,(SUM(OFFSET($I$75,0,S$5-$I$5-$A105+1)))*$C105))</f>
        <v xml:space="preserve"> </v>
      </c>
      <c r="T105" s="186" t="str">
        <f ca="1">IF(T$5-$I$5&lt;$A105-1," ",IF(T$5-$I$5+1&gt;'Primary Inputs'!$C$17,0,(SUM(OFFSET($I$75,0,T$5-$I$5-$A105+1)))*$C105))</f>
        <v xml:space="preserve"> </v>
      </c>
      <c r="U105" s="186" t="str">
        <f ca="1">IF(U$5-$I$5&lt;$A105-1," ",IF(U$5-$I$5+1&gt;'Primary Inputs'!$C$17,0,(SUM(OFFSET($I$75,0,U$5-$I$5-$A105+1)))*$C105))</f>
        <v xml:space="preserve"> </v>
      </c>
      <c r="V105" s="186" t="str">
        <f ca="1">IF(V$5-$I$5&lt;$A105-1," ",IF(V$5-$I$5+1&gt;'Primary Inputs'!$C$17,0,(SUM(OFFSET($I$75,0,V$5-$I$5-$A105+1)))*$C105))</f>
        <v xml:space="preserve"> </v>
      </c>
      <c r="W105" s="186" t="str">
        <f ca="1">IF(W$5-$I$5&lt;$A105-1," ",IF(W$5-$I$5+1&gt;'Primary Inputs'!$C$17,0,(SUM(OFFSET($I$75,0,W$5-$I$5-$A105+1)))*$C105))</f>
        <v xml:space="preserve"> </v>
      </c>
      <c r="X105" s="186" t="str">
        <f ca="1">IF(X$5-$I$5&lt;$A105-1," ",IF(X$5-$I$5+1&gt;'Primary Inputs'!$C$17,0,(SUM(OFFSET($I$75,0,X$5-$I$5-$A105+1)))*$C105))</f>
        <v xml:space="preserve"> </v>
      </c>
      <c r="Y105" s="186" t="str">
        <f ca="1">IF(Y$5-$I$5&lt;$A105-1," ",IF(Y$5-$I$5+1&gt;'Primary Inputs'!$C$17,0,(SUM(OFFSET($I$75,0,Y$5-$I$5-$A105+1)))*$C105))</f>
        <v xml:space="preserve"> </v>
      </c>
      <c r="Z105" s="186" t="str">
        <f ca="1">IF(Z$5-$I$5&lt;$A105-1," ",IF(Z$5-$I$5+1&gt;'Primary Inputs'!$C$17,0,(SUM(OFFSET($I$75,0,Z$5-$I$5-$A105+1)))*$C105))</f>
        <v xml:space="preserve"> </v>
      </c>
      <c r="AA105" s="186" t="str">
        <f ca="1">IF(AA$5-$I$5&lt;$A105-1," ",IF(AA$5-$I$5+1&gt;'Primary Inputs'!$C$17,0,(SUM(OFFSET($I$75,0,AA$5-$I$5-$A105+1)))*$C105))</f>
        <v xml:space="preserve"> </v>
      </c>
      <c r="AB105" s="186" t="str">
        <f ca="1">IF(AB$5-$I$5&lt;$A105-1," ",IF(AB$5-$I$5+1&gt;'Primary Inputs'!$C$17,0,(SUM(OFFSET($I$75,0,AB$5-$I$5-$A105+1)))*$C105))</f>
        <v xml:space="preserve"> </v>
      </c>
      <c r="AC105" s="186" t="str">
        <f ca="1">IF(AC$5-$I$5&lt;$A105-1," ",IF(AC$5-$I$5+1&gt;'Primary Inputs'!$C$17,0,(SUM(OFFSET($I$75,0,AC$5-$I$5-$A105+1)))*$C105))</f>
        <v xml:space="preserve"> </v>
      </c>
      <c r="AD105" s="186" t="str">
        <f ca="1">IF(AD$5-$I$5&lt;$A105-1," ",IF(AD$5-$I$5+1&gt;'Primary Inputs'!$C$17,0,(SUM(OFFSET($I$75,0,AD$5-$I$5-$A105+1)))*$C105))</f>
        <v xml:space="preserve"> </v>
      </c>
      <c r="AE105" s="186" t="str">
        <f ca="1">IF(AE$5-$I$5&lt;$A105-1," ",IF(AE$5-$I$5+1&gt;'Primary Inputs'!$C$17,0,(SUM(OFFSET($I$75,0,AE$5-$I$5-$A105+1)))*$C105))</f>
        <v xml:space="preserve"> </v>
      </c>
      <c r="AF105" s="186" t="str">
        <f ca="1">IF(AF$5-$I$5&lt;$A105-1," ",IF(AF$5-$I$5+1&gt;'Primary Inputs'!$C$17,0,(SUM(OFFSET($I$75,0,AF$5-$I$5-$A105+1)))*$C105))</f>
        <v xml:space="preserve"> </v>
      </c>
      <c r="AG105" s="186" t="str">
        <f ca="1">IF(AG$5-$I$5&lt;$A105-1," ",IF(AG$5-$I$5+1&gt;'Primary Inputs'!$C$17,0,(SUM(OFFSET($I$75,0,AG$5-$I$5-$A105+1)))*$C105))</f>
        <v xml:space="preserve"> </v>
      </c>
      <c r="AH105" s="186">
        <f ca="1">IF(AH$5-$I$5&lt;$A105-1," ",IF(AH$5-$I$5+1&gt;'Primary Inputs'!$C$17,0,(SUM(OFFSET($I$75,0,AH$5-$I$5-$A105+1)))*$C105))</f>
        <v>0</v>
      </c>
      <c r="AI105" s="186">
        <f ca="1">IF(AI$5-$I$5&lt;$A105-1," ",IF(AI$5-$I$5+1&gt;'Primary Inputs'!$C$17,0,(SUM(OFFSET($I$75,0,AI$5-$I$5-$A105+1)))*$C105))</f>
        <v>0</v>
      </c>
      <c r="AJ105" s="186">
        <f ca="1">IF(AJ$5-$I$5&lt;$A105-1," ",IF(AJ$5-$I$5+1&gt;'Primary Inputs'!$C$17,0,(SUM(OFFSET($I$75,0,AJ$5-$I$5-$A105+1)))*$C105))</f>
        <v>0</v>
      </c>
      <c r="AK105" s="186">
        <f ca="1">IF(AK$5-$I$5&lt;$A105-1," ",IF(AK$5-$I$5+1&gt;'Primary Inputs'!$C$17,0,(SUM(OFFSET($I$75,0,AK$5-$I$5-$A105+1)))*$C105))</f>
        <v>0</v>
      </c>
      <c r="AL105" s="186">
        <f ca="1">IF(AL$5-$I$5&lt;$A105-1," ",IF(AL$5-$I$5+1&gt;'Primary Inputs'!$C$17,0,(SUM(OFFSET($I$75,0,AL$5-$I$5-$A105+1)))*$C105))</f>
        <v>0</v>
      </c>
      <c r="AM105" s="186">
        <f ca="1">IF(AM$5-$I$5&lt;$A105-1," ",IF(AM$5-$I$5+1&gt;'Primary Inputs'!$C$17,0,(SUM(OFFSET($I$75,0,AM$5-$I$5-$A105+1)))*$C105))</f>
        <v>0</v>
      </c>
      <c r="AN105" s="186">
        <f ca="1">IF(AN$5-$I$5&lt;$A105-1," ",IF(AN$5-$I$5+1&gt;'Primary Inputs'!$C$17,0,(SUM(OFFSET($I$75,0,AN$5-$I$5-$A105+1)))*$C105))</f>
        <v>0</v>
      </c>
      <c r="AO105" s="186">
        <f ca="1">IF(AO$5-$I$5&lt;$A105-1," ",IF(AO$5-$I$5+1&gt;'Primary Inputs'!$C$17,0,(SUM(OFFSET($I$75,0,AO$5-$I$5-$A105+1)))*$C105))</f>
        <v>0</v>
      </c>
      <c r="AP105" s="186">
        <f ca="1">IF(AP$5-$I$5&lt;$A105-1," ",IF(AP$5-$I$5+1&gt;'Primary Inputs'!$C$17,0,(SUM(OFFSET($I$75,0,AP$5-$I$5-$A105+1)))*$C105))</f>
        <v>0</v>
      </c>
      <c r="AQ105" s="186">
        <f ca="1">IF(AQ$5-$I$5&lt;$A105-1," ",IF(AQ$5-$I$5+1&gt;'Primary Inputs'!$C$17,0,(SUM(OFFSET($I$75,0,AQ$5-$I$5-$A105+1)))*$C105))</f>
        <v>0</v>
      </c>
      <c r="AR105" s="186">
        <f ca="1">IF(AR$5-$I$5&lt;$A105-1," ",IF(AR$5-$I$5+1&gt;'Primary Inputs'!$C$17,0,(SUM(OFFSET($I$75,0,AR$5-$I$5-$A105+1)))*$C105))</f>
        <v>0</v>
      </c>
      <c r="AS105" s="186">
        <f ca="1">IF(AS$5-$I$5&lt;$A105-1," ",IF(AS$5-$I$5+1&gt;'Primary Inputs'!$C$17,0,(SUM(OFFSET($I$75,0,AS$5-$I$5-$A105+1)))*$C105))</f>
        <v>0</v>
      </c>
      <c r="AT105" s="186">
        <f ca="1">IF(AT$5-$I$5&lt;$A105-1," ",IF(AT$5-$I$5+1&gt;'Primary Inputs'!$C$17,0,(SUM(OFFSET($I$75,0,AT$5-$I$5-$A105+1)))*$C105))</f>
        <v>0</v>
      </c>
      <c r="AU105" s="186">
        <f ca="1">IF(AU$5-$I$5&lt;$A105-1," ",IF(AU$5-$I$5+1&gt;'Primary Inputs'!$C$17,0,(SUM(OFFSET($I$75,0,AU$5-$I$5-$A105+1)))*$C105))</f>
        <v>0</v>
      </c>
      <c r="AV105" s="186">
        <f ca="1">IF(AV$5-$I$5&lt;$A105-1," ",IF(AV$5-$I$5+1&gt;'Primary Inputs'!$C$17,0,(SUM(OFFSET($I$75,0,AV$5-$I$5-$A105+1)))*$C105))</f>
        <v>0</v>
      </c>
      <c r="AW105" s="186">
        <f ca="1">IF(AW$5-$I$5&lt;$A105-1," ",IF(AW$5-$I$5+1&gt;'Primary Inputs'!$C$17,0,(SUM(OFFSET($I$75,0,AW$5-$I$5-$A105+1)))*$C105))</f>
        <v>0</v>
      </c>
      <c r="AX105" s="186">
        <f ca="1">IF(AX$5-$I$5&lt;$A105-1," ",IF(AX$5-$I$5+1&gt;'Primary Inputs'!$C$17,0,(SUM(OFFSET($I$75,0,AX$5-$I$5-$A105+1)))*$C105))</f>
        <v>0</v>
      </c>
      <c r="AY105" s="186">
        <f ca="1">IF(AY$5-$I$5&lt;$A105-1," ",IF(AY$5-$I$5+1&gt;'Primary Inputs'!$C$17,0,(SUM(OFFSET($I$75,0,AY$5-$I$5-$A105+1)))*$C105))</f>
        <v>0</v>
      </c>
      <c r="AZ105" s="186">
        <f ca="1">IF(AZ$5-$I$5&lt;$A105-1," ",IF(AZ$5-$I$5+1&gt;'Primary Inputs'!$C$17,0,(SUM(OFFSET($I$75,0,AZ$5-$I$5-$A105+1)))*$C105))</f>
        <v>0</v>
      </c>
      <c r="BA105" s="186">
        <f ca="1">IF(BA$5-$I$5&lt;$A105-1," ",IF(BA$5-$I$5+1&gt;'Primary Inputs'!$C$17,0,(SUM(OFFSET($I$75,0,BA$5-$I$5-$A105+1)))*$C105))</f>
        <v>0</v>
      </c>
      <c r="BB105" s="186">
        <f ca="1">IF(BB$5-$I$5&lt;$A105-1," ",IF(BB$5-$I$5+1&gt;'Primary Inputs'!$C$17,0,(SUM(OFFSET($I$75,0,BB$5-$I$5-$A105+1)))*$C105))</f>
        <v>0</v>
      </c>
      <c r="BC105" s="186">
        <f ca="1">IF(BC$5-$I$5&lt;$A105-1," ",IF(BC$5-$I$5+1&gt;'Primary Inputs'!$C$17,0,(SUM(OFFSET($I$75,0,BC$5-$I$5-$A105+1)))*$C105))</f>
        <v>0</v>
      </c>
      <c r="BD105" s="186">
        <f ca="1">IF(BD$5-$I$5&lt;$A105-1," ",IF(BD$5-$I$5+1&gt;'Primary Inputs'!$C$17,0,(SUM(OFFSET($I$75,0,BD$5-$I$5-$A105+1)))*$C105))</f>
        <v>0</v>
      </c>
      <c r="BE105" s="186">
        <f ca="1">IF(BE$5-$I$5&lt;$A105-1," ",IF(BE$5-$I$5+1&gt;'Primary Inputs'!$C$17,0,(SUM(OFFSET($I$75,0,BE$5-$I$5-$A105+1)))*$C105))</f>
        <v>0</v>
      </c>
      <c r="BF105" s="186">
        <f ca="1">IF(BF$5-$I$5&lt;$A105-1," ",IF(BF$5-$I$5+1&gt;'Primary Inputs'!$C$17,0,(SUM(OFFSET($I$75,0,BF$5-$I$5-$A105+1)))*$C105))</f>
        <v>0</v>
      </c>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row>
    <row r="106" spans="1:104">
      <c r="A106" s="134">
        <v>27</v>
      </c>
      <c r="B106" s="134" t="s">
        <v>199</v>
      </c>
      <c r="C106" s="134">
        <f ca="1">OFFSET('Primary Inputs'!$E$12,0,$A106-1)</f>
        <v>0</v>
      </c>
      <c r="I106" s="186" t="str">
        <f ca="1">IF(I$5-$I$5&lt;$A106-1," ",IF(I$5-$I$5+1&gt;'Primary Inputs'!$C$17,0,(SUM(OFFSET($I$75,0,I$5-$I$5-$A106+1)))*$C106))</f>
        <v xml:space="preserve"> </v>
      </c>
      <c r="J106" s="186" t="str">
        <f ca="1">IF(J$5-$I$5&lt;$A106-1," ",IF(J$5-$I$5+1&gt;'Primary Inputs'!$C$17,0,(SUM(OFFSET($I$75,0,J$5-$I$5-$A106+1)))*$C106))</f>
        <v xml:space="preserve"> </v>
      </c>
      <c r="K106" s="186" t="str">
        <f ca="1">IF(K$5-$I$5&lt;$A106-1," ",IF(K$5-$I$5+1&gt;'Primary Inputs'!$C$17,0,(SUM(OFFSET($I$75,0,K$5-$I$5-$A106+1)))*$C106))</f>
        <v xml:space="preserve"> </v>
      </c>
      <c r="L106" s="186" t="str">
        <f ca="1">IF(L$5-$I$5&lt;$A106-1," ",IF(L$5-$I$5+1&gt;'Primary Inputs'!$C$17,0,(SUM(OFFSET($I$75,0,L$5-$I$5-$A106+1)))*$C106))</f>
        <v xml:space="preserve"> </v>
      </c>
      <c r="M106" s="186" t="str">
        <f ca="1">IF(M$5-$I$5&lt;$A106-1," ",IF(M$5-$I$5+1&gt;'Primary Inputs'!$C$17,0,(SUM(OFFSET($I$75,0,M$5-$I$5-$A106+1)))*$C106))</f>
        <v xml:space="preserve"> </v>
      </c>
      <c r="N106" s="186" t="str">
        <f ca="1">IF(N$5-$I$5&lt;$A106-1," ",IF(N$5-$I$5+1&gt;'Primary Inputs'!$C$17,0,(SUM(OFFSET($I$75,0,N$5-$I$5-$A106+1)))*$C106))</f>
        <v xml:space="preserve"> </v>
      </c>
      <c r="O106" s="186" t="str">
        <f ca="1">IF(O$5-$I$5&lt;$A106-1," ",IF(O$5-$I$5+1&gt;'Primary Inputs'!$C$17,0,(SUM(OFFSET($I$75,0,O$5-$I$5-$A106+1)))*$C106))</f>
        <v xml:space="preserve"> </v>
      </c>
      <c r="P106" s="186" t="str">
        <f ca="1">IF(P$5-$I$5&lt;$A106-1," ",IF(P$5-$I$5+1&gt;'Primary Inputs'!$C$17,0,(SUM(OFFSET($I$75,0,P$5-$I$5-$A106+1)))*$C106))</f>
        <v xml:space="preserve"> </v>
      </c>
      <c r="Q106" s="186" t="str">
        <f ca="1">IF(Q$5-$I$5&lt;$A106-1," ",IF(Q$5-$I$5+1&gt;'Primary Inputs'!$C$17,0,(SUM(OFFSET($I$75,0,Q$5-$I$5-$A106+1)))*$C106))</f>
        <v xml:space="preserve"> </v>
      </c>
      <c r="R106" s="186" t="str">
        <f ca="1">IF(R$5-$I$5&lt;$A106-1," ",IF(R$5-$I$5+1&gt;'Primary Inputs'!$C$17,0,(SUM(OFFSET($I$75,0,R$5-$I$5-$A106+1)))*$C106))</f>
        <v xml:space="preserve"> </v>
      </c>
      <c r="S106" s="186" t="str">
        <f ca="1">IF(S$5-$I$5&lt;$A106-1," ",IF(S$5-$I$5+1&gt;'Primary Inputs'!$C$17,0,(SUM(OFFSET($I$75,0,S$5-$I$5-$A106+1)))*$C106))</f>
        <v xml:space="preserve"> </v>
      </c>
      <c r="T106" s="186" t="str">
        <f ca="1">IF(T$5-$I$5&lt;$A106-1," ",IF(T$5-$I$5+1&gt;'Primary Inputs'!$C$17,0,(SUM(OFFSET($I$75,0,T$5-$I$5-$A106+1)))*$C106))</f>
        <v xml:space="preserve"> </v>
      </c>
      <c r="U106" s="186" t="str">
        <f ca="1">IF(U$5-$I$5&lt;$A106-1," ",IF(U$5-$I$5+1&gt;'Primary Inputs'!$C$17,0,(SUM(OFFSET($I$75,0,U$5-$I$5-$A106+1)))*$C106))</f>
        <v xml:space="preserve"> </v>
      </c>
      <c r="V106" s="186" t="str">
        <f ca="1">IF(V$5-$I$5&lt;$A106-1," ",IF(V$5-$I$5+1&gt;'Primary Inputs'!$C$17,0,(SUM(OFFSET($I$75,0,V$5-$I$5-$A106+1)))*$C106))</f>
        <v xml:space="preserve"> </v>
      </c>
      <c r="W106" s="186" t="str">
        <f ca="1">IF(W$5-$I$5&lt;$A106-1," ",IF(W$5-$I$5+1&gt;'Primary Inputs'!$C$17,0,(SUM(OFFSET($I$75,0,W$5-$I$5-$A106+1)))*$C106))</f>
        <v xml:space="preserve"> </v>
      </c>
      <c r="X106" s="186" t="str">
        <f ca="1">IF(X$5-$I$5&lt;$A106-1," ",IF(X$5-$I$5+1&gt;'Primary Inputs'!$C$17,0,(SUM(OFFSET($I$75,0,X$5-$I$5-$A106+1)))*$C106))</f>
        <v xml:space="preserve"> </v>
      </c>
      <c r="Y106" s="186" t="str">
        <f ca="1">IF(Y$5-$I$5&lt;$A106-1," ",IF(Y$5-$I$5+1&gt;'Primary Inputs'!$C$17,0,(SUM(OFFSET($I$75,0,Y$5-$I$5-$A106+1)))*$C106))</f>
        <v xml:space="preserve"> </v>
      </c>
      <c r="Z106" s="186" t="str">
        <f ca="1">IF(Z$5-$I$5&lt;$A106-1," ",IF(Z$5-$I$5+1&gt;'Primary Inputs'!$C$17,0,(SUM(OFFSET($I$75,0,Z$5-$I$5-$A106+1)))*$C106))</f>
        <v xml:space="preserve"> </v>
      </c>
      <c r="AA106" s="186" t="str">
        <f ca="1">IF(AA$5-$I$5&lt;$A106-1," ",IF(AA$5-$I$5+1&gt;'Primary Inputs'!$C$17,0,(SUM(OFFSET($I$75,0,AA$5-$I$5-$A106+1)))*$C106))</f>
        <v xml:space="preserve"> </v>
      </c>
      <c r="AB106" s="186" t="str">
        <f ca="1">IF(AB$5-$I$5&lt;$A106-1," ",IF(AB$5-$I$5+1&gt;'Primary Inputs'!$C$17,0,(SUM(OFFSET($I$75,0,AB$5-$I$5-$A106+1)))*$C106))</f>
        <v xml:space="preserve"> </v>
      </c>
      <c r="AC106" s="186" t="str">
        <f ca="1">IF(AC$5-$I$5&lt;$A106-1," ",IF(AC$5-$I$5+1&gt;'Primary Inputs'!$C$17,0,(SUM(OFFSET($I$75,0,AC$5-$I$5-$A106+1)))*$C106))</f>
        <v xml:space="preserve"> </v>
      </c>
      <c r="AD106" s="186" t="str">
        <f ca="1">IF(AD$5-$I$5&lt;$A106-1," ",IF(AD$5-$I$5+1&gt;'Primary Inputs'!$C$17,0,(SUM(OFFSET($I$75,0,AD$5-$I$5-$A106+1)))*$C106))</f>
        <v xml:space="preserve"> </v>
      </c>
      <c r="AE106" s="186" t="str">
        <f ca="1">IF(AE$5-$I$5&lt;$A106-1," ",IF(AE$5-$I$5+1&gt;'Primary Inputs'!$C$17,0,(SUM(OFFSET($I$75,0,AE$5-$I$5-$A106+1)))*$C106))</f>
        <v xml:space="preserve"> </v>
      </c>
      <c r="AF106" s="186" t="str">
        <f ca="1">IF(AF$5-$I$5&lt;$A106-1," ",IF(AF$5-$I$5+1&gt;'Primary Inputs'!$C$17,0,(SUM(OFFSET($I$75,0,AF$5-$I$5-$A106+1)))*$C106))</f>
        <v xml:space="preserve"> </v>
      </c>
      <c r="AG106" s="186" t="str">
        <f ca="1">IF(AG$5-$I$5&lt;$A106-1," ",IF(AG$5-$I$5+1&gt;'Primary Inputs'!$C$17,0,(SUM(OFFSET($I$75,0,AG$5-$I$5-$A106+1)))*$C106))</f>
        <v xml:space="preserve"> </v>
      </c>
      <c r="AH106" s="186" t="str">
        <f ca="1">IF(AH$5-$I$5&lt;$A106-1," ",IF(AH$5-$I$5+1&gt;'Primary Inputs'!$C$17,0,(SUM(OFFSET($I$75,0,AH$5-$I$5-$A106+1)))*$C106))</f>
        <v xml:space="preserve"> </v>
      </c>
      <c r="AI106" s="186">
        <f ca="1">IF(AI$5-$I$5&lt;$A106-1," ",IF(AI$5-$I$5+1&gt;'Primary Inputs'!$C$17,0,(SUM(OFFSET($I$75,0,AI$5-$I$5-$A106+1)))*$C106))</f>
        <v>0</v>
      </c>
      <c r="AJ106" s="186">
        <f ca="1">IF(AJ$5-$I$5&lt;$A106-1," ",IF(AJ$5-$I$5+1&gt;'Primary Inputs'!$C$17,0,(SUM(OFFSET($I$75,0,AJ$5-$I$5-$A106+1)))*$C106))</f>
        <v>0</v>
      </c>
      <c r="AK106" s="186">
        <f ca="1">IF(AK$5-$I$5&lt;$A106-1," ",IF(AK$5-$I$5+1&gt;'Primary Inputs'!$C$17,0,(SUM(OFFSET($I$75,0,AK$5-$I$5-$A106+1)))*$C106))</f>
        <v>0</v>
      </c>
      <c r="AL106" s="186">
        <f ca="1">IF(AL$5-$I$5&lt;$A106-1," ",IF(AL$5-$I$5+1&gt;'Primary Inputs'!$C$17,0,(SUM(OFFSET($I$75,0,AL$5-$I$5-$A106+1)))*$C106))</f>
        <v>0</v>
      </c>
      <c r="AM106" s="186">
        <f ca="1">IF(AM$5-$I$5&lt;$A106-1," ",IF(AM$5-$I$5+1&gt;'Primary Inputs'!$C$17,0,(SUM(OFFSET($I$75,0,AM$5-$I$5-$A106+1)))*$C106))</f>
        <v>0</v>
      </c>
      <c r="AN106" s="186">
        <f ca="1">IF(AN$5-$I$5&lt;$A106-1," ",IF(AN$5-$I$5+1&gt;'Primary Inputs'!$C$17,0,(SUM(OFFSET($I$75,0,AN$5-$I$5-$A106+1)))*$C106))</f>
        <v>0</v>
      </c>
      <c r="AO106" s="186">
        <f ca="1">IF(AO$5-$I$5&lt;$A106-1," ",IF(AO$5-$I$5+1&gt;'Primary Inputs'!$C$17,0,(SUM(OFFSET($I$75,0,AO$5-$I$5-$A106+1)))*$C106))</f>
        <v>0</v>
      </c>
      <c r="AP106" s="186">
        <f ca="1">IF(AP$5-$I$5&lt;$A106-1," ",IF(AP$5-$I$5+1&gt;'Primary Inputs'!$C$17,0,(SUM(OFFSET($I$75,0,AP$5-$I$5-$A106+1)))*$C106))</f>
        <v>0</v>
      </c>
      <c r="AQ106" s="186">
        <f ca="1">IF(AQ$5-$I$5&lt;$A106-1," ",IF(AQ$5-$I$5+1&gt;'Primary Inputs'!$C$17,0,(SUM(OFFSET($I$75,0,AQ$5-$I$5-$A106+1)))*$C106))</f>
        <v>0</v>
      </c>
      <c r="AR106" s="186">
        <f ca="1">IF(AR$5-$I$5&lt;$A106-1," ",IF(AR$5-$I$5+1&gt;'Primary Inputs'!$C$17,0,(SUM(OFFSET($I$75,0,AR$5-$I$5-$A106+1)))*$C106))</f>
        <v>0</v>
      </c>
      <c r="AS106" s="186">
        <f ca="1">IF(AS$5-$I$5&lt;$A106-1," ",IF(AS$5-$I$5+1&gt;'Primary Inputs'!$C$17,0,(SUM(OFFSET($I$75,0,AS$5-$I$5-$A106+1)))*$C106))</f>
        <v>0</v>
      </c>
      <c r="AT106" s="186">
        <f ca="1">IF(AT$5-$I$5&lt;$A106-1," ",IF(AT$5-$I$5+1&gt;'Primary Inputs'!$C$17,0,(SUM(OFFSET($I$75,0,AT$5-$I$5-$A106+1)))*$C106))</f>
        <v>0</v>
      </c>
      <c r="AU106" s="186">
        <f ca="1">IF(AU$5-$I$5&lt;$A106-1," ",IF(AU$5-$I$5+1&gt;'Primary Inputs'!$C$17,0,(SUM(OFFSET($I$75,0,AU$5-$I$5-$A106+1)))*$C106))</f>
        <v>0</v>
      </c>
      <c r="AV106" s="186">
        <f ca="1">IF(AV$5-$I$5&lt;$A106-1," ",IF(AV$5-$I$5+1&gt;'Primary Inputs'!$C$17,0,(SUM(OFFSET($I$75,0,AV$5-$I$5-$A106+1)))*$C106))</f>
        <v>0</v>
      </c>
      <c r="AW106" s="186">
        <f ca="1">IF(AW$5-$I$5&lt;$A106-1," ",IF(AW$5-$I$5+1&gt;'Primary Inputs'!$C$17,0,(SUM(OFFSET($I$75,0,AW$5-$I$5-$A106+1)))*$C106))</f>
        <v>0</v>
      </c>
      <c r="AX106" s="186">
        <f ca="1">IF(AX$5-$I$5&lt;$A106-1," ",IF(AX$5-$I$5+1&gt;'Primary Inputs'!$C$17,0,(SUM(OFFSET($I$75,0,AX$5-$I$5-$A106+1)))*$C106))</f>
        <v>0</v>
      </c>
      <c r="AY106" s="186">
        <f ca="1">IF(AY$5-$I$5&lt;$A106-1," ",IF(AY$5-$I$5+1&gt;'Primary Inputs'!$C$17,0,(SUM(OFFSET($I$75,0,AY$5-$I$5-$A106+1)))*$C106))</f>
        <v>0</v>
      </c>
      <c r="AZ106" s="186">
        <f ca="1">IF(AZ$5-$I$5&lt;$A106-1," ",IF(AZ$5-$I$5+1&gt;'Primary Inputs'!$C$17,0,(SUM(OFFSET($I$75,0,AZ$5-$I$5-$A106+1)))*$C106))</f>
        <v>0</v>
      </c>
      <c r="BA106" s="186">
        <f ca="1">IF(BA$5-$I$5&lt;$A106-1," ",IF(BA$5-$I$5+1&gt;'Primary Inputs'!$C$17,0,(SUM(OFFSET($I$75,0,BA$5-$I$5-$A106+1)))*$C106))</f>
        <v>0</v>
      </c>
      <c r="BB106" s="186">
        <f ca="1">IF(BB$5-$I$5&lt;$A106-1," ",IF(BB$5-$I$5+1&gt;'Primary Inputs'!$C$17,0,(SUM(OFFSET($I$75,0,BB$5-$I$5-$A106+1)))*$C106))</f>
        <v>0</v>
      </c>
      <c r="BC106" s="186">
        <f ca="1">IF(BC$5-$I$5&lt;$A106-1," ",IF(BC$5-$I$5+1&gt;'Primary Inputs'!$C$17,0,(SUM(OFFSET($I$75,0,BC$5-$I$5-$A106+1)))*$C106))</f>
        <v>0</v>
      </c>
      <c r="BD106" s="186">
        <f ca="1">IF(BD$5-$I$5&lt;$A106-1," ",IF(BD$5-$I$5+1&gt;'Primary Inputs'!$C$17,0,(SUM(OFFSET($I$75,0,BD$5-$I$5-$A106+1)))*$C106))</f>
        <v>0</v>
      </c>
      <c r="BE106" s="186">
        <f ca="1">IF(BE$5-$I$5&lt;$A106-1," ",IF(BE$5-$I$5+1&gt;'Primary Inputs'!$C$17,0,(SUM(OFFSET($I$75,0,BE$5-$I$5-$A106+1)))*$C106))</f>
        <v>0</v>
      </c>
      <c r="BF106" s="186">
        <f ca="1">IF(BF$5-$I$5&lt;$A106-1," ",IF(BF$5-$I$5+1&gt;'Primary Inputs'!$C$17,0,(SUM(OFFSET($I$75,0,BF$5-$I$5-$A106+1)))*$C106))</f>
        <v>0</v>
      </c>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row>
    <row r="107" spans="1:104">
      <c r="A107" s="134">
        <v>28</v>
      </c>
      <c r="B107" s="134" t="s">
        <v>200</v>
      </c>
      <c r="C107" s="134">
        <f ca="1">OFFSET('Primary Inputs'!$E$12,0,$A107-1)</f>
        <v>0</v>
      </c>
      <c r="I107" s="186" t="str">
        <f ca="1">IF(I$5-$I$5&lt;$A107-1," ",IF(I$5-$I$5+1&gt;'Primary Inputs'!$C$17,0,(SUM(OFFSET($I$75,0,I$5-$I$5-$A107+1)))*$C107))</f>
        <v xml:space="preserve"> </v>
      </c>
      <c r="J107" s="186" t="str">
        <f ca="1">IF(J$5-$I$5&lt;$A107-1," ",IF(J$5-$I$5+1&gt;'Primary Inputs'!$C$17,0,(SUM(OFFSET($I$75,0,J$5-$I$5-$A107+1)))*$C107))</f>
        <v xml:space="preserve"> </v>
      </c>
      <c r="K107" s="186" t="str">
        <f ca="1">IF(K$5-$I$5&lt;$A107-1," ",IF(K$5-$I$5+1&gt;'Primary Inputs'!$C$17,0,(SUM(OFFSET($I$75,0,K$5-$I$5-$A107+1)))*$C107))</f>
        <v xml:space="preserve"> </v>
      </c>
      <c r="L107" s="186" t="str">
        <f ca="1">IF(L$5-$I$5&lt;$A107-1," ",IF(L$5-$I$5+1&gt;'Primary Inputs'!$C$17,0,(SUM(OFFSET($I$75,0,L$5-$I$5-$A107+1)))*$C107))</f>
        <v xml:space="preserve"> </v>
      </c>
      <c r="M107" s="186" t="str">
        <f ca="1">IF(M$5-$I$5&lt;$A107-1," ",IF(M$5-$I$5+1&gt;'Primary Inputs'!$C$17,0,(SUM(OFFSET($I$75,0,M$5-$I$5-$A107+1)))*$C107))</f>
        <v xml:space="preserve"> </v>
      </c>
      <c r="N107" s="186" t="str">
        <f ca="1">IF(N$5-$I$5&lt;$A107-1," ",IF(N$5-$I$5+1&gt;'Primary Inputs'!$C$17,0,(SUM(OFFSET($I$75,0,N$5-$I$5-$A107+1)))*$C107))</f>
        <v xml:space="preserve"> </v>
      </c>
      <c r="O107" s="186" t="str">
        <f ca="1">IF(O$5-$I$5&lt;$A107-1," ",IF(O$5-$I$5+1&gt;'Primary Inputs'!$C$17,0,(SUM(OFFSET($I$75,0,O$5-$I$5-$A107+1)))*$C107))</f>
        <v xml:space="preserve"> </v>
      </c>
      <c r="P107" s="186" t="str">
        <f ca="1">IF(P$5-$I$5&lt;$A107-1," ",IF(P$5-$I$5+1&gt;'Primary Inputs'!$C$17,0,(SUM(OFFSET($I$75,0,P$5-$I$5-$A107+1)))*$C107))</f>
        <v xml:space="preserve"> </v>
      </c>
      <c r="Q107" s="186" t="str">
        <f ca="1">IF(Q$5-$I$5&lt;$A107-1," ",IF(Q$5-$I$5+1&gt;'Primary Inputs'!$C$17,0,(SUM(OFFSET($I$75,0,Q$5-$I$5-$A107+1)))*$C107))</f>
        <v xml:space="preserve"> </v>
      </c>
      <c r="R107" s="186" t="str">
        <f ca="1">IF(R$5-$I$5&lt;$A107-1," ",IF(R$5-$I$5+1&gt;'Primary Inputs'!$C$17,0,(SUM(OFFSET($I$75,0,R$5-$I$5-$A107+1)))*$C107))</f>
        <v xml:space="preserve"> </v>
      </c>
      <c r="S107" s="186" t="str">
        <f ca="1">IF(S$5-$I$5&lt;$A107-1," ",IF(S$5-$I$5+1&gt;'Primary Inputs'!$C$17,0,(SUM(OFFSET($I$75,0,S$5-$I$5-$A107+1)))*$C107))</f>
        <v xml:space="preserve"> </v>
      </c>
      <c r="T107" s="186" t="str">
        <f ca="1">IF(T$5-$I$5&lt;$A107-1," ",IF(T$5-$I$5+1&gt;'Primary Inputs'!$C$17,0,(SUM(OFFSET($I$75,0,T$5-$I$5-$A107+1)))*$C107))</f>
        <v xml:space="preserve"> </v>
      </c>
      <c r="U107" s="186" t="str">
        <f ca="1">IF(U$5-$I$5&lt;$A107-1," ",IF(U$5-$I$5+1&gt;'Primary Inputs'!$C$17,0,(SUM(OFFSET($I$75,0,U$5-$I$5-$A107+1)))*$C107))</f>
        <v xml:space="preserve"> </v>
      </c>
      <c r="V107" s="186" t="str">
        <f ca="1">IF(V$5-$I$5&lt;$A107-1," ",IF(V$5-$I$5+1&gt;'Primary Inputs'!$C$17,0,(SUM(OFFSET($I$75,0,V$5-$I$5-$A107+1)))*$C107))</f>
        <v xml:space="preserve"> </v>
      </c>
      <c r="W107" s="186" t="str">
        <f ca="1">IF(W$5-$I$5&lt;$A107-1," ",IF(W$5-$I$5+1&gt;'Primary Inputs'!$C$17,0,(SUM(OFFSET($I$75,0,W$5-$I$5-$A107+1)))*$C107))</f>
        <v xml:space="preserve"> </v>
      </c>
      <c r="X107" s="186" t="str">
        <f ca="1">IF(X$5-$I$5&lt;$A107-1," ",IF(X$5-$I$5+1&gt;'Primary Inputs'!$C$17,0,(SUM(OFFSET($I$75,0,X$5-$I$5-$A107+1)))*$C107))</f>
        <v xml:space="preserve"> </v>
      </c>
      <c r="Y107" s="186" t="str">
        <f ca="1">IF(Y$5-$I$5&lt;$A107-1," ",IF(Y$5-$I$5+1&gt;'Primary Inputs'!$C$17,0,(SUM(OFFSET($I$75,0,Y$5-$I$5-$A107+1)))*$C107))</f>
        <v xml:space="preserve"> </v>
      </c>
      <c r="Z107" s="186" t="str">
        <f ca="1">IF(Z$5-$I$5&lt;$A107-1," ",IF(Z$5-$I$5+1&gt;'Primary Inputs'!$C$17,0,(SUM(OFFSET($I$75,0,Z$5-$I$5-$A107+1)))*$C107))</f>
        <v xml:space="preserve"> </v>
      </c>
      <c r="AA107" s="186" t="str">
        <f ca="1">IF(AA$5-$I$5&lt;$A107-1," ",IF(AA$5-$I$5+1&gt;'Primary Inputs'!$C$17,0,(SUM(OFFSET($I$75,0,AA$5-$I$5-$A107+1)))*$C107))</f>
        <v xml:space="preserve"> </v>
      </c>
      <c r="AB107" s="186" t="str">
        <f ca="1">IF(AB$5-$I$5&lt;$A107-1," ",IF(AB$5-$I$5+1&gt;'Primary Inputs'!$C$17,0,(SUM(OFFSET($I$75,0,AB$5-$I$5-$A107+1)))*$C107))</f>
        <v xml:space="preserve"> </v>
      </c>
      <c r="AC107" s="186" t="str">
        <f ca="1">IF(AC$5-$I$5&lt;$A107-1," ",IF(AC$5-$I$5+1&gt;'Primary Inputs'!$C$17,0,(SUM(OFFSET($I$75,0,AC$5-$I$5-$A107+1)))*$C107))</f>
        <v xml:space="preserve"> </v>
      </c>
      <c r="AD107" s="186" t="str">
        <f ca="1">IF(AD$5-$I$5&lt;$A107-1," ",IF(AD$5-$I$5+1&gt;'Primary Inputs'!$C$17,0,(SUM(OFFSET($I$75,0,AD$5-$I$5-$A107+1)))*$C107))</f>
        <v xml:space="preserve"> </v>
      </c>
      <c r="AE107" s="186" t="str">
        <f ca="1">IF(AE$5-$I$5&lt;$A107-1," ",IF(AE$5-$I$5+1&gt;'Primary Inputs'!$C$17,0,(SUM(OFFSET($I$75,0,AE$5-$I$5-$A107+1)))*$C107))</f>
        <v xml:space="preserve"> </v>
      </c>
      <c r="AF107" s="186" t="str">
        <f ca="1">IF(AF$5-$I$5&lt;$A107-1," ",IF(AF$5-$I$5+1&gt;'Primary Inputs'!$C$17,0,(SUM(OFFSET($I$75,0,AF$5-$I$5-$A107+1)))*$C107))</f>
        <v xml:space="preserve"> </v>
      </c>
      <c r="AG107" s="186" t="str">
        <f ca="1">IF(AG$5-$I$5&lt;$A107-1," ",IF(AG$5-$I$5+1&gt;'Primary Inputs'!$C$17,0,(SUM(OFFSET($I$75,0,AG$5-$I$5-$A107+1)))*$C107))</f>
        <v xml:space="preserve"> </v>
      </c>
      <c r="AH107" s="186" t="str">
        <f ca="1">IF(AH$5-$I$5&lt;$A107-1," ",IF(AH$5-$I$5+1&gt;'Primary Inputs'!$C$17,0,(SUM(OFFSET($I$75,0,AH$5-$I$5-$A107+1)))*$C107))</f>
        <v xml:space="preserve"> </v>
      </c>
      <c r="AI107" s="186" t="str">
        <f ca="1">IF(AI$5-$I$5&lt;$A107-1," ",IF(AI$5-$I$5+1&gt;'Primary Inputs'!$C$17,0,(SUM(OFFSET($I$75,0,AI$5-$I$5-$A107+1)))*$C107))</f>
        <v xml:space="preserve"> </v>
      </c>
      <c r="AJ107" s="186">
        <f ca="1">IF(AJ$5-$I$5&lt;$A107-1," ",IF(AJ$5-$I$5+1&gt;'Primary Inputs'!$C$17,0,(SUM(OFFSET($I$75,0,AJ$5-$I$5-$A107+1)))*$C107))</f>
        <v>0</v>
      </c>
      <c r="AK107" s="186">
        <f ca="1">IF(AK$5-$I$5&lt;$A107-1," ",IF(AK$5-$I$5+1&gt;'Primary Inputs'!$C$17,0,(SUM(OFFSET($I$75,0,AK$5-$I$5-$A107+1)))*$C107))</f>
        <v>0</v>
      </c>
      <c r="AL107" s="186">
        <f ca="1">IF(AL$5-$I$5&lt;$A107-1," ",IF(AL$5-$I$5+1&gt;'Primary Inputs'!$C$17,0,(SUM(OFFSET($I$75,0,AL$5-$I$5-$A107+1)))*$C107))</f>
        <v>0</v>
      </c>
      <c r="AM107" s="186">
        <f ca="1">IF(AM$5-$I$5&lt;$A107-1," ",IF(AM$5-$I$5+1&gt;'Primary Inputs'!$C$17,0,(SUM(OFFSET($I$75,0,AM$5-$I$5-$A107+1)))*$C107))</f>
        <v>0</v>
      </c>
      <c r="AN107" s="186">
        <f ca="1">IF(AN$5-$I$5&lt;$A107-1," ",IF(AN$5-$I$5+1&gt;'Primary Inputs'!$C$17,0,(SUM(OFFSET($I$75,0,AN$5-$I$5-$A107+1)))*$C107))</f>
        <v>0</v>
      </c>
      <c r="AO107" s="186">
        <f ca="1">IF(AO$5-$I$5&lt;$A107-1," ",IF(AO$5-$I$5+1&gt;'Primary Inputs'!$C$17,0,(SUM(OFFSET($I$75,0,AO$5-$I$5-$A107+1)))*$C107))</f>
        <v>0</v>
      </c>
      <c r="AP107" s="186">
        <f ca="1">IF(AP$5-$I$5&lt;$A107-1," ",IF(AP$5-$I$5+1&gt;'Primary Inputs'!$C$17,0,(SUM(OFFSET($I$75,0,AP$5-$I$5-$A107+1)))*$C107))</f>
        <v>0</v>
      </c>
      <c r="AQ107" s="186">
        <f ca="1">IF(AQ$5-$I$5&lt;$A107-1," ",IF(AQ$5-$I$5+1&gt;'Primary Inputs'!$C$17,0,(SUM(OFFSET($I$75,0,AQ$5-$I$5-$A107+1)))*$C107))</f>
        <v>0</v>
      </c>
      <c r="AR107" s="186">
        <f ca="1">IF(AR$5-$I$5&lt;$A107-1," ",IF(AR$5-$I$5+1&gt;'Primary Inputs'!$C$17,0,(SUM(OFFSET($I$75,0,AR$5-$I$5-$A107+1)))*$C107))</f>
        <v>0</v>
      </c>
      <c r="AS107" s="186">
        <f ca="1">IF(AS$5-$I$5&lt;$A107-1," ",IF(AS$5-$I$5+1&gt;'Primary Inputs'!$C$17,0,(SUM(OFFSET($I$75,0,AS$5-$I$5-$A107+1)))*$C107))</f>
        <v>0</v>
      </c>
      <c r="AT107" s="186">
        <f ca="1">IF(AT$5-$I$5&lt;$A107-1," ",IF(AT$5-$I$5+1&gt;'Primary Inputs'!$C$17,0,(SUM(OFFSET($I$75,0,AT$5-$I$5-$A107+1)))*$C107))</f>
        <v>0</v>
      </c>
      <c r="AU107" s="186">
        <f ca="1">IF(AU$5-$I$5&lt;$A107-1," ",IF(AU$5-$I$5+1&gt;'Primary Inputs'!$C$17,0,(SUM(OFFSET($I$75,0,AU$5-$I$5-$A107+1)))*$C107))</f>
        <v>0</v>
      </c>
      <c r="AV107" s="186">
        <f ca="1">IF(AV$5-$I$5&lt;$A107-1," ",IF(AV$5-$I$5+1&gt;'Primary Inputs'!$C$17,0,(SUM(OFFSET($I$75,0,AV$5-$I$5-$A107+1)))*$C107))</f>
        <v>0</v>
      </c>
      <c r="AW107" s="186">
        <f ca="1">IF(AW$5-$I$5&lt;$A107-1," ",IF(AW$5-$I$5+1&gt;'Primary Inputs'!$C$17,0,(SUM(OFFSET($I$75,0,AW$5-$I$5-$A107+1)))*$C107))</f>
        <v>0</v>
      </c>
      <c r="AX107" s="186">
        <f ca="1">IF(AX$5-$I$5&lt;$A107-1," ",IF(AX$5-$I$5+1&gt;'Primary Inputs'!$C$17,0,(SUM(OFFSET($I$75,0,AX$5-$I$5-$A107+1)))*$C107))</f>
        <v>0</v>
      </c>
      <c r="AY107" s="186">
        <f ca="1">IF(AY$5-$I$5&lt;$A107-1," ",IF(AY$5-$I$5+1&gt;'Primary Inputs'!$C$17,0,(SUM(OFFSET($I$75,0,AY$5-$I$5-$A107+1)))*$C107))</f>
        <v>0</v>
      </c>
      <c r="AZ107" s="186">
        <f ca="1">IF(AZ$5-$I$5&lt;$A107-1," ",IF(AZ$5-$I$5+1&gt;'Primary Inputs'!$C$17,0,(SUM(OFFSET($I$75,0,AZ$5-$I$5-$A107+1)))*$C107))</f>
        <v>0</v>
      </c>
      <c r="BA107" s="186">
        <f ca="1">IF(BA$5-$I$5&lt;$A107-1," ",IF(BA$5-$I$5+1&gt;'Primary Inputs'!$C$17,0,(SUM(OFFSET($I$75,0,BA$5-$I$5-$A107+1)))*$C107))</f>
        <v>0</v>
      </c>
      <c r="BB107" s="186">
        <f ca="1">IF(BB$5-$I$5&lt;$A107-1," ",IF(BB$5-$I$5+1&gt;'Primary Inputs'!$C$17,0,(SUM(OFFSET($I$75,0,BB$5-$I$5-$A107+1)))*$C107))</f>
        <v>0</v>
      </c>
      <c r="BC107" s="186">
        <f ca="1">IF(BC$5-$I$5&lt;$A107-1," ",IF(BC$5-$I$5+1&gt;'Primary Inputs'!$C$17,0,(SUM(OFFSET($I$75,0,BC$5-$I$5-$A107+1)))*$C107))</f>
        <v>0</v>
      </c>
      <c r="BD107" s="186">
        <f ca="1">IF(BD$5-$I$5&lt;$A107-1," ",IF(BD$5-$I$5+1&gt;'Primary Inputs'!$C$17,0,(SUM(OFFSET($I$75,0,BD$5-$I$5-$A107+1)))*$C107))</f>
        <v>0</v>
      </c>
      <c r="BE107" s="186">
        <f ca="1">IF(BE$5-$I$5&lt;$A107-1," ",IF(BE$5-$I$5+1&gt;'Primary Inputs'!$C$17,0,(SUM(OFFSET($I$75,0,BE$5-$I$5-$A107+1)))*$C107))</f>
        <v>0</v>
      </c>
      <c r="BF107" s="186">
        <f ca="1">IF(BF$5-$I$5&lt;$A107-1," ",IF(BF$5-$I$5+1&gt;'Primary Inputs'!$C$17,0,(SUM(OFFSET($I$75,0,BF$5-$I$5-$A107+1)))*$C107))</f>
        <v>0</v>
      </c>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row>
    <row r="108" spans="1:104">
      <c r="A108" s="134">
        <v>29</v>
      </c>
      <c r="B108" s="134" t="s">
        <v>201</v>
      </c>
      <c r="C108" s="134">
        <f ca="1">OFFSET('Primary Inputs'!$E$12,0,$A108-1)</f>
        <v>0</v>
      </c>
      <c r="I108" s="186" t="str">
        <f ca="1">IF(I$5-$I$5&lt;$A108-1," ",IF(I$5-$I$5+1&gt;'Primary Inputs'!$C$17,0,(SUM(OFFSET($I$75,0,I$5-$I$5-$A108+1)))*$C108))</f>
        <v xml:space="preserve"> </v>
      </c>
      <c r="J108" s="186" t="str">
        <f ca="1">IF(J$5-$I$5&lt;$A108-1," ",IF(J$5-$I$5+1&gt;'Primary Inputs'!$C$17,0,(SUM(OFFSET($I$75,0,J$5-$I$5-$A108+1)))*$C108))</f>
        <v xml:space="preserve"> </v>
      </c>
      <c r="K108" s="186" t="str">
        <f ca="1">IF(K$5-$I$5&lt;$A108-1," ",IF(K$5-$I$5+1&gt;'Primary Inputs'!$C$17,0,(SUM(OFFSET($I$75,0,K$5-$I$5-$A108+1)))*$C108))</f>
        <v xml:space="preserve"> </v>
      </c>
      <c r="L108" s="186" t="str">
        <f ca="1">IF(L$5-$I$5&lt;$A108-1," ",IF(L$5-$I$5+1&gt;'Primary Inputs'!$C$17,0,(SUM(OFFSET($I$75,0,L$5-$I$5-$A108+1)))*$C108))</f>
        <v xml:space="preserve"> </v>
      </c>
      <c r="M108" s="186" t="str">
        <f ca="1">IF(M$5-$I$5&lt;$A108-1," ",IF(M$5-$I$5+1&gt;'Primary Inputs'!$C$17,0,(SUM(OFFSET($I$75,0,M$5-$I$5-$A108+1)))*$C108))</f>
        <v xml:space="preserve"> </v>
      </c>
      <c r="N108" s="186" t="str">
        <f ca="1">IF(N$5-$I$5&lt;$A108-1," ",IF(N$5-$I$5+1&gt;'Primary Inputs'!$C$17,0,(SUM(OFFSET($I$75,0,N$5-$I$5-$A108+1)))*$C108))</f>
        <v xml:space="preserve"> </v>
      </c>
      <c r="O108" s="186" t="str">
        <f ca="1">IF(O$5-$I$5&lt;$A108-1," ",IF(O$5-$I$5+1&gt;'Primary Inputs'!$C$17,0,(SUM(OFFSET($I$75,0,O$5-$I$5-$A108+1)))*$C108))</f>
        <v xml:space="preserve"> </v>
      </c>
      <c r="P108" s="186" t="str">
        <f ca="1">IF(P$5-$I$5&lt;$A108-1," ",IF(P$5-$I$5+1&gt;'Primary Inputs'!$C$17,0,(SUM(OFFSET($I$75,0,P$5-$I$5-$A108+1)))*$C108))</f>
        <v xml:space="preserve"> </v>
      </c>
      <c r="Q108" s="186" t="str">
        <f ca="1">IF(Q$5-$I$5&lt;$A108-1," ",IF(Q$5-$I$5+1&gt;'Primary Inputs'!$C$17,0,(SUM(OFFSET($I$75,0,Q$5-$I$5-$A108+1)))*$C108))</f>
        <v xml:space="preserve"> </v>
      </c>
      <c r="R108" s="186" t="str">
        <f ca="1">IF(R$5-$I$5&lt;$A108-1," ",IF(R$5-$I$5+1&gt;'Primary Inputs'!$C$17,0,(SUM(OFFSET($I$75,0,R$5-$I$5-$A108+1)))*$C108))</f>
        <v xml:space="preserve"> </v>
      </c>
      <c r="S108" s="186" t="str">
        <f ca="1">IF(S$5-$I$5&lt;$A108-1," ",IF(S$5-$I$5+1&gt;'Primary Inputs'!$C$17,0,(SUM(OFFSET($I$75,0,S$5-$I$5-$A108+1)))*$C108))</f>
        <v xml:space="preserve"> </v>
      </c>
      <c r="T108" s="186" t="str">
        <f ca="1">IF(T$5-$I$5&lt;$A108-1," ",IF(T$5-$I$5+1&gt;'Primary Inputs'!$C$17,0,(SUM(OFFSET($I$75,0,T$5-$I$5-$A108+1)))*$C108))</f>
        <v xml:space="preserve"> </v>
      </c>
      <c r="U108" s="186" t="str">
        <f ca="1">IF(U$5-$I$5&lt;$A108-1," ",IF(U$5-$I$5+1&gt;'Primary Inputs'!$C$17,0,(SUM(OFFSET($I$75,0,U$5-$I$5-$A108+1)))*$C108))</f>
        <v xml:space="preserve"> </v>
      </c>
      <c r="V108" s="186" t="str">
        <f ca="1">IF(V$5-$I$5&lt;$A108-1," ",IF(V$5-$I$5+1&gt;'Primary Inputs'!$C$17,0,(SUM(OFFSET($I$75,0,V$5-$I$5-$A108+1)))*$C108))</f>
        <v xml:space="preserve"> </v>
      </c>
      <c r="W108" s="186" t="str">
        <f ca="1">IF(W$5-$I$5&lt;$A108-1," ",IF(W$5-$I$5+1&gt;'Primary Inputs'!$C$17,0,(SUM(OFFSET($I$75,0,W$5-$I$5-$A108+1)))*$C108))</f>
        <v xml:space="preserve"> </v>
      </c>
      <c r="X108" s="186" t="str">
        <f ca="1">IF(X$5-$I$5&lt;$A108-1," ",IF(X$5-$I$5+1&gt;'Primary Inputs'!$C$17,0,(SUM(OFFSET($I$75,0,X$5-$I$5-$A108+1)))*$C108))</f>
        <v xml:space="preserve"> </v>
      </c>
      <c r="Y108" s="186" t="str">
        <f ca="1">IF(Y$5-$I$5&lt;$A108-1," ",IF(Y$5-$I$5+1&gt;'Primary Inputs'!$C$17,0,(SUM(OFFSET($I$75,0,Y$5-$I$5-$A108+1)))*$C108))</f>
        <v xml:space="preserve"> </v>
      </c>
      <c r="Z108" s="186" t="str">
        <f ca="1">IF(Z$5-$I$5&lt;$A108-1," ",IF(Z$5-$I$5+1&gt;'Primary Inputs'!$C$17,0,(SUM(OFFSET($I$75,0,Z$5-$I$5-$A108+1)))*$C108))</f>
        <v xml:space="preserve"> </v>
      </c>
      <c r="AA108" s="186" t="str">
        <f ca="1">IF(AA$5-$I$5&lt;$A108-1," ",IF(AA$5-$I$5+1&gt;'Primary Inputs'!$C$17,0,(SUM(OFFSET($I$75,0,AA$5-$I$5-$A108+1)))*$C108))</f>
        <v xml:space="preserve"> </v>
      </c>
      <c r="AB108" s="186" t="str">
        <f ca="1">IF(AB$5-$I$5&lt;$A108-1," ",IF(AB$5-$I$5+1&gt;'Primary Inputs'!$C$17,0,(SUM(OFFSET($I$75,0,AB$5-$I$5-$A108+1)))*$C108))</f>
        <v xml:space="preserve"> </v>
      </c>
      <c r="AC108" s="186" t="str">
        <f ca="1">IF(AC$5-$I$5&lt;$A108-1," ",IF(AC$5-$I$5+1&gt;'Primary Inputs'!$C$17,0,(SUM(OFFSET($I$75,0,AC$5-$I$5-$A108+1)))*$C108))</f>
        <v xml:space="preserve"> </v>
      </c>
      <c r="AD108" s="186" t="str">
        <f ca="1">IF(AD$5-$I$5&lt;$A108-1," ",IF(AD$5-$I$5+1&gt;'Primary Inputs'!$C$17,0,(SUM(OFFSET($I$75,0,AD$5-$I$5-$A108+1)))*$C108))</f>
        <v xml:space="preserve"> </v>
      </c>
      <c r="AE108" s="186" t="str">
        <f ca="1">IF(AE$5-$I$5&lt;$A108-1," ",IF(AE$5-$I$5+1&gt;'Primary Inputs'!$C$17,0,(SUM(OFFSET($I$75,0,AE$5-$I$5-$A108+1)))*$C108))</f>
        <v xml:space="preserve"> </v>
      </c>
      <c r="AF108" s="186" t="str">
        <f ca="1">IF(AF$5-$I$5&lt;$A108-1," ",IF(AF$5-$I$5+1&gt;'Primary Inputs'!$C$17,0,(SUM(OFFSET($I$75,0,AF$5-$I$5-$A108+1)))*$C108))</f>
        <v xml:space="preserve"> </v>
      </c>
      <c r="AG108" s="186" t="str">
        <f ca="1">IF(AG$5-$I$5&lt;$A108-1," ",IF(AG$5-$I$5+1&gt;'Primary Inputs'!$C$17,0,(SUM(OFFSET($I$75,0,AG$5-$I$5-$A108+1)))*$C108))</f>
        <v xml:space="preserve"> </v>
      </c>
      <c r="AH108" s="186" t="str">
        <f ca="1">IF(AH$5-$I$5&lt;$A108-1," ",IF(AH$5-$I$5+1&gt;'Primary Inputs'!$C$17,0,(SUM(OFFSET($I$75,0,AH$5-$I$5-$A108+1)))*$C108))</f>
        <v xml:space="preserve"> </v>
      </c>
      <c r="AI108" s="186" t="str">
        <f ca="1">IF(AI$5-$I$5&lt;$A108-1," ",IF(AI$5-$I$5+1&gt;'Primary Inputs'!$C$17,0,(SUM(OFFSET($I$75,0,AI$5-$I$5-$A108+1)))*$C108))</f>
        <v xml:space="preserve"> </v>
      </c>
      <c r="AJ108" s="186" t="str">
        <f ca="1">IF(AJ$5-$I$5&lt;$A108-1," ",IF(AJ$5-$I$5+1&gt;'Primary Inputs'!$C$17,0,(SUM(OFFSET($I$75,0,AJ$5-$I$5-$A108+1)))*$C108))</f>
        <v xml:space="preserve"> </v>
      </c>
      <c r="AK108" s="186">
        <f ca="1">IF(AK$5-$I$5&lt;$A108-1," ",IF(AK$5-$I$5+1&gt;'Primary Inputs'!$C$17,0,(SUM(OFFSET($I$75,0,AK$5-$I$5-$A108+1)))*$C108))</f>
        <v>0</v>
      </c>
      <c r="AL108" s="186">
        <f ca="1">IF(AL$5-$I$5&lt;$A108-1," ",IF(AL$5-$I$5+1&gt;'Primary Inputs'!$C$17,0,(SUM(OFFSET($I$75,0,AL$5-$I$5-$A108+1)))*$C108))</f>
        <v>0</v>
      </c>
      <c r="AM108" s="186">
        <f ca="1">IF(AM$5-$I$5&lt;$A108-1," ",IF(AM$5-$I$5+1&gt;'Primary Inputs'!$C$17,0,(SUM(OFFSET($I$75,0,AM$5-$I$5-$A108+1)))*$C108))</f>
        <v>0</v>
      </c>
      <c r="AN108" s="186">
        <f ca="1">IF(AN$5-$I$5&lt;$A108-1," ",IF(AN$5-$I$5+1&gt;'Primary Inputs'!$C$17,0,(SUM(OFFSET($I$75,0,AN$5-$I$5-$A108+1)))*$C108))</f>
        <v>0</v>
      </c>
      <c r="AO108" s="186">
        <f ca="1">IF(AO$5-$I$5&lt;$A108-1," ",IF(AO$5-$I$5+1&gt;'Primary Inputs'!$C$17,0,(SUM(OFFSET($I$75,0,AO$5-$I$5-$A108+1)))*$C108))</f>
        <v>0</v>
      </c>
      <c r="AP108" s="186">
        <f ca="1">IF(AP$5-$I$5&lt;$A108-1," ",IF(AP$5-$I$5+1&gt;'Primary Inputs'!$C$17,0,(SUM(OFFSET($I$75,0,AP$5-$I$5-$A108+1)))*$C108))</f>
        <v>0</v>
      </c>
      <c r="AQ108" s="186">
        <f ca="1">IF(AQ$5-$I$5&lt;$A108-1," ",IF(AQ$5-$I$5+1&gt;'Primary Inputs'!$C$17,0,(SUM(OFFSET($I$75,0,AQ$5-$I$5-$A108+1)))*$C108))</f>
        <v>0</v>
      </c>
      <c r="AR108" s="186">
        <f ca="1">IF(AR$5-$I$5&lt;$A108-1," ",IF(AR$5-$I$5+1&gt;'Primary Inputs'!$C$17,0,(SUM(OFFSET($I$75,0,AR$5-$I$5-$A108+1)))*$C108))</f>
        <v>0</v>
      </c>
      <c r="AS108" s="186">
        <f ca="1">IF(AS$5-$I$5&lt;$A108-1," ",IF(AS$5-$I$5+1&gt;'Primary Inputs'!$C$17,0,(SUM(OFFSET($I$75,0,AS$5-$I$5-$A108+1)))*$C108))</f>
        <v>0</v>
      </c>
      <c r="AT108" s="186">
        <f ca="1">IF(AT$5-$I$5&lt;$A108-1," ",IF(AT$5-$I$5+1&gt;'Primary Inputs'!$C$17,0,(SUM(OFFSET($I$75,0,AT$5-$I$5-$A108+1)))*$C108))</f>
        <v>0</v>
      </c>
      <c r="AU108" s="186">
        <f ca="1">IF(AU$5-$I$5&lt;$A108-1," ",IF(AU$5-$I$5+1&gt;'Primary Inputs'!$C$17,0,(SUM(OFFSET($I$75,0,AU$5-$I$5-$A108+1)))*$C108))</f>
        <v>0</v>
      </c>
      <c r="AV108" s="186">
        <f ca="1">IF(AV$5-$I$5&lt;$A108-1," ",IF(AV$5-$I$5+1&gt;'Primary Inputs'!$C$17,0,(SUM(OFFSET($I$75,0,AV$5-$I$5-$A108+1)))*$C108))</f>
        <v>0</v>
      </c>
      <c r="AW108" s="186">
        <f ca="1">IF(AW$5-$I$5&lt;$A108-1," ",IF(AW$5-$I$5+1&gt;'Primary Inputs'!$C$17,0,(SUM(OFFSET($I$75,0,AW$5-$I$5-$A108+1)))*$C108))</f>
        <v>0</v>
      </c>
      <c r="AX108" s="186">
        <f ca="1">IF(AX$5-$I$5&lt;$A108-1," ",IF(AX$5-$I$5+1&gt;'Primary Inputs'!$C$17,0,(SUM(OFFSET($I$75,0,AX$5-$I$5-$A108+1)))*$C108))</f>
        <v>0</v>
      </c>
      <c r="AY108" s="186">
        <f ca="1">IF(AY$5-$I$5&lt;$A108-1," ",IF(AY$5-$I$5+1&gt;'Primary Inputs'!$C$17,0,(SUM(OFFSET($I$75,0,AY$5-$I$5-$A108+1)))*$C108))</f>
        <v>0</v>
      </c>
      <c r="AZ108" s="186">
        <f ca="1">IF(AZ$5-$I$5&lt;$A108-1," ",IF(AZ$5-$I$5+1&gt;'Primary Inputs'!$C$17,0,(SUM(OFFSET($I$75,0,AZ$5-$I$5-$A108+1)))*$C108))</f>
        <v>0</v>
      </c>
      <c r="BA108" s="186">
        <f ca="1">IF(BA$5-$I$5&lt;$A108-1," ",IF(BA$5-$I$5+1&gt;'Primary Inputs'!$C$17,0,(SUM(OFFSET($I$75,0,BA$5-$I$5-$A108+1)))*$C108))</f>
        <v>0</v>
      </c>
      <c r="BB108" s="186">
        <f ca="1">IF(BB$5-$I$5&lt;$A108-1," ",IF(BB$5-$I$5+1&gt;'Primary Inputs'!$C$17,0,(SUM(OFFSET($I$75,0,BB$5-$I$5-$A108+1)))*$C108))</f>
        <v>0</v>
      </c>
      <c r="BC108" s="186">
        <f ca="1">IF(BC$5-$I$5&lt;$A108-1," ",IF(BC$5-$I$5+1&gt;'Primary Inputs'!$C$17,0,(SUM(OFFSET($I$75,0,BC$5-$I$5-$A108+1)))*$C108))</f>
        <v>0</v>
      </c>
      <c r="BD108" s="186">
        <f ca="1">IF(BD$5-$I$5&lt;$A108-1," ",IF(BD$5-$I$5+1&gt;'Primary Inputs'!$C$17,0,(SUM(OFFSET($I$75,0,BD$5-$I$5-$A108+1)))*$C108))</f>
        <v>0</v>
      </c>
      <c r="BE108" s="186">
        <f ca="1">IF(BE$5-$I$5&lt;$A108-1," ",IF(BE$5-$I$5+1&gt;'Primary Inputs'!$C$17,0,(SUM(OFFSET($I$75,0,BE$5-$I$5-$A108+1)))*$C108))</f>
        <v>0</v>
      </c>
      <c r="BF108" s="186">
        <f ca="1">IF(BF$5-$I$5&lt;$A108-1," ",IF(BF$5-$I$5+1&gt;'Primary Inputs'!$C$17,0,(SUM(OFFSET($I$75,0,BF$5-$I$5-$A108+1)))*$C108))</f>
        <v>0</v>
      </c>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row>
    <row r="109" spans="1:104">
      <c r="A109" s="134">
        <v>30</v>
      </c>
      <c r="B109" s="134" t="s">
        <v>202</v>
      </c>
      <c r="C109" s="134">
        <f ca="1">OFFSET('Primary Inputs'!$E$12,0,$A109-1)</f>
        <v>0</v>
      </c>
      <c r="I109" s="186" t="str">
        <f ca="1">IF(I$5-$I$5&lt;$A109-1," ",IF(I$5-$I$5+1&gt;'Primary Inputs'!$C$17,0,(SUM(OFFSET($I$75,0,I$5-$I$5-$A109+1)))*$C109))</f>
        <v xml:space="preserve"> </v>
      </c>
      <c r="J109" s="186" t="str">
        <f ca="1">IF(J$5-$I$5&lt;$A109-1," ",IF(J$5-$I$5+1&gt;'Primary Inputs'!$C$17,0,(SUM(OFFSET($I$75,0,J$5-$I$5-$A109+1)))*$C109))</f>
        <v xml:space="preserve"> </v>
      </c>
      <c r="K109" s="186" t="str">
        <f ca="1">IF(K$5-$I$5&lt;$A109-1," ",IF(K$5-$I$5+1&gt;'Primary Inputs'!$C$17,0,(SUM(OFFSET($I$75,0,K$5-$I$5-$A109+1)))*$C109))</f>
        <v xml:space="preserve"> </v>
      </c>
      <c r="L109" s="186" t="str">
        <f ca="1">IF(L$5-$I$5&lt;$A109-1," ",IF(L$5-$I$5+1&gt;'Primary Inputs'!$C$17,0,(SUM(OFFSET($I$75,0,L$5-$I$5-$A109+1)))*$C109))</f>
        <v xml:space="preserve"> </v>
      </c>
      <c r="M109" s="186" t="str">
        <f ca="1">IF(M$5-$I$5&lt;$A109-1," ",IF(M$5-$I$5+1&gt;'Primary Inputs'!$C$17,0,(SUM(OFFSET($I$75,0,M$5-$I$5-$A109+1)))*$C109))</f>
        <v xml:space="preserve"> </v>
      </c>
      <c r="N109" s="186" t="str">
        <f ca="1">IF(N$5-$I$5&lt;$A109-1," ",IF(N$5-$I$5+1&gt;'Primary Inputs'!$C$17,0,(SUM(OFFSET($I$75,0,N$5-$I$5-$A109+1)))*$C109))</f>
        <v xml:space="preserve"> </v>
      </c>
      <c r="O109" s="186" t="str">
        <f ca="1">IF(O$5-$I$5&lt;$A109-1," ",IF(O$5-$I$5+1&gt;'Primary Inputs'!$C$17,0,(SUM(OFFSET($I$75,0,O$5-$I$5-$A109+1)))*$C109))</f>
        <v xml:space="preserve"> </v>
      </c>
      <c r="P109" s="186" t="str">
        <f ca="1">IF(P$5-$I$5&lt;$A109-1," ",IF(P$5-$I$5+1&gt;'Primary Inputs'!$C$17,0,(SUM(OFFSET($I$75,0,P$5-$I$5-$A109+1)))*$C109))</f>
        <v xml:space="preserve"> </v>
      </c>
      <c r="Q109" s="186" t="str">
        <f ca="1">IF(Q$5-$I$5&lt;$A109-1," ",IF(Q$5-$I$5+1&gt;'Primary Inputs'!$C$17,0,(SUM(OFFSET($I$75,0,Q$5-$I$5-$A109+1)))*$C109))</f>
        <v xml:space="preserve"> </v>
      </c>
      <c r="R109" s="186" t="str">
        <f ca="1">IF(R$5-$I$5&lt;$A109-1," ",IF(R$5-$I$5+1&gt;'Primary Inputs'!$C$17,0,(SUM(OFFSET($I$75,0,R$5-$I$5-$A109+1)))*$C109))</f>
        <v xml:space="preserve"> </v>
      </c>
      <c r="S109" s="186" t="str">
        <f ca="1">IF(S$5-$I$5&lt;$A109-1," ",IF(S$5-$I$5+1&gt;'Primary Inputs'!$C$17,0,(SUM(OFFSET($I$75,0,S$5-$I$5-$A109+1)))*$C109))</f>
        <v xml:space="preserve"> </v>
      </c>
      <c r="T109" s="186" t="str">
        <f ca="1">IF(T$5-$I$5&lt;$A109-1," ",IF(T$5-$I$5+1&gt;'Primary Inputs'!$C$17,0,(SUM(OFFSET($I$75,0,T$5-$I$5-$A109+1)))*$C109))</f>
        <v xml:space="preserve"> </v>
      </c>
      <c r="U109" s="186" t="str">
        <f ca="1">IF(U$5-$I$5&lt;$A109-1," ",IF(U$5-$I$5+1&gt;'Primary Inputs'!$C$17,0,(SUM(OFFSET($I$75,0,U$5-$I$5-$A109+1)))*$C109))</f>
        <v xml:space="preserve"> </v>
      </c>
      <c r="V109" s="186" t="str">
        <f ca="1">IF(V$5-$I$5&lt;$A109-1," ",IF(V$5-$I$5+1&gt;'Primary Inputs'!$C$17,0,(SUM(OFFSET($I$75,0,V$5-$I$5-$A109+1)))*$C109))</f>
        <v xml:space="preserve"> </v>
      </c>
      <c r="W109" s="186" t="str">
        <f ca="1">IF(W$5-$I$5&lt;$A109-1," ",IF(W$5-$I$5+1&gt;'Primary Inputs'!$C$17,0,(SUM(OFFSET($I$75,0,W$5-$I$5-$A109+1)))*$C109))</f>
        <v xml:space="preserve"> </v>
      </c>
      <c r="X109" s="186" t="str">
        <f ca="1">IF(X$5-$I$5&lt;$A109-1," ",IF(X$5-$I$5+1&gt;'Primary Inputs'!$C$17,0,(SUM(OFFSET($I$75,0,X$5-$I$5-$A109+1)))*$C109))</f>
        <v xml:space="preserve"> </v>
      </c>
      <c r="Y109" s="186" t="str">
        <f ca="1">IF(Y$5-$I$5&lt;$A109-1," ",IF(Y$5-$I$5+1&gt;'Primary Inputs'!$C$17,0,(SUM(OFFSET($I$75,0,Y$5-$I$5-$A109+1)))*$C109))</f>
        <v xml:space="preserve"> </v>
      </c>
      <c r="Z109" s="186" t="str">
        <f ca="1">IF(Z$5-$I$5&lt;$A109-1," ",IF(Z$5-$I$5+1&gt;'Primary Inputs'!$C$17,0,(SUM(OFFSET($I$75,0,Z$5-$I$5-$A109+1)))*$C109))</f>
        <v xml:space="preserve"> </v>
      </c>
      <c r="AA109" s="186" t="str">
        <f ca="1">IF(AA$5-$I$5&lt;$A109-1," ",IF(AA$5-$I$5+1&gt;'Primary Inputs'!$C$17,0,(SUM(OFFSET($I$75,0,AA$5-$I$5-$A109+1)))*$C109))</f>
        <v xml:space="preserve"> </v>
      </c>
      <c r="AB109" s="186" t="str">
        <f ca="1">IF(AB$5-$I$5&lt;$A109-1," ",IF(AB$5-$I$5+1&gt;'Primary Inputs'!$C$17,0,(SUM(OFFSET($I$75,0,AB$5-$I$5-$A109+1)))*$C109))</f>
        <v xml:space="preserve"> </v>
      </c>
      <c r="AC109" s="186" t="str">
        <f ca="1">IF(AC$5-$I$5&lt;$A109-1," ",IF(AC$5-$I$5+1&gt;'Primary Inputs'!$C$17,0,(SUM(OFFSET($I$75,0,AC$5-$I$5-$A109+1)))*$C109))</f>
        <v xml:space="preserve"> </v>
      </c>
      <c r="AD109" s="186" t="str">
        <f ca="1">IF(AD$5-$I$5&lt;$A109-1," ",IF(AD$5-$I$5+1&gt;'Primary Inputs'!$C$17,0,(SUM(OFFSET($I$75,0,AD$5-$I$5-$A109+1)))*$C109))</f>
        <v xml:space="preserve"> </v>
      </c>
      <c r="AE109" s="186" t="str">
        <f ca="1">IF(AE$5-$I$5&lt;$A109-1," ",IF(AE$5-$I$5+1&gt;'Primary Inputs'!$C$17,0,(SUM(OFFSET($I$75,0,AE$5-$I$5-$A109+1)))*$C109))</f>
        <v xml:space="preserve"> </v>
      </c>
      <c r="AF109" s="186" t="str">
        <f ca="1">IF(AF$5-$I$5&lt;$A109-1," ",IF(AF$5-$I$5+1&gt;'Primary Inputs'!$C$17,0,(SUM(OFFSET($I$75,0,AF$5-$I$5-$A109+1)))*$C109))</f>
        <v xml:space="preserve"> </v>
      </c>
      <c r="AG109" s="186" t="str">
        <f ca="1">IF(AG$5-$I$5&lt;$A109-1," ",IF(AG$5-$I$5+1&gt;'Primary Inputs'!$C$17,0,(SUM(OFFSET($I$75,0,AG$5-$I$5-$A109+1)))*$C109))</f>
        <v xml:space="preserve"> </v>
      </c>
      <c r="AH109" s="186" t="str">
        <f ca="1">IF(AH$5-$I$5&lt;$A109-1," ",IF(AH$5-$I$5+1&gt;'Primary Inputs'!$C$17,0,(SUM(OFFSET($I$75,0,AH$5-$I$5-$A109+1)))*$C109))</f>
        <v xml:space="preserve"> </v>
      </c>
      <c r="AI109" s="186" t="str">
        <f ca="1">IF(AI$5-$I$5&lt;$A109-1," ",IF(AI$5-$I$5+1&gt;'Primary Inputs'!$C$17,0,(SUM(OFFSET($I$75,0,AI$5-$I$5-$A109+1)))*$C109))</f>
        <v xml:space="preserve"> </v>
      </c>
      <c r="AJ109" s="186" t="str">
        <f ca="1">IF(AJ$5-$I$5&lt;$A109-1," ",IF(AJ$5-$I$5+1&gt;'Primary Inputs'!$C$17,0,(SUM(OFFSET($I$75,0,AJ$5-$I$5-$A109+1)))*$C109))</f>
        <v xml:space="preserve"> </v>
      </c>
      <c r="AK109" s="186" t="str">
        <f ca="1">IF(AK$5-$I$5&lt;$A109-1," ",IF(AK$5-$I$5+1&gt;'Primary Inputs'!$C$17,0,(SUM(OFFSET($I$75,0,AK$5-$I$5-$A109+1)))*$C109))</f>
        <v xml:space="preserve"> </v>
      </c>
      <c r="AL109" s="186">
        <f ca="1">IF(AL$5-$I$5&lt;$A109-1," ",IF(AL$5-$I$5+1&gt;'Primary Inputs'!$C$17,0,(SUM(OFFSET($I$75,0,AL$5-$I$5-$A109+1)))*$C109))</f>
        <v>0</v>
      </c>
      <c r="AM109" s="186">
        <f ca="1">IF(AM$5-$I$5&lt;$A109-1," ",IF(AM$5-$I$5+1&gt;'Primary Inputs'!$C$17,0,(SUM(OFFSET($I$75,0,AM$5-$I$5-$A109+1)))*$C109))</f>
        <v>0</v>
      </c>
      <c r="AN109" s="186">
        <f ca="1">IF(AN$5-$I$5&lt;$A109-1," ",IF(AN$5-$I$5+1&gt;'Primary Inputs'!$C$17,0,(SUM(OFFSET($I$75,0,AN$5-$I$5-$A109+1)))*$C109))</f>
        <v>0</v>
      </c>
      <c r="AO109" s="186">
        <f ca="1">IF(AO$5-$I$5&lt;$A109-1," ",IF(AO$5-$I$5+1&gt;'Primary Inputs'!$C$17,0,(SUM(OFFSET($I$75,0,AO$5-$I$5-$A109+1)))*$C109))</f>
        <v>0</v>
      </c>
      <c r="AP109" s="186">
        <f ca="1">IF(AP$5-$I$5&lt;$A109-1," ",IF(AP$5-$I$5+1&gt;'Primary Inputs'!$C$17,0,(SUM(OFFSET($I$75,0,AP$5-$I$5-$A109+1)))*$C109))</f>
        <v>0</v>
      </c>
      <c r="AQ109" s="186">
        <f ca="1">IF(AQ$5-$I$5&lt;$A109-1," ",IF(AQ$5-$I$5+1&gt;'Primary Inputs'!$C$17,0,(SUM(OFFSET($I$75,0,AQ$5-$I$5-$A109+1)))*$C109))</f>
        <v>0</v>
      </c>
      <c r="AR109" s="186">
        <f ca="1">IF(AR$5-$I$5&lt;$A109-1," ",IF(AR$5-$I$5+1&gt;'Primary Inputs'!$C$17,0,(SUM(OFFSET($I$75,0,AR$5-$I$5-$A109+1)))*$C109))</f>
        <v>0</v>
      </c>
      <c r="AS109" s="186">
        <f ca="1">IF(AS$5-$I$5&lt;$A109-1," ",IF(AS$5-$I$5+1&gt;'Primary Inputs'!$C$17,0,(SUM(OFFSET($I$75,0,AS$5-$I$5-$A109+1)))*$C109))</f>
        <v>0</v>
      </c>
      <c r="AT109" s="186">
        <f ca="1">IF(AT$5-$I$5&lt;$A109-1," ",IF(AT$5-$I$5+1&gt;'Primary Inputs'!$C$17,0,(SUM(OFFSET($I$75,0,AT$5-$I$5-$A109+1)))*$C109))</f>
        <v>0</v>
      </c>
      <c r="AU109" s="186">
        <f ca="1">IF(AU$5-$I$5&lt;$A109-1," ",IF(AU$5-$I$5+1&gt;'Primary Inputs'!$C$17,0,(SUM(OFFSET($I$75,0,AU$5-$I$5-$A109+1)))*$C109))</f>
        <v>0</v>
      </c>
      <c r="AV109" s="186">
        <f ca="1">IF(AV$5-$I$5&lt;$A109-1," ",IF(AV$5-$I$5+1&gt;'Primary Inputs'!$C$17,0,(SUM(OFFSET($I$75,0,AV$5-$I$5-$A109+1)))*$C109))</f>
        <v>0</v>
      </c>
      <c r="AW109" s="186">
        <f ca="1">IF(AW$5-$I$5&lt;$A109-1," ",IF(AW$5-$I$5+1&gt;'Primary Inputs'!$C$17,0,(SUM(OFFSET($I$75,0,AW$5-$I$5-$A109+1)))*$C109))</f>
        <v>0</v>
      </c>
      <c r="AX109" s="186">
        <f ca="1">IF(AX$5-$I$5&lt;$A109-1," ",IF(AX$5-$I$5+1&gt;'Primary Inputs'!$C$17,0,(SUM(OFFSET($I$75,0,AX$5-$I$5-$A109+1)))*$C109))</f>
        <v>0</v>
      </c>
      <c r="AY109" s="186">
        <f ca="1">IF(AY$5-$I$5&lt;$A109-1," ",IF(AY$5-$I$5+1&gt;'Primary Inputs'!$C$17,0,(SUM(OFFSET($I$75,0,AY$5-$I$5-$A109+1)))*$C109))</f>
        <v>0</v>
      </c>
      <c r="AZ109" s="186">
        <f ca="1">IF(AZ$5-$I$5&lt;$A109-1," ",IF(AZ$5-$I$5+1&gt;'Primary Inputs'!$C$17,0,(SUM(OFFSET($I$75,0,AZ$5-$I$5-$A109+1)))*$C109))</f>
        <v>0</v>
      </c>
      <c r="BA109" s="186">
        <f ca="1">IF(BA$5-$I$5&lt;$A109-1," ",IF(BA$5-$I$5+1&gt;'Primary Inputs'!$C$17,0,(SUM(OFFSET($I$75,0,BA$5-$I$5-$A109+1)))*$C109))</f>
        <v>0</v>
      </c>
      <c r="BB109" s="186">
        <f ca="1">IF(BB$5-$I$5&lt;$A109-1," ",IF(BB$5-$I$5+1&gt;'Primary Inputs'!$C$17,0,(SUM(OFFSET($I$75,0,BB$5-$I$5-$A109+1)))*$C109))</f>
        <v>0</v>
      </c>
      <c r="BC109" s="186">
        <f ca="1">IF(BC$5-$I$5&lt;$A109-1," ",IF(BC$5-$I$5+1&gt;'Primary Inputs'!$C$17,0,(SUM(OFFSET($I$75,0,BC$5-$I$5-$A109+1)))*$C109))</f>
        <v>0</v>
      </c>
      <c r="BD109" s="186">
        <f ca="1">IF(BD$5-$I$5&lt;$A109-1," ",IF(BD$5-$I$5+1&gt;'Primary Inputs'!$C$17,0,(SUM(OFFSET($I$75,0,BD$5-$I$5-$A109+1)))*$C109))</f>
        <v>0</v>
      </c>
      <c r="BE109" s="186">
        <f ca="1">IF(BE$5-$I$5&lt;$A109-1," ",IF(BE$5-$I$5+1&gt;'Primary Inputs'!$C$17,0,(SUM(OFFSET($I$75,0,BE$5-$I$5-$A109+1)))*$C109))</f>
        <v>0</v>
      </c>
      <c r="BF109" s="186">
        <f ca="1">IF(BF$5-$I$5&lt;$A109-1," ",IF(BF$5-$I$5+1&gt;'Primary Inputs'!$C$17,0,(SUM(OFFSET($I$75,0,BF$5-$I$5-$A109+1)))*$C109))</f>
        <v>0</v>
      </c>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row>
    <row r="110" spans="1:104">
      <c r="A110" s="134">
        <v>31</v>
      </c>
      <c r="B110" s="134" t="s">
        <v>203</v>
      </c>
      <c r="C110" s="134">
        <f ca="1">OFFSET('Primary Inputs'!$E$12,0,$A110-1)</f>
        <v>0</v>
      </c>
      <c r="I110" s="186" t="str">
        <f ca="1">IF(I$5-$I$5&lt;$A110-1," ",IF(I$5-$I$5+1&gt;'Primary Inputs'!$C$17,0,(SUM(OFFSET($I$75,0,I$5-$I$5-$A110+1)))*$C110))</f>
        <v xml:space="preserve"> </v>
      </c>
      <c r="J110" s="186" t="str">
        <f ca="1">IF(J$5-$I$5&lt;$A110-1," ",IF(J$5-$I$5+1&gt;'Primary Inputs'!$C$17,0,(SUM(OFFSET($I$75,0,J$5-$I$5-$A110+1)))*$C110))</f>
        <v xml:space="preserve"> </v>
      </c>
      <c r="K110" s="186" t="str">
        <f ca="1">IF(K$5-$I$5&lt;$A110-1," ",IF(K$5-$I$5+1&gt;'Primary Inputs'!$C$17,0,(SUM(OFFSET($I$75,0,K$5-$I$5-$A110+1)))*$C110))</f>
        <v xml:space="preserve"> </v>
      </c>
      <c r="L110" s="186" t="str">
        <f ca="1">IF(L$5-$I$5&lt;$A110-1," ",IF(L$5-$I$5+1&gt;'Primary Inputs'!$C$17,0,(SUM(OFFSET($I$75,0,L$5-$I$5-$A110+1)))*$C110))</f>
        <v xml:space="preserve"> </v>
      </c>
      <c r="M110" s="186" t="str">
        <f ca="1">IF(M$5-$I$5&lt;$A110-1," ",IF(M$5-$I$5+1&gt;'Primary Inputs'!$C$17,0,(SUM(OFFSET($I$75,0,M$5-$I$5-$A110+1)))*$C110))</f>
        <v xml:space="preserve"> </v>
      </c>
      <c r="N110" s="186" t="str">
        <f ca="1">IF(N$5-$I$5&lt;$A110-1," ",IF(N$5-$I$5+1&gt;'Primary Inputs'!$C$17,0,(SUM(OFFSET($I$75,0,N$5-$I$5-$A110+1)))*$C110))</f>
        <v xml:space="preserve"> </v>
      </c>
      <c r="O110" s="186" t="str">
        <f ca="1">IF(O$5-$I$5&lt;$A110-1," ",IF(O$5-$I$5+1&gt;'Primary Inputs'!$C$17,0,(SUM(OFFSET($I$75,0,O$5-$I$5-$A110+1)))*$C110))</f>
        <v xml:space="preserve"> </v>
      </c>
      <c r="P110" s="186" t="str">
        <f ca="1">IF(P$5-$I$5&lt;$A110-1," ",IF(P$5-$I$5+1&gt;'Primary Inputs'!$C$17,0,(SUM(OFFSET($I$75,0,P$5-$I$5-$A110+1)))*$C110))</f>
        <v xml:space="preserve"> </v>
      </c>
      <c r="Q110" s="186" t="str">
        <f ca="1">IF(Q$5-$I$5&lt;$A110-1," ",IF(Q$5-$I$5+1&gt;'Primary Inputs'!$C$17,0,(SUM(OFFSET($I$75,0,Q$5-$I$5-$A110+1)))*$C110))</f>
        <v xml:space="preserve"> </v>
      </c>
      <c r="R110" s="186" t="str">
        <f ca="1">IF(R$5-$I$5&lt;$A110-1," ",IF(R$5-$I$5+1&gt;'Primary Inputs'!$C$17,0,(SUM(OFFSET($I$75,0,R$5-$I$5-$A110+1)))*$C110))</f>
        <v xml:space="preserve"> </v>
      </c>
      <c r="S110" s="186" t="str">
        <f ca="1">IF(S$5-$I$5&lt;$A110-1," ",IF(S$5-$I$5+1&gt;'Primary Inputs'!$C$17,0,(SUM(OFFSET($I$75,0,S$5-$I$5-$A110+1)))*$C110))</f>
        <v xml:space="preserve"> </v>
      </c>
      <c r="T110" s="186" t="str">
        <f ca="1">IF(T$5-$I$5&lt;$A110-1," ",IF(T$5-$I$5+1&gt;'Primary Inputs'!$C$17,0,(SUM(OFFSET($I$75,0,T$5-$I$5-$A110+1)))*$C110))</f>
        <v xml:space="preserve"> </v>
      </c>
      <c r="U110" s="186" t="str">
        <f ca="1">IF(U$5-$I$5&lt;$A110-1," ",IF(U$5-$I$5+1&gt;'Primary Inputs'!$C$17,0,(SUM(OFFSET($I$75,0,U$5-$I$5-$A110+1)))*$C110))</f>
        <v xml:space="preserve"> </v>
      </c>
      <c r="V110" s="186" t="str">
        <f ca="1">IF(V$5-$I$5&lt;$A110-1," ",IF(V$5-$I$5+1&gt;'Primary Inputs'!$C$17,0,(SUM(OFFSET($I$75,0,V$5-$I$5-$A110+1)))*$C110))</f>
        <v xml:space="preserve"> </v>
      </c>
      <c r="W110" s="186" t="str">
        <f ca="1">IF(W$5-$I$5&lt;$A110-1," ",IF(W$5-$I$5+1&gt;'Primary Inputs'!$C$17,0,(SUM(OFFSET($I$75,0,W$5-$I$5-$A110+1)))*$C110))</f>
        <v xml:space="preserve"> </v>
      </c>
      <c r="X110" s="186" t="str">
        <f ca="1">IF(X$5-$I$5&lt;$A110-1," ",IF(X$5-$I$5+1&gt;'Primary Inputs'!$C$17,0,(SUM(OFFSET($I$75,0,X$5-$I$5-$A110+1)))*$C110))</f>
        <v xml:space="preserve"> </v>
      </c>
      <c r="Y110" s="186" t="str">
        <f ca="1">IF(Y$5-$I$5&lt;$A110-1," ",IF(Y$5-$I$5+1&gt;'Primary Inputs'!$C$17,0,(SUM(OFFSET($I$75,0,Y$5-$I$5-$A110+1)))*$C110))</f>
        <v xml:space="preserve"> </v>
      </c>
      <c r="Z110" s="186" t="str">
        <f ca="1">IF(Z$5-$I$5&lt;$A110-1," ",IF(Z$5-$I$5+1&gt;'Primary Inputs'!$C$17,0,(SUM(OFFSET($I$75,0,Z$5-$I$5-$A110+1)))*$C110))</f>
        <v xml:space="preserve"> </v>
      </c>
      <c r="AA110" s="186" t="str">
        <f ca="1">IF(AA$5-$I$5&lt;$A110-1," ",IF(AA$5-$I$5+1&gt;'Primary Inputs'!$C$17,0,(SUM(OFFSET($I$75,0,AA$5-$I$5-$A110+1)))*$C110))</f>
        <v xml:space="preserve"> </v>
      </c>
      <c r="AB110" s="186" t="str">
        <f ca="1">IF(AB$5-$I$5&lt;$A110-1," ",IF(AB$5-$I$5+1&gt;'Primary Inputs'!$C$17,0,(SUM(OFFSET($I$75,0,AB$5-$I$5-$A110+1)))*$C110))</f>
        <v xml:space="preserve"> </v>
      </c>
      <c r="AC110" s="186" t="str">
        <f ca="1">IF(AC$5-$I$5&lt;$A110-1," ",IF(AC$5-$I$5+1&gt;'Primary Inputs'!$C$17,0,(SUM(OFFSET($I$75,0,AC$5-$I$5-$A110+1)))*$C110))</f>
        <v xml:space="preserve"> </v>
      </c>
      <c r="AD110" s="186" t="str">
        <f ca="1">IF(AD$5-$I$5&lt;$A110-1," ",IF(AD$5-$I$5+1&gt;'Primary Inputs'!$C$17,0,(SUM(OFFSET($I$75,0,AD$5-$I$5-$A110+1)))*$C110))</f>
        <v xml:space="preserve"> </v>
      </c>
      <c r="AE110" s="186" t="str">
        <f ca="1">IF(AE$5-$I$5&lt;$A110-1," ",IF(AE$5-$I$5+1&gt;'Primary Inputs'!$C$17,0,(SUM(OFFSET($I$75,0,AE$5-$I$5-$A110+1)))*$C110))</f>
        <v xml:space="preserve"> </v>
      </c>
      <c r="AF110" s="186" t="str">
        <f ca="1">IF(AF$5-$I$5&lt;$A110-1," ",IF(AF$5-$I$5+1&gt;'Primary Inputs'!$C$17,0,(SUM(OFFSET($I$75,0,AF$5-$I$5-$A110+1)))*$C110))</f>
        <v xml:space="preserve"> </v>
      </c>
      <c r="AG110" s="186" t="str">
        <f ca="1">IF(AG$5-$I$5&lt;$A110-1," ",IF(AG$5-$I$5+1&gt;'Primary Inputs'!$C$17,0,(SUM(OFFSET($I$75,0,AG$5-$I$5-$A110+1)))*$C110))</f>
        <v xml:space="preserve"> </v>
      </c>
      <c r="AH110" s="186" t="str">
        <f ca="1">IF(AH$5-$I$5&lt;$A110-1," ",IF(AH$5-$I$5+1&gt;'Primary Inputs'!$C$17,0,(SUM(OFFSET($I$75,0,AH$5-$I$5-$A110+1)))*$C110))</f>
        <v xml:space="preserve"> </v>
      </c>
      <c r="AI110" s="186" t="str">
        <f ca="1">IF(AI$5-$I$5&lt;$A110-1," ",IF(AI$5-$I$5+1&gt;'Primary Inputs'!$C$17,0,(SUM(OFFSET($I$75,0,AI$5-$I$5-$A110+1)))*$C110))</f>
        <v xml:space="preserve"> </v>
      </c>
      <c r="AJ110" s="186" t="str">
        <f ca="1">IF(AJ$5-$I$5&lt;$A110-1," ",IF(AJ$5-$I$5+1&gt;'Primary Inputs'!$C$17,0,(SUM(OFFSET($I$75,0,AJ$5-$I$5-$A110+1)))*$C110))</f>
        <v xml:space="preserve"> </v>
      </c>
      <c r="AK110" s="186" t="str">
        <f ca="1">IF(AK$5-$I$5&lt;$A110-1," ",IF(AK$5-$I$5+1&gt;'Primary Inputs'!$C$17,0,(SUM(OFFSET($I$75,0,AK$5-$I$5-$A110+1)))*$C110))</f>
        <v xml:space="preserve"> </v>
      </c>
      <c r="AL110" s="186" t="str">
        <f ca="1">IF(AL$5-$I$5&lt;$A110-1," ",IF(AL$5-$I$5+1&gt;'Primary Inputs'!$C$17,0,(SUM(OFFSET($I$75,0,AL$5-$I$5-$A110+1)))*$C110))</f>
        <v xml:space="preserve"> </v>
      </c>
      <c r="AM110" s="186">
        <f ca="1">IF(AM$5-$I$5&lt;$A110-1," ",IF(AM$5-$I$5+1&gt;'Primary Inputs'!$C$17,0,(SUM(OFFSET($I$75,0,AM$5-$I$5-$A110+1)))*$C110))</f>
        <v>0</v>
      </c>
      <c r="AN110" s="186">
        <f ca="1">IF(AN$5-$I$5&lt;$A110-1," ",IF(AN$5-$I$5+1&gt;'Primary Inputs'!$C$17,0,(SUM(OFFSET($I$75,0,AN$5-$I$5-$A110+1)))*$C110))</f>
        <v>0</v>
      </c>
      <c r="AO110" s="186">
        <f ca="1">IF(AO$5-$I$5&lt;$A110-1," ",IF(AO$5-$I$5+1&gt;'Primary Inputs'!$C$17,0,(SUM(OFFSET($I$75,0,AO$5-$I$5-$A110+1)))*$C110))</f>
        <v>0</v>
      </c>
      <c r="AP110" s="186">
        <f ca="1">IF(AP$5-$I$5&lt;$A110-1," ",IF(AP$5-$I$5+1&gt;'Primary Inputs'!$C$17,0,(SUM(OFFSET($I$75,0,AP$5-$I$5-$A110+1)))*$C110))</f>
        <v>0</v>
      </c>
      <c r="AQ110" s="186">
        <f ca="1">IF(AQ$5-$I$5&lt;$A110-1," ",IF(AQ$5-$I$5+1&gt;'Primary Inputs'!$C$17,0,(SUM(OFFSET($I$75,0,AQ$5-$I$5-$A110+1)))*$C110))</f>
        <v>0</v>
      </c>
      <c r="AR110" s="186">
        <f ca="1">IF(AR$5-$I$5&lt;$A110-1," ",IF(AR$5-$I$5+1&gt;'Primary Inputs'!$C$17,0,(SUM(OFFSET($I$75,0,AR$5-$I$5-$A110+1)))*$C110))</f>
        <v>0</v>
      </c>
      <c r="AS110" s="186">
        <f ca="1">IF(AS$5-$I$5&lt;$A110-1," ",IF(AS$5-$I$5+1&gt;'Primary Inputs'!$C$17,0,(SUM(OFFSET($I$75,0,AS$5-$I$5-$A110+1)))*$C110))</f>
        <v>0</v>
      </c>
      <c r="AT110" s="186">
        <f ca="1">IF(AT$5-$I$5&lt;$A110-1," ",IF(AT$5-$I$5+1&gt;'Primary Inputs'!$C$17,0,(SUM(OFFSET($I$75,0,AT$5-$I$5-$A110+1)))*$C110))</f>
        <v>0</v>
      </c>
      <c r="AU110" s="186">
        <f ca="1">IF(AU$5-$I$5&lt;$A110-1," ",IF(AU$5-$I$5+1&gt;'Primary Inputs'!$C$17,0,(SUM(OFFSET($I$75,0,AU$5-$I$5-$A110+1)))*$C110))</f>
        <v>0</v>
      </c>
      <c r="AV110" s="186">
        <f ca="1">IF(AV$5-$I$5&lt;$A110-1," ",IF(AV$5-$I$5+1&gt;'Primary Inputs'!$C$17,0,(SUM(OFFSET($I$75,0,AV$5-$I$5-$A110+1)))*$C110))</f>
        <v>0</v>
      </c>
      <c r="AW110" s="186">
        <f ca="1">IF(AW$5-$I$5&lt;$A110-1," ",IF(AW$5-$I$5+1&gt;'Primary Inputs'!$C$17,0,(SUM(OFFSET($I$75,0,AW$5-$I$5-$A110+1)))*$C110))</f>
        <v>0</v>
      </c>
      <c r="AX110" s="186">
        <f ca="1">IF(AX$5-$I$5&lt;$A110-1," ",IF(AX$5-$I$5+1&gt;'Primary Inputs'!$C$17,0,(SUM(OFFSET($I$75,0,AX$5-$I$5-$A110+1)))*$C110))</f>
        <v>0</v>
      </c>
      <c r="AY110" s="186">
        <f ca="1">IF(AY$5-$I$5&lt;$A110-1," ",IF(AY$5-$I$5+1&gt;'Primary Inputs'!$C$17,0,(SUM(OFFSET($I$75,0,AY$5-$I$5-$A110+1)))*$C110))</f>
        <v>0</v>
      </c>
      <c r="AZ110" s="186">
        <f ca="1">IF(AZ$5-$I$5&lt;$A110-1," ",IF(AZ$5-$I$5+1&gt;'Primary Inputs'!$C$17,0,(SUM(OFFSET($I$75,0,AZ$5-$I$5-$A110+1)))*$C110))</f>
        <v>0</v>
      </c>
      <c r="BA110" s="186">
        <f ca="1">IF(BA$5-$I$5&lt;$A110-1," ",IF(BA$5-$I$5+1&gt;'Primary Inputs'!$C$17,0,(SUM(OFFSET($I$75,0,BA$5-$I$5-$A110+1)))*$C110))</f>
        <v>0</v>
      </c>
      <c r="BB110" s="186">
        <f ca="1">IF(BB$5-$I$5&lt;$A110-1," ",IF(BB$5-$I$5+1&gt;'Primary Inputs'!$C$17,0,(SUM(OFFSET($I$75,0,BB$5-$I$5-$A110+1)))*$C110))</f>
        <v>0</v>
      </c>
      <c r="BC110" s="186">
        <f ca="1">IF(BC$5-$I$5&lt;$A110-1," ",IF(BC$5-$I$5+1&gt;'Primary Inputs'!$C$17,0,(SUM(OFFSET($I$75,0,BC$5-$I$5-$A110+1)))*$C110))</f>
        <v>0</v>
      </c>
      <c r="BD110" s="186">
        <f ca="1">IF(BD$5-$I$5&lt;$A110-1," ",IF(BD$5-$I$5+1&gt;'Primary Inputs'!$C$17,0,(SUM(OFFSET($I$75,0,BD$5-$I$5-$A110+1)))*$C110))</f>
        <v>0</v>
      </c>
      <c r="BE110" s="186">
        <f ca="1">IF(BE$5-$I$5&lt;$A110-1," ",IF(BE$5-$I$5+1&gt;'Primary Inputs'!$C$17,0,(SUM(OFFSET($I$75,0,BE$5-$I$5-$A110+1)))*$C110))</f>
        <v>0</v>
      </c>
      <c r="BF110" s="186">
        <f ca="1">IF(BF$5-$I$5&lt;$A110-1," ",IF(BF$5-$I$5+1&gt;'Primary Inputs'!$C$17,0,(SUM(OFFSET($I$75,0,BF$5-$I$5-$A110+1)))*$C110))</f>
        <v>0</v>
      </c>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row>
    <row r="111" spans="1:104">
      <c r="A111" s="134">
        <v>32</v>
      </c>
      <c r="B111" s="134" t="s">
        <v>204</v>
      </c>
      <c r="C111" s="134">
        <f ca="1">OFFSET('Primary Inputs'!$E$12,0,$A111-1)</f>
        <v>0</v>
      </c>
      <c r="I111" s="186" t="str">
        <f ca="1">IF(I$5-$I$5&lt;$A111-1," ",IF(I$5-$I$5+1&gt;'Primary Inputs'!$C$17,0,(SUM(OFFSET($I$75,0,I$5-$I$5-$A111+1)))*$C111))</f>
        <v xml:space="preserve"> </v>
      </c>
      <c r="J111" s="186" t="str">
        <f ca="1">IF(J$5-$I$5&lt;$A111-1," ",IF(J$5-$I$5+1&gt;'Primary Inputs'!$C$17,0,(SUM(OFFSET($I$75,0,J$5-$I$5-$A111+1)))*$C111))</f>
        <v xml:space="preserve"> </v>
      </c>
      <c r="K111" s="186" t="str">
        <f ca="1">IF(K$5-$I$5&lt;$A111-1," ",IF(K$5-$I$5+1&gt;'Primary Inputs'!$C$17,0,(SUM(OFFSET($I$75,0,K$5-$I$5-$A111+1)))*$C111))</f>
        <v xml:space="preserve"> </v>
      </c>
      <c r="L111" s="186" t="str">
        <f ca="1">IF(L$5-$I$5&lt;$A111-1," ",IF(L$5-$I$5+1&gt;'Primary Inputs'!$C$17,0,(SUM(OFFSET($I$75,0,L$5-$I$5-$A111+1)))*$C111))</f>
        <v xml:space="preserve"> </v>
      </c>
      <c r="M111" s="186" t="str">
        <f ca="1">IF(M$5-$I$5&lt;$A111-1," ",IF(M$5-$I$5+1&gt;'Primary Inputs'!$C$17,0,(SUM(OFFSET($I$75,0,M$5-$I$5-$A111+1)))*$C111))</f>
        <v xml:space="preserve"> </v>
      </c>
      <c r="N111" s="186" t="str">
        <f ca="1">IF(N$5-$I$5&lt;$A111-1," ",IF(N$5-$I$5+1&gt;'Primary Inputs'!$C$17,0,(SUM(OFFSET($I$75,0,N$5-$I$5-$A111+1)))*$C111))</f>
        <v xml:space="preserve"> </v>
      </c>
      <c r="O111" s="186" t="str">
        <f ca="1">IF(O$5-$I$5&lt;$A111-1," ",IF(O$5-$I$5+1&gt;'Primary Inputs'!$C$17,0,(SUM(OFFSET($I$75,0,O$5-$I$5-$A111+1)))*$C111))</f>
        <v xml:space="preserve"> </v>
      </c>
      <c r="P111" s="186" t="str">
        <f ca="1">IF(P$5-$I$5&lt;$A111-1," ",IF(P$5-$I$5+1&gt;'Primary Inputs'!$C$17,0,(SUM(OFFSET($I$75,0,P$5-$I$5-$A111+1)))*$C111))</f>
        <v xml:space="preserve"> </v>
      </c>
      <c r="Q111" s="186" t="str">
        <f ca="1">IF(Q$5-$I$5&lt;$A111-1," ",IF(Q$5-$I$5+1&gt;'Primary Inputs'!$C$17,0,(SUM(OFFSET($I$75,0,Q$5-$I$5-$A111+1)))*$C111))</f>
        <v xml:space="preserve"> </v>
      </c>
      <c r="R111" s="186" t="str">
        <f ca="1">IF(R$5-$I$5&lt;$A111-1," ",IF(R$5-$I$5+1&gt;'Primary Inputs'!$C$17,0,(SUM(OFFSET($I$75,0,R$5-$I$5-$A111+1)))*$C111))</f>
        <v xml:space="preserve"> </v>
      </c>
      <c r="S111" s="186" t="str">
        <f ca="1">IF(S$5-$I$5&lt;$A111-1," ",IF(S$5-$I$5+1&gt;'Primary Inputs'!$C$17,0,(SUM(OFFSET($I$75,0,S$5-$I$5-$A111+1)))*$C111))</f>
        <v xml:space="preserve"> </v>
      </c>
      <c r="T111" s="186" t="str">
        <f ca="1">IF(T$5-$I$5&lt;$A111-1," ",IF(T$5-$I$5+1&gt;'Primary Inputs'!$C$17,0,(SUM(OFFSET($I$75,0,T$5-$I$5-$A111+1)))*$C111))</f>
        <v xml:space="preserve"> </v>
      </c>
      <c r="U111" s="186" t="str">
        <f ca="1">IF(U$5-$I$5&lt;$A111-1," ",IF(U$5-$I$5+1&gt;'Primary Inputs'!$C$17,0,(SUM(OFFSET($I$75,0,U$5-$I$5-$A111+1)))*$C111))</f>
        <v xml:space="preserve"> </v>
      </c>
      <c r="V111" s="186" t="str">
        <f ca="1">IF(V$5-$I$5&lt;$A111-1," ",IF(V$5-$I$5+1&gt;'Primary Inputs'!$C$17,0,(SUM(OFFSET($I$75,0,V$5-$I$5-$A111+1)))*$C111))</f>
        <v xml:space="preserve"> </v>
      </c>
      <c r="W111" s="186" t="str">
        <f ca="1">IF(W$5-$I$5&lt;$A111-1," ",IF(W$5-$I$5+1&gt;'Primary Inputs'!$C$17,0,(SUM(OFFSET($I$75,0,W$5-$I$5-$A111+1)))*$C111))</f>
        <v xml:space="preserve"> </v>
      </c>
      <c r="X111" s="186" t="str">
        <f ca="1">IF(X$5-$I$5&lt;$A111-1," ",IF(X$5-$I$5+1&gt;'Primary Inputs'!$C$17,0,(SUM(OFFSET($I$75,0,X$5-$I$5-$A111+1)))*$C111))</f>
        <v xml:space="preserve"> </v>
      </c>
      <c r="Y111" s="186" t="str">
        <f ca="1">IF(Y$5-$I$5&lt;$A111-1," ",IF(Y$5-$I$5+1&gt;'Primary Inputs'!$C$17,0,(SUM(OFFSET($I$75,0,Y$5-$I$5-$A111+1)))*$C111))</f>
        <v xml:space="preserve"> </v>
      </c>
      <c r="Z111" s="186" t="str">
        <f ca="1">IF(Z$5-$I$5&lt;$A111-1," ",IF(Z$5-$I$5+1&gt;'Primary Inputs'!$C$17,0,(SUM(OFFSET($I$75,0,Z$5-$I$5-$A111+1)))*$C111))</f>
        <v xml:space="preserve"> </v>
      </c>
      <c r="AA111" s="186" t="str">
        <f ca="1">IF(AA$5-$I$5&lt;$A111-1," ",IF(AA$5-$I$5+1&gt;'Primary Inputs'!$C$17,0,(SUM(OFFSET($I$75,0,AA$5-$I$5-$A111+1)))*$C111))</f>
        <v xml:space="preserve"> </v>
      </c>
      <c r="AB111" s="186" t="str">
        <f ca="1">IF(AB$5-$I$5&lt;$A111-1," ",IF(AB$5-$I$5+1&gt;'Primary Inputs'!$C$17,0,(SUM(OFFSET($I$75,0,AB$5-$I$5-$A111+1)))*$C111))</f>
        <v xml:space="preserve"> </v>
      </c>
      <c r="AC111" s="186" t="str">
        <f ca="1">IF(AC$5-$I$5&lt;$A111-1," ",IF(AC$5-$I$5+1&gt;'Primary Inputs'!$C$17,0,(SUM(OFFSET($I$75,0,AC$5-$I$5-$A111+1)))*$C111))</f>
        <v xml:space="preserve"> </v>
      </c>
      <c r="AD111" s="186" t="str">
        <f ca="1">IF(AD$5-$I$5&lt;$A111-1," ",IF(AD$5-$I$5+1&gt;'Primary Inputs'!$C$17,0,(SUM(OFFSET($I$75,0,AD$5-$I$5-$A111+1)))*$C111))</f>
        <v xml:space="preserve"> </v>
      </c>
      <c r="AE111" s="186" t="str">
        <f ca="1">IF(AE$5-$I$5&lt;$A111-1," ",IF(AE$5-$I$5+1&gt;'Primary Inputs'!$C$17,0,(SUM(OFFSET($I$75,0,AE$5-$I$5-$A111+1)))*$C111))</f>
        <v xml:space="preserve"> </v>
      </c>
      <c r="AF111" s="186" t="str">
        <f ca="1">IF(AF$5-$I$5&lt;$A111-1," ",IF(AF$5-$I$5+1&gt;'Primary Inputs'!$C$17,0,(SUM(OFFSET($I$75,0,AF$5-$I$5-$A111+1)))*$C111))</f>
        <v xml:space="preserve"> </v>
      </c>
      <c r="AG111" s="186" t="str">
        <f ca="1">IF(AG$5-$I$5&lt;$A111-1," ",IF(AG$5-$I$5+1&gt;'Primary Inputs'!$C$17,0,(SUM(OFFSET($I$75,0,AG$5-$I$5-$A111+1)))*$C111))</f>
        <v xml:space="preserve"> </v>
      </c>
      <c r="AH111" s="186" t="str">
        <f ca="1">IF(AH$5-$I$5&lt;$A111-1," ",IF(AH$5-$I$5+1&gt;'Primary Inputs'!$C$17,0,(SUM(OFFSET($I$75,0,AH$5-$I$5-$A111+1)))*$C111))</f>
        <v xml:space="preserve"> </v>
      </c>
      <c r="AI111" s="186" t="str">
        <f ca="1">IF(AI$5-$I$5&lt;$A111-1," ",IF(AI$5-$I$5+1&gt;'Primary Inputs'!$C$17,0,(SUM(OFFSET($I$75,0,AI$5-$I$5-$A111+1)))*$C111))</f>
        <v xml:space="preserve"> </v>
      </c>
      <c r="AJ111" s="186" t="str">
        <f ca="1">IF(AJ$5-$I$5&lt;$A111-1," ",IF(AJ$5-$I$5+1&gt;'Primary Inputs'!$C$17,0,(SUM(OFFSET($I$75,0,AJ$5-$I$5-$A111+1)))*$C111))</f>
        <v xml:space="preserve"> </v>
      </c>
      <c r="AK111" s="186" t="str">
        <f ca="1">IF(AK$5-$I$5&lt;$A111-1," ",IF(AK$5-$I$5+1&gt;'Primary Inputs'!$C$17,0,(SUM(OFFSET($I$75,0,AK$5-$I$5-$A111+1)))*$C111))</f>
        <v xml:space="preserve"> </v>
      </c>
      <c r="AL111" s="186" t="str">
        <f ca="1">IF(AL$5-$I$5&lt;$A111-1," ",IF(AL$5-$I$5+1&gt;'Primary Inputs'!$C$17,0,(SUM(OFFSET($I$75,0,AL$5-$I$5-$A111+1)))*$C111))</f>
        <v xml:space="preserve"> </v>
      </c>
      <c r="AM111" s="186" t="str">
        <f ca="1">IF(AM$5-$I$5&lt;$A111-1," ",IF(AM$5-$I$5+1&gt;'Primary Inputs'!$C$17,0,(SUM(OFFSET($I$75,0,AM$5-$I$5-$A111+1)))*$C111))</f>
        <v xml:space="preserve"> </v>
      </c>
      <c r="AN111" s="186">
        <f ca="1">IF(AN$5-$I$5&lt;$A111-1," ",IF(AN$5-$I$5+1&gt;'Primary Inputs'!$C$17,0,(SUM(OFFSET($I$75,0,AN$5-$I$5-$A111+1)))*$C111))</f>
        <v>0</v>
      </c>
      <c r="AO111" s="186">
        <f ca="1">IF(AO$5-$I$5&lt;$A111-1," ",IF(AO$5-$I$5+1&gt;'Primary Inputs'!$C$17,0,(SUM(OFFSET($I$75,0,AO$5-$I$5-$A111+1)))*$C111))</f>
        <v>0</v>
      </c>
      <c r="AP111" s="186">
        <f ca="1">IF(AP$5-$I$5&lt;$A111-1," ",IF(AP$5-$I$5+1&gt;'Primary Inputs'!$C$17,0,(SUM(OFFSET($I$75,0,AP$5-$I$5-$A111+1)))*$C111))</f>
        <v>0</v>
      </c>
      <c r="AQ111" s="186">
        <f ca="1">IF(AQ$5-$I$5&lt;$A111-1," ",IF(AQ$5-$I$5+1&gt;'Primary Inputs'!$C$17,0,(SUM(OFFSET($I$75,0,AQ$5-$I$5-$A111+1)))*$C111))</f>
        <v>0</v>
      </c>
      <c r="AR111" s="186">
        <f ca="1">IF(AR$5-$I$5&lt;$A111-1," ",IF(AR$5-$I$5+1&gt;'Primary Inputs'!$C$17,0,(SUM(OFFSET($I$75,0,AR$5-$I$5-$A111+1)))*$C111))</f>
        <v>0</v>
      </c>
      <c r="AS111" s="186">
        <f ca="1">IF(AS$5-$I$5&lt;$A111-1," ",IF(AS$5-$I$5+1&gt;'Primary Inputs'!$C$17,0,(SUM(OFFSET($I$75,0,AS$5-$I$5-$A111+1)))*$C111))</f>
        <v>0</v>
      </c>
      <c r="AT111" s="186">
        <f ca="1">IF(AT$5-$I$5&lt;$A111-1," ",IF(AT$5-$I$5+1&gt;'Primary Inputs'!$C$17,0,(SUM(OFFSET($I$75,0,AT$5-$I$5-$A111+1)))*$C111))</f>
        <v>0</v>
      </c>
      <c r="AU111" s="186">
        <f ca="1">IF(AU$5-$I$5&lt;$A111-1," ",IF(AU$5-$I$5+1&gt;'Primary Inputs'!$C$17,0,(SUM(OFFSET($I$75,0,AU$5-$I$5-$A111+1)))*$C111))</f>
        <v>0</v>
      </c>
      <c r="AV111" s="186">
        <f ca="1">IF(AV$5-$I$5&lt;$A111-1," ",IF(AV$5-$I$5+1&gt;'Primary Inputs'!$C$17,0,(SUM(OFFSET($I$75,0,AV$5-$I$5-$A111+1)))*$C111))</f>
        <v>0</v>
      </c>
      <c r="AW111" s="186">
        <f ca="1">IF(AW$5-$I$5&lt;$A111-1," ",IF(AW$5-$I$5+1&gt;'Primary Inputs'!$C$17,0,(SUM(OFFSET($I$75,0,AW$5-$I$5-$A111+1)))*$C111))</f>
        <v>0</v>
      </c>
      <c r="AX111" s="186">
        <f ca="1">IF(AX$5-$I$5&lt;$A111-1," ",IF(AX$5-$I$5+1&gt;'Primary Inputs'!$C$17,0,(SUM(OFFSET($I$75,0,AX$5-$I$5-$A111+1)))*$C111))</f>
        <v>0</v>
      </c>
      <c r="AY111" s="186">
        <f ca="1">IF(AY$5-$I$5&lt;$A111-1," ",IF(AY$5-$I$5+1&gt;'Primary Inputs'!$C$17,0,(SUM(OFFSET($I$75,0,AY$5-$I$5-$A111+1)))*$C111))</f>
        <v>0</v>
      </c>
      <c r="AZ111" s="186">
        <f ca="1">IF(AZ$5-$I$5&lt;$A111-1," ",IF(AZ$5-$I$5+1&gt;'Primary Inputs'!$C$17,0,(SUM(OFFSET($I$75,0,AZ$5-$I$5-$A111+1)))*$C111))</f>
        <v>0</v>
      </c>
      <c r="BA111" s="186">
        <f ca="1">IF(BA$5-$I$5&lt;$A111-1," ",IF(BA$5-$I$5+1&gt;'Primary Inputs'!$C$17,0,(SUM(OFFSET($I$75,0,BA$5-$I$5-$A111+1)))*$C111))</f>
        <v>0</v>
      </c>
      <c r="BB111" s="186">
        <f ca="1">IF(BB$5-$I$5&lt;$A111-1," ",IF(BB$5-$I$5+1&gt;'Primary Inputs'!$C$17,0,(SUM(OFFSET($I$75,0,BB$5-$I$5-$A111+1)))*$C111))</f>
        <v>0</v>
      </c>
      <c r="BC111" s="186">
        <f ca="1">IF(BC$5-$I$5&lt;$A111-1," ",IF(BC$5-$I$5+1&gt;'Primary Inputs'!$C$17,0,(SUM(OFFSET($I$75,0,BC$5-$I$5-$A111+1)))*$C111))</f>
        <v>0</v>
      </c>
      <c r="BD111" s="186">
        <f ca="1">IF(BD$5-$I$5&lt;$A111-1," ",IF(BD$5-$I$5+1&gt;'Primary Inputs'!$C$17,0,(SUM(OFFSET($I$75,0,BD$5-$I$5-$A111+1)))*$C111))</f>
        <v>0</v>
      </c>
      <c r="BE111" s="186">
        <f ca="1">IF(BE$5-$I$5&lt;$A111-1," ",IF(BE$5-$I$5+1&gt;'Primary Inputs'!$C$17,0,(SUM(OFFSET($I$75,0,BE$5-$I$5-$A111+1)))*$C111))</f>
        <v>0</v>
      </c>
      <c r="BF111" s="186">
        <f ca="1">IF(BF$5-$I$5&lt;$A111-1," ",IF(BF$5-$I$5+1&gt;'Primary Inputs'!$C$17,0,(SUM(OFFSET($I$75,0,BF$5-$I$5-$A111+1)))*$C111))</f>
        <v>0</v>
      </c>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row>
    <row r="112" spans="1:104">
      <c r="A112" s="134">
        <v>33</v>
      </c>
      <c r="B112" s="134" t="s">
        <v>205</v>
      </c>
      <c r="C112" s="134">
        <f ca="1">OFFSET('Primary Inputs'!$E$12,0,$A112-1)</f>
        <v>0</v>
      </c>
      <c r="I112" s="186" t="str">
        <f ca="1">IF(I$5-$I$5&lt;$A112-1," ",IF(I$5-$I$5+1&gt;'Primary Inputs'!$C$17,0,(SUM(OFFSET($I$75,0,I$5-$I$5-$A112+1)))*$C112))</f>
        <v xml:space="preserve"> </v>
      </c>
      <c r="J112" s="186" t="str">
        <f ca="1">IF(J$5-$I$5&lt;$A112-1," ",IF(J$5-$I$5+1&gt;'Primary Inputs'!$C$17,0,(SUM(OFFSET($I$75,0,J$5-$I$5-$A112+1)))*$C112))</f>
        <v xml:space="preserve"> </v>
      </c>
      <c r="K112" s="186" t="str">
        <f ca="1">IF(K$5-$I$5&lt;$A112-1," ",IF(K$5-$I$5+1&gt;'Primary Inputs'!$C$17,0,(SUM(OFFSET($I$75,0,K$5-$I$5-$A112+1)))*$C112))</f>
        <v xml:space="preserve"> </v>
      </c>
      <c r="L112" s="186" t="str">
        <f ca="1">IF(L$5-$I$5&lt;$A112-1," ",IF(L$5-$I$5+1&gt;'Primary Inputs'!$C$17,0,(SUM(OFFSET($I$75,0,L$5-$I$5-$A112+1)))*$C112))</f>
        <v xml:space="preserve"> </v>
      </c>
      <c r="M112" s="186" t="str">
        <f ca="1">IF(M$5-$I$5&lt;$A112-1," ",IF(M$5-$I$5+1&gt;'Primary Inputs'!$C$17,0,(SUM(OFFSET($I$75,0,M$5-$I$5-$A112+1)))*$C112))</f>
        <v xml:space="preserve"> </v>
      </c>
      <c r="N112" s="186" t="str">
        <f ca="1">IF(N$5-$I$5&lt;$A112-1," ",IF(N$5-$I$5+1&gt;'Primary Inputs'!$C$17,0,(SUM(OFFSET($I$75,0,N$5-$I$5-$A112+1)))*$C112))</f>
        <v xml:space="preserve"> </v>
      </c>
      <c r="O112" s="186" t="str">
        <f ca="1">IF(O$5-$I$5&lt;$A112-1," ",IF(O$5-$I$5+1&gt;'Primary Inputs'!$C$17,0,(SUM(OFFSET($I$75,0,O$5-$I$5-$A112+1)))*$C112))</f>
        <v xml:space="preserve"> </v>
      </c>
      <c r="P112" s="186" t="str">
        <f ca="1">IF(P$5-$I$5&lt;$A112-1," ",IF(P$5-$I$5+1&gt;'Primary Inputs'!$C$17,0,(SUM(OFFSET($I$75,0,P$5-$I$5-$A112+1)))*$C112))</f>
        <v xml:space="preserve"> </v>
      </c>
      <c r="Q112" s="186" t="str">
        <f ca="1">IF(Q$5-$I$5&lt;$A112-1," ",IF(Q$5-$I$5+1&gt;'Primary Inputs'!$C$17,0,(SUM(OFFSET($I$75,0,Q$5-$I$5-$A112+1)))*$C112))</f>
        <v xml:space="preserve"> </v>
      </c>
      <c r="R112" s="186" t="str">
        <f ca="1">IF(R$5-$I$5&lt;$A112-1," ",IF(R$5-$I$5+1&gt;'Primary Inputs'!$C$17,0,(SUM(OFFSET($I$75,0,R$5-$I$5-$A112+1)))*$C112))</f>
        <v xml:space="preserve"> </v>
      </c>
      <c r="S112" s="186" t="str">
        <f ca="1">IF(S$5-$I$5&lt;$A112-1," ",IF(S$5-$I$5+1&gt;'Primary Inputs'!$C$17,0,(SUM(OFFSET($I$75,0,S$5-$I$5-$A112+1)))*$C112))</f>
        <v xml:space="preserve"> </v>
      </c>
      <c r="T112" s="186" t="str">
        <f ca="1">IF(T$5-$I$5&lt;$A112-1," ",IF(T$5-$I$5+1&gt;'Primary Inputs'!$C$17,0,(SUM(OFFSET($I$75,0,T$5-$I$5-$A112+1)))*$C112))</f>
        <v xml:space="preserve"> </v>
      </c>
      <c r="U112" s="186" t="str">
        <f ca="1">IF(U$5-$I$5&lt;$A112-1," ",IF(U$5-$I$5+1&gt;'Primary Inputs'!$C$17,0,(SUM(OFFSET($I$75,0,U$5-$I$5-$A112+1)))*$C112))</f>
        <v xml:space="preserve"> </v>
      </c>
      <c r="V112" s="186" t="str">
        <f ca="1">IF(V$5-$I$5&lt;$A112-1," ",IF(V$5-$I$5+1&gt;'Primary Inputs'!$C$17,0,(SUM(OFFSET($I$75,0,V$5-$I$5-$A112+1)))*$C112))</f>
        <v xml:space="preserve"> </v>
      </c>
      <c r="W112" s="186" t="str">
        <f ca="1">IF(W$5-$I$5&lt;$A112-1," ",IF(W$5-$I$5+1&gt;'Primary Inputs'!$C$17,0,(SUM(OFFSET($I$75,0,W$5-$I$5-$A112+1)))*$C112))</f>
        <v xml:space="preserve"> </v>
      </c>
      <c r="X112" s="186" t="str">
        <f ca="1">IF(X$5-$I$5&lt;$A112-1," ",IF(X$5-$I$5+1&gt;'Primary Inputs'!$C$17,0,(SUM(OFFSET($I$75,0,X$5-$I$5-$A112+1)))*$C112))</f>
        <v xml:space="preserve"> </v>
      </c>
      <c r="Y112" s="186" t="str">
        <f ca="1">IF(Y$5-$I$5&lt;$A112-1," ",IF(Y$5-$I$5+1&gt;'Primary Inputs'!$C$17,0,(SUM(OFFSET($I$75,0,Y$5-$I$5-$A112+1)))*$C112))</f>
        <v xml:space="preserve"> </v>
      </c>
      <c r="Z112" s="186" t="str">
        <f ca="1">IF(Z$5-$I$5&lt;$A112-1," ",IF(Z$5-$I$5+1&gt;'Primary Inputs'!$C$17,0,(SUM(OFFSET($I$75,0,Z$5-$I$5-$A112+1)))*$C112))</f>
        <v xml:space="preserve"> </v>
      </c>
      <c r="AA112" s="186" t="str">
        <f ca="1">IF(AA$5-$I$5&lt;$A112-1," ",IF(AA$5-$I$5+1&gt;'Primary Inputs'!$C$17,0,(SUM(OFFSET($I$75,0,AA$5-$I$5-$A112+1)))*$C112))</f>
        <v xml:space="preserve"> </v>
      </c>
      <c r="AB112" s="186" t="str">
        <f ca="1">IF(AB$5-$I$5&lt;$A112-1," ",IF(AB$5-$I$5+1&gt;'Primary Inputs'!$C$17,0,(SUM(OFFSET($I$75,0,AB$5-$I$5-$A112+1)))*$C112))</f>
        <v xml:space="preserve"> </v>
      </c>
      <c r="AC112" s="186" t="str">
        <f ca="1">IF(AC$5-$I$5&lt;$A112-1," ",IF(AC$5-$I$5+1&gt;'Primary Inputs'!$C$17,0,(SUM(OFFSET($I$75,0,AC$5-$I$5-$A112+1)))*$C112))</f>
        <v xml:space="preserve"> </v>
      </c>
      <c r="AD112" s="186" t="str">
        <f ca="1">IF(AD$5-$I$5&lt;$A112-1," ",IF(AD$5-$I$5+1&gt;'Primary Inputs'!$C$17,0,(SUM(OFFSET($I$75,0,AD$5-$I$5-$A112+1)))*$C112))</f>
        <v xml:space="preserve"> </v>
      </c>
      <c r="AE112" s="186" t="str">
        <f ca="1">IF(AE$5-$I$5&lt;$A112-1," ",IF(AE$5-$I$5+1&gt;'Primary Inputs'!$C$17,0,(SUM(OFFSET($I$75,0,AE$5-$I$5-$A112+1)))*$C112))</f>
        <v xml:space="preserve"> </v>
      </c>
      <c r="AF112" s="186" t="str">
        <f ca="1">IF(AF$5-$I$5&lt;$A112-1," ",IF(AF$5-$I$5+1&gt;'Primary Inputs'!$C$17,0,(SUM(OFFSET($I$75,0,AF$5-$I$5-$A112+1)))*$C112))</f>
        <v xml:space="preserve"> </v>
      </c>
      <c r="AG112" s="186" t="str">
        <f ca="1">IF(AG$5-$I$5&lt;$A112-1," ",IF(AG$5-$I$5+1&gt;'Primary Inputs'!$C$17,0,(SUM(OFFSET($I$75,0,AG$5-$I$5-$A112+1)))*$C112))</f>
        <v xml:space="preserve"> </v>
      </c>
      <c r="AH112" s="186" t="str">
        <f ca="1">IF(AH$5-$I$5&lt;$A112-1," ",IF(AH$5-$I$5+1&gt;'Primary Inputs'!$C$17,0,(SUM(OFFSET($I$75,0,AH$5-$I$5-$A112+1)))*$C112))</f>
        <v xml:space="preserve"> </v>
      </c>
      <c r="AI112" s="186" t="str">
        <f ca="1">IF(AI$5-$I$5&lt;$A112-1," ",IF(AI$5-$I$5+1&gt;'Primary Inputs'!$C$17,0,(SUM(OFFSET($I$75,0,AI$5-$I$5-$A112+1)))*$C112))</f>
        <v xml:space="preserve"> </v>
      </c>
      <c r="AJ112" s="186" t="str">
        <f ca="1">IF(AJ$5-$I$5&lt;$A112-1," ",IF(AJ$5-$I$5+1&gt;'Primary Inputs'!$C$17,0,(SUM(OFFSET($I$75,0,AJ$5-$I$5-$A112+1)))*$C112))</f>
        <v xml:space="preserve"> </v>
      </c>
      <c r="AK112" s="186" t="str">
        <f ca="1">IF(AK$5-$I$5&lt;$A112-1," ",IF(AK$5-$I$5+1&gt;'Primary Inputs'!$C$17,0,(SUM(OFFSET($I$75,0,AK$5-$I$5-$A112+1)))*$C112))</f>
        <v xml:space="preserve"> </v>
      </c>
      <c r="AL112" s="186" t="str">
        <f ca="1">IF(AL$5-$I$5&lt;$A112-1," ",IF(AL$5-$I$5+1&gt;'Primary Inputs'!$C$17,0,(SUM(OFFSET($I$75,0,AL$5-$I$5-$A112+1)))*$C112))</f>
        <v xml:space="preserve"> </v>
      </c>
      <c r="AM112" s="186" t="str">
        <f ca="1">IF(AM$5-$I$5&lt;$A112-1," ",IF(AM$5-$I$5+1&gt;'Primary Inputs'!$C$17,0,(SUM(OFFSET($I$75,0,AM$5-$I$5-$A112+1)))*$C112))</f>
        <v xml:space="preserve"> </v>
      </c>
      <c r="AN112" s="186" t="str">
        <f ca="1">IF(AN$5-$I$5&lt;$A112-1," ",IF(AN$5-$I$5+1&gt;'Primary Inputs'!$C$17,0,(SUM(OFFSET($I$75,0,AN$5-$I$5-$A112+1)))*$C112))</f>
        <v xml:space="preserve"> </v>
      </c>
      <c r="AO112" s="186">
        <f ca="1">IF(AO$5-$I$5&lt;$A112-1," ",IF(AO$5-$I$5+1&gt;'Primary Inputs'!$C$17,0,(SUM(OFFSET($I$75,0,AO$5-$I$5-$A112+1)))*$C112))</f>
        <v>0</v>
      </c>
      <c r="AP112" s="186">
        <f ca="1">IF(AP$5-$I$5&lt;$A112-1," ",IF(AP$5-$I$5+1&gt;'Primary Inputs'!$C$17,0,(SUM(OFFSET($I$75,0,AP$5-$I$5-$A112+1)))*$C112))</f>
        <v>0</v>
      </c>
      <c r="AQ112" s="186">
        <f ca="1">IF(AQ$5-$I$5&lt;$A112-1," ",IF(AQ$5-$I$5+1&gt;'Primary Inputs'!$C$17,0,(SUM(OFFSET($I$75,0,AQ$5-$I$5-$A112+1)))*$C112))</f>
        <v>0</v>
      </c>
      <c r="AR112" s="186">
        <f ca="1">IF(AR$5-$I$5&lt;$A112-1," ",IF(AR$5-$I$5+1&gt;'Primary Inputs'!$C$17,0,(SUM(OFFSET($I$75,0,AR$5-$I$5-$A112+1)))*$C112))</f>
        <v>0</v>
      </c>
      <c r="AS112" s="186">
        <f ca="1">IF(AS$5-$I$5&lt;$A112-1," ",IF(AS$5-$I$5+1&gt;'Primary Inputs'!$C$17,0,(SUM(OFFSET($I$75,0,AS$5-$I$5-$A112+1)))*$C112))</f>
        <v>0</v>
      </c>
      <c r="AT112" s="186">
        <f ca="1">IF(AT$5-$I$5&lt;$A112-1," ",IF(AT$5-$I$5+1&gt;'Primary Inputs'!$C$17,0,(SUM(OFFSET($I$75,0,AT$5-$I$5-$A112+1)))*$C112))</f>
        <v>0</v>
      </c>
      <c r="AU112" s="186">
        <f ca="1">IF(AU$5-$I$5&lt;$A112-1," ",IF(AU$5-$I$5+1&gt;'Primary Inputs'!$C$17,0,(SUM(OFFSET($I$75,0,AU$5-$I$5-$A112+1)))*$C112))</f>
        <v>0</v>
      </c>
      <c r="AV112" s="186">
        <f ca="1">IF(AV$5-$I$5&lt;$A112-1," ",IF(AV$5-$I$5+1&gt;'Primary Inputs'!$C$17,0,(SUM(OFFSET($I$75,0,AV$5-$I$5-$A112+1)))*$C112))</f>
        <v>0</v>
      </c>
      <c r="AW112" s="186">
        <f ca="1">IF(AW$5-$I$5&lt;$A112-1," ",IF(AW$5-$I$5+1&gt;'Primary Inputs'!$C$17,0,(SUM(OFFSET($I$75,0,AW$5-$I$5-$A112+1)))*$C112))</f>
        <v>0</v>
      </c>
      <c r="AX112" s="186">
        <f ca="1">IF(AX$5-$I$5&lt;$A112-1," ",IF(AX$5-$I$5+1&gt;'Primary Inputs'!$C$17,0,(SUM(OFFSET($I$75,0,AX$5-$I$5-$A112+1)))*$C112))</f>
        <v>0</v>
      </c>
      <c r="AY112" s="186">
        <f ca="1">IF(AY$5-$I$5&lt;$A112-1," ",IF(AY$5-$I$5+1&gt;'Primary Inputs'!$C$17,0,(SUM(OFFSET($I$75,0,AY$5-$I$5-$A112+1)))*$C112))</f>
        <v>0</v>
      </c>
      <c r="AZ112" s="186">
        <f ca="1">IF(AZ$5-$I$5&lt;$A112-1," ",IF(AZ$5-$I$5+1&gt;'Primary Inputs'!$C$17,0,(SUM(OFFSET($I$75,0,AZ$5-$I$5-$A112+1)))*$C112))</f>
        <v>0</v>
      </c>
      <c r="BA112" s="186">
        <f ca="1">IF(BA$5-$I$5&lt;$A112-1," ",IF(BA$5-$I$5+1&gt;'Primary Inputs'!$C$17,0,(SUM(OFFSET($I$75,0,BA$5-$I$5-$A112+1)))*$C112))</f>
        <v>0</v>
      </c>
      <c r="BB112" s="186">
        <f ca="1">IF(BB$5-$I$5&lt;$A112-1," ",IF(BB$5-$I$5+1&gt;'Primary Inputs'!$C$17,0,(SUM(OFFSET($I$75,0,BB$5-$I$5-$A112+1)))*$C112))</f>
        <v>0</v>
      </c>
      <c r="BC112" s="186">
        <f ca="1">IF(BC$5-$I$5&lt;$A112-1," ",IF(BC$5-$I$5+1&gt;'Primary Inputs'!$C$17,0,(SUM(OFFSET($I$75,0,BC$5-$I$5-$A112+1)))*$C112))</f>
        <v>0</v>
      </c>
      <c r="BD112" s="186">
        <f ca="1">IF(BD$5-$I$5&lt;$A112-1," ",IF(BD$5-$I$5+1&gt;'Primary Inputs'!$C$17,0,(SUM(OFFSET($I$75,0,BD$5-$I$5-$A112+1)))*$C112))</f>
        <v>0</v>
      </c>
      <c r="BE112" s="186">
        <f ca="1">IF(BE$5-$I$5&lt;$A112-1," ",IF(BE$5-$I$5+1&gt;'Primary Inputs'!$C$17,0,(SUM(OFFSET($I$75,0,BE$5-$I$5-$A112+1)))*$C112))</f>
        <v>0</v>
      </c>
      <c r="BF112" s="186">
        <f ca="1">IF(BF$5-$I$5&lt;$A112-1," ",IF(BF$5-$I$5+1&gt;'Primary Inputs'!$C$17,0,(SUM(OFFSET($I$75,0,BF$5-$I$5-$A112+1)))*$C112))</f>
        <v>0</v>
      </c>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row>
    <row r="113" spans="1:104">
      <c r="A113" s="134">
        <v>34</v>
      </c>
      <c r="B113" s="134" t="s">
        <v>206</v>
      </c>
      <c r="C113" s="134">
        <f ca="1">OFFSET('Primary Inputs'!$E$12,0,$A113-1)</f>
        <v>0</v>
      </c>
      <c r="I113" s="186" t="str">
        <f ca="1">IF(I$5-$I$5&lt;$A113-1," ",IF(I$5-$I$5+1&gt;'Primary Inputs'!$C$17,0,(SUM(OFFSET($I$75,0,I$5-$I$5-$A113+1)))*$C113))</f>
        <v xml:space="preserve"> </v>
      </c>
      <c r="J113" s="186" t="str">
        <f ca="1">IF(J$5-$I$5&lt;$A113-1," ",IF(J$5-$I$5+1&gt;'Primary Inputs'!$C$17,0,(SUM(OFFSET($I$75,0,J$5-$I$5-$A113+1)))*$C113))</f>
        <v xml:space="preserve"> </v>
      </c>
      <c r="K113" s="186" t="str">
        <f ca="1">IF(K$5-$I$5&lt;$A113-1," ",IF(K$5-$I$5+1&gt;'Primary Inputs'!$C$17,0,(SUM(OFFSET($I$75,0,K$5-$I$5-$A113+1)))*$C113))</f>
        <v xml:space="preserve"> </v>
      </c>
      <c r="L113" s="186" t="str">
        <f ca="1">IF(L$5-$I$5&lt;$A113-1," ",IF(L$5-$I$5+1&gt;'Primary Inputs'!$C$17,0,(SUM(OFFSET($I$75,0,L$5-$I$5-$A113+1)))*$C113))</f>
        <v xml:space="preserve"> </v>
      </c>
      <c r="M113" s="186" t="str">
        <f ca="1">IF(M$5-$I$5&lt;$A113-1," ",IF(M$5-$I$5+1&gt;'Primary Inputs'!$C$17,0,(SUM(OFFSET($I$75,0,M$5-$I$5-$A113+1)))*$C113))</f>
        <v xml:space="preserve"> </v>
      </c>
      <c r="N113" s="186" t="str">
        <f ca="1">IF(N$5-$I$5&lt;$A113-1," ",IF(N$5-$I$5+1&gt;'Primary Inputs'!$C$17,0,(SUM(OFFSET($I$75,0,N$5-$I$5-$A113+1)))*$C113))</f>
        <v xml:space="preserve"> </v>
      </c>
      <c r="O113" s="186" t="str">
        <f ca="1">IF(O$5-$I$5&lt;$A113-1," ",IF(O$5-$I$5+1&gt;'Primary Inputs'!$C$17,0,(SUM(OFFSET($I$75,0,O$5-$I$5-$A113+1)))*$C113))</f>
        <v xml:space="preserve"> </v>
      </c>
      <c r="P113" s="186" t="str">
        <f ca="1">IF(P$5-$I$5&lt;$A113-1," ",IF(P$5-$I$5+1&gt;'Primary Inputs'!$C$17,0,(SUM(OFFSET($I$75,0,P$5-$I$5-$A113+1)))*$C113))</f>
        <v xml:space="preserve"> </v>
      </c>
      <c r="Q113" s="186" t="str">
        <f ca="1">IF(Q$5-$I$5&lt;$A113-1," ",IF(Q$5-$I$5+1&gt;'Primary Inputs'!$C$17,0,(SUM(OFFSET($I$75,0,Q$5-$I$5-$A113+1)))*$C113))</f>
        <v xml:space="preserve"> </v>
      </c>
      <c r="R113" s="186" t="str">
        <f ca="1">IF(R$5-$I$5&lt;$A113-1," ",IF(R$5-$I$5+1&gt;'Primary Inputs'!$C$17,0,(SUM(OFFSET($I$75,0,R$5-$I$5-$A113+1)))*$C113))</f>
        <v xml:space="preserve"> </v>
      </c>
      <c r="S113" s="186" t="str">
        <f ca="1">IF(S$5-$I$5&lt;$A113-1," ",IF(S$5-$I$5+1&gt;'Primary Inputs'!$C$17,0,(SUM(OFFSET($I$75,0,S$5-$I$5-$A113+1)))*$C113))</f>
        <v xml:space="preserve"> </v>
      </c>
      <c r="T113" s="186" t="str">
        <f ca="1">IF(T$5-$I$5&lt;$A113-1," ",IF(T$5-$I$5+1&gt;'Primary Inputs'!$C$17,0,(SUM(OFFSET($I$75,0,T$5-$I$5-$A113+1)))*$C113))</f>
        <v xml:space="preserve"> </v>
      </c>
      <c r="U113" s="186" t="str">
        <f ca="1">IF(U$5-$I$5&lt;$A113-1," ",IF(U$5-$I$5+1&gt;'Primary Inputs'!$C$17,0,(SUM(OFFSET($I$75,0,U$5-$I$5-$A113+1)))*$C113))</f>
        <v xml:space="preserve"> </v>
      </c>
      <c r="V113" s="186" t="str">
        <f ca="1">IF(V$5-$I$5&lt;$A113-1," ",IF(V$5-$I$5+1&gt;'Primary Inputs'!$C$17,0,(SUM(OFFSET($I$75,0,V$5-$I$5-$A113+1)))*$C113))</f>
        <v xml:space="preserve"> </v>
      </c>
      <c r="W113" s="186" t="str">
        <f ca="1">IF(W$5-$I$5&lt;$A113-1," ",IF(W$5-$I$5+1&gt;'Primary Inputs'!$C$17,0,(SUM(OFFSET($I$75,0,W$5-$I$5-$A113+1)))*$C113))</f>
        <v xml:space="preserve"> </v>
      </c>
      <c r="X113" s="186" t="str">
        <f ca="1">IF(X$5-$I$5&lt;$A113-1," ",IF(X$5-$I$5+1&gt;'Primary Inputs'!$C$17,0,(SUM(OFFSET($I$75,0,X$5-$I$5-$A113+1)))*$C113))</f>
        <v xml:space="preserve"> </v>
      </c>
      <c r="Y113" s="186" t="str">
        <f ca="1">IF(Y$5-$I$5&lt;$A113-1," ",IF(Y$5-$I$5+1&gt;'Primary Inputs'!$C$17,0,(SUM(OFFSET($I$75,0,Y$5-$I$5-$A113+1)))*$C113))</f>
        <v xml:space="preserve"> </v>
      </c>
      <c r="Z113" s="186" t="str">
        <f ca="1">IF(Z$5-$I$5&lt;$A113-1," ",IF(Z$5-$I$5+1&gt;'Primary Inputs'!$C$17,0,(SUM(OFFSET($I$75,0,Z$5-$I$5-$A113+1)))*$C113))</f>
        <v xml:space="preserve"> </v>
      </c>
      <c r="AA113" s="186" t="str">
        <f ca="1">IF(AA$5-$I$5&lt;$A113-1," ",IF(AA$5-$I$5+1&gt;'Primary Inputs'!$C$17,0,(SUM(OFFSET($I$75,0,AA$5-$I$5-$A113+1)))*$C113))</f>
        <v xml:space="preserve"> </v>
      </c>
      <c r="AB113" s="186" t="str">
        <f ca="1">IF(AB$5-$I$5&lt;$A113-1," ",IF(AB$5-$I$5+1&gt;'Primary Inputs'!$C$17,0,(SUM(OFFSET($I$75,0,AB$5-$I$5-$A113+1)))*$C113))</f>
        <v xml:space="preserve"> </v>
      </c>
      <c r="AC113" s="186" t="str">
        <f ca="1">IF(AC$5-$I$5&lt;$A113-1," ",IF(AC$5-$I$5+1&gt;'Primary Inputs'!$C$17,0,(SUM(OFFSET($I$75,0,AC$5-$I$5-$A113+1)))*$C113))</f>
        <v xml:space="preserve"> </v>
      </c>
      <c r="AD113" s="186" t="str">
        <f ca="1">IF(AD$5-$I$5&lt;$A113-1," ",IF(AD$5-$I$5+1&gt;'Primary Inputs'!$C$17,0,(SUM(OFFSET($I$75,0,AD$5-$I$5-$A113+1)))*$C113))</f>
        <v xml:space="preserve"> </v>
      </c>
      <c r="AE113" s="186" t="str">
        <f ca="1">IF(AE$5-$I$5&lt;$A113-1," ",IF(AE$5-$I$5+1&gt;'Primary Inputs'!$C$17,0,(SUM(OFFSET($I$75,0,AE$5-$I$5-$A113+1)))*$C113))</f>
        <v xml:space="preserve"> </v>
      </c>
      <c r="AF113" s="186" t="str">
        <f ca="1">IF(AF$5-$I$5&lt;$A113-1," ",IF(AF$5-$I$5+1&gt;'Primary Inputs'!$C$17,0,(SUM(OFFSET($I$75,0,AF$5-$I$5-$A113+1)))*$C113))</f>
        <v xml:space="preserve"> </v>
      </c>
      <c r="AG113" s="186" t="str">
        <f ca="1">IF(AG$5-$I$5&lt;$A113-1," ",IF(AG$5-$I$5+1&gt;'Primary Inputs'!$C$17,0,(SUM(OFFSET($I$75,0,AG$5-$I$5-$A113+1)))*$C113))</f>
        <v xml:space="preserve"> </v>
      </c>
      <c r="AH113" s="186" t="str">
        <f ca="1">IF(AH$5-$I$5&lt;$A113-1," ",IF(AH$5-$I$5+1&gt;'Primary Inputs'!$C$17,0,(SUM(OFFSET($I$75,0,AH$5-$I$5-$A113+1)))*$C113))</f>
        <v xml:space="preserve"> </v>
      </c>
      <c r="AI113" s="186" t="str">
        <f ca="1">IF(AI$5-$I$5&lt;$A113-1," ",IF(AI$5-$I$5+1&gt;'Primary Inputs'!$C$17,0,(SUM(OFFSET($I$75,0,AI$5-$I$5-$A113+1)))*$C113))</f>
        <v xml:space="preserve"> </v>
      </c>
      <c r="AJ113" s="186" t="str">
        <f ca="1">IF(AJ$5-$I$5&lt;$A113-1," ",IF(AJ$5-$I$5+1&gt;'Primary Inputs'!$C$17,0,(SUM(OFFSET($I$75,0,AJ$5-$I$5-$A113+1)))*$C113))</f>
        <v xml:space="preserve"> </v>
      </c>
      <c r="AK113" s="186" t="str">
        <f ca="1">IF(AK$5-$I$5&lt;$A113-1," ",IF(AK$5-$I$5+1&gt;'Primary Inputs'!$C$17,0,(SUM(OFFSET($I$75,0,AK$5-$I$5-$A113+1)))*$C113))</f>
        <v xml:space="preserve"> </v>
      </c>
      <c r="AL113" s="186" t="str">
        <f ca="1">IF(AL$5-$I$5&lt;$A113-1," ",IF(AL$5-$I$5+1&gt;'Primary Inputs'!$C$17,0,(SUM(OFFSET($I$75,0,AL$5-$I$5-$A113+1)))*$C113))</f>
        <v xml:space="preserve"> </v>
      </c>
      <c r="AM113" s="186" t="str">
        <f ca="1">IF(AM$5-$I$5&lt;$A113-1," ",IF(AM$5-$I$5+1&gt;'Primary Inputs'!$C$17,0,(SUM(OFFSET($I$75,0,AM$5-$I$5-$A113+1)))*$C113))</f>
        <v xml:space="preserve"> </v>
      </c>
      <c r="AN113" s="186" t="str">
        <f ca="1">IF(AN$5-$I$5&lt;$A113-1," ",IF(AN$5-$I$5+1&gt;'Primary Inputs'!$C$17,0,(SUM(OFFSET($I$75,0,AN$5-$I$5-$A113+1)))*$C113))</f>
        <v xml:space="preserve"> </v>
      </c>
      <c r="AO113" s="186" t="str">
        <f ca="1">IF(AO$5-$I$5&lt;$A113-1," ",IF(AO$5-$I$5+1&gt;'Primary Inputs'!$C$17,0,(SUM(OFFSET($I$75,0,AO$5-$I$5-$A113+1)))*$C113))</f>
        <v xml:space="preserve"> </v>
      </c>
      <c r="AP113" s="186">
        <f ca="1">IF(AP$5-$I$5&lt;$A113-1," ",IF(AP$5-$I$5+1&gt;'Primary Inputs'!$C$17,0,(SUM(OFFSET($I$75,0,AP$5-$I$5-$A113+1)))*$C113))</f>
        <v>0</v>
      </c>
      <c r="AQ113" s="186">
        <f ca="1">IF(AQ$5-$I$5&lt;$A113-1," ",IF(AQ$5-$I$5+1&gt;'Primary Inputs'!$C$17,0,(SUM(OFFSET($I$75,0,AQ$5-$I$5-$A113+1)))*$C113))</f>
        <v>0</v>
      </c>
      <c r="AR113" s="186">
        <f ca="1">IF(AR$5-$I$5&lt;$A113-1," ",IF(AR$5-$I$5+1&gt;'Primary Inputs'!$C$17,0,(SUM(OFFSET($I$75,0,AR$5-$I$5-$A113+1)))*$C113))</f>
        <v>0</v>
      </c>
      <c r="AS113" s="186">
        <f ca="1">IF(AS$5-$I$5&lt;$A113-1," ",IF(AS$5-$I$5+1&gt;'Primary Inputs'!$C$17,0,(SUM(OFFSET($I$75,0,AS$5-$I$5-$A113+1)))*$C113))</f>
        <v>0</v>
      </c>
      <c r="AT113" s="186">
        <f ca="1">IF(AT$5-$I$5&lt;$A113-1," ",IF(AT$5-$I$5+1&gt;'Primary Inputs'!$C$17,0,(SUM(OFFSET($I$75,0,AT$5-$I$5-$A113+1)))*$C113))</f>
        <v>0</v>
      </c>
      <c r="AU113" s="186">
        <f ca="1">IF(AU$5-$I$5&lt;$A113-1," ",IF(AU$5-$I$5+1&gt;'Primary Inputs'!$C$17,0,(SUM(OFFSET($I$75,0,AU$5-$I$5-$A113+1)))*$C113))</f>
        <v>0</v>
      </c>
      <c r="AV113" s="186">
        <f ca="1">IF(AV$5-$I$5&lt;$A113-1," ",IF(AV$5-$I$5+1&gt;'Primary Inputs'!$C$17,0,(SUM(OFFSET($I$75,0,AV$5-$I$5-$A113+1)))*$C113))</f>
        <v>0</v>
      </c>
      <c r="AW113" s="186">
        <f ca="1">IF(AW$5-$I$5&lt;$A113-1," ",IF(AW$5-$I$5+1&gt;'Primary Inputs'!$C$17,0,(SUM(OFFSET($I$75,0,AW$5-$I$5-$A113+1)))*$C113))</f>
        <v>0</v>
      </c>
      <c r="AX113" s="186">
        <f ca="1">IF(AX$5-$I$5&lt;$A113-1," ",IF(AX$5-$I$5+1&gt;'Primary Inputs'!$C$17,0,(SUM(OFFSET($I$75,0,AX$5-$I$5-$A113+1)))*$C113))</f>
        <v>0</v>
      </c>
      <c r="AY113" s="186">
        <f ca="1">IF(AY$5-$I$5&lt;$A113-1," ",IF(AY$5-$I$5+1&gt;'Primary Inputs'!$C$17,0,(SUM(OFFSET($I$75,0,AY$5-$I$5-$A113+1)))*$C113))</f>
        <v>0</v>
      </c>
      <c r="AZ113" s="186">
        <f ca="1">IF(AZ$5-$I$5&lt;$A113-1," ",IF(AZ$5-$I$5+1&gt;'Primary Inputs'!$C$17,0,(SUM(OFFSET($I$75,0,AZ$5-$I$5-$A113+1)))*$C113))</f>
        <v>0</v>
      </c>
      <c r="BA113" s="186">
        <f ca="1">IF(BA$5-$I$5&lt;$A113-1," ",IF(BA$5-$I$5+1&gt;'Primary Inputs'!$C$17,0,(SUM(OFFSET($I$75,0,BA$5-$I$5-$A113+1)))*$C113))</f>
        <v>0</v>
      </c>
      <c r="BB113" s="186">
        <f ca="1">IF(BB$5-$I$5&lt;$A113-1," ",IF(BB$5-$I$5+1&gt;'Primary Inputs'!$C$17,0,(SUM(OFFSET($I$75,0,BB$5-$I$5-$A113+1)))*$C113))</f>
        <v>0</v>
      </c>
      <c r="BC113" s="186">
        <f ca="1">IF(BC$5-$I$5&lt;$A113-1," ",IF(BC$5-$I$5+1&gt;'Primary Inputs'!$C$17,0,(SUM(OFFSET($I$75,0,BC$5-$I$5-$A113+1)))*$C113))</f>
        <v>0</v>
      </c>
      <c r="BD113" s="186">
        <f ca="1">IF(BD$5-$I$5&lt;$A113-1," ",IF(BD$5-$I$5+1&gt;'Primary Inputs'!$C$17,0,(SUM(OFFSET($I$75,0,BD$5-$I$5-$A113+1)))*$C113))</f>
        <v>0</v>
      </c>
      <c r="BE113" s="186">
        <f ca="1">IF(BE$5-$I$5&lt;$A113-1," ",IF(BE$5-$I$5+1&gt;'Primary Inputs'!$C$17,0,(SUM(OFFSET($I$75,0,BE$5-$I$5-$A113+1)))*$C113))</f>
        <v>0</v>
      </c>
      <c r="BF113" s="186">
        <f ca="1">IF(BF$5-$I$5&lt;$A113-1," ",IF(BF$5-$I$5+1&gt;'Primary Inputs'!$C$17,0,(SUM(OFFSET($I$75,0,BF$5-$I$5-$A113+1)))*$C113))</f>
        <v>0</v>
      </c>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row>
    <row r="114" spans="1:104">
      <c r="A114" s="134">
        <v>35</v>
      </c>
      <c r="B114" s="134" t="s">
        <v>207</v>
      </c>
      <c r="C114" s="134">
        <f ca="1">OFFSET('Primary Inputs'!$E$12,0,$A114-1)</f>
        <v>0</v>
      </c>
      <c r="I114" s="186" t="str">
        <f ca="1">IF(I$5-$I$5&lt;$A114-1," ",IF(I$5-$I$5+1&gt;'Primary Inputs'!$C$17,0,(SUM(OFFSET($I$75,0,I$5-$I$5-$A114+1)))*$C114))</f>
        <v xml:space="preserve"> </v>
      </c>
      <c r="J114" s="186" t="str">
        <f ca="1">IF(J$5-$I$5&lt;$A114-1," ",IF(J$5-$I$5+1&gt;'Primary Inputs'!$C$17,0,(SUM(OFFSET($I$75,0,J$5-$I$5-$A114+1)))*$C114))</f>
        <v xml:space="preserve"> </v>
      </c>
      <c r="K114" s="186" t="str">
        <f ca="1">IF(K$5-$I$5&lt;$A114-1," ",IF(K$5-$I$5+1&gt;'Primary Inputs'!$C$17,0,(SUM(OFFSET($I$75,0,K$5-$I$5-$A114+1)))*$C114))</f>
        <v xml:space="preserve"> </v>
      </c>
      <c r="L114" s="186" t="str">
        <f ca="1">IF(L$5-$I$5&lt;$A114-1," ",IF(L$5-$I$5+1&gt;'Primary Inputs'!$C$17,0,(SUM(OFFSET($I$75,0,L$5-$I$5-$A114+1)))*$C114))</f>
        <v xml:space="preserve"> </v>
      </c>
      <c r="M114" s="186" t="str">
        <f ca="1">IF(M$5-$I$5&lt;$A114-1," ",IF(M$5-$I$5+1&gt;'Primary Inputs'!$C$17,0,(SUM(OFFSET($I$75,0,M$5-$I$5-$A114+1)))*$C114))</f>
        <v xml:space="preserve"> </v>
      </c>
      <c r="N114" s="186" t="str">
        <f ca="1">IF(N$5-$I$5&lt;$A114-1," ",IF(N$5-$I$5+1&gt;'Primary Inputs'!$C$17,0,(SUM(OFFSET($I$75,0,N$5-$I$5-$A114+1)))*$C114))</f>
        <v xml:space="preserve"> </v>
      </c>
      <c r="O114" s="186" t="str">
        <f ca="1">IF(O$5-$I$5&lt;$A114-1," ",IF(O$5-$I$5+1&gt;'Primary Inputs'!$C$17,0,(SUM(OFFSET($I$75,0,O$5-$I$5-$A114+1)))*$C114))</f>
        <v xml:space="preserve"> </v>
      </c>
      <c r="P114" s="186" t="str">
        <f ca="1">IF(P$5-$I$5&lt;$A114-1," ",IF(P$5-$I$5+1&gt;'Primary Inputs'!$C$17,0,(SUM(OFFSET($I$75,0,P$5-$I$5-$A114+1)))*$C114))</f>
        <v xml:space="preserve"> </v>
      </c>
      <c r="Q114" s="186" t="str">
        <f ca="1">IF(Q$5-$I$5&lt;$A114-1," ",IF(Q$5-$I$5+1&gt;'Primary Inputs'!$C$17,0,(SUM(OFFSET($I$75,0,Q$5-$I$5-$A114+1)))*$C114))</f>
        <v xml:space="preserve"> </v>
      </c>
      <c r="R114" s="186" t="str">
        <f ca="1">IF(R$5-$I$5&lt;$A114-1," ",IF(R$5-$I$5+1&gt;'Primary Inputs'!$C$17,0,(SUM(OFFSET($I$75,0,R$5-$I$5-$A114+1)))*$C114))</f>
        <v xml:space="preserve"> </v>
      </c>
      <c r="S114" s="186" t="str">
        <f ca="1">IF(S$5-$I$5&lt;$A114-1," ",IF(S$5-$I$5+1&gt;'Primary Inputs'!$C$17,0,(SUM(OFFSET($I$75,0,S$5-$I$5-$A114+1)))*$C114))</f>
        <v xml:space="preserve"> </v>
      </c>
      <c r="T114" s="186" t="str">
        <f ca="1">IF(T$5-$I$5&lt;$A114-1," ",IF(T$5-$I$5+1&gt;'Primary Inputs'!$C$17,0,(SUM(OFFSET($I$75,0,T$5-$I$5-$A114+1)))*$C114))</f>
        <v xml:space="preserve"> </v>
      </c>
      <c r="U114" s="186" t="str">
        <f ca="1">IF(U$5-$I$5&lt;$A114-1," ",IF(U$5-$I$5+1&gt;'Primary Inputs'!$C$17,0,(SUM(OFFSET($I$75,0,U$5-$I$5-$A114+1)))*$C114))</f>
        <v xml:space="preserve"> </v>
      </c>
      <c r="V114" s="186" t="str">
        <f ca="1">IF(V$5-$I$5&lt;$A114-1," ",IF(V$5-$I$5+1&gt;'Primary Inputs'!$C$17,0,(SUM(OFFSET($I$75,0,V$5-$I$5-$A114+1)))*$C114))</f>
        <v xml:space="preserve"> </v>
      </c>
      <c r="W114" s="186" t="str">
        <f ca="1">IF(W$5-$I$5&lt;$A114-1," ",IF(W$5-$I$5+1&gt;'Primary Inputs'!$C$17,0,(SUM(OFFSET($I$75,0,W$5-$I$5-$A114+1)))*$C114))</f>
        <v xml:space="preserve"> </v>
      </c>
      <c r="X114" s="186" t="str">
        <f ca="1">IF(X$5-$I$5&lt;$A114-1," ",IF(X$5-$I$5+1&gt;'Primary Inputs'!$C$17,0,(SUM(OFFSET($I$75,0,X$5-$I$5-$A114+1)))*$C114))</f>
        <v xml:space="preserve"> </v>
      </c>
      <c r="Y114" s="186" t="str">
        <f ca="1">IF(Y$5-$I$5&lt;$A114-1," ",IF(Y$5-$I$5+1&gt;'Primary Inputs'!$C$17,0,(SUM(OFFSET($I$75,0,Y$5-$I$5-$A114+1)))*$C114))</f>
        <v xml:space="preserve"> </v>
      </c>
      <c r="Z114" s="186" t="str">
        <f ca="1">IF(Z$5-$I$5&lt;$A114-1," ",IF(Z$5-$I$5+1&gt;'Primary Inputs'!$C$17,0,(SUM(OFFSET($I$75,0,Z$5-$I$5-$A114+1)))*$C114))</f>
        <v xml:space="preserve"> </v>
      </c>
      <c r="AA114" s="186" t="str">
        <f ca="1">IF(AA$5-$I$5&lt;$A114-1," ",IF(AA$5-$I$5+1&gt;'Primary Inputs'!$C$17,0,(SUM(OFFSET($I$75,0,AA$5-$I$5-$A114+1)))*$C114))</f>
        <v xml:space="preserve"> </v>
      </c>
      <c r="AB114" s="186" t="str">
        <f ca="1">IF(AB$5-$I$5&lt;$A114-1," ",IF(AB$5-$I$5+1&gt;'Primary Inputs'!$C$17,0,(SUM(OFFSET($I$75,0,AB$5-$I$5-$A114+1)))*$C114))</f>
        <v xml:space="preserve"> </v>
      </c>
      <c r="AC114" s="186" t="str">
        <f ca="1">IF(AC$5-$I$5&lt;$A114-1," ",IF(AC$5-$I$5+1&gt;'Primary Inputs'!$C$17,0,(SUM(OFFSET($I$75,0,AC$5-$I$5-$A114+1)))*$C114))</f>
        <v xml:space="preserve"> </v>
      </c>
      <c r="AD114" s="186" t="str">
        <f ca="1">IF(AD$5-$I$5&lt;$A114-1," ",IF(AD$5-$I$5+1&gt;'Primary Inputs'!$C$17,0,(SUM(OFFSET($I$75,0,AD$5-$I$5-$A114+1)))*$C114))</f>
        <v xml:space="preserve"> </v>
      </c>
      <c r="AE114" s="186" t="str">
        <f ca="1">IF(AE$5-$I$5&lt;$A114-1," ",IF(AE$5-$I$5+1&gt;'Primary Inputs'!$C$17,0,(SUM(OFFSET($I$75,0,AE$5-$I$5-$A114+1)))*$C114))</f>
        <v xml:space="preserve"> </v>
      </c>
      <c r="AF114" s="186" t="str">
        <f ca="1">IF(AF$5-$I$5&lt;$A114-1," ",IF(AF$5-$I$5+1&gt;'Primary Inputs'!$C$17,0,(SUM(OFFSET($I$75,0,AF$5-$I$5-$A114+1)))*$C114))</f>
        <v xml:space="preserve"> </v>
      </c>
      <c r="AG114" s="186" t="str">
        <f ca="1">IF(AG$5-$I$5&lt;$A114-1," ",IF(AG$5-$I$5+1&gt;'Primary Inputs'!$C$17,0,(SUM(OFFSET($I$75,0,AG$5-$I$5-$A114+1)))*$C114))</f>
        <v xml:space="preserve"> </v>
      </c>
      <c r="AH114" s="186" t="str">
        <f ca="1">IF(AH$5-$I$5&lt;$A114-1," ",IF(AH$5-$I$5+1&gt;'Primary Inputs'!$C$17,0,(SUM(OFFSET($I$75,0,AH$5-$I$5-$A114+1)))*$C114))</f>
        <v xml:space="preserve"> </v>
      </c>
      <c r="AI114" s="186" t="str">
        <f ca="1">IF(AI$5-$I$5&lt;$A114-1," ",IF(AI$5-$I$5+1&gt;'Primary Inputs'!$C$17,0,(SUM(OFFSET($I$75,0,AI$5-$I$5-$A114+1)))*$C114))</f>
        <v xml:space="preserve"> </v>
      </c>
      <c r="AJ114" s="186" t="str">
        <f ca="1">IF(AJ$5-$I$5&lt;$A114-1," ",IF(AJ$5-$I$5+1&gt;'Primary Inputs'!$C$17,0,(SUM(OFFSET($I$75,0,AJ$5-$I$5-$A114+1)))*$C114))</f>
        <v xml:space="preserve"> </v>
      </c>
      <c r="AK114" s="186" t="str">
        <f ca="1">IF(AK$5-$I$5&lt;$A114-1," ",IF(AK$5-$I$5+1&gt;'Primary Inputs'!$C$17,0,(SUM(OFFSET($I$75,0,AK$5-$I$5-$A114+1)))*$C114))</f>
        <v xml:space="preserve"> </v>
      </c>
      <c r="AL114" s="186" t="str">
        <f ca="1">IF(AL$5-$I$5&lt;$A114-1," ",IF(AL$5-$I$5+1&gt;'Primary Inputs'!$C$17,0,(SUM(OFFSET($I$75,0,AL$5-$I$5-$A114+1)))*$C114))</f>
        <v xml:space="preserve"> </v>
      </c>
      <c r="AM114" s="186" t="str">
        <f ca="1">IF(AM$5-$I$5&lt;$A114-1," ",IF(AM$5-$I$5+1&gt;'Primary Inputs'!$C$17,0,(SUM(OFFSET($I$75,0,AM$5-$I$5-$A114+1)))*$C114))</f>
        <v xml:space="preserve"> </v>
      </c>
      <c r="AN114" s="186" t="str">
        <f ca="1">IF(AN$5-$I$5&lt;$A114-1," ",IF(AN$5-$I$5+1&gt;'Primary Inputs'!$C$17,0,(SUM(OFFSET($I$75,0,AN$5-$I$5-$A114+1)))*$C114))</f>
        <v xml:space="preserve"> </v>
      </c>
      <c r="AO114" s="186" t="str">
        <f ca="1">IF(AO$5-$I$5&lt;$A114-1," ",IF(AO$5-$I$5+1&gt;'Primary Inputs'!$C$17,0,(SUM(OFFSET($I$75,0,AO$5-$I$5-$A114+1)))*$C114))</f>
        <v xml:space="preserve"> </v>
      </c>
      <c r="AP114" s="186" t="str">
        <f ca="1">IF(AP$5-$I$5&lt;$A114-1," ",IF(AP$5-$I$5+1&gt;'Primary Inputs'!$C$17,0,(SUM(OFFSET($I$75,0,AP$5-$I$5-$A114+1)))*$C114))</f>
        <v xml:space="preserve"> </v>
      </c>
      <c r="AQ114" s="186">
        <f ca="1">IF(AQ$5-$I$5&lt;$A114-1," ",IF(AQ$5-$I$5+1&gt;'Primary Inputs'!$C$17,0,(SUM(OFFSET($I$75,0,AQ$5-$I$5-$A114+1)))*$C114))</f>
        <v>0</v>
      </c>
      <c r="AR114" s="186">
        <f ca="1">IF(AR$5-$I$5&lt;$A114-1," ",IF(AR$5-$I$5+1&gt;'Primary Inputs'!$C$17,0,(SUM(OFFSET($I$75,0,AR$5-$I$5-$A114+1)))*$C114))</f>
        <v>0</v>
      </c>
      <c r="AS114" s="186">
        <f ca="1">IF(AS$5-$I$5&lt;$A114-1," ",IF(AS$5-$I$5+1&gt;'Primary Inputs'!$C$17,0,(SUM(OFFSET($I$75,0,AS$5-$I$5-$A114+1)))*$C114))</f>
        <v>0</v>
      </c>
      <c r="AT114" s="186">
        <f ca="1">IF(AT$5-$I$5&lt;$A114-1," ",IF(AT$5-$I$5+1&gt;'Primary Inputs'!$C$17,0,(SUM(OFFSET($I$75,0,AT$5-$I$5-$A114+1)))*$C114))</f>
        <v>0</v>
      </c>
      <c r="AU114" s="186">
        <f ca="1">IF(AU$5-$I$5&lt;$A114-1," ",IF(AU$5-$I$5+1&gt;'Primary Inputs'!$C$17,0,(SUM(OFFSET($I$75,0,AU$5-$I$5-$A114+1)))*$C114))</f>
        <v>0</v>
      </c>
      <c r="AV114" s="186">
        <f ca="1">IF(AV$5-$I$5&lt;$A114-1," ",IF(AV$5-$I$5+1&gt;'Primary Inputs'!$C$17,0,(SUM(OFFSET($I$75,0,AV$5-$I$5-$A114+1)))*$C114))</f>
        <v>0</v>
      </c>
      <c r="AW114" s="186">
        <f ca="1">IF(AW$5-$I$5&lt;$A114-1," ",IF(AW$5-$I$5+1&gt;'Primary Inputs'!$C$17,0,(SUM(OFFSET($I$75,0,AW$5-$I$5-$A114+1)))*$C114))</f>
        <v>0</v>
      </c>
      <c r="AX114" s="186">
        <f ca="1">IF(AX$5-$I$5&lt;$A114-1," ",IF(AX$5-$I$5+1&gt;'Primary Inputs'!$C$17,0,(SUM(OFFSET($I$75,0,AX$5-$I$5-$A114+1)))*$C114))</f>
        <v>0</v>
      </c>
      <c r="AY114" s="186">
        <f ca="1">IF(AY$5-$I$5&lt;$A114-1," ",IF(AY$5-$I$5+1&gt;'Primary Inputs'!$C$17,0,(SUM(OFFSET($I$75,0,AY$5-$I$5-$A114+1)))*$C114))</f>
        <v>0</v>
      </c>
      <c r="AZ114" s="186">
        <f ca="1">IF(AZ$5-$I$5&lt;$A114-1," ",IF(AZ$5-$I$5+1&gt;'Primary Inputs'!$C$17,0,(SUM(OFFSET($I$75,0,AZ$5-$I$5-$A114+1)))*$C114))</f>
        <v>0</v>
      </c>
      <c r="BA114" s="186">
        <f ca="1">IF(BA$5-$I$5&lt;$A114-1," ",IF(BA$5-$I$5+1&gt;'Primary Inputs'!$C$17,0,(SUM(OFFSET($I$75,0,BA$5-$I$5-$A114+1)))*$C114))</f>
        <v>0</v>
      </c>
      <c r="BB114" s="186">
        <f ca="1">IF(BB$5-$I$5&lt;$A114-1," ",IF(BB$5-$I$5+1&gt;'Primary Inputs'!$C$17,0,(SUM(OFFSET($I$75,0,BB$5-$I$5-$A114+1)))*$C114))</f>
        <v>0</v>
      </c>
      <c r="BC114" s="186">
        <f ca="1">IF(BC$5-$I$5&lt;$A114-1," ",IF(BC$5-$I$5+1&gt;'Primary Inputs'!$C$17,0,(SUM(OFFSET($I$75,0,BC$5-$I$5-$A114+1)))*$C114))</f>
        <v>0</v>
      </c>
      <c r="BD114" s="186">
        <f ca="1">IF(BD$5-$I$5&lt;$A114-1," ",IF(BD$5-$I$5+1&gt;'Primary Inputs'!$C$17,0,(SUM(OFFSET($I$75,0,BD$5-$I$5-$A114+1)))*$C114))</f>
        <v>0</v>
      </c>
      <c r="BE114" s="186">
        <f ca="1">IF(BE$5-$I$5&lt;$A114-1," ",IF(BE$5-$I$5+1&gt;'Primary Inputs'!$C$17,0,(SUM(OFFSET($I$75,0,BE$5-$I$5-$A114+1)))*$C114))</f>
        <v>0</v>
      </c>
      <c r="BF114" s="186">
        <f ca="1">IF(BF$5-$I$5&lt;$A114-1," ",IF(BF$5-$I$5+1&gt;'Primary Inputs'!$C$17,0,(SUM(OFFSET($I$75,0,BF$5-$I$5-$A114+1)))*$C114))</f>
        <v>0</v>
      </c>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row>
    <row r="115" spans="1:104">
      <c r="A115" s="134">
        <v>36</v>
      </c>
      <c r="B115" s="134" t="s">
        <v>208</v>
      </c>
      <c r="C115" s="134">
        <f ca="1">OFFSET('Primary Inputs'!$E$12,0,$A115-1)</f>
        <v>0</v>
      </c>
      <c r="I115" s="186" t="str">
        <f ca="1">IF(I$5-$I$5&lt;$A115-1," ",IF(I$5-$I$5+1&gt;'Primary Inputs'!$C$17,0,(SUM(OFFSET($I$75,0,I$5-$I$5-$A115+1)))*$C115))</f>
        <v xml:space="preserve"> </v>
      </c>
      <c r="J115" s="186" t="str">
        <f ca="1">IF(J$5-$I$5&lt;$A115-1," ",IF(J$5-$I$5+1&gt;'Primary Inputs'!$C$17,0,(SUM(OFFSET($I$75,0,J$5-$I$5-$A115+1)))*$C115))</f>
        <v xml:space="preserve"> </v>
      </c>
      <c r="K115" s="186" t="str">
        <f ca="1">IF(K$5-$I$5&lt;$A115-1," ",IF(K$5-$I$5+1&gt;'Primary Inputs'!$C$17,0,(SUM(OFFSET($I$75,0,K$5-$I$5-$A115+1)))*$C115))</f>
        <v xml:space="preserve"> </v>
      </c>
      <c r="L115" s="186" t="str">
        <f ca="1">IF(L$5-$I$5&lt;$A115-1," ",IF(L$5-$I$5+1&gt;'Primary Inputs'!$C$17,0,(SUM(OFFSET($I$75,0,L$5-$I$5-$A115+1)))*$C115))</f>
        <v xml:space="preserve"> </v>
      </c>
      <c r="M115" s="186" t="str">
        <f ca="1">IF(M$5-$I$5&lt;$A115-1," ",IF(M$5-$I$5+1&gt;'Primary Inputs'!$C$17,0,(SUM(OFFSET($I$75,0,M$5-$I$5-$A115+1)))*$C115))</f>
        <v xml:space="preserve"> </v>
      </c>
      <c r="N115" s="186" t="str">
        <f ca="1">IF(N$5-$I$5&lt;$A115-1," ",IF(N$5-$I$5+1&gt;'Primary Inputs'!$C$17,0,(SUM(OFFSET($I$75,0,N$5-$I$5-$A115+1)))*$C115))</f>
        <v xml:space="preserve"> </v>
      </c>
      <c r="O115" s="186" t="str">
        <f ca="1">IF(O$5-$I$5&lt;$A115-1," ",IF(O$5-$I$5+1&gt;'Primary Inputs'!$C$17,0,(SUM(OFFSET($I$75,0,O$5-$I$5-$A115+1)))*$C115))</f>
        <v xml:space="preserve"> </v>
      </c>
      <c r="P115" s="186" t="str">
        <f ca="1">IF(P$5-$I$5&lt;$A115-1," ",IF(P$5-$I$5+1&gt;'Primary Inputs'!$C$17,0,(SUM(OFFSET($I$75,0,P$5-$I$5-$A115+1)))*$C115))</f>
        <v xml:space="preserve"> </v>
      </c>
      <c r="Q115" s="186" t="str">
        <f ca="1">IF(Q$5-$I$5&lt;$A115-1," ",IF(Q$5-$I$5+1&gt;'Primary Inputs'!$C$17,0,(SUM(OFFSET($I$75,0,Q$5-$I$5-$A115+1)))*$C115))</f>
        <v xml:space="preserve"> </v>
      </c>
      <c r="R115" s="186" t="str">
        <f ca="1">IF(R$5-$I$5&lt;$A115-1," ",IF(R$5-$I$5+1&gt;'Primary Inputs'!$C$17,0,(SUM(OFFSET($I$75,0,R$5-$I$5-$A115+1)))*$C115))</f>
        <v xml:space="preserve"> </v>
      </c>
      <c r="S115" s="186" t="str">
        <f ca="1">IF(S$5-$I$5&lt;$A115-1," ",IF(S$5-$I$5+1&gt;'Primary Inputs'!$C$17,0,(SUM(OFFSET($I$75,0,S$5-$I$5-$A115+1)))*$C115))</f>
        <v xml:space="preserve"> </v>
      </c>
      <c r="T115" s="186" t="str">
        <f ca="1">IF(T$5-$I$5&lt;$A115-1," ",IF(T$5-$I$5+1&gt;'Primary Inputs'!$C$17,0,(SUM(OFFSET($I$75,0,T$5-$I$5-$A115+1)))*$C115))</f>
        <v xml:space="preserve"> </v>
      </c>
      <c r="U115" s="186" t="str">
        <f ca="1">IF(U$5-$I$5&lt;$A115-1," ",IF(U$5-$I$5+1&gt;'Primary Inputs'!$C$17,0,(SUM(OFFSET($I$75,0,U$5-$I$5-$A115+1)))*$C115))</f>
        <v xml:space="preserve"> </v>
      </c>
      <c r="V115" s="186" t="str">
        <f ca="1">IF(V$5-$I$5&lt;$A115-1," ",IF(V$5-$I$5+1&gt;'Primary Inputs'!$C$17,0,(SUM(OFFSET($I$75,0,V$5-$I$5-$A115+1)))*$C115))</f>
        <v xml:space="preserve"> </v>
      </c>
      <c r="W115" s="186" t="str">
        <f ca="1">IF(W$5-$I$5&lt;$A115-1," ",IF(W$5-$I$5+1&gt;'Primary Inputs'!$C$17,0,(SUM(OFFSET($I$75,0,W$5-$I$5-$A115+1)))*$C115))</f>
        <v xml:space="preserve"> </v>
      </c>
      <c r="X115" s="186" t="str">
        <f ca="1">IF(X$5-$I$5&lt;$A115-1," ",IF(X$5-$I$5+1&gt;'Primary Inputs'!$C$17,0,(SUM(OFFSET($I$75,0,X$5-$I$5-$A115+1)))*$C115))</f>
        <v xml:space="preserve"> </v>
      </c>
      <c r="Y115" s="186" t="str">
        <f ca="1">IF(Y$5-$I$5&lt;$A115-1," ",IF(Y$5-$I$5+1&gt;'Primary Inputs'!$C$17,0,(SUM(OFFSET($I$75,0,Y$5-$I$5-$A115+1)))*$C115))</f>
        <v xml:space="preserve"> </v>
      </c>
      <c r="Z115" s="186" t="str">
        <f ca="1">IF(Z$5-$I$5&lt;$A115-1," ",IF(Z$5-$I$5+1&gt;'Primary Inputs'!$C$17,0,(SUM(OFFSET($I$75,0,Z$5-$I$5-$A115+1)))*$C115))</f>
        <v xml:space="preserve"> </v>
      </c>
      <c r="AA115" s="186" t="str">
        <f ca="1">IF(AA$5-$I$5&lt;$A115-1," ",IF(AA$5-$I$5+1&gt;'Primary Inputs'!$C$17,0,(SUM(OFFSET($I$75,0,AA$5-$I$5-$A115+1)))*$C115))</f>
        <v xml:space="preserve"> </v>
      </c>
      <c r="AB115" s="186" t="str">
        <f ca="1">IF(AB$5-$I$5&lt;$A115-1," ",IF(AB$5-$I$5+1&gt;'Primary Inputs'!$C$17,0,(SUM(OFFSET($I$75,0,AB$5-$I$5-$A115+1)))*$C115))</f>
        <v xml:space="preserve"> </v>
      </c>
      <c r="AC115" s="186" t="str">
        <f ca="1">IF(AC$5-$I$5&lt;$A115-1," ",IF(AC$5-$I$5+1&gt;'Primary Inputs'!$C$17,0,(SUM(OFFSET($I$75,0,AC$5-$I$5-$A115+1)))*$C115))</f>
        <v xml:space="preserve"> </v>
      </c>
      <c r="AD115" s="186" t="str">
        <f ca="1">IF(AD$5-$I$5&lt;$A115-1," ",IF(AD$5-$I$5+1&gt;'Primary Inputs'!$C$17,0,(SUM(OFFSET($I$75,0,AD$5-$I$5-$A115+1)))*$C115))</f>
        <v xml:space="preserve"> </v>
      </c>
      <c r="AE115" s="186" t="str">
        <f ca="1">IF(AE$5-$I$5&lt;$A115-1," ",IF(AE$5-$I$5+1&gt;'Primary Inputs'!$C$17,0,(SUM(OFFSET($I$75,0,AE$5-$I$5-$A115+1)))*$C115))</f>
        <v xml:space="preserve"> </v>
      </c>
      <c r="AF115" s="186" t="str">
        <f ca="1">IF(AF$5-$I$5&lt;$A115-1," ",IF(AF$5-$I$5+1&gt;'Primary Inputs'!$C$17,0,(SUM(OFFSET($I$75,0,AF$5-$I$5-$A115+1)))*$C115))</f>
        <v xml:space="preserve"> </v>
      </c>
      <c r="AG115" s="186" t="str">
        <f ca="1">IF(AG$5-$I$5&lt;$A115-1," ",IF(AG$5-$I$5+1&gt;'Primary Inputs'!$C$17,0,(SUM(OFFSET($I$75,0,AG$5-$I$5-$A115+1)))*$C115))</f>
        <v xml:space="preserve"> </v>
      </c>
      <c r="AH115" s="186" t="str">
        <f ca="1">IF(AH$5-$I$5&lt;$A115-1," ",IF(AH$5-$I$5+1&gt;'Primary Inputs'!$C$17,0,(SUM(OFFSET($I$75,0,AH$5-$I$5-$A115+1)))*$C115))</f>
        <v xml:space="preserve"> </v>
      </c>
      <c r="AI115" s="186" t="str">
        <f ca="1">IF(AI$5-$I$5&lt;$A115-1," ",IF(AI$5-$I$5+1&gt;'Primary Inputs'!$C$17,0,(SUM(OFFSET($I$75,0,AI$5-$I$5-$A115+1)))*$C115))</f>
        <v xml:space="preserve"> </v>
      </c>
      <c r="AJ115" s="186" t="str">
        <f ca="1">IF(AJ$5-$I$5&lt;$A115-1," ",IF(AJ$5-$I$5+1&gt;'Primary Inputs'!$C$17,0,(SUM(OFFSET($I$75,0,AJ$5-$I$5-$A115+1)))*$C115))</f>
        <v xml:space="preserve"> </v>
      </c>
      <c r="AK115" s="186" t="str">
        <f ca="1">IF(AK$5-$I$5&lt;$A115-1," ",IF(AK$5-$I$5+1&gt;'Primary Inputs'!$C$17,0,(SUM(OFFSET($I$75,0,AK$5-$I$5-$A115+1)))*$C115))</f>
        <v xml:space="preserve"> </v>
      </c>
      <c r="AL115" s="186" t="str">
        <f ca="1">IF(AL$5-$I$5&lt;$A115-1," ",IF(AL$5-$I$5+1&gt;'Primary Inputs'!$C$17,0,(SUM(OFFSET($I$75,0,AL$5-$I$5-$A115+1)))*$C115))</f>
        <v xml:space="preserve"> </v>
      </c>
      <c r="AM115" s="186" t="str">
        <f ca="1">IF(AM$5-$I$5&lt;$A115-1," ",IF(AM$5-$I$5+1&gt;'Primary Inputs'!$C$17,0,(SUM(OFFSET($I$75,0,AM$5-$I$5-$A115+1)))*$C115))</f>
        <v xml:space="preserve"> </v>
      </c>
      <c r="AN115" s="186" t="str">
        <f ca="1">IF(AN$5-$I$5&lt;$A115-1," ",IF(AN$5-$I$5+1&gt;'Primary Inputs'!$C$17,0,(SUM(OFFSET($I$75,0,AN$5-$I$5-$A115+1)))*$C115))</f>
        <v xml:space="preserve"> </v>
      </c>
      <c r="AO115" s="186" t="str">
        <f ca="1">IF(AO$5-$I$5&lt;$A115-1," ",IF(AO$5-$I$5+1&gt;'Primary Inputs'!$C$17,0,(SUM(OFFSET($I$75,0,AO$5-$I$5-$A115+1)))*$C115))</f>
        <v xml:space="preserve"> </v>
      </c>
      <c r="AP115" s="186" t="str">
        <f ca="1">IF(AP$5-$I$5&lt;$A115-1," ",IF(AP$5-$I$5+1&gt;'Primary Inputs'!$C$17,0,(SUM(OFFSET($I$75,0,AP$5-$I$5-$A115+1)))*$C115))</f>
        <v xml:space="preserve"> </v>
      </c>
      <c r="AQ115" s="186" t="str">
        <f ca="1">IF(AQ$5-$I$5&lt;$A115-1," ",IF(AQ$5-$I$5+1&gt;'Primary Inputs'!$C$17,0,(SUM(OFFSET($I$75,0,AQ$5-$I$5-$A115+1)))*$C115))</f>
        <v xml:space="preserve"> </v>
      </c>
      <c r="AR115" s="186">
        <f ca="1">IF(AR$5-$I$5&lt;$A115-1," ",IF(AR$5-$I$5+1&gt;'Primary Inputs'!$C$17,0,(SUM(OFFSET($I$75,0,AR$5-$I$5-$A115+1)))*$C115))</f>
        <v>0</v>
      </c>
      <c r="AS115" s="186">
        <f ca="1">IF(AS$5-$I$5&lt;$A115-1," ",IF(AS$5-$I$5+1&gt;'Primary Inputs'!$C$17,0,(SUM(OFFSET($I$75,0,AS$5-$I$5-$A115+1)))*$C115))</f>
        <v>0</v>
      </c>
      <c r="AT115" s="186">
        <f ca="1">IF(AT$5-$I$5&lt;$A115-1," ",IF(AT$5-$I$5+1&gt;'Primary Inputs'!$C$17,0,(SUM(OFFSET($I$75,0,AT$5-$I$5-$A115+1)))*$C115))</f>
        <v>0</v>
      </c>
      <c r="AU115" s="186">
        <f ca="1">IF(AU$5-$I$5&lt;$A115-1," ",IF(AU$5-$I$5+1&gt;'Primary Inputs'!$C$17,0,(SUM(OFFSET($I$75,0,AU$5-$I$5-$A115+1)))*$C115))</f>
        <v>0</v>
      </c>
      <c r="AV115" s="186">
        <f ca="1">IF(AV$5-$I$5&lt;$A115-1," ",IF(AV$5-$I$5+1&gt;'Primary Inputs'!$C$17,0,(SUM(OFFSET($I$75,0,AV$5-$I$5-$A115+1)))*$C115))</f>
        <v>0</v>
      </c>
      <c r="AW115" s="186">
        <f ca="1">IF(AW$5-$I$5&lt;$A115-1," ",IF(AW$5-$I$5+1&gt;'Primary Inputs'!$C$17,0,(SUM(OFFSET($I$75,0,AW$5-$I$5-$A115+1)))*$C115))</f>
        <v>0</v>
      </c>
      <c r="AX115" s="186">
        <f ca="1">IF(AX$5-$I$5&lt;$A115-1," ",IF(AX$5-$I$5+1&gt;'Primary Inputs'!$C$17,0,(SUM(OFFSET($I$75,0,AX$5-$I$5-$A115+1)))*$C115))</f>
        <v>0</v>
      </c>
      <c r="AY115" s="186">
        <f ca="1">IF(AY$5-$I$5&lt;$A115-1," ",IF(AY$5-$I$5+1&gt;'Primary Inputs'!$C$17,0,(SUM(OFFSET($I$75,0,AY$5-$I$5-$A115+1)))*$C115))</f>
        <v>0</v>
      </c>
      <c r="AZ115" s="186">
        <f ca="1">IF(AZ$5-$I$5&lt;$A115-1," ",IF(AZ$5-$I$5+1&gt;'Primary Inputs'!$C$17,0,(SUM(OFFSET($I$75,0,AZ$5-$I$5-$A115+1)))*$C115))</f>
        <v>0</v>
      </c>
      <c r="BA115" s="186">
        <f ca="1">IF(BA$5-$I$5&lt;$A115-1," ",IF(BA$5-$I$5+1&gt;'Primary Inputs'!$C$17,0,(SUM(OFFSET($I$75,0,BA$5-$I$5-$A115+1)))*$C115))</f>
        <v>0</v>
      </c>
      <c r="BB115" s="186">
        <f ca="1">IF(BB$5-$I$5&lt;$A115-1," ",IF(BB$5-$I$5+1&gt;'Primary Inputs'!$C$17,0,(SUM(OFFSET($I$75,0,BB$5-$I$5-$A115+1)))*$C115))</f>
        <v>0</v>
      </c>
      <c r="BC115" s="186">
        <f ca="1">IF(BC$5-$I$5&lt;$A115-1," ",IF(BC$5-$I$5+1&gt;'Primary Inputs'!$C$17,0,(SUM(OFFSET($I$75,0,BC$5-$I$5-$A115+1)))*$C115))</f>
        <v>0</v>
      </c>
      <c r="BD115" s="186">
        <f ca="1">IF(BD$5-$I$5&lt;$A115-1," ",IF(BD$5-$I$5+1&gt;'Primary Inputs'!$C$17,0,(SUM(OFFSET($I$75,0,BD$5-$I$5-$A115+1)))*$C115))</f>
        <v>0</v>
      </c>
      <c r="BE115" s="186">
        <f ca="1">IF(BE$5-$I$5&lt;$A115-1," ",IF(BE$5-$I$5+1&gt;'Primary Inputs'!$C$17,0,(SUM(OFFSET($I$75,0,BE$5-$I$5-$A115+1)))*$C115))</f>
        <v>0</v>
      </c>
      <c r="BF115" s="186">
        <f ca="1">IF(BF$5-$I$5&lt;$A115-1," ",IF(BF$5-$I$5+1&gt;'Primary Inputs'!$C$17,0,(SUM(OFFSET($I$75,0,BF$5-$I$5-$A115+1)))*$C115))</f>
        <v>0</v>
      </c>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row>
    <row r="116" spans="1:104">
      <c r="A116" s="134">
        <v>37</v>
      </c>
      <c r="B116" s="134" t="s">
        <v>209</v>
      </c>
      <c r="C116" s="134">
        <f ca="1">OFFSET('Primary Inputs'!$E$12,0,$A116-1)</f>
        <v>0</v>
      </c>
      <c r="I116" s="186" t="str">
        <f ca="1">IF(I$5-$I$5&lt;$A116-1," ",IF(I$5-$I$5+1&gt;'Primary Inputs'!$C$17,0,(SUM(OFFSET($I$75,0,I$5-$I$5-$A116+1)))*$C116))</f>
        <v xml:space="preserve"> </v>
      </c>
      <c r="J116" s="186" t="str">
        <f ca="1">IF(J$5-$I$5&lt;$A116-1," ",IF(J$5-$I$5+1&gt;'Primary Inputs'!$C$17,0,(SUM(OFFSET($I$75,0,J$5-$I$5-$A116+1)))*$C116))</f>
        <v xml:space="preserve"> </v>
      </c>
      <c r="K116" s="186" t="str">
        <f ca="1">IF(K$5-$I$5&lt;$A116-1," ",IF(K$5-$I$5+1&gt;'Primary Inputs'!$C$17,0,(SUM(OFFSET($I$75,0,K$5-$I$5-$A116+1)))*$C116))</f>
        <v xml:space="preserve"> </v>
      </c>
      <c r="L116" s="186" t="str">
        <f ca="1">IF(L$5-$I$5&lt;$A116-1," ",IF(L$5-$I$5+1&gt;'Primary Inputs'!$C$17,0,(SUM(OFFSET($I$75,0,L$5-$I$5-$A116+1)))*$C116))</f>
        <v xml:space="preserve"> </v>
      </c>
      <c r="M116" s="186" t="str">
        <f ca="1">IF(M$5-$I$5&lt;$A116-1," ",IF(M$5-$I$5+1&gt;'Primary Inputs'!$C$17,0,(SUM(OFFSET($I$75,0,M$5-$I$5-$A116+1)))*$C116))</f>
        <v xml:space="preserve"> </v>
      </c>
      <c r="N116" s="186" t="str">
        <f ca="1">IF(N$5-$I$5&lt;$A116-1," ",IF(N$5-$I$5+1&gt;'Primary Inputs'!$C$17,0,(SUM(OFFSET($I$75,0,N$5-$I$5-$A116+1)))*$C116))</f>
        <v xml:space="preserve"> </v>
      </c>
      <c r="O116" s="186" t="str">
        <f ca="1">IF(O$5-$I$5&lt;$A116-1," ",IF(O$5-$I$5+1&gt;'Primary Inputs'!$C$17,0,(SUM(OFFSET($I$75,0,O$5-$I$5-$A116+1)))*$C116))</f>
        <v xml:space="preserve"> </v>
      </c>
      <c r="P116" s="186" t="str">
        <f ca="1">IF(P$5-$I$5&lt;$A116-1," ",IF(P$5-$I$5+1&gt;'Primary Inputs'!$C$17,0,(SUM(OFFSET($I$75,0,P$5-$I$5-$A116+1)))*$C116))</f>
        <v xml:space="preserve"> </v>
      </c>
      <c r="Q116" s="186" t="str">
        <f ca="1">IF(Q$5-$I$5&lt;$A116-1," ",IF(Q$5-$I$5+1&gt;'Primary Inputs'!$C$17,0,(SUM(OFFSET($I$75,0,Q$5-$I$5-$A116+1)))*$C116))</f>
        <v xml:space="preserve"> </v>
      </c>
      <c r="R116" s="186" t="str">
        <f ca="1">IF(R$5-$I$5&lt;$A116-1," ",IF(R$5-$I$5+1&gt;'Primary Inputs'!$C$17,0,(SUM(OFFSET($I$75,0,R$5-$I$5-$A116+1)))*$C116))</f>
        <v xml:space="preserve"> </v>
      </c>
      <c r="S116" s="186" t="str">
        <f ca="1">IF(S$5-$I$5&lt;$A116-1," ",IF(S$5-$I$5+1&gt;'Primary Inputs'!$C$17,0,(SUM(OFFSET($I$75,0,S$5-$I$5-$A116+1)))*$C116))</f>
        <v xml:space="preserve"> </v>
      </c>
      <c r="T116" s="186" t="str">
        <f ca="1">IF(T$5-$I$5&lt;$A116-1," ",IF(T$5-$I$5+1&gt;'Primary Inputs'!$C$17,0,(SUM(OFFSET($I$75,0,T$5-$I$5-$A116+1)))*$C116))</f>
        <v xml:space="preserve"> </v>
      </c>
      <c r="U116" s="186" t="str">
        <f ca="1">IF(U$5-$I$5&lt;$A116-1," ",IF(U$5-$I$5+1&gt;'Primary Inputs'!$C$17,0,(SUM(OFFSET($I$75,0,U$5-$I$5-$A116+1)))*$C116))</f>
        <v xml:space="preserve"> </v>
      </c>
      <c r="V116" s="186" t="str">
        <f ca="1">IF(V$5-$I$5&lt;$A116-1," ",IF(V$5-$I$5+1&gt;'Primary Inputs'!$C$17,0,(SUM(OFFSET($I$75,0,V$5-$I$5-$A116+1)))*$C116))</f>
        <v xml:space="preserve"> </v>
      </c>
      <c r="W116" s="186" t="str">
        <f ca="1">IF(W$5-$I$5&lt;$A116-1," ",IF(W$5-$I$5+1&gt;'Primary Inputs'!$C$17,0,(SUM(OFFSET($I$75,0,W$5-$I$5-$A116+1)))*$C116))</f>
        <v xml:space="preserve"> </v>
      </c>
      <c r="X116" s="186" t="str">
        <f ca="1">IF(X$5-$I$5&lt;$A116-1," ",IF(X$5-$I$5+1&gt;'Primary Inputs'!$C$17,0,(SUM(OFFSET($I$75,0,X$5-$I$5-$A116+1)))*$C116))</f>
        <v xml:space="preserve"> </v>
      </c>
      <c r="Y116" s="186" t="str">
        <f ca="1">IF(Y$5-$I$5&lt;$A116-1," ",IF(Y$5-$I$5+1&gt;'Primary Inputs'!$C$17,0,(SUM(OFFSET($I$75,0,Y$5-$I$5-$A116+1)))*$C116))</f>
        <v xml:space="preserve"> </v>
      </c>
      <c r="Z116" s="186" t="str">
        <f ca="1">IF(Z$5-$I$5&lt;$A116-1," ",IF(Z$5-$I$5+1&gt;'Primary Inputs'!$C$17,0,(SUM(OFFSET($I$75,0,Z$5-$I$5-$A116+1)))*$C116))</f>
        <v xml:space="preserve"> </v>
      </c>
      <c r="AA116" s="186" t="str">
        <f ca="1">IF(AA$5-$I$5&lt;$A116-1," ",IF(AA$5-$I$5+1&gt;'Primary Inputs'!$C$17,0,(SUM(OFFSET($I$75,0,AA$5-$I$5-$A116+1)))*$C116))</f>
        <v xml:space="preserve"> </v>
      </c>
      <c r="AB116" s="186" t="str">
        <f ca="1">IF(AB$5-$I$5&lt;$A116-1," ",IF(AB$5-$I$5+1&gt;'Primary Inputs'!$C$17,0,(SUM(OFFSET($I$75,0,AB$5-$I$5-$A116+1)))*$C116))</f>
        <v xml:space="preserve"> </v>
      </c>
      <c r="AC116" s="186" t="str">
        <f ca="1">IF(AC$5-$I$5&lt;$A116-1," ",IF(AC$5-$I$5+1&gt;'Primary Inputs'!$C$17,0,(SUM(OFFSET($I$75,0,AC$5-$I$5-$A116+1)))*$C116))</f>
        <v xml:space="preserve"> </v>
      </c>
      <c r="AD116" s="186" t="str">
        <f ca="1">IF(AD$5-$I$5&lt;$A116-1," ",IF(AD$5-$I$5+1&gt;'Primary Inputs'!$C$17,0,(SUM(OFFSET($I$75,0,AD$5-$I$5-$A116+1)))*$C116))</f>
        <v xml:space="preserve"> </v>
      </c>
      <c r="AE116" s="186" t="str">
        <f ca="1">IF(AE$5-$I$5&lt;$A116-1," ",IF(AE$5-$I$5+1&gt;'Primary Inputs'!$C$17,0,(SUM(OFFSET($I$75,0,AE$5-$I$5-$A116+1)))*$C116))</f>
        <v xml:space="preserve"> </v>
      </c>
      <c r="AF116" s="186" t="str">
        <f ca="1">IF(AF$5-$I$5&lt;$A116-1," ",IF(AF$5-$I$5+1&gt;'Primary Inputs'!$C$17,0,(SUM(OFFSET($I$75,0,AF$5-$I$5-$A116+1)))*$C116))</f>
        <v xml:space="preserve"> </v>
      </c>
      <c r="AG116" s="186" t="str">
        <f ca="1">IF(AG$5-$I$5&lt;$A116-1," ",IF(AG$5-$I$5+1&gt;'Primary Inputs'!$C$17,0,(SUM(OFFSET($I$75,0,AG$5-$I$5-$A116+1)))*$C116))</f>
        <v xml:space="preserve"> </v>
      </c>
      <c r="AH116" s="186" t="str">
        <f ca="1">IF(AH$5-$I$5&lt;$A116-1," ",IF(AH$5-$I$5+1&gt;'Primary Inputs'!$C$17,0,(SUM(OFFSET($I$75,0,AH$5-$I$5-$A116+1)))*$C116))</f>
        <v xml:space="preserve"> </v>
      </c>
      <c r="AI116" s="186" t="str">
        <f ca="1">IF(AI$5-$I$5&lt;$A116-1," ",IF(AI$5-$I$5+1&gt;'Primary Inputs'!$C$17,0,(SUM(OFFSET($I$75,0,AI$5-$I$5-$A116+1)))*$C116))</f>
        <v xml:space="preserve"> </v>
      </c>
      <c r="AJ116" s="186" t="str">
        <f ca="1">IF(AJ$5-$I$5&lt;$A116-1," ",IF(AJ$5-$I$5+1&gt;'Primary Inputs'!$C$17,0,(SUM(OFFSET($I$75,0,AJ$5-$I$5-$A116+1)))*$C116))</f>
        <v xml:space="preserve"> </v>
      </c>
      <c r="AK116" s="186" t="str">
        <f ca="1">IF(AK$5-$I$5&lt;$A116-1," ",IF(AK$5-$I$5+1&gt;'Primary Inputs'!$C$17,0,(SUM(OFFSET($I$75,0,AK$5-$I$5-$A116+1)))*$C116))</f>
        <v xml:space="preserve"> </v>
      </c>
      <c r="AL116" s="186" t="str">
        <f ca="1">IF(AL$5-$I$5&lt;$A116-1," ",IF(AL$5-$I$5+1&gt;'Primary Inputs'!$C$17,0,(SUM(OFFSET($I$75,0,AL$5-$I$5-$A116+1)))*$C116))</f>
        <v xml:space="preserve"> </v>
      </c>
      <c r="AM116" s="186" t="str">
        <f ca="1">IF(AM$5-$I$5&lt;$A116-1," ",IF(AM$5-$I$5+1&gt;'Primary Inputs'!$C$17,0,(SUM(OFFSET($I$75,0,AM$5-$I$5-$A116+1)))*$C116))</f>
        <v xml:space="preserve"> </v>
      </c>
      <c r="AN116" s="186" t="str">
        <f ca="1">IF(AN$5-$I$5&lt;$A116-1," ",IF(AN$5-$I$5+1&gt;'Primary Inputs'!$C$17,0,(SUM(OFFSET($I$75,0,AN$5-$I$5-$A116+1)))*$C116))</f>
        <v xml:space="preserve"> </v>
      </c>
      <c r="AO116" s="186" t="str">
        <f ca="1">IF(AO$5-$I$5&lt;$A116-1," ",IF(AO$5-$I$5+1&gt;'Primary Inputs'!$C$17,0,(SUM(OFFSET($I$75,0,AO$5-$I$5-$A116+1)))*$C116))</f>
        <v xml:space="preserve"> </v>
      </c>
      <c r="AP116" s="186" t="str">
        <f ca="1">IF(AP$5-$I$5&lt;$A116-1," ",IF(AP$5-$I$5+1&gt;'Primary Inputs'!$C$17,0,(SUM(OFFSET($I$75,0,AP$5-$I$5-$A116+1)))*$C116))</f>
        <v xml:space="preserve"> </v>
      </c>
      <c r="AQ116" s="186" t="str">
        <f ca="1">IF(AQ$5-$I$5&lt;$A116-1," ",IF(AQ$5-$I$5+1&gt;'Primary Inputs'!$C$17,0,(SUM(OFFSET($I$75,0,AQ$5-$I$5-$A116+1)))*$C116))</f>
        <v xml:space="preserve"> </v>
      </c>
      <c r="AR116" s="186" t="str">
        <f ca="1">IF(AR$5-$I$5&lt;$A116-1," ",IF(AR$5-$I$5+1&gt;'Primary Inputs'!$C$17,0,(SUM(OFFSET($I$75,0,AR$5-$I$5-$A116+1)))*$C116))</f>
        <v xml:space="preserve"> </v>
      </c>
      <c r="AS116" s="186">
        <f ca="1">IF(AS$5-$I$5&lt;$A116-1," ",IF(AS$5-$I$5+1&gt;'Primary Inputs'!$C$17,0,(SUM(OFFSET($I$75,0,AS$5-$I$5-$A116+1)))*$C116))</f>
        <v>0</v>
      </c>
      <c r="AT116" s="186">
        <f ca="1">IF(AT$5-$I$5&lt;$A116-1," ",IF(AT$5-$I$5+1&gt;'Primary Inputs'!$C$17,0,(SUM(OFFSET($I$75,0,AT$5-$I$5-$A116+1)))*$C116))</f>
        <v>0</v>
      </c>
      <c r="AU116" s="186">
        <f ca="1">IF(AU$5-$I$5&lt;$A116-1," ",IF(AU$5-$I$5+1&gt;'Primary Inputs'!$C$17,0,(SUM(OFFSET($I$75,0,AU$5-$I$5-$A116+1)))*$C116))</f>
        <v>0</v>
      </c>
      <c r="AV116" s="186">
        <f ca="1">IF(AV$5-$I$5&lt;$A116-1," ",IF(AV$5-$I$5+1&gt;'Primary Inputs'!$C$17,0,(SUM(OFFSET($I$75,0,AV$5-$I$5-$A116+1)))*$C116))</f>
        <v>0</v>
      </c>
      <c r="AW116" s="186">
        <f ca="1">IF(AW$5-$I$5&lt;$A116-1," ",IF(AW$5-$I$5+1&gt;'Primary Inputs'!$C$17,0,(SUM(OFFSET($I$75,0,AW$5-$I$5-$A116+1)))*$C116))</f>
        <v>0</v>
      </c>
      <c r="AX116" s="186">
        <f ca="1">IF(AX$5-$I$5&lt;$A116-1," ",IF(AX$5-$I$5+1&gt;'Primary Inputs'!$C$17,0,(SUM(OFFSET($I$75,0,AX$5-$I$5-$A116+1)))*$C116))</f>
        <v>0</v>
      </c>
      <c r="AY116" s="186">
        <f ca="1">IF(AY$5-$I$5&lt;$A116-1," ",IF(AY$5-$I$5+1&gt;'Primary Inputs'!$C$17,0,(SUM(OFFSET($I$75,0,AY$5-$I$5-$A116+1)))*$C116))</f>
        <v>0</v>
      </c>
      <c r="AZ116" s="186">
        <f ca="1">IF(AZ$5-$I$5&lt;$A116-1," ",IF(AZ$5-$I$5+1&gt;'Primary Inputs'!$C$17,0,(SUM(OFFSET($I$75,0,AZ$5-$I$5-$A116+1)))*$C116))</f>
        <v>0</v>
      </c>
      <c r="BA116" s="186">
        <f ca="1">IF(BA$5-$I$5&lt;$A116-1," ",IF(BA$5-$I$5+1&gt;'Primary Inputs'!$C$17,0,(SUM(OFFSET($I$75,0,BA$5-$I$5-$A116+1)))*$C116))</f>
        <v>0</v>
      </c>
      <c r="BB116" s="186">
        <f ca="1">IF(BB$5-$I$5&lt;$A116-1," ",IF(BB$5-$I$5+1&gt;'Primary Inputs'!$C$17,0,(SUM(OFFSET($I$75,0,BB$5-$I$5-$A116+1)))*$C116))</f>
        <v>0</v>
      </c>
      <c r="BC116" s="186">
        <f ca="1">IF(BC$5-$I$5&lt;$A116-1," ",IF(BC$5-$I$5+1&gt;'Primary Inputs'!$C$17,0,(SUM(OFFSET($I$75,0,BC$5-$I$5-$A116+1)))*$C116))</f>
        <v>0</v>
      </c>
      <c r="BD116" s="186">
        <f ca="1">IF(BD$5-$I$5&lt;$A116-1," ",IF(BD$5-$I$5+1&gt;'Primary Inputs'!$C$17,0,(SUM(OFFSET($I$75,0,BD$5-$I$5-$A116+1)))*$C116))</f>
        <v>0</v>
      </c>
      <c r="BE116" s="186">
        <f ca="1">IF(BE$5-$I$5&lt;$A116-1," ",IF(BE$5-$I$5+1&gt;'Primary Inputs'!$C$17,0,(SUM(OFFSET($I$75,0,BE$5-$I$5-$A116+1)))*$C116))</f>
        <v>0</v>
      </c>
      <c r="BF116" s="186">
        <f ca="1">IF(BF$5-$I$5&lt;$A116-1," ",IF(BF$5-$I$5+1&gt;'Primary Inputs'!$C$17,0,(SUM(OFFSET($I$75,0,BF$5-$I$5-$A116+1)))*$C116))</f>
        <v>0</v>
      </c>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row>
    <row r="117" spans="1:104">
      <c r="A117" s="134">
        <v>38</v>
      </c>
      <c r="B117" s="134" t="s">
        <v>210</v>
      </c>
      <c r="C117" s="134">
        <f ca="1">OFFSET('Primary Inputs'!$E$12,0,$A117-1)</f>
        <v>0</v>
      </c>
      <c r="I117" s="186" t="str">
        <f ca="1">IF(I$5-$I$5&lt;$A117-1," ",IF(I$5-$I$5+1&gt;'Primary Inputs'!$C$17,0,(SUM(OFFSET($I$75,0,I$5-$I$5-$A117+1)))*$C117))</f>
        <v xml:space="preserve"> </v>
      </c>
      <c r="J117" s="186" t="str">
        <f ca="1">IF(J$5-$I$5&lt;$A117-1," ",IF(J$5-$I$5+1&gt;'Primary Inputs'!$C$17,0,(SUM(OFFSET($I$75,0,J$5-$I$5-$A117+1)))*$C117))</f>
        <v xml:space="preserve"> </v>
      </c>
      <c r="K117" s="186" t="str">
        <f ca="1">IF(K$5-$I$5&lt;$A117-1," ",IF(K$5-$I$5+1&gt;'Primary Inputs'!$C$17,0,(SUM(OFFSET($I$75,0,K$5-$I$5-$A117+1)))*$C117))</f>
        <v xml:space="preserve"> </v>
      </c>
      <c r="L117" s="186" t="str">
        <f ca="1">IF(L$5-$I$5&lt;$A117-1," ",IF(L$5-$I$5+1&gt;'Primary Inputs'!$C$17,0,(SUM(OFFSET($I$75,0,L$5-$I$5-$A117+1)))*$C117))</f>
        <v xml:space="preserve"> </v>
      </c>
      <c r="M117" s="186" t="str">
        <f ca="1">IF(M$5-$I$5&lt;$A117-1," ",IF(M$5-$I$5+1&gt;'Primary Inputs'!$C$17,0,(SUM(OFFSET($I$75,0,M$5-$I$5-$A117+1)))*$C117))</f>
        <v xml:space="preserve"> </v>
      </c>
      <c r="N117" s="186" t="str">
        <f ca="1">IF(N$5-$I$5&lt;$A117-1," ",IF(N$5-$I$5+1&gt;'Primary Inputs'!$C$17,0,(SUM(OFFSET($I$75,0,N$5-$I$5-$A117+1)))*$C117))</f>
        <v xml:space="preserve"> </v>
      </c>
      <c r="O117" s="186" t="str">
        <f ca="1">IF(O$5-$I$5&lt;$A117-1," ",IF(O$5-$I$5+1&gt;'Primary Inputs'!$C$17,0,(SUM(OFFSET($I$75,0,O$5-$I$5-$A117+1)))*$C117))</f>
        <v xml:space="preserve"> </v>
      </c>
      <c r="P117" s="186" t="str">
        <f ca="1">IF(P$5-$I$5&lt;$A117-1," ",IF(P$5-$I$5+1&gt;'Primary Inputs'!$C$17,0,(SUM(OFFSET($I$75,0,P$5-$I$5-$A117+1)))*$C117))</f>
        <v xml:space="preserve"> </v>
      </c>
      <c r="Q117" s="186" t="str">
        <f ca="1">IF(Q$5-$I$5&lt;$A117-1," ",IF(Q$5-$I$5+1&gt;'Primary Inputs'!$C$17,0,(SUM(OFFSET($I$75,0,Q$5-$I$5-$A117+1)))*$C117))</f>
        <v xml:space="preserve"> </v>
      </c>
      <c r="R117" s="186" t="str">
        <f ca="1">IF(R$5-$I$5&lt;$A117-1," ",IF(R$5-$I$5+1&gt;'Primary Inputs'!$C$17,0,(SUM(OFFSET($I$75,0,R$5-$I$5-$A117+1)))*$C117))</f>
        <v xml:space="preserve"> </v>
      </c>
      <c r="S117" s="186" t="str">
        <f ca="1">IF(S$5-$I$5&lt;$A117-1," ",IF(S$5-$I$5+1&gt;'Primary Inputs'!$C$17,0,(SUM(OFFSET($I$75,0,S$5-$I$5-$A117+1)))*$C117))</f>
        <v xml:space="preserve"> </v>
      </c>
      <c r="T117" s="186" t="str">
        <f ca="1">IF(T$5-$I$5&lt;$A117-1," ",IF(T$5-$I$5+1&gt;'Primary Inputs'!$C$17,0,(SUM(OFFSET($I$75,0,T$5-$I$5-$A117+1)))*$C117))</f>
        <v xml:space="preserve"> </v>
      </c>
      <c r="U117" s="186" t="str">
        <f ca="1">IF(U$5-$I$5&lt;$A117-1," ",IF(U$5-$I$5+1&gt;'Primary Inputs'!$C$17,0,(SUM(OFFSET($I$75,0,U$5-$I$5-$A117+1)))*$C117))</f>
        <v xml:space="preserve"> </v>
      </c>
      <c r="V117" s="186" t="str">
        <f ca="1">IF(V$5-$I$5&lt;$A117-1," ",IF(V$5-$I$5+1&gt;'Primary Inputs'!$C$17,0,(SUM(OFFSET($I$75,0,V$5-$I$5-$A117+1)))*$C117))</f>
        <v xml:space="preserve"> </v>
      </c>
      <c r="W117" s="186" t="str">
        <f ca="1">IF(W$5-$I$5&lt;$A117-1," ",IF(W$5-$I$5+1&gt;'Primary Inputs'!$C$17,0,(SUM(OFFSET($I$75,0,W$5-$I$5-$A117+1)))*$C117))</f>
        <v xml:space="preserve"> </v>
      </c>
      <c r="X117" s="186" t="str">
        <f ca="1">IF(X$5-$I$5&lt;$A117-1," ",IF(X$5-$I$5+1&gt;'Primary Inputs'!$C$17,0,(SUM(OFFSET($I$75,0,X$5-$I$5-$A117+1)))*$C117))</f>
        <v xml:space="preserve"> </v>
      </c>
      <c r="Y117" s="186" t="str">
        <f ca="1">IF(Y$5-$I$5&lt;$A117-1," ",IF(Y$5-$I$5+1&gt;'Primary Inputs'!$C$17,0,(SUM(OFFSET($I$75,0,Y$5-$I$5-$A117+1)))*$C117))</f>
        <v xml:space="preserve"> </v>
      </c>
      <c r="Z117" s="186" t="str">
        <f ca="1">IF(Z$5-$I$5&lt;$A117-1," ",IF(Z$5-$I$5+1&gt;'Primary Inputs'!$C$17,0,(SUM(OFFSET($I$75,0,Z$5-$I$5-$A117+1)))*$C117))</f>
        <v xml:space="preserve"> </v>
      </c>
      <c r="AA117" s="186" t="str">
        <f ca="1">IF(AA$5-$I$5&lt;$A117-1," ",IF(AA$5-$I$5+1&gt;'Primary Inputs'!$C$17,0,(SUM(OFFSET($I$75,0,AA$5-$I$5-$A117+1)))*$C117))</f>
        <v xml:space="preserve"> </v>
      </c>
      <c r="AB117" s="186" t="str">
        <f ca="1">IF(AB$5-$I$5&lt;$A117-1," ",IF(AB$5-$I$5+1&gt;'Primary Inputs'!$C$17,0,(SUM(OFFSET($I$75,0,AB$5-$I$5-$A117+1)))*$C117))</f>
        <v xml:space="preserve"> </v>
      </c>
      <c r="AC117" s="186" t="str">
        <f ca="1">IF(AC$5-$I$5&lt;$A117-1," ",IF(AC$5-$I$5+1&gt;'Primary Inputs'!$C$17,0,(SUM(OFFSET($I$75,0,AC$5-$I$5-$A117+1)))*$C117))</f>
        <v xml:space="preserve"> </v>
      </c>
      <c r="AD117" s="186" t="str">
        <f ca="1">IF(AD$5-$I$5&lt;$A117-1," ",IF(AD$5-$I$5+1&gt;'Primary Inputs'!$C$17,0,(SUM(OFFSET($I$75,0,AD$5-$I$5-$A117+1)))*$C117))</f>
        <v xml:space="preserve"> </v>
      </c>
      <c r="AE117" s="186" t="str">
        <f ca="1">IF(AE$5-$I$5&lt;$A117-1," ",IF(AE$5-$I$5+1&gt;'Primary Inputs'!$C$17,0,(SUM(OFFSET($I$75,0,AE$5-$I$5-$A117+1)))*$C117))</f>
        <v xml:space="preserve"> </v>
      </c>
      <c r="AF117" s="186" t="str">
        <f ca="1">IF(AF$5-$I$5&lt;$A117-1," ",IF(AF$5-$I$5+1&gt;'Primary Inputs'!$C$17,0,(SUM(OFFSET($I$75,0,AF$5-$I$5-$A117+1)))*$C117))</f>
        <v xml:space="preserve"> </v>
      </c>
      <c r="AG117" s="186" t="str">
        <f ca="1">IF(AG$5-$I$5&lt;$A117-1," ",IF(AG$5-$I$5+1&gt;'Primary Inputs'!$C$17,0,(SUM(OFFSET($I$75,0,AG$5-$I$5-$A117+1)))*$C117))</f>
        <v xml:space="preserve"> </v>
      </c>
      <c r="AH117" s="186" t="str">
        <f ca="1">IF(AH$5-$I$5&lt;$A117-1," ",IF(AH$5-$I$5+1&gt;'Primary Inputs'!$C$17,0,(SUM(OFFSET($I$75,0,AH$5-$I$5-$A117+1)))*$C117))</f>
        <v xml:space="preserve"> </v>
      </c>
      <c r="AI117" s="186" t="str">
        <f ca="1">IF(AI$5-$I$5&lt;$A117-1," ",IF(AI$5-$I$5+1&gt;'Primary Inputs'!$C$17,0,(SUM(OFFSET($I$75,0,AI$5-$I$5-$A117+1)))*$C117))</f>
        <v xml:space="preserve"> </v>
      </c>
      <c r="AJ117" s="186" t="str">
        <f ca="1">IF(AJ$5-$I$5&lt;$A117-1," ",IF(AJ$5-$I$5+1&gt;'Primary Inputs'!$C$17,0,(SUM(OFFSET($I$75,0,AJ$5-$I$5-$A117+1)))*$C117))</f>
        <v xml:space="preserve"> </v>
      </c>
      <c r="AK117" s="186" t="str">
        <f ca="1">IF(AK$5-$I$5&lt;$A117-1," ",IF(AK$5-$I$5+1&gt;'Primary Inputs'!$C$17,0,(SUM(OFFSET($I$75,0,AK$5-$I$5-$A117+1)))*$C117))</f>
        <v xml:space="preserve"> </v>
      </c>
      <c r="AL117" s="186" t="str">
        <f ca="1">IF(AL$5-$I$5&lt;$A117-1," ",IF(AL$5-$I$5+1&gt;'Primary Inputs'!$C$17,0,(SUM(OFFSET($I$75,0,AL$5-$I$5-$A117+1)))*$C117))</f>
        <v xml:space="preserve"> </v>
      </c>
      <c r="AM117" s="186" t="str">
        <f ca="1">IF(AM$5-$I$5&lt;$A117-1," ",IF(AM$5-$I$5+1&gt;'Primary Inputs'!$C$17,0,(SUM(OFFSET($I$75,0,AM$5-$I$5-$A117+1)))*$C117))</f>
        <v xml:space="preserve"> </v>
      </c>
      <c r="AN117" s="186" t="str">
        <f ca="1">IF(AN$5-$I$5&lt;$A117-1," ",IF(AN$5-$I$5+1&gt;'Primary Inputs'!$C$17,0,(SUM(OFFSET($I$75,0,AN$5-$I$5-$A117+1)))*$C117))</f>
        <v xml:space="preserve"> </v>
      </c>
      <c r="AO117" s="186" t="str">
        <f ca="1">IF(AO$5-$I$5&lt;$A117-1," ",IF(AO$5-$I$5+1&gt;'Primary Inputs'!$C$17,0,(SUM(OFFSET($I$75,0,AO$5-$I$5-$A117+1)))*$C117))</f>
        <v xml:space="preserve"> </v>
      </c>
      <c r="AP117" s="186" t="str">
        <f ca="1">IF(AP$5-$I$5&lt;$A117-1," ",IF(AP$5-$I$5+1&gt;'Primary Inputs'!$C$17,0,(SUM(OFFSET($I$75,0,AP$5-$I$5-$A117+1)))*$C117))</f>
        <v xml:space="preserve"> </v>
      </c>
      <c r="AQ117" s="186" t="str">
        <f ca="1">IF(AQ$5-$I$5&lt;$A117-1," ",IF(AQ$5-$I$5+1&gt;'Primary Inputs'!$C$17,0,(SUM(OFFSET($I$75,0,AQ$5-$I$5-$A117+1)))*$C117))</f>
        <v xml:space="preserve"> </v>
      </c>
      <c r="AR117" s="186" t="str">
        <f ca="1">IF(AR$5-$I$5&lt;$A117-1," ",IF(AR$5-$I$5+1&gt;'Primary Inputs'!$C$17,0,(SUM(OFFSET($I$75,0,AR$5-$I$5-$A117+1)))*$C117))</f>
        <v xml:space="preserve"> </v>
      </c>
      <c r="AS117" s="186" t="str">
        <f ca="1">IF(AS$5-$I$5&lt;$A117-1," ",IF(AS$5-$I$5+1&gt;'Primary Inputs'!$C$17,0,(SUM(OFFSET($I$75,0,AS$5-$I$5-$A117+1)))*$C117))</f>
        <v xml:space="preserve"> </v>
      </c>
      <c r="AT117" s="186">
        <f ca="1">IF(AT$5-$I$5&lt;$A117-1," ",IF(AT$5-$I$5+1&gt;'Primary Inputs'!$C$17,0,(SUM(OFFSET($I$75,0,AT$5-$I$5-$A117+1)))*$C117))</f>
        <v>0</v>
      </c>
      <c r="AU117" s="186">
        <f ca="1">IF(AU$5-$I$5&lt;$A117-1," ",IF(AU$5-$I$5+1&gt;'Primary Inputs'!$C$17,0,(SUM(OFFSET($I$75,0,AU$5-$I$5-$A117+1)))*$C117))</f>
        <v>0</v>
      </c>
      <c r="AV117" s="186">
        <f ca="1">IF(AV$5-$I$5&lt;$A117-1," ",IF(AV$5-$I$5+1&gt;'Primary Inputs'!$C$17,0,(SUM(OFFSET($I$75,0,AV$5-$I$5-$A117+1)))*$C117))</f>
        <v>0</v>
      </c>
      <c r="AW117" s="186">
        <f ca="1">IF(AW$5-$I$5&lt;$A117-1," ",IF(AW$5-$I$5+1&gt;'Primary Inputs'!$C$17,0,(SUM(OFFSET($I$75,0,AW$5-$I$5-$A117+1)))*$C117))</f>
        <v>0</v>
      </c>
      <c r="AX117" s="186">
        <f ca="1">IF(AX$5-$I$5&lt;$A117-1," ",IF(AX$5-$I$5+1&gt;'Primary Inputs'!$C$17,0,(SUM(OFFSET($I$75,0,AX$5-$I$5-$A117+1)))*$C117))</f>
        <v>0</v>
      </c>
      <c r="AY117" s="186">
        <f ca="1">IF(AY$5-$I$5&lt;$A117-1," ",IF(AY$5-$I$5+1&gt;'Primary Inputs'!$C$17,0,(SUM(OFFSET($I$75,0,AY$5-$I$5-$A117+1)))*$C117))</f>
        <v>0</v>
      </c>
      <c r="AZ117" s="186">
        <f ca="1">IF(AZ$5-$I$5&lt;$A117-1," ",IF(AZ$5-$I$5+1&gt;'Primary Inputs'!$C$17,0,(SUM(OFFSET($I$75,0,AZ$5-$I$5-$A117+1)))*$C117))</f>
        <v>0</v>
      </c>
      <c r="BA117" s="186">
        <f ca="1">IF(BA$5-$I$5&lt;$A117-1," ",IF(BA$5-$I$5+1&gt;'Primary Inputs'!$C$17,0,(SUM(OFFSET($I$75,0,BA$5-$I$5-$A117+1)))*$C117))</f>
        <v>0</v>
      </c>
      <c r="BB117" s="186">
        <f ca="1">IF(BB$5-$I$5&lt;$A117-1," ",IF(BB$5-$I$5+1&gt;'Primary Inputs'!$C$17,0,(SUM(OFFSET($I$75,0,BB$5-$I$5-$A117+1)))*$C117))</f>
        <v>0</v>
      </c>
      <c r="BC117" s="186">
        <f ca="1">IF(BC$5-$I$5&lt;$A117-1," ",IF(BC$5-$I$5+1&gt;'Primary Inputs'!$C$17,0,(SUM(OFFSET($I$75,0,BC$5-$I$5-$A117+1)))*$C117))</f>
        <v>0</v>
      </c>
      <c r="BD117" s="186">
        <f ca="1">IF(BD$5-$I$5&lt;$A117-1," ",IF(BD$5-$I$5+1&gt;'Primary Inputs'!$C$17,0,(SUM(OFFSET($I$75,0,BD$5-$I$5-$A117+1)))*$C117))</f>
        <v>0</v>
      </c>
      <c r="BE117" s="186">
        <f ca="1">IF(BE$5-$I$5&lt;$A117-1," ",IF(BE$5-$I$5+1&gt;'Primary Inputs'!$C$17,0,(SUM(OFFSET($I$75,0,BE$5-$I$5-$A117+1)))*$C117))</f>
        <v>0</v>
      </c>
      <c r="BF117" s="186">
        <f ca="1">IF(BF$5-$I$5&lt;$A117-1," ",IF(BF$5-$I$5+1&gt;'Primary Inputs'!$C$17,0,(SUM(OFFSET($I$75,0,BF$5-$I$5-$A117+1)))*$C117))</f>
        <v>0</v>
      </c>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row>
    <row r="118" spans="1:104">
      <c r="A118" s="134">
        <v>39</v>
      </c>
      <c r="B118" s="134" t="s">
        <v>211</v>
      </c>
      <c r="C118" s="134">
        <f ca="1">OFFSET('Primary Inputs'!$E$12,0,$A118-1)</f>
        <v>0</v>
      </c>
      <c r="I118" s="186" t="str">
        <f ca="1">IF(I$5-$I$5&lt;$A118-1," ",IF(I$5-$I$5+1&gt;'Primary Inputs'!$C$17,0,(SUM(OFFSET($I$75,0,I$5-$I$5-$A118+1)))*$C118))</f>
        <v xml:space="preserve"> </v>
      </c>
      <c r="J118" s="186" t="str">
        <f ca="1">IF(J$5-$I$5&lt;$A118-1," ",IF(J$5-$I$5+1&gt;'Primary Inputs'!$C$17,0,(SUM(OFFSET($I$75,0,J$5-$I$5-$A118+1)))*$C118))</f>
        <v xml:space="preserve"> </v>
      </c>
      <c r="K118" s="186" t="str">
        <f ca="1">IF(K$5-$I$5&lt;$A118-1," ",IF(K$5-$I$5+1&gt;'Primary Inputs'!$C$17,0,(SUM(OFFSET($I$75,0,K$5-$I$5-$A118+1)))*$C118))</f>
        <v xml:space="preserve"> </v>
      </c>
      <c r="L118" s="186" t="str">
        <f ca="1">IF(L$5-$I$5&lt;$A118-1," ",IF(L$5-$I$5+1&gt;'Primary Inputs'!$C$17,0,(SUM(OFFSET($I$75,0,L$5-$I$5-$A118+1)))*$C118))</f>
        <v xml:space="preserve"> </v>
      </c>
      <c r="M118" s="186" t="str">
        <f ca="1">IF(M$5-$I$5&lt;$A118-1," ",IF(M$5-$I$5+1&gt;'Primary Inputs'!$C$17,0,(SUM(OFFSET($I$75,0,M$5-$I$5-$A118+1)))*$C118))</f>
        <v xml:space="preserve"> </v>
      </c>
      <c r="N118" s="186" t="str">
        <f ca="1">IF(N$5-$I$5&lt;$A118-1," ",IF(N$5-$I$5+1&gt;'Primary Inputs'!$C$17,0,(SUM(OFFSET($I$75,0,N$5-$I$5-$A118+1)))*$C118))</f>
        <v xml:space="preserve"> </v>
      </c>
      <c r="O118" s="186" t="str">
        <f ca="1">IF(O$5-$I$5&lt;$A118-1," ",IF(O$5-$I$5+1&gt;'Primary Inputs'!$C$17,0,(SUM(OFFSET($I$75,0,O$5-$I$5-$A118+1)))*$C118))</f>
        <v xml:space="preserve"> </v>
      </c>
      <c r="P118" s="186" t="str">
        <f ca="1">IF(P$5-$I$5&lt;$A118-1," ",IF(P$5-$I$5+1&gt;'Primary Inputs'!$C$17,0,(SUM(OFFSET($I$75,0,P$5-$I$5-$A118+1)))*$C118))</f>
        <v xml:space="preserve"> </v>
      </c>
      <c r="Q118" s="186" t="str">
        <f ca="1">IF(Q$5-$I$5&lt;$A118-1," ",IF(Q$5-$I$5+1&gt;'Primary Inputs'!$C$17,0,(SUM(OFFSET($I$75,0,Q$5-$I$5-$A118+1)))*$C118))</f>
        <v xml:space="preserve"> </v>
      </c>
      <c r="R118" s="186" t="str">
        <f ca="1">IF(R$5-$I$5&lt;$A118-1," ",IF(R$5-$I$5+1&gt;'Primary Inputs'!$C$17,0,(SUM(OFFSET($I$75,0,R$5-$I$5-$A118+1)))*$C118))</f>
        <v xml:space="preserve"> </v>
      </c>
      <c r="S118" s="186" t="str">
        <f ca="1">IF(S$5-$I$5&lt;$A118-1," ",IF(S$5-$I$5+1&gt;'Primary Inputs'!$C$17,0,(SUM(OFFSET($I$75,0,S$5-$I$5-$A118+1)))*$C118))</f>
        <v xml:space="preserve"> </v>
      </c>
      <c r="T118" s="186" t="str">
        <f ca="1">IF(T$5-$I$5&lt;$A118-1," ",IF(T$5-$I$5+1&gt;'Primary Inputs'!$C$17,0,(SUM(OFFSET($I$75,0,T$5-$I$5-$A118+1)))*$C118))</f>
        <v xml:space="preserve"> </v>
      </c>
      <c r="U118" s="186" t="str">
        <f ca="1">IF(U$5-$I$5&lt;$A118-1," ",IF(U$5-$I$5+1&gt;'Primary Inputs'!$C$17,0,(SUM(OFFSET($I$75,0,U$5-$I$5-$A118+1)))*$C118))</f>
        <v xml:space="preserve"> </v>
      </c>
      <c r="V118" s="186" t="str">
        <f ca="1">IF(V$5-$I$5&lt;$A118-1," ",IF(V$5-$I$5+1&gt;'Primary Inputs'!$C$17,0,(SUM(OFFSET($I$75,0,V$5-$I$5-$A118+1)))*$C118))</f>
        <v xml:space="preserve"> </v>
      </c>
      <c r="W118" s="186" t="str">
        <f ca="1">IF(W$5-$I$5&lt;$A118-1," ",IF(W$5-$I$5+1&gt;'Primary Inputs'!$C$17,0,(SUM(OFFSET($I$75,0,W$5-$I$5-$A118+1)))*$C118))</f>
        <v xml:space="preserve"> </v>
      </c>
      <c r="X118" s="186" t="str">
        <f ca="1">IF(X$5-$I$5&lt;$A118-1," ",IF(X$5-$I$5+1&gt;'Primary Inputs'!$C$17,0,(SUM(OFFSET($I$75,0,X$5-$I$5-$A118+1)))*$C118))</f>
        <v xml:space="preserve"> </v>
      </c>
      <c r="Y118" s="186" t="str">
        <f ca="1">IF(Y$5-$I$5&lt;$A118-1," ",IF(Y$5-$I$5+1&gt;'Primary Inputs'!$C$17,0,(SUM(OFFSET($I$75,0,Y$5-$I$5-$A118+1)))*$C118))</f>
        <v xml:space="preserve"> </v>
      </c>
      <c r="Z118" s="186" t="str">
        <f ca="1">IF(Z$5-$I$5&lt;$A118-1," ",IF(Z$5-$I$5+1&gt;'Primary Inputs'!$C$17,0,(SUM(OFFSET($I$75,0,Z$5-$I$5-$A118+1)))*$C118))</f>
        <v xml:space="preserve"> </v>
      </c>
      <c r="AA118" s="186" t="str">
        <f ca="1">IF(AA$5-$I$5&lt;$A118-1," ",IF(AA$5-$I$5+1&gt;'Primary Inputs'!$C$17,0,(SUM(OFFSET($I$75,0,AA$5-$I$5-$A118+1)))*$C118))</f>
        <v xml:space="preserve"> </v>
      </c>
      <c r="AB118" s="186" t="str">
        <f ca="1">IF(AB$5-$I$5&lt;$A118-1," ",IF(AB$5-$I$5+1&gt;'Primary Inputs'!$C$17,0,(SUM(OFFSET($I$75,0,AB$5-$I$5-$A118+1)))*$C118))</f>
        <v xml:space="preserve"> </v>
      </c>
      <c r="AC118" s="186" t="str">
        <f ca="1">IF(AC$5-$I$5&lt;$A118-1," ",IF(AC$5-$I$5+1&gt;'Primary Inputs'!$C$17,0,(SUM(OFFSET($I$75,0,AC$5-$I$5-$A118+1)))*$C118))</f>
        <v xml:space="preserve"> </v>
      </c>
      <c r="AD118" s="186" t="str">
        <f ca="1">IF(AD$5-$I$5&lt;$A118-1," ",IF(AD$5-$I$5+1&gt;'Primary Inputs'!$C$17,0,(SUM(OFFSET($I$75,0,AD$5-$I$5-$A118+1)))*$C118))</f>
        <v xml:space="preserve"> </v>
      </c>
      <c r="AE118" s="186" t="str">
        <f ca="1">IF(AE$5-$I$5&lt;$A118-1," ",IF(AE$5-$I$5+1&gt;'Primary Inputs'!$C$17,0,(SUM(OFFSET($I$75,0,AE$5-$I$5-$A118+1)))*$C118))</f>
        <v xml:space="preserve"> </v>
      </c>
      <c r="AF118" s="186" t="str">
        <f ca="1">IF(AF$5-$I$5&lt;$A118-1," ",IF(AF$5-$I$5+1&gt;'Primary Inputs'!$C$17,0,(SUM(OFFSET($I$75,0,AF$5-$I$5-$A118+1)))*$C118))</f>
        <v xml:space="preserve"> </v>
      </c>
      <c r="AG118" s="186" t="str">
        <f ca="1">IF(AG$5-$I$5&lt;$A118-1," ",IF(AG$5-$I$5+1&gt;'Primary Inputs'!$C$17,0,(SUM(OFFSET($I$75,0,AG$5-$I$5-$A118+1)))*$C118))</f>
        <v xml:space="preserve"> </v>
      </c>
      <c r="AH118" s="186" t="str">
        <f ca="1">IF(AH$5-$I$5&lt;$A118-1," ",IF(AH$5-$I$5+1&gt;'Primary Inputs'!$C$17,0,(SUM(OFFSET($I$75,0,AH$5-$I$5-$A118+1)))*$C118))</f>
        <v xml:space="preserve"> </v>
      </c>
      <c r="AI118" s="186" t="str">
        <f ca="1">IF(AI$5-$I$5&lt;$A118-1," ",IF(AI$5-$I$5+1&gt;'Primary Inputs'!$C$17,0,(SUM(OFFSET($I$75,0,AI$5-$I$5-$A118+1)))*$C118))</f>
        <v xml:space="preserve"> </v>
      </c>
      <c r="AJ118" s="186" t="str">
        <f ca="1">IF(AJ$5-$I$5&lt;$A118-1," ",IF(AJ$5-$I$5+1&gt;'Primary Inputs'!$C$17,0,(SUM(OFFSET($I$75,0,AJ$5-$I$5-$A118+1)))*$C118))</f>
        <v xml:space="preserve"> </v>
      </c>
      <c r="AK118" s="186" t="str">
        <f ca="1">IF(AK$5-$I$5&lt;$A118-1," ",IF(AK$5-$I$5+1&gt;'Primary Inputs'!$C$17,0,(SUM(OFFSET($I$75,0,AK$5-$I$5-$A118+1)))*$C118))</f>
        <v xml:space="preserve"> </v>
      </c>
      <c r="AL118" s="186" t="str">
        <f ca="1">IF(AL$5-$I$5&lt;$A118-1," ",IF(AL$5-$I$5+1&gt;'Primary Inputs'!$C$17,0,(SUM(OFFSET($I$75,0,AL$5-$I$5-$A118+1)))*$C118))</f>
        <v xml:space="preserve"> </v>
      </c>
      <c r="AM118" s="186" t="str">
        <f ca="1">IF(AM$5-$I$5&lt;$A118-1," ",IF(AM$5-$I$5+1&gt;'Primary Inputs'!$C$17,0,(SUM(OFFSET($I$75,0,AM$5-$I$5-$A118+1)))*$C118))</f>
        <v xml:space="preserve"> </v>
      </c>
      <c r="AN118" s="186" t="str">
        <f ca="1">IF(AN$5-$I$5&lt;$A118-1," ",IF(AN$5-$I$5+1&gt;'Primary Inputs'!$C$17,0,(SUM(OFFSET($I$75,0,AN$5-$I$5-$A118+1)))*$C118))</f>
        <v xml:space="preserve"> </v>
      </c>
      <c r="AO118" s="186" t="str">
        <f ca="1">IF(AO$5-$I$5&lt;$A118-1," ",IF(AO$5-$I$5+1&gt;'Primary Inputs'!$C$17,0,(SUM(OFFSET($I$75,0,AO$5-$I$5-$A118+1)))*$C118))</f>
        <v xml:space="preserve"> </v>
      </c>
      <c r="AP118" s="186" t="str">
        <f ca="1">IF(AP$5-$I$5&lt;$A118-1," ",IF(AP$5-$I$5+1&gt;'Primary Inputs'!$C$17,0,(SUM(OFFSET($I$75,0,AP$5-$I$5-$A118+1)))*$C118))</f>
        <v xml:space="preserve"> </v>
      </c>
      <c r="AQ118" s="186" t="str">
        <f ca="1">IF(AQ$5-$I$5&lt;$A118-1," ",IF(AQ$5-$I$5+1&gt;'Primary Inputs'!$C$17,0,(SUM(OFFSET($I$75,0,AQ$5-$I$5-$A118+1)))*$C118))</f>
        <v xml:space="preserve"> </v>
      </c>
      <c r="AR118" s="186" t="str">
        <f ca="1">IF(AR$5-$I$5&lt;$A118-1," ",IF(AR$5-$I$5+1&gt;'Primary Inputs'!$C$17,0,(SUM(OFFSET($I$75,0,AR$5-$I$5-$A118+1)))*$C118))</f>
        <v xml:space="preserve"> </v>
      </c>
      <c r="AS118" s="186" t="str">
        <f ca="1">IF(AS$5-$I$5&lt;$A118-1," ",IF(AS$5-$I$5+1&gt;'Primary Inputs'!$C$17,0,(SUM(OFFSET($I$75,0,AS$5-$I$5-$A118+1)))*$C118))</f>
        <v xml:space="preserve"> </v>
      </c>
      <c r="AT118" s="186" t="str">
        <f ca="1">IF(AT$5-$I$5&lt;$A118-1," ",IF(AT$5-$I$5+1&gt;'Primary Inputs'!$C$17,0,(SUM(OFFSET($I$75,0,AT$5-$I$5-$A118+1)))*$C118))</f>
        <v xml:space="preserve"> </v>
      </c>
      <c r="AU118" s="186">
        <f ca="1">IF(AU$5-$I$5&lt;$A118-1," ",IF(AU$5-$I$5+1&gt;'Primary Inputs'!$C$17,0,(SUM(OFFSET($I$75,0,AU$5-$I$5-$A118+1)))*$C118))</f>
        <v>0</v>
      </c>
      <c r="AV118" s="186">
        <f ca="1">IF(AV$5-$I$5&lt;$A118-1," ",IF(AV$5-$I$5+1&gt;'Primary Inputs'!$C$17,0,(SUM(OFFSET($I$75,0,AV$5-$I$5-$A118+1)))*$C118))</f>
        <v>0</v>
      </c>
      <c r="AW118" s="186">
        <f ca="1">IF(AW$5-$I$5&lt;$A118-1," ",IF(AW$5-$I$5+1&gt;'Primary Inputs'!$C$17,0,(SUM(OFFSET($I$75,0,AW$5-$I$5-$A118+1)))*$C118))</f>
        <v>0</v>
      </c>
      <c r="AX118" s="186">
        <f ca="1">IF(AX$5-$I$5&lt;$A118-1," ",IF(AX$5-$I$5+1&gt;'Primary Inputs'!$C$17,0,(SUM(OFFSET($I$75,0,AX$5-$I$5-$A118+1)))*$C118))</f>
        <v>0</v>
      </c>
      <c r="AY118" s="186">
        <f ca="1">IF(AY$5-$I$5&lt;$A118-1," ",IF(AY$5-$I$5+1&gt;'Primary Inputs'!$C$17,0,(SUM(OFFSET($I$75,0,AY$5-$I$5-$A118+1)))*$C118))</f>
        <v>0</v>
      </c>
      <c r="AZ118" s="186">
        <f ca="1">IF(AZ$5-$I$5&lt;$A118-1," ",IF(AZ$5-$I$5+1&gt;'Primary Inputs'!$C$17,0,(SUM(OFFSET($I$75,0,AZ$5-$I$5-$A118+1)))*$C118))</f>
        <v>0</v>
      </c>
      <c r="BA118" s="186">
        <f ca="1">IF(BA$5-$I$5&lt;$A118-1," ",IF(BA$5-$I$5+1&gt;'Primary Inputs'!$C$17,0,(SUM(OFFSET($I$75,0,BA$5-$I$5-$A118+1)))*$C118))</f>
        <v>0</v>
      </c>
      <c r="BB118" s="186">
        <f ca="1">IF(BB$5-$I$5&lt;$A118-1," ",IF(BB$5-$I$5+1&gt;'Primary Inputs'!$C$17,0,(SUM(OFFSET($I$75,0,BB$5-$I$5-$A118+1)))*$C118))</f>
        <v>0</v>
      </c>
      <c r="BC118" s="186">
        <f ca="1">IF(BC$5-$I$5&lt;$A118-1," ",IF(BC$5-$I$5+1&gt;'Primary Inputs'!$C$17,0,(SUM(OFFSET($I$75,0,BC$5-$I$5-$A118+1)))*$C118))</f>
        <v>0</v>
      </c>
      <c r="BD118" s="186">
        <f ca="1">IF(BD$5-$I$5&lt;$A118-1," ",IF(BD$5-$I$5+1&gt;'Primary Inputs'!$C$17,0,(SUM(OFFSET($I$75,0,BD$5-$I$5-$A118+1)))*$C118))</f>
        <v>0</v>
      </c>
      <c r="BE118" s="186">
        <f ca="1">IF(BE$5-$I$5&lt;$A118-1," ",IF(BE$5-$I$5+1&gt;'Primary Inputs'!$C$17,0,(SUM(OFFSET($I$75,0,BE$5-$I$5-$A118+1)))*$C118))</f>
        <v>0</v>
      </c>
      <c r="BF118" s="186">
        <f ca="1">IF(BF$5-$I$5&lt;$A118-1," ",IF(BF$5-$I$5+1&gt;'Primary Inputs'!$C$17,0,(SUM(OFFSET($I$75,0,BF$5-$I$5-$A118+1)))*$C118))</f>
        <v>0</v>
      </c>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row>
    <row r="119" spans="1:104">
      <c r="A119" s="134">
        <v>40</v>
      </c>
      <c r="B119" s="134" t="s">
        <v>212</v>
      </c>
      <c r="C119" s="134">
        <f ca="1">OFFSET('Primary Inputs'!$E$12,0,$A119-1)</f>
        <v>0</v>
      </c>
      <c r="I119" s="186" t="str">
        <f ca="1">IF(I$5-$I$5&lt;$A119-1," ",IF(I$5-$I$5+1&gt;'Primary Inputs'!$C$17,0,(SUM(OFFSET($I$75,0,I$5-$I$5-$A119+1)))*$C119))</f>
        <v xml:space="preserve"> </v>
      </c>
      <c r="J119" s="186" t="str">
        <f ca="1">IF(J$5-$I$5&lt;$A119-1," ",IF(J$5-$I$5+1&gt;'Primary Inputs'!$C$17,0,(SUM(OFFSET($I$75,0,J$5-$I$5-$A119+1)))*$C119))</f>
        <v xml:space="preserve"> </v>
      </c>
      <c r="K119" s="186" t="str">
        <f ca="1">IF(K$5-$I$5&lt;$A119-1," ",IF(K$5-$I$5+1&gt;'Primary Inputs'!$C$17,0,(SUM(OFFSET($I$75,0,K$5-$I$5-$A119+1)))*$C119))</f>
        <v xml:space="preserve"> </v>
      </c>
      <c r="L119" s="186" t="str">
        <f ca="1">IF(L$5-$I$5&lt;$A119-1," ",IF(L$5-$I$5+1&gt;'Primary Inputs'!$C$17,0,(SUM(OFFSET($I$75,0,L$5-$I$5-$A119+1)))*$C119))</f>
        <v xml:space="preserve"> </v>
      </c>
      <c r="M119" s="186" t="str">
        <f ca="1">IF(M$5-$I$5&lt;$A119-1," ",IF(M$5-$I$5+1&gt;'Primary Inputs'!$C$17,0,(SUM(OFFSET($I$75,0,M$5-$I$5-$A119+1)))*$C119))</f>
        <v xml:space="preserve"> </v>
      </c>
      <c r="N119" s="186" t="str">
        <f ca="1">IF(N$5-$I$5&lt;$A119-1," ",IF(N$5-$I$5+1&gt;'Primary Inputs'!$C$17,0,(SUM(OFFSET($I$75,0,N$5-$I$5-$A119+1)))*$C119))</f>
        <v xml:space="preserve"> </v>
      </c>
      <c r="O119" s="186" t="str">
        <f ca="1">IF(O$5-$I$5&lt;$A119-1," ",IF(O$5-$I$5+1&gt;'Primary Inputs'!$C$17,0,(SUM(OFFSET($I$75,0,O$5-$I$5-$A119+1)))*$C119))</f>
        <v xml:space="preserve"> </v>
      </c>
      <c r="P119" s="186" t="str">
        <f ca="1">IF(P$5-$I$5&lt;$A119-1," ",IF(P$5-$I$5+1&gt;'Primary Inputs'!$C$17,0,(SUM(OFFSET($I$75,0,P$5-$I$5-$A119+1)))*$C119))</f>
        <v xml:space="preserve"> </v>
      </c>
      <c r="Q119" s="186" t="str">
        <f ca="1">IF(Q$5-$I$5&lt;$A119-1," ",IF(Q$5-$I$5+1&gt;'Primary Inputs'!$C$17,0,(SUM(OFFSET($I$75,0,Q$5-$I$5-$A119+1)))*$C119))</f>
        <v xml:space="preserve"> </v>
      </c>
      <c r="R119" s="186" t="str">
        <f ca="1">IF(R$5-$I$5&lt;$A119-1," ",IF(R$5-$I$5+1&gt;'Primary Inputs'!$C$17,0,(SUM(OFFSET($I$75,0,R$5-$I$5-$A119+1)))*$C119))</f>
        <v xml:space="preserve"> </v>
      </c>
      <c r="S119" s="186" t="str">
        <f ca="1">IF(S$5-$I$5&lt;$A119-1," ",IF(S$5-$I$5+1&gt;'Primary Inputs'!$C$17,0,(SUM(OFFSET($I$75,0,S$5-$I$5-$A119+1)))*$C119))</f>
        <v xml:space="preserve"> </v>
      </c>
      <c r="T119" s="186" t="str">
        <f ca="1">IF(T$5-$I$5&lt;$A119-1," ",IF(T$5-$I$5+1&gt;'Primary Inputs'!$C$17,0,(SUM(OFFSET($I$75,0,T$5-$I$5-$A119+1)))*$C119))</f>
        <v xml:space="preserve"> </v>
      </c>
      <c r="U119" s="186" t="str">
        <f ca="1">IF(U$5-$I$5&lt;$A119-1," ",IF(U$5-$I$5+1&gt;'Primary Inputs'!$C$17,0,(SUM(OFFSET($I$75,0,U$5-$I$5-$A119+1)))*$C119))</f>
        <v xml:space="preserve"> </v>
      </c>
      <c r="V119" s="186" t="str">
        <f ca="1">IF(V$5-$I$5&lt;$A119-1," ",IF(V$5-$I$5+1&gt;'Primary Inputs'!$C$17,0,(SUM(OFFSET($I$75,0,V$5-$I$5-$A119+1)))*$C119))</f>
        <v xml:space="preserve"> </v>
      </c>
      <c r="W119" s="186" t="str">
        <f ca="1">IF(W$5-$I$5&lt;$A119-1," ",IF(W$5-$I$5+1&gt;'Primary Inputs'!$C$17,0,(SUM(OFFSET($I$75,0,W$5-$I$5-$A119+1)))*$C119))</f>
        <v xml:space="preserve"> </v>
      </c>
      <c r="X119" s="186" t="str">
        <f ca="1">IF(X$5-$I$5&lt;$A119-1," ",IF(X$5-$I$5+1&gt;'Primary Inputs'!$C$17,0,(SUM(OFFSET($I$75,0,X$5-$I$5-$A119+1)))*$C119))</f>
        <v xml:space="preserve"> </v>
      </c>
      <c r="Y119" s="186" t="str">
        <f ca="1">IF(Y$5-$I$5&lt;$A119-1," ",IF(Y$5-$I$5+1&gt;'Primary Inputs'!$C$17,0,(SUM(OFFSET($I$75,0,Y$5-$I$5-$A119+1)))*$C119))</f>
        <v xml:space="preserve"> </v>
      </c>
      <c r="Z119" s="186" t="str">
        <f ca="1">IF(Z$5-$I$5&lt;$A119-1," ",IF(Z$5-$I$5+1&gt;'Primary Inputs'!$C$17,0,(SUM(OFFSET($I$75,0,Z$5-$I$5-$A119+1)))*$C119))</f>
        <v xml:space="preserve"> </v>
      </c>
      <c r="AA119" s="186" t="str">
        <f ca="1">IF(AA$5-$I$5&lt;$A119-1," ",IF(AA$5-$I$5+1&gt;'Primary Inputs'!$C$17,0,(SUM(OFFSET($I$75,0,AA$5-$I$5-$A119+1)))*$C119))</f>
        <v xml:space="preserve"> </v>
      </c>
      <c r="AB119" s="186" t="str">
        <f ca="1">IF(AB$5-$I$5&lt;$A119-1," ",IF(AB$5-$I$5+1&gt;'Primary Inputs'!$C$17,0,(SUM(OFFSET($I$75,0,AB$5-$I$5-$A119+1)))*$C119))</f>
        <v xml:space="preserve"> </v>
      </c>
      <c r="AC119" s="186" t="str">
        <f ca="1">IF(AC$5-$I$5&lt;$A119-1," ",IF(AC$5-$I$5+1&gt;'Primary Inputs'!$C$17,0,(SUM(OFFSET($I$75,0,AC$5-$I$5-$A119+1)))*$C119))</f>
        <v xml:space="preserve"> </v>
      </c>
      <c r="AD119" s="186" t="str">
        <f ca="1">IF(AD$5-$I$5&lt;$A119-1," ",IF(AD$5-$I$5+1&gt;'Primary Inputs'!$C$17,0,(SUM(OFFSET($I$75,0,AD$5-$I$5-$A119+1)))*$C119))</f>
        <v xml:space="preserve"> </v>
      </c>
      <c r="AE119" s="186" t="str">
        <f ca="1">IF(AE$5-$I$5&lt;$A119-1," ",IF(AE$5-$I$5+1&gt;'Primary Inputs'!$C$17,0,(SUM(OFFSET($I$75,0,AE$5-$I$5-$A119+1)))*$C119))</f>
        <v xml:space="preserve"> </v>
      </c>
      <c r="AF119" s="186" t="str">
        <f ca="1">IF(AF$5-$I$5&lt;$A119-1," ",IF(AF$5-$I$5+1&gt;'Primary Inputs'!$C$17,0,(SUM(OFFSET($I$75,0,AF$5-$I$5-$A119+1)))*$C119))</f>
        <v xml:space="preserve"> </v>
      </c>
      <c r="AG119" s="186" t="str">
        <f ca="1">IF(AG$5-$I$5&lt;$A119-1," ",IF(AG$5-$I$5+1&gt;'Primary Inputs'!$C$17,0,(SUM(OFFSET($I$75,0,AG$5-$I$5-$A119+1)))*$C119))</f>
        <v xml:space="preserve"> </v>
      </c>
      <c r="AH119" s="186" t="str">
        <f ca="1">IF(AH$5-$I$5&lt;$A119-1," ",IF(AH$5-$I$5+1&gt;'Primary Inputs'!$C$17,0,(SUM(OFFSET($I$75,0,AH$5-$I$5-$A119+1)))*$C119))</f>
        <v xml:space="preserve"> </v>
      </c>
      <c r="AI119" s="186" t="str">
        <f ca="1">IF(AI$5-$I$5&lt;$A119-1," ",IF(AI$5-$I$5+1&gt;'Primary Inputs'!$C$17,0,(SUM(OFFSET($I$75,0,AI$5-$I$5-$A119+1)))*$C119))</f>
        <v xml:space="preserve"> </v>
      </c>
      <c r="AJ119" s="186" t="str">
        <f ca="1">IF(AJ$5-$I$5&lt;$A119-1," ",IF(AJ$5-$I$5+1&gt;'Primary Inputs'!$C$17,0,(SUM(OFFSET($I$75,0,AJ$5-$I$5-$A119+1)))*$C119))</f>
        <v xml:space="preserve"> </v>
      </c>
      <c r="AK119" s="186" t="str">
        <f ca="1">IF(AK$5-$I$5&lt;$A119-1," ",IF(AK$5-$I$5+1&gt;'Primary Inputs'!$C$17,0,(SUM(OFFSET($I$75,0,AK$5-$I$5-$A119+1)))*$C119))</f>
        <v xml:space="preserve"> </v>
      </c>
      <c r="AL119" s="186" t="str">
        <f ca="1">IF(AL$5-$I$5&lt;$A119-1," ",IF(AL$5-$I$5+1&gt;'Primary Inputs'!$C$17,0,(SUM(OFFSET($I$75,0,AL$5-$I$5-$A119+1)))*$C119))</f>
        <v xml:space="preserve"> </v>
      </c>
      <c r="AM119" s="186" t="str">
        <f ca="1">IF(AM$5-$I$5&lt;$A119-1," ",IF(AM$5-$I$5+1&gt;'Primary Inputs'!$C$17,0,(SUM(OFFSET($I$75,0,AM$5-$I$5-$A119+1)))*$C119))</f>
        <v xml:space="preserve"> </v>
      </c>
      <c r="AN119" s="186" t="str">
        <f ca="1">IF(AN$5-$I$5&lt;$A119-1," ",IF(AN$5-$I$5+1&gt;'Primary Inputs'!$C$17,0,(SUM(OFFSET($I$75,0,AN$5-$I$5-$A119+1)))*$C119))</f>
        <v xml:space="preserve"> </v>
      </c>
      <c r="AO119" s="186" t="str">
        <f ca="1">IF(AO$5-$I$5&lt;$A119-1," ",IF(AO$5-$I$5+1&gt;'Primary Inputs'!$C$17,0,(SUM(OFFSET($I$75,0,AO$5-$I$5-$A119+1)))*$C119))</f>
        <v xml:space="preserve"> </v>
      </c>
      <c r="AP119" s="186" t="str">
        <f ca="1">IF(AP$5-$I$5&lt;$A119-1," ",IF(AP$5-$I$5+1&gt;'Primary Inputs'!$C$17,0,(SUM(OFFSET($I$75,0,AP$5-$I$5-$A119+1)))*$C119))</f>
        <v xml:space="preserve"> </v>
      </c>
      <c r="AQ119" s="186" t="str">
        <f ca="1">IF(AQ$5-$I$5&lt;$A119-1," ",IF(AQ$5-$I$5+1&gt;'Primary Inputs'!$C$17,0,(SUM(OFFSET($I$75,0,AQ$5-$I$5-$A119+1)))*$C119))</f>
        <v xml:space="preserve"> </v>
      </c>
      <c r="AR119" s="186" t="str">
        <f ca="1">IF(AR$5-$I$5&lt;$A119-1," ",IF(AR$5-$I$5+1&gt;'Primary Inputs'!$C$17,0,(SUM(OFFSET($I$75,0,AR$5-$I$5-$A119+1)))*$C119))</f>
        <v xml:space="preserve"> </v>
      </c>
      <c r="AS119" s="186" t="str">
        <f ca="1">IF(AS$5-$I$5&lt;$A119-1," ",IF(AS$5-$I$5+1&gt;'Primary Inputs'!$C$17,0,(SUM(OFFSET($I$75,0,AS$5-$I$5-$A119+1)))*$C119))</f>
        <v xml:space="preserve"> </v>
      </c>
      <c r="AT119" s="186" t="str">
        <f ca="1">IF(AT$5-$I$5&lt;$A119-1," ",IF(AT$5-$I$5+1&gt;'Primary Inputs'!$C$17,0,(SUM(OFFSET($I$75,0,AT$5-$I$5-$A119+1)))*$C119))</f>
        <v xml:space="preserve"> </v>
      </c>
      <c r="AU119" s="186" t="str">
        <f ca="1">IF(AU$5-$I$5&lt;$A119-1," ",IF(AU$5-$I$5+1&gt;'Primary Inputs'!$C$17,0,(SUM(OFFSET($I$75,0,AU$5-$I$5-$A119+1)))*$C119))</f>
        <v xml:space="preserve"> </v>
      </c>
      <c r="AV119" s="186">
        <f ca="1">IF(AV$5-$I$5&lt;$A119-1," ",IF(AV$5-$I$5+1&gt;'Primary Inputs'!$C$17,0,(SUM(OFFSET($I$75,0,AV$5-$I$5-$A119+1)))*$C119))</f>
        <v>0</v>
      </c>
      <c r="AW119" s="186">
        <f ca="1">IF(AW$5-$I$5&lt;$A119-1," ",IF(AW$5-$I$5+1&gt;'Primary Inputs'!$C$17,0,(SUM(OFFSET($I$75,0,AW$5-$I$5-$A119+1)))*$C119))</f>
        <v>0</v>
      </c>
      <c r="AX119" s="186">
        <f ca="1">IF(AX$5-$I$5&lt;$A119-1," ",IF(AX$5-$I$5+1&gt;'Primary Inputs'!$C$17,0,(SUM(OFFSET($I$75,0,AX$5-$I$5-$A119+1)))*$C119))</f>
        <v>0</v>
      </c>
      <c r="AY119" s="186">
        <f ca="1">IF(AY$5-$I$5&lt;$A119-1," ",IF(AY$5-$I$5+1&gt;'Primary Inputs'!$C$17,0,(SUM(OFFSET($I$75,0,AY$5-$I$5-$A119+1)))*$C119))</f>
        <v>0</v>
      </c>
      <c r="AZ119" s="186">
        <f ca="1">IF(AZ$5-$I$5&lt;$A119-1," ",IF(AZ$5-$I$5+1&gt;'Primary Inputs'!$C$17,0,(SUM(OFFSET($I$75,0,AZ$5-$I$5-$A119+1)))*$C119))</f>
        <v>0</v>
      </c>
      <c r="BA119" s="186">
        <f ca="1">IF(BA$5-$I$5&lt;$A119-1," ",IF(BA$5-$I$5+1&gt;'Primary Inputs'!$C$17,0,(SUM(OFFSET($I$75,0,BA$5-$I$5-$A119+1)))*$C119))</f>
        <v>0</v>
      </c>
      <c r="BB119" s="186">
        <f ca="1">IF(BB$5-$I$5&lt;$A119-1," ",IF(BB$5-$I$5+1&gt;'Primary Inputs'!$C$17,0,(SUM(OFFSET($I$75,0,BB$5-$I$5-$A119+1)))*$C119))</f>
        <v>0</v>
      </c>
      <c r="BC119" s="186">
        <f ca="1">IF(BC$5-$I$5&lt;$A119-1," ",IF(BC$5-$I$5+1&gt;'Primary Inputs'!$C$17,0,(SUM(OFFSET($I$75,0,BC$5-$I$5-$A119+1)))*$C119))</f>
        <v>0</v>
      </c>
      <c r="BD119" s="186">
        <f ca="1">IF(BD$5-$I$5&lt;$A119-1," ",IF(BD$5-$I$5+1&gt;'Primary Inputs'!$C$17,0,(SUM(OFFSET($I$75,0,BD$5-$I$5-$A119+1)))*$C119))</f>
        <v>0</v>
      </c>
      <c r="BE119" s="186">
        <f ca="1">IF(BE$5-$I$5&lt;$A119-1," ",IF(BE$5-$I$5+1&gt;'Primary Inputs'!$C$17,0,(SUM(OFFSET($I$75,0,BE$5-$I$5-$A119+1)))*$C119))</f>
        <v>0</v>
      </c>
      <c r="BF119" s="186">
        <f ca="1">IF(BF$5-$I$5&lt;$A119-1," ",IF(BF$5-$I$5+1&gt;'Primary Inputs'!$C$17,0,(SUM(OFFSET($I$75,0,BF$5-$I$5-$A119+1)))*$C119))</f>
        <v>0</v>
      </c>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row>
    <row r="120" spans="1:104">
      <c r="A120" s="134">
        <v>41</v>
      </c>
      <c r="B120" s="134" t="s">
        <v>213</v>
      </c>
      <c r="C120" s="134">
        <f ca="1">OFFSET('Primary Inputs'!$E$12,0,$A120-1)</f>
        <v>0</v>
      </c>
      <c r="I120" s="186" t="str">
        <f ca="1">IF(I$5-$I$5&lt;$A120-1," ",IF(I$5-$I$5+1&gt;'Primary Inputs'!$C$17,0,(SUM(OFFSET($I$75,0,I$5-$I$5-$A120+1)))*$C120))</f>
        <v xml:space="preserve"> </v>
      </c>
      <c r="J120" s="186" t="str">
        <f ca="1">IF(J$5-$I$5&lt;$A120-1," ",IF(J$5-$I$5+1&gt;'Primary Inputs'!$C$17,0,(SUM(OFFSET($I$75,0,J$5-$I$5-$A120+1)))*$C120))</f>
        <v xml:space="preserve"> </v>
      </c>
      <c r="K120" s="186" t="str">
        <f ca="1">IF(K$5-$I$5&lt;$A120-1," ",IF(K$5-$I$5+1&gt;'Primary Inputs'!$C$17,0,(SUM(OFFSET($I$75,0,K$5-$I$5-$A120+1)))*$C120))</f>
        <v xml:space="preserve"> </v>
      </c>
      <c r="L120" s="186" t="str">
        <f ca="1">IF(L$5-$I$5&lt;$A120-1," ",IF(L$5-$I$5+1&gt;'Primary Inputs'!$C$17,0,(SUM(OFFSET($I$75,0,L$5-$I$5-$A120+1)))*$C120))</f>
        <v xml:space="preserve"> </v>
      </c>
      <c r="M120" s="186" t="str">
        <f ca="1">IF(M$5-$I$5&lt;$A120-1," ",IF(M$5-$I$5+1&gt;'Primary Inputs'!$C$17,0,(SUM(OFFSET($I$75,0,M$5-$I$5-$A120+1)))*$C120))</f>
        <v xml:space="preserve"> </v>
      </c>
      <c r="N120" s="186" t="str">
        <f ca="1">IF(N$5-$I$5&lt;$A120-1," ",IF(N$5-$I$5+1&gt;'Primary Inputs'!$C$17,0,(SUM(OFFSET($I$75,0,N$5-$I$5-$A120+1)))*$C120))</f>
        <v xml:space="preserve"> </v>
      </c>
      <c r="O120" s="186" t="str">
        <f ca="1">IF(O$5-$I$5&lt;$A120-1," ",IF(O$5-$I$5+1&gt;'Primary Inputs'!$C$17,0,(SUM(OFFSET($I$75,0,O$5-$I$5-$A120+1)))*$C120))</f>
        <v xml:space="preserve"> </v>
      </c>
      <c r="P120" s="186" t="str">
        <f ca="1">IF(P$5-$I$5&lt;$A120-1," ",IF(P$5-$I$5+1&gt;'Primary Inputs'!$C$17,0,(SUM(OFFSET($I$75,0,P$5-$I$5-$A120+1)))*$C120))</f>
        <v xml:space="preserve"> </v>
      </c>
      <c r="Q120" s="186" t="str">
        <f ca="1">IF(Q$5-$I$5&lt;$A120-1," ",IF(Q$5-$I$5+1&gt;'Primary Inputs'!$C$17,0,(SUM(OFFSET($I$75,0,Q$5-$I$5-$A120+1)))*$C120))</f>
        <v xml:space="preserve"> </v>
      </c>
      <c r="R120" s="186" t="str">
        <f ca="1">IF(R$5-$I$5&lt;$A120-1," ",IF(R$5-$I$5+1&gt;'Primary Inputs'!$C$17,0,(SUM(OFFSET($I$75,0,R$5-$I$5-$A120+1)))*$C120))</f>
        <v xml:space="preserve"> </v>
      </c>
      <c r="S120" s="186" t="str">
        <f ca="1">IF(S$5-$I$5&lt;$A120-1," ",IF(S$5-$I$5+1&gt;'Primary Inputs'!$C$17,0,(SUM(OFFSET($I$75,0,S$5-$I$5-$A120+1)))*$C120))</f>
        <v xml:space="preserve"> </v>
      </c>
      <c r="T120" s="186" t="str">
        <f ca="1">IF(T$5-$I$5&lt;$A120-1," ",IF(T$5-$I$5+1&gt;'Primary Inputs'!$C$17,0,(SUM(OFFSET($I$75,0,T$5-$I$5-$A120+1)))*$C120))</f>
        <v xml:space="preserve"> </v>
      </c>
      <c r="U120" s="186" t="str">
        <f ca="1">IF(U$5-$I$5&lt;$A120-1," ",IF(U$5-$I$5+1&gt;'Primary Inputs'!$C$17,0,(SUM(OFFSET($I$75,0,U$5-$I$5-$A120+1)))*$C120))</f>
        <v xml:space="preserve"> </v>
      </c>
      <c r="V120" s="186" t="str">
        <f ca="1">IF(V$5-$I$5&lt;$A120-1," ",IF(V$5-$I$5+1&gt;'Primary Inputs'!$C$17,0,(SUM(OFFSET($I$75,0,V$5-$I$5-$A120+1)))*$C120))</f>
        <v xml:space="preserve"> </v>
      </c>
      <c r="W120" s="186" t="str">
        <f ca="1">IF(W$5-$I$5&lt;$A120-1," ",IF(W$5-$I$5+1&gt;'Primary Inputs'!$C$17,0,(SUM(OFFSET($I$75,0,W$5-$I$5-$A120+1)))*$C120))</f>
        <v xml:space="preserve"> </v>
      </c>
      <c r="X120" s="186" t="str">
        <f ca="1">IF(X$5-$I$5&lt;$A120-1," ",IF(X$5-$I$5+1&gt;'Primary Inputs'!$C$17,0,(SUM(OFFSET($I$75,0,X$5-$I$5-$A120+1)))*$C120))</f>
        <v xml:space="preserve"> </v>
      </c>
      <c r="Y120" s="186" t="str">
        <f ca="1">IF(Y$5-$I$5&lt;$A120-1," ",IF(Y$5-$I$5+1&gt;'Primary Inputs'!$C$17,0,(SUM(OFFSET($I$75,0,Y$5-$I$5-$A120+1)))*$C120))</f>
        <v xml:space="preserve"> </v>
      </c>
      <c r="Z120" s="186" t="str">
        <f ca="1">IF(Z$5-$I$5&lt;$A120-1," ",IF(Z$5-$I$5+1&gt;'Primary Inputs'!$C$17,0,(SUM(OFFSET($I$75,0,Z$5-$I$5-$A120+1)))*$C120))</f>
        <v xml:space="preserve"> </v>
      </c>
      <c r="AA120" s="186" t="str">
        <f ca="1">IF(AA$5-$I$5&lt;$A120-1," ",IF(AA$5-$I$5+1&gt;'Primary Inputs'!$C$17,0,(SUM(OFFSET($I$75,0,AA$5-$I$5-$A120+1)))*$C120))</f>
        <v xml:space="preserve"> </v>
      </c>
      <c r="AB120" s="186" t="str">
        <f ca="1">IF(AB$5-$I$5&lt;$A120-1," ",IF(AB$5-$I$5+1&gt;'Primary Inputs'!$C$17,0,(SUM(OFFSET($I$75,0,AB$5-$I$5-$A120+1)))*$C120))</f>
        <v xml:space="preserve"> </v>
      </c>
      <c r="AC120" s="186" t="str">
        <f ca="1">IF(AC$5-$I$5&lt;$A120-1," ",IF(AC$5-$I$5+1&gt;'Primary Inputs'!$C$17,0,(SUM(OFFSET($I$75,0,AC$5-$I$5-$A120+1)))*$C120))</f>
        <v xml:space="preserve"> </v>
      </c>
      <c r="AD120" s="186" t="str">
        <f ca="1">IF(AD$5-$I$5&lt;$A120-1," ",IF(AD$5-$I$5+1&gt;'Primary Inputs'!$C$17,0,(SUM(OFFSET($I$75,0,AD$5-$I$5-$A120+1)))*$C120))</f>
        <v xml:space="preserve"> </v>
      </c>
      <c r="AE120" s="186" t="str">
        <f ca="1">IF(AE$5-$I$5&lt;$A120-1," ",IF(AE$5-$I$5+1&gt;'Primary Inputs'!$C$17,0,(SUM(OFFSET($I$75,0,AE$5-$I$5-$A120+1)))*$C120))</f>
        <v xml:space="preserve"> </v>
      </c>
      <c r="AF120" s="186" t="str">
        <f ca="1">IF(AF$5-$I$5&lt;$A120-1," ",IF(AF$5-$I$5+1&gt;'Primary Inputs'!$C$17,0,(SUM(OFFSET($I$75,0,AF$5-$I$5-$A120+1)))*$C120))</f>
        <v xml:space="preserve"> </v>
      </c>
      <c r="AG120" s="186" t="str">
        <f ca="1">IF(AG$5-$I$5&lt;$A120-1," ",IF(AG$5-$I$5+1&gt;'Primary Inputs'!$C$17,0,(SUM(OFFSET($I$75,0,AG$5-$I$5-$A120+1)))*$C120))</f>
        <v xml:space="preserve"> </v>
      </c>
      <c r="AH120" s="186" t="str">
        <f ca="1">IF(AH$5-$I$5&lt;$A120-1," ",IF(AH$5-$I$5+1&gt;'Primary Inputs'!$C$17,0,(SUM(OFFSET($I$75,0,AH$5-$I$5-$A120+1)))*$C120))</f>
        <v xml:space="preserve"> </v>
      </c>
      <c r="AI120" s="186" t="str">
        <f ca="1">IF(AI$5-$I$5&lt;$A120-1," ",IF(AI$5-$I$5+1&gt;'Primary Inputs'!$C$17,0,(SUM(OFFSET($I$75,0,AI$5-$I$5-$A120+1)))*$C120))</f>
        <v xml:space="preserve"> </v>
      </c>
      <c r="AJ120" s="186" t="str">
        <f ca="1">IF(AJ$5-$I$5&lt;$A120-1," ",IF(AJ$5-$I$5+1&gt;'Primary Inputs'!$C$17,0,(SUM(OFFSET($I$75,0,AJ$5-$I$5-$A120+1)))*$C120))</f>
        <v xml:space="preserve"> </v>
      </c>
      <c r="AK120" s="186" t="str">
        <f ca="1">IF(AK$5-$I$5&lt;$A120-1," ",IF(AK$5-$I$5+1&gt;'Primary Inputs'!$C$17,0,(SUM(OFFSET($I$75,0,AK$5-$I$5-$A120+1)))*$C120))</f>
        <v xml:space="preserve"> </v>
      </c>
      <c r="AL120" s="186" t="str">
        <f ca="1">IF(AL$5-$I$5&lt;$A120-1," ",IF(AL$5-$I$5+1&gt;'Primary Inputs'!$C$17,0,(SUM(OFFSET($I$75,0,AL$5-$I$5-$A120+1)))*$C120))</f>
        <v xml:space="preserve"> </v>
      </c>
      <c r="AM120" s="186" t="str">
        <f ca="1">IF(AM$5-$I$5&lt;$A120-1," ",IF(AM$5-$I$5+1&gt;'Primary Inputs'!$C$17,0,(SUM(OFFSET($I$75,0,AM$5-$I$5-$A120+1)))*$C120))</f>
        <v xml:space="preserve"> </v>
      </c>
      <c r="AN120" s="186" t="str">
        <f ca="1">IF(AN$5-$I$5&lt;$A120-1," ",IF(AN$5-$I$5+1&gt;'Primary Inputs'!$C$17,0,(SUM(OFFSET($I$75,0,AN$5-$I$5-$A120+1)))*$C120))</f>
        <v xml:space="preserve"> </v>
      </c>
      <c r="AO120" s="186" t="str">
        <f ca="1">IF(AO$5-$I$5&lt;$A120-1," ",IF(AO$5-$I$5+1&gt;'Primary Inputs'!$C$17,0,(SUM(OFFSET($I$75,0,AO$5-$I$5-$A120+1)))*$C120))</f>
        <v xml:space="preserve"> </v>
      </c>
      <c r="AP120" s="186" t="str">
        <f ca="1">IF(AP$5-$I$5&lt;$A120-1," ",IF(AP$5-$I$5+1&gt;'Primary Inputs'!$C$17,0,(SUM(OFFSET($I$75,0,AP$5-$I$5-$A120+1)))*$C120))</f>
        <v xml:space="preserve"> </v>
      </c>
      <c r="AQ120" s="186" t="str">
        <f ca="1">IF(AQ$5-$I$5&lt;$A120-1," ",IF(AQ$5-$I$5+1&gt;'Primary Inputs'!$C$17,0,(SUM(OFFSET($I$75,0,AQ$5-$I$5-$A120+1)))*$C120))</f>
        <v xml:space="preserve"> </v>
      </c>
      <c r="AR120" s="186" t="str">
        <f ca="1">IF(AR$5-$I$5&lt;$A120-1," ",IF(AR$5-$I$5+1&gt;'Primary Inputs'!$C$17,0,(SUM(OFFSET($I$75,0,AR$5-$I$5-$A120+1)))*$C120))</f>
        <v xml:space="preserve"> </v>
      </c>
      <c r="AS120" s="186" t="str">
        <f ca="1">IF(AS$5-$I$5&lt;$A120-1," ",IF(AS$5-$I$5+1&gt;'Primary Inputs'!$C$17,0,(SUM(OFFSET($I$75,0,AS$5-$I$5-$A120+1)))*$C120))</f>
        <v xml:space="preserve"> </v>
      </c>
      <c r="AT120" s="186" t="str">
        <f ca="1">IF(AT$5-$I$5&lt;$A120-1," ",IF(AT$5-$I$5+1&gt;'Primary Inputs'!$C$17,0,(SUM(OFFSET($I$75,0,AT$5-$I$5-$A120+1)))*$C120))</f>
        <v xml:space="preserve"> </v>
      </c>
      <c r="AU120" s="186" t="str">
        <f ca="1">IF(AU$5-$I$5&lt;$A120-1," ",IF(AU$5-$I$5+1&gt;'Primary Inputs'!$C$17,0,(SUM(OFFSET($I$75,0,AU$5-$I$5-$A120+1)))*$C120))</f>
        <v xml:space="preserve"> </v>
      </c>
      <c r="AV120" s="186" t="str">
        <f ca="1">IF(AV$5-$I$5&lt;$A120-1," ",IF(AV$5-$I$5+1&gt;'Primary Inputs'!$C$17,0,(SUM(OFFSET($I$75,0,AV$5-$I$5-$A120+1)))*$C120))</f>
        <v xml:space="preserve"> </v>
      </c>
      <c r="AW120" s="186">
        <f ca="1">IF(AW$5-$I$5&lt;$A120-1," ",IF(AW$5-$I$5+1&gt;'Primary Inputs'!$C$17,0,(SUM(OFFSET($I$75,0,AW$5-$I$5-$A120+1)))*$C120))</f>
        <v>0</v>
      </c>
      <c r="AX120" s="186">
        <f ca="1">IF(AX$5-$I$5&lt;$A120-1," ",IF(AX$5-$I$5+1&gt;'Primary Inputs'!$C$17,0,(SUM(OFFSET($I$75,0,AX$5-$I$5-$A120+1)))*$C120))</f>
        <v>0</v>
      </c>
      <c r="AY120" s="186">
        <f ca="1">IF(AY$5-$I$5&lt;$A120-1," ",IF(AY$5-$I$5+1&gt;'Primary Inputs'!$C$17,0,(SUM(OFFSET($I$75,0,AY$5-$I$5-$A120+1)))*$C120))</f>
        <v>0</v>
      </c>
      <c r="AZ120" s="186">
        <f ca="1">IF(AZ$5-$I$5&lt;$A120-1," ",IF(AZ$5-$I$5+1&gt;'Primary Inputs'!$C$17,0,(SUM(OFFSET($I$75,0,AZ$5-$I$5-$A120+1)))*$C120))</f>
        <v>0</v>
      </c>
      <c r="BA120" s="186">
        <f ca="1">IF(BA$5-$I$5&lt;$A120-1," ",IF(BA$5-$I$5+1&gt;'Primary Inputs'!$C$17,0,(SUM(OFFSET($I$75,0,BA$5-$I$5-$A120+1)))*$C120))</f>
        <v>0</v>
      </c>
      <c r="BB120" s="186">
        <f ca="1">IF(BB$5-$I$5&lt;$A120-1," ",IF(BB$5-$I$5+1&gt;'Primary Inputs'!$C$17,0,(SUM(OFFSET($I$75,0,BB$5-$I$5-$A120+1)))*$C120))</f>
        <v>0</v>
      </c>
      <c r="BC120" s="186">
        <f ca="1">IF(BC$5-$I$5&lt;$A120-1," ",IF(BC$5-$I$5+1&gt;'Primary Inputs'!$C$17,0,(SUM(OFFSET($I$75,0,BC$5-$I$5-$A120+1)))*$C120))</f>
        <v>0</v>
      </c>
      <c r="BD120" s="186">
        <f ca="1">IF(BD$5-$I$5&lt;$A120-1," ",IF(BD$5-$I$5+1&gt;'Primary Inputs'!$C$17,0,(SUM(OFFSET($I$75,0,BD$5-$I$5-$A120+1)))*$C120))</f>
        <v>0</v>
      </c>
      <c r="BE120" s="186">
        <f ca="1">IF(BE$5-$I$5&lt;$A120-1," ",IF(BE$5-$I$5+1&gt;'Primary Inputs'!$C$17,0,(SUM(OFFSET($I$75,0,BE$5-$I$5-$A120+1)))*$C120))</f>
        <v>0</v>
      </c>
      <c r="BF120" s="186">
        <f ca="1">IF(BF$5-$I$5&lt;$A120-1," ",IF(BF$5-$I$5+1&gt;'Primary Inputs'!$C$17,0,(SUM(OFFSET($I$75,0,BF$5-$I$5-$A120+1)))*$C120))</f>
        <v>0</v>
      </c>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row>
    <row r="121" spans="1:104">
      <c r="A121" s="134">
        <v>42</v>
      </c>
      <c r="B121" s="134" t="s">
        <v>214</v>
      </c>
      <c r="C121" s="134">
        <f ca="1">OFFSET('Primary Inputs'!$E$12,0,$A121-1)</f>
        <v>0</v>
      </c>
      <c r="I121" s="186" t="str">
        <f ca="1">IF(I$5-$I$5&lt;$A121-1," ",IF(I$5-$I$5+1&gt;'Primary Inputs'!$C$17,0,(SUM(OFFSET($I$75,0,I$5-$I$5-$A121+1)))*$C121))</f>
        <v xml:space="preserve"> </v>
      </c>
      <c r="J121" s="186" t="str">
        <f ca="1">IF(J$5-$I$5&lt;$A121-1," ",IF(J$5-$I$5+1&gt;'Primary Inputs'!$C$17,0,(SUM(OFFSET($I$75,0,J$5-$I$5-$A121+1)))*$C121))</f>
        <v xml:space="preserve"> </v>
      </c>
      <c r="K121" s="186" t="str">
        <f ca="1">IF(K$5-$I$5&lt;$A121-1," ",IF(K$5-$I$5+1&gt;'Primary Inputs'!$C$17,0,(SUM(OFFSET($I$75,0,K$5-$I$5-$A121+1)))*$C121))</f>
        <v xml:space="preserve"> </v>
      </c>
      <c r="L121" s="186" t="str">
        <f ca="1">IF(L$5-$I$5&lt;$A121-1," ",IF(L$5-$I$5+1&gt;'Primary Inputs'!$C$17,0,(SUM(OFFSET($I$75,0,L$5-$I$5-$A121+1)))*$C121))</f>
        <v xml:space="preserve"> </v>
      </c>
      <c r="M121" s="186" t="str">
        <f ca="1">IF(M$5-$I$5&lt;$A121-1," ",IF(M$5-$I$5+1&gt;'Primary Inputs'!$C$17,0,(SUM(OFFSET($I$75,0,M$5-$I$5-$A121+1)))*$C121))</f>
        <v xml:space="preserve"> </v>
      </c>
      <c r="N121" s="186" t="str">
        <f ca="1">IF(N$5-$I$5&lt;$A121-1," ",IF(N$5-$I$5+1&gt;'Primary Inputs'!$C$17,0,(SUM(OFFSET($I$75,0,N$5-$I$5-$A121+1)))*$C121))</f>
        <v xml:space="preserve"> </v>
      </c>
      <c r="O121" s="186" t="str">
        <f ca="1">IF(O$5-$I$5&lt;$A121-1," ",IF(O$5-$I$5+1&gt;'Primary Inputs'!$C$17,0,(SUM(OFFSET($I$75,0,O$5-$I$5-$A121+1)))*$C121))</f>
        <v xml:space="preserve"> </v>
      </c>
      <c r="P121" s="186" t="str">
        <f ca="1">IF(P$5-$I$5&lt;$A121-1," ",IF(P$5-$I$5+1&gt;'Primary Inputs'!$C$17,0,(SUM(OFFSET($I$75,0,P$5-$I$5-$A121+1)))*$C121))</f>
        <v xml:space="preserve"> </v>
      </c>
      <c r="Q121" s="186" t="str">
        <f ca="1">IF(Q$5-$I$5&lt;$A121-1," ",IF(Q$5-$I$5+1&gt;'Primary Inputs'!$C$17,0,(SUM(OFFSET($I$75,0,Q$5-$I$5-$A121+1)))*$C121))</f>
        <v xml:space="preserve"> </v>
      </c>
      <c r="R121" s="186" t="str">
        <f ca="1">IF(R$5-$I$5&lt;$A121-1," ",IF(R$5-$I$5+1&gt;'Primary Inputs'!$C$17,0,(SUM(OFFSET($I$75,0,R$5-$I$5-$A121+1)))*$C121))</f>
        <v xml:space="preserve"> </v>
      </c>
      <c r="S121" s="186" t="str">
        <f ca="1">IF(S$5-$I$5&lt;$A121-1," ",IF(S$5-$I$5+1&gt;'Primary Inputs'!$C$17,0,(SUM(OFFSET($I$75,0,S$5-$I$5-$A121+1)))*$C121))</f>
        <v xml:space="preserve"> </v>
      </c>
      <c r="T121" s="186" t="str">
        <f ca="1">IF(T$5-$I$5&lt;$A121-1," ",IF(T$5-$I$5+1&gt;'Primary Inputs'!$C$17,0,(SUM(OFFSET($I$75,0,T$5-$I$5-$A121+1)))*$C121))</f>
        <v xml:space="preserve"> </v>
      </c>
      <c r="U121" s="186" t="str">
        <f ca="1">IF(U$5-$I$5&lt;$A121-1," ",IF(U$5-$I$5+1&gt;'Primary Inputs'!$C$17,0,(SUM(OFFSET($I$75,0,U$5-$I$5-$A121+1)))*$C121))</f>
        <v xml:space="preserve"> </v>
      </c>
      <c r="V121" s="186" t="str">
        <f ca="1">IF(V$5-$I$5&lt;$A121-1," ",IF(V$5-$I$5+1&gt;'Primary Inputs'!$C$17,0,(SUM(OFFSET($I$75,0,V$5-$I$5-$A121+1)))*$C121))</f>
        <v xml:space="preserve"> </v>
      </c>
      <c r="W121" s="186" t="str">
        <f ca="1">IF(W$5-$I$5&lt;$A121-1," ",IF(W$5-$I$5+1&gt;'Primary Inputs'!$C$17,0,(SUM(OFFSET($I$75,0,W$5-$I$5-$A121+1)))*$C121))</f>
        <v xml:space="preserve"> </v>
      </c>
      <c r="X121" s="186" t="str">
        <f ca="1">IF(X$5-$I$5&lt;$A121-1," ",IF(X$5-$I$5+1&gt;'Primary Inputs'!$C$17,0,(SUM(OFFSET($I$75,0,X$5-$I$5-$A121+1)))*$C121))</f>
        <v xml:space="preserve"> </v>
      </c>
      <c r="Y121" s="186" t="str">
        <f ca="1">IF(Y$5-$I$5&lt;$A121-1," ",IF(Y$5-$I$5+1&gt;'Primary Inputs'!$C$17,0,(SUM(OFFSET($I$75,0,Y$5-$I$5-$A121+1)))*$C121))</f>
        <v xml:space="preserve"> </v>
      </c>
      <c r="Z121" s="186" t="str">
        <f ca="1">IF(Z$5-$I$5&lt;$A121-1," ",IF(Z$5-$I$5+1&gt;'Primary Inputs'!$C$17,0,(SUM(OFFSET($I$75,0,Z$5-$I$5-$A121+1)))*$C121))</f>
        <v xml:space="preserve"> </v>
      </c>
      <c r="AA121" s="186" t="str">
        <f ca="1">IF(AA$5-$I$5&lt;$A121-1," ",IF(AA$5-$I$5+1&gt;'Primary Inputs'!$C$17,0,(SUM(OFFSET($I$75,0,AA$5-$I$5-$A121+1)))*$C121))</f>
        <v xml:space="preserve"> </v>
      </c>
      <c r="AB121" s="186" t="str">
        <f ca="1">IF(AB$5-$I$5&lt;$A121-1," ",IF(AB$5-$I$5+1&gt;'Primary Inputs'!$C$17,0,(SUM(OFFSET($I$75,0,AB$5-$I$5-$A121+1)))*$C121))</f>
        <v xml:space="preserve"> </v>
      </c>
      <c r="AC121" s="186" t="str">
        <f ca="1">IF(AC$5-$I$5&lt;$A121-1," ",IF(AC$5-$I$5+1&gt;'Primary Inputs'!$C$17,0,(SUM(OFFSET($I$75,0,AC$5-$I$5-$A121+1)))*$C121))</f>
        <v xml:space="preserve"> </v>
      </c>
      <c r="AD121" s="186" t="str">
        <f ca="1">IF(AD$5-$I$5&lt;$A121-1," ",IF(AD$5-$I$5+1&gt;'Primary Inputs'!$C$17,0,(SUM(OFFSET($I$75,0,AD$5-$I$5-$A121+1)))*$C121))</f>
        <v xml:space="preserve"> </v>
      </c>
      <c r="AE121" s="186" t="str">
        <f ca="1">IF(AE$5-$I$5&lt;$A121-1," ",IF(AE$5-$I$5+1&gt;'Primary Inputs'!$C$17,0,(SUM(OFFSET($I$75,0,AE$5-$I$5-$A121+1)))*$C121))</f>
        <v xml:space="preserve"> </v>
      </c>
      <c r="AF121" s="186" t="str">
        <f ca="1">IF(AF$5-$I$5&lt;$A121-1," ",IF(AF$5-$I$5+1&gt;'Primary Inputs'!$C$17,0,(SUM(OFFSET($I$75,0,AF$5-$I$5-$A121+1)))*$C121))</f>
        <v xml:space="preserve"> </v>
      </c>
      <c r="AG121" s="186" t="str">
        <f ca="1">IF(AG$5-$I$5&lt;$A121-1," ",IF(AG$5-$I$5+1&gt;'Primary Inputs'!$C$17,0,(SUM(OFFSET($I$75,0,AG$5-$I$5-$A121+1)))*$C121))</f>
        <v xml:space="preserve"> </v>
      </c>
      <c r="AH121" s="186" t="str">
        <f ca="1">IF(AH$5-$I$5&lt;$A121-1," ",IF(AH$5-$I$5+1&gt;'Primary Inputs'!$C$17,0,(SUM(OFFSET($I$75,0,AH$5-$I$5-$A121+1)))*$C121))</f>
        <v xml:space="preserve"> </v>
      </c>
      <c r="AI121" s="186" t="str">
        <f ca="1">IF(AI$5-$I$5&lt;$A121-1," ",IF(AI$5-$I$5+1&gt;'Primary Inputs'!$C$17,0,(SUM(OFFSET($I$75,0,AI$5-$I$5-$A121+1)))*$C121))</f>
        <v xml:space="preserve"> </v>
      </c>
      <c r="AJ121" s="186" t="str">
        <f ca="1">IF(AJ$5-$I$5&lt;$A121-1," ",IF(AJ$5-$I$5+1&gt;'Primary Inputs'!$C$17,0,(SUM(OFFSET($I$75,0,AJ$5-$I$5-$A121+1)))*$C121))</f>
        <v xml:space="preserve"> </v>
      </c>
      <c r="AK121" s="186" t="str">
        <f ca="1">IF(AK$5-$I$5&lt;$A121-1," ",IF(AK$5-$I$5+1&gt;'Primary Inputs'!$C$17,0,(SUM(OFFSET($I$75,0,AK$5-$I$5-$A121+1)))*$C121))</f>
        <v xml:space="preserve"> </v>
      </c>
      <c r="AL121" s="186" t="str">
        <f ca="1">IF(AL$5-$I$5&lt;$A121-1," ",IF(AL$5-$I$5+1&gt;'Primary Inputs'!$C$17,0,(SUM(OFFSET($I$75,0,AL$5-$I$5-$A121+1)))*$C121))</f>
        <v xml:space="preserve"> </v>
      </c>
      <c r="AM121" s="186" t="str">
        <f ca="1">IF(AM$5-$I$5&lt;$A121-1," ",IF(AM$5-$I$5+1&gt;'Primary Inputs'!$C$17,0,(SUM(OFFSET($I$75,0,AM$5-$I$5-$A121+1)))*$C121))</f>
        <v xml:space="preserve"> </v>
      </c>
      <c r="AN121" s="186" t="str">
        <f ca="1">IF(AN$5-$I$5&lt;$A121-1," ",IF(AN$5-$I$5+1&gt;'Primary Inputs'!$C$17,0,(SUM(OFFSET($I$75,0,AN$5-$I$5-$A121+1)))*$C121))</f>
        <v xml:space="preserve"> </v>
      </c>
      <c r="AO121" s="186" t="str">
        <f ca="1">IF(AO$5-$I$5&lt;$A121-1," ",IF(AO$5-$I$5+1&gt;'Primary Inputs'!$C$17,0,(SUM(OFFSET($I$75,0,AO$5-$I$5-$A121+1)))*$C121))</f>
        <v xml:space="preserve"> </v>
      </c>
      <c r="AP121" s="186" t="str">
        <f ca="1">IF(AP$5-$I$5&lt;$A121-1," ",IF(AP$5-$I$5+1&gt;'Primary Inputs'!$C$17,0,(SUM(OFFSET($I$75,0,AP$5-$I$5-$A121+1)))*$C121))</f>
        <v xml:space="preserve"> </v>
      </c>
      <c r="AQ121" s="186" t="str">
        <f ca="1">IF(AQ$5-$I$5&lt;$A121-1," ",IF(AQ$5-$I$5+1&gt;'Primary Inputs'!$C$17,0,(SUM(OFFSET($I$75,0,AQ$5-$I$5-$A121+1)))*$C121))</f>
        <v xml:space="preserve"> </v>
      </c>
      <c r="AR121" s="186" t="str">
        <f ca="1">IF(AR$5-$I$5&lt;$A121-1," ",IF(AR$5-$I$5+1&gt;'Primary Inputs'!$C$17,0,(SUM(OFFSET($I$75,0,AR$5-$I$5-$A121+1)))*$C121))</f>
        <v xml:space="preserve"> </v>
      </c>
      <c r="AS121" s="186" t="str">
        <f ca="1">IF(AS$5-$I$5&lt;$A121-1," ",IF(AS$5-$I$5+1&gt;'Primary Inputs'!$C$17,0,(SUM(OFFSET($I$75,0,AS$5-$I$5-$A121+1)))*$C121))</f>
        <v xml:space="preserve"> </v>
      </c>
      <c r="AT121" s="186" t="str">
        <f ca="1">IF(AT$5-$I$5&lt;$A121-1," ",IF(AT$5-$I$5+1&gt;'Primary Inputs'!$C$17,0,(SUM(OFFSET($I$75,0,AT$5-$I$5-$A121+1)))*$C121))</f>
        <v xml:space="preserve"> </v>
      </c>
      <c r="AU121" s="186" t="str">
        <f ca="1">IF(AU$5-$I$5&lt;$A121-1," ",IF(AU$5-$I$5+1&gt;'Primary Inputs'!$C$17,0,(SUM(OFFSET($I$75,0,AU$5-$I$5-$A121+1)))*$C121))</f>
        <v xml:space="preserve"> </v>
      </c>
      <c r="AV121" s="186" t="str">
        <f ca="1">IF(AV$5-$I$5&lt;$A121-1," ",IF(AV$5-$I$5+1&gt;'Primary Inputs'!$C$17,0,(SUM(OFFSET($I$75,0,AV$5-$I$5-$A121+1)))*$C121))</f>
        <v xml:space="preserve"> </v>
      </c>
      <c r="AW121" s="186" t="str">
        <f ca="1">IF(AW$5-$I$5&lt;$A121-1," ",IF(AW$5-$I$5+1&gt;'Primary Inputs'!$C$17,0,(SUM(OFFSET($I$75,0,AW$5-$I$5-$A121+1)))*$C121))</f>
        <v xml:space="preserve"> </v>
      </c>
      <c r="AX121" s="186">
        <f ca="1">IF(AX$5-$I$5&lt;$A121-1," ",IF(AX$5-$I$5+1&gt;'Primary Inputs'!$C$17,0,(SUM(OFFSET($I$75,0,AX$5-$I$5-$A121+1)))*$C121))</f>
        <v>0</v>
      </c>
      <c r="AY121" s="186">
        <f ca="1">IF(AY$5-$I$5&lt;$A121-1," ",IF(AY$5-$I$5+1&gt;'Primary Inputs'!$C$17,0,(SUM(OFFSET($I$75,0,AY$5-$I$5-$A121+1)))*$C121))</f>
        <v>0</v>
      </c>
      <c r="AZ121" s="186">
        <f ca="1">IF(AZ$5-$I$5&lt;$A121-1," ",IF(AZ$5-$I$5+1&gt;'Primary Inputs'!$C$17,0,(SUM(OFFSET($I$75,0,AZ$5-$I$5-$A121+1)))*$C121))</f>
        <v>0</v>
      </c>
      <c r="BA121" s="186">
        <f ca="1">IF(BA$5-$I$5&lt;$A121-1," ",IF(BA$5-$I$5+1&gt;'Primary Inputs'!$C$17,0,(SUM(OFFSET($I$75,0,BA$5-$I$5-$A121+1)))*$C121))</f>
        <v>0</v>
      </c>
      <c r="BB121" s="186">
        <f ca="1">IF(BB$5-$I$5&lt;$A121-1," ",IF(BB$5-$I$5+1&gt;'Primary Inputs'!$C$17,0,(SUM(OFFSET($I$75,0,BB$5-$I$5-$A121+1)))*$C121))</f>
        <v>0</v>
      </c>
      <c r="BC121" s="186">
        <f ca="1">IF(BC$5-$I$5&lt;$A121-1," ",IF(BC$5-$I$5+1&gt;'Primary Inputs'!$C$17,0,(SUM(OFFSET($I$75,0,BC$5-$I$5-$A121+1)))*$C121))</f>
        <v>0</v>
      </c>
      <c r="BD121" s="186">
        <f ca="1">IF(BD$5-$I$5&lt;$A121-1," ",IF(BD$5-$I$5+1&gt;'Primary Inputs'!$C$17,0,(SUM(OFFSET($I$75,0,BD$5-$I$5-$A121+1)))*$C121))</f>
        <v>0</v>
      </c>
      <c r="BE121" s="186">
        <f ca="1">IF(BE$5-$I$5&lt;$A121-1," ",IF(BE$5-$I$5+1&gt;'Primary Inputs'!$C$17,0,(SUM(OFFSET($I$75,0,BE$5-$I$5-$A121+1)))*$C121))</f>
        <v>0</v>
      </c>
      <c r="BF121" s="186">
        <f ca="1">IF(BF$5-$I$5&lt;$A121-1," ",IF(BF$5-$I$5+1&gt;'Primary Inputs'!$C$17,0,(SUM(OFFSET($I$75,0,BF$5-$I$5-$A121+1)))*$C121))</f>
        <v>0</v>
      </c>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row>
    <row r="122" spans="1:104">
      <c r="A122" s="134">
        <v>43</v>
      </c>
      <c r="B122" s="134" t="s">
        <v>215</v>
      </c>
      <c r="C122" s="134">
        <f ca="1">OFFSET('Primary Inputs'!$E$12,0,$A122-1)</f>
        <v>0</v>
      </c>
      <c r="I122" s="186" t="str">
        <f ca="1">IF(I$5-$I$5&lt;$A122-1," ",IF(I$5-$I$5+1&gt;'Primary Inputs'!$C$17,0,(SUM(OFFSET($I$75,0,I$5-$I$5-$A122+1)))*$C122))</f>
        <v xml:space="preserve"> </v>
      </c>
      <c r="J122" s="186" t="str">
        <f ca="1">IF(J$5-$I$5&lt;$A122-1," ",IF(J$5-$I$5+1&gt;'Primary Inputs'!$C$17,0,(SUM(OFFSET($I$75,0,J$5-$I$5-$A122+1)))*$C122))</f>
        <v xml:space="preserve"> </v>
      </c>
      <c r="K122" s="186" t="str">
        <f ca="1">IF(K$5-$I$5&lt;$A122-1," ",IF(K$5-$I$5+1&gt;'Primary Inputs'!$C$17,0,(SUM(OFFSET($I$75,0,K$5-$I$5-$A122+1)))*$C122))</f>
        <v xml:space="preserve"> </v>
      </c>
      <c r="L122" s="186" t="str">
        <f ca="1">IF(L$5-$I$5&lt;$A122-1," ",IF(L$5-$I$5+1&gt;'Primary Inputs'!$C$17,0,(SUM(OFFSET($I$75,0,L$5-$I$5-$A122+1)))*$C122))</f>
        <v xml:space="preserve"> </v>
      </c>
      <c r="M122" s="186" t="str">
        <f ca="1">IF(M$5-$I$5&lt;$A122-1," ",IF(M$5-$I$5+1&gt;'Primary Inputs'!$C$17,0,(SUM(OFFSET($I$75,0,M$5-$I$5-$A122+1)))*$C122))</f>
        <v xml:space="preserve"> </v>
      </c>
      <c r="N122" s="186" t="str">
        <f ca="1">IF(N$5-$I$5&lt;$A122-1," ",IF(N$5-$I$5+1&gt;'Primary Inputs'!$C$17,0,(SUM(OFFSET($I$75,0,N$5-$I$5-$A122+1)))*$C122))</f>
        <v xml:space="preserve"> </v>
      </c>
      <c r="O122" s="186" t="str">
        <f ca="1">IF(O$5-$I$5&lt;$A122-1," ",IF(O$5-$I$5+1&gt;'Primary Inputs'!$C$17,0,(SUM(OFFSET($I$75,0,O$5-$I$5-$A122+1)))*$C122))</f>
        <v xml:space="preserve"> </v>
      </c>
      <c r="P122" s="186" t="str">
        <f ca="1">IF(P$5-$I$5&lt;$A122-1," ",IF(P$5-$I$5+1&gt;'Primary Inputs'!$C$17,0,(SUM(OFFSET($I$75,0,P$5-$I$5-$A122+1)))*$C122))</f>
        <v xml:space="preserve"> </v>
      </c>
      <c r="Q122" s="186" t="str">
        <f ca="1">IF(Q$5-$I$5&lt;$A122-1," ",IF(Q$5-$I$5+1&gt;'Primary Inputs'!$C$17,0,(SUM(OFFSET($I$75,0,Q$5-$I$5-$A122+1)))*$C122))</f>
        <v xml:space="preserve"> </v>
      </c>
      <c r="R122" s="186" t="str">
        <f ca="1">IF(R$5-$I$5&lt;$A122-1," ",IF(R$5-$I$5+1&gt;'Primary Inputs'!$C$17,0,(SUM(OFFSET($I$75,0,R$5-$I$5-$A122+1)))*$C122))</f>
        <v xml:space="preserve"> </v>
      </c>
      <c r="S122" s="186" t="str">
        <f ca="1">IF(S$5-$I$5&lt;$A122-1," ",IF(S$5-$I$5+1&gt;'Primary Inputs'!$C$17,0,(SUM(OFFSET($I$75,0,S$5-$I$5-$A122+1)))*$C122))</f>
        <v xml:space="preserve"> </v>
      </c>
      <c r="T122" s="186" t="str">
        <f ca="1">IF(T$5-$I$5&lt;$A122-1," ",IF(T$5-$I$5+1&gt;'Primary Inputs'!$C$17,0,(SUM(OFFSET($I$75,0,T$5-$I$5-$A122+1)))*$C122))</f>
        <v xml:space="preserve"> </v>
      </c>
      <c r="U122" s="186" t="str">
        <f ca="1">IF(U$5-$I$5&lt;$A122-1," ",IF(U$5-$I$5+1&gt;'Primary Inputs'!$C$17,0,(SUM(OFFSET($I$75,0,U$5-$I$5-$A122+1)))*$C122))</f>
        <v xml:space="preserve"> </v>
      </c>
      <c r="V122" s="186" t="str">
        <f ca="1">IF(V$5-$I$5&lt;$A122-1," ",IF(V$5-$I$5+1&gt;'Primary Inputs'!$C$17,0,(SUM(OFFSET($I$75,0,V$5-$I$5-$A122+1)))*$C122))</f>
        <v xml:space="preserve"> </v>
      </c>
      <c r="W122" s="186" t="str">
        <f ca="1">IF(W$5-$I$5&lt;$A122-1," ",IF(W$5-$I$5+1&gt;'Primary Inputs'!$C$17,0,(SUM(OFFSET($I$75,0,W$5-$I$5-$A122+1)))*$C122))</f>
        <v xml:space="preserve"> </v>
      </c>
      <c r="X122" s="186" t="str">
        <f ca="1">IF(X$5-$I$5&lt;$A122-1," ",IF(X$5-$I$5+1&gt;'Primary Inputs'!$C$17,0,(SUM(OFFSET($I$75,0,X$5-$I$5-$A122+1)))*$C122))</f>
        <v xml:space="preserve"> </v>
      </c>
      <c r="Y122" s="186" t="str">
        <f ca="1">IF(Y$5-$I$5&lt;$A122-1," ",IF(Y$5-$I$5+1&gt;'Primary Inputs'!$C$17,0,(SUM(OFFSET($I$75,0,Y$5-$I$5-$A122+1)))*$C122))</f>
        <v xml:space="preserve"> </v>
      </c>
      <c r="Z122" s="186" t="str">
        <f ca="1">IF(Z$5-$I$5&lt;$A122-1," ",IF(Z$5-$I$5+1&gt;'Primary Inputs'!$C$17,0,(SUM(OFFSET($I$75,0,Z$5-$I$5-$A122+1)))*$C122))</f>
        <v xml:space="preserve"> </v>
      </c>
      <c r="AA122" s="186" t="str">
        <f ca="1">IF(AA$5-$I$5&lt;$A122-1," ",IF(AA$5-$I$5+1&gt;'Primary Inputs'!$C$17,0,(SUM(OFFSET($I$75,0,AA$5-$I$5-$A122+1)))*$C122))</f>
        <v xml:space="preserve"> </v>
      </c>
      <c r="AB122" s="186" t="str">
        <f ca="1">IF(AB$5-$I$5&lt;$A122-1," ",IF(AB$5-$I$5+1&gt;'Primary Inputs'!$C$17,0,(SUM(OFFSET($I$75,0,AB$5-$I$5-$A122+1)))*$C122))</f>
        <v xml:space="preserve"> </v>
      </c>
      <c r="AC122" s="186" t="str">
        <f ca="1">IF(AC$5-$I$5&lt;$A122-1," ",IF(AC$5-$I$5+1&gt;'Primary Inputs'!$C$17,0,(SUM(OFFSET($I$75,0,AC$5-$I$5-$A122+1)))*$C122))</f>
        <v xml:space="preserve"> </v>
      </c>
      <c r="AD122" s="186" t="str">
        <f ca="1">IF(AD$5-$I$5&lt;$A122-1," ",IF(AD$5-$I$5+1&gt;'Primary Inputs'!$C$17,0,(SUM(OFFSET($I$75,0,AD$5-$I$5-$A122+1)))*$C122))</f>
        <v xml:space="preserve"> </v>
      </c>
      <c r="AE122" s="186" t="str">
        <f ca="1">IF(AE$5-$I$5&lt;$A122-1," ",IF(AE$5-$I$5+1&gt;'Primary Inputs'!$C$17,0,(SUM(OFFSET($I$75,0,AE$5-$I$5-$A122+1)))*$C122))</f>
        <v xml:space="preserve"> </v>
      </c>
      <c r="AF122" s="186" t="str">
        <f ca="1">IF(AF$5-$I$5&lt;$A122-1," ",IF(AF$5-$I$5+1&gt;'Primary Inputs'!$C$17,0,(SUM(OFFSET($I$75,0,AF$5-$I$5-$A122+1)))*$C122))</f>
        <v xml:space="preserve"> </v>
      </c>
      <c r="AG122" s="186" t="str">
        <f ca="1">IF(AG$5-$I$5&lt;$A122-1," ",IF(AG$5-$I$5+1&gt;'Primary Inputs'!$C$17,0,(SUM(OFFSET($I$75,0,AG$5-$I$5-$A122+1)))*$C122))</f>
        <v xml:space="preserve"> </v>
      </c>
      <c r="AH122" s="186" t="str">
        <f ca="1">IF(AH$5-$I$5&lt;$A122-1," ",IF(AH$5-$I$5+1&gt;'Primary Inputs'!$C$17,0,(SUM(OFFSET($I$75,0,AH$5-$I$5-$A122+1)))*$C122))</f>
        <v xml:space="preserve"> </v>
      </c>
      <c r="AI122" s="186" t="str">
        <f ca="1">IF(AI$5-$I$5&lt;$A122-1," ",IF(AI$5-$I$5+1&gt;'Primary Inputs'!$C$17,0,(SUM(OFFSET($I$75,0,AI$5-$I$5-$A122+1)))*$C122))</f>
        <v xml:space="preserve"> </v>
      </c>
      <c r="AJ122" s="186" t="str">
        <f ca="1">IF(AJ$5-$I$5&lt;$A122-1," ",IF(AJ$5-$I$5+1&gt;'Primary Inputs'!$C$17,0,(SUM(OFFSET($I$75,0,AJ$5-$I$5-$A122+1)))*$C122))</f>
        <v xml:space="preserve"> </v>
      </c>
      <c r="AK122" s="186" t="str">
        <f ca="1">IF(AK$5-$I$5&lt;$A122-1," ",IF(AK$5-$I$5+1&gt;'Primary Inputs'!$C$17,0,(SUM(OFFSET($I$75,0,AK$5-$I$5-$A122+1)))*$C122))</f>
        <v xml:space="preserve"> </v>
      </c>
      <c r="AL122" s="186" t="str">
        <f ca="1">IF(AL$5-$I$5&lt;$A122-1," ",IF(AL$5-$I$5+1&gt;'Primary Inputs'!$C$17,0,(SUM(OFFSET($I$75,0,AL$5-$I$5-$A122+1)))*$C122))</f>
        <v xml:space="preserve"> </v>
      </c>
      <c r="AM122" s="186" t="str">
        <f ca="1">IF(AM$5-$I$5&lt;$A122-1," ",IF(AM$5-$I$5+1&gt;'Primary Inputs'!$C$17,0,(SUM(OFFSET($I$75,0,AM$5-$I$5-$A122+1)))*$C122))</f>
        <v xml:space="preserve"> </v>
      </c>
      <c r="AN122" s="186" t="str">
        <f ca="1">IF(AN$5-$I$5&lt;$A122-1," ",IF(AN$5-$I$5+1&gt;'Primary Inputs'!$C$17,0,(SUM(OFFSET($I$75,0,AN$5-$I$5-$A122+1)))*$C122))</f>
        <v xml:space="preserve"> </v>
      </c>
      <c r="AO122" s="186" t="str">
        <f ca="1">IF(AO$5-$I$5&lt;$A122-1," ",IF(AO$5-$I$5+1&gt;'Primary Inputs'!$C$17,0,(SUM(OFFSET($I$75,0,AO$5-$I$5-$A122+1)))*$C122))</f>
        <v xml:space="preserve"> </v>
      </c>
      <c r="AP122" s="186" t="str">
        <f ca="1">IF(AP$5-$I$5&lt;$A122-1," ",IF(AP$5-$I$5+1&gt;'Primary Inputs'!$C$17,0,(SUM(OFFSET($I$75,0,AP$5-$I$5-$A122+1)))*$C122))</f>
        <v xml:space="preserve"> </v>
      </c>
      <c r="AQ122" s="186" t="str">
        <f ca="1">IF(AQ$5-$I$5&lt;$A122-1," ",IF(AQ$5-$I$5+1&gt;'Primary Inputs'!$C$17,0,(SUM(OFFSET($I$75,0,AQ$5-$I$5-$A122+1)))*$C122))</f>
        <v xml:space="preserve"> </v>
      </c>
      <c r="AR122" s="186" t="str">
        <f ca="1">IF(AR$5-$I$5&lt;$A122-1," ",IF(AR$5-$I$5+1&gt;'Primary Inputs'!$C$17,0,(SUM(OFFSET($I$75,0,AR$5-$I$5-$A122+1)))*$C122))</f>
        <v xml:space="preserve"> </v>
      </c>
      <c r="AS122" s="186" t="str">
        <f ca="1">IF(AS$5-$I$5&lt;$A122-1," ",IF(AS$5-$I$5+1&gt;'Primary Inputs'!$C$17,0,(SUM(OFFSET($I$75,0,AS$5-$I$5-$A122+1)))*$C122))</f>
        <v xml:space="preserve"> </v>
      </c>
      <c r="AT122" s="186" t="str">
        <f ca="1">IF(AT$5-$I$5&lt;$A122-1," ",IF(AT$5-$I$5+1&gt;'Primary Inputs'!$C$17,0,(SUM(OFFSET($I$75,0,AT$5-$I$5-$A122+1)))*$C122))</f>
        <v xml:space="preserve"> </v>
      </c>
      <c r="AU122" s="186" t="str">
        <f ca="1">IF(AU$5-$I$5&lt;$A122-1," ",IF(AU$5-$I$5+1&gt;'Primary Inputs'!$C$17,0,(SUM(OFFSET($I$75,0,AU$5-$I$5-$A122+1)))*$C122))</f>
        <v xml:space="preserve"> </v>
      </c>
      <c r="AV122" s="186" t="str">
        <f ca="1">IF(AV$5-$I$5&lt;$A122-1," ",IF(AV$5-$I$5+1&gt;'Primary Inputs'!$C$17,0,(SUM(OFFSET($I$75,0,AV$5-$I$5-$A122+1)))*$C122))</f>
        <v xml:space="preserve"> </v>
      </c>
      <c r="AW122" s="186" t="str">
        <f ca="1">IF(AW$5-$I$5&lt;$A122-1," ",IF(AW$5-$I$5+1&gt;'Primary Inputs'!$C$17,0,(SUM(OFFSET($I$75,0,AW$5-$I$5-$A122+1)))*$C122))</f>
        <v xml:space="preserve"> </v>
      </c>
      <c r="AX122" s="186" t="str">
        <f ca="1">IF(AX$5-$I$5&lt;$A122-1," ",IF(AX$5-$I$5+1&gt;'Primary Inputs'!$C$17,0,(SUM(OFFSET($I$75,0,AX$5-$I$5-$A122+1)))*$C122))</f>
        <v xml:space="preserve"> </v>
      </c>
      <c r="AY122" s="186">
        <f ca="1">IF(AY$5-$I$5&lt;$A122-1," ",IF(AY$5-$I$5+1&gt;'Primary Inputs'!$C$17,0,(SUM(OFFSET($I$75,0,AY$5-$I$5-$A122+1)))*$C122))</f>
        <v>0</v>
      </c>
      <c r="AZ122" s="186">
        <f ca="1">IF(AZ$5-$I$5&lt;$A122-1," ",IF(AZ$5-$I$5+1&gt;'Primary Inputs'!$C$17,0,(SUM(OFFSET($I$75,0,AZ$5-$I$5-$A122+1)))*$C122))</f>
        <v>0</v>
      </c>
      <c r="BA122" s="186">
        <f ca="1">IF(BA$5-$I$5&lt;$A122-1," ",IF(BA$5-$I$5+1&gt;'Primary Inputs'!$C$17,0,(SUM(OFFSET($I$75,0,BA$5-$I$5-$A122+1)))*$C122))</f>
        <v>0</v>
      </c>
      <c r="BB122" s="186">
        <f ca="1">IF(BB$5-$I$5&lt;$A122-1," ",IF(BB$5-$I$5+1&gt;'Primary Inputs'!$C$17,0,(SUM(OFFSET($I$75,0,BB$5-$I$5-$A122+1)))*$C122))</f>
        <v>0</v>
      </c>
      <c r="BC122" s="186">
        <f ca="1">IF(BC$5-$I$5&lt;$A122-1," ",IF(BC$5-$I$5+1&gt;'Primary Inputs'!$C$17,0,(SUM(OFFSET($I$75,0,BC$5-$I$5-$A122+1)))*$C122))</f>
        <v>0</v>
      </c>
      <c r="BD122" s="186">
        <f ca="1">IF(BD$5-$I$5&lt;$A122-1," ",IF(BD$5-$I$5+1&gt;'Primary Inputs'!$C$17,0,(SUM(OFFSET($I$75,0,BD$5-$I$5-$A122+1)))*$C122))</f>
        <v>0</v>
      </c>
      <c r="BE122" s="186">
        <f ca="1">IF(BE$5-$I$5&lt;$A122-1," ",IF(BE$5-$I$5+1&gt;'Primary Inputs'!$C$17,0,(SUM(OFFSET($I$75,0,BE$5-$I$5-$A122+1)))*$C122))</f>
        <v>0</v>
      </c>
      <c r="BF122" s="186">
        <f ca="1">IF(BF$5-$I$5&lt;$A122-1," ",IF(BF$5-$I$5+1&gt;'Primary Inputs'!$C$17,0,(SUM(OFFSET($I$75,0,BF$5-$I$5-$A122+1)))*$C122))</f>
        <v>0</v>
      </c>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row>
    <row r="123" spans="1:104">
      <c r="A123" s="134">
        <v>44</v>
      </c>
      <c r="B123" s="134" t="s">
        <v>216</v>
      </c>
      <c r="C123" s="134">
        <f ca="1">OFFSET('Primary Inputs'!$E$12,0,$A123-1)</f>
        <v>0</v>
      </c>
      <c r="I123" s="186" t="str">
        <f ca="1">IF(I$5-$I$5&lt;$A123-1," ",IF(I$5-$I$5+1&gt;'Primary Inputs'!$C$17,0,(SUM(OFFSET($I$75,0,I$5-$I$5-$A123+1)))*$C123))</f>
        <v xml:space="preserve"> </v>
      </c>
      <c r="J123" s="186" t="str">
        <f ca="1">IF(J$5-$I$5&lt;$A123-1," ",IF(J$5-$I$5+1&gt;'Primary Inputs'!$C$17,0,(SUM(OFFSET($I$75,0,J$5-$I$5-$A123+1)))*$C123))</f>
        <v xml:space="preserve"> </v>
      </c>
      <c r="K123" s="186" t="str">
        <f ca="1">IF(K$5-$I$5&lt;$A123-1," ",IF(K$5-$I$5+1&gt;'Primary Inputs'!$C$17,0,(SUM(OFFSET($I$75,0,K$5-$I$5-$A123+1)))*$C123))</f>
        <v xml:space="preserve"> </v>
      </c>
      <c r="L123" s="186" t="str">
        <f ca="1">IF(L$5-$I$5&lt;$A123-1," ",IF(L$5-$I$5+1&gt;'Primary Inputs'!$C$17,0,(SUM(OFFSET($I$75,0,L$5-$I$5-$A123+1)))*$C123))</f>
        <v xml:space="preserve"> </v>
      </c>
      <c r="M123" s="186" t="str">
        <f ca="1">IF(M$5-$I$5&lt;$A123-1," ",IF(M$5-$I$5+1&gt;'Primary Inputs'!$C$17,0,(SUM(OFFSET($I$75,0,M$5-$I$5-$A123+1)))*$C123))</f>
        <v xml:space="preserve"> </v>
      </c>
      <c r="N123" s="186" t="str">
        <f ca="1">IF(N$5-$I$5&lt;$A123-1," ",IF(N$5-$I$5+1&gt;'Primary Inputs'!$C$17,0,(SUM(OFFSET($I$75,0,N$5-$I$5-$A123+1)))*$C123))</f>
        <v xml:space="preserve"> </v>
      </c>
      <c r="O123" s="186" t="str">
        <f ca="1">IF(O$5-$I$5&lt;$A123-1," ",IF(O$5-$I$5+1&gt;'Primary Inputs'!$C$17,0,(SUM(OFFSET($I$75,0,O$5-$I$5-$A123+1)))*$C123))</f>
        <v xml:space="preserve"> </v>
      </c>
      <c r="P123" s="186" t="str">
        <f ca="1">IF(P$5-$I$5&lt;$A123-1," ",IF(P$5-$I$5+1&gt;'Primary Inputs'!$C$17,0,(SUM(OFFSET($I$75,0,P$5-$I$5-$A123+1)))*$C123))</f>
        <v xml:space="preserve"> </v>
      </c>
      <c r="Q123" s="186" t="str">
        <f ca="1">IF(Q$5-$I$5&lt;$A123-1," ",IF(Q$5-$I$5+1&gt;'Primary Inputs'!$C$17,0,(SUM(OFFSET($I$75,0,Q$5-$I$5-$A123+1)))*$C123))</f>
        <v xml:space="preserve"> </v>
      </c>
      <c r="R123" s="186" t="str">
        <f ca="1">IF(R$5-$I$5&lt;$A123-1," ",IF(R$5-$I$5+1&gt;'Primary Inputs'!$C$17,0,(SUM(OFFSET($I$75,0,R$5-$I$5-$A123+1)))*$C123))</f>
        <v xml:space="preserve"> </v>
      </c>
      <c r="S123" s="186" t="str">
        <f ca="1">IF(S$5-$I$5&lt;$A123-1," ",IF(S$5-$I$5+1&gt;'Primary Inputs'!$C$17,0,(SUM(OFFSET($I$75,0,S$5-$I$5-$A123+1)))*$C123))</f>
        <v xml:space="preserve"> </v>
      </c>
      <c r="T123" s="186" t="str">
        <f ca="1">IF(T$5-$I$5&lt;$A123-1," ",IF(T$5-$I$5+1&gt;'Primary Inputs'!$C$17,0,(SUM(OFFSET($I$75,0,T$5-$I$5-$A123+1)))*$C123))</f>
        <v xml:space="preserve"> </v>
      </c>
      <c r="U123" s="186" t="str">
        <f ca="1">IF(U$5-$I$5&lt;$A123-1," ",IF(U$5-$I$5+1&gt;'Primary Inputs'!$C$17,0,(SUM(OFFSET($I$75,0,U$5-$I$5-$A123+1)))*$C123))</f>
        <v xml:space="preserve"> </v>
      </c>
      <c r="V123" s="186" t="str">
        <f ca="1">IF(V$5-$I$5&lt;$A123-1," ",IF(V$5-$I$5+1&gt;'Primary Inputs'!$C$17,0,(SUM(OFFSET($I$75,0,V$5-$I$5-$A123+1)))*$C123))</f>
        <v xml:space="preserve"> </v>
      </c>
      <c r="W123" s="186" t="str">
        <f ca="1">IF(W$5-$I$5&lt;$A123-1," ",IF(W$5-$I$5+1&gt;'Primary Inputs'!$C$17,0,(SUM(OFFSET($I$75,0,W$5-$I$5-$A123+1)))*$C123))</f>
        <v xml:space="preserve"> </v>
      </c>
      <c r="X123" s="186" t="str">
        <f ca="1">IF(X$5-$I$5&lt;$A123-1," ",IF(X$5-$I$5+1&gt;'Primary Inputs'!$C$17,0,(SUM(OFFSET($I$75,0,X$5-$I$5-$A123+1)))*$C123))</f>
        <v xml:space="preserve"> </v>
      </c>
      <c r="Y123" s="186" t="str">
        <f ca="1">IF(Y$5-$I$5&lt;$A123-1," ",IF(Y$5-$I$5+1&gt;'Primary Inputs'!$C$17,0,(SUM(OFFSET($I$75,0,Y$5-$I$5-$A123+1)))*$C123))</f>
        <v xml:space="preserve"> </v>
      </c>
      <c r="Z123" s="186" t="str">
        <f ca="1">IF(Z$5-$I$5&lt;$A123-1," ",IF(Z$5-$I$5+1&gt;'Primary Inputs'!$C$17,0,(SUM(OFFSET($I$75,0,Z$5-$I$5-$A123+1)))*$C123))</f>
        <v xml:space="preserve"> </v>
      </c>
      <c r="AA123" s="186" t="str">
        <f ca="1">IF(AA$5-$I$5&lt;$A123-1," ",IF(AA$5-$I$5+1&gt;'Primary Inputs'!$C$17,0,(SUM(OFFSET($I$75,0,AA$5-$I$5-$A123+1)))*$C123))</f>
        <v xml:space="preserve"> </v>
      </c>
      <c r="AB123" s="186" t="str">
        <f ca="1">IF(AB$5-$I$5&lt;$A123-1," ",IF(AB$5-$I$5+1&gt;'Primary Inputs'!$C$17,0,(SUM(OFFSET($I$75,0,AB$5-$I$5-$A123+1)))*$C123))</f>
        <v xml:space="preserve"> </v>
      </c>
      <c r="AC123" s="186" t="str">
        <f ca="1">IF(AC$5-$I$5&lt;$A123-1," ",IF(AC$5-$I$5+1&gt;'Primary Inputs'!$C$17,0,(SUM(OFFSET($I$75,0,AC$5-$I$5-$A123+1)))*$C123))</f>
        <v xml:space="preserve"> </v>
      </c>
      <c r="AD123" s="186" t="str">
        <f ca="1">IF(AD$5-$I$5&lt;$A123-1," ",IF(AD$5-$I$5+1&gt;'Primary Inputs'!$C$17,0,(SUM(OFFSET($I$75,0,AD$5-$I$5-$A123+1)))*$C123))</f>
        <v xml:space="preserve"> </v>
      </c>
      <c r="AE123" s="186" t="str">
        <f ca="1">IF(AE$5-$I$5&lt;$A123-1," ",IF(AE$5-$I$5+1&gt;'Primary Inputs'!$C$17,0,(SUM(OFFSET($I$75,0,AE$5-$I$5-$A123+1)))*$C123))</f>
        <v xml:space="preserve"> </v>
      </c>
      <c r="AF123" s="186" t="str">
        <f ca="1">IF(AF$5-$I$5&lt;$A123-1," ",IF(AF$5-$I$5+1&gt;'Primary Inputs'!$C$17,0,(SUM(OFFSET($I$75,0,AF$5-$I$5-$A123+1)))*$C123))</f>
        <v xml:space="preserve"> </v>
      </c>
      <c r="AG123" s="186" t="str">
        <f ca="1">IF(AG$5-$I$5&lt;$A123-1," ",IF(AG$5-$I$5+1&gt;'Primary Inputs'!$C$17,0,(SUM(OFFSET($I$75,0,AG$5-$I$5-$A123+1)))*$C123))</f>
        <v xml:space="preserve"> </v>
      </c>
      <c r="AH123" s="186" t="str">
        <f ca="1">IF(AH$5-$I$5&lt;$A123-1," ",IF(AH$5-$I$5+1&gt;'Primary Inputs'!$C$17,0,(SUM(OFFSET($I$75,0,AH$5-$I$5-$A123+1)))*$C123))</f>
        <v xml:space="preserve"> </v>
      </c>
      <c r="AI123" s="186" t="str">
        <f ca="1">IF(AI$5-$I$5&lt;$A123-1," ",IF(AI$5-$I$5+1&gt;'Primary Inputs'!$C$17,0,(SUM(OFFSET($I$75,0,AI$5-$I$5-$A123+1)))*$C123))</f>
        <v xml:space="preserve"> </v>
      </c>
      <c r="AJ123" s="186" t="str">
        <f ca="1">IF(AJ$5-$I$5&lt;$A123-1," ",IF(AJ$5-$I$5+1&gt;'Primary Inputs'!$C$17,0,(SUM(OFFSET($I$75,0,AJ$5-$I$5-$A123+1)))*$C123))</f>
        <v xml:space="preserve"> </v>
      </c>
      <c r="AK123" s="186" t="str">
        <f ca="1">IF(AK$5-$I$5&lt;$A123-1," ",IF(AK$5-$I$5+1&gt;'Primary Inputs'!$C$17,0,(SUM(OFFSET($I$75,0,AK$5-$I$5-$A123+1)))*$C123))</f>
        <v xml:space="preserve"> </v>
      </c>
      <c r="AL123" s="186" t="str">
        <f ca="1">IF(AL$5-$I$5&lt;$A123-1," ",IF(AL$5-$I$5+1&gt;'Primary Inputs'!$C$17,0,(SUM(OFFSET($I$75,0,AL$5-$I$5-$A123+1)))*$C123))</f>
        <v xml:space="preserve"> </v>
      </c>
      <c r="AM123" s="186" t="str">
        <f ca="1">IF(AM$5-$I$5&lt;$A123-1," ",IF(AM$5-$I$5+1&gt;'Primary Inputs'!$C$17,0,(SUM(OFFSET($I$75,0,AM$5-$I$5-$A123+1)))*$C123))</f>
        <v xml:space="preserve"> </v>
      </c>
      <c r="AN123" s="186" t="str">
        <f ca="1">IF(AN$5-$I$5&lt;$A123-1," ",IF(AN$5-$I$5+1&gt;'Primary Inputs'!$C$17,0,(SUM(OFFSET($I$75,0,AN$5-$I$5-$A123+1)))*$C123))</f>
        <v xml:space="preserve"> </v>
      </c>
      <c r="AO123" s="186" t="str">
        <f ca="1">IF(AO$5-$I$5&lt;$A123-1," ",IF(AO$5-$I$5+1&gt;'Primary Inputs'!$C$17,0,(SUM(OFFSET($I$75,0,AO$5-$I$5-$A123+1)))*$C123))</f>
        <v xml:space="preserve"> </v>
      </c>
      <c r="AP123" s="186" t="str">
        <f ca="1">IF(AP$5-$I$5&lt;$A123-1," ",IF(AP$5-$I$5+1&gt;'Primary Inputs'!$C$17,0,(SUM(OFFSET($I$75,0,AP$5-$I$5-$A123+1)))*$C123))</f>
        <v xml:space="preserve"> </v>
      </c>
      <c r="AQ123" s="186" t="str">
        <f ca="1">IF(AQ$5-$I$5&lt;$A123-1," ",IF(AQ$5-$I$5+1&gt;'Primary Inputs'!$C$17,0,(SUM(OFFSET($I$75,0,AQ$5-$I$5-$A123+1)))*$C123))</f>
        <v xml:space="preserve"> </v>
      </c>
      <c r="AR123" s="186" t="str">
        <f ca="1">IF(AR$5-$I$5&lt;$A123-1," ",IF(AR$5-$I$5+1&gt;'Primary Inputs'!$C$17,0,(SUM(OFFSET($I$75,0,AR$5-$I$5-$A123+1)))*$C123))</f>
        <v xml:space="preserve"> </v>
      </c>
      <c r="AS123" s="186" t="str">
        <f ca="1">IF(AS$5-$I$5&lt;$A123-1," ",IF(AS$5-$I$5+1&gt;'Primary Inputs'!$C$17,0,(SUM(OFFSET($I$75,0,AS$5-$I$5-$A123+1)))*$C123))</f>
        <v xml:space="preserve"> </v>
      </c>
      <c r="AT123" s="186" t="str">
        <f ca="1">IF(AT$5-$I$5&lt;$A123-1," ",IF(AT$5-$I$5+1&gt;'Primary Inputs'!$C$17,0,(SUM(OFFSET($I$75,0,AT$5-$I$5-$A123+1)))*$C123))</f>
        <v xml:space="preserve"> </v>
      </c>
      <c r="AU123" s="186" t="str">
        <f ca="1">IF(AU$5-$I$5&lt;$A123-1," ",IF(AU$5-$I$5+1&gt;'Primary Inputs'!$C$17,0,(SUM(OFFSET($I$75,0,AU$5-$I$5-$A123+1)))*$C123))</f>
        <v xml:space="preserve"> </v>
      </c>
      <c r="AV123" s="186" t="str">
        <f ca="1">IF(AV$5-$I$5&lt;$A123-1," ",IF(AV$5-$I$5+1&gt;'Primary Inputs'!$C$17,0,(SUM(OFFSET($I$75,0,AV$5-$I$5-$A123+1)))*$C123))</f>
        <v xml:space="preserve"> </v>
      </c>
      <c r="AW123" s="186" t="str">
        <f ca="1">IF(AW$5-$I$5&lt;$A123-1," ",IF(AW$5-$I$5+1&gt;'Primary Inputs'!$C$17,0,(SUM(OFFSET($I$75,0,AW$5-$I$5-$A123+1)))*$C123))</f>
        <v xml:space="preserve"> </v>
      </c>
      <c r="AX123" s="186" t="str">
        <f ca="1">IF(AX$5-$I$5&lt;$A123-1," ",IF(AX$5-$I$5+1&gt;'Primary Inputs'!$C$17,0,(SUM(OFFSET($I$75,0,AX$5-$I$5-$A123+1)))*$C123))</f>
        <v xml:space="preserve"> </v>
      </c>
      <c r="AY123" s="186" t="str">
        <f ca="1">IF(AY$5-$I$5&lt;$A123-1," ",IF(AY$5-$I$5+1&gt;'Primary Inputs'!$C$17,0,(SUM(OFFSET($I$75,0,AY$5-$I$5-$A123+1)))*$C123))</f>
        <v xml:space="preserve"> </v>
      </c>
      <c r="AZ123" s="186">
        <f ca="1">IF(AZ$5-$I$5&lt;$A123-1," ",IF(AZ$5-$I$5+1&gt;'Primary Inputs'!$C$17,0,(SUM(OFFSET($I$75,0,AZ$5-$I$5-$A123+1)))*$C123))</f>
        <v>0</v>
      </c>
      <c r="BA123" s="186">
        <f ca="1">IF(BA$5-$I$5&lt;$A123-1," ",IF(BA$5-$I$5+1&gt;'Primary Inputs'!$C$17,0,(SUM(OFFSET($I$75,0,BA$5-$I$5-$A123+1)))*$C123))</f>
        <v>0</v>
      </c>
      <c r="BB123" s="186">
        <f ca="1">IF(BB$5-$I$5&lt;$A123-1," ",IF(BB$5-$I$5+1&gt;'Primary Inputs'!$C$17,0,(SUM(OFFSET($I$75,0,BB$5-$I$5-$A123+1)))*$C123))</f>
        <v>0</v>
      </c>
      <c r="BC123" s="186">
        <f ca="1">IF(BC$5-$I$5&lt;$A123-1," ",IF(BC$5-$I$5+1&gt;'Primary Inputs'!$C$17,0,(SUM(OFFSET($I$75,0,BC$5-$I$5-$A123+1)))*$C123))</f>
        <v>0</v>
      </c>
      <c r="BD123" s="186">
        <f ca="1">IF(BD$5-$I$5&lt;$A123-1," ",IF(BD$5-$I$5+1&gt;'Primary Inputs'!$C$17,0,(SUM(OFFSET($I$75,0,BD$5-$I$5-$A123+1)))*$C123))</f>
        <v>0</v>
      </c>
      <c r="BE123" s="186">
        <f ca="1">IF(BE$5-$I$5&lt;$A123-1," ",IF(BE$5-$I$5+1&gt;'Primary Inputs'!$C$17,0,(SUM(OFFSET($I$75,0,BE$5-$I$5-$A123+1)))*$C123))</f>
        <v>0</v>
      </c>
      <c r="BF123" s="186">
        <f ca="1">IF(BF$5-$I$5&lt;$A123-1," ",IF(BF$5-$I$5+1&gt;'Primary Inputs'!$C$17,0,(SUM(OFFSET($I$75,0,BF$5-$I$5-$A123+1)))*$C123))</f>
        <v>0</v>
      </c>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row>
    <row r="124" spans="1:104">
      <c r="A124" s="134">
        <v>45</v>
      </c>
      <c r="B124" s="134" t="s">
        <v>217</v>
      </c>
      <c r="C124" s="134">
        <f ca="1">OFFSET('Primary Inputs'!$E$12,0,$A124-1)</f>
        <v>0</v>
      </c>
      <c r="I124" s="186" t="str">
        <f ca="1">IF(I$5-$I$5&lt;$A124-1," ",IF(I$5-$I$5+1&gt;'Primary Inputs'!$C$17,0,(SUM(OFFSET($I$75,0,I$5-$I$5-$A124+1)))*$C124))</f>
        <v xml:space="preserve"> </v>
      </c>
      <c r="J124" s="186" t="str">
        <f ca="1">IF(J$5-$I$5&lt;$A124-1," ",IF(J$5-$I$5+1&gt;'Primary Inputs'!$C$17,0,(SUM(OFFSET($I$75,0,J$5-$I$5-$A124+1)))*$C124))</f>
        <v xml:space="preserve"> </v>
      </c>
      <c r="K124" s="186" t="str">
        <f ca="1">IF(K$5-$I$5&lt;$A124-1," ",IF(K$5-$I$5+1&gt;'Primary Inputs'!$C$17,0,(SUM(OFFSET($I$75,0,K$5-$I$5-$A124+1)))*$C124))</f>
        <v xml:space="preserve"> </v>
      </c>
      <c r="L124" s="186" t="str">
        <f ca="1">IF(L$5-$I$5&lt;$A124-1," ",IF(L$5-$I$5+1&gt;'Primary Inputs'!$C$17,0,(SUM(OFFSET($I$75,0,L$5-$I$5-$A124+1)))*$C124))</f>
        <v xml:space="preserve"> </v>
      </c>
      <c r="M124" s="186" t="str">
        <f ca="1">IF(M$5-$I$5&lt;$A124-1," ",IF(M$5-$I$5+1&gt;'Primary Inputs'!$C$17,0,(SUM(OFFSET($I$75,0,M$5-$I$5-$A124+1)))*$C124))</f>
        <v xml:space="preserve"> </v>
      </c>
      <c r="N124" s="186" t="str">
        <f ca="1">IF(N$5-$I$5&lt;$A124-1," ",IF(N$5-$I$5+1&gt;'Primary Inputs'!$C$17,0,(SUM(OFFSET($I$75,0,N$5-$I$5-$A124+1)))*$C124))</f>
        <v xml:space="preserve"> </v>
      </c>
      <c r="O124" s="186" t="str">
        <f ca="1">IF(O$5-$I$5&lt;$A124-1," ",IF(O$5-$I$5+1&gt;'Primary Inputs'!$C$17,0,(SUM(OFFSET($I$75,0,O$5-$I$5-$A124+1)))*$C124))</f>
        <v xml:space="preserve"> </v>
      </c>
      <c r="P124" s="186" t="str">
        <f ca="1">IF(P$5-$I$5&lt;$A124-1," ",IF(P$5-$I$5+1&gt;'Primary Inputs'!$C$17,0,(SUM(OFFSET($I$75,0,P$5-$I$5-$A124+1)))*$C124))</f>
        <v xml:space="preserve"> </v>
      </c>
      <c r="Q124" s="186" t="str">
        <f ca="1">IF(Q$5-$I$5&lt;$A124-1," ",IF(Q$5-$I$5+1&gt;'Primary Inputs'!$C$17,0,(SUM(OFFSET($I$75,0,Q$5-$I$5-$A124+1)))*$C124))</f>
        <v xml:space="preserve"> </v>
      </c>
      <c r="R124" s="186" t="str">
        <f ca="1">IF(R$5-$I$5&lt;$A124-1," ",IF(R$5-$I$5+1&gt;'Primary Inputs'!$C$17,0,(SUM(OFFSET($I$75,0,R$5-$I$5-$A124+1)))*$C124))</f>
        <v xml:space="preserve"> </v>
      </c>
      <c r="S124" s="186" t="str">
        <f ca="1">IF(S$5-$I$5&lt;$A124-1," ",IF(S$5-$I$5+1&gt;'Primary Inputs'!$C$17,0,(SUM(OFFSET($I$75,0,S$5-$I$5-$A124+1)))*$C124))</f>
        <v xml:space="preserve"> </v>
      </c>
      <c r="T124" s="186" t="str">
        <f ca="1">IF(T$5-$I$5&lt;$A124-1," ",IF(T$5-$I$5+1&gt;'Primary Inputs'!$C$17,0,(SUM(OFFSET($I$75,0,T$5-$I$5-$A124+1)))*$C124))</f>
        <v xml:space="preserve"> </v>
      </c>
      <c r="U124" s="186" t="str">
        <f ca="1">IF(U$5-$I$5&lt;$A124-1," ",IF(U$5-$I$5+1&gt;'Primary Inputs'!$C$17,0,(SUM(OFFSET($I$75,0,U$5-$I$5-$A124+1)))*$C124))</f>
        <v xml:space="preserve"> </v>
      </c>
      <c r="V124" s="186" t="str">
        <f ca="1">IF(V$5-$I$5&lt;$A124-1," ",IF(V$5-$I$5+1&gt;'Primary Inputs'!$C$17,0,(SUM(OFFSET($I$75,0,V$5-$I$5-$A124+1)))*$C124))</f>
        <v xml:space="preserve"> </v>
      </c>
      <c r="W124" s="186" t="str">
        <f ca="1">IF(W$5-$I$5&lt;$A124-1," ",IF(W$5-$I$5+1&gt;'Primary Inputs'!$C$17,0,(SUM(OFFSET($I$75,0,W$5-$I$5-$A124+1)))*$C124))</f>
        <v xml:space="preserve"> </v>
      </c>
      <c r="X124" s="186" t="str">
        <f ca="1">IF(X$5-$I$5&lt;$A124-1," ",IF(X$5-$I$5+1&gt;'Primary Inputs'!$C$17,0,(SUM(OFFSET($I$75,0,X$5-$I$5-$A124+1)))*$C124))</f>
        <v xml:space="preserve"> </v>
      </c>
      <c r="Y124" s="186" t="str">
        <f ca="1">IF(Y$5-$I$5&lt;$A124-1," ",IF(Y$5-$I$5+1&gt;'Primary Inputs'!$C$17,0,(SUM(OFFSET($I$75,0,Y$5-$I$5-$A124+1)))*$C124))</f>
        <v xml:space="preserve"> </v>
      </c>
      <c r="Z124" s="186" t="str">
        <f ca="1">IF(Z$5-$I$5&lt;$A124-1," ",IF(Z$5-$I$5+1&gt;'Primary Inputs'!$C$17,0,(SUM(OFFSET($I$75,0,Z$5-$I$5-$A124+1)))*$C124))</f>
        <v xml:space="preserve"> </v>
      </c>
      <c r="AA124" s="186" t="str">
        <f ca="1">IF(AA$5-$I$5&lt;$A124-1," ",IF(AA$5-$I$5+1&gt;'Primary Inputs'!$C$17,0,(SUM(OFFSET($I$75,0,AA$5-$I$5-$A124+1)))*$C124))</f>
        <v xml:space="preserve"> </v>
      </c>
      <c r="AB124" s="186" t="str">
        <f ca="1">IF(AB$5-$I$5&lt;$A124-1," ",IF(AB$5-$I$5+1&gt;'Primary Inputs'!$C$17,0,(SUM(OFFSET($I$75,0,AB$5-$I$5-$A124+1)))*$C124))</f>
        <v xml:space="preserve"> </v>
      </c>
      <c r="AC124" s="186" t="str">
        <f ca="1">IF(AC$5-$I$5&lt;$A124-1," ",IF(AC$5-$I$5+1&gt;'Primary Inputs'!$C$17,0,(SUM(OFFSET($I$75,0,AC$5-$I$5-$A124+1)))*$C124))</f>
        <v xml:space="preserve"> </v>
      </c>
      <c r="AD124" s="186" t="str">
        <f ca="1">IF(AD$5-$I$5&lt;$A124-1," ",IF(AD$5-$I$5+1&gt;'Primary Inputs'!$C$17,0,(SUM(OFFSET($I$75,0,AD$5-$I$5-$A124+1)))*$C124))</f>
        <v xml:space="preserve"> </v>
      </c>
      <c r="AE124" s="186" t="str">
        <f ca="1">IF(AE$5-$I$5&lt;$A124-1," ",IF(AE$5-$I$5+1&gt;'Primary Inputs'!$C$17,0,(SUM(OFFSET($I$75,0,AE$5-$I$5-$A124+1)))*$C124))</f>
        <v xml:space="preserve"> </v>
      </c>
      <c r="AF124" s="186" t="str">
        <f ca="1">IF(AF$5-$I$5&lt;$A124-1," ",IF(AF$5-$I$5+1&gt;'Primary Inputs'!$C$17,0,(SUM(OFFSET($I$75,0,AF$5-$I$5-$A124+1)))*$C124))</f>
        <v xml:space="preserve"> </v>
      </c>
      <c r="AG124" s="186" t="str">
        <f ca="1">IF(AG$5-$I$5&lt;$A124-1," ",IF(AG$5-$I$5+1&gt;'Primary Inputs'!$C$17,0,(SUM(OFFSET($I$75,0,AG$5-$I$5-$A124+1)))*$C124))</f>
        <v xml:space="preserve"> </v>
      </c>
      <c r="AH124" s="186" t="str">
        <f ca="1">IF(AH$5-$I$5&lt;$A124-1," ",IF(AH$5-$I$5+1&gt;'Primary Inputs'!$C$17,0,(SUM(OFFSET($I$75,0,AH$5-$I$5-$A124+1)))*$C124))</f>
        <v xml:space="preserve"> </v>
      </c>
      <c r="AI124" s="186" t="str">
        <f ca="1">IF(AI$5-$I$5&lt;$A124-1," ",IF(AI$5-$I$5+1&gt;'Primary Inputs'!$C$17,0,(SUM(OFFSET($I$75,0,AI$5-$I$5-$A124+1)))*$C124))</f>
        <v xml:space="preserve"> </v>
      </c>
      <c r="AJ124" s="186" t="str">
        <f ca="1">IF(AJ$5-$I$5&lt;$A124-1," ",IF(AJ$5-$I$5+1&gt;'Primary Inputs'!$C$17,0,(SUM(OFFSET($I$75,0,AJ$5-$I$5-$A124+1)))*$C124))</f>
        <v xml:space="preserve"> </v>
      </c>
      <c r="AK124" s="186" t="str">
        <f ca="1">IF(AK$5-$I$5&lt;$A124-1," ",IF(AK$5-$I$5+1&gt;'Primary Inputs'!$C$17,0,(SUM(OFFSET($I$75,0,AK$5-$I$5-$A124+1)))*$C124))</f>
        <v xml:space="preserve"> </v>
      </c>
      <c r="AL124" s="186" t="str">
        <f ca="1">IF(AL$5-$I$5&lt;$A124-1," ",IF(AL$5-$I$5+1&gt;'Primary Inputs'!$C$17,0,(SUM(OFFSET($I$75,0,AL$5-$I$5-$A124+1)))*$C124))</f>
        <v xml:space="preserve"> </v>
      </c>
      <c r="AM124" s="186" t="str">
        <f ca="1">IF(AM$5-$I$5&lt;$A124-1," ",IF(AM$5-$I$5+1&gt;'Primary Inputs'!$C$17,0,(SUM(OFFSET($I$75,0,AM$5-$I$5-$A124+1)))*$C124))</f>
        <v xml:space="preserve"> </v>
      </c>
      <c r="AN124" s="186" t="str">
        <f ca="1">IF(AN$5-$I$5&lt;$A124-1," ",IF(AN$5-$I$5+1&gt;'Primary Inputs'!$C$17,0,(SUM(OFFSET($I$75,0,AN$5-$I$5-$A124+1)))*$C124))</f>
        <v xml:space="preserve"> </v>
      </c>
      <c r="AO124" s="186" t="str">
        <f ca="1">IF(AO$5-$I$5&lt;$A124-1," ",IF(AO$5-$I$5+1&gt;'Primary Inputs'!$C$17,0,(SUM(OFFSET($I$75,0,AO$5-$I$5-$A124+1)))*$C124))</f>
        <v xml:space="preserve"> </v>
      </c>
      <c r="AP124" s="186" t="str">
        <f ca="1">IF(AP$5-$I$5&lt;$A124-1," ",IF(AP$5-$I$5+1&gt;'Primary Inputs'!$C$17,0,(SUM(OFFSET($I$75,0,AP$5-$I$5-$A124+1)))*$C124))</f>
        <v xml:space="preserve"> </v>
      </c>
      <c r="AQ124" s="186" t="str">
        <f ca="1">IF(AQ$5-$I$5&lt;$A124-1," ",IF(AQ$5-$I$5+1&gt;'Primary Inputs'!$C$17,0,(SUM(OFFSET($I$75,0,AQ$5-$I$5-$A124+1)))*$C124))</f>
        <v xml:space="preserve"> </v>
      </c>
      <c r="AR124" s="186" t="str">
        <f ca="1">IF(AR$5-$I$5&lt;$A124-1," ",IF(AR$5-$I$5+1&gt;'Primary Inputs'!$C$17,0,(SUM(OFFSET($I$75,0,AR$5-$I$5-$A124+1)))*$C124))</f>
        <v xml:space="preserve"> </v>
      </c>
      <c r="AS124" s="186" t="str">
        <f ca="1">IF(AS$5-$I$5&lt;$A124-1," ",IF(AS$5-$I$5+1&gt;'Primary Inputs'!$C$17,0,(SUM(OFFSET($I$75,0,AS$5-$I$5-$A124+1)))*$C124))</f>
        <v xml:space="preserve"> </v>
      </c>
      <c r="AT124" s="186" t="str">
        <f ca="1">IF(AT$5-$I$5&lt;$A124-1," ",IF(AT$5-$I$5+1&gt;'Primary Inputs'!$C$17,0,(SUM(OFFSET($I$75,0,AT$5-$I$5-$A124+1)))*$C124))</f>
        <v xml:space="preserve"> </v>
      </c>
      <c r="AU124" s="186" t="str">
        <f ca="1">IF(AU$5-$I$5&lt;$A124-1," ",IF(AU$5-$I$5+1&gt;'Primary Inputs'!$C$17,0,(SUM(OFFSET($I$75,0,AU$5-$I$5-$A124+1)))*$C124))</f>
        <v xml:space="preserve"> </v>
      </c>
      <c r="AV124" s="186" t="str">
        <f ca="1">IF(AV$5-$I$5&lt;$A124-1," ",IF(AV$5-$I$5+1&gt;'Primary Inputs'!$C$17,0,(SUM(OFFSET($I$75,0,AV$5-$I$5-$A124+1)))*$C124))</f>
        <v xml:space="preserve"> </v>
      </c>
      <c r="AW124" s="186" t="str">
        <f ca="1">IF(AW$5-$I$5&lt;$A124-1," ",IF(AW$5-$I$5+1&gt;'Primary Inputs'!$C$17,0,(SUM(OFFSET($I$75,0,AW$5-$I$5-$A124+1)))*$C124))</f>
        <v xml:space="preserve"> </v>
      </c>
      <c r="AX124" s="186" t="str">
        <f ca="1">IF(AX$5-$I$5&lt;$A124-1," ",IF(AX$5-$I$5+1&gt;'Primary Inputs'!$C$17,0,(SUM(OFFSET($I$75,0,AX$5-$I$5-$A124+1)))*$C124))</f>
        <v xml:space="preserve"> </v>
      </c>
      <c r="AY124" s="186" t="str">
        <f ca="1">IF(AY$5-$I$5&lt;$A124-1," ",IF(AY$5-$I$5+1&gt;'Primary Inputs'!$C$17,0,(SUM(OFFSET($I$75,0,AY$5-$I$5-$A124+1)))*$C124))</f>
        <v xml:space="preserve"> </v>
      </c>
      <c r="AZ124" s="186" t="str">
        <f ca="1">IF(AZ$5-$I$5&lt;$A124-1," ",IF(AZ$5-$I$5+1&gt;'Primary Inputs'!$C$17,0,(SUM(OFFSET($I$75,0,AZ$5-$I$5-$A124+1)))*$C124))</f>
        <v xml:space="preserve"> </v>
      </c>
      <c r="BA124" s="186">
        <f ca="1">IF(BA$5-$I$5&lt;$A124-1," ",IF(BA$5-$I$5+1&gt;'Primary Inputs'!$C$17,0,(SUM(OFFSET($I$75,0,BA$5-$I$5-$A124+1)))*$C124))</f>
        <v>0</v>
      </c>
      <c r="BB124" s="186">
        <f ca="1">IF(BB$5-$I$5&lt;$A124-1," ",IF(BB$5-$I$5+1&gt;'Primary Inputs'!$C$17,0,(SUM(OFFSET($I$75,0,BB$5-$I$5-$A124+1)))*$C124))</f>
        <v>0</v>
      </c>
      <c r="BC124" s="186">
        <f ca="1">IF(BC$5-$I$5&lt;$A124-1," ",IF(BC$5-$I$5+1&gt;'Primary Inputs'!$C$17,0,(SUM(OFFSET($I$75,0,BC$5-$I$5-$A124+1)))*$C124))</f>
        <v>0</v>
      </c>
      <c r="BD124" s="186">
        <f ca="1">IF(BD$5-$I$5&lt;$A124-1," ",IF(BD$5-$I$5+1&gt;'Primary Inputs'!$C$17,0,(SUM(OFFSET($I$75,0,BD$5-$I$5-$A124+1)))*$C124))</f>
        <v>0</v>
      </c>
      <c r="BE124" s="186">
        <f ca="1">IF(BE$5-$I$5&lt;$A124-1," ",IF(BE$5-$I$5+1&gt;'Primary Inputs'!$C$17,0,(SUM(OFFSET($I$75,0,BE$5-$I$5-$A124+1)))*$C124))</f>
        <v>0</v>
      </c>
      <c r="BF124" s="186">
        <f ca="1">IF(BF$5-$I$5&lt;$A124-1," ",IF(BF$5-$I$5+1&gt;'Primary Inputs'!$C$17,0,(SUM(OFFSET($I$75,0,BF$5-$I$5-$A124+1)))*$C124))</f>
        <v>0</v>
      </c>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row>
    <row r="125" spans="1:104">
      <c r="A125" s="134">
        <v>46</v>
      </c>
      <c r="B125" s="134" t="s">
        <v>218</v>
      </c>
      <c r="C125" s="134">
        <f ca="1">OFFSET('Primary Inputs'!$E$12,0,$A125-1)</f>
        <v>0</v>
      </c>
      <c r="I125" s="186" t="str">
        <f ca="1">IF(I$5-$I$5&lt;$A125-1," ",IF(I$5-$I$5+1&gt;'Primary Inputs'!$C$17,0,(SUM(OFFSET($I$75,0,I$5-$I$5-$A125+1)))*$C125))</f>
        <v xml:space="preserve"> </v>
      </c>
      <c r="J125" s="186" t="str">
        <f ca="1">IF(J$5-$I$5&lt;$A125-1," ",IF(J$5-$I$5+1&gt;'Primary Inputs'!$C$17,0,(SUM(OFFSET($I$75,0,J$5-$I$5-$A125+1)))*$C125))</f>
        <v xml:space="preserve"> </v>
      </c>
      <c r="K125" s="186" t="str">
        <f ca="1">IF(K$5-$I$5&lt;$A125-1," ",IF(K$5-$I$5+1&gt;'Primary Inputs'!$C$17,0,(SUM(OFFSET($I$75,0,K$5-$I$5-$A125+1)))*$C125))</f>
        <v xml:space="preserve"> </v>
      </c>
      <c r="L125" s="186" t="str">
        <f ca="1">IF(L$5-$I$5&lt;$A125-1," ",IF(L$5-$I$5+1&gt;'Primary Inputs'!$C$17,0,(SUM(OFFSET($I$75,0,L$5-$I$5-$A125+1)))*$C125))</f>
        <v xml:space="preserve"> </v>
      </c>
      <c r="M125" s="186" t="str">
        <f ca="1">IF(M$5-$I$5&lt;$A125-1," ",IF(M$5-$I$5+1&gt;'Primary Inputs'!$C$17,0,(SUM(OFFSET($I$75,0,M$5-$I$5-$A125+1)))*$C125))</f>
        <v xml:space="preserve"> </v>
      </c>
      <c r="N125" s="186" t="str">
        <f ca="1">IF(N$5-$I$5&lt;$A125-1," ",IF(N$5-$I$5+1&gt;'Primary Inputs'!$C$17,0,(SUM(OFFSET($I$75,0,N$5-$I$5-$A125+1)))*$C125))</f>
        <v xml:space="preserve"> </v>
      </c>
      <c r="O125" s="186" t="str">
        <f ca="1">IF(O$5-$I$5&lt;$A125-1," ",IF(O$5-$I$5+1&gt;'Primary Inputs'!$C$17,0,(SUM(OFFSET($I$75,0,O$5-$I$5-$A125+1)))*$C125))</f>
        <v xml:space="preserve"> </v>
      </c>
      <c r="P125" s="186" t="str">
        <f ca="1">IF(P$5-$I$5&lt;$A125-1," ",IF(P$5-$I$5+1&gt;'Primary Inputs'!$C$17,0,(SUM(OFFSET($I$75,0,P$5-$I$5-$A125+1)))*$C125))</f>
        <v xml:space="preserve"> </v>
      </c>
      <c r="Q125" s="186" t="str">
        <f ca="1">IF(Q$5-$I$5&lt;$A125-1," ",IF(Q$5-$I$5+1&gt;'Primary Inputs'!$C$17,0,(SUM(OFFSET($I$75,0,Q$5-$I$5-$A125+1)))*$C125))</f>
        <v xml:space="preserve"> </v>
      </c>
      <c r="R125" s="186" t="str">
        <f ca="1">IF(R$5-$I$5&lt;$A125-1," ",IF(R$5-$I$5+1&gt;'Primary Inputs'!$C$17,0,(SUM(OFFSET($I$75,0,R$5-$I$5-$A125+1)))*$C125))</f>
        <v xml:space="preserve"> </v>
      </c>
      <c r="S125" s="186" t="str">
        <f ca="1">IF(S$5-$I$5&lt;$A125-1," ",IF(S$5-$I$5+1&gt;'Primary Inputs'!$C$17,0,(SUM(OFFSET($I$75,0,S$5-$I$5-$A125+1)))*$C125))</f>
        <v xml:space="preserve"> </v>
      </c>
      <c r="T125" s="186" t="str">
        <f ca="1">IF(T$5-$I$5&lt;$A125-1," ",IF(T$5-$I$5+1&gt;'Primary Inputs'!$C$17,0,(SUM(OFFSET($I$75,0,T$5-$I$5-$A125+1)))*$C125))</f>
        <v xml:space="preserve"> </v>
      </c>
      <c r="U125" s="186" t="str">
        <f ca="1">IF(U$5-$I$5&lt;$A125-1," ",IF(U$5-$I$5+1&gt;'Primary Inputs'!$C$17,0,(SUM(OFFSET($I$75,0,U$5-$I$5-$A125+1)))*$C125))</f>
        <v xml:space="preserve"> </v>
      </c>
      <c r="V125" s="186" t="str">
        <f ca="1">IF(V$5-$I$5&lt;$A125-1," ",IF(V$5-$I$5+1&gt;'Primary Inputs'!$C$17,0,(SUM(OFFSET($I$75,0,V$5-$I$5-$A125+1)))*$C125))</f>
        <v xml:space="preserve"> </v>
      </c>
      <c r="W125" s="186" t="str">
        <f ca="1">IF(W$5-$I$5&lt;$A125-1," ",IF(W$5-$I$5+1&gt;'Primary Inputs'!$C$17,0,(SUM(OFFSET($I$75,0,W$5-$I$5-$A125+1)))*$C125))</f>
        <v xml:space="preserve"> </v>
      </c>
      <c r="X125" s="186" t="str">
        <f ca="1">IF(X$5-$I$5&lt;$A125-1," ",IF(X$5-$I$5+1&gt;'Primary Inputs'!$C$17,0,(SUM(OFFSET($I$75,0,X$5-$I$5-$A125+1)))*$C125))</f>
        <v xml:space="preserve"> </v>
      </c>
      <c r="Y125" s="186" t="str">
        <f ca="1">IF(Y$5-$I$5&lt;$A125-1," ",IF(Y$5-$I$5+1&gt;'Primary Inputs'!$C$17,0,(SUM(OFFSET($I$75,0,Y$5-$I$5-$A125+1)))*$C125))</f>
        <v xml:space="preserve"> </v>
      </c>
      <c r="Z125" s="186" t="str">
        <f ca="1">IF(Z$5-$I$5&lt;$A125-1," ",IF(Z$5-$I$5+1&gt;'Primary Inputs'!$C$17,0,(SUM(OFFSET($I$75,0,Z$5-$I$5-$A125+1)))*$C125))</f>
        <v xml:space="preserve"> </v>
      </c>
      <c r="AA125" s="186" t="str">
        <f ca="1">IF(AA$5-$I$5&lt;$A125-1," ",IF(AA$5-$I$5+1&gt;'Primary Inputs'!$C$17,0,(SUM(OFFSET($I$75,0,AA$5-$I$5-$A125+1)))*$C125))</f>
        <v xml:space="preserve"> </v>
      </c>
      <c r="AB125" s="186" t="str">
        <f ca="1">IF(AB$5-$I$5&lt;$A125-1," ",IF(AB$5-$I$5+1&gt;'Primary Inputs'!$C$17,0,(SUM(OFFSET($I$75,0,AB$5-$I$5-$A125+1)))*$C125))</f>
        <v xml:space="preserve"> </v>
      </c>
      <c r="AC125" s="186" t="str">
        <f ca="1">IF(AC$5-$I$5&lt;$A125-1," ",IF(AC$5-$I$5+1&gt;'Primary Inputs'!$C$17,0,(SUM(OFFSET($I$75,0,AC$5-$I$5-$A125+1)))*$C125))</f>
        <v xml:space="preserve"> </v>
      </c>
      <c r="AD125" s="186" t="str">
        <f ca="1">IF(AD$5-$I$5&lt;$A125-1," ",IF(AD$5-$I$5+1&gt;'Primary Inputs'!$C$17,0,(SUM(OFFSET($I$75,0,AD$5-$I$5-$A125+1)))*$C125))</f>
        <v xml:space="preserve"> </v>
      </c>
      <c r="AE125" s="186" t="str">
        <f ca="1">IF(AE$5-$I$5&lt;$A125-1," ",IF(AE$5-$I$5+1&gt;'Primary Inputs'!$C$17,0,(SUM(OFFSET($I$75,0,AE$5-$I$5-$A125+1)))*$C125))</f>
        <v xml:space="preserve"> </v>
      </c>
      <c r="AF125" s="186" t="str">
        <f ca="1">IF(AF$5-$I$5&lt;$A125-1," ",IF(AF$5-$I$5+1&gt;'Primary Inputs'!$C$17,0,(SUM(OFFSET($I$75,0,AF$5-$I$5-$A125+1)))*$C125))</f>
        <v xml:space="preserve"> </v>
      </c>
      <c r="AG125" s="186" t="str">
        <f ca="1">IF(AG$5-$I$5&lt;$A125-1," ",IF(AG$5-$I$5+1&gt;'Primary Inputs'!$C$17,0,(SUM(OFFSET($I$75,0,AG$5-$I$5-$A125+1)))*$C125))</f>
        <v xml:space="preserve"> </v>
      </c>
      <c r="AH125" s="186" t="str">
        <f ca="1">IF(AH$5-$I$5&lt;$A125-1," ",IF(AH$5-$I$5+1&gt;'Primary Inputs'!$C$17,0,(SUM(OFFSET($I$75,0,AH$5-$I$5-$A125+1)))*$C125))</f>
        <v xml:space="preserve"> </v>
      </c>
      <c r="AI125" s="186" t="str">
        <f ca="1">IF(AI$5-$I$5&lt;$A125-1," ",IF(AI$5-$I$5+1&gt;'Primary Inputs'!$C$17,0,(SUM(OFFSET($I$75,0,AI$5-$I$5-$A125+1)))*$C125))</f>
        <v xml:space="preserve"> </v>
      </c>
      <c r="AJ125" s="186" t="str">
        <f ca="1">IF(AJ$5-$I$5&lt;$A125-1," ",IF(AJ$5-$I$5+1&gt;'Primary Inputs'!$C$17,0,(SUM(OFFSET($I$75,0,AJ$5-$I$5-$A125+1)))*$C125))</f>
        <v xml:space="preserve"> </v>
      </c>
      <c r="AK125" s="186" t="str">
        <f ca="1">IF(AK$5-$I$5&lt;$A125-1," ",IF(AK$5-$I$5+1&gt;'Primary Inputs'!$C$17,0,(SUM(OFFSET($I$75,0,AK$5-$I$5-$A125+1)))*$C125))</f>
        <v xml:space="preserve"> </v>
      </c>
      <c r="AL125" s="186" t="str">
        <f ca="1">IF(AL$5-$I$5&lt;$A125-1," ",IF(AL$5-$I$5+1&gt;'Primary Inputs'!$C$17,0,(SUM(OFFSET($I$75,0,AL$5-$I$5-$A125+1)))*$C125))</f>
        <v xml:space="preserve"> </v>
      </c>
      <c r="AM125" s="186" t="str">
        <f ca="1">IF(AM$5-$I$5&lt;$A125-1," ",IF(AM$5-$I$5+1&gt;'Primary Inputs'!$C$17,0,(SUM(OFFSET($I$75,0,AM$5-$I$5-$A125+1)))*$C125))</f>
        <v xml:space="preserve"> </v>
      </c>
      <c r="AN125" s="186" t="str">
        <f ca="1">IF(AN$5-$I$5&lt;$A125-1," ",IF(AN$5-$I$5+1&gt;'Primary Inputs'!$C$17,0,(SUM(OFFSET($I$75,0,AN$5-$I$5-$A125+1)))*$C125))</f>
        <v xml:space="preserve"> </v>
      </c>
      <c r="AO125" s="186" t="str">
        <f ca="1">IF(AO$5-$I$5&lt;$A125-1," ",IF(AO$5-$I$5+1&gt;'Primary Inputs'!$C$17,0,(SUM(OFFSET($I$75,0,AO$5-$I$5-$A125+1)))*$C125))</f>
        <v xml:space="preserve"> </v>
      </c>
      <c r="AP125" s="186" t="str">
        <f ca="1">IF(AP$5-$I$5&lt;$A125-1," ",IF(AP$5-$I$5+1&gt;'Primary Inputs'!$C$17,0,(SUM(OFFSET($I$75,0,AP$5-$I$5-$A125+1)))*$C125))</f>
        <v xml:space="preserve"> </v>
      </c>
      <c r="AQ125" s="186" t="str">
        <f ca="1">IF(AQ$5-$I$5&lt;$A125-1," ",IF(AQ$5-$I$5+1&gt;'Primary Inputs'!$C$17,0,(SUM(OFFSET($I$75,0,AQ$5-$I$5-$A125+1)))*$C125))</f>
        <v xml:space="preserve"> </v>
      </c>
      <c r="AR125" s="186" t="str">
        <f ca="1">IF(AR$5-$I$5&lt;$A125-1," ",IF(AR$5-$I$5+1&gt;'Primary Inputs'!$C$17,0,(SUM(OFFSET($I$75,0,AR$5-$I$5-$A125+1)))*$C125))</f>
        <v xml:space="preserve"> </v>
      </c>
      <c r="AS125" s="186" t="str">
        <f ca="1">IF(AS$5-$I$5&lt;$A125-1," ",IF(AS$5-$I$5+1&gt;'Primary Inputs'!$C$17,0,(SUM(OFFSET($I$75,0,AS$5-$I$5-$A125+1)))*$C125))</f>
        <v xml:space="preserve"> </v>
      </c>
      <c r="AT125" s="186" t="str">
        <f ca="1">IF(AT$5-$I$5&lt;$A125-1," ",IF(AT$5-$I$5+1&gt;'Primary Inputs'!$C$17,0,(SUM(OFFSET($I$75,0,AT$5-$I$5-$A125+1)))*$C125))</f>
        <v xml:space="preserve"> </v>
      </c>
      <c r="AU125" s="186" t="str">
        <f ca="1">IF(AU$5-$I$5&lt;$A125-1," ",IF(AU$5-$I$5+1&gt;'Primary Inputs'!$C$17,0,(SUM(OFFSET($I$75,0,AU$5-$I$5-$A125+1)))*$C125))</f>
        <v xml:space="preserve"> </v>
      </c>
      <c r="AV125" s="186" t="str">
        <f ca="1">IF(AV$5-$I$5&lt;$A125-1," ",IF(AV$5-$I$5+1&gt;'Primary Inputs'!$C$17,0,(SUM(OFFSET($I$75,0,AV$5-$I$5-$A125+1)))*$C125))</f>
        <v xml:space="preserve"> </v>
      </c>
      <c r="AW125" s="186" t="str">
        <f ca="1">IF(AW$5-$I$5&lt;$A125-1," ",IF(AW$5-$I$5+1&gt;'Primary Inputs'!$C$17,0,(SUM(OFFSET($I$75,0,AW$5-$I$5-$A125+1)))*$C125))</f>
        <v xml:space="preserve"> </v>
      </c>
      <c r="AX125" s="186" t="str">
        <f ca="1">IF(AX$5-$I$5&lt;$A125-1," ",IF(AX$5-$I$5+1&gt;'Primary Inputs'!$C$17,0,(SUM(OFFSET($I$75,0,AX$5-$I$5-$A125+1)))*$C125))</f>
        <v xml:space="preserve"> </v>
      </c>
      <c r="AY125" s="186" t="str">
        <f ca="1">IF(AY$5-$I$5&lt;$A125-1," ",IF(AY$5-$I$5+1&gt;'Primary Inputs'!$C$17,0,(SUM(OFFSET($I$75,0,AY$5-$I$5-$A125+1)))*$C125))</f>
        <v xml:space="preserve"> </v>
      </c>
      <c r="AZ125" s="186" t="str">
        <f ca="1">IF(AZ$5-$I$5&lt;$A125-1," ",IF(AZ$5-$I$5+1&gt;'Primary Inputs'!$C$17,0,(SUM(OFFSET($I$75,0,AZ$5-$I$5-$A125+1)))*$C125))</f>
        <v xml:space="preserve"> </v>
      </c>
      <c r="BA125" s="186" t="str">
        <f ca="1">IF(BA$5-$I$5&lt;$A125-1," ",IF(BA$5-$I$5+1&gt;'Primary Inputs'!$C$17,0,(SUM(OFFSET($I$75,0,BA$5-$I$5-$A125+1)))*$C125))</f>
        <v xml:space="preserve"> </v>
      </c>
      <c r="BB125" s="186">
        <f ca="1">IF(BB$5-$I$5&lt;$A125-1," ",IF(BB$5-$I$5+1&gt;'Primary Inputs'!$C$17,0,(SUM(OFFSET($I$75,0,BB$5-$I$5-$A125+1)))*$C125))</f>
        <v>0</v>
      </c>
      <c r="BC125" s="186">
        <f ca="1">IF(BC$5-$I$5&lt;$A125-1," ",IF(BC$5-$I$5+1&gt;'Primary Inputs'!$C$17,0,(SUM(OFFSET($I$75,0,BC$5-$I$5-$A125+1)))*$C125))</f>
        <v>0</v>
      </c>
      <c r="BD125" s="186">
        <f ca="1">IF(BD$5-$I$5&lt;$A125-1," ",IF(BD$5-$I$5+1&gt;'Primary Inputs'!$C$17,0,(SUM(OFFSET($I$75,0,BD$5-$I$5-$A125+1)))*$C125))</f>
        <v>0</v>
      </c>
      <c r="BE125" s="186">
        <f ca="1">IF(BE$5-$I$5&lt;$A125-1," ",IF(BE$5-$I$5+1&gt;'Primary Inputs'!$C$17,0,(SUM(OFFSET($I$75,0,BE$5-$I$5-$A125+1)))*$C125))</f>
        <v>0</v>
      </c>
      <c r="BF125" s="186">
        <f ca="1">IF(BF$5-$I$5&lt;$A125-1," ",IF(BF$5-$I$5+1&gt;'Primary Inputs'!$C$17,0,(SUM(OFFSET($I$75,0,BF$5-$I$5-$A125+1)))*$C125))</f>
        <v>0</v>
      </c>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row>
    <row r="126" spans="1:104">
      <c r="A126" s="134">
        <v>47</v>
      </c>
      <c r="B126" s="134" t="s">
        <v>219</v>
      </c>
      <c r="C126" s="134">
        <f ca="1">OFFSET('Primary Inputs'!$E$12,0,$A126-1)</f>
        <v>0</v>
      </c>
      <c r="I126" s="186" t="str">
        <f ca="1">IF(I$5-$I$5&lt;$A126-1," ",IF(I$5-$I$5+1&gt;'Primary Inputs'!$C$17,0,(SUM(OFFSET($I$75,0,I$5-$I$5-$A126+1)))*$C126))</f>
        <v xml:space="preserve"> </v>
      </c>
      <c r="J126" s="186" t="str">
        <f ca="1">IF(J$5-$I$5&lt;$A126-1," ",IF(J$5-$I$5+1&gt;'Primary Inputs'!$C$17,0,(SUM(OFFSET($I$75,0,J$5-$I$5-$A126+1)))*$C126))</f>
        <v xml:space="preserve"> </v>
      </c>
      <c r="K126" s="186" t="str">
        <f ca="1">IF(K$5-$I$5&lt;$A126-1," ",IF(K$5-$I$5+1&gt;'Primary Inputs'!$C$17,0,(SUM(OFFSET($I$75,0,K$5-$I$5-$A126+1)))*$C126))</f>
        <v xml:space="preserve"> </v>
      </c>
      <c r="L126" s="186" t="str">
        <f ca="1">IF(L$5-$I$5&lt;$A126-1," ",IF(L$5-$I$5+1&gt;'Primary Inputs'!$C$17,0,(SUM(OFFSET($I$75,0,L$5-$I$5-$A126+1)))*$C126))</f>
        <v xml:space="preserve"> </v>
      </c>
      <c r="M126" s="186" t="str">
        <f ca="1">IF(M$5-$I$5&lt;$A126-1," ",IF(M$5-$I$5+1&gt;'Primary Inputs'!$C$17,0,(SUM(OFFSET($I$75,0,M$5-$I$5-$A126+1)))*$C126))</f>
        <v xml:space="preserve"> </v>
      </c>
      <c r="N126" s="186" t="str">
        <f ca="1">IF(N$5-$I$5&lt;$A126-1," ",IF(N$5-$I$5+1&gt;'Primary Inputs'!$C$17,0,(SUM(OFFSET($I$75,0,N$5-$I$5-$A126+1)))*$C126))</f>
        <v xml:space="preserve"> </v>
      </c>
      <c r="O126" s="186" t="str">
        <f ca="1">IF(O$5-$I$5&lt;$A126-1," ",IF(O$5-$I$5+1&gt;'Primary Inputs'!$C$17,0,(SUM(OFFSET($I$75,0,O$5-$I$5-$A126+1)))*$C126))</f>
        <v xml:space="preserve"> </v>
      </c>
      <c r="P126" s="186" t="str">
        <f ca="1">IF(P$5-$I$5&lt;$A126-1," ",IF(P$5-$I$5+1&gt;'Primary Inputs'!$C$17,0,(SUM(OFFSET($I$75,0,P$5-$I$5-$A126+1)))*$C126))</f>
        <v xml:space="preserve"> </v>
      </c>
      <c r="Q126" s="186" t="str">
        <f ca="1">IF(Q$5-$I$5&lt;$A126-1," ",IF(Q$5-$I$5+1&gt;'Primary Inputs'!$C$17,0,(SUM(OFFSET($I$75,0,Q$5-$I$5-$A126+1)))*$C126))</f>
        <v xml:space="preserve"> </v>
      </c>
      <c r="R126" s="186" t="str">
        <f ca="1">IF(R$5-$I$5&lt;$A126-1," ",IF(R$5-$I$5+1&gt;'Primary Inputs'!$C$17,0,(SUM(OFFSET($I$75,0,R$5-$I$5-$A126+1)))*$C126))</f>
        <v xml:space="preserve"> </v>
      </c>
      <c r="S126" s="186" t="str">
        <f ca="1">IF(S$5-$I$5&lt;$A126-1," ",IF(S$5-$I$5+1&gt;'Primary Inputs'!$C$17,0,(SUM(OFFSET($I$75,0,S$5-$I$5-$A126+1)))*$C126))</f>
        <v xml:space="preserve"> </v>
      </c>
      <c r="T126" s="186" t="str">
        <f ca="1">IF(T$5-$I$5&lt;$A126-1," ",IF(T$5-$I$5+1&gt;'Primary Inputs'!$C$17,0,(SUM(OFFSET($I$75,0,T$5-$I$5-$A126+1)))*$C126))</f>
        <v xml:space="preserve"> </v>
      </c>
      <c r="U126" s="186" t="str">
        <f ca="1">IF(U$5-$I$5&lt;$A126-1," ",IF(U$5-$I$5+1&gt;'Primary Inputs'!$C$17,0,(SUM(OFFSET($I$75,0,U$5-$I$5-$A126+1)))*$C126))</f>
        <v xml:space="preserve"> </v>
      </c>
      <c r="V126" s="186" t="str">
        <f ca="1">IF(V$5-$I$5&lt;$A126-1," ",IF(V$5-$I$5+1&gt;'Primary Inputs'!$C$17,0,(SUM(OFFSET($I$75,0,V$5-$I$5-$A126+1)))*$C126))</f>
        <v xml:space="preserve"> </v>
      </c>
      <c r="W126" s="186" t="str">
        <f ca="1">IF(W$5-$I$5&lt;$A126-1," ",IF(W$5-$I$5+1&gt;'Primary Inputs'!$C$17,0,(SUM(OFFSET($I$75,0,W$5-$I$5-$A126+1)))*$C126))</f>
        <v xml:space="preserve"> </v>
      </c>
      <c r="X126" s="186" t="str">
        <f ca="1">IF(X$5-$I$5&lt;$A126-1," ",IF(X$5-$I$5+1&gt;'Primary Inputs'!$C$17,0,(SUM(OFFSET($I$75,0,X$5-$I$5-$A126+1)))*$C126))</f>
        <v xml:space="preserve"> </v>
      </c>
      <c r="Y126" s="186" t="str">
        <f ca="1">IF(Y$5-$I$5&lt;$A126-1," ",IF(Y$5-$I$5+1&gt;'Primary Inputs'!$C$17,0,(SUM(OFFSET($I$75,0,Y$5-$I$5-$A126+1)))*$C126))</f>
        <v xml:space="preserve"> </v>
      </c>
      <c r="Z126" s="186" t="str">
        <f ca="1">IF(Z$5-$I$5&lt;$A126-1," ",IF(Z$5-$I$5+1&gt;'Primary Inputs'!$C$17,0,(SUM(OFFSET($I$75,0,Z$5-$I$5-$A126+1)))*$C126))</f>
        <v xml:space="preserve"> </v>
      </c>
      <c r="AA126" s="186" t="str">
        <f ca="1">IF(AA$5-$I$5&lt;$A126-1," ",IF(AA$5-$I$5+1&gt;'Primary Inputs'!$C$17,0,(SUM(OFFSET($I$75,0,AA$5-$I$5-$A126+1)))*$C126))</f>
        <v xml:space="preserve"> </v>
      </c>
      <c r="AB126" s="186" t="str">
        <f ca="1">IF(AB$5-$I$5&lt;$A126-1," ",IF(AB$5-$I$5+1&gt;'Primary Inputs'!$C$17,0,(SUM(OFFSET($I$75,0,AB$5-$I$5-$A126+1)))*$C126))</f>
        <v xml:space="preserve"> </v>
      </c>
      <c r="AC126" s="186" t="str">
        <f ca="1">IF(AC$5-$I$5&lt;$A126-1," ",IF(AC$5-$I$5+1&gt;'Primary Inputs'!$C$17,0,(SUM(OFFSET($I$75,0,AC$5-$I$5-$A126+1)))*$C126))</f>
        <v xml:space="preserve"> </v>
      </c>
      <c r="AD126" s="186" t="str">
        <f ca="1">IF(AD$5-$I$5&lt;$A126-1," ",IF(AD$5-$I$5+1&gt;'Primary Inputs'!$C$17,0,(SUM(OFFSET($I$75,0,AD$5-$I$5-$A126+1)))*$C126))</f>
        <v xml:space="preserve"> </v>
      </c>
      <c r="AE126" s="186" t="str">
        <f ca="1">IF(AE$5-$I$5&lt;$A126-1," ",IF(AE$5-$I$5+1&gt;'Primary Inputs'!$C$17,0,(SUM(OFFSET($I$75,0,AE$5-$I$5-$A126+1)))*$C126))</f>
        <v xml:space="preserve"> </v>
      </c>
      <c r="AF126" s="186" t="str">
        <f ca="1">IF(AF$5-$I$5&lt;$A126-1," ",IF(AF$5-$I$5+1&gt;'Primary Inputs'!$C$17,0,(SUM(OFFSET($I$75,0,AF$5-$I$5-$A126+1)))*$C126))</f>
        <v xml:space="preserve"> </v>
      </c>
      <c r="AG126" s="186" t="str">
        <f ca="1">IF(AG$5-$I$5&lt;$A126-1," ",IF(AG$5-$I$5+1&gt;'Primary Inputs'!$C$17,0,(SUM(OFFSET($I$75,0,AG$5-$I$5-$A126+1)))*$C126))</f>
        <v xml:space="preserve"> </v>
      </c>
      <c r="AH126" s="186" t="str">
        <f ca="1">IF(AH$5-$I$5&lt;$A126-1," ",IF(AH$5-$I$5+1&gt;'Primary Inputs'!$C$17,0,(SUM(OFFSET($I$75,0,AH$5-$I$5-$A126+1)))*$C126))</f>
        <v xml:space="preserve"> </v>
      </c>
      <c r="AI126" s="186" t="str">
        <f ca="1">IF(AI$5-$I$5&lt;$A126-1," ",IF(AI$5-$I$5+1&gt;'Primary Inputs'!$C$17,0,(SUM(OFFSET($I$75,0,AI$5-$I$5-$A126+1)))*$C126))</f>
        <v xml:space="preserve"> </v>
      </c>
      <c r="AJ126" s="186" t="str">
        <f ca="1">IF(AJ$5-$I$5&lt;$A126-1," ",IF(AJ$5-$I$5+1&gt;'Primary Inputs'!$C$17,0,(SUM(OFFSET($I$75,0,AJ$5-$I$5-$A126+1)))*$C126))</f>
        <v xml:space="preserve"> </v>
      </c>
      <c r="AK126" s="186" t="str">
        <f ca="1">IF(AK$5-$I$5&lt;$A126-1," ",IF(AK$5-$I$5+1&gt;'Primary Inputs'!$C$17,0,(SUM(OFFSET($I$75,0,AK$5-$I$5-$A126+1)))*$C126))</f>
        <v xml:space="preserve"> </v>
      </c>
      <c r="AL126" s="186" t="str">
        <f ca="1">IF(AL$5-$I$5&lt;$A126-1," ",IF(AL$5-$I$5+1&gt;'Primary Inputs'!$C$17,0,(SUM(OFFSET($I$75,0,AL$5-$I$5-$A126+1)))*$C126))</f>
        <v xml:space="preserve"> </v>
      </c>
      <c r="AM126" s="186" t="str">
        <f ca="1">IF(AM$5-$I$5&lt;$A126-1," ",IF(AM$5-$I$5+1&gt;'Primary Inputs'!$C$17,0,(SUM(OFFSET($I$75,0,AM$5-$I$5-$A126+1)))*$C126))</f>
        <v xml:space="preserve"> </v>
      </c>
      <c r="AN126" s="186" t="str">
        <f ca="1">IF(AN$5-$I$5&lt;$A126-1," ",IF(AN$5-$I$5+1&gt;'Primary Inputs'!$C$17,0,(SUM(OFFSET($I$75,0,AN$5-$I$5-$A126+1)))*$C126))</f>
        <v xml:space="preserve"> </v>
      </c>
      <c r="AO126" s="186" t="str">
        <f ca="1">IF(AO$5-$I$5&lt;$A126-1," ",IF(AO$5-$I$5+1&gt;'Primary Inputs'!$C$17,0,(SUM(OFFSET($I$75,0,AO$5-$I$5-$A126+1)))*$C126))</f>
        <v xml:space="preserve"> </v>
      </c>
      <c r="AP126" s="186" t="str">
        <f ca="1">IF(AP$5-$I$5&lt;$A126-1," ",IF(AP$5-$I$5+1&gt;'Primary Inputs'!$C$17,0,(SUM(OFFSET($I$75,0,AP$5-$I$5-$A126+1)))*$C126))</f>
        <v xml:space="preserve"> </v>
      </c>
      <c r="AQ126" s="186" t="str">
        <f ca="1">IF(AQ$5-$I$5&lt;$A126-1," ",IF(AQ$5-$I$5+1&gt;'Primary Inputs'!$C$17,0,(SUM(OFFSET($I$75,0,AQ$5-$I$5-$A126+1)))*$C126))</f>
        <v xml:space="preserve"> </v>
      </c>
      <c r="AR126" s="186" t="str">
        <f ca="1">IF(AR$5-$I$5&lt;$A126-1," ",IF(AR$5-$I$5+1&gt;'Primary Inputs'!$C$17,0,(SUM(OFFSET($I$75,0,AR$5-$I$5-$A126+1)))*$C126))</f>
        <v xml:space="preserve"> </v>
      </c>
      <c r="AS126" s="186" t="str">
        <f ca="1">IF(AS$5-$I$5&lt;$A126-1," ",IF(AS$5-$I$5+1&gt;'Primary Inputs'!$C$17,0,(SUM(OFFSET($I$75,0,AS$5-$I$5-$A126+1)))*$C126))</f>
        <v xml:space="preserve"> </v>
      </c>
      <c r="AT126" s="186" t="str">
        <f ca="1">IF(AT$5-$I$5&lt;$A126-1," ",IF(AT$5-$I$5+1&gt;'Primary Inputs'!$C$17,0,(SUM(OFFSET($I$75,0,AT$5-$I$5-$A126+1)))*$C126))</f>
        <v xml:space="preserve"> </v>
      </c>
      <c r="AU126" s="186" t="str">
        <f ca="1">IF(AU$5-$I$5&lt;$A126-1," ",IF(AU$5-$I$5+1&gt;'Primary Inputs'!$C$17,0,(SUM(OFFSET($I$75,0,AU$5-$I$5-$A126+1)))*$C126))</f>
        <v xml:space="preserve"> </v>
      </c>
      <c r="AV126" s="186" t="str">
        <f ca="1">IF(AV$5-$I$5&lt;$A126-1," ",IF(AV$5-$I$5+1&gt;'Primary Inputs'!$C$17,0,(SUM(OFFSET($I$75,0,AV$5-$I$5-$A126+1)))*$C126))</f>
        <v xml:space="preserve"> </v>
      </c>
      <c r="AW126" s="186" t="str">
        <f ca="1">IF(AW$5-$I$5&lt;$A126-1," ",IF(AW$5-$I$5+1&gt;'Primary Inputs'!$C$17,0,(SUM(OFFSET($I$75,0,AW$5-$I$5-$A126+1)))*$C126))</f>
        <v xml:space="preserve"> </v>
      </c>
      <c r="AX126" s="186" t="str">
        <f ca="1">IF(AX$5-$I$5&lt;$A126-1," ",IF(AX$5-$I$5+1&gt;'Primary Inputs'!$C$17,0,(SUM(OFFSET($I$75,0,AX$5-$I$5-$A126+1)))*$C126))</f>
        <v xml:space="preserve"> </v>
      </c>
      <c r="AY126" s="186" t="str">
        <f ca="1">IF(AY$5-$I$5&lt;$A126-1," ",IF(AY$5-$I$5+1&gt;'Primary Inputs'!$C$17,0,(SUM(OFFSET($I$75,0,AY$5-$I$5-$A126+1)))*$C126))</f>
        <v xml:space="preserve"> </v>
      </c>
      <c r="AZ126" s="186" t="str">
        <f ca="1">IF(AZ$5-$I$5&lt;$A126-1," ",IF(AZ$5-$I$5+1&gt;'Primary Inputs'!$C$17,0,(SUM(OFFSET($I$75,0,AZ$5-$I$5-$A126+1)))*$C126))</f>
        <v xml:space="preserve"> </v>
      </c>
      <c r="BA126" s="186" t="str">
        <f ca="1">IF(BA$5-$I$5&lt;$A126-1," ",IF(BA$5-$I$5+1&gt;'Primary Inputs'!$C$17,0,(SUM(OFFSET($I$75,0,BA$5-$I$5-$A126+1)))*$C126))</f>
        <v xml:space="preserve"> </v>
      </c>
      <c r="BB126" s="186" t="str">
        <f ca="1">IF(BB$5-$I$5&lt;$A126-1," ",IF(BB$5-$I$5+1&gt;'Primary Inputs'!$C$17,0,(SUM(OFFSET($I$75,0,BB$5-$I$5-$A126+1)))*$C126))</f>
        <v xml:space="preserve"> </v>
      </c>
      <c r="BC126" s="186">
        <f ca="1">IF(BC$5-$I$5&lt;$A126-1," ",IF(BC$5-$I$5+1&gt;'Primary Inputs'!$C$17,0,(SUM(OFFSET($I$75,0,BC$5-$I$5-$A126+1)))*$C126))</f>
        <v>0</v>
      </c>
      <c r="BD126" s="186">
        <f ca="1">IF(BD$5-$I$5&lt;$A126-1," ",IF(BD$5-$I$5+1&gt;'Primary Inputs'!$C$17,0,(SUM(OFFSET($I$75,0,BD$5-$I$5-$A126+1)))*$C126))</f>
        <v>0</v>
      </c>
      <c r="BE126" s="186">
        <f ca="1">IF(BE$5-$I$5&lt;$A126-1," ",IF(BE$5-$I$5+1&gt;'Primary Inputs'!$C$17,0,(SUM(OFFSET($I$75,0,BE$5-$I$5-$A126+1)))*$C126))</f>
        <v>0</v>
      </c>
      <c r="BF126" s="186">
        <f ca="1">IF(BF$5-$I$5&lt;$A126-1," ",IF(BF$5-$I$5+1&gt;'Primary Inputs'!$C$17,0,(SUM(OFFSET($I$75,0,BF$5-$I$5-$A126+1)))*$C126))</f>
        <v>0</v>
      </c>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row>
    <row r="127" spans="1:104">
      <c r="A127" s="134">
        <v>48</v>
      </c>
      <c r="B127" s="134" t="s">
        <v>220</v>
      </c>
      <c r="C127" s="134">
        <f ca="1">OFFSET('Primary Inputs'!$E$12,0,$A127-1)</f>
        <v>0</v>
      </c>
      <c r="I127" s="186" t="str">
        <f ca="1">IF(I$5-$I$5&lt;$A127-1," ",IF(I$5-$I$5+1&gt;'Primary Inputs'!$C$17,0,(SUM(OFFSET($I$75,0,I$5-$I$5-$A127+1)))*$C127))</f>
        <v xml:space="preserve"> </v>
      </c>
      <c r="J127" s="186" t="str">
        <f ca="1">IF(J$5-$I$5&lt;$A127-1," ",IF(J$5-$I$5+1&gt;'Primary Inputs'!$C$17,0,(SUM(OFFSET($I$75,0,J$5-$I$5-$A127+1)))*$C127))</f>
        <v xml:space="preserve"> </v>
      </c>
      <c r="K127" s="186" t="str">
        <f ca="1">IF(K$5-$I$5&lt;$A127-1," ",IF(K$5-$I$5+1&gt;'Primary Inputs'!$C$17,0,(SUM(OFFSET($I$75,0,K$5-$I$5-$A127+1)))*$C127))</f>
        <v xml:space="preserve"> </v>
      </c>
      <c r="L127" s="186" t="str">
        <f ca="1">IF(L$5-$I$5&lt;$A127-1," ",IF(L$5-$I$5+1&gt;'Primary Inputs'!$C$17,0,(SUM(OFFSET($I$75,0,L$5-$I$5-$A127+1)))*$C127))</f>
        <v xml:space="preserve"> </v>
      </c>
      <c r="M127" s="186" t="str">
        <f ca="1">IF(M$5-$I$5&lt;$A127-1," ",IF(M$5-$I$5+1&gt;'Primary Inputs'!$C$17,0,(SUM(OFFSET($I$75,0,M$5-$I$5-$A127+1)))*$C127))</f>
        <v xml:space="preserve"> </v>
      </c>
      <c r="N127" s="186" t="str">
        <f ca="1">IF(N$5-$I$5&lt;$A127-1," ",IF(N$5-$I$5+1&gt;'Primary Inputs'!$C$17,0,(SUM(OFFSET($I$75,0,N$5-$I$5-$A127+1)))*$C127))</f>
        <v xml:space="preserve"> </v>
      </c>
      <c r="O127" s="186" t="str">
        <f ca="1">IF(O$5-$I$5&lt;$A127-1," ",IF(O$5-$I$5+1&gt;'Primary Inputs'!$C$17,0,(SUM(OFFSET($I$75,0,O$5-$I$5-$A127+1)))*$C127))</f>
        <v xml:space="preserve"> </v>
      </c>
      <c r="P127" s="186" t="str">
        <f ca="1">IF(P$5-$I$5&lt;$A127-1," ",IF(P$5-$I$5+1&gt;'Primary Inputs'!$C$17,0,(SUM(OFFSET($I$75,0,P$5-$I$5-$A127+1)))*$C127))</f>
        <v xml:space="preserve"> </v>
      </c>
      <c r="Q127" s="186" t="str">
        <f ca="1">IF(Q$5-$I$5&lt;$A127-1," ",IF(Q$5-$I$5+1&gt;'Primary Inputs'!$C$17,0,(SUM(OFFSET($I$75,0,Q$5-$I$5-$A127+1)))*$C127))</f>
        <v xml:space="preserve"> </v>
      </c>
      <c r="R127" s="186" t="str">
        <f ca="1">IF(R$5-$I$5&lt;$A127-1," ",IF(R$5-$I$5+1&gt;'Primary Inputs'!$C$17,0,(SUM(OFFSET($I$75,0,R$5-$I$5-$A127+1)))*$C127))</f>
        <v xml:space="preserve"> </v>
      </c>
      <c r="S127" s="186" t="str">
        <f ca="1">IF(S$5-$I$5&lt;$A127-1," ",IF(S$5-$I$5+1&gt;'Primary Inputs'!$C$17,0,(SUM(OFFSET($I$75,0,S$5-$I$5-$A127+1)))*$C127))</f>
        <v xml:space="preserve"> </v>
      </c>
      <c r="T127" s="186" t="str">
        <f ca="1">IF(T$5-$I$5&lt;$A127-1," ",IF(T$5-$I$5+1&gt;'Primary Inputs'!$C$17,0,(SUM(OFFSET($I$75,0,T$5-$I$5-$A127+1)))*$C127))</f>
        <v xml:space="preserve"> </v>
      </c>
      <c r="U127" s="186" t="str">
        <f ca="1">IF(U$5-$I$5&lt;$A127-1," ",IF(U$5-$I$5+1&gt;'Primary Inputs'!$C$17,0,(SUM(OFFSET($I$75,0,U$5-$I$5-$A127+1)))*$C127))</f>
        <v xml:space="preserve"> </v>
      </c>
      <c r="V127" s="186" t="str">
        <f ca="1">IF(V$5-$I$5&lt;$A127-1," ",IF(V$5-$I$5+1&gt;'Primary Inputs'!$C$17,0,(SUM(OFFSET($I$75,0,V$5-$I$5-$A127+1)))*$C127))</f>
        <v xml:space="preserve"> </v>
      </c>
      <c r="W127" s="186" t="str">
        <f ca="1">IF(W$5-$I$5&lt;$A127-1," ",IF(W$5-$I$5+1&gt;'Primary Inputs'!$C$17,0,(SUM(OFFSET($I$75,0,W$5-$I$5-$A127+1)))*$C127))</f>
        <v xml:space="preserve"> </v>
      </c>
      <c r="X127" s="186" t="str">
        <f ca="1">IF(X$5-$I$5&lt;$A127-1," ",IF(X$5-$I$5+1&gt;'Primary Inputs'!$C$17,0,(SUM(OFFSET($I$75,0,X$5-$I$5-$A127+1)))*$C127))</f>
        <v xml:space="preserve"> </v>
      </c>
      <c r="Y127" s="186" t="str">
        <f ca="1">IF(Y$5-$I$5&lt;$A127-1," ",IF(Y$5-$I$5+1&gt;'Primary Inputs'!$C$17,0,(SUM(OFFSET($I$75,0,Y$5-$I$5-$A127+1)))*$C127))</f>
        <v xml:space="preserve"> </v>
      </c>
      <c r="Z127" s="186" t="str">
        <f ca="1">IF(Z$5-$I$5&lt;$A127-1," ",IF(Z$5-$I$5+1&gt;'Primary Inputs'!$C$17,0,(SUM(OFFSET($I$75,0,Z$5-$I$5-$A127+1)))*$C127))</f>
        <v xml:space="preserve"> </v>
      </c>
      <c r="AA127" s="186" t="str">
        <f ca="1">IF(AA$5-$I$5&lt;$A127-1," ",IF(AA$5-$I$5+1&gt;'Primary Inputs'!$C$17,0,(SUM(OFFSET($I$75,0,AA$5-$I$5-$A127+1)))*$C127))</f>
        <v xml:space="preserve"> </v>
      </c>
      <c r="AB127" s="186" t="str">
        <f ca="1">IF(AB$5-$I$5&lt;$A127-1," ",IF(AB$5-$I$5+1&gt;'Primary Inputs'!$C$17,0,(SUM(OFFSET($I$75,0,AB$5-$I$5-$A127+1)))*$C127))</f>
        <v xml:space="preserve"> </v>
      </c>
      <c r="AC127" s="186" t="str">
        <f ca="1">IF(AC$5-$I$5&lt;$A127-1," ",IF(AC$5-$I$5+1&gt;'Primary Inputs'!$C$17,0,(SUM(OFFSET($I$75,0,AC$5-$I$5-$A127+1)))*$C127))</f>
        <v xml:space="preserve"> </v>
      </c>
      <c r="AD127" s="186" t="str">
        <f ca="1">IF(AD$5-$I$5&lt;$A127-1," ",IF(AD$5-$I$5+1&gt;'Primary Inputs'!$C$17,0,(SUM(OFFSET($I$75,0,AD$5-$I$5-$A127+1)))*$C127))</f>
        <v xml:space="preserve"> </v>
      </c>
      <c r="AE127" s="186" t="str">
        <f ca="1">IF(AE$5-$I$5&lt;$A127-1," ",IF(AE$5-$I$5+1&gt;'Primary Inputs'!$C$17,0,(SUM(OFFSET($I$75,0,AE$5-$I$5-$A127+1)))*$C127))</f>
        <v xml:space="preserve"> </v>
      </c>
      <c r="AF127" s="186" t="str">
        <f ca="1">IF(AF$5-$I$5&lt;$A127-1," ",IF(AF$5-$I$5+1&gt;'Primary Inputs'!$C$17,0,(SUM(OFFSET($I$75,0,AF$5-$I$5-$A127+1)))*$C127))</f>
        <v xml:space="preserve"> </v>
      </c>
      <c r="AG127" s="186" t="str">
        <f ca="1">IF(AG$5-$I$5&lt;$A127-1," ",IF(AG$5-$I$5+1&gt;'Primary Inputs'!$C$17,0,(SUM(OFFSET($I$75,0,AG$5-$I$5-$A127+1)))*$C127))</f>
        <v xml:space="preserve"> </v>
      </c>
      <c r="AH127" s="186" t="str">
        <f ca="1">IF(AH$5-$I$5&lt;$A127-1," ",IF(AH$5-$I$5+1&gt;'Primary Inputs'!$C$17,0,(SUM(OFFSET($I$75,0,AH$5-$I$5-$A127+1)))*$C127))</f>
        <v xml:space="preserve"> </v>
      </c>
      <c r="AI127" s="186" t="str">
        <f ca="1">IF(AI$5-$I$5&lt;$A127-1," ",IF(AI$5-$I$5+1&gt;'Primary Inputs'!$C$17,0,(SUM(OFFSET($I$75,0,AI$5-$I$5-$A127+1)))*$C127))</f>
        <v xml:space="preserve"> </v>
      </c>
      <c r="AJ127" s="186" t="str">
        <f ca="1">IF(AJ$5-$I$5&lt;$A127-1," ",IF(AJ$5-$I$5+1&gt;'Primary Inputs'!$C$17,0,(SUM(OFFSET($I$75,0,AJ$5-$I$5-$A127+1)))*$C127))</f>
        <v xml:space="preserve"> </v>
      </c>
      <c r="AK127" s="186" t="str">
        <f ca="1">IF(AK$5-$I$5&lt;$A127-1," ",IF(AK$5-$I$5+1&gt;'Primary Inputs'!$C$17,0,(SUM(OFFSET($I$75,0,AK$5-$I$5-$A127+1)))*$C127))</f>
        <v xml:space="preserve"> </v>
      </c>
      <c r="AL127" s="186" t="str">
        <f ca="1">IF(AL$5-$I$5&lt;$A127-1," ",IF(AL$5-$I$5+1&gt;'Primary Inputs'!$C$17,0,(SUM(OFFSET($I$75,0,AL$5-$I$5-$A127+1)))*$C127))</f>
        <v xml:space="preserve"> </v>
      </c>
      <c r="AM127" s="186" t="str">
        <f ca="1">IF(AM$5-$I$5&lt;$A127-1," ",IF(AM$5-$I$5+1&gt;'Primary Inputs'!$C$17,0,(SUM(OFFSET($I$75,0,AM$5-$I$5-$A127+1)))*$C127))</f>
        <v xml:space="preserve"> </v>
      </c>
      <c r="AN127" s="186" t="str">
        <f ca="1">IF(AN$5-$I$5&lt;$A127-1," ",IF(AN$5-$I$5+1&gt;'Primary Inputs'!$C$17,0,(SUM(OFFSET($I$75,0,AN$5-$I$5-$A127+1)))*$C127))</f>
        <v xml:space="preserve"> </v>
      </c>
      <c r="AO127" s="186" t="str">
        <f ca="1">IF(AO$5-$I$5&lt;$A127-1," ",IF(AO$5-$I$5+1&gt;'Primary Inputs'!$C$17,0,(SUM(OFFSET($I$75,0,AO$5-$I$5-$A127+1)))*$C127))</f>
        <v xml:space="preserve"> </v>
      </c>
      <c r="AP127" s="186" t="str">
        <f ca="1">IF(AP$5-$I$5&lt;$A127-1," ",IF(AP$5-$I$5+1&gt;'Primary Inputs'!$C$17,0,(SUM(OFFSET($I$75,0,AP$5-$I$5-$A127+1)))*$C127))</f>
        <v xml:space="preserve"> </v>
      </c>
      <c r="AQ127" s="186" t="str">
        <f ca="1">IF(AQ$5-$I$5&lt;$A127-1," ",IF(AQ$5-$I$5+1&gt;'Primary Inputs'!$C$17,0,(SUM(OFFSET($I$75,0,AQ$5-$I$5-$A127+1)))*$C127))</f>
        <v xml:space="preserve"> </v>
      </c>
      <c r="AR127" s="186" t="str">
        <f ca="1">IF(AR$5-$I$5&lt;$A127-1," ",IF(AR$5-$I$5+1&gt;'Primary Inputs'!$C$17,0,(SUM(OFFSET($I$75,0,AR$5-$I$5-$A127+1)))*$C127))</f>
        <v xml:space="preserve"> </v>
      </c>
      <c r="AS127" s="186" t="str">
        <f ca="1">IF(AS$5-$I$5&lt;$A127-1," ",IF(AS$5-$I$5+1&gt;'Primary Inputs'!$C$17,0,(SUM(OFFSET($I$75,0,AS$5-$I$5-$A127+1)))*$C127))</f>
        <v xml:space="preserve"> </v>
      </c>
      <c r="AT127" s="186" t="str">
        <f ca="1">IF(AT$5-$I$5&lt;$A127-1," ",IF(AT$5-$I$5+1&gt;'Primary Inputs'!$C$17,0,(SUM(OFFSET($I$75,0,AT$5-$I$5-$A127+1)))*$C127))</f>
        <v xml:space="preserve"> </v>
      </c>
      <c r="AU127" s="186" t="str">
        <f ca="1">IF(AU$5-$I$5&lt;$A127-1," ",IF(AU$5-$I$5+1&gt;'Primary Inputs'!$C$17,0,(SUM(OFFSET($I$75,0,AU$5-$I$5-$A127+1)))*$C127))</f>
        <v xml:space="preserve"> </v>
      </c>
      <c r="AV127" s="186" t="str">
        <f ca="1">IF(AV$5-$I$5&lt;$A127-1," ",IF(AV$5-$I$5+1&gt;'Primary Inputs'!$C$17,0,(SUM(OFFSET($I$75,0,AV$5-$I$5-$A127+1)))*$C127))</f>
        <v xml:space="preserve"> </v>
      </c>
      <c r="AW127" s="186" t="str">
        <f ca="1">IF(AW$5-$I$5&lt;$A127-1," ",IF(AW$5-$I$5+1&gt;'Primary Inputs'!$C$17,0,(SUM(OFFSET($I$75,0,AW$5-$I$5-$A127+1)))*$C127))</f>
        <v xml:space="preserve"> </v>
      </c>
      <c r="AX127" s="186" t="str">
        <f ca="1">IF(AX$5-$I$5&lt;$A127-1," ",IF(AX$5-$I$5+1&gt;'Primary Inputs'!$C$17,0,(SUM(OFFSET($I$75,0,AX$5-$I$5-$A127+1)))*$C127))</f>
        <v xml:space="preserve"> </v>
      </c>
      <c r="AY127" s="186" t="str">
        <f ca="1">IF(AY$5-$I$5&lt;$A127-1," ",IF(AY$5-$I$5+1&gt;'Primary Inputs'!$C$17,0,(SUM(OFFSET($I$75,0,AY$5-$I$5-$A127+1)))*$C127))</f>
        <v xml:space="preserve"> </v>
      </c>
      <c r="AZ127" s="186" t="str">
        <f ca="1">IF(AZ$5-$I$5&lt;$A127-1," ",IF(AZ$5-$I$5+1&gt;'Primary Inputs'!$C$17,0,(SUM(OFFSET($I$75,0,AZ$5-$I$5-$A127+1)))*$C127))</f>
        <v xml:space="preserve"> </v>
      </c>
      <c r="BA127" s="186" t="str">
        <f ca="1">IF(BA$5-$I$5&lt;$A127-1," ",IF(BA$5-$I$5+1&gt;'Primary Inputs'!$C$17,0,(SUM(OFFSET($I$75,0,BA$5-$I$5-$A127+1)))*$C127))</f>
        <v xml:space="preserve"> </v>
      </c>
      <c r="BB127" s="186" t="str">
        <f ca="1">IF(BB$5-$I$5&lt;$A127-1," ",IF(BB$5-$I$5+1&gt;'Primary Inputs'!$C$17,0,(SUM(OFFSET($I$75,0,BB$5-$I$5-$A127+1)))*$C127))</f>
        <v xml:space="preserve"> </v>
      </c>
      <c r="BC127" s="186" t="str">
        <f ca="1">IF(BC$5-$I$5&lt;$A127-1," ",IF(BC$5-$I$5+1&gt;'Primary Inputs'!$C$17,0,(SUM(OFFSET($I$75,0,BC$5-$I$5-$A127+1)))*$C127))</f>
        <v xml:space="preserve"> </v>
      </c>
      <c r="BD127" s="186">
        <f ca="1">IF(BD$5-$I$5&lt;$A127-1," ",IF(BD$5-$I$5+1&gt;'Primary Inputs'!$C$17,0,(SUM(OFFSET($I$75,0,BD$5-$I$5-$A127+1)))*$C127))</f>
        <v>0</v>
      </c>
      <c r="BE127" s="186">
        <f ca="1">IF(BE$5-$I$5&lt;$A127-1," ",IF(BE$5-$I$5+1&gt;'Primary Inputs'!$C$17,0,(SUM(OFFSET($I$75,0,BE$5-$I$5-$A127+1)))*$C127))</f>
        <v>0</v>
      </c>
      <c r="BF127" s="186">
        <f ca="1">IF(BF$5-$I$5&lt;$A127-1," ",IF(BF$5-$I$5+1&gt;'Primary Inputs'!$C$17,0,(SUM(OFFSET($I$75,0,BF$5-$I$5-$A127+1)))*$C127))</f>
        <v>0</v>
      </c>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row>
    <row r="128" spans="1:104">
      <c r="A128" s="134">
        <v>49</v>
      </c>
      <c r="B128" s="134" t="s">
        <v>221</v>
      </c>
      <c r="C128" s="134">
        <f ca="1">OFFSET('Primary Inputs'!$E$12,0,$A128-1)</f>
        <v>0</v>
      </c>
      <c r="I128" s="186" t="str">
        <f ca="1">IF(I$5-$I$5&lt;$A128-1," ",IF(I$5-$I$5+1&gt;'Primary Inputs'!$C$17,0,(SUM(OFFSET($I$75,0,I$5-$I$5-$A128+1)))*$C128))</f>
        <v xml:space="preserve"> </v>
      </c>
      <c r="J128" s="186" t="str">
        <f ca="1">IF(J$5-$I$5&lt;$A128-1," ",IF(J$5-$I$5+1&gt;'Primary Inputs'!$C$17,0,(SUM(OFFSET($I$75,0,J$5-$I$5-$A128+1)))*$C128))</f>
        <v xml:space="preserve"> </v>
      </c>
      <c r="K128" s="186" t="str">
        <f ca="1">IF(K$5-$I$5&lt;$A128-1," ",IF(K$5-$I$5+1&gt;'Primary Inputs'!$C$17,0,(SUM(OFFSET($I$75,0,K$5-$I$5-$A128+1)))*$C128))</f>
        <v xml:space="preserve"> </v>
      </c>
      <c r="L128" s="186" t="str">
        <f ca="1">IF(L$5-$I$5&lt;$A128-1," ",IF(L$5-$I$5+1&gt;'Primary Inputs'!$C$17,0,(SUM(OFFSET($I$75,0,L$5-$I$5-$A128+1)))*$C128))</f>
        <v xml:space="preserve"> </v>
      </c>
      <c r="M128" s="186" t="str">
        <f ca="1">IF(M$5-$I$5&lt;$A128-1," ",IF(M$5-$I$5+1&gt;'Primary Inputs'!$C$17,0,(SUM(OFFSET($I$75,0,M$5-$I$5-$A128+1)))*$C128))</f>
        <v xml:space="preserve"> </v>
      </c>
      <c r="N128" s="186" t="str">
        <f ca="1">IF(N$5-$I$5&lt;$A128-1," ",IF(N$5-$I$5+1&gt;'Primary Inputs'!$C$17,0,(SUM(OFFSET($I$75,0,N$5-$I$5-$A128+1)))*$C128))</f>
        <v xml:space="preserve"> </v>
      </c>
      <c r="O128" s="186" t="str">
        <f ca="1">IF(O$5-$I$5&lt;$A128-1," ",IF(O$5-$I$5+1&gt;'Primary Inputs'!$C$17,0,(SUM(OFFSET($I$75,0,O$5-$I$5-$A128+1)))*$C128))</f>
        <v xml:space="preserve"> </v>
      </c>
      <c r="P128" s="186" t="str">
        <f ca="1">IF(P$5-$I$5&lt;$A128-1," ",IF(P$5-$I$5+1&gt;'Primary Inputs'!$C$17,0,(SUM(OFFSET($I$75,0,P$5-$I$5-$A128+1)))*$C128))</f>
        <v xml:space="preserve"> </v>
      </c>
      <c r="Q128" s="186" t="str">
        <f ca="1">IF(Q$5-$I$5&lt;$A128-1," ",IF(Q$5-$I$5+1&gt;'Primary Inputs'!$C$17,0,(SUM(OFFSET($I$75,0,Q$5-$I$5-$A128+1)))*$C128))</f>
        <v xml:space="preserve"> </v>
      </c>
      <c r="R128" s="186" t="str">
        <f ca="1">IF(R$5-$I$5&lt;$A128-1," ",IF(R$5-$I$5+1&gt;'Primary Inputs'!$C$17,0,(SUM(OFFSET($I$75,0,R$5-$I$5-$A128+1)))*$C128))</f>
        <v xml:space="preserve"> </v>
      </c>
      <c r="S128" s="186" t="str">
        <f ca="1">IF(S$5-$I$5&lt;$A128-1," ",IF(S$5-$I$5+1&gt;'Primary Inputs'!$C$17,0,(SUM(OFFSET($I$75,0,S$5-$I$5-$A128+1)))*$C128))</f>
        <v xml:space="preserve"> </v>
      </c>
      <c r="T128" s="186" t="str">
        <f ca="1">IF(T$5-$I$5&lt;$A128-1," ",IF(T$5-$I$5+1&gt;'Primary Inputs'!$C$17,0,(SUM(OFFSET($I$75,0,T$5-$I$5-$A128+1)))*$C128))</f>
        <v xml:space="preserve"> </v>
      </c>
      <c r="U128" s="186" t="str">
        <f ca="1">IF(U$5-$I$5&lt;$A128-1," ",IF(U$5-$I$5+1&gt;'Primary Inputs'!$C$17,0,(SUM(OFFSET($I$75,0,U$5-$I$5-$A128+1)))*$C128))</f>
        <v xml:space="preserve"> </v>
      </c>
      <c r="V128" s="186" t="str">
        <f ca="1">IF(V$5-$I$5&lt;$A128-1," ",IF(V$5-$I$5+1&gt;'Primary Inputs'!$C$17,0,(SUM(OFFSET($I$75,0,V$5-$I$5-$A128+1)))*$C128))</f>
        <v xml:space="preserve"> </v>
      </c>
      <c r="W128" s="186" t="str">
        <f ca="1">IF(W$5-$I$5&lt;$A128-1," ",IF(W$5-$I$5+1&gt;'Primary Inputs'!$C$17,0,(SUM(OFFSET($I$75,0,W$5-$I$5-$A128+1)))*$C128))</f>
        <v xml:space="preserve"> </v>
      </c>
      <c r="X128" s="186" t="str">
        <f ca="1">IF(X$5-$I$5&lt;$A128-1," ",IF(X$5-$I$5+1&gt;'Primary Inputs'!$C$17,0,(SUM(OFFSET($I$75,0,X$5-$I$5-$A128+1)))*$C128))</f>
        <v xml:space="preserve"> </v>
      </c>
      <c r="Y128" s="186" t="str">
        <f ca="1">IF(Y$5-$I$5&lt;$A128-1," ",IF(Y$5-$I$5+1&gt;'Primary Inputs'!$C$17,0,(SUM(OFFSET($I$75,0,Y$5-$I$5-$A128+1)))*$C128))</f>
        <v xml:space="preserve"> </v>
      </c>
      <c r="Z128" s="186" t="str">
        <f ca="1">IF(Z$5-$I$5&lt;$A128-1," ",IF(Z$5-$I$5+1&gt;'Primary Inputs'!$C$17,0,(SUM(OFFSET($I$75,0,Z$5-$I$5-$A128+1)))*$C128))</f>
        <v xml:space="preserve"> </v>
      </c>
      <c r="AA128" s="186" t="str">
        <f ca="1">IF(AA$5-$I$5&lt;$A128-1," ",IF(AA$5-$I$5+1&gt;'Primary Inputs'!$C$17,0,(SUM(OFFSET($I$75,0,AA$5-$I$5-$A128+1)))*$C128))</f>
        <v xml:space="preserve"> </v>
      </c>
      <c r="AB128" s="186" t="str">
        <f ca="1">IF(AB$5-$I$5&lt;$A128-1," ",IF(AB$5-$I$5+1&gt;'Primary Inputs'!$C$17,0,(SUM(OFFSET($I$75,0,AB$5-$I$5-$A128+1)))*$C128))</f>
        <v xml:space="preserve"> </v>
      </c>
      <c r="AC128" s="186" t="str">
        <f ca="1">IF(AC$5-$I$5&lt;$A128-1," ",IF(AC$5-$I$5+1&gt;'Primary Inputs'!$C$17,0,(SUM(OFFSET($I$75,0,AC$5-$I$5-$A128+1)))*$C128))</f>
        <v xml:space="preserve"> </v>
      </c>
      <c r="AD128" s="186" t="str">
        <f ca="1">IF(AD$5-$I$5&lt;$A128-1," ",IF(AD$5-$I$5+1&gt;'Primary Inputs'!$C$17,0,(SUM(OFFSET($I$75,0,AD$5-$I$5-$A128+1)))*$C128))</f>
        <v xml:space="preserve"> </v>
      </c>
      <c r="AE128" s="186" t="str">
        <f ca="1">IF(AE$5-$I$5&lt;$A128-1," ",IF(AE$5-$I$5+1&gt;'Primary Inputs'!$C$17,0,(SUM(OFFSET($I$75,0,AE$5-$I$5-$A128+1)))*$C128))</f>
        <v xml:space="preserve"> </v>
      </c>
      <c r="AF128" s="186" t="str">
        <f ca="1">IF(AF$5-$I$5&lt;$A128-1," ",IF(AF$5-$I$5+1&gt;'Primary Inputs'!$C$17,0,(SUM(OFFSET($I$75,0,AF$5-$I$5-$A128+1)))*$C128))</f>
        <v xml:space="preserve"> </v>
      </c>
      <c r="AG128" s="186" t="str">
        <f ca="1">IF(AG$5-$I$5&lt;$A128-1," ",IF(AG$5-$I$5+1&gt;'Primary Inputs'!$C$17,0,(SUM(OFFSET($I$75,0,AG$5-$I$5-$A128+1)))*$C128))</f>
        <v xml:space="preserve"> </v>
      </c>
      <c r="AH128" s="186" t="str">
        <f ca="1">IF(AH$5-$I$5&lt;$A128-1," ",IF(AH$5-$I$5+1&gt;'Primary Inputs'!$C$17,0,(SUM(OFFSET($I$75,0,AH$5-$I$5-$A128+1)))*$C128))</f>
        <v xml:space="preserve"> </v>
      </c>
      <c r="AI128" s="186" t="str">
        <f ca="1">IF(AI$5-$I$5&lt;$A128-1," ",IF(AI$5-$I$5+1&gt;'Primary Inputs'!$C$17,0,(SUM(OFFSET($I$75,0,AI$5-$I$5-$A128+1)))*$C128))</f>
        <v xml:space="preserve"> </v>
      </c>
      <c r="AJ128" s="186" t="str">
        <f ca="1">IF(AJ$5-$I$5&lt;$A128-1," ",IF(AJ$5-$I$5+1&gt;'Primary Inputs'!$C$17,0,(SUM(OFFSET($I$75,0,AJ$5-$I$5-$A128+1)))*$C128))</f>
        <v xml:space="preserve"> </v>
      </c>
      <c r="AK128" s="186" t="str">
        <f ca="1">IF(AK$5-$I$5&lt;$A128-1," ",IF(AK$5-$I$5+1&gt;'Primary Inputs'!$C$17,0,(SUM(OFFSET($I$75,0,AK$5-$I$5-$A128+1)))*$C128))</f>
        <v xml:space="preserve"> </v>
      </c>
      <c r="AL128" s="186" t="str">
        <f ca="1">IF(AL$5-$I$5&lt;$A128-1," ",IF(AL$5-$I$5+1&gt;'Primary Inputs'!$C$17,0,(SUM(OFFSET($I$75,0,AL$5-$I$5-$A128+1)))*$C128))</f>
        <v xml:space="preserve"> </v>
      </c>
      <c r="AM128" s="186" t="str">
        <f ca="1">IF(AM$5-$I$5&lt;$A128-1," ",IF(AM$5-$I$5+1&gt;'Primary Inputs'!$C$17,0,(SUM(OFFSET($I$75,0,AM$5-$I$5-$A128+1)))*$C128))</f>
        <v xml:space="preserve"> </v>
      </c>
      <c r="AN128" s="186" t="str">
        <f ca="1">IF(AN$5-$I$5&lt;$A128-1," ",IF(AN$5-$I$5+1&gt;'Primary Inputs'!$C$17,0,(SUM(OFFSET($I$75,0,AN$5-$I$5-$A128+1)))*$C128))</f>
        <v xml:space="preserve"> </v>
      </c>
      <c r="AO128" s="186" t="str">
        <f ca="1">IF(AO$5-$I$5&lt;$A128-1," ",IF(AO$5-$I$5+1&gt;'Primary Inputs'!$C$17,0,(SUM(OFFSET($I$75,0,AO$5-$I$5-$A128+1)))*$C128))</f>
        <v xml:space="preserve"> </v>
      </c>
      <c r="AP128" s="186" t="str">
        <f ca="1">IF(AP$5-$I$5&lt;$A128-1," ",IF(AP$5-$I$5+1&gt;'Primary Inputs'!$C$17,0,(SUM(OFFSET($I$75,0,AP$5-$I$5-$A128+1)))*$C128))</f>
        <v xml:space="preserve"> </v>
      </c>
      <c r="AQ128" s="186" t="str">
        <f ca="1">IF(AQ$5-$I$5&lt;$A128-1," ",IF(AQ$5-$I$5+1&gt;'Primary Inputs'!$C$17,0,(SUM(OFFSET($I$75,0,AQ$5-$I$5-$A128+1)))*$C128))</f>
        <v xml:space="preserve"> </v>
      </c>
      <c r="AR128" s="186" t="str">
        <f ca="1">IF(AR$5-$I$5&lt;$A128-1," ",IF(AR$5-$I$5+1&gt;'Primary Inputs'!$C$17,0,(SUM(OFFSET($I$75,0,AR$5-$I$5-$A128+1)))*$C128))</f>
        <v xml:space="preserve"> </v>
      </c>
      <c r="AS128" s="186" t="str">
        <f ca="1">IF(AS$5-$I$5&lt;$A128-1," ",IF(AS$5-$I$5+1&gt;'Primary Inputs'!$C$17,0,(SUM(OFFSET($I$75,0,AS$5-$I$5-$A128+1)))*$C128))</f>
        <v xml:space="preserve"> </v>
      </c>
      <c r="AT128" s="186" t="str">
        <f ca="1">IF(AT$5-$I$5&lt;$A128-1," ",IF(AT$5-$I$5+1&gt;'Primary Inputs'!$C$17,0,(SUM(OFFSET($I$75,0,AT$5-$I$5-$A128+1)))*$C128))</f>
        <v xml:space="preserve"> </v>
      </c>
      <c r="AU128" s="186" t="str">
        <f ca="1">IF(AU$5-$I$5&lt;$A128-1," ",IF(AU$5-$I$5+1&gt;'Primary Inputs'!$C$17,0,(SUM(OFFSET($I$75,0,AU$5-$I$5-$A128+1)))*$C128))</f>
        <v xml:space="preserve"> </v>
      </c>
      <c r="AV128" s="186" t="str">
        <f ca="1">IF(AV$5-$I$5&lt;$A128-1," ",IF(AV$5-$I$5+1&gt;'Primary Inputs'!$C$17,0,(SUM(OFFSET($I$75,0,AV$5-$I$5-$A128+1)))*$C128))</f>
        <v xml:space="preserve"> </v>
      </c>
      <c r="AW128" s="186" t="str">
        <f ca="1">IF(AW$5-$I$5&lt;$A128-1," ",IF(AW$5-$I$5+1&gt;'Primary Inputs'!$C$17,0,(SUM(OFFSET($I$75,0,AW$5-$I$5-$A128+1)))*$C128))</f>
        <v xml:space="preserve"> </v>
      </c>
      <c r="AX128" s="186" t="str">
        <f ca="1">IF(AX$5-$I$5&lt;$A128-1," ",IF(AX$5-$I$5+1&gt;'Primary Inputs'!$C$17,0,(SUM(OFFSET($I$75,0,AX$5-$I$5-$A128+1)))*$C128))</f>
        <v xml:space="preserve"> </v>
      </c>
      <c r="AY128" s="186" t="str">
        <f ca="1">IF(AY$5-$I$5&lt;$A128-1," ",IF(AY$5-$I$5+1&gt;'Primary Inputs'!$C$17,0,(SUM(OFFSET($I$75,0,AY$5-$I$5-$A128+1)))*$C128))</f>
        <v xml:space="preserve"> </v>
      </c>
      <c r="AZ128" s="186" t="str">
        <f ca="1">IF(AZ$5-$I$5&lt;$A128-1," ",IF(AZ$5-$I$5+1&gt;'Primary Inputs'!$C$17,0,(SUM(OFFSET($I$75,0,AZ$5-$I$5-$A128+1)))*$C128))</f>
        <v xml:space="preserve"> </v>
      </c>
      <c r="BA128" s="186" t="str">
        <f ca="1">IF(BA$5-$I$5&lt;$A128-1," ",IF(BA$5-$I$5+1&gt;'Primary Inputs'!$C$17,0,(SUM(OFFSET($I$75,0,BA$5-$I$5-$A128+1)))*$C128))</f>
        <v xml:space="preserve"> </v>
      </c>
      <c r="BB128" s="186" t="str">
        <f ca="1">IF(BB$5-$I$5&lt;$A128-1," ",IF(BB$5-$I$5+1&gt;'Primary Inputs'!$C$17,0,(SUM(OFFSET($I$75,0,BB$5-$I$5-$A128+1)))*$C128))</f>
        <v xml:space="preserve"> </v>
      </c>
      <c r="BC128" s="186" t="str">
        <f ca="1">IF(BC$5-$I$5&lt;$A128-1," ",IF(BC$5-$I$5+1&gt;'Primary Inputs'!$C$17,0,(SUM(OFFSET($I$75,0,BC$5-$I$5-$A128+1)))*$C128))</f>
        <v xml:space="preserve"> </v>
      </c>
      <c r="BD128" s="186" t="str">
        <f ca="1">IF(BD$5-$I$5&lt;$A128-1," ",IF(BD$5-$I$5+1&gt;'Primary Inputs'!$C$17,0,(SUM(OFFSET($I$75,0,BD$5-$I$5-$A128+1)))*$C128))</f>
        <v xml:space="preserve"> </v>
      </c>
      <c r="BE128" s="186">
        <f ca="1">IF(BE$5-$I$5&lt;$A128-1," ",IF(BE$5-$I$5+1&gt;'Primary Inputs'!$C$17,0,(SUM(OFFSET($I$75,0,BE$5-$I$5-$A128+1)))*$C128))</f>
        <v>0</v>
      </c>
      <c r="BF128" s="186">
        <f ca="1">IF(BF$5-$I$5&lt;$A128-1," ",IF(BF$5-$I$5+1&gt;'Primary Inputs'!$C$17,0,(SUM(OFFSET($I$75,0,BF$5-$I$5-$A128+1)))*$C128))</f>
        <v>0</v>
      </c>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row>
    <row r="129" spans="1:58">
      <c r="A129" s="134">
        <v>50</v>
      </c>
      <c r="B129" s="134" t="s">
        <v>222</v>
      </c>
      <c r="C129" s="134">
        <f ca="1">OFFSET('Primary Inputs'!$E$12,0,$A129-1)</f>
        <v>0</v>
      </c>
      <c r="I129" s="186" t="str">
        <f ca="1">IF(I$5-$I$5&lt;$A129-1," ",IF(I$5-$I$5+1&gt;'Primary Inputs'!$C$17,0,(SUM(OFFSET($I$75,0,I$5-$I$5-$A129+1)))*$C129))</f>
        <v xml:space="preserve"> </v>
      </c>
      <c r="J129" s="186" t="str">
        <f ca="1">IF(J$5-$I$5&lt;$A129-1," ",IF(J$5-$I$5+1&gt;'Primary Inputs'!$C$17,0,(SUM(OFFSET($I$75,0,J$5-$I$5-$A129+1)))*$C129))</f>
        <v xml:space="preserve"> </v>
      </c>
      <c r="K129" s="186" t="str">
        <f ca="1">IF(K$5-$I$5&lt;$A129-1," ",IF(K$5-$I$5+1&gt;'Primary Inputs'!$C$17,0,(SUM(OFFSET($I$75,0,K$5-$I$5-$A129+1)))*$C129))</f>
        <v xml:space="preserve"> </v>
      </c>
      <c r="L129" s="186" t="str">
        <f ca="1">IF(L$5-$I$5&lt;$A129-1," ",IF(L$5-$I$5+1&gt;'Primary Inputs'!$C$17,0,(SUM(OFFSET($I$75,0,L$5-$I$5-$A129+1)))*$C129))</f>
        <v xml:space="preserve"> </v>
      </c>
      <c r="M129" s="186" t="str">
        <f ca="1">IF(M$5-$I$5&lt;$A129-1," ",IF(M$5-$I$5+1&gt;'Primary Inputs'!$C$17,0,(SUM(OFFSET($I$75,0,M$5-$I$5-$A129+1)))*$C129))</f>
        <v xml:space="preserve"> </v>
      </c>
      <c r="N129" s="186" t="str">
        <f ca="1">IF(N$5-$I$5&lt;$A129-1," ",IF(N$5-$I$5+1&gt;'Primary Inputs'!$C$17,0,(SUM(OFFSET($I$75,0,N$5-$I$5-$A129+1)))*$C129))</f>
        <v xml:space="preserve"> </v>
      </c>
      <c r="O129" s="186" t="str">
        <f ca="1">IF(O$5-$I$5&lt;$A129-1," ",IF(O$5-$I$5+1&gt;'Primary Inputs'!$C$17,0,(SUM(OFFSET($I$75,0,O$5-$I$5-$A129+1)))*$C129))</f>
        <v xml:space="preserve"> </v>
      </c>
      <c r="P129" s="186" t="str">
        <f ca="1">IF(P$5-$I$5&lt;$A129-1," ",IF(P$5-$I$5+1&gt;'Primary Inputs'!$C$17,0,(SUM(OFFSET($I$75,0,P$5-$I$5-$A129+1)))*$C129))</f>
        <v xml:space="preserve"> </v>
      </c>
      <c r="Q129" s="186" t="str">
        <f ca="1">IF(Q$5-$I$5&lt;$A129-1," ",IF(Q$5-$I$5+1&gt;'Primary Inputs'!$C$17,0,(SUM(OFFSET($I$75,0,Q$5-$I$5-$A129+1)))*$C129))</f>
        <v xml:space="preserve"> </v>
      </c>
      <c r="R129" s="186" t="str">
        <f ca="1">IF(R$5-$I$5&lt;$A129-1," ",IF(R$5-$I$5+1&gt;'Primary Inputs'!$C$17,0,(SUM(OFFSET($I$75,0,R$5-$I$5-$A129+1)))*$C129))</f>
        <v xml:space="preserve"> </v>
      </c>
      <c r="S129" s="186" t="str">
        <f ca="1">IF(S$5-$I$5&lt;$A129-1," ",IF(S$5-$I$5+1&gt;'Primary Inputs'!$C$17,0,(SUM(OFFSET($I$75,0,S$5-$I$5-$A129+1)))*$C129))</f>
        <v xml:space="preserve"> </v>
      </c>
      <c r="T129" s="186" t="str">
        <f ca="1">IF(T$5-$I$5&lt;$A129-1," ",IF(T$5-$I$5+1&gt;'Primary Inputs'!$C$17,0,(SUM(OFFSET($I$75,0,T$5-$I$5-$A129+1)))*$C129))</f>
        <v xml:space="preserve"> </v>
      </c>
      <c r="U129" s="186" t="str">
        <f ca="1">IF(U$5-$I$5&lt;$A129-1," ",IF(U$5-$I$5+1&gt;'Primary Inputs'!$C$17,0,(SUM(OFFSET($I$75,0,U$5-$I$5-$A129+1)))*$C129))</f>
        <v xml:space="preserve"> </v>
      </c>
      <c r="V129" s="186" t="str">
        <f ca="1">IF(V$5-$I$5&lt;$A129-1," ",IF(V$5-$I$5+1&gt;'Primary Inputs'!$C$17,0,(SUM(OFFSET($I$75,0,V$5-$I$5-$A129+1)))*$C129))</f>
        <v xml:space="preserve"> </v>
      </c>
      <c r="W129" s="186" t="str">
        <f ca="1">IF(W$5-$I$5&lt;$A129-1," ",IF(W$5-$I$5+1&gt;'Primary Inputs'!$C$17,0,(SUM(OFFSET($I$75,0,W$5-$I$5-$A129+1)))*$C129))</f>
        <v xml:space="preserve"> </v>
      </c>
      <c r="X129" s="186" t="str">
        <f ca="1">IF(X$5-$I$5&lt;$A129-1," ",IF(X$5-$I$5+1&gt;'Primary Inputs'!$C$17,0,(SUM(OFFSET($I$75,0,X$5-$I$5-$A129+1)))*$C129))</f>
        <v xml:space="preserve"> </v>
      </c>
      <c r="Y129" s="186" t="str">
        <f ca="1">IF(Y$5-$I$5&lt;$A129-1," ",IF(Y$5-$I$5+1&gt;'Primary Inputs'!$C$17,0,(SUM(OFFSET($I$75,0,Y$5-$I$5-$A129+1)))*$C129))</f>
        <v xml:space="preserve"> </v>
      </c>
      <c r="Z129" s="186" t="str">
        <f ca="1">IF(Z$5-$I$5&lt;$A129-1," ",IF(Z$5-$I$5+1&gt;'Primary Inputs'!$C$17,0,(SUM(OFFSET($I$75,0,Z$5-$I$5-$A129+1)))*$C129))</f>
        <v xml:space="preserve"> </v>
      </c>
      <c r="AA129" s="186" t="str">
        <f ca="1">IF(AA$5-$I$5&lt;$A129-1," ",IF(AA$5-$I$5+1&gt;'Primary Inputs'!$C$17,0,(SUM(OFFSET($I$75,0,AA$5-$I$5-$A129+1)))*$C129))</f>
        <v xml:space="preserve"> </v>
      </c>
      <c r="AB129" s="186" t="str">
        <f ca="1">IF(AB$5-$I$5&lt;$A129-1," ",IF(AB$5-$I$5+1&gt;'Primary Inputs'!$C$17,0,(SUM(OFFSET($I$75,0,AB$5-$I$5-$A129+1)))*$C129))</f>
        <v xml:space="preserve"> </v>
      </c>
      <c r="AC129" s="186" t="str">
        <f ca="1">IF(AC$5-$I$5&lt;$A129-1," ",IF(AC$5-$I$5+1&gt;'Primary Inputs'!$C$17,0,(SUM(OFFSET($I$75,0,AC$5-$I$5-$A129+1)))*$C129))</f>
        <v xml:space="preserve"> </v>
      </c>
      <c r="AD129" s="186" t="str">
        <f ca="1">IF(AD$5-$I$5&lt;$A129-1," ",IF(AD$5-$I$5+1&gt;'Primary Inputs'!$C$17,0,(SUM(OFFSET($I$75,0,AD$5-$I$5-$A129+1)))*$C129))</f>
        <v xml:space="preserve"> </v>
      </c>
      <c r="AE129" s="186" t="str">
        <f ca="1">IF(AE$5-$I$5&lt;$A129-1," ",IF(AE$5-$I$5+1&gt;'Primary Inputs'!$C$17,0,(SUM(OFFSET($I$75,0,AE$5-$I$5-$A129+1)))*$C129))</f>
        <v xml:space="preserve"> </v>
      </c>
      <c r="AF129" s="186" t="str">
        <f ca="1">IF(AF$5-$I$5&lt;$A129-1," ",IF(AF$5-$I$5+1&gt;'Primary Inputs'!$C$17,0,(SUM(OFFSET($I$75,0,AF$5-$I$5-$A129+1)))*$C129))</f>
        <v xml:space="preserve"> </v>
      </c>
      <c r="AG129" s="186" t="str">
        <f ca="1">IF(AG$5-$I$5&lt;$A129-1," ",IF(AG$5-$I$5+1&gt;'Primary Inputs'!$C$17,0,(SUM(OFFSET($I$75,0,AG$5-$I$5-$A129+1)))*$C129))</f>
        <v xml:space="preserve"> </v>
      </c>
      <c r="AH129" s="186" t="str">
        <f ca="1">IF(AH$5-$I$5&lt;$A129-1," ",IF(AH$5-$I$5+1&gt;'Primary Inputs'!$C$17,0,(SUM(OFFSET($I$75,0,AH$5-$I$5-$A129+1)))*$C129))</f>
        <v xml:space="preserve"> </v>
      </c>
      <c r="AI129" s="186" t="str">
        <f ca="1">IF(AI$5-$I$5&lt;$A129-1," ",IF(AI$5-$I$5+1&gt;'Primary Inputs'!$C$17,0,(SUM(OFFSET($I$75,0,AI$5-$I$5-$A129+1)))*$C129))</f>
        <v xml:space="preserve"> </v>
      </c>
      <c r="AJ129" s="186" t="str">
        <f ca="1">IF(AJ$5-$I$5&lt;$A129-1," ",IF(AJ$5-$I$5+1&gt;'Primary Inputs'!$C$17,0,(SUM(OFFSET($I$75,0,AJ$5-$I$5-$A129+1)))*$C129))</f>
        <v xml:space="preserve"> </v>
      </c>
      <c r="AK129" s="186" t="str">
        <f ca="1">IF(AK$5-$I$5&lt;$A129-1," ",IF(AK$5-$I$5+1&gt;'Primary Inputs'!$C$17,0,(SUM(OFFSET($I$75,0,AK$5-$I$5-$A129+1)))*$C129))</f>
        <v xml:space="preserve"> </v>
      </c>
      <c r="AL129" s="186" t="str">
        <f ca="1">IF(AL$5-$I$5&lt;$A129-1," ",IF(AL$5-$I$5+1&gt;'Primary Inputs'!$C$17,0,(SUM(OFFSET($I$75,0,AL$5-$I$5-$A129+1)))*$C129))</f>
        <v xml:space="preserve"> </v>
      </c>
      <c r="AM129" s="186" t="str">
        <f ca="1">IF(AM$5-$I$5&lt;$A129-1," ",IF(AM$5-$I$5+1&gt;'Primary Inputs'!$C$17,0,(SUM(OFFSET($I$75,0,AM$5-$I$5-$A129+1)))*$C129))</f>
        <v xml:space="preserve"> </v>
      </c>
      <c r="AN129" s="186" t="str">
        <f ca="1">IF(AN$5-$I$5&lt;$A129-1," ",IF(AN$5-$I$5+1&gt;'Primary Inputs'!$C$17,0,(SUM(OFFSET($I$75,0,AN$5-$I$5-$A129+1)))*$C129))</f>
        <v xml:space="preserve"> </v>
      </c>
      <c r="AO129" s="186" t="str">
        <f ca="1">IF(AO$5-$I$5&lt;$A129-1," ",IF(AO$5-$I$5+1&gt;'Primary Inputs'!$C$17,0,(SUM(OFFSET($I$75,0,AO$5-$I$5-$A129+1)))*$C129))</f>
        <v xml:space="preserve"> </v>
      </c>
      <c r="AP129" s="186" t="str">
        <f ca="1">IF(AP$5-$I$5&lt;$A129-1," ",IF(AP$5-$I$5+1&gt;'Primary Inputs'!$C$17,0,(SUM(OFFSET($I$75,0,AP$5-$I$5-$A129+1)))*$C129))</f>
        <v xml:space="preserve"> </v>
      </c>
      <c r="AQ129" s="186" t="str">
        <f ca="1">IF(AQ$5-$I$5&lt;$A129-1," ",IF(AQ$5-$I$5+1&gt;'Primary Inputs'!$C$17,0,(SUM(OFFSET($I$75,0,AQ$5-$I$5-$A129+1)))*$C129))</f>
        <v xml:space="preserve"> </v>
      </c>
      <c r="AR129" s="186" t="str">
        <f ca="1">IF(AR$5-$I$5&lt;$A129-1," ",IF(AR$5-$I$5+1&gt;'Primary Inputs'!$C$17,0,(SUM(OFFSET($I$75,0,AR$5-$I$5-$A129+1)))*$C129))</f>
        <v xml:space="preserve"> </v>
      </c>
      <c r="AS129" s="186" t="str">
        <f ca="1">IF(AS$5-$I$5&lt;$A129-1," ",IF(AS$5-$I$5+1&gt;'Primary Inputs'!$C$17,0,(SUM(OFFSET($I$75,0,AS$5-$I$5-$A129+1)))*$C129))</f>
        <v xml:space="preserve"> </v>
      </c>
      <c r="AT129" s="186" t="str">
        <f ca="1">IF(AT$5-$I$5&lt;$A129-1," ",IF(AT$5-$I$5+1&gt;'Primary Inputs'!$C$17,0,(SUM(OFFSET($I$75,0,AT$5-$I$5-$A129+1)))*$C129))</f>
        <v xml:space="preserve"> </v>
      </c>
      <c r="AU129" s="186" t="str">
        <f ca="1">IF(AU$5-$I$5&lt;$A129-1," ",IF(AU$5-$I$5+1&gt;'Primary Inputs'!$C$17,0,(SUM(OFFSET($I$75,0,AU$5-$I$5-$A129+1)))*$C129))</f>
        <v xml:space="preserve"> </v>
      </c>
      <c r="AV129" s="186" t="str">
        <f ca="1">IF(AV$5-$I$5&lt;$A129-1," ",IF(AV$5-$I$5+1&gt;'Primary Inputs'!$C$17,0,(SUM(OFFSET($I$75,0,AV$5-$I$5-$A129+1)))*$C129))</f>
        <v xml:space="preserve"> </v>
      </c>
      <c r="AW129" s="186" t="str">
        <f ca="1">IF(AW$5-$I$5&lt;$A129-1," ",IF(AW$5-$I$5+1&gt;'Primary Inputs'!$C$17,0,(SUM(OFFSET($I$75,0,AW$5-$I$5-$A129+1)))*$C129))</f>
        <v xml:space="preserve"> </v>
      </c>
      <c r="AX129" s="186" t="str">
        <f ca="1">IF(AX$5-$I$5&lt;$A129-1," ",IF(AX$5-$I$5+1&gt;'Primary Inputs'!$C$17,0,(SUM(OFFSET($I$75,0,AX$5-$I$5-$A129+1)))*$C129))</f>
        <v xml:space="preserve"> </v>
      </c>
      <c r="AY129" s="186" t="str">
        <f ca="1">IF(AY$5-$I$5&lt;$A129-1," ",IF(AY$5-$I$5+1&gt;'Primary Inputs'!$C$17,0,(SUM(OFFSET($I$75,0,AY$5-$I$5-$A129+1)))*$C129))</f>
        <v xml:space="preserve"> </v>
      </c>
      <c r="AZ129" s="186" t="str">
        <f ca="1">IF(AZ$5-$I$5&lt;$A129-1," ",IF(AZ$5-$I$5+1&gt;'Primary Inputs'!$C$17,0,(SUM(OFFSET($I$75,0,AZ$5-$I$5-$A129+1)))*$C129))</f>
        <v xml:space="preserve"> </v>
      </c>
      <c r="BA129" s="186" t="str">
        <f ca="1">IF(BA$5-$I$5&lt;$A129-1," ",IF(BA$5-$I$5+1&gt;'Primary Inputs'!$C$17,0,(SUM(OFFSET($I$75,0,BA$5-$I$5-$A129+1)))*$C129))</f>
        <v xml:space="preserve"> </v>
      </c>
      <c r="BB129" s="186" t="str">
        <f ca="1">IF(BB$5-$I$5&lt;$A129-1," ",IF(BB$5-$I$5+1&gt;'Primary Inputs'!$C$17,0,(SUM(OFFSET($I$75,0,BB$5-$I$5-$A129+1)))*$C129))</f>
        <v xml:space="preserve"> </v>
      </c>
      <c r="BC129" s="186" t="str">
        <f ca="1">IF(BC$5-$I$5&lt;$A129-1," ",IF(BC$5-$I$5+1&gt;'Primary Inputs'!$C$17,0,(SUM(OFFSET($I$75,0,BC$5-$I$5-$A129+1)))*$C129))</f>
        <v xml:space="preserve"> </v>
      </c>
      <c r="BD129" s="186" t="str">
        <f ca="1">IF(BD$5-$I$5&lt;$A129-1," ",IF(BD$5-$I$5+1&gt;'Primary Inputs'!$C$17,0,(SUM(OFFSET($I$75,0,BD$5-$I$5-$A129+1)))*$C129))</f>
        <v xml:space="preserve"> </v>
      </c>
      <c r="BE129" s="186" t="str">
        <f ca="1">IF(BE$5-$I$5&lt;$A129-1," ",IF(BE$5-$I$5+1&gt;'Primary Inputs'!$C$17,0,(SUM(OFFSET($I$75,0,BE$5-$I$5-$A129+1)))*$C129))</f>
        <v xml:space="preserve"> </v>
      </c>
      <c r="BF129" s="186">
        <f ca="1">IF(BF$5-$I$5&lt;$A129-1," ",IF(BF$5-$I$5+1&gt;'Primary Inputs'!$C$17,0,(SUM(OFFSET($I$75,0,BF$5-$I$5-$A129+1)))*$C129))</f>
        <v>0</v>
      </c>
    </row>
    <row r="130" spans="1:58">
      <c r="H130" s="157" t="s">
        <v>156</v>
      </c>
      <c r="I130" s="155">
        <f ca="1">SUM(I80:I129)</f>
        <v>0</v>
      </c>
      <c r="J130" s="155">
        <f t="shared" ref="J130:BE130" ca="1" si="4">SUM(J80:J129)</f>
        <v>2846771.044998433</v>
      </c>
      <c r="K130" s="155">
        <f t="shared" ca="1" si="4"/>
        <v>20610.405483106984</v>
      </c>
      <c r="L130" s="155">
        <f t="shared" ca="1" si="4"/>
        <v>41220.810966213969</v>
      </c>
      <c r="M130" s="155">
        <f t="shared" ca="1" si="4"/>
        <v>41220.810966213969</v>
      </c>
      <c r="N130" s="155">
        <f t="shared" ca="1" si="4"/>
        <v>41220.810966213969</v>
      </c>
      <c r="O130" s="155">
        <f t="shared" ca="1" si="4"/>
        <v>41220.810966213969</v>
      </c>
      <c r="P130" s="155">
        <f t="shared" ca="1" si="4"/>
        <v>41220.810966213969</v>
      </c>
      <c r="Q130" s="155">
        <f t="shared" ca="1" si="4"/>
        <v>41220.810966213969</v>
      </c>
      <c r="R130" s="155">
        <f t="shared" ca="1" si="4"/>
        <v>41220.810966213969</v>
      </c>
      <c r="S130" s="155">
        <f t="shared" ca="1" si="4"/>
        <v>41220.810966213969</v>
      </c>
      <c r="T130" s="155">
        <f t="shared" ca="1" si="4"/>
        <v>41220.810966213969</v>
      </c>
      <c r="U130" s="155">
        <f t="shared" ca="1" si="4"/>
        <v>41220.810966213969</v>
      </c>
      <c r="V130" s="155">
        <f t="shared" ca="1" si="4"/>
        <v>41220.810966213969</v>
      </c>
      <c r="W130" s="155">
        <f t="shared" ca="1" si="4"/>
        <v>41220.810966213969</v>
      </c>
      <c r="X130" s="155">
        <f t="shared" ca="1" si="4"/>
        <v>41220.810966213969</v>
      </c>
      <c r="Y130" s="155">
        <f t="shared" ca="1" si="4"/>
        <v>41220.810966213969</v>
      </c>
      <c r="Z130" s="155">
        <f t="shared" ca="1" si="4"/>
        <v>41220.810966213969</v>
      </c>
      <c r="AA130" s="155">
        <f t="shared" ca="1" si="4"/>
        <v>41220.810966213969</v>
      </c>
      <c r="AB130" s="155">
        <f t="shared" ca="1" si="4"/>
        <v>41220.810966213969</v>
      </c>
      <c r="AC130" s="155">
        <f t="shared" ca="1" si="4"/>
        <v>41220.810966213969</v>
      </c>
      <c r="AD130" s="155">
        <f t="shared" ca="1" si="4"/>
        <v>41220.810966213969</v>
      </c>
      <c r="AE130" s="155">
        <f t="shared" ca="1" si="4"/>
        <v>41220.810966213969</v>
      </c>
      <c r="AF130" s="155">
        <f t="shared" ca="1" si="4"/>
        <v>41220.810966213969</v>
      </c>
      <c r="AG130" s="155">
        <f t="shared" ca="1" si="4"/>
        <v>41220.810966213969</v>
      </c>
      <c r="AH130" s="155">
        <f t="shared" ca="1" si="4"/>
        <v>41220.810966213969</v>
      </c>
      <c r="AI130" s="155">
        <f t="shared" ca="1" si="4"/>
        <v>41220.810966213969</v>
      </c>
      <c r="AJ130" s="155">
        <f t="shared" ca="1" si="4"/>
        <v>41220.810966213969</v>
      </c>
      <c r="AK130" s="155">
        <f t="shared" ca="1" si="4"/>
        <v>41220.810966213969</v>
      </c>
      <c r="AL130" s="155">
        <f t="shared" ca="1" si="4"/>
        <v>41220.810966213969</v>
      </c>
      <c r="AM130" s="155">
        <f t="shared" ca="1" si="4"/>
        <v>41220.810966213969</v>
      </c>
      <c r="AN130" s="155">
        <f t="shared" ca="1" si="4"/>
        <v>41220.810966213969</v>
      </c>
      <c r="AO130" s="155">
        <f t="shared" ca="1" si="4"/>
        <v>41220.810966213969</v>
      </c>
      <c r="AP130" s="155">
        <f t="shared" ca="1" si="4"/>
        <v>41220.810966213969</v>
      </c>
      <c r="AQ130" s="155">
        <f t="shared" ca="1" si="4"/>
        <v>41220.810966213969</v>
      </c>
      <c r="AR130" s="155">
        <f t="shared" ca="1" si="4"/>
        <v>41220.810966213969</v>
      </c>
      <c r="AS130" s="155">
        <f t="shared" ca="1" si="4"/>
        <v>41220.810966213969</v>
      </c>
      <c r="AT130" s="155">
        <f t="shared" ca="1" si="4"/>
        <v>41220.810966213969</v>
      </c>
      <c r="AU130" s="155">
        <f t="shared" ca="1" si="4"/>
        <v>41220.810966213969</v>
      </c>
      <c r="AV130" s="155">
        <f t="shared" ca="1" si="4"/>
        <v>41220.810966213969</v>
      </c>
      <c r="AW130" s="155">
        <f t="shared" ca="1" si="4"/>
        <v>41220.810966213969</v>
      </c>
      <c r="AX130" s="155">
        <f t="shared" ca="1" si="4"/>
        <v>41220.810966213969</v>
      </c>
      <c r="AY130" s="155">
        <f t="shared" ca="1" si="4"/>
        <v>41220.810966213969</v>
      </c>
      <c r="AZ130" s="155">
        <f t="shared" ca="1" si="4"/>
        <v>41220.810966213969</v>
      </c>
      <c r="BA130" s="155">
        <f t="shared" ca="1" si="4"/>
        <v>41220.810966213969</v>
      </c>
      <c r="BB130" s="155">
        <f t="shared" ca="1" si="4"/>
        <v>41220.810966213969</v>
      </c>
      <c r="BC130" s="155">
        <f t="shared" ca="1" si="4"/>
        <v>41220.810966213969</v>
      </c>
      <c r="BD130" s="155">
        <f t="shared" ca="1" si="4"/>
        <v>41220.810966213969</v>
      </c>
      <c r="BE130" s="155">
        <f t="shared" ca="1" si="4"/>
        <v>41220.810966213969</v>
      </c>
      <c r="BF130" s="155">
        <f ca="1">SUM(BF80:BF129)</f>
        <v>41220.810966213969</v>
      </c>
    </row>
    <row r="131" spans="1:58">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row>
    <row r="132" spans="1:58">
      <c r="B132" s="159" t="s">
        <v>162</v>
      </c>
      <c r="C132" s="159" t="s">
        <v>147</v>
      </c>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row>
    <row r="133" spans="1:58" s="153" customFormat="1">
      <c r="B133" s="153" t="s">
        <v>7</v>
      </c>
      <c r="C133" s="153">
        <f ca="1">C80</f>
        <v>0</v>
      </c>
      <c r="D133" s="160"/>
      <c r="E133" s="160"/>
      <c r="F133" s="160"/>
      <c r="G133" s="160"/>
      <c r="H133" s="160"/>
      <c r="I133" s="185">
        <f ca="1">IF(I$5-$I$5&lt;$A80-1," ",IF(I$5-$I$5+1&gt;'Primary Inputs'!$C$17,0,(SUM(OFFSET($I$76,0,I$5-$I$5-$A80+1)))*$C133))</f>
        <v>0</v>
      </c>
      <c r="J133" s="185">
        <f ca="1">IF(J$5-$I$5&lt;$A80-1," ",IF(J$5-$I$5+1&gt;'Primary Inputs'!$C$17,0,(SUM(OFFSET($I$76,0,J$5-$I$5-$A80+1)))*$C133))</f>
        <v>0</v>
      </c>
      <c r="K133" s="185">
        <f ca="1">IF(K$5-$I$5&lt;$A80-1," ",IF(K$5-$I$5+1&gt;'Primary Inputs'!$C$17,0,(SUM(OFFSET($I$76,0,K$5-$I$5-$A80+1)))*$C133))</f>
        <v>0</v>
      </c>
      <c r="L133" s="185">
        <f ca="1">IF(L$5-$I$5&lt;$A80-1," ",IF(L$5-$I$5+1&gt;'Primary Inputs'!$C$17,0,(SUM(OFFSET($I$76,0,L$5-$I$5-$A80+1)))*$C133))</f>
        <v>0</v>
      </c>
      <c r="M133" s="185">
        <f ca="1">IF(M$5-$I$5&lt;$A80-1," ",IF(M$5-$I$5+1&gt;'Primary Inputs'!$C$17,0,(SUM(OFFSET($I$76,0,M$5-$I$5-$A80+1)))*$C133))</f>
        <v>0</v>
      </c>
      <c r="N133" s="185">
        <f ca="1">IF(N$5-$I$5&lt;$A80-1," ",IF(N$5-$I$5+1&gt;'Primary Inputs'!$C$17,0,(SUM(OFFSET($I$76,0,N$5-$I$5-$A80+1)))*$C133))</f>
        <v>0</v>
      </c>
      <c r="O133" s="185">
        <f ca="1">IF(O$5-$I$5&lt;$A80-1," ",IF(O$5-$I$5+1&gt;'Primary Inputs'!$C$17,0,(SUM(OFFSET($I$76,0,O$5-$I$5-$A80+1)))*$C133))</f>
        <v>0</v>
      </c>
      <c r="P133" s="185">
        <f ca="1">IF(P$5-$I$5&lt;$A80-1," ",IF(P$5-$I$5+1&gt;'Primary Inputs'!$C$17,0,(SUM(OFFSET($I$76,0,P$5-$I$5-$A80+1)))*$C133))</f>
        <v>0</v>
      </c>
      <c r="Q133" s="185">
        <f ca="1">IF(Q$5-$I$5&lt;$A80-1," ",IF(Q$5-$I$5+1&gt;'Primary Inputs'!$C$17,0,(SUM(OFFSET($I$76,0,Q$5-$I$5-$A80+1)))*$C133))</f>
        <v>0</v>
      </c>
      <c r="R133" s="185">
        <f ca="1">IF(R$5-$I$5&lt;$A80-1," ",IF(R$5-$I$5+1&gt;'Primary Inputs'!$C$17,0,(SUM(OFFSET($I$76,0,R$5-$I$5-$A80+1)))*$C133))</f>
        <v>0</v>
      </c>
      <c r="S133" s="185">
        <f ca="1">IF(S$5-$I$5&lt;$A80-1," ",IF(S$5-$I$5+1&gt;'Primary Inputs'!$C$17,0,(SUM(OFFSET($I$76,0,S$5-$I$5-$A80+1)))*$C133))</f>
        <v>0</v>
      </c>
      <c r="T133" s="185">
        <f ca="1">IF(T$5-$I$5&lt;$A80-1," ",IF(T$5-$I$5+1&gt;'Primary Inputs'!$C$17,0,(SUM(OFFSET($I$76,0,T$5-$I$5-$A80+1)))*$C133))</f>
        <v>0</v>
      </c>
      <c r="U133" s="185">
        <f ca="1">IF(U$5-$I$5&lt;$A80-1," ",IF(U$5-$I$5+1&gt;'Primary Inputs'!$C$17,0,(SUM(OFFSET($I$76,0,U$5-$I$5-$A80+1)))*$C133))</f>
        <v>0</v>
      </c>
      <c r="V133" s="185">
        <f ca="1">IF(V$5-$I$5&lt;$A80-1," ",IF(V$5-$I$5+1&gt;'Primary Inputs'!$C$17,0,(SUM(OFFSET($I$76,0,V$5-$I$5-$A80+1)))*$C133))</f>
        <v>0</v>
      </c>
      <c r="W133" s="185">
        <f ca="1">IF(W$5-$I$5&lt;$A80-1," ",IF(W$5-$I$5+1&gt;'Primary Inputs'!$C$17,0,(SUM(OFFSET($I$76,0,W$5-$I$5-$A80+1)))*$C133))</f>
        <v>0</v>
      </c>
      <c r="X133" s="185">
        <f ca="1">IF(X$5-$I$5&lt;$A80-1," ",IF(X$5-$I$5+1&gt;'Primary Inputs'!$C$17,0,(SUM(OFFSET($I$76,0,X$5-$I$5-$A80+1)))*$C133))</f>
        <v>0</v>
      </c>
      <c r="Y133" s="185">
        <f ca="1">IF(Y$5-$I$5&lt;$A80-1," ",IF(Y$5-$I$5+1&gt;'Primary Inputs'!$C$17,0,(SUM(OFFSET($I$76,0,Y$5-$I$5-$A80+1)))*$C133))</f>
        <v>0</v>
      </c>
      <c r="Z133" s="185">
        <f ca="1">IF(Z$5-$I$5&lt;$A80-1," ",IF(Z$5-$I$5+1&gt;'Primary Inputs'!$C$17,0,(SUM(OFFSET($I$76,0,Z$5-$I$5-$A80+1)))*$C133))</f>
        <v>0</v>
      </c>
      <c r="AA133" s="185">
        <f ca="1">IF(AA$5-$I$5&lt;$A80-1," ",IF(AA$5-$I$5+1&gt;'Primary Inputs'!$C$17,0,(SUM(OFFSET($I$76,0,AA$5-$I$5-$A80+1)))*$C133))</f>
        <v>0</v>
      </c>
      <c r="AB133" s="185">
        <f ca="1">IF(AB$5-$I$5&lt;$A80-1," ",IF(AB$5-$I$5+1&gt;'Primary Inputs'!$C$17,0,(SUM(OFFSET($I$76,0,AB$5-$I$5-$A80+1)))*$C133))</f>
        <v>0</v>
      </c>
      <c r="AC133" s="185">
        <f ca="1">IF(AC$5-$I$5&lt;$A80-1," ",IF(AC$5-$I$5+1&gt;'Primary Inputs'!$C$17,0,(SUM(OFFSET($I$76,0,AC$5-$I$5-$A80+1)))*$C133))</f>
        <v>0</v>
      </c>
      <c r="AD133" s="185">
        <f ca="1">IF(AD$5-$I$5&lt;$A80-1," ",IF(AD$5-$I$5+1&gt;'Primary Inputs'!$C$17,0,(SUM(OFFSET($I$76,0,AD$5-$I$5-$A80+1)))*$C133))</f>
        <v>0</v>
      </c>
      <c r="AE133" s="185">
        <f ca="1">IF(AE$5-$I$5&lt;$A80-1," ",IF(AE$5-$I$5+1&gt;'Primary Inputs'!$C$17,0,(SUM(OFFSET($I$76,0,AE$5-$I$5-$A80+1)))*$C133))</f>
        <v>0</v>
      </c>
      <c r="AF133" s="185">
        <f ca="1">IF(AF$5-$I$5&lt;$A80-1," ",IF(AF$5-$I$5+1&gt;'Primary Inputs'!$C$17,0,(SUM(OFFSET($I$76,0,AF$5-$I$5-$A80+1)))*$C133))</f>
        <v>0</v>
      </c>
      <c r="AG133" s="185">
        <f ca="1">IF(AG$5-$I$5&lt;$A80-1," ",IF(AG$5-$I$5+1&gt;'Primary Inputs'!$C$17,0,(SUM(OFFSET($I$76,0,AG$5-$I$5-$A80+1)))*$C133))</f>
        <v>0</v>
      </c>
      <c r="AH133" s="185">
        <f ca="1">IF(AH$5-$I$5&lt;$A80-1," ",IF(AH$5-$I$5+1&gt;'Primary Inputs'!$C$17,0,(SUM(OFFSET($I$76,0,AH$5-$I$5-$A80+1)))*$C133))</f>
        <v>0</v>
      </c>
      <c r="AI133" s="185">
        <f ca="1">IF(AI$5-$I$5&lt;$A80-1," ",IF(AI$5-$I$5+1&gt;'Primary Inputs'!$C$17,0,(SUM(OFFSET($I$76,0,AI$5-$I$5-$A80+1)))*$C133))</f>
        <v>0</v>
      </c>
      <c r="AJ133" s="185">
        <f ca="1">IF(AJ$5-$I$5&lt;$A80-1," ",IF(AJ$5-$I$5+1&gt;'Primary Inputs'!$C$17,0,(SUM(OFFSET($I$76,0,AJ$5-$I$5-$A80+1)))*$C133))</f>
        <v>0</v>
      </c>
      <c r="AK133" s="185">
        <f ca="1">IF(AK$5-$I$5&lt;$A80-1," ",IF(AK$5-$I$5+1&gt;'Primary Inputs'!$C$17,0,(SUM(OFFSET($I$76,0,AK$5-$I$5-$A80+1)))*$C133))</f>
        <v>0</v>
      </c>
      <c r="AL133" s="185">
        <f ca="1">IF(AL$5-$I$5&lt;$A80-1," ",IF(AL$5-$I$5+1&gt;'Primary Inputs'!$C$17,0,(SUM(OFFSET($I$76,0,AL$5-$I$5-$A80+1)))*$C133))</f>
        <v>0</v>
      </c>
      <c r="AM133" s="185">
        <f ca="1">IF(AM$5-$I$5&lt;$A80-1," ",IF(AM$5-$I$5+1&gt;'Primary Inputs'!$C$17,0,(SUM(OFFSET($I$76,0,AM$5-$I$5-$A80+1)))*$C133))</f>
        <v>0</v>
      </c>
      <c r="AN133" s="185">
        <f ca="1">IF(AN$5-$I$5&lt;$A80-1," ",IF(AN$5-$I$5+1&gt;'Primary Inputs'!$C$17,0,(SUM(OFFSET($I$76,0,AN$5-$I$5-$A80+1)))*$C133))</f>
        <v>0</v>
      </c>
      <c r="AO133" s="185">
        <f ca="1">IF(AO$5-$I$5&lt;$A80-1," ",IF(AO$5-$I$5+1&gt;'Primary Inputs'!$C$17,0,(SUM(OFFSET($I$76,0,AO$5-$I$5-$A80+1)))*$C133))</f>
        <v>0</v>
      </c>
      <c r="AP133" s="185">
        <f ca="1">IF(AP$5-$I$5&lt;$A80-1," ",IF(AP$5-$I$5+1&gt;'Primary Inputs'!$C$17,0,(SUM(OFFSET($I$76,0,AP$5-$I$5-$A80+1)))*$C133))</f>
        <v>0</v>
      </c>
      <c r="AQ133" s="185">
        <f ca="1">IF(AQ$5-$I$5&lt;$A80-1," ",IF(AQ$5-$I$5+1&gt;'Primary Inputs'!$C$17,0,(SUM(OFFSET($I$76,0,AQ$5-$I$5-$A80+1)))*$C133))</f>
        <v>0</v>
      </c>
      <c r="AR133" s="185">
        <f ca="1">IF(AR$5-$I$5&lt;$A80-1," ",IF(AR$5-$I$5+1&gt;'Primary Inputs'!$C$17,0,(SUM(OFFSET($I$76,0,AR$5-$I$5-$A80+1)))*$C133))</f>
        <v>0</v>
      </c>
      <c r="AS133" s="185">
        <f ca="1">IF(AS$5-$I$5&lt;$A80-1," ",IF(AS$5-$I$5+1&gt;'Primary Inputs'!$C$17,0,(SUM(OFFSET($I$76,0,AS$5-$I$5-$A80+1)))*$C133))</f>
        <v>0</v>
      </c>
      <c r="AT133" s="185">
        <f ca="1">IF(AT$5-$I$5&lt;$A80-1," ",IF(AT$5-$I$5+1&gt;'Primary Inputs'!$C$17,0,(SUM(OFFSET($I$76,0,AT$5-$I$5-$A80+1)))*$C133))</f>
        <v>0</v>
      </c>
      <c r="AU133" s="185">
        <f ca="1">IF(AU$5-$I$5&lt;$A80-1," ",IF(AU$5-$I$5+1&gt;'Primary Inputs'!$C$17,0,(SUM(OFFSET($I$76,0,AU$5-$I$5-$A80+1)))*$C133))</f>
        <v>0</v>
      </c>
      <c r="AV133" s="185">
        <f ca="1">IF(AV$5-$I$5&lt;$A80-1," ",IF(AV$5-$I$5+1&gt;'Primary Inputs'!$C$17,0,(SUM(OFFSET($I$76,0,AV$5-$I$5-$A80+1)))*$C133))</f>
        <v>0</v>
      </c>
      <c r="AW133" s="185">
        <f ca="1">IF(AW$5-$I$5&lt;$A80-1," ",IF(AW$5-$I$5+1&gt;'Primary Inputs'!$C$17,0,(SUM(OFFSET($I$76,0,AW$5-$I$5-$A80+1)))*$C133))</f>
        <v>0</v>
      </c>
      <c r="AX133" s="185">
        <f ca="1">IF(AX$5-$I$5&lt;$A80-1," ",IF(AX$5-$I$5+1&gt;'Primary Inputs'!$C$17,0,(SUM(OFFSET($I$76,0,AX$5-$I$5-$A80+1)))*$C133))</f>
        <v>0</v>
      </c>
      <c r="AY133" s="185">
        <f ca="1">IF(AY$5-$I$5&lt;$A80-1," ",IF(AY$5-$I$5+1&gt;'Primary Inputs'!$C$17,0,(SUM(OFFSET($I$76,0,AY$5-$I$5-$A80+1)))*$C133))</f>
        <v>0</v>
      </c>
      <c r="AZ133" s="185">
        <f ca="1">IF(AZ$5-$I$5&lt;$A80-1," ",IF(AZ$5-$I$5+1&gt;'Primary Inputs'!$C$17,0,(SUM(OFFSET($I$76,0,AZ$5-$I$5-$A80+1)))*$C133))</f>
        <v>0</v>
      </c>
      <c r="BA133" s="185">
        <f ca="1">IF(BA$5-$I$5&lt;$A80-1," ",IF(BA$5-$I$5+1&gt;'Primary Inputs'!$C$17,0,(SUM(OFFSET($I$76,0,BA$5-$I$5-$A80+1)))*$C133))</f>
        <v>0</v>
      </c>
      <c r="BB133" s="185">
        <f ca="1">IF(BB$5-$I$5&lt;$A80-1," ",IF(BB$5-$I$5+1&gt;'Primary Inputs'!$C$17,0,(SUM(OFFSET($I$76,0,BB$5-$I$5-$A80+1)))*$C133))</f>
        <v>0</v>
      </c>
      <c r="BC133" s="185">
        <f ca="1">IF(BC$5-$I$5&lt;$A80-1," ",IF(BC$5-$I$5+1&gt;'Primary Inputs'!$C$17,0,(SUM(OFFSET($I$76,0,BC$5-$I$5-$A80+1)))*$C133))</f>
        <v>0</v>
      </c>
      <c r="BD133" s="185">
        <f ca="1">IF(BD$5-$I$5&lt;$A80-1," ",IF(BD$5-$I$5+1&gt;'Primary Inputs'!$C$17,0,(SUM(OFFSET($I$76,0,BD$5-$I$5-$A80+1)))*$C133))</f>
        <v>0</v>
      </c>
      <c r="BE133" s="185">
        <f ca="1">IF(BE$5-$I$5&lt;$A80-1," ",IF(BE$5-$I$5+1&gt;'Primary Inputs'!$C$17,0,(SUM(OFFSET($I$76,0,BE$5-$I$5-$A80+1)))*$C133))</f>
        <v>0</v>
      </c>
      <c r="BF133" s="185">
        <f ca="1">IF(BF$5-$I$5&lt;$A80-1," ",IF(BF$5-$I$5+1&gt;'Primary Inputs'!$C$17,0,(SUM(OFFSET($I$76,0,BF$5-$I$5-$A80+1)))*$C133))</f>
        <v>0</v>
      </c>
    </row>
    <row r="134" spans="1:58">
      <c r="B134" s="134" t="s">
        <v>8</v>
      </c>
      <c r="C134" s="134">
        <f ca="1">C81</f>
        <v>792</v>
      </c>
      <c r="I134" s="186" t="str">
        <f ca="1">IF(I$5-$I$5&lt;$A81-1," ",IF(I$5-$I$5+1&gt;'Primary Inputs'!$C$17,0,(SUM(OFFSET($I$76,0,I$5-$I$5-$A81+1)))*$C134))</f>
        <v xml:space="preserve"> </v>
      </c>
      <c r="J134" s="186">
        <f ca="1">IF(J$5-$I$5&lt;$A81-1," ",IF(J$5-$I$5+1&gt;'Primary Inputs'!$C$17,0,(SUM(OFFSET($I$76,0,J$5-$I$5-$A81+1)))*$C134))</f>
        <v>34842672.984630331</v>
      </c>
      <c r="K134" s="186">
        <f ca="1">IF(K$5-$I$5&lt;$A81-1," ",IF(K$5-$I$5+1&gt;'Primary Inputs'!$C$17,0,(SUM(OFFSET($I$76,0,K$5-$I$5-$A81+1)))*$C134))</f>
        <v>6870.1351610356614</v>
      </c>
      <c r="L134" s="186">
        <f ca="1">IF(L$5-$I$5&lt;$A81-1," ",IF(L$5-$I$5+1&gt;'Primary Inputs'!$C$17,0,(SUM(OFFSET($I$76,0,L$5-$I$5-$A81+1)))*$C134))</f>
        <v>13740.270322071323</v>
      </c>
      <c r="M134" s="186">
        <f ca="1">IF(M$5-$I$5&lt;$A81-1," ",IF(M$5-$I$5+1&gt;'Primary Inputs'!$C$17,0,(SUM(OFFSET($I$76,0,M$5-$I$5-$A81+1)))*$C134))</f>
        <v>13740.270322071323</v>
      </c>
      <c r="N134" s="186">
        <f ca="1">IF(N$5-$I$5&lt;$A81-1," ",IF(N$5-$I$5+1&gt;'Primary Inputs'!$C$17,0,(SUM(OFFSET($I$76,0,N$5-$I$5-$A81+1)))*$C134))</f>
        <v>13740.270322071323</v>
      </c>
      <c r="O134" s="186">
        <f ca="1">IF(O$5-$I$5&lt;$A81-1," ",IF(O$5-$I$5+1&gt;'Primary Inputs'!$C$17,0,(SUM(OFFSET($I$76,0,O$5-$I$5-$A81+1)))*$C134))</f>
        <v>13740.270322071323</v>
      </c>
      <c r="P134" s="186">
        <f ca="1">IF(P$5-$I$5&lt;$A81-1," ",IF(P$5-$I$5+1&gt;'Primary Inputs'!$C$17,0,(SUM(OFFSET($I$76,0,P$5-$I$5-$A81+1)))*$C134))</f>
        <v>13740.270322071323</v>
      </c>
      <c r="Q134" s="186">
        <f ca="1">IF(Q$5-$I$5&lt;$A81-1," ",IF(Q$5-$I$5+1&gt;'Primary Inputs'!$C$17,0,(SUM(OFFSET($I$76,0,Q$5-$I$5-$A81+1)))*$C134))</f>
        <v>13740.270322071323</v>
      </c>
      <c r="R134" s="186">
        <f ca="1">IF(R$5-$I$5&lt;$A81-1," ",IF(R$5-$I$5+1&gt;'Primary Inputs'!$C$17,0,(SUM(OFFSET($I$76,0,R$5-$I$5-$A81+1)))*$C134))</f>
        <v>13740.270322071323</v>
      </c>
      <c r="S134" s="186">
        <f ca="1">IF(S$5-$I$5&lt;$A81-1," ",IF(S$5-$I$5+1&gt;'Primary Inputs'!$C$17,0,(SUM(OFFSET($I$76,0,S$5-$I$5-$A81+1)))*$C134))</f>
        <v>13740.270322071323</v>
      </c>
      <c r="T134" s="186">
        <f ca="1">IF(T$5-$I$5&lt;$A81-1," ",IF(T$5-$I$5+1&gt;'Primary Inputs'!$C$17,0,(SUM(OFFSET($I$76,0,T$5-$I$5-$A81+1)))*$C134))</f>
        <v>13740.270322071323</v>
      </c>
      <c r="U134" s="186">
        <f ca="1">IF(U$5-$I$5&lt;$A81-1," ",IF(U$5-$I$5+1&gt;'Primary Inputs'!$C$17,0,(SUM(OFFSET($I$76,0,U$5-$I$5-$A81+1)))*$C134))</f>
        <v>13740.270322071323</v>
      </c>
      <c r="V134" s="186">
        <f ca="1">IF(V$5-$I$5&lt;$A81-1," ",IF(V$5-$I$5+1&gt;'Primary Inputs'!$C$17,0,(SUM(OFFSET($I$76,0,V$5-$I$5-$A81+1)))*$C134))</f>
        <v>13740.270322071323</v>
      </c>
      <c r="W134" s="186">
        <f ca="1">IF(W$5-$I$5&lt;$A81-1," ",IF(W$5-$I$5+1&gt;'Primary Inputs'!$C$17,0,(SUM(OFFSET($I$76,0,W$5-$I$5-$A81+1)))*$C134))</f>
        <v>13740.270322071323</v>
      </c>
      <c r="X134" s="186">
        <f ca="1">IF(X$5-$I$5&lt;$A81-1," ",IF(X$5-$I$5+1&gt;'Primary Inputs'!$C$17,0,(SUM(OFFSET($I$76,0,X$5-$I$5-$A81+1)))*$C134))</f>
        <v>13740.270322071323</v>
      </c>
      <c r="Y134" s="186">
        <f ca="1">IF(Y$5-$I$5&lt;$A81-1," ",IF(Y$5-$I$5+1&gt;'Primary Inputs'!$C$17,0,(SUM(OFFSET($I$76,0,Y$5-$I$5-$A81+1)))*$C134))</f>
        <v>13740.270322071323</v>
      </c>
      <c r="Z134" s="186">
        <f ca="1">IF(Z$5-$I$5&lt;$A81-1," ",IF(Z$5-$I$5+1&gt;'Primary Inputs'!$C$17,0,(SUM(OFFSET($I$76,0,Z$5-$I$5-$A81+1)))*$C134))</f>
        <v>13740.270322071323</v>
      </c>
      <c r="AA134" s="186">
        <f ca="1">IF(AA$5-$I$5&lt;$A81-1," ",IF(AA$5-$I$5+1&gt;'Primary Inputs'!$C$17,0,(SUM(OFFSET($I$76,0,AA$5-$I$5-$A81+1)))*$C134))</f>
        <v>13740.270322071323</v>
      </c>
      <c r="AB134" s="186">
        <f ca="1">IF(AB$5-$I$5&lt;$A81-1," ",IF(AB$5-$I$5+1&gt;'Primary Inputs'!$C$17,0,(SUM(OFFSET($I$76,0,AB$5-$I$5-$A81+1)))*$C134))</f>
        <v>13740.270322071323</v>
      </c>
      <c r="AC134" s="186">
        <f ca="1">IF(AC$5-$I$5&lt;$A81-1," ",IF(AC$5-$I$5+1&gt;'Primary Inputs'!$C$17,0,(SUM(OFFSET($I$76,0,AC$5-$I$5-$A81+1)))*$C134))</f>
        <v>13740.270322071323</v>
      </c>
      <c r="AD134" s="186">
        <f ca="1">IF(AD$5-$I$5&lt;$A81-1," ",IF(AD$5-$I$5+1&gt;'Primary Inputs'!$C$17,0,(SUM(OFFSET($I$76,0,AD$5-$I$5-$A81+1)))*$C134))</f>
        <v>13740.270322071323</v>
      </c>
      <c r="AE134" s="186">
        <f ca="1">IF(AE$5-$I$5&lt;$A81-1," ",IF(AE$5-$I$5+1&gt;'Primary Inputs'!$C$17,0,(SUM(OFFSET($I$76,0,AE$5-$I$5-$A81+1)))*$C134))</f>
        <v>13740.270322071323</v>
      </c>
      <c r="AF134" s="186">
        <f ca="1">IF(AF$5-$I$5&lt;$A81-1," ",IF(AF$5-$I$5+1&gt;'Primary Inputs'!$C$17,0,(SUM(OFFSET($I$76,0,AF$5-$I$5-$A81+1)))*$C134))</f>
        <v>13740.270322071323</v>
      </c>
      <c r="AG134" s="186">
        <f ca="1">IF(AG$5-$I$5&lt;$A81-1," ",IF(AG$5-$I$5+1&gt;'Primary Inputs'!$C$17,0,(SUM(OFFSET($I$76,0,AG$5-$I$5-$A81+1)))*$C134))</f>
        <v>13740.270322071323</v>
      </c>
      <c r="AH134" s="186">
        <f ca="1">IF(AH$5-$I$5&lt;$A81-1," ",IF(AH$5-$I$5+1&gt;'Primary Inputs'!$C$17,0,(SUM(OFFSET($I$76,0,AH$5-$I$5-$A81+1)))*$C134))</f>
        <v>13740.270322071323</v>
      </c>
      <c r="AI134" s="186">
        <f ca="1">IF(AI$5-$I$5&lt;$A81-1," ",IF(AI$5-$I$5+1&gt;'Primary Inputs'!$C$17,0,(SUM(OFFSET($I$76,0,AI$5-$I$5-$A81+1)))*$C134))</f>
        <v>13740.270322071323</v>
      </c>
      <c r="AJ134" s="186">
        <f ca="1">IF(AJ$5-$I$5&lt;$A81-1," ",IF(AJ$5-$I$5+1&gt;'Primary Inputs'!$C$17,0,(SUM(OFFSET($I$76,0,AJ$5-$I$5-$A81+1)))*$C134))</f>
        <v>13740.270322071323</v>
      </c>
      <c r="AK134" s="186">
        <f ca="1">IF(AK$5-$I$5&lt;$A81-1," ",IF(AK$5-$I$5+1&gt;'Primary Inputs'!$C$17,0,(SUM(OFFSET($I$76,0,AK$5-$I$5-$A81+1)))*$C134))</f>
        <v>13740.270322071323</v>
      </c>
      <c r="AL134" s="186">
        <f ca="1">IF(AL$5-$I$5&lt;$A81-1," ",IF(AL$5-$I$5+1&gt;'Primary Inputs'!$C$17,0,(SUM(OFFSET($I$76,0,AL$5-$I$5-$A81+1)))*$C134))</f>
        <v>13740.270322071323</v>
      </c>
      <c r="AM134" s="186">
        <f ca="1">IF(AM$5-$I$5&lt;$A81-1," ",IF(AM$5-$I$5+1&gt;'Primary Inputs'!$C$17,0,(SUM(OFFSET($I$76,0,AM$5-$I$5-$A81+1)))*$C134))</f>
        <v>13740.270322071323</v>
      </c>
      <c r="AN134" s="186">
        <f ca="1">IF(AN$5-$I$5&lt;$A81-1," ",IF(AN$5-$I$5+1&gt;'Primary Inputs'!$C$17,0,(SUM(OFFSET($I$76,0,AN$5-$I$5-$A81+1)))*$C134))</f>
        <v>13740.270322071323</v>
      </c>
      <c r="AO134" s="186">
        <f ca="1">IF(AO$5-$I$5&lt;$A81-1," ",IF(AO$5-$I$5+1&gt;'Primary Inputs'!$C$17,0,(SUM(OFFSET($I$76,0,AO$5-$I$5-$A81+1)))*$C134))</f>
        <v>13740.270322071323</v>
      </c>
      <c r="AP134" s="186">
        <f ca="1">IF(AP$5-$I$5&lt;$A81-1," ",IF(AP$5-$I$5+1&gt;'Primary Inputs'!$C$17,0,(SUM(OFFSET($I$76,0,AP$5-$I$5-$A81+1)))*$C134))</f>
        <v>13740.270322071323</v>
      </c>
      <c r="AQ134" s="186">
        <f ca="1">IF(AQ$5-$I$5&lt;$A81-1," ",IF(AQ$5-$I$5+1&gt;'Primary Inputs'!$C$17,0,(SUM(OFFSET($I$76,0,AQ$5-$I$5-$A81+1)))*$C134))</f>
        <v>13740.270322071323</v>
      </c>
      <c r="AR134" s="186">
        <f ca="1">IF(AR$5-$I$5&lt;$A81-1," ",IF(AR$5-$I$5+1&gt;'Primary Inputs'!$C$17,0,(SUM(OFFSET($I$76,0,AR$5-$I$5-$A81+1)))*$C134))</f>
        <v>13740.270322071323</v>
      </c>
      <c r="AS134" s="186">
        <f ca="1">IF(AS$5-$I$5&lt;$A81-1," ",IF(AS$5-$I$5+1&gt;'Primary Inputs'!$C$17,0,(SUM(OFFSET($I$76,0,AS$5-$I$5-$A81+1)))*$C134))</f>
        <v>13740.270322071323</v>
      </c>
      <c r="AT134" s="186">
        <f ca="1">IF(AT$5-$I$5&lt;$A81-1," ",IF(AT$5-$I$5+1&gt;'Primary Inputs'!$C$17,0,(SUM(OFFSET($I$76,0,AT$5-$I$5-$A81+1)))*$C134))</f>
        <v>13740.270322071323</v>
      </c>
      <c r="AU134" s="186">
        <f ca="1">IF(AU$5-$I$5&lt;$A81-1," ",IF(AU$5-$I$5+1&gt;'Primary Inputs'!$C$17,0,(SUM(OFFSET($I$76,0,AU$5-$I$5-$A81+1)))*$C134))</f>
        <v>13740.270322071323</v>
      </c>
      <c r="AV134" s="186">
        <f ca="1">IF(AV$5-$I$5&lt;$A81-1," ",IF(AV$5-$I$5+1&gt;'Primary Inputs'!$C$17,0,(SUM(OFFSET($I$76,0,AV$5-$I$5-$A81+1)))*$C134))</f>
        <v>13740.270322071323</v>
      </c>
      <c r="AW134" s="186">
        <f ca="1">IF(AW$5-$I$5&lt;$A81-1," ",IF(AW$5-$I$5+1&gt;'Primary Inputs'!$C$17,0,(SUM(OFFSET($I$76,0,AW$5-$I$5-$A81+1)))*$C134))</f>
        <v>13740.270322071323</v>
      </c>
      <c r="AX134" s="186">
        <f ca="1">IF(AX$5-$I$5&lt;$A81-1," ",IF(AX$5-$I$5+1&gt;'Primary Inputs'!$C$17,0,(SUM(OFFSET($I$76,0,AX$5-$I$5-$A81+1)))*$C134))</f>
        <v>13740.270322071323</v>
      </c>
      <c r="AY134" s="186">
        <f ca="1">IF(AY$5-$I$5&lt;$A81-1," ",IF(AY$5-$I$5+1&gt;'Primary Inputs'!$C$17,0,(SUM(OFFSET($I$76,0,AY$5-$I$5-$A81+1)))*$C134))</f>
        <v>13740.270322071323</v>
      </c>
      <c r="AZ134" s="186">
        <f ca="1">IF(AZ$5-$I$5&lt;$A81-1," ",IF(AZ$5-$I$5+1&gt;'Primary Inputs'!$C$17,0,(SUM(OFFSET($I$76,0,AZ$5-$I$5-$A81+1)))*$C134))</f>
        <v>13740.270322071323</v>
      </c>
      <c r="BA134" s="186">
        <f ca="1">IF(BA$5-$I$5&lt;$A81-1," ",IF(BA$5-$I$5+1&gt;'Primary Inputs'!$C$17,0,(SUM(OFFSET($I$76,0,BA$5-$I$5-$A81+1)))*$C134))</f>
        <v>13740.270322071323</v>
      </c>
      <c r="BB134" s="186">
        <f ca="1">IF(BB$5-$I$5&lt;$A81-1," ",IF(BB$5-$I$5+1&gt;'Primary Inputs'!$C$17,0,(SUM(OFFSET($I$76,0,BB$5-$I$5-$A81+1)))*$C134))</f>
        <v>13740.270322071323</v>
      </c>
      <c r="BC134" s="186">
        <f ca="1">IF(BC$5-$I$5&lt;$A81-1," ",IF(BC$5-$I$5+1&gt;'Primary Inputs'!$C$17,0,(SUM(OFFSET($I$76,0,BC$5-$I$5-$A81+1)))*$C134))</f>
        <v>13740.270322071323</v>
      </c>
      <c r="BD134" s="186">
        <f ca="1">IF(BD$5-$I$5&lt;$A81-1," ",IF(BD$5-$I$5+1&gt;'Primary Inputs'!$C$17,0,(SUM(OFFSET($I$76,0,BD$5-$I$5-$A81+1)))*$C134))</f>
        <v>13740.270322071323</v>
      </c>
      <c r="BE134" s="186">
        <f ca="1">IF(BE$5-$I$5&lt;$A81-1," ",IF(BE$5-$I$5+1&gt;'Primary Inputs'!$C$17,0,(SUM(OFFSET($I$76,0,BE$5-$I$5-$A81+1)))*$C134))</f>
        <v>13740.270322071323</v>
      </c>
      <c r="BF134" s="186">
        <f ca="1">IF(BF$5-$I$5&lt;$A81-1," ",IF(BF$5-$I$5+1&gt;'Primary Inputs'!$C$17,0,(SUM(OFFSET($I$76,0,BF$5-$I$5-$A81+1)))*$C134))</f>
        <v>13740.270322071323</v>
      </c>
    </row>
    <row r="135" spans="1:58">
      <c r="B135" s="134" t="s">
        <v>9</v>
      </c>
      <c r="C135" s="134">
        <f t="shared" ref="C135:C182" ca="1" si="5">C82</f>
        <v>0</v>
      </c>
      <c r="I135" s="186" t="str">
        <f ca="1">IF(I$5-$I$5&lt;$A82-1," ",IF(I$5-$I$5+1&gt;'Primary Inputs'!$C$17,0,(SUM(OFFSET($I$76,0,I$5-$I$5-$A82+1)))*$C135))</f>
        <v xml:space="preserve"> </v>
      </c>
      <c r="J135" s="186" t="str">
        <f ca="1">IF(J$5-$I$5&lt;$A82-1," ",IF(J$5-$I$5+1&gt;'Primary Inputs'!$C$17,0,(SUM(OFFSET($I$76,0,J$5-$I$5-$A82+1)))*$C135))</f>
        <v xml:space="preserve"> </v>
      </c>
      <c r="K135" s="186">
        <f ca="1">IF(K$5-$I$5&lt;$A82-1," ",IF(K$5-$I$5+1&gt;'Primary Inputs'!$C$17,0,(SUM(OFFSET($I$76,0,K$5-$I$5-$A82+1)))*$C135))</f>
        <v>0</v>
      </c>
      <c r="L135" s="186">
        <f ca="1">IF(L$5-$I$5&lt;$A82-1," ",IF(L$5-$I$5+1&gt;'Primary Inputs'!$C$17,0,(SUM(OFFSET($I$76,0,L$5-$I$5-$A82+1)))*$C135))</f>
        <v>0</v>
      </c>
      <c r="M135" s="186">
        <f ca="1">IF(M$5-$I$5&lt;$A82-1," ",IF(M$5-$I$5+1&gt;'Primary Inputs'!$C$17,0,(SUM(OFFSET($I$76,0,M$5-$I$5-$A82+1)))*$C135))</f>
        <v>0</v>
      </c>
      <c r="N135" s="186">
        <f ca="1">IF(N$5-$I$5&lt;$A82-1," ",IF(N$5-$I$5+1&gt;'Primary Inputs'!$C$17,0,(SUM(OFFSET($I$76,0,N$5-$I$5-$A82+1)))*$C135))</f>
        <v>0</v>
      </c>
      <c r="O135" s="186">
        <f ca="1">IF(O$5-$I$5&lt;$A82-1," ",IF(O$5-$I$5+1&gt;'Primary Inputs'!$C$17,0,(SUM(OFFSET($I$76,0,O$5-$I$5-$A82+1)))*$C135))</f>
        <v>0</v>
      </c>
      <c r="P135" s="186">
        <f ca="1">IF(P$5-$I$5&lt;$A82-1," ",IF(P$5-$I$5+1&gt;'Primary Inputs'!$C$17,0,(SUM(OFFSET($I$76,0,P$5-$I$5-$A82+1)))*$C135))</f>
        <v>0</v>
      </c>
      <c r="Q135" s="186">
        <f ca="1">IF(Q$5-$I$5&lt;$A82-1," ",IF(Q$5-$I$5+1&gt;'Primary Inputs'!$C$17,0,(SUM(OFFSET($I$76,0,Q$5-$I$5-$A82+1)))*$C135))</f>
        <v>0</v>
      </c>
      <c r="R135" s="186">
        <f ca="1">IF(R$5-$I$5&lt;$A82-1," ",IF(R$5-$I$5+1&gt;'Primary Inputs'!$C$17,0,(SUM(OFFSET($I$76,0,R$5-$I$5-$A82+1)))*$C135))</f>
        <v>0</v>
      </c>
      <c r="S135" s="186">
        <f ca="1">IF(S$5-$I$5&lt;$A82-1," ",IF(S$5-$I$5+1&gt;'Primary Inputs'!$C$17,0,(SUM(OFFSET($I$76,0,S$5-$I$5-$A82+1)))*$C135))</f>
        <v>0</v>
      </c>
      <c r="T135" s="186">
        <f ca="1">IF(T$5-$I$5&lt;$A82-1," ",IF(T$5-$I$5+1&gt;'Primary Inputs'!$C$17,0,(SUM(OFFSET($I$76,0,T$5-$I$5-$A82+1)))*$C135))</f>
        <v>0</v>
      </c>
      <c r="U135" s="186">
        <f ca="1">IF(U$5-$I$5&lt;$A82-1," ",IF(U$5-$I$5+1&gt;'Primary Inputs'!$C$17,0,(SUM(OFFSET($I$76,0,U$5-$I$5-$A82+1)))*$C135))</f>
        <v>0</v>
      </c>
      <c r="V135" s="186">
        <f ca="1">IF(V$5-$I$5&lt;$A82-1," ",IF(V$5-$I$5+1&gt;'Primary Inputs'!$C$17,0,(SUM(OFFSET($I$76,0,V$5-$I$5-$A82+1)))*$C135))</f>
        <v>0</v>
      </c>
      <c r="W135" s="186">
        <f ca="1">IF(W$5-$I$5&lt;$A82-1," ",IF(W$5-$I$5+1&gt;'Primary Inputs'!$C$17,0,(SUM(OFFSET($I$76,0,W$5-$I$5-$A82+1)))*$C135))</f>
        <v>0</v>
      </c>
      <c r="X135" s="186">
        <f ca="1">IF(X$5-$I$5&lt;$A82-1," ",IF(X$5-$I$5+1&gt;'Primary Inputs'!$C$17,0,(SUM(OFFSET($I$76,0,X$5-$I$5-$A82+1)))*$C135))</f>
        <v>0</v>
      </c>
      <c r="Y135" s="186">
        <f ca="1">IF(Y$5-$I$5&lt;$A82-1," ",IF(Y$5-$I$5+1&gt;'Primary Inputs'!$C$17,0,(SUM(OFFSET($I$76,0,Y$5-$I$5-$A82+1)))*$C135))</f>
        <v>0</v>
      </c>
      <c r="Z135" s="186">
        <f ca="1">IF(Z$5-$I$5&lt;$A82-1," ",IF(Z$5-$I$5+1&gt;'Primary Inputs'!$C$17,0,(SUM(OFFSET($I$76,0,Z$5-$I$5-$A82+1)))*$C135))</f>
        <v>0</v>
      </c>
      <c r="AA135" s="186">
        <f ca="1">IF(AA$5-$I$5&lt;$A82-1," ",IF(AA$5-$I$5+1&gt;'Primary Inputs'!$C$17,0,(SUM(OFFSET($I$76,0,AA$5-$I$5-$A82+1)))*$C135))</f>
        <v>0</v>
      </c>
      <c r="AB135" s="186">
        <f ca="1">IF(AB$5-$I$5&lt;$A82-1," ",IF(AB$5-$I$5+1&gt;'Primary Inputs'!$C$17,0,(SUM(OFFSET($I$76,0,AB$5-$I$5-$A82+1)))*$C135))</f>
        <v>0</v>
      </c>
      <c r="AC135" s="186">
        <f ca="1">IF(AC$5-$I$5&lt;$A82-1," ",IF(AC$5-$I$5+1&gt;'Primary Inputs'!$C$17,0,(SUM(OFFSET($I$76,0,AC$5-$I$5-$A82+1)))*$C135))</f>
        <v>0</v>
      </c>
      <c r="AD135" s="186">
        <f ca="1">IF(AD$5-$I$5&lt;$A82-1," ",IF(AD$5-$I$5+1&gt;'Primary Inputs'!$C$17,0,(SUM(OFFSET($I$76,0,AD$5-$I$5-$A82+1)))*$C135))</f>
        <v>0</v>
      </c>
      <c r="AE135" s="186">
        <f ca="1">IF(AE$5-$I$5&lt;$A82-1," ",IF(AE$5-$I$5+1&gt;'Primary Inputs'!$C$17,0,(SUM(OFFSET($I$76,0,AE$5-$I$5-$A82+1)))*$C135))</f>
        <v>0</v>
      </c>
      <c r="AF135" s="186">
        <f ca="1">IF(AF$5-$I$5&lt;$A82-1," ",IF(AF$5-$I$5+1&gt;'Primary Inputs'!$C$17,0,(SUM(OFFSET($I$76,0,AF$5-$I$5-$A82+1)))*$C135))</f>
        <v>0</v>
      </c>
      <c r="AG135" s="186">
        <f ca="1">IF(AG$5-$I$5&lt;$A82-1," ",IF(AG$5-$I$5+1&gt;'Primary Inputs'!$C$17,0,(SUM(OFFSET($I$76,0,AG$5-$I$5-$A82+1)))*$C135))</f>
        <v>0</v>
      </c>
      <c r="AH135" s="186">
        <f ca="1">IF(AH$5-$I$5&lt;$A82-1," ",IF(AH$5-$I$5+1&gt;'Primary Inputs'!$C$17,0,(SUM(OFFSET($I$76,0,AH$5-$I$5-$A82+1)))*$C135))</f>
        <v>0</v>
      </c>
      <c r="AI135" s="186">
        <f ca="1">IF(AI$5-$I$5&lt;$A82-1," ",IF(AI$5-$I$5+1&gt;'Primary Inputs'!$C$17,0,(SUM(OFFSET($I$76,0,AI$5-$I$5-$A82+1)))*$C135))</f>
        <v>0</v>
      </c>
      <c r="AJ135" s="186">
        <f ca="1">IF(AJ$5-$I$5&lt;$A82-1," ",IF(AJ$5-$I$5+1&gt;'Primary Inputs'!$C$17,0,(SUM(OFFSET($I$76,0,AJ$5-$I$5-$A82+1)))*$C135))</f>
        <v>0</v>
      </c>
      <c r="AK135" s="186">
        <f ca="1">IF(AK$5-$I$5&lt;$A82-1," ",IF(AK$5-$I$5+1&gt;'Primary Inputs'!$C$17,0,(SUM(OFFSET($I$76,0,AK$5-$I$5-$A82+1)))*$C135))</f>
        <v>0</v>
      </c>
      <c r="AL135" s="186">
        <f ca="1">IF(AL$5-$I$5&lt;$A82-1," ",IF(AL$5-$I$5+1&gt;'Primary Inputs'!$C$17,0,(SUM(OFFSET($I$76,0,AL$5-$I$5-$A82+1)))*$C135))</f>
        <v>0</v>
      </c>
      <c r="AM135" s="186">
        <f ca="1">IF(AM$5-$I$5&lt;$A82-1," ",IF(AM$5-$I$5+1&gt;'Primary Inputs'!$C$17,0,(SUM(OFFSET($I$76,0,AM$5-$I$5-$A82+1)))*$C135))</f>
        <v>0</v>
      </c>
      <c r="AN135" s="186">
        <f ca="1">IF(AN$5-$I$5&lt;$A82-1," ",IF(AN$5-$I$5+1&gt;'Primary Inputs'!$C$17,0,(SUM(OFFSET($I$76,0,AN$5-$I$5-$A82+1)))*$C135))</f>
        <v>0</v>
      </c>
      <c r="AO135" s="186">
        <f ca="1">IF(AO$5-$I$5&lt;$A82-1," ",IF(AO$5-$I$5+1&gt;'Primary Inputs'!$C$17,0,(SUM(OFFSET($I$76,0,AO$5-$I$5-$A82+1)))*$C135))</f>
        <v>0</v>
      </c>
      <c r="AP135" s="186">
        <f ca="1">IF(AP$5-$I$5&lt;$A82-1," ",IF(AP$5-$I$5+1&gt;'Primary Inputs'!$C$17,0,(SUM(OFFSET($I$76,0,AP$5-$I$5-$A82+1)))*$C135))</f>
        <v>0</v>
      </c>
      <c r="AQ135" s="186">
        <f ca="1">IF(AQ$5-$I$5&lt;$A82-1," ",IF(AQ$5-$I$5+1&gt;'Primary Inputs'!$C$17,0,(SUM(OFFSET($I$76,0,AQ$5-$I$5-$A82+1)))*$C135))</f>
        <v>0</v>
      </c>
      <c r="AR135" s="186">
        <f ca="1">IF(AR$5-$I$5&lt;$A82-1," ",IF(AR$5-$I$5+1&gt;'Primary Inputs'!$C$17,0,(SUM(OFFSET($I$76,0,AR$5-$I$5-$A82+1)))*$C135))</f>
        <v>0</v>
      </c>
      <c r="AS135" s="186">
        <f ca="1">IF(AS$5-$I$5&lt;$A82-1," ",IF(AS$5-$I$5+1&gt;'Primary Inputs'!$C$17,0,(SUM(OFFSET($I$76,0,AS$5-$I$5-$A82+1)))*$C135))</f>
        <v>0</v>
      </c>
      <c r="AT135" s="186">
        <f ca="1">IF(AT$5-$I$5&lt;$A82-1," ",IF(AT$5-$I$5+1&gt;'Primary Inputs'!$C$17,0,(SUM(OFFSET($I$76,0,AT$5-$I$5-$A82+1)))*$C135))</f>
        <v>0</v>
      </c>
      <c r="AU135" s="186">
        <f ca="1">IF(AU$5-$I$5&lt;$A82-1," ",IF(AU$5-$I$5+1&gt;'Primary Inputs'!$C$17,0,(SUM(OFFSET($I$76,0,AU$5-$I$5-$A82+1)))*$C135))</f>
        <v>0</v>
      </c>
      <c r="AV135" s="186">
        <f ca="1">IF(AV$5-$I$5&lt;$A82-1," ",IF(AV$5-$I$5+1&gt;'Primary Inputs'!$C$17,0,(SUM(OFFSET($I$76,0,AV$5-$I$5-$A82+1)))*$C135))</f>
        <v>0</v>
      </c>
      <c r="AW135" s="186">
        <f ca="1">IF(AW$5-$I$5&lt;$A82-1," ",IF(AW$5-$I$5+1&gt;'Primary Inputs'!$C$17,0,(SUM(OFFSET($I$76,0,AW$5-$I$5-$A82+1)))*$C135))</f>
        <v>0</v>
      </c>
      <c r="AX135" s="186">
        <f ca="1">IF(AX$5-$I$5&lt;$A82-1," ",IF(AX$5-$I$5+1&gt;'Primary Inputs'!$C$17,0,(SUM(OFFSET($I$76,0,AX$5-$I$5-$A82+1)))*$C135))</f>
        <v>0</v>
      </c>
      <c r="AY135" s="186">
        <f ca="1">IF(AY$5-$I$5&lt;$A82-1," ",IF(AY$5-$I$5+1&gt;'Primary Inputs'!$C$17,0,(SUM(OFFSET($I$76,0,AY$5-$I$5-$A82+1)))*$C135))</f>
        <v>0</v>
      </c>
      <c r="AZ135" s="186">
        <f ca="1">IF(AZ$5-$I$5&lt;$A82-1," ",IF(AZ$5-$I$5+1&gt;'Primary Inputs'!$C$17,0,(SUM(OFFSET($I$76,0,AZ$5-$I$5-$A82+1)))*$C135))</f>
        <v>0</v>
      </c>
      <c r="BA135" s="186">
        <f ca="1">IF(BA$5-$I$5&lt;$A82-1," ",IF(BA$5-$I$5+1&gt;'Primary Inputs'!$C$17,0,(SUM(OFFSET($I$76,0,BA$5-$I$5-$A82+1)))*$C135))</f>
        <v>0</v>
      </c>
      <c r="BB135" s="186">
        <f ca="1">IF(BB$5-$I$5&lt;$A82-1," ",IF(BB$5-$I$5+1&gt;'Primary Inputs'!$C$17,0,(SUM(OFFSET($I$76,0,BB$5-$I$5-$A82+1)))*$C135))</f>
        <v>0</v>
      </c>
      <c r="BC135" s="186">
        <f ca="1">IF(BC$5-$I$5&lt;$A82-1," ",IF(BC$5-$I$5+1&gt;'Primary Inputs'!$C$17,0,(SUM(OFFSET($I$76,0,BC$5-$I$5-$A82+1)))*$C135))</f>
        <v>0</v>
      </c>
      <c r="BD135" s="186">
        <f ca="1">IF(BD$5-$I$5&lt;$A82-1," ",IF(BD$5-$I$5+1&gt;'Primary Inputs'!$C$17,0,(SUM(OFFSET($I$76,0,BD$5-$I$5-$A82+1)))*$C135))</f>
        <v>0</v>
      </c>
      <c r="BE135" s="186">
        <f ca="1">IF(BE$5-$I$5&lt;$A82-1," ",IF(BE$5-$I$5+1&gt;'Primary Inputs'!$C$17,0,(SUM(OFFSET($I$76,0,BE$5-$I$5-$A82+1)))*$C135))</f>
        <v>0</v>
      </c>
      <c r="BF135" s="186">
        <f ca="1">IF(BF$5-$I$5&lt;$A82-1," ",IF(BF$5-$I$5+1&gt;'Primary Inputs'!$C$17,0,(SUM(OFFSET($I$76,0,BF$5-$I$5-$A82+1)))*$C135))</f>
        <v>0</v>
      </c>
    </row>
    <row r="136" spans="1:58">
      <c r="B136" s="134" t="s">
        <v>10</v>
      </c>
      <c r="C136" s="134">
        <f t="shared" ca="1" si="5"/>
        <v>0</v>
      </c>
      <c r="I136" s="186" t="str">
        <f ca="1">IF(I$5-$I$5&lt;$A83-1," ",IF(I$5-$I$5+1&gt;'Primary Inputs'!$C$17,0,(SUM(OFFSET($I$76,0,I$5-$I$5-$A83+1)))*$C136))</f>
        <v xml:space="preserve"> </v>
      </c>
      <c r="J136" s="186" t="str">
        <f ca="1">IF(J$5-$I$5&lt;$A83-1," ",IF(J$5-$I$5+1&gt;'Primary Inputs'!$C$17,0,(SUM(OFFSET($I$76,0,J$5-$I$5-$A83+1)))*$C136))</f>
        <v xml:space="preserve"> </v>
      </c>
      <c r="K136" s="186" t="str">
        <f ca="1">IF(K$5-$I$5&lt;$A83-1," ",IF(K$5-$I$5+1&gt;'Primary Inputs'!$C$17,0,(SUM(OFFSET($I$76,0,K$5-$I$5-$A83+1)))*$C136))</f>
        <v xml:space="preserve"> </v>
      </c>
      <c r="L136" s="186">
        <f ca="1">IF(L$5-$I$5&lt;$A83-1," ",IF(L$5-$I$5+1&gt;'Primary Inputs'!$C$17,0,(SUM(OFFSET($I$76,0,L$5-$I$5-$A83+1)))*$C136))</f>
        <v>0</v>
      </c>
      <c r="M136" s="186">
        <f ca="1">IF(M$5-$I$5&lt;$A83-1," ",IF(M$5-$I$5+1&gt;'Primary Inputs'!$C$17,0,(SUM(OFFSET($I$76,0,M$5-$I$5-$A83+1)))*$C136))</f>
        <v>0</v>
      </c>
      <c r="N136" s="186">
        <f ca="1">IF(N$5-$I$5&lt;$A83-1," ",IF(N$5-$I$5+1&gt;'Primary Inputs'!$C$17,0,(SUM(OFFSET($I$76,0,N$5-$I$5-$A83+1)))*$C136))</f>
        <v>0</v>
      </c>
      <c r="O136" s="186">
        <f ca="1">IF(O$5-$I$5&lt;$A83-1," ",IF(O$5-$I$5+1&gt;'Primary Inputs'!$C$17,0,(SUM(OFFSET($I$76,0,O$5-$I$5-$A83+1)))*$C136))</f>
        <v>0</v>
      </c>
      <c r="P136" s="186">
        <f ca="1">IF(P$5-$I$5&lt;$A83-1," ",IF(P$5-$I$5+1&gt;'Primary Inputs'!$C$17,0,(SUM(OFFSET($I$76,0,P$5-$I$5-$A83+1)))*$C136))</f>
        <v>0</v>
      </c>
      <c r="Q136" s="186">
        <f ca="1">IF(Q$5-$I$5&lt;$A83-1," ",IF(Q$5-$I$5+1&gt;'Primary Inputs'!$C$17,0,(SUM(OFFSET($I$76,0,Q$5-$I$5-$A83+1)))*$C136))</f>
        <v>0</v>
      </c>
      <c r="R136" s="186">
        <f ca="1">IF(R$5-$I$5&lt;$A83-1," ",IF(R$5-$I$5+1&gt;'Primary Inputs'!$C$17,0,(SUM(OFFSET($I$76,0,R$5-$I$5-$A83+1)))*$C136))</f>
        <v>0</v>
      </c>
      <c r="S136" s="186">
        <f ca="1">IF(S$5-$I$5&lt;$A83-1," ",IF(S$5-$I$5+1&gt;'Primary Inputs'!$C$17,0,(SUM(OFFSET($I$76,0,S$5-$I$5-$A83+1)))*$C136))</f>
        <v>0</v>
      </c>
      <c r="T136" s="186">
        <f ca="1">IF(T$5-$I$5&lt;$A83-1," ",IF(T$5-$I$5+1&gt;'Primary Inputs'!$C$17,0,(SUM(OFFSET($I$76,0,T$5-$I$5-$A83+1)))*$C136))</f>
        <v>0</v>
      </c>
      <c r="U136" s="186">
        <f ca="1">IF(U$5-$I$5&lt;$A83-1," ",IF(U$5-$I$5+1&gt;'Primary Inputs'!$C$17,0,(SUM(OFFSET($I$76,0,U$5-$I$5-$A83+1)))*$C136))</f>
        <v>0</v>
      </c>
      <c r="V136" s="186">
        <f ca="1">IF(V$5-$I$5&lt;$A83-1," ",IF(V$5-$I$5+1&gt;'Primary Inputs'!$C$17,0,(SUM(OFFSET($I$76,0,V$5-$I$5-$A83+1)))*$C136))</f>
        <v>0</v>
      </c>
      <c r="W136" s="186">
        <f ca="1">IF(W$5-$I$5&lt;$A83-1," ",IF(W$5-$I$5+1&gt;'Primary Inputs'!$C$17,0,(SUM(OFFSET($I$76,0,W$5-$I$5-$A83+1)))*$C136))</f>
        <v>0</v>
      </c>
      <c r="X136" s="186">
        <f ca="1">IF(X$5-$I$5&lt;$A83-1," ",IF(X$5-$I$5+1&gt;'Primary Inputs'!$C$17,0,(SUM(OFFSET($I$76,0,X$5-$I$5-$A83+1)))*$C136))</f>
        <v>0</v>
      </c>
      <c r="Y136" s="186">
        <f ca="1">IF(Y$5-$I$5&lt;$A83-1," ",IF(Y$5-$I$5+1&gt;'Primary Inputs'!$C$17,0,(SUM(OFFSET($I$76,0,Y$5-$I$5-$A83+1)))*$C136))</f>
        <v>0</v>
      </c>
      <c r="Z136" s="186">
        <f ca="1">IF(Z$5-$I$5&lt;$A83-1," ",IF(Z$5-$I$5+1&gt;'Primary Inputs'!$C$17,0,(SUM(OFFSET($I$76,0,Z$5-$I$5-$A83+1)))*$C136))</f>
        <v>0</v>
      </c>
      <c r="AA136" s="186">
        <f ca="1">IF(AA$5-$I$5&lt;$A83-1," ",IF(AA$5-$I$5+1&gt;'Primary Inputs'!$C$17,0,(SUM(OFFSET($I$76,0,AA$5-$I$5-$A83+1)))*$C136))</f>
        <v>0</v>
      </c>
      <c r="AB136" s="186">
        <f ca="1">IF(AB$5-$I$5&lt;$A83-1," ",IF(AB$5-$I$5+1&gt;'Primary Inputs'!$C$17,0,(SUM(OFFSET($I$76,0,AB$5-$I$5-$A83+1)))*$C136))</f>
        <v>0</v>
      </c>
      <c r="AC136" s="186">
        <f ca="1">IF(AC$5-$I$5&lt;$A83-1," ",IF(AC$5-$I$5+1&gt;'Primary Inputs'!$C$17,0,(SUM(OFFSET($I$76,0,AC$5-$I$5-$A83+1)))*$C136))</f>
        <v>0</v>
      </c>
      <c r="AD136" s="186">
        <f ca="1">IF(AD$5-$I$5&lt;$A83-1," ",IF(AD$5-$I$5+1&gt;'Primary Inputs'!$C$17,0,(SUM(OFFSET($I$76,0,AD$5-$I$5-$A83+1)))*$C136))</f>
        <v>0</v>
      </c>
      <c r="AE136" s="186">
        <f ca="1">IF(AE$5-$I$5&lt;$A83-1," ",IF(AE$5-$I$5+1&gt;'Primary Inputs'!$C$17,0,(SUM(OFFSET($I$76,0,AE$5-$I$5-$A83+1)))*$C136))</f>
        <v>0</v>
      </c>
      <c r="AF136" s="186">
        <f ca="1">IF(AF$5-$I$5&lt;$A83-1," ",IF(AF$5-$I$5+1&gt;'Primary Inputs'!$C$17,0,(SUM(OFFSET($I$76,0,AF$5-$I$5-$A83+1)))*$C136))</f>
        <v>0</v>
      </c>
      <c r="AG136" s="186">
        <f ca="1">IF(AG$5-$I$5&lt;$A83-1," ",IF(AG$5-$I$5+1&gt;'Primary Inputs'!$C$17,0,(SUM(OFFSET($I$76,0,AG$5-$I$5-$A83+1)))*$C136))</f>
        <v>0</v>
      </c>
      <c r="AH136" s="186">
        <f ca="1">IF(AH$5-$I$5&lt;$A83-1," ",IF(AH$5-$I$5+1&gt;'Primary Inputs'!$C$17,0,(SUM(OFFSET($I$76,0,AH$5-$I$5-$A83+1)))*$C136))</f>
        <v>0</v>
      </c>
      <c r="AI136" s="186">
        <f ca="1">IF(AI$5-$I$5&lt;$A83-1," ",IF(AI$5-$I$5+1&gt;'Primary Inputs'!$C$17,0,(SUM(OFFSET($I$76,0,AI$5-$I$5-$A83+1)))*$C136))</f>
        <v>0</v>
      </c>
      <c r="AJ136" s="186">
        <f ca="1">IF(AJ$5-$I$5&lt;$A83-1," ",IF(AJ$5-$I$5+1&gt;'Primary Inputs'!$C$17,0,(SUM(OFFSET($I$76,0,AJ$5-$I$5-$A83+1)))*$C136))</f>
        <v>0</v>
      </c>
      <c r="AK136" s="186">
        <f ca="1">IF(AK$5-$I$5&lt;$A83-1," ",IF(AK$5-$I$5+1&gt;'Primary Inputs'!$C$17,0,(SUM(OFFSET($I$76,0,AK$5-$I$5-$A83+1)))*$C136))</f>
        <v>0</v>
      </c>
      <c r="AL136" s="186">
        <f ca="1">IF(AL$5-$I$5&lt;$A83-1," ",IF(AL$5-$I$5+1&gt;'Primary Inputs'!$C$17,0,(SUM(OFFSET($I$76,0,AL$5-$I$5-$A83+1)))*$C136))</f>
        <v>0</v>
      </c>
      <c r="AM136" s="186">
        <f ca="1">IF(AM$5-$I$5&lt;$A83-1," ",IF(AM$5-$I$5+1&gt;'Primary Inputs'!$C$17,0,(SUM(OFFSET($I$76,0,AM$5-$I$5-$A83+1)))*$C136))</f>
        <v>0</v>
      </c>
      <c r="AN136" s="186">
        <f ca="1">IF(AN$5-$I$5&lt;$A83-1," ",IF(AN$5-$I$5+1&gt;'Primary Inputs'!$C$17,0,(SUM(OFFSET($I$76,0,AN$5-$I$5-$A83+1)))*$C136))</f>
        <v>0</v>
      </c>
      <c r="AO136" s="186">
        <f ca="1">IF(AO$5-$I$5&lt;$A83-1," ",IF(AO$5-$I$5+1&gt;'Primary Inputs'!$C$17,0,(SUM(OFFSET($I$76,0,AO$5-$I$5-$A83+1)))*$C136))</f>
        <v>0</v>
      </c>
      <c r="AP136" s="186">
        <f ca="1">IF(AP$5-$I$5&lt;$A83-1," ",IF(AP$5-$I$5+1&gt;'Primary Inputs'!$C$17,0,(SUM(OFFSET($I$76,0,AP$5-$I$5-$A83+1)))*$C136))</f>
        <v>0</v>
      </c>
      <c r="AQ136" s="186">
        <f ca="1">IF(AQ$5-$I$5&lt;$A83-1," ",IF(AQ$5-$I$5+1&gt;'Primary Inputs'!$C$17,0,(SUM(OFFSET($I$76,0,AQ$5-$I$5-$A83+1)))*$C136))</f>
        <v>0</v>
      </c>
      <c r="AR136" s="186">
        <f ca="1">IF(AR$5-$I$5&lt;$A83-1," ",IF(AR$5-$I$5+1&gt;'Primary Inputs'!$C$17,0,(SUM(OFFSET($I$76,0,AR$5-$I$5-$A83+1)))*$C136))</f>
        <v>0</v>
      </c>
      <c r="AS136" s="186">
        <f ca="1">IF(AS$5-$I$5&lt;$A83-1," ",IF(AS$5-$I$5+1&gt;'Primary Inputs'!$C$17,0,(SUM(OFFSET($I$76,0,AS$5-$I$5-$A83+1)))*$C136))</f>
        <v>0</v>
      </c>
      <c r="AT136" s="186">
        <f ca="1">IF(AT$5-$I$5&lt;$A83-1," ",IF(AT$5-$I$5+1&gt;'Primary Inputs'!$C$17,0,(SUM(OFFSET($I$76,0,AT$5-$I$5-$A83+1)))*$C136))</f>
        <v>0</v>
      </c>
      <c r="AU136" s="186">
        <f ca="1">IF(AU$5-$I$5&lt;$A83-1," ",IF(AU$5-$I$5+1&gt;'Primary Inputs'!$C$17,0,(SUM(OFFSET($I$76,0,AU$5-$I$5-$A83+1)))*$C136))</f>
        <v>0</v>
      </c>
      <c r="AV136" s="186">
        <f ca="1">IF(AV$5-$I$5&lt;$A83-1," ",IF(AV$5-$I$5+1&gt;'Primary Inputs'!$C$17,0,(SUM(OFFSET($I$76,0,AV$5-$I$5-$A83+1)))*$C136))</f>
        <v>0</v>
      </c>
      <c r="AW136" s="186">
        <f ca="1">IF(AW$5-$I$5&lt;$A83-1," ",IF(AW$5-$I$5+1&gt;'Primary Inputs'!$C$17,0,(SUM(OFFSET($I$76,0,AW$5-$I$5-$A83+1)))*$C136))</f>
        <v>0</v>
      </c>
      <c r="AX136" s="186">
        <f ca="1">IF(AX$5-$I$5&lt;$A83-1," ",IF(AX$5-$I$5+1&gt;'Primary Inputs'!$C$17,0,(SUM(OFFSET($I$76,0,AX$5-$I$5-$A83+1)))*$C136))</f>
        <v>0</v>
      </c>
      <c r="AY136" s="186">
        <f ca="1">IF(AY$5-$I$5&lt;$A83-1," ",IF(AY$5-$I$5+1&gt;'Primary Inputs'!$C$17,0,(SUM(OFFSET($I$76,0,AY$5-$I$5-$A83+1)))*$C136))</f>
        <v>0</v>
      </c>
      <c r="AZ136" s="186">
        <f ca="1">IF(AZ$5-$I$5&lt;$A83-1," ",IF(AZ$5-$I$5+1&gt;'Primary Inputs'!$C$17,0,(SUM(OFFSET($I$76,0,AZ$5-$I$5-$A83+1)))*$C136))</f>
        <v>0</v>
      </c>
      <c r="BA136" s="186">
        <f ca="1">IF(BA$5-$I$5&lt;$A83-1," ",IF(BA$5-$I$5+1&gt;'Primary Inputs'!$C$17,0,(SUM(OFFSET($I$76,0,BA$5-$I$5-$A83+1)))*$C136))</f>
        <v>0</v>
      </c>
      <c r="BB136" s="186">
        <f ca="1">IF(BB$5-$I$5&lt;$A83-1," ",IF(BB$5-$I$5+1&gt;'Primary Inputs'!$C$17,0,(SUM(OFFSET($I$76,0,BB$5-$I$5-$A83+1)))*$C136))</f>
        <v>0</v>
      </c>
      <c r="BC136" s="186">
        <f ca="1">IF(BC$5-$I$5&lt;$A83-1," ",IF(BC$5-$I$5+1&gt;'Primary Inputs'!$C$17,0,(SUM(OFFSET($I$76,0,BC$5-$I$5-$A83+1)))*$C136))</f>
        <v>0</v>
      </c>
      <c r="BD136" s="186">
        <f ca="1">IF(BD$5-$I$5&lt;$A83-1," ",IF(BD$5-$I$5+1&gt;'Primary Inputs'!$C$17,0,(SUM(OFFSET($I$76,0,BD$5-$I$5-$A83+1)))*$C136))</f>
        <v>0</v>
      </c>
      <c r="BE136" s="186">
        <f ca="1">IF(BE$5-$I$5&lt;$A83-1," ",IF(BE$5-$I$5+1&gt;'Primary Inputs'!$C$17,0,(SUM(OFFSET($I$76,0,BE$5-$I$5-$A83+1)))*$C136))</f>
        <v>0</v>
      </c>
      <c r="BF136" s="186">
        <f ca="1">IF(BF$5-$I$5&lt;$A83-1," ",IF(BF$5-$I$5+1&gt;'Primary Inputs'!$C$17,0,(SUM(OFFSET($I$76,0,BF$5-$I$5-$A83+1)))*$C136))</f>
        <v>0</v>
      </c>
    </row>
    <row r="137" spans="1:58">
      <c r="B137" s="134" t="s">
        <v>11</v>
      </c>
      <c r="C137" s="134">
        <f t="shared" ca="1" si="5"/>
        <v>0</v>
      </c>
      <c r="I137" s="186" t="str">
        <f ca="1">IF(I$5-$I$5&lt;$A84-1," ",IF(I$5-$I$5+1&gt;'Primary Inputs'!$C$17,0,(SUM(OFFSET($I$76,0,I$5-$I$5-$A84+1)))*$C137))</f>
        <v xml:space="preserve"> </v>
      </c>
      <c r="J137" s="186" t="str">
        <f ca="1">IF(J$5-$I$5&lt;$A84-1," ",IF(J$5-$I$5+1&gt;'Primary Inputs'!$C$17,0,(SUM(OFFSET($I$76,0,J$5-$I$5-$A84+1)))*$C137))</f>
        <v xml:space="preserve"> </v>
      </c>
      <c r="K137" s="186" t="str">
        <f ca="1">IF(K$5-$I$5&lt;$A84-1," ",IF(K$5-$I$5+1&gt;'Primary Inputs'!$C$17,0,(SUM(OFFSET($I$76,0,K$5-$I$5-$A84+1)))*$C137))</f>
        <v xml:space="preserve"> </v>
      </c>
      <c r="L137" s="186" t="str">
        <f ca="1">IF(L$5-$I$5&lt;$A84-1," ",IF(L$5-$I$5+1&gt;'Primary Inputs'!$C$17,0,(SUM(OFFSET($I$76,0,L$5-$I$5-$A84+1)))*$C137))</f>
        <v xml:space="preserve"> </v>
      </c>
      <c r="M137" s="186">
        <f ca="1">IF(M$5-$I$5&lt;$A84-1," ",IF(M$5-$I$5+1&gt;'Primary Inputs'!$C$17,0,(SUM(OFFSET($I$76,0,M$5-$I$5-$A84+1)))*$C137))</f>
        <v>0</v>
      </c>
      <c r="N137" s="186">
        <f ca="1">IF(N$5-$I$5&lt;$A84-1," ",IF(N$5-$I$5+1&gt;'Primary Inputs'!$C$17,0,(SUM(OFFSET($I$76,0,N$5-$I$5-$A84+1)))*$C137))</f>
        <v>0</v>
      </c>
      <c r="O137" s="186">
        <f ca="1">IF(O$5-$I$5&lt;$A84-1," ",IF(O$5-$I$5+1&gt;'Primary Inputs'!$C$17,0,(SUM(OFFSET($I$76,0,O$5-$I$5-$A84+1)))*$C137))</f>
        <v>0</v>
      </c>
      <c r="P137" s="186">
        <f ca="1">IF(P$5-$I$5&lt;$A84-1," ",IF(P$5-$I$5+1&gt;'Primary Inputs'!$C$17,0,(SUM(OFFSET($I$76,0,P$5-$I$5-$A84+1)))*$C137))</f>
        <v>0</v>
      </c>
      <c r="Q137" s="186">
        <f ca="1">IF(Q$5-$I$5&lt;$A84-1," ",IF(Q$5-$I$5+1&gt;'Primary Inputs'!$C$17,0,(SUM(OFFSET($I$76,0,Q$5-$I$5-$A84+1)))*$C137))</f>
        <v>0</v>
      </c>
      <c r="R137" s="186">
        <f ca="1">IF(R$5-$I$5&lt;$A84-1," ",IF(R$5-$I$5+1&gt;'Primary Inputs'!$C$17,0,(SUM(OFFSET($I$76,0,R$5-$I$5-$A84+1)))*$C137))</f>
        <v>0</v>
      </c>
      <c r="S137" s="186">
        <f ca="1">IF(S$5-$I$5&lt;$A84-1," ",IF(S$5-$I$5+1&gt;'Primary Inputs'!$C$17,0,(SUM(OFFSET($I$76,0,S$5-$I$5-$A84+1)))*$C137))</f>
        <v>0</v>
      </c>
      <c r="T137" s="186">
        <f ca="1">IF(T$5-$I$5&lt;$A84-1," ",IF(T$5-$I$5+1&gt;'Primary Inputs'!$C$17,0,(SUM(OFFSET($I$76,0,T$5-$I$5-$A84+1)))*$C137))</f>
        <v>0</v>
      </c>
      <c r="U137" s="186">
        <f ca="1">IF(U$5-$I$5&lt;$A84-1," ",IF(U$5-$I$5+1&gt;'Primary Inputs'!$C$17,0,(SUM(OFFSET($I$76,0,U$5-$I$5-$A84+1)))*$C137))</f>
        <v>0</v>
      </c>
      <c r="V137" s="186">
        <f ca="1">IF(V$5-$I$5&lt;$A84-1," ",IF(V$5-$I$5+1&gt;'Primary Inputs'!$C$17,0,(SUM(OFFSET($I$76,0,V$5-$I$5-$A84+1)))*$C137))</f>
        <v>0</v>
      </c>
      <c r="W137" s="186">
        <f ca="1">IF(W$5-$I$5&lt;$A84-1," ",IF(W$5-$I$5+1&gt;'Primary Inputs'!$C$17,0,(SUM(OFFSET($I$76,0,W$5-$I$5-$A84+1)))*$C137))</f>
        <v>0</v>
      </c>
      <c r="X137" s="186">
        <f ca="1">IF(X$5-$I$5&lt;$A84-1," ",IF(X$5-$I$5+1&gt;'Primary Inputs'!$C$17,0,(SUM(OFFSET($I$76,0,X$5-$I$5-$A84+1)))*$C137))</f>
        <v>0</v>
      </c>
      <c r="Y137" s="186">
        <f ca="1">IF(Y$5-$I$5&lt;$A84-1," ",IF(Y$5-$I$5+1&gt;'Primary Inputs'!$C$17,0,(SUM(OFFSET($I$76,0,Y$5-$I$5-$A84+1)))*$C137))</f>
        <v>0</v>
      </c>
      <c r="Z137" s="186">
        <f ca="1">IF(Z$5-$I$5&lt;$A84-1," ",IF(Z$5-$I$5+1&gt;'Primary Inputs'!$C$17,0,(SUM(OFFSET($I$76,0,Z$5-$I$5-$A84+1)))*$C137))</f>
        <v>0</v>
      </c>
      <c r="AA137" s="186">
        <f ca="1">IF(AA$5-$I$5&lt;$A84-1," ",IF(AA$5-$I$5+1&gt;'Primary Inputs'!$C$17,0,(SUM(OFFSET($I$76,0,AA$5-$I$5-$A84+1)))*$C137))</f>
        <v>0</v>
      </c>
      <c r="AB137" s="186">
        <f ca="1">IF(AB$5-$I$5&lt;$A84-1," ",IF(AB$5-$I$5+1&gt;'Primary Inputs'!$C$17,0,(SUM(OFFSET($I$76,0,AB$5-$I$5-$A84+1)))*$C137))</f>
        <v>0</v>
      </c>
      <c r="AC137" s="186">
        <f ca="1">IF(AC$5-$I$5&lt;$A84-1," ",IF(AC$5-$I$5+1&gt;'Primary Inputs'!$C$17,0,(SUM(OFFSET($I$76,0,AC$5-$I$5-$A84+1)))*$C137))</f>
        <v>0</v>
      </c>
      <c r="AD137" s="186">
        <f ca="1">IF(AD$5-$I$5&lt;$A84-1," ",IF(AD$5-$I$5+1&gt;'Primary Inputs'!$C$17,0,(SUM(OFFSET($I$76,0,AD$5-$I$5-$A84+1)))*$C137))</f>
        <v>0</v>
      </c>
      <c r="AE137" s="186">
        <f ca="1">IF(AE$5-$I$5&lt;$A84-1," ",IF(AE$5-$I$5+1&gt;'Primary Inputs'!$C$17,0,(SUM(OFFSET($I$76,0,AE$5-$I$5-$A84+1)))*$C137))</f>
        <v>0</v>
      </c>
      <c r="AF137" s="186">
        <f ca="1">IF(AF$5-$I$5&lt;$A84-1," ",IF(AF$5-$I$5+1&gt;'Primary Inputs'!$C$17,0,(SUM(OFFSET($I$76,0,AF$5-$I$5-$A84+1)))*$C137))</f>
        <v>0</v>
      </c>
      <c r="AG137" s="186">
        <f ca="1">IF(AG$5-$I$5&lt;$A84-1," ",IF(AG$5-$I$5+1&gt;'Primary Inputs'!$C$17,0,(SUM(OFFSET($I$76,0,AG$5-$I$5-$A84+1)))*$C137))</f>
        <v>0</v>
      </c>
      <c r="AH137" s="186">
        <f ca="1">IF(AH$5-$I$5&lt;$A84-1," ",IF(AH$5-$I$5+1&gt;'Primary Inputs'!$C$17,0,(SUM(OFFSET($I$76,0,AH$5-$I$5-$A84+1)))*$C137))</f>
        <v>0</v>
      </c>
      <c r="AI137" s="186">
        <f ca="1">IF(AI$5-$I$5&lt;$A84-1," ",IF(AI$5-$I$5+1&gt;'Primary Inputs'!$C$17,0,(SUM(OFFSET($I$76,0,AI$5-$I$5-$A84+1)))*$C137))</f>
        <v>0</v>
      </c>
      <c r="AJ137" s="186">
        <f ca="1">IF(AJ$5-$I$5&lt;$A84-1," ",IF(AJ$5-$I$5+1&gt;'Primary Inputs'!$C$17,0,(SUM(OFFSET($I$76,0,AJ$5-$I$5-$A84+1)))*$C137))</f>
        <v>0</v>
      </c>
      <c r="AK137" s="186">
        <f ca="1">IF(AK$5-$I$5&lt;$A84-1," ",IF(AK$5-$I$5+1&gt;'Primary Inputs'!$C$17,0,(SUM(OFFSET($I$76,0,AK$5-$I$5-$A84+1)))*$C137))</f>
        <v>0</v>
      </c>
      <c r="AL137" s="186">
        <f ca="1">IF(AL$5-$I$5&lt;$A84-1," ",IF(AL$5-$I$5+1&gt;'Primary Inputs'!$C$17,0,(SUM(OFFSET($I$76,0,AL$5-$I$5-$A84+1)))*$C137))</f>
        <v>0</v>
      </c>
      <c r="AM137" s="186">
        <f ca="1">IF(AM$5-$I$5&lt;$A84-1," ",IF(AM$5-$I$5+1&gt;'Primary Inputs'!$C$17,0,(SUM(OFFSET($I$76,0,AM$5-$I$5-$A84+1)))*$C137))</f>
        <v>0</v>
      </c>
      <c r="AN137" s="186">
        <f ca="1">IF(AN$5-$I$5&lt;$A84-1," ",IF(AN$5-$I$5+1&gt;'Primary Inputs'!$C$17,0,(SUM(OFFSET($I$76,0,AN$5-$I$5-$A84+1)))*$C137))</f>
        <v>0</v>
      </c>
      <c r="AO137" s="186">
        <f ca="1">IF(AO$5-$I$5&lt;$A84-1," ",IF(AO$5-$I$5+1&gt;'Primary Inputs'!$C$17,0,(SUM(OFFSET($I$76,0,AO$5-$I$5-$A84+1)))*$C137))</f>
        <v>0</v>
      </c>
      <c r="AP137" s="186">
        <f ca="1">IF(AP$5-$I$5&lt;$A84-1," ",IF(AP$5-$I$5+1&gt;'Primary Inputs'!$C$17,0,(SUM(OFFSET($I$76,0,AP$5-$I$5-$A84+1)))*$C137))</f>
        <v>0</v>
      </c>
      <c r="AQ137" s="186">
        <f ca="1">IF(AQ$5-$I$5&lt;$A84-1," ",IF(AQ$5-$I$5+1&gt;'Primary Inputs'!$C$17,0,(SUM(OFFSET($I$76,0,AQ$5-$I$5-$A84+1)))*$C137))</f>
        <v>0</v>
      </c>
      <c r="AR137" s="186">
        <f ca="1">IF(AR$5-$I$5&lt;$A84-1," ",IF(AR$5-$I$5+1&gt;'Primary Inputs'!$C$17,0,(SUM(OFFSET($I$76,0,AR$5-$I$5-$A84+1)))*$C137))</f>
        <v>0</v>
      </c>
      <c r="AS137" s="186">
        <f ca="1">IF(AS$5-$I$5&lt;$A84-1," ",IF(AS$5-$I$5+1&gt;'Primary Inputs'!$C$17,0,(SUM(OFFSET($I$76,0,AS$5-$I$5-$A84+1)))*$C137))</f>
        <v>0</v>
      </c>
      <c r="AT137" s="186">
        <f ca="1">IF(AT$5-$I$5&lt;$A84-1," ",IF(AT$5-$I$5+1&gt;'Primary Inputs'!$C$17,0,(SUM(OFFSET($I$76,0,AT$5-$I$5-$A84+1)))*$C137))</f>
        <v>0</v>
      </c>
      <c r="AU137" s="186">
        <f ca="1">IF(AU$5-$I$5&lt;$A84-1," ",IF(AU$5-$I$5+1&gt;'Primary Inputs'!$C$17,0,(SUM(OFFSET($I$76,0,AU$5-$I$5-$A84+1)))*$C137))</f>
        <v>0</v>
      </c>
      <c r="AV137" s="186">
        <f ca="1">IF(AV$5-$I$5&lt;$A84-1," ",IF(AV$5-$I$5+1&gt;'Primary Inputs'!$C$17,0,(SUM(OFFSET($I$76,0,AV$5-$I$5-$A84+1)))*$C137))</f>
        <v>0</v>
      </c>
      <c r="AW137" s="186">
        <f ca="1">IF(AW$5-$I$5&lt;$A84-1," ",IF(AW$5-$I$5+1&gt;'Primary Inputs'!$C$17,0,(SUM(OFFSET($I$76,0,AW$5-$I$5-$A84+1)))*$C137))</f>
        <v>0</v>
      </c>
      <c r="AX137" s="186">
        <f ca="1">IF(AX$5-$I$5&lt;$A84-1," ",IF(AX$5-$I$5+1&gt;'Primary Inputs'!$C$17,0,(SUM(OFFSET($I$76,0,AX$5-$I$5-$A84+1)))*$C137))</f>
        <v>0</v>
      </c>
      <c r="AY137" s="186">
        <f ca="1">IF(AY$5-$I$5&lt;$A84-1," ",IF(AY$5-$I$5+1&gt;'Primary Inputs'!$C$17,0,(SUM(OFFSET($I$76,0,AY$5-$I$5-$A84+1)))*$C137))</f>
        <v>0</v>
      </c>
      <c r="AZ137" s="186">
        <f ca="1">IF(AZ$5-$I$5&lt;$A84-1," ",IF(AZ$5-$I$5+1&gt;'Primary Inputs'!$C$17,0,(SUM(OFFSET($I$76,0,AZ$5-$I$5-$A84+1)))*$C137))</f>
        <v>0</v>
      </c>
      <c r="BA137" s="186">
        <f ca="1">IF(BA$5-$I$5&lt;$A84-1," ",IF(BA$5-$I$5+1&gt;'Primary Inputs'!$C$17,0,(SUM(OFFSET($I$76,0,BA$5-$I$5-$A84+1)))*$C137))</f>
        <v>0</v>
      </c>
      <c r="BB137" s="186">
        <f ca="1">IF(BB$5-$I$5&lt;$A84-1," ",IF(BB$5-$I$5+1&gt;'Primary Inputs'!$C$17,0,(SUM(OFFSET($I$76,0,BB$5-$I$5-$A84+1)))*$C137))</f>
        <v>0</v>
      </c>
      <c r="BC137" s="186">
        <f ca="1">IF(BC$5-$I$5&lt;$A84-1," ",IF(BC$5-$I$5+1&gt;'Primary Inputs'!$C$17,0,(SUM(OFFSET($I$76,0,BC$5-$I$5-$A84+1)))*$C137))</f>
        <v>0</v>
      </c>
      <c r="BD137" s="186">
        <f ca="1">IF(BD$5-$I$5&lt;$A84-1," ",IF(BD$5-$I$5+1&gt;'Primary Inputs'!$C$17,0,(SUM(OFFSET($I$76,0,BD$5-$I$5-$A84+1)))*$C137))</f>
        <v>0</v>
      </c>
      <c r="BE137" s="186">
        <f ca="1">IF(BE$5-$I$5&lt;$A84-1," ",IF(BE$5-$I$5+1&gt;'Primary Inputs'!$C$17,0,(SUM(OFFSET($I$76,0,BE$5-$I$5-$A84+1)))*$C137))</f>
        <v>0</v>
      </c>
      <c r="BF137" s="186">
        <f ca="1">IF(BF$5-$I$5&lt;$A84-1," ",IF(BF$5-$I$5+1&gt;'Primary Inputs'!$C$17,0,(SUM(OFFSET($I$76,0,BF$5-$I$5-$A84+1)))*$C137))</f>
        <v>0</v>
      </c>
    </row>
    <row r="138" spans="1:58">
      <c r="B138" s="134" t="s">
        <v>178</v>
      </c>
      <c r="C138" s="134">
        <f t="shared" ca="1" si="5"/>
        <v>0</v>
      </c>
      <c r="I138" s="186" t="str">
        <f ca="1">IF(I$5-$I$5&lt;$A85-1," ",IF(I$5-$I$5+1&gt;'Primary Inputs'!$C$17,0,(SUM(OFFSET($I$76,0,I$5-$I$5-$A85+1)))*$C138))</f>
        <v xml:space="preserve"> </v>
      </c>
      <c r="J138" s="186" t="str">
        <f ca="1">IF(J$5-$I$5&lt;$A85-1," ",IF(J$5-$I$5+1&gt;'Primary Inputs'!$C$17,0,(SUM(OFFSET($I$76,0,J$5-$I$5-$A85+1)))*$C138))</f>
        <v xml:space="preserve"> </v>
      </c>
      <c r="K138" s="186" t="str">
        <f ca="1">IF(K$5-$I$5&lt;$A85-1," ",IF(K$5-$I$5+1&gt;'Primary Inputs'!$C$17,0,(SUM(OFFSET($I$76,0,K$5-$I$5-$A85+1)))*$C138))</f>
        <v xml:space="preserve"> </v>
      </c>
      <c r="L138" s="186" t="str">
        <f ca="1">IF(L$5-$I$5&lt;$A85-1," ",IF(L$5-$I$5+1&gt;'Primary Inputs'!$C$17,0,(SUM(OFFSET($I$76,0,L$5-$I$5-$A85+1)))*$C138))</f>
        <v xml:space="preserve"> </v>
      </c>
      <c r="M138" s="186" t="str">
        <f ca="1">IF(M$5-$I$5&lt;$A85-1," ",IF(M$5-$I$5+1&gt;'Primary Inputs'!$C$17,0,(SUM(OFFSET($I$76,0,M$5-$I$5-$A85+1)))*$C138))</f>
        <v xml:space="preserve"> </v>
      </c>
      <c r="N138" s="186">
        <f ca="1">IF(N$5-$I$5&lt;$A85-1," ",IF(N$5-$I$5+1&gt;'Primary Inputs'!$C$17,0,(SUM(OFFSET($I$76,0,N$5-$I$5-$A85+1)))*$C138))</f>
        <v>0</v>
      </c>
      <c r="O138" s="186">
        <f ca="1">IF(O$5-$I$5&lt;$A85-1," ",IF(O$5-$I$5+1&gt;'Primary Inputs'!$C$17,0,(SUM(OFFSET($I$76,0,O$5-$I$5-$A85+1)))*$C138))</f>
        <v>0</v>
      </c>
      <c r="P138" s="186">
        <f ca="1">IF(P$5-$I$5&lt;$A85-1," ",IF(P$5-$I$5+1&gt;'Primary Inputs'!$C$17,0,(SUM(OFFSET($I$76,0,P$5-$I$5-$A85+1)))*$C138))</f>
        <v>0</v>
      </c>
      <c r="Q138" s="186">
        <f ca="1">IF(Q$5-$I$5&lt;$A85-1," ",IF(Q$5-$I$5+1&gt;'Primary Inputs'!$C$17,0,(SUM(OFFSET($I$76,0,Q$5-$I$5-$A85+1)))*$C138))</f>
        <v>0</v>
      </c>
      <c r="R138" s="186">
        <f ca="1">IF(R$5-$I$5&lt;$A85-1," ",IF(R$5-$I$5+1&gt;'Primary Inputs'!$C$17,0,(SUM(OFFSET($I$76,0,R$5-$I$5-$A85+1)))*$C138))</f>
        <v>0</v>
      </c>
      <c r="S138" s="186">
        <f ca="1">IF(S$5-$I$5&lt;$A85-1," ",IF(S$5-$I$5+1&gt;'Primary Inputs'!$C$17,0,(SUM(OFFSET($I$76,0,S$5-$I$5-$A85+1)))*$C138))</f>
        <v>0</v>
      </c>
      <c r="T138" s="186">
        <f ca="1">IF(T$5-$I$5&lt;$A85-1," ",IF(T$5-$I$5+1&gt;'Primary Inputs'!$C$17,0,(SUM(OFFSET($I$76,0,T$5-$I$5-$A85+1)))*$C138))</f>
        <v>0</v>
      </c>
      <c r="U138" s="186">
        <f ca="1">IF(U$5-$I$5&lt;$A85-1," ",IF(U$5-$I$5+1&gt;'Primary Inputs'!$C$17,0,(SUM(OFFSET($I$76,0,U$5-$I$5-$A85+1)))*$C138))</f>
        <v>0</v>
      </c>
      <c r="V138" s="186">
        <f ca="1">IF(V$5-$I$5&lt;$A85-1," ",IF(V$5-$I$5+1&gt;'Primary Inputs'!$C$17,0,(SUM(OFFSET($I$76,0,V$5-$I$5-$A85+1)))*$C138))</f>
        <v>0</v>
      </c>
      <c r="W138" s="186">
        <f ca="1">IF(W$5-$I$5&lt;$A85-1," ",IF(W$5-$I$5+1&gt;'Primary Inputs'!$C$17,0,(SUM(OFFSET($I$76,0,W$5-$I$5-$A85+1)))*$C138))</f>
        <v>0</v>
      </c>
      <c r="X138" s="186">
        <f ca="1">IF(X$5-$I$5&lt;$A85-1," ",IF(X$5-$I$5+1&gt;'Primary Inputs'!$C$17,0,(SUM(OFFSET($I$76,0,X$5-$I$5-$A85+1)))*$C138))</f>
        <v>0</v>
      </c>
      <c r="Y138" s="186">
        <f ca="1">IF(Y$5-$I$5&lt;$A85-1," ",IF(Y$5-$I$5+1&gt;'Primary Inputs'!$C$17,0,(SUM(OFFSET($I$76,0,Y$5-$I$5-$A85+1)))*$C138))</f>
        <v>0</v>
      </c>
      <c r="Z138" s="186">
        <f ca="1">IF(Z$5-$I$5&lt;$A85-1," ",IF(Z$5-$I$5+1&gt;'Primary Inputs'!$C$17,0,(SUM(OFFSET($I$76,0,Z$5-$I$5-$A85+1)))*$C138))</f>
        <v>0</v>
      </c>
      <c r="AA138" s="186">
        <f ca="1">IF(AA$5-$I$5&lt;$A85-1," ",IF(AA$5-$I$5+1&gt;'Primary Inputs'!$C$17,0,(SUM(OFFSET($I$76,0,AA$5-$I$5-$A85+1)))*$C138))</f>
        <v>0</v>
      </c>
      <c r="AB138" s="186">
        <f ca="1">IF(AB$5-$I$5&lt;$A85-1," ",IF(AB$5-$I$5+1&gt;'Primary Inputs'!$C$17,0,(SUM(OFFSET($I$76,0,AB$5-$I$5-$A85+1)))*$C138))</f>
        <v>0</v>
      </c>
      <c r="AC138" s="186">
        <f ca="1">IF(AC$5-$I$5&lt;$A85-1," ",IF(AC$5-$I$5+1&gt;'Primary Inputs'!$C$17,0,(SUM(OFFSET($I$76,0,AC$5-$I$5-$A85+1)))*$C138))</f>
        <v>0</v>
      </c>
      <c r="AD138" s="186">
        <f ca="1">IF(AD$5-$I$5&lt;$A85-1," ",IF(AD$5-$I$5+1&gt;'Primary Inputs'!$C$17,0,(SUM(OFFSET($I$76,0,AD$5-$I$5-$A85+1)))*$C138))</f>
        <v>0</v>
      </c>
      <c r="AE138" s="186">
        <f ca="1">IF(AE$5-$I$5&lt;$A85-1," ",IF(AE$5-$I$5+1&gt;'Primary Inputs'!$C$17,0,(SUM(OFFSET($I$76,0,AE$5-$I$5-$A85+1)))*$C138))</f>
        <v>0</v>
      </c>
      <c r="AF138" s="186">
        <f ca="1">IF(AF$5-$I$5&lt;$A85-1," ",IF(AF$5-$I$5+1&gt;'Primary Inputs'!$C$17,0,(SUM(OFFSET($I$76,0,AF$5-$I$5-$A85+1)))*$C138))</f>
        <v>0</v>
      </c>
      <c r="AG138" s="186">
        <f ca="1">IF(AG$5-$I$5&lt;$A85-1," ",IF(AG$5-$I$5+1&gt;'Primary Inputs'!$C$17,0,(SUM(OFFSET($I$76,0,AG$5-$I$5-$A85+1)))*$C138))</f>
        <v>0</v>
      </c>
      <c r="AH138" s="186">
        <f ca="1">IF(AH$5-$I$5&lt;$A85-1," ",IF(AH$5-$I$5+1&gt;'Primary Inputs'!$C$17,0,(SUM(OFFSET($I$76,0,AH$5-$I$5-$A85+1)))*$C138))</f>
        <v>0</v>
      </c>
      <c r="AI138" s="186">
        <f ca="1">IF(AI$5-$I$5&lt;$A85-1," ",IF(AI$5-$I$5+1&gt;'Primary Inputs'!$C$17,0,(SUM(OFFSET($I$76,0,AI$5-$I$5-$A85+1)))*$C138))</f>
        <v>0</v>
      </c>
      <c r="AJ138" s="186">
        <f ca="1">IF(AJ$5-$I$5&lt;$A85-1," ",IF(AJ$5-$I$5+1&gt;'Primary Inputs'!$C$17,0,(SUM(OFFSET($I$76,0,AJ$5-$I$5-$A85+1)))*$C138))</f>
        <v>0</v>
      </c>
      <c r="AK138" s="186">
        <f ca="1">IF(AK$5-$I$5&lt;$A85-1," ",IF(AK$5-$I$5+1&gt;'Primary Inputs'!$C$17,0,(SUM(OFFSET($I$76,0,AK$5-$I$5-$A85+1)))*$C138))</f>
        <v>0</v>
      </c>
      <c r="AL138" s="186">
        <f ca="1">IF(AL$5-$I$5&lt;$A85-1," ",IF(AL$5-$I$5+1&gt;'Primary Inputs'!$C$17,0,(SUM(OFFSET($I$76,0,AL$5-$I$5-$A85+1)))*$C138))</f>
        <v>0</v>
      </c>
      <c r="AM138" s="186">
        <f ca="1">IF(AM$5-$I$5&lt;$A85-1," ",IF(AM$5-$I$5+1&gt;'Primary Inputs'!$C$17,0,(SUM(OFFSET($I$76,0,AM$5-$I$5-$A85+1)))*$C138))</f>
        <v>0</v>
      </c>
      <c r="AN138" s="186">
        <f ca="1">IF(AN$5-$I$5&lt;$A85-1," ",IF(AN$5-$I$5+1&gt;'Primary Inputs'!$C$17,0,(SUM(OFFSET($I$76,0,AN$5-$I$5-$A85+1)))*$C138))</f>
        <v>0</v>
      </c>
      <c r="AO138" s="186">
        <f ca="1">IF(AO$5-$I$5&lt;$A85-1," ",IF(AO$5-$I$5+1&gt;'Primary Inputs'!$C$17,0,(SUM(OFFSET($I$76,0,AO$5-$I$5-$A85+1)))*$C138))</f>
        <v>0</v>
      </c>
      <c r="AP138" s="186">
        <f ca="1">IF(AP$5-$I$5&lt;$A85-1," ",IF(AP$5-$I$5+1&gt;'Primary Inputs'!$C$17,0,(SUM(OFFSET($I$76,0,AP$5-$I$5-$A85+1)))*$C138))</f>
        <v>0</v>
      </c>
      <c r="AQ138" s="186">
        <f ca="1">IF(AQ$5-$I$5&lt;$A85-1," ",IF(AQ$5-$I$5+1&gt;'Primary Inputs'!$C$17,0,(SUM(OFFSET($I$76,0,AQ$5-$I$5-$A85+1)))*$C138))</f>
        <v>0</v>
      </c>
      <c r="AR138" s="186">
        <f ca="1">IF(AR$5-$I$5&lt;$A85-1," ",IF(AR$5-$I$5+1&gt;'Primary Inputs'!$C$17,0,(SUM(OFFSET($I$76,0,AR$5-$I$5-$A85+1)))*$C138))</f>
        <v>0</v>
      </c>
      <c r="AS138" s="186">
        <f ca="1">IF(AS$5-$I$5&lt;$A85-1," ",IF(AS$5-$I$5+1&gt;'Primary Inputs'!$C$17,0,(SUM(OFFSET($I$76,0,AS$5-$I$5-$A85+1)))*$C138))</f>
        <v>0</v>
      </c>
      <c r="AT138" s="186">
        <f ca="1">IF(AT$5-$I$5&lt;$A85-1," ",IF(AT$5-$I$5+1&gt;'Primary Inputs'!$C$17,0,(SUM(OFFSET($I$76,0,AT$5-$I$5-$A85+1)))*$C138))</f>
        <v>0</v>
      </c>
      <c r="AU138" s="186">
        <f ca="1">IF(AU$5-$I$5&lt;$A85-1," ",IF(AU$5-$I$5+1&gt;'Primary Inputs'!$C$17,0,(SUM(OFFSET($I$76,0,AU$5-$I$5-$A85+1)))*$C138))</f>
        <v>0</v>
      </c>
      <c r="AV138" s="186">
        <f ca="1">IF(AV$5-$I$5&lt;$A85-1," ",IF(AV$5-$I$5+1&gt;'Primary Inputs'!$C$17,0,(SUM(OFFSET($I$76,0,AV$5-$I$5-$A85+1)))*$C138))</f>
        <v>0</v>
      </c>
      <c r="AW138" s="186">
        <f ca="1">IF(AW$5-$I$5&lt;$A85-1," ",IF(AW$5-$I$5+1&gt;'Primary Inputs'!$C$17,0,(SUM(OFFSET($I$76,0,AW$5-$I$5-$A85+1)))*$C138))</f>
        <v>0</v>
      </c>
      <c r="AX138" s="186">
        <f ca="1">IF(AX$5-$I$5&lt;$A85-1," ",IF(AX$5-$I$5+1&gt;'Primary Inputs'!$C$17,0,(SUM(OFFSET($I$76,0,AX$5-$I$5-$A85+1)))*$C138))</f>
        <v>0</v>
      </c>
      <c r="AY138" s="186">
        <f ca="1">IF(AY$5-$I$5&lt;$A85-1," ",IF(AY$5-$I$5+1&gt;'Primary Inputs'!$C$17,0,(SUM(OFFSET($I$76,0,AY$5-$I$5-$A85+1)))*$C138))</f>
        <v>0</v>
      </c>
      <c r="AZ138" s="186">
        <f ca="1">IF(AZ$5-$I$5&lt;$A85-1," ",IF(AZ$5-$I$5+1&gt;'Primary Inputs'!$C$17,0,(SUM(OFFSET($I$76,0,AZ$5-$I$5-$A85+1)))*$C138))</f>
        <v>0</v>
      </c>
      <c r="BA138" s="186">
        <f ca="1">IF(BA$5-$I$5&lt;$A85-1," ",IF(BA$5-$I$5+1&gt;'Primary Inputs'!$C$17,0,(SUM(OFFSET($I$76,0,BA$5-$I$5-$A85+1)))*$C138))</f>
        <v>0</v>
      </c>
      <c r="BB138" s="186">
        <f ca="1">IF(BB$5-$I$5&lt;$A85-1," ",IF(BB$5-$I$5+1&gt;'Primary Inputs'!$C$17,0,(SUM(OFFSET($I$76,0,BB$5-$I$5-$A85+1)))*$C138))</f>
        <v>0</v>
      </c>
      <c r="BC138" s="186">
        <f ca="1">IF(BC$5-$I$5&lt;$A85-1," ",IF(BC$5-$I$5+1&gt;'Primary Inputs'!$C$17,0,(SUM(OFFSET($I$76,0,BC$5-$I$5-$A85+1)))*$C138))</f>
        <v>0</v>
      </c>
      <c r="BD138" s="186">
        <f ca="1">IF(BD$5-$I$5&lt;$A85-1," ",IF(BD$5-$I$5+1&gt;'Primary Inputs'!$C$17,0,(SUM(OFFSET($I$76,0,BD$5-$I$5-$A85+1)))*$C138))</f>
        <v>0</v>
      </c>
      <c r="BE138" s="186">
        <f ca="1">IF(BE$5-$I$5&lt;$A85-1," ",IF(BE$5-$I$5+1&gt;'Primary Inputs'!$C$17,0,(SUM(OFFSET($I$76,0,BE$5-$I$5-$A85+1)))*$C138))</f>
        <v>0</v>
      </c>
      <c r="BF138" s="186">
        <f ca="1">IF(BF$5-$I$5&lt;$A85-1," ",IF(BF$5-$I$5+1&gt;'Primary Inputs'!$C$17,0,(SUM(OFFSET($I$76,0,BF$5-$I$5-$A85+1)))*$C138))</f>
        <v>0</v>
      </c>
    </row>
    <row r="139" spans="1:58">
      <c r="B139" s="134" t="s">
        <v>179</v>
      </c>
      <c r="C139" s="134">
        <f t="shared" ca="1" si="5"/>
        <v>0</v>
      </c>
      <c r="I139" s="186" t="str">
        <f ca="1">IF(I$5-$I$5&lt;$A86-1," ",IF(I$5-$I$5+1&gt;'Primary Inputs'!$C$17,0,(SUM(OFFSET($I$76,0,I$5-$I$5-$A86+1)))*$C139))</f>
        <v xml:space="preserve"> </v>
      </c>
      <c r="J139" s="186" t="str">
        <f ca="1">IF(J$5-$I$5&lt;$A86-1," ",IF(J$5-$I$5+1&gt;'Primary Inputs'!$C$17,0,(SUM(OFFSET($I$76,0,J$5-$I$5-$A86+1)))*$C139))</f>
        <v xml:space="preserve"> </v>
      </c>
      <c r="K139" s="186" t="str">
        <f ca="1">IF(K$5-$I$5&lt;$A86-1," ",IF(K$5-$I$5+1&gt;'Primary Inputs'!$C$17,0,(SUM(OFFSET($I$76,0,K$5-$I$5-$A86+1)))*$C139))</f>
        <v xml:space="preserve"> </v>
      </c>
      <c r="L139" s="186" t="str">
        <f ca="1">IF(L$5-$I$5&lt;$A86-1," ",IF(L$5-$I$5+1&gt;'Primary Inputs'!$C$17,0,(SUM(OFFSET($I$76,0,L$5-$I$5-$A86+1)))*$C139))</f>
        <v xml:space="preserve"> </v>
      </c>
      <c r="M139" s="186" t="str">
        <f ca="1">IF(M$5-$I$5&lt;$A86-1," ",IF(M$5-$I$5+1&gt;'Primary Inputs'!$C$17,0,(SUM(OFFSET($I$76,0,M$5-$I$5-$A86+1)))*$C139))</f>
        <v xml:space="preserve"> </v>
      </c>
      <c r="N139" s="186" t="str">
        <f ca="1">IF(N$5-$I$5&lt;$A86-1," ",IF(N$5-$I$5+1&gt;'Primary Inputs'!$C$17,0,(SUM(OFFSET($I$76,0,N$5-$I$5-$A86+1)))*$C139))</f>
        <v xml:space="preserve"> </v>
      </c>
      <c r="O139" s="186">
        <f ca="1">IF(O$5-$I$5&lt;$A86-1," ",IF(O$5-$I$5+1&gt;'Primary Inputs'!$C$17,0,(SUM(OFFSET($I$76,0,O$5-$I$5-$A86+1)))*$C139))</f>
        <v>0</v>
      </c>
      <c r="P139" s="186">
        <f ca="1">IF(P$5-$I$5&lt;$A86-1," ",IF(P$5-$I$5+1&gt;'Primary Inputs'!$C$17,0,(SUM(OFFSET($I$76,0,P$5-$I$5-$A86+1)))*$C139))</f>
        <v>0</v>
      </c>
      <c r="Q139" s="186">
        <f ca="1">IF(Q$5-$I$5&lt;$A86-1," ",IF(Q$5-$I$5+1&gt;'Primary Inputs'!$C$17,0,(SUM(OFFSET($I$76,0,Q$5-$I$5-$A86+1)))*$C139))</f>
        <v>0</v>
      </c>
      <c r="R139" s="186">
        <f ca="1">IF(R$5-$I$5&lt;$A86-1," ",IF(R$5-$I$5+1&gt;'Primary Inputs'!$C$17,0,(SUM(OFFSET($I$76,0,R$5-$I$5-$A86+1)))*$C139))</f>
        <v>0</v>
      </c>
      <c r="S139" s="186">
        <f ca="1">IF(S$5-$I$5&lt;$A86-1," ",IF(S$5-$I$5+1&gt;'Primary Inputs'!$C$17,0,(SUM(OFFSET($I$76,0,S$5-$I$5-$A86+1)))*$C139))</f>
        <v>0</v>
      </c>
      <c r="T139" s="186">
        <f ca="1">IF(T$5-$I$5&lt;$A86-1," ",IF(T$5-$I$5+1&gt;'Primary Inputs'!$C$17,0,(SUM(OFFSET($I$76,0,T$5-$I$5-$A86+1)))*$C139))</f>
        <v>0</v>
      </c>
      <c r="U139" s="186">
        <f ca="1">IF(U$5-$I$5&lt;$A86-1," ",IF(U$5-$I$5+1&gt;'Primary Inputs'!$C$17,0,(SUM(OFFSET($I$76,0,U$5-$I$5-$A86+1)))*$C139))</f>
        <v>0</v>
      </c>
      <c r="V139" s="186">
        <f ca="1">IF(V$5-$I$5&lt;$A86-1," ",IF(V$5-$I$5+1&gt;'Primary Inputs'!$C$17,0,(SUM(OFFSET($I$76,0,V$5-$I$5-$A86+1)))*$C139))</f>
        <v>0</v>
      </c>
      <c r="W139" s="186">
        <f ca="1">IF(W$5-$I$5&lt;$A86-1," ",IF(W$5-$I$5+1&gt;'Primary Inputs'!$C$17,0,(SUM(OFFSET($I$76,0,W$5-$I$5-$A86+1)))*$C139))</f>
        <v>0</v>
      </c>
      <c r="X139" s="186">
        <f ca="1">IF(X$5-$I$5&lt;$A86-1," ",IF(X$5-$I$5+1&gt;'Primary Inputs'!$C$17,0,(SUM(OFFSET($I$76,0,X$5-$I$5-$A86+1)))*$C139))</f>
        <v>0</v>
      </c>
      <c r="Y139" s="186">
        <f ca="1">IF(Y$5-$I$5&lt;$A86-1," ",IF(Y$5-$I$5+1&gt;'Primary Inputs'!$C$17,0,(SUM(OFFSET($I$76,0,Y$5-$I$5-$A86+1)))*$C139))</f>
        <v>0</v>
      </c>
      <c r="Z139" s="186">
        <f ca="1">IF(Z$5-$I$5&lt;$A86-1," ",IF(Z$5-$I$5+1&gt;'Primary Inputs'!$C$17,0,(SUM(OFFSET($I$76,0,Z$5-$I$5-$A86+1)))*$C139))</f>
        <v>0</v>
      </c>
      <c r="AA139" s="186">
        <f ca="1">IF(AA$5-$I$5&lt;$A86-1," ",IF(AA$5-$I$5+1&gt;'Primary Inputs'!$C$17,0,(SUM(OFFSET($I$76,0,AA$5-$I$5-$A86+1)))*$C139))</f>
        <v>0</v>
      </c>
      <c r="AB139" s="186">
        <f ca="1">IF(AB$5-$I$5&lt;$A86-1," ",IF(AB$5-$I$5+1&gt;'Primary Inputs'!$C$17,0,(SUM(OFFSET($I$76,0,AB$5-$I$5-$A86+1)))*$C139))</f>
        <v>0</v>
      </c>
      <c r="AC139" s="186">
        <f ca="1">IF(AC$5-$I$5&lt;$A86-1," ",IF(AC$5-$I$5+1&gt;'Primary Inputs'!$C$17,0,(SUM(OFFSET($I$76,0,AC$5-$I$5-$A86+1)))*$C139))</f>
        <v>0</v>
      </c>
      <c r="AD139" s="186">
        <f ca="1">IF(AD$5-$I$5&lt;$A86-1," ",IF(AD$5-$I$5+1&gt;'Primary Inputs'!$C$17,0,(SUM(OFFSET($I$76,0,AD$5-$I$5-$A86+1)))*$C139))</f>
        <v>0</v>
      </c>
      <c r="AE139" s="186">
        <f ca="1">IF(AE$5-$I$5&lt;$A86-1," ",IF(AE$5-$I$5+1&gt;'Primary Inputs'!$C$17,0,(SUM(OFFSET($I$76,0,AE$5-$I$5-$A86+1)))*$C139))</f>
        <v>0</v>
      </c>
      <c r="AF139" s="186">
        <f ca="1">IF(AF$5-$I$5&lt;$A86-1," ",IF(AF$5-$I$5+1&gt;'Primary Inputs'!$C$17,0,(SUM(OFFSET($I$76,0,AF$5-$I$5-$A86+1)))*$C139))</f>
        <v>0</v>
      </c>
      <c r="AG139" s="186">
        <f ca="1">IF(AG$5-$I$5&lt;$A86-1," ",IF(AG$5-$I$5+1&gt;'Primary Inputs'!$C$17,0,(SUM(OFFSET($I$76,0,AG$5-$I$5-$A86+1)))*$C139))</f>
        <v>0</v>
      </c>
      <c r="AH139" s="186">
        <f ca="1">IF(AH$5-$I$5&lt;$A86-1," ",IF(AH$5-$I$5+1&gt;'Primary Inputs'!$C$17,0,(SUM(OFFSET($I$76,0,AH$5-$I$5-$A86+1)))*$C139))</f>
        <v>0</v>
      </c>
      <c r="AI139" s="186">
        <f ca="1">IF(AI$5-$I$5&lt;$A86-1," ",IF(AI$5-$I$5+1&gt;'Primary Inputs'!$C$17,0,(SUM(OFFSET($I$76,0,AI$5-$I$5-$A86+1)))*$C139))</f>
        <v>0</v>
      </c>
      <c r="AJ139" s="186">
        <f ca="1">IF(AJ$5-$I$5&lt;$A86-1," ",IF(AJ$5-$I$5+1&gt;'Primary Inputs'!$C$17,0,(SUM(OFFSET($I$76,0,AJ$5-$I$5-$A86+1)))*$C139))</f>
        <v>0</v>
      </c>
      <c r="AK139" s="186">
        <f ca="1">IF(AK$5-$I$5&lt;$A86-1," ",IF(AK$5-$I$5+1&gt;'Primary Inputs'!$C$17,0,(SUM(OFFSET($I$76,0,AK$5-$I$5-$A86+1)))*$C139))</f>
        <v>0</v>
      </c>
      <c r="AL139" s="186">
        <f ca="1">IF(AL$5-$I$5&lt;$A86-1," ",IF(AL$5-$I$5+1&gt;'Primary Inputs'!$C$17,0,(SUM(OFFSET($I$76,0,AL$5-$I$5-$A86+1)))*$C139))</f>
        <v>0</v>
      </c>
      <c r="AM139" s="186">
        <f ca="1">IF(AM$5-$I$5&lt;$A86-1," ",IF(AM$5-$I$5+1&gt;'Primary Inputs'!$C$17,0,(SUM(OFFSET($I$76,0,AM$5-$I$5-$A86+1)))*$C139))</f>
        <v>0</v>
      </c>
      <c r="AN139" s="186">
        <f ca="1">IF(AN$5-$I$5&lt;$A86-1," ",IF(AN$5-$I$5+1&gt;'Primary Inputs'!$C$17,0,(SUM(OFFSET($I$76,0,AN$5-$I$5-$A86+1)))*$C139))</f>
        <v>0</v>
      </c>
      <c r="AO139" s="186">
        <f ca="1">IF(AO$5-$I$5&lt;$A86-1," ",IF(AO$5-$I$5+1&gt;'Primary Inputs'!$C$17,0,(SUM(OFFSET($I$76,0,AO$5-$I$5-$A86+1)))*$C139))</f>
        <v>0</v>
      </c>
      <c r="AP139" s="186">
        <f ca="1">IF(AP$5-$I$5&lt;$A86-1," ",IF(AP$5-$I$5+1&gt;'Primary Inputs'!$C$17,0,(SUM(OFFSET($I$76,0,AP$5-$I$5-$A86+1)))*$C139))</f>
        <v>0</v>
      </c>
      <c r="AQ139" s="186">
        <f ca="1">IF(AQ$5-$I$5&lt;$A86-1," ",IF(AQ$5-$I$5+1&gt;'Primary Inputs'!$C$17,0,(SUM(OFFSET($I$76,0,AQ$5-$I$5-$A86+1)))*$C139))</f>
        <v>0</v>
      </c>
      <c r="AR139" s="186">
        <f ca="1">IF(AR$5-$I$5&lt;$A86-1," ",IF(AR$5-$I$5+1&gt;'Primary Inputs'!$C$17,0,(SUM(OFFSET($I$76,0,AR$5-$I$5-$A86+1)))*$C139))</f>
        <v>0</v>
      </c>
      <c r="AS139" s="186">
        <f ca="1">IF(AS$5-$I$5&lt;$A86-1," ",IF(AS$5-$I$5+1&gt;'Primary Inputs'!$C$17,0,(SUM(OFFSET($I$76,0,AS$5-$I$5-$A86+1)))*$C139))</f>
        <v>0</v>
      </c>
      <c r="AT139" s="186">
        <f ca="1">IF(AT$5-$I$5&lt;$A86-1," ",IF(AT$5-$I$5+1&gt;'Primary Inputs'!$C$17,0,(SUM(OFFSET($I$76,0,AT$5-$I$5-$A86+1)))*$C139))</f>
        <v>0</v>
      </c>
      <c r="AU139" s="186">
        <f ca="1">IF(AU$5-$I$5&lt;$A86-1," ",IF(AU$5-$I$5+1&gt;'Primary Inputs'!$C$17,0,(SUM(OFFSET($I$76,0,AU$5-$I$5-$A86+1)))*$C139))</f>
        <v>0</v>
      </c>
      <c r="AV139" s="186">
        <f ca="1">IF(AV$5-$I$5&lt;$A86-1," ",IF(AV$5-$I$5+1&gt;'Primary Inputs'!$C$17,0,(SUM(OFFSET($I$76,0,AV$5-$I$5-$A86+1)))*$C139))</f>
        <v>0</v>
      </c>
      <c r="AW139" s="186">
        <f ca="1">IF(AW$5-$I$5&lt;$A86-1," ",IF(AW$5-$I$5+1&gt;'Primary Inputs'!$C$17,0,(SUM(OFFSET($I$76,0,AW$5-$I$5-$A86+1)))*$C139))</f>
        <v>0</v>
      </c>
      <c r="AX139" s="186">
        <f ca="1">IF(AX$5-$I$5&lt;$A86-1," ",IF(AX$5-$I$5+1&gt;'Primary Inputs'!$C$17,0,(SUM(OFFSET($I$76,0,AX$5-$I$5-$A86+1)))*$C139))</f>
        <v>0</v>
      </c>
      <c r="AY139" s="186">
        <f ca="1">IF(AY$5-$I$5&lt;$A86-1," ",IF(AY$5-$I$5+1&gt;'Primary Inputs'!$C$17,0,(SUM(OFFSET($I$76,0,AY$5-$I$5-$A86+1)))*$C139))</f>
        <v>0</v>
      </c>
      <c r="AZ139" s="186">
        <f ca="1">IF(AZ$5-$I$5&lt;$A86-1," ",IF(AZ$5-$I$5+1&gt;'Primary Inputs'!$C$17,0,(SUM(OFFSET($I$76,0,AZ$5-$I$5-$A86+1)))*$C139))</f>
        <v>0</v>
      </c>
      <c r="BA139" s="186">
        <f ca="1">IF(BA$5-$I$5&lt;$A86-1," ",IF(BA$5-$I$5+1&gt;'Primary Inputs'!$C$17,0,(SUM(OFFSET($I$76,0,BA$5-$I$5-$A86+1)))*$C139))</f>
        <v>0</v>
      </c>
      <c r="BB139" s="186">
        <f ca="1">IF(BB$5-$I$5&lt;$A86-1," ",IF(BB$5-$I$5+1&gt;'Primary Inputs'!$C$17,0,(SUM(OFFSET($I$76,0,BB$5-$I$5-$A86+1)))*$C139))</f>
        <v>0</v>
      </c>
      <c r="BC139" s="186">
        <f ca="1">IF(BC$5-$I$5&lt;$A86-1," ",IF(BC$5-$I$5+1&gt;'Primary Inputs'!$C$17,0,(SUM(OFFSET($I$76,0,BC$5-$I$5-$A86+1)))*$C139))</f>
        <v>0</v>
      </c>
      <c r="BD139" s="186">
        <f ca="1">IF(BD$5-$I$5&lt;$A86-1," ",IF(BD$5-$I$5+1&gt;'Primary Inputs'!$C$17,0,(SUM(OFFSET($I$76,0,BD$5-$I$5-$A86+1)))*$C139))</f>
        <v>0</v>
      </c>
      <c r="BE139" s="186">
        <f ca="1">IF(BE$5-$I$5&lt;$A86-1," ",IF(BE$5-$I$5+1&gt;'Primary Inputs'!$C$17,0,(SUM(OFFSET($I$76,0,BE$5-$I$5-$A86+1)))*$C139))</f>
        <v>0</v>
      </c>
      <c r="BF139" s="186">
        <f ca="1">IF(BF$5-$I$5&lt;$A86-1," ",IF(BF$5-$I$5+1&gt;'Primary Inputs'!$C$17,0,(SUM(OFFSET($I$76,0,BF$5-$I$5-$A86+1)))*$C139))</f>
        <v>0</v>
      </c>
    </row>
    <row r="140" spans="1:58">
      <c r="B140" s="134" t="s">
        <v>180</v>
      </c>
      <c r="C140" s="134">
        <f t="shared" ca="1" si="5"/>
        <v>0</v>
      </c>
      <c r="I140" s="186" t="str">
        <f ca="1">IF(I$5-$I$5&lt;$A87-1," ",IF(I$5-$I$5+1&gt;'Primary Inputs'!$C$17,0,(SUM(OFFSET($I$76,0,I$5-$I$5-$A87+1)))*$C140))</f>
        <v xml:space="preserve"> </v>
      </c>
      <c r="J140" s="186" t="str">
        <f ca="1">IF(J$5-$I$5&lt;$A87-1," ",IF(J$5-$I$5+1&gt;'Primary Inputs'!$C$17,0,(SUM(OFFSET($I$76,0,J$5-$I$5-$A87+1)))*$C140))</f>
        <v xml:space="preserve"> </v>
      </c>
      <c r="K140" s="186" t="str">
        <f ca="1">IF(K$5-$I$5&lt;$A87-1," ",IF(K$5-$I$5+1&gt;'Primary Inputs'!$C$17,0,(SUM(OFFSET($I$76,0,K$5-$I$5-$A87+1)))*$C140))</f>
        <v xml:space="preserve"> </v>
      </c>
      <c r="L140" s="186" t="str">
        <f ca="1">IF(L$5-$I$5&lt;$A87-1," ",IF(L$5-$I$5+1&gt;'Primary Inputs'!$C$17,0,(SUM(OFFSET($I$76,0,L$5-$I$5-$A87+1)))*$C140))</f>
        <v xml:space="preserve"> </v>
      </c>
      <c r="M140" s="186" t="str">
        <f ca="1">IF(M$5-$I$5&lt;$A87-1," ",IF(M$5-$I$5+1&gt;'Primary Inputs'!$C$17,0,(SUM(OFFSET($I$76,0,M$5-$I$5-$A87+1)))*$C140))</f>
        <v xml:space="preserve"> </v>
      </c>
      <c r="N140" s="186" t="str">
        <f ca="1">IF(N$5-$I$5&lt;$A87-1," ",IF(N$5-$I$5+1&gt;'Primary Inputs'!$C$17,0,(SUM(OFFSET($I$76,0,N$5-$I$5-$A87+1)))*$C140))</f>
        <v xml:space="preserve"> </v>
      </c>
      <c r="O140" s="186" t="str">
        <f ca="1">IF(O$5-$I$5&lt;$A87-1," ",IF(O$5-$I$5+1&gt;'Primary Inputs'!$C$17,0,(SUM(OFFSET($I$76,0,O$5-$I$5-$A87+1)))*$C140))</f>
        <v xml:space="preserve"> </v>
      </c>
      <c r="P140" s="186">
        <f ca="1">IF(P$5-$I$5&lt;$A87-1," ",IF(P$5-$I$5+1&gt;'Primary Inputs'!$C$17,0,(SUM(OFFSET($I$76,0,P$5-$I$5-$A87+1)))*$C140))</f>
        <v>0</v>
      </c>
      <c r="Q140" s="186">
        <f ca="1">IF(Q$5-$I$5&lt;$A87-1," ",IF(Q$5-$I$5+1&gt;'Primary Inputs'!$C$17,0,(SUM(OFFSET($I$76,0,Q$5-$I$5-$A87+1)))*$C140))</f>
        <v>0</v>
      </c>
      <c r="R140" s="186">
        <f ca="1">IF(R$5-$I$5&lt;$A87-1," ",IF(R$5-$I$5+1&gt;'Primary Inputs'!$C$17,0,(SUM(OFFSET($I$76,0,R$5-$I$5-$A87+1)))*$C140))</f>
        <v>0</v>
      </c>
      <c r="S140" s="186">
        <f ca="1">IF(S$5-$I$5&lt;$A87-1," ",IF(S$5-$I$5+1&gt;'Primary Inputs'!$C$17,0,(SUM(OFFSET($I$76,0,S$5-$I$5-$A87+1)))*$C140))</f>
        <v>0</v>
      </c>
      <c r="T140" s="186">
        <f ca="1">IF(T$5-$I$5&lt;$A87-1," ",IF(T$5-$I$5+1&gt;'Primary Inputs'!$C$17,0,(SUM(OFFSET($I$76,0,T$5-$I$5-$A87+1)))*$C140))</f>
        <v>0</v>
      </c>
      <c r="U140" s="186">
        <f ca="1">IF(U$5-$I$5&lt;$A87-1," ",IF(U$5-$I$5+1&gt;'Primary Inputs'!$C$17,0,(SUM(OFFSET($I$76,0,U$5-$I$5-$A87+1)))*$C140))</f>
        <v>0</v>
      </c>
      <c r="V140" s="186">
        <f ca="1">IF(V$5-$I$5&lt;$A87-1," ",IF(V$5-$I$5+1&gt;'Primary Inputs'!$C$17,0,(SUM(OFFSET($I$76,0,V$5-$I$5-$A87+1)))*$C140))</f>
        <v>0</v>
      </c>
      <c r="W140" s="186">
        <f ca="1">IF(W$5-$I$5&lt;$A87-1," ",IF(W$5-$I$5+1&gt;'Primary Inputs'!$C$17,0,(SUM(OFFSET($I$76,0,W$5-$I$5-$A87+1)))*$C140))</f>
        <v>0</v>
      </c>
      <c r="X140" s="186">
        <f ca="1">IF(X$5-$I$5&lt;$A87-1," ",IF(X$5-$I$5+1&gt;'Primary Inputs'!$C$17,0,(SUM(OFFSET($I$76,0,X$5-$I$5-$A87+1)))*$C140))</f>
        <v>0</v>
      </c>
      <c r="Y140" s="186">
        <f ca="1">IF(Y$5-$I$5&lt;$A87-1," ",IF(Y$5-$I$5+1&gt;'Primary Inputs'!$C$17,0,(SUM(OFFSET($I$76,0,Y$5-$I$5-$A87+1)))*$C140))</f>
        <v>0</v>
      </c>
      <c r="Z140" s="186">
        <f ca="1">IF(Z$5-$I$5&lt;$A87-1," ",IF(Z$5-$I$5+1&gt;'Primary Inputs'!$C$17,0,(SUM(OFFSET($I$76,0,Z$5-$I$5-$A87+1)))*$C140))</f>
        <v>0</v>
      </c>
      <c r="AA140" s="186">
        <f ca="1">IF(AA$5-$I$5&lt;$A87-1," ",IF(AA$5-$I$5+1&gt;'Primary Inputs'!$C$17,0,(SUM(OFFSET($I$76,0,AA$5-$I$5-$A87+1)))*$C140))</f>
        <v>0</v>
      </c>
      <c r="AB140" s="186">
        <f ca="1">IF(AB$5-$I$5&lt;$A87-1," ",IF(AB$5-$I$5+1&gt;'Primary Inputs'!$C$17,0,(SUM(OFFSET($I$76,0,AB$5-$I$5-$A87+1)))*$C140))</f>
        <v>0</v>
      </c>
      <c r="AC140" s="186">
        <f ca="1">IF(AC$5-$I$5&lt;$A87-1," ",IF(AC$5-$I$5+1&gt;'Primary Inputs'!$C$17,0,(SUM(OFFSET($I$76,0,AC$5-$I$5-$A87+1)))*$C140))</f>
        <v>0</v>
      </c>
      <c r="AD140" s="186">
        <f ca="1">IF(AD$5-$I$5&lt;$A87-1," ",IF(AD$5-$I$5+1&gt;'Primary Inputs'!$C$17,0,(SUM(OFFSET($I$76,0,AD$5-$I$5-$A87+1)))*$C140))</f>
        <v>0</v>
      </c>
      <c r="AE140" s="186">
        <f ca="1">IF(AE$5-$I$5&lt;$A87-1," ",IF(AE$5-$I$5+1&gt;'Primary Inputs'!$C$17,0,(SUM(OFFSET($I$76,0,AE$5-$I$5-$A87+1)))*$C140))</f>
        <v>0</v>
      </c>
      <c r="AF140" s="186">
        <f ca="1">IF(AF$5-$I$5&lt;$A87-1," ",IF(AF$5-$I$5+1&gt;'Primary Inputs'!$C$17,0,(SUM(OFFSET($I$76,0,AF$5-$I$5-$A87+1)))*$C140))</f>
        <v>0</v>
      </c>
      <c r="AG140" s="186">
        <f ca="1">IF(AG$5-$I$5&lt;$A87-1," ",IF(AG$5-$I$5+1&gt;'Primary Inputs'!$C$17,0,(SUM(OFFSET($I$76,0,AG$5-$I$5-$A87+1)))*$C140))</f>
        <v>0</v>
      </c>
      <c r="AH140" s="186">
        <f ca="1">IF(AH$5-$I$5&lt;$A87-1," ",IF(AH$5-$I$5+1&gt;'Primary Inputs'!$C$17,0,(SUM(OFFSET($I$76,0,AH$5-$I$5-$A87+1)))*$C140))</f>
        <v>0</v>
      </c>
      <c r="AI140" s="186">
        <f ca="1">IF(AI$5-$I$5&lt;$A87-1," ",IF(AI$5-$I$5+1&gt;'Primary Inputs'!$C$17,0,(SUM(OFFSET($I$76,0,AI$5-$I$5-$A87+1)))*$C140))</f>
        <v>0</v>
      </c>
      <c r="AJ140" s="186">
        <f ca="1">IF(AJ$5-$I$5&lt;$A87-1," ",IF(AJ$5-$I$5+1&gt;'Primary Inputs'!$C$17,0,(SUM(OFFSET($I$76,0,AJ$5-$I$5-$A87+1)))*$C140))</f>
        <v>0</v>
      </c>
      <c r="AK140" s="186">
        <f ca="1">IF(AK$5-$I$5&lt;$A87-1," ",IF(AK$5-$I$5+1&gt;'Primary Inputs'!$C$17,0,(SUM(OFFSET($I$76,0,AK$5-$I$5-$A87+1)))*$C140))</f>
        <v>0</v>
      </c>
      <c r="AL140" s="186">
        <f ca="1">IF(AL$5-$I$5&lt;$A87-1," ",IF(AL$5-$I$5+1&gt;'Primary Inputs'!$C$17,0,(SUM(OFFSET($I$76,0,AL$5-$I$5-$A87+1)))*$C140))</f>
        <v>0</v>
      </c>
      <c r="AM140" s="186">
        <f ca="1">IF(AM$5-$I$5&lt;$A87-1," ",IF(AM$5-$I$5+1&gt;'Primary Inputs'!$C$17,0,(SUM(OFFSET($I$76,0,AM$5-$I$5-$A87+1)))*$C140))</f>
        <v>0</v>
      </c>
      <c r="AN140" s="186">
        <f ca="1">IF(AN$5-$I$5&lt;$A87-1," ",IF(AN$5-$I$5+1&gt;'Primary Inputs'!$C$17,0,(SUM(OFFSET($I$76,0,AN$5-$I$5-$A87+1)))*$C140))</f>
        <v>0</v>
      </c>
      <c r="AO140" s="186">
        <f ca="1">IF(AO$5-$I$5&lt;$A87-1," ",IF(AO$5-$I$5+1&gt;'Primary Inputs'!$C$17,0,(SUM(OFFSET($I$76,0,AO$5-$I$5-$A87+1)))*$C140))</f>
        <v>0</v>
      </c>
      <c r="AP140" s="186">
        <f ca="1">IF(AP$5-$I$5&lt;$A87-1," ",IF(AP$5-$I$5+1&gt;'Primary Inputs'!$C$17,0,(SUM(OFFSET($I$76,0,AP$5-$I$5-$A87+1)))*$C140))</f>
        <v>0</v>
      </c>
      <c r="AQ140" s="186">
        <f ca="1">IF(AQ$5-$I$5&lt;$A87-1," ",IF(AQ$5-$I$5+1&gt;'Primary Inputs'!$C$17,0,(SUM(OFFSET($I$76,0,AQ$5-$I$5-$A87+1)))*$C140))</f>
        <v>0</v>
      </c>
      <c r="AR140" s="186">
        <f ca="1">IF(AR$5-$I$5&lt;$A87-1," ",IF(AR$5-$I$5+1&gt;'Primary Inputs'!$C$17,0,(SUM(OFFSET($I$76,0,AR$5-$I$5-$A87+1)))*$C140))</f>
        <v>0</v>
      </c>
      <c r="AS140" s="186">
        <f ca="1">IF(AS$5-$I$5&lt;$A87-1," ",IF(AS$5-$I$5+1&gt;'Primary Inputs'!$C$17,0,(SUM(OFFSET($I$76,0,AS$5-$I$5-$A87+1)))*$C140))</f>
        <v>0</v>
      </c>
      <c r="AT140" s="186">
        <f ca="1">IF(AT$5-$I$5&lt;$A87-1," ",IF(AT$5-$I$5+1&gt;'Primary Inputs'!$C$17,0,(SUM(OFFSET($I$76,0,AT$5-$I$5-$A87+1)))*$C140))</f>
        <v>0</v>
      </c>
      <c r="AU140" s="186">
        <f ca="1">IF(AU$5-$I$5&lt;$A87-1," ",IF(AU$5-$I$5+1&gt;'Primary Inputs'!$C$17,0,(SUM(OFFSET($I$76,0,AU$5-$I$5-$A87+1)))*$C140))</f>
        <v>0</v>
      </c>
      <c r="AV140" s="186">
        <f ca="1">IF(AV$5-$I$5&lt;$A87-1," ",IF(AV$5-$I$5+1&gt;'Primary Inputs'!$C$17,0,(SUM(OFFSET($I$76,0,AV$5-$I$5-$A87+1)))*$C140))</f>
        <v>0</v>
      </c>
      <c r="AW140" s="186">
        <f ca="1">IF(AW$5-$I$5&lt;$A87-1," ",IF(AW$5-$I$5+1&gt;'Primary Inputs'!$C$17,0,(SUM(OFFSET($I$76,0,AW$5-$I$5-$A87+1)))*$C140))</f>
        <v>0</v>
      </c>
      <c r="AX140" s="186">
        <f ca="1">IF(AX$5-$I$5&lt;$A87-1," ",IF(AX$5-$I$5+1&gt;'Primary Inputs'!$C$17,0,(SUM(OFFSET($I$76,0,AX$5-$I$5-$A87+1)))*$C140))</f>
        <v>0</v>
      </c>
      <c r="AY140" s="186">
        <f ca="1">IF(AY$5-$I$5&lt;$A87-1," ",IF(AY$5-$I$5+1&gt;'Primary Inputs'!$C$17,0,(SUM(OFFSET($I$76,0,AY$5-$I$5-$A87+1)))*$C140))</f>
        <v>0</v>
      </c>
      <c r="AZ140" s="186">
        <f ca="1">IF(AZ$5-$I$5&lt;$A87-1," ",IF(AZ$5-$I$5+1&gt;'Primary Inputs'!$C$17,0,(SUM(OFFSET($I$76,0,AZ$5-$I$5-$A87+1)))*$C140))</f>
        <v>0</v>
      </c>
      <c r="BA140" s="186">
        <f ca="1">IF(BA$5-$I$5&lt;$A87-1," ",IF(BA$5-$I$5+1&gt;'Primary Inputs'!$C$17,0,(SUM(OFFSET($I$76,0,BA$5-$I$5-$A87+1)))*$C140))</f>
        <v>0</v>
      </c>
      <c r="BB140" s="186">
        <f ca="1">IF(BB$5-$I$5&lt;$A87-1," ",IF(BB$5-$I$5+1&gt;'Primary Inputs'!$C$17,0,(SUM(OFFSET($I$76,0,BB$5-$I$5-$A87+1)))*$C140))</f>
        <v>0</v>
      </c>
      <c r="BC140" s="186">
        <f ca="1">IF(BC$5-$I$5&lt;$A87-1," ",IF(BC$5-$I$5+1&gt;'Primary Inputs'!$C$17,0,(SUM(OFFSET($I$76,0,BC$5-$I$5-$A87+1)))*$C140))</f>
        <v>0</v>
      </c>
      <c r="BD140" s="186">
        <f ca="1">IF(BD$5-$I$5&lt;$A87-1," ",IF(BD$5-$I$5+1&gt;'Primary Inputs'!$C$17,0,(SUM(OFFSET($I$76,0,BD$5-$I$5-$A87+1)))*$C140))</f>
        <v>0</v>
      </c>
      <c r="BE140" s="186">
        <f ca="1">IF(BE$5-$I$5&lt;$A87-1," ",IF(BE$5-$I$5+1&gt;'Primary Inputs'!$C$17,0,(SUM(OFFSET($I$76,0,BE$5-$I$5-$A87+1)))*$C140))</f>
        <v>0</v>
      </c>
      <c r="BF140" s="186">
        <f ca="1">IF(BF$5-$I$5&lt;$A87-1," ",IF(BF$5-$I$5+1&gt;'Primary Inputs'!$C$17,0,(SUM(OFFSET($I$76,0,BF$5-$I$5-$A87+1)))*$C140))</f>
        <v>0</v>
      </c>
    </row>
    <row r="141" spans="1:58">
      <c r="B141" s="134" t="s">
        <v>181</v>
      </c>
      <c r="C141" s="134">
        <f t="shared" ca="1" si="5"/>
        <v>0</v>
      </c>
      <c r="I141" s="186" t="str">
        <f ca="1">IF(I$5-$I$5&lt;$A88-1," ",IF(I$5-$I$5+1&gt;'Primary Inputs'!$C$17,0,(SUM(OFFSET($I$76,0,I$5-$I$5-$A88+1)))*$C141))</f>
        <v xml:space="preserve"> </v>
      </c>
      <c r="J141" s="186" t="str">
        <f ca="1">IF(J$5-$I$5&lt;$A88-1," ",IF(J$5-$I$5+1&gt;'Primary Inputs'!$C$17,0,(SUM(OFFSET($I$76,0,J$5-$I$5-$A88+1)))*$C141))</f>
        <v xml:space="preserve"> </v>
      </c>
      <c r="K141" s="186" t="str">
        <f ca="1">IF(K$5-$I$5&lt;$A88-1," ",IF(K$5-$I$5+1&gt;'Primary Inputs'!$C$17,0,(SUM(OFFSET($I$76,0,K$5-$I$5-$A88+1)))*$C141))</f>
        <v xml:space="preserve"> </v>
      </c>
      <c r="L141" s="186" t="str">
        <f ca="1">IF(L$5-$I$5&lt;$A88-1," ",IF(L$5-$I$5+1&gt;'Primary Inputs'!$C$17,0,(SUM(OFFSET($I$76,0,L$5-$I$5-$A88+1)))*$C141))</f>
        <v xml:space="preserve"> </v>
      </c>
      <c r="M141" s="186" t="str">
        <f ca="1">IF(M$5-$I$5&lt;$A88-1," ",IF(M$5-$I$5+1&gt;'Primary Inputs'!$C$17,0,(SUM(OFFSET($I$76,0,M$5-$I$5-$A88+1)))*$C141))</f>
        <v xml:space="preserve"> </v>
      </c>
      <c r="N141" s="186" t="str">
        <f ca="1">IF(N$5-$I$5&lt;$A88-1," ",IF(N$5-$I$5+1&gt;'Primary Inputs'!$C$17,0,(SUM(OFFSET($I$76,0,N$5-$I$5-$A88+1)))*$C141))</f>
        <v xml:space="preserve"> </v>
      </c>
      <c r="O141" s="186" t="str">
        <f ca="1">IF(O$5-$I$5&lt;$A88-1," ",IF(O$5-$I$5+1&gt;'Primary Inputs'!$C$17,0,(SUM(OFFSET($I$76,0,O$5-$I$5-$A88+1)))*$C141))</f>
        <v xml:space="preserve"> </v>
      </c>
      <c r="P141" s="186" t="str">
        <f ca="1">IF(P$5-$I$5&lt;$A88-1," ",IF(P$5-$I$5+1&gt;'Primary Inputs'!$C$17,0,(SUM(OFFSET($I$76,0,P$5-$I$5-$A88+1)))*$C141))</f>
        <v xml:space="preserve"> </v>
      </c>
      <c r="Q141" s="186">
        <f ca="1">IF(Q$5-$I$5&lt;$A88-1," ",IF(Q$5-$I$5+1&gt;'Primary Inputs'!$C$17,0,(SUM(OFFSET($I$76,0,Q$5-$I$5-$A88+1)))*$C141))</f>
        <v>0</v>
      </c>
      <c r="R141" s="186">
        <f ca="1">IF(R$5-$I$5&lt;$A88-1," ",IF(R$5-$I$5+1&gt;'Primary Inputs'!$C$17,0,(SUM(OFFSET($I$76,0,R$5-$I$5-$A88+1)))*$C141))</f>
        <v>0</v>
      </c>
      <c r="S141" s="186">
        <f ca="1">IF(S$5-$I$5&lt;$A88-1," ",IF(S$5-$I$5+1&gt;'Primary Inputs'!$C$17,0,(SUM(OFFSET($I$76,0,S$5-$I$5-$A88+1)))*$C141))</f>
        <v>0</v>
      </c>
      <c r="T141" s="186">
        <f ca="1">IF(T$5-$I$5&lt;$A88-1," ",IF(T$5-$I$5+1&gt;'Primary Inputs'!$C$17,0,(SUM(OFFSET($I$76,0,T$5-$I$5-$A88+1)))*$C141))</f>
        <v>0</v>
      </c>
      <c r="U141" s="186">
        <f ca="1">IF(U$5-$I$5&lt;$A88-1," ",IF(U$5-$I$5+1&gt;'Primary Inputs'!$C$17,0,(SUM(OFFSET($I$76,0,U$5-$I$5-$A88+1)))*$C141))</f>
        <v>0</v>
      </c>
      <c r="V141" s="186">
        <f ca="1">IF(V$5-$I$5&lt;$A88-1," ",IF(V$5-$I$5+1&gt;'Primary Inputs'!$C$17,0,(SUM(OFFSET($I$76,0,V$5-$I$5-$A88+1)))*$C141))</f>
        <v>0</v>
      </c>
      <c r="W141" s="186">
        <f ca="1">IF(W$5-$I$5&lt;$A88-1," ",IF(W$5-$I$5+1&gt;'Primary Inputs'!$C$17,0,(SUM(OFFSET($I$76,0,W$5-$I$5-$A88+1)))*$C141))</f>
        <v>0</v>
      </c>
      <c r="X141" s="186">
        <f ca="1">IF(X$5-$I$5&lt;$A88-1," ",IF(X$5-$I$5+1&gt;'Primary Inputs'!$C$17,0,(SUM(OFFSET($I$76,0,X$5-$I$5-$A88+1)))*$C141))</f>
        <v>0</v>
      </c>
      <c r="Y141" s="186">
        <f ca="1">IF(Y$5-$I$5&lt;$A88-1," ",IF(Y$5-$I$5+1&gt;'Primary Inputs'!$C$17,0,(SUM(OFFSET($I$76,0,Y$5-$I$5-$A88+1)))*$C141))</f>
        <v>0</v>
      </c>
      <c r="Z141" s="186">
        <f ca="1">IF(Z$5-$I$5&lt;$A88-1," ",IF(Z$5-$I$5+1&gt;'Primary Inputs'!$C$17,0,(SUM(OFFSET($I$76,0,Z$5-$I$5-$A88+1)))*$C141))</f>
        <v>0</v>
      </c>
      <c r="AA141" s="186">
        <f ca="1">IF(AA$5-$I$5&lt;$A88-1," ",IF(AA$5-$I$5+1&gt;'Primary Inputs'!$C$17,0,(SUM(OFFSET($I$76,0,AA$5-$I$5-$A88+1)))*$C141))</f>
        <v>0</v>
      </c>
      <c r="AB141" s="186">
        <f ca="1">IF(AB$5-$I$5&lt;$A88-1," ",IF(AB$5-$I$5+1&gt;'Primary Inputs'!$C$17,0,(SUM(OFFSET($I$76,0,AB$5-$I$5-$A88+1)))*$C141))</f>
        <v>0</v>
      </c>
      <c r="AC141" s="186">
        <f ca="1">IF(AC$5-$I$5&lt;$A88-1," ",IF(AC$5-$I$5+1&gt;'Primary Inputs'!$C$17,0,(SUM(OFFSET($I$76,0,AC$5-$I$5-$A88+1)))*$C141))</f>
        <v>0</v>
      </c>
      <c r="AD141" s="186">
        <f ca="1">IF(AD$5-$I$5&lt;$A88-1," ",IF(AD$5-$I$5+1&gt;'Primary Inputs'!$C$17,0,(SUM(OFFSET($I$76,0,AD$5-$I$5-$A88+1)))*$C141))</f>
        <v>0</v>
      </c>
      <c r="AE141" s="186">
        <f ca="1">IF(AE$5-$I$5&lt;$A88-1," ",IF(AE$5-$I$5+1&gt;'Primary Inputs'!$C$17,0,(SUM(OFFSET($I$76,0,AE$5-$I$5-$A88+1)))*$C141))</f>
        <v>0</v>
      </c>
      <c r="AF141" s="186">
        <f ca="1">IF(AF$5-$I$5&lt;$A88-1," ",IF(AF$5-$I$5+1&gt;'Primary Inputs'!$C$17,0,(SUM(OFFSET($I$76,0,AF$5-$I$5-$A88+1)))*$C141))</f>
        <v>0</v>
      </c>
      <c r="AG141" s="186">
        <f ca="1">IF(AG$5-$I$5&lt;$A88-1," ",IF(AG$5-$I$5+1&gt;'Primary Inputs'!$C$17,0,(SUM(OFFSET($I$76,0,AG$5-$I$5-$A88+1)))*$C141))</f>
        <v>0</v>
      </c>
      <c r="AH141" s="186">
        <f ca="1">IF(AH$5-$I$5&lt;$A88-1," ",IF(AH$5-$I$5+1&gt;'Primary Inputs'!$C$17,0,(SUM(OFFSET($I$76,0,AH$5-$I$5-$A88+1)))*$C141))</f>
        <v>0</v>
      </c>
      <c r="AI141" s="186">
        <f ca="1">IF(AI$5-$I$5&lt;$A88-1," ",IF(AI$5-$I$5+1&gt;'Primary Inputs'!$C$17,0,(SUM(OFFSET($I$76,0,AI$5-$I$5-$A88+1)))*$C141))</f>
        <v>0</v>
      </c>
      <c r="AJ141" s="186">
        <f ca="1">IF(AJ$5-$I$5&lt;$A88-1," ",IF(AJ$5-$I$5+1&gt;'Primary Inputs'!$C$17,0,(SUM(OFFSET($I$76,0,AJ$5-$I$5-$A88+1)))*$C141))</f>
        <v>0</v>
      </c>
      <c r="AK141" s="186">
        <f ca="1">IF(AK$5-$I$5&lt;$A88-1," ",IF(AK$5-$I$5+1&gt;'Primary Inputs'!$C$17,0,(SUM(OFFSET($I$76,0,AK$5-$I$5-$A88+1)))*$C141))</f>
        <v>0</v>
      </c>
      <c r="AL141" s="186">
        <f ca="1">IF(AL$5-$I$5&lt;$A88-1," ",IF(AL$5-$I$5+1&gt;'Primary Inputs'!$C$17,0,(SUM(OFFSET($I$76,0,AL$5-$I$5-$A88+1)))*$C141))</f>
        <v>0</v>
      </c>
      <c r="AM141" s="186">
        <f ca="1">IF(AM$5-$I$5&lt;$A88-1," ",IF(AM$5-$I$5+1&gt;'Primary Inputs'!$C$17,0,(SUM(OFFSET($I$76,0,AM$5-$I$5-$A88+1)))*$C141))</f>
        <v>0</v>
      </c>
      <c r="AN141" s="186">
        <f ca="1">IF(AN$5-$I$5&lt;$A88-1," ",IF(AN$5-$I$5+1&gt;'Primary Inputs'!$C$17,0,(SUM(OFFSET($I$76,0,AN$5-$I$5-$A88+1)))*$C141))</f>
        <v>0</v>
      </c>
      <c r="AO141" s="186">
        <f ca="1">IF(AO$5-$I$5&lt;$A88-1," ",IF(AO$5-$I$5+1&gt;'Primary Inputs'!$C$17,0,(SUM(OFFSET($I$76,0,AO$5-$I$5-$A88+1)))*$C141))</f>
        <v>0</v>
      </c>
      <c r="AP141" s="186">
        <f ca="1">IF(AP$5-$I$5&lt;$A88-1," ",IF(AP$5-$I$5+1&gt;'Primary Inputs'!$C$17,0,(SUM(OFFSET($I$76,0,AP$5-$I$5-$A88+1)))*$C141))</f>
        <v>0</v>
      </c>
      <c r="AQ141" s="186">
        <f ca="1">IF(AQ$5-$I$5&lt;$A88-1," ",IF(AQ$5-$I$5+1&gt;'Primary Inputs'!$C$17,0,(SUM(OFFSET($I$76,0,AQ$5-$I$5-$A88+1)))*$C141))</f>
        <v>0</v>
      </c>
      <c r="AR141" s="186">
        <f ca="1">IF(AR$5-$I$5&lt;$A88-1," ",IF(AR$5-$I$5+1&gt;'Primary Inputs'!$C$17,0,(SUM(OFFSET($I$76,0,AR$5-$I$5-$A88+1)))*$C141))</f>
        <v>0</v>
      </c>
      <c r="AS141" s="186">
        <f ca="1">IF(AS$5-$I$5&lt;$A88-1," ",IF(AS$5-$I$5+1&gt;'Primary Inputs'!$C$17,0,(SUM(OFFSET($I$76,0,AS$5-$I$5-$A88+1)))*$C141))</f>
        <v>0</v>
      </c>
      <c r="AT141" s="186">
        <f ca="1">IF(AT$5-$I$5&lt;$A88-1," ",IF(AT$5-$I$5+1&gt;'Primary Inputs'!$C$17,0,(SUM(OFFSET($I$76,0,AT$5-$I$5-$A88+1)))*$C141))</f>
        <v>0</v>
      </c>
      <c r="AU141" s="186">
        <f ca="1">IF(AU$5-$I$5&lt;$A88-1," ",IF(AU$5-$I$5+1&gt;'Primary Inputs'!$C$17,0,(SUM(OFFSET($I$76,0,AU$5-$I$5-$A88+1)))*$C141))</f>
        <v>0</v>
      </c>
      <c r="AV141" s="186">
        <f ca="1">IF(AV$5-$I$5&lt;$A88-1," ",IF(AV$5-$I$5+1&gt;'Primary Inputs'!$C$17,0,(SUM(OFFSET($I$76,0,AV$5-$I$5-$A88+1)))*$C141))</f>
        <v>0</v>
      </c>
      <c r="AW141" s="186">
        <f ca="1">IF(AW$5-$I$5&lt;$A88-1," ",IF(AW$5-$I$5+1&gt;'Primary Inputs'!$C$17,0,(SUM(OFFSET($I$76,0,AW$5-$I$5-$A88+1)))*$C141))</f>
        <v>0</v>
      </c>
      <c r="AX141" s="186">
        <f ca="1">IF(AX$5-$I$5&lt;$A88-1," ",IF(AX$5-$I$5+1&gt;'Primary Inputs'!$C$17,0,(SUM(OFFSET($I$76,0,AX$5-$I$5-$A88+1)))*$C141))</f>
        <v>0</v>
      </c>
      <c r="AY141" s="186">
        <f ca="1">IF(AY$5-$I$5&lt;$A88-1," ",IF(AY$5-$I$5+1&gt;'Primary Inputs'!$C$17,0,(SUM(OFFSET($I$76,0,AY$5-$I$5-$A88+1)))*$C141))</f>
        <v>0</v>
      </c>
      <c r="AZ141" s="186">
        <f ca="1">IF(AZ$5-$I$5&lt;$A88-1," ",IF(AZ$5-$I$5+1&gt;'Primary Inputs'!$C$17,0,(SUM(OFFSET($I$76,0,AZ$5-$I$5-$A88+1)))*$C141))</f>
        <v>0</v>
      </c>
      <c r="BA141" s="186">
        <f ca="1">IF(BA$5-$I$5&lt;$A88-1," ",IF(BA$5-$I$5+1&gt;'Primary Inputs'!$C$17,0,(SUM(OFFSET($I$76,0,BA$5-$I$5-$A88+1)))*$C141))</f>
        <v>0</v>
      </c>
      <c r="BB141" s="186">
        <f ca="1">IF(BB$5-$I$5&lt;$A88-1," ",IF(BB$5-$I$5+1&gt;'Primary Inputs'!$C$17,0,(SUM(OFFSET($I$76,0,BB$5-$I$5-$A88+1)))*$C141))</f>
        <v>0</v>
      </c>
      <c r="BC141" s="186">
        <f ca="1">IF(BC$5-$I$5&lt;$A88-1," ",IF(BC$5-$I$5+1&gt;'Primary Inputs'!$C$17,0,(SUM(OFFSET($I$76,0,BC$5-$I$5-$A88+1)))*$C141))</f>
        <v>0</v>
      </c>
      <c r="BD141" s="186">
        <f ca="1">IF(BD$5-$I$5&lt;$A88-1," ",IF(BD$5-$I$5+1&gt;'Primary Inputs'!$C$17,0,(SUM(OFFSET($I$76,0,BD$5-$I$5-$A88+1)))*$C141))</f>
        <v>0</v>
      </c>
      <c r="BE141" s="186">
        <f ca="1">IF(BE$5-$I$5&lt;$A88-1," ",IF(BE$5-$I$5+1&gt;'Primary Inputs'!$C$17,0,(SUM(OFFSET($I$76,0,BE$5-$I$5-$A88+1)))*$C141))</f>
        <v>0</v>
      </c>
      <c r="BF141" s="186">
        <f ca="1">IF(BF$5-$I$5&lt;$A88-1," ",IF(BF$5-$I$5+1&gt;'Primary Inputs'!$C$17,0,(SUM(OFFSET($I$76,0,BF$5-$I$5-$A88+1)))*$C141))</f>
        <v>0</v>
      </c>
    </row>
    <row r="142" spans="1:58">
      <c r="B142" s="134" t="s">
        <v>182</v>
      </c>
      <c r="C142" s="134">
        <f t="shared" ca="1" si="5"/>
        <v>0</v>
      </c>
      <c r="I142" s="186" t="str">
        <f ca="1">IF(I$5-$I$5&lt;$A89-1," ",IF(I$5-$I$5+1&gt;'Primary Inputs'!$C$17,0,(SUM(OFFSET($I$76,0,I$5-$I$5-$A89+1)))*$C142))</f>
        <v xml:space="preserve"> </v>
      </c>
      <c r="J142" s="186" t="str">
        <f ca="1">IF(J$5-$I$5&lt;$A89-1," ",IF(J$5-$I$5+1&gt;'Primary Inputs'!$C$17,0,(SUM(OFFSET($I$76,0,J$5-$I$5-$A89+1)))*$C142))</f>
        <v xml:space="preserve"> </v>
      </c>
      <c r="K142" s="186" t="str">
        <f ca="1">IF(K$5-$I$5&lt;$A89-1," ",IF(K$5-$I$5+1&gt;'Primary Inputs'!$C$17,0,(SUM(OFFSET($I$76,0,K$5-$I$5-$A89+1)))*$C142))</f>
        <v xml:space="preserve"> </v>
      </c>
      <c r="L142" s="186" t="str">
        <f ca="1">IF(L$5-$I$5&lt;$A89-1," ",IF(L$5-$I$5+1&gt;'Primary Inputs'!$C$17,0,(SUM(OFFSET($I$76,0,L$5-$I$5-$A89+1)))*$C142))</f>
        <v xml:space="preserve"> </v>
      </c>
      <c r="M142" s="186" t="str">
        <f ca="1">IF(M$5-$I$5&lt;$A89-1," ",IF(M$5-$I$5+1&gt;'Primary Inputs'!$C$17,0,(SUM(OFFSET($I$76,0,M$5-$I$5-$A89+1)))*$C142))</f>
        <v xml:space="preserve"> </v>
      </c>
      <c r="N142" s="186" t="str">
        <f ca="1">IF(N$5-$I$5&lt;$A89-1," ",IF(N$5-$I$5+1&gt;'Primary Inputs'!$C$17,0,(SUM(OFFSET($I$76,0,N$5-$I$5-$A89+1)))*$C142))</f>
        <v xml:space="preserve"> </v>
      </c>
      <c r="O142" s="186" t="str">
        <f ca="1">IF(O$5-$I$5&lt;$A89-1," ",IF(O$5-$I$5+1&gt;'Primary Inputs'!$C$17,0,(SUM(OFFSET($I$76,0,O$5-$I$5-$A89+1)))*$C142))</f>
        <v xml:space="preserve"> </v>
      </c>
      <c r="P142" s="186" t="str">
        <f ca="1">IF(P$5-$I$5&lt;$A89-1," ",IF(P$5-$I$5+1&gt;'Primary Inputs'!$C$17,0,(SUM(OFFSET($I$76,0,P$5-$I$5-$A89+1)))*$C142))</f>
        <v xml:space="preserve"> </v>
      </c>
      <c r="Q142" s="186" t="str">
        <f ca="1">IF(Q$5-$I$5&lt;$A89-1," ",IF(Q$5-$I$5+1&gt;'Primary Inputs'!$C$17,0,(SUM(OFFSET($I$76,0,Q$5-$I$5-$A89+1)))*$C142))</f>
        <v xml:space="preserve"> </v>
      </c>
      <c r="R142" s="186">
        <f ca="1">IF(R$5-$I$5&lt;$A89-1," ",IF(R$5-$I$5+1&gt;'Primary Inputs'!$C$17,0,(SUM(OFFSET($I$76,0,R$5-$I$5-$A89+1)))*$C142))</f>
        <v>0</v>
      </c>
      <c r="S142" s="186">
        <f ca="1">IF(S$5-$I$5&lt;$A89-1," ",IF(S$5-$I$5+1&gt;'Primary Inputs'!$C$17,0,(SUM(OFFSET($I$76,0,S$5-$I$5-$A89+1)))*$C142))</f>
        <v>0</v>
      </c>
      <c r="T142" s="186">
        <f ca="1">IF(T$5-$I$5&lt;$A89-1," ",IF(T$5-$I$5+1&gt;'Primary Inputs'!$C$17,0,(SUM(OFFSET($I$76,0,T$5-$I$5-$A89+1)))*$C142))</f>
        <v>0</v>
      </c>
      <c r="U142" s="186">
        <f ca="1">IF(U$5-$I$5&lt;$A89-1," ",IF(U$5-$I$5+1&gt;'Primary Inputs'!$C$17,0,(SUM(OFFSET($I$76,0,U$5-$I$5-$A89+1)))*$C142))</f>
        <v>0</v>
      </c>
      <c r="V142" s="186">
        <f ca="1">IF(V$5-$I$5&lt;$A89-1," ",IF(V$5-$I$5+1&gt;'Primary Inputs'!$C$17,0,(SUM(OFFSET($I$76,0,V$5-$I$5-$A89+1)))*$C142))</f>
        <v>0</v>
      </c>
      <c r="W142" s="186">
        <f ca="1">IF(W$5-$I$5&lt;$A89-1," ",IF(W$5-$I$5+1&gt;'Primary Inputs'!$C$17,0,(SUM(OFFSET($I$76,0,W$5-$I$5-$A89+1)))*$C142))</f>
        <v>0</v>
      </c>
      <c r="X142" s="186">
        <f ca="1">IF(X$5-$I$5&lt;$A89-1," ",IF(X$5-$I$5+1&gt;'Primary Inputs'!$C$17,0,(SUM(OFFSET($I$76,0,X$5-$I$5-$A89+1)))*$C142))</f>
        <v>0</v>
      </c>
      <c r="Y142" s="186">
        <f ca="1">IF(Y$5-$I$5&lt;$A89-1," ",IF(Y$5-$I$5+1&gt;'Primary Inputs'!$C$17,0,(SUM(OFFSET($I$76,0,Y$5-$I$5-$A89+1)))*$C142))</f>
        <v>0</v>
      </c>
      <c r="Z142" s="186">
        <f ca="1">IF(Z$5-$I$5&lt;$A89-1," ",IF(Z$5-$I$5+1&gt;'Primary Inputs'!$C$17,0,(SUM(OFFSET($I$76,0,Z$5-$I$5-$A89+1)))*$C142))</f>
        <v>0</v>
      </c>
      <c r="AA142" s="186">
        <f ca="1">IF(AA$5-$I$5&lt;$A89-1," ",IF(AA$5-$I$5+1&gt;'Primary Inputs'!$C$17,0,(SUM(OFFSET($I$76,0,AA$5-$I$5-$A89+1)))*$C142))</f>
        <v>0</v>
      </c>
      <c r="AB142" s="186">
        <f ca="1">IF(AB$5-$I$5&lt;$A89-1," ",IF(AB$5-$I$5+1&gt;'Primary Inputs'!$C$17,0,(SUM(OFFSET($I$76,0,AB$5-$I$5-$A89+1)))*$C142))</f>
        <v>0</v>
      </c>
      <c r="AC142" s="186">
        <f ca="1">IF(AC$5-$I$5&lt;$A89-1," ",IF(AC$5-$I$5+1&gt;'Primary Inputs'!$C$17,0,(SUM(OFFSET($I$76,0,AC$5-$I$5-$A89+1)))*$C142))</f>
        <v>0</v>
      </c>
      <c r="AD142" s="186">
        <f ca="1">IF(AD$5-$I$5&lt;$A89-1," ",IF(AD$5-$I$5+1&gt;'Primary Inputs'!$C$17,0,(SUM(OFFSET($I$76,0,AD$5-$I$5-$A89+1)))*$C142))</f>
        <v>0</v>
      </c>
      <c r="AE142" s="186">
        <f ca="1">IF(AE$5-$I$5&lt;$A89-1," ",IF(AE$5-$I$5+1&gt;'Primary Inputs'!$C$17,0,(SUM(OFFSET($I$76,0,AE$5-$I$5-$A89+1)))*$C142))</f>
        <v>0</v>
      </c>
      <c r="AF142" s="186">
        <f ca="1">IF(AF$5-$I$5&lt;$A89-1," ",IF(AF$5-$I$5+1&gt;'Primary Inputs'!$C$17,0,(SUM(OFFSET($I$76,0,AF$5-$I$5-$A89+1)))*$C142))</f>
        <v>0</v>
      </c>
      <c r="AG142" s="186">
        <f ca="1">IF(AG$5-$I$5&lt;$A89-1," ",IF(AG$5-$I$5+1&gt;'Primary Inputs'!$C$17,0,(SUM(OFFSET($I$76,0,AG$5-$I$5-$A89+1)))*$C142))</f>
        <v>0</v>
      </c>
      <c r="AH142" s="186">
        <f ca="1">IF(AH$5-$I$5&lt;$A89-1," ",IF(AH$5-$I$5+1&gt;'Primary Inputs'!$C$17,0,(SUM(OFFSET($I$76,0,AH$5-$I$5-$A89+1)))*$C142))</f>
        <v>0</v>
      </c>
      <c r="AI142" s="186">
        <f ca="1">IF(AI$5-$I$5&lt;$A89-1," ",IF(AI$5-$I$5+1&gt;'Primary Inputs'!$C$17,0,(SUM(OFFSET($I$76,0,AI$5-$I$5-$A89+1)))*$C142))</f>
        <v>0</v>
      </c>
      <c r="AJ142" s="186">
        <f ca="1">IF(AJ$5-$I$5&lt;$A89-1," ",IF(AJ$5-$I$5+1&gt;'Primary Inputs'!$C$17,0,(SUM(OFFSET($I$76,0,AJ$5-$I$5-$A89+1)))*$C142))</f>
        <v>0</v>
      </c>
      <c r="AK142" s="186">
        <f ca="1">IF(AK$5-$I$5&lt;$A89-1," ",IF(AK$5-$I$5+1&gt;'Primary Inputs'!$C$17,0,(SUM(OFFSET($I$76,0,AK$5-$I$5-$A89+1)))*$C142))</f>
        <v>0</v>
      </c>
      <c r="AL142" s="186">
        <f ca="1">IF(AL$5-$I$5&lt;$A89-1," ",IF(AL$5-$I$5+1&gt;'Primary Inputs'!$C$17,0,(SUM(OFFSET($I$76,0,AL$5-$I$5-$A89+1)))*$C142))</f>
        <v>0</v>
      </c>
      <c r="AM142" s="186">
        <f ca="1">IF(AM$5-$I$5&lt;$A89-1," ",IF(AM$5-$I$5+1&gt;'Primary Inputs'!$C$17,0,(SUM(OFFSET($I$76,0,AM$5-$I$5-$A89+1)))*$C142))</f>
        <v>0</v>
      </c>
      <c r="AN142" s="186">
        <f ca="1">IF(AN$5-$I$5&lt;$A89-1," ",IF(AN$5-$I$5+1&gt;'Primary Inputs'!$C$17,0,(SUM(OFFSET($I$76,0,AN$5-$I$5-$A89+1)))*$C142))</f>
        <v>0</v>
      </c>
      <c r="AO142" s="186">
        <f ca="1">IF(AO$5-$I$5&lt;$A89-1," ",IF(AO$5-$I$5+1&gt;'Primary Inputs'!$C$17,0,(SUM(OFFSET($I$76,0,AO$5-$I$5-$A89+1)))*$C142))</f>
        <v>0</v>
      </c>
      <c r="AP142" s="186">
        <f ca="1">IF(AP$5-$I$5&lt;$A89-1," ",IF(AP$5-$I$5+1&gt;'Primary Inputs'!$C$17,0,(SUM(OFFSET($I$76,0,AP$5-$I$5-$A89+1)))*$C142))</f>
        <v>0</v>
      </c>
      <c r="AQ142" s="186">
        <f ca="1">IF(AQ$5-$I$5&lt;$A89-1," ",IF(AQ$5-$I$5+1&gt;'Primary Inputs'!$C$17,0,(SUM(OFFSET($I$76,0,AQ$5-$I$5-$A89+1)))*$C142))</f>
        <v>0</v>
      </c>
      <c r="AR142" s="186">
        <f ca="1">IF(AR$5-$I$5&lt;$A89-1," ",IF(AR$5-$I$5+1&gt;'Primary Inputs'!$C$17,0,(SUM(OFFSET($I$76,0,AR$5-$I$5-$A89+1)))*$C142))</f>
        <v>0</v>
      </c>
      <c r="AS142" s="186">
        <f ca="1">IF(AS$5-$I$5&lt;$A89-1," ",IF(AS$5-$I$5+1&gt;'Primary Inputs'!$C$17,0,(SUM(OFFSET($I$76,0,AS$5-$I$5-$A89+1)))*$C142))</f>
        <v>0</v>
      </c>
      <c r="AT142" s="186">
        <f ca="1">IF(AT$5-$I$5&lt;$A89-1," ",IF(AT$5-$I$5+1&gt;'Primary Inputs'!$C$17,0,(SUM(OFFSET($I$76,0,AT$5-$I$5-$A89+1)))*$C142))</f>
        <v>0</v>
      </c>
      <c r="AU142" s="186">
        <f ca="1">IF(AU$5-$I$5&lt;$A89-1," ",IF(AU$5-$I$5+1&gt;'Primary Inputs'!$C$17,0,(SUM(OFFSET($I$76,0,AU$5-$I$5-$A89+1)))*$C142))</f>
        <v>0</v>
      </c>
      <c r="AV142" s="186">
        <f ca="1">IF(AV$5-$I$5&lt;$A89-1," ",IF(AV$5-$I$5+1&gt;'Primary Inputs'!$C$17,0,(SUM(OFFSET($I$76,0,AV$5-$I$5-$A89+1)))*$C142))</f>
        <v>0</v>
      </c>
      <c r="AW142" s="186">
        <f ca="1">IF(AW$5-$I$5&lt;$A89-1," ",IF(AW$5-$I$5+1&gt;'Primary Inputs'!$C$17,0,(SUM(OFFSET($I$76,0,AW$5-$I$5-$A89+1)))*$C142))</f>
        <v>0</v>
      </c>
      <c r="AX142" s="186">
        <f ca="1">IF(AX$5-$I$5&lt;$A89-1," ",IF(AX$5-$I$5+1&gt;'Primary Inputs'!$C$17,0,(SUM(OFFSET($I$76,0,AX$5-$I$5-$A89+1)))*$C142))</f>
        <v>0</v>
      </c>
      <c r="AY142" s="186">
        <f ca="1">IF(AY$5-$I$5&lt;$A89-1," ",IF(AY$5-$I$5+1&gt;'Primary Inputs'!$C$17,0,(SUM(OFFSET($I$76,0,AY$5-$I$5-$A89+1)))*$C142))</f>
        <v>0</v>
      </c>
      <c r="AZ142" s="186">
        <f ca="1">IF(AZ$5-$I$5&lt;$A89-1," ",IF(AZ$5-$I$5+1&gt;'Primary Inputs'!$C$17,0,(SUM(OFFSET($I$76,0,AZ$5-$I$5-$A89+1)))*$C142))</f>
        <v>0</v>
      </c>
      <c r="BA142" s="186">
        <f ca="1">IF(BA$5-$I$5&lt;$A89-1," ",IF(BA$5-$I$5+1&gt;'Primary Inputs'!$C$17,0,(SUM(OFFSET($I$76,0,BA$5-$I$5-$A89+1)))*$C142))</f>
        <v>0</v>
      </c>
      <c r="BB142" s="186">
        <f ca="1">IF(BB$5-$I$5&lt;$A89-1," ",IF(BB$5-$I$5+1&gt;'Primary Inputs'!$C$17,0,(SUM(OFFSET($I$76,0,BB$5-$I$5-$A89+1)))*$C142))</f>
        <v>0</v>
      </c>
      <c r="BC142" s="186">
        <f ca="1">IF(BC$5-$I$5&lt;$A89-1," ",IF(BC$5-$I$5+1&gt;'Primary Inputs'!$C$17,0,(SUM(OFFSET($I$76,0,BC$5-$I$5-$A89+1)))*$C142))</f>
        <v>0</v>
      </c>
      <c r="BD142" s="186">
        <f ca="1">IF(BD$5-$I$5&lt;$A89-1," ",IF(BD$5-$I$5+1&gt;'Primary Inputs'!$C$17,0,(SUM(OFFSET($I$76,0,BD$5-$I$5-$A89+1)))*$C142))</f>
        <v>0</v>
      </c>
      <c r="BE142" s="186">
        <f ca="1">IF(BE$5-$I$5&lt;$A89-1," ",IF(BE$5-$I$5+1&gt;'Primary Inputs'!$C$17,0,(SUM(OFFSET($I$76,0,BE$5-$I$5-$A89+1)))*$C142))</f>
        <v>0</v>
      </c>
      <c r="BF142" s="186">
        <f ca="1">IF(BF$5-$I$5&lt;$A89-1," ",IF(BF$5-$I$5+1&gt;'Primary Inputs'!$C$17,0,(SUM(OFFSET($I$76,0,BF$5-$I$5-$A89+1)))*$C142))</f>
        <v>0</v>
      </c>
    </row>
    <row r="143" spans="1:58">
      <c r="B143" s="134" t="s">
        <v>183</v>
      </c>
      <c r="C143" s="134">
        <f t="shared" ca="1" si="5"/>
        <v>0</v>
      </c>
      <c r="I143" s="186" t="str">
        <f ca="1">IF(I$5-$I$5&lt;$A90-1," ",IF(I$5-$I$5+1&gt;'Primary Inputs'!$C$17,0,(SUM(OFFSET($I$76,0,I$5-$I$5-$A90+1)))*$C143))</f>
        <v xml:space="preserve"> </v>
      </c>
      <c r="J143" s="186" t="str">
        <f ca="1">IF(J$5-$I$5&lt;$A90-1," ",IF(J$5-$I$5+1&gt;'Primary Inputs'!$C$17,0,(SUM(OFFSET($I$76,0,J$5-$I$5-$A90+1)))*$C143))</f>
        <v xml:space="preserve"> </v>
      </c>
      <c r="K143" s="186" t="str">
        <f ca="1">IF(K$5-$I$5&lt;$A90-1," ",IF(K$5-$I$5+1&gt;'Primary Inputs'!$C$17,0,(SUM(OFFSET($I$76,0,K$5-$I$5-$A90+1)))*$C143))</f>
        <v xml:space="preserve"> </v>
      </c>
      <c r="L143" s="186" t="str">
        <f ca="1">IF(L$5-$I$5&lt;$A90-1," ",IF(L$5-$I$5+1&gt;'Primary Inputs'!$C$17,0,(SUM(OFFSET($I$76,0,L$5-$I$5-$A90+1)))*$C143))</f>
        <v xml:space="preserve"> </v>
      </c>
      <c r="M143" s="186" t="str">
        <f ca="1">IF(M$5-$I$5&lt;$A90-1," ",IF(M$5-$I$5+1&gt;'Primary Inputs'!$C$17,0,(SUM(OFFSET($I$76,0,M$5-$I$5-$A90+1)))*$C143))</f>
        <v xml:space="preserve"> </v>
      </c>
      <c r="N143" s="186" t="str">
        <f ca="1">IF(N$5-$I$5&lt;$A90-1," ",IF(N$5-$I$5+1&gt;'Primary Inputs'!$C$17,0,(SUM(OFFSET($I$76,0,N$5-$I$5-$A90+1)))*$C143))</f>
        <v xml:space="preserve"> </v>
      </c>
      <c r="O143" s="186" t="str">
        <f ca="1">IF(O$5-$I$5&lt;$A90-1," ",IF(O$5-$I$5+1&gt;'Primary Inputs'!$C$17,0,(SUM(OFFSET($I$76,0,O$5-$I$5-$A90+1)))*$C143))</f>
        <v xml:space="preserve"> </v>
      </c>
      <c r="P143" s="186" t="str">
        <f ca="1">IF(P$5-$I$5&lt;$A90-1," ",IF(P$5-$I$5+1&gt;'Primary Inputs'!$C$17,0,(SUM(OFFSET($I$76,0,P$5-$I$5-$A90+1)))*$C143))</f>
        <v xml:space="preserve"> </v>
      </c>
      <c r="Q143" s="186" t="str">
        <f ca="1">IF(Q$5-$I$5&lt;$A90-1," ",IF(Q$5-$I$5+1&gt;'Primary Inputs'!$C$17,0,(SUM(OFFSET($I$76,0,Q$5-$I$5-$A90+1)))*$C143))</f>
        <v xml:space="preserve"> </v>
      </c>
      <c r="R143" s="186" t="str">
        <f ca="1">IF(R$5-$I$5&lt;$A90-1," ",IF(R$5-$I$5+1&gt;'Primary Inputs'!$C$17,0,(SUM(OFFSET($I$76,0,R$5-$I$5-$A90+1)))*$C143))</f>
        <v xml:space="preserve"> </v>
      </c>
      <c r="S143" s="186">
        <f ca="1">IF(S$5-$I$5&lt;$A90-1," ",IF(S$5-$I$5+1&gt;'Primary Inputs'!$C$17,0,(SUM(OFFSET($I$76,0,S$5-$I$5-$A90+1)))*$C143))</f>
        <v>0</v>
      </c>
      <c r="T143" s="186">
        <f ca="1">IF(T$5-$I$5&lt;$A90-1," ",IF(T$5-$I$5+1&gt;'Primary Inputs'!$C$17,0,(SUM(OFFSET($I$76,0,T$5-$I$5-$A90+1)))*$C143))</f>
        <v>0</v>
      </c>
      <c r="U143" s="186">
        <f ca="1">IF(U$5-$I$5&lt;$A90-1," ",IF(U$5-$I$5+1&gt;'Primary Inputs'!$C$17,0,(SUM(OFFSET($I$76,0,U$5-$I$5-$A90+1)))*$C143))</f>
        <v>0</v>
      </c>
      <c r="V143" s="186">
        <f ca="1">IF(V$5-$I$5&lt;$A90-1," ",IF(V$5-$I$5+1&gt;'Primary Inputs'!$C$17,0,(SUM(OFFSET($I$76,0,V$5-$I$5-$A90+1)))*$C143))</f>
        <v>0</v>
      </c>
      <c r="W143" s="186">
        <f ca="1">IF(W$5-$I$5&lt;$A90-1," ",IF(W$5-$I$5+1&gt;'Primary Inputs'!$C$17,0,(SUM(OFFSET($I$76,0,W$5-$I$5-$A90+1)))*$C143))</f>
        <v>0</v>
      </c>
      <c r="X143" s="186">
        <f ca="1">IF(X$5-$I$5&lt;$A90-1," ",IF(X$5-$I$5+1&gt;'Primary Inputs'!$C$17,0,(SUM(OFFSET($I$76,0,X$5-$I$5-$A90+1)))*$C143))</f>
        <v>0</v>
      </c>
      <c r="Y143" s="186">
        <f ca="1">IF(Y$5-$I$5&lt;$A90-1," ",IF(Y$5-$I$5+1&gt;'Primary Inputs'!$C$17,0,(SUM(OFFSET($I$76,0,Y$5-$I$5-$A90+1)))*$C143))</f>
        <v>0</v>
      </c>
      <c r="Z143" s="186">
        <f ca="1">IF(Z$5-$I$5&lt;$A90-1," ",IF(Z$5-$I$5+1&gt;'Primary Inputs'!$C$17,0,(SUM(OFFSET($I$76,0,Z$5-$I$5-$A90+1)))*$C143))</f>
        <v>0</v>
      </c>
      <c r="AA143" s="186">
        <f ca="1">IF(AA$5-$I$5&lt;$A90-1," ",IF(AA$5-$I$5+1&gt;'Primary Inputs'!$C$17,0,(SUM(OFFSET($I$76,0,AA$5-$I$5-$A90+1)))*$C143))</f>
        <v>0</v>
      </c>
      <c r="AB143" s="186">
        <f ca="1">IF(AB$5-$I$5&lt;$A90-1," ",IF(AB$5-$I$5+1&gt;'Primary Inputs'!$C$17,0,(SUM(OFFSET($I$76,0,AB$5-$I$5-$A90+1)))*$C143))</f>
        <v>0</v>
      </c>
      <c r="AC143" s="186">
        <f ca="1">IF(AC$5-$I$5&lt;$A90-1," ",IF(AC$5-$I$5+1&gt;'Primary Inputs'!$C$17,0,(SUM(OFFSET($I$76,0,AC$5-$I$5-$A90+1)))*$C143))</f>
        <v>0</v>
      </c>
      <c r="AD143" s="186">
        <f ca="1">IF(AD$5-$I$5&lt;$A90-1," ",IF(AD$5-$I$5+1&gt;'Primary Inputs'!$C$17,0,(SUM(OFFSET($I$76,0,AD$5-$I$5-$A90+1)))*$C143))</f>
        <v>0</v>
      </c>
      <c r="AE143" s="186">
        <f ca="1">IF(AE$5-$I$5&lt;$A90-1," ",IF(AE$5-$I$5+1&gt;'Primary Inputs'!$C$17,0,(SUM(OFFSET($I$76,0,AE$5-$I$5-$A90+1)))*$C143))</f>
        <v>0</v>
      </c>
      <c r="AF143" s="186">
        <f ca="1">IF(AF$5-$I$5&lt;$A90-1," ",IF(AF$5-$I$5+1&gt;'Primary Inputs'!$C$17,0,(SUM(OFFSET($I$76,0,AF$5-$I$5-$A90+1)))*$C143))</f>
        <v>0</v>
      </c>
      <c r="AG143" s="186">
        <f ca="1">IF(AG$5-$I$5&lt;$A90-1," ",IF(AG$5-$I$5+1&gt;'Primary Inputs'!$C$17,0,(SUM(OFFSET($I$76,0,AG$5-$I$5-$A90+1)))*$C143))</f>
        <v>0</v>
      </c>
      <c r="AH143" s="186">
        <f ca="1">IF(AH$5-$I$5&lt;$A90-1," ",IF(AH$5-$I$5+1&gt;'Primary Inputs'!$C$17,0,(SUM(OFFSET($I$76,0,AH$5-$I$5-$A90+1)))*$C143))</f>
        <v>0</v>
      </c>
      <c r="AI143" s="186">
        <f ca="1">IF(AI$5-$I$5&lt;$A90-1," ",IF(AI$5-$I$5+1&gt;'Primary Inputs'!$C$17,0,(SUM(OFFSET($I$76,0,AI$5-$I$5-$A90+1)))*$C143))</f>
        <v>0</v>
      </c>
      <c r="AJ143" s="186">
        <f ca="1">IF(AJ$5-$I$5&lt;$A90-1," ",IF(AJ$5-$I$5+1&gt;'Primary Inputs'!$C$17,0,(SUM(OFFSET($I$76,0,AJ$5-$I$5-$A90+1)))*$C143))</f>
        <v>0</v>
      </c>
      <c r="AK143" s="186">
        <f ca="1">IF(AK$5-$I$5&lt;$A90-1," ",IF(AK$5-$I$5+1&gt;'Primary Inputs'!$C$17,0,(SUM(OFFSET($I$76,0,AK$5-$I$5-$A90+1)))*$C143))</f>
        <v>0</v>
      </c>
      <c r="AL143" s="186">
        <f ca="1">IF(AL$5-$I$5&lt;$A90-1," ",IF(AL$5-$I$5+1&gt;'Primary Inputs'!$C$17,0,(SUM(OFFSET($I$76,0,AL$5-$I$5-$A90+1)))*$C143))</f>
        <v>0</v>
      </c>
      <c r="AM143" s="186">
        <f ca="1">IF(AM$5-$I$5&lt;$A90-1," ",IF(AM$5-$I$5+1&gt;'Primary Inputs'!$C$17,0,(SUM(OFFSET($I$76,0,AM$5-$I$5-$A90+1)))*$C143))</f>
        <v>0</v>
      </c>
      <c r="AN143" s="186">
        <f ca="1">IF(AN$5-$I$5&lt;$A90-1," ",IF(AN$5-$I$5+1&gt;'Primary Inputs'!$C$17,0,(SUM(OFFSET($I$76,0,AN$5-$I$5-$A90+1)))*$C143))</f>
        <v>0</v>
      </c>
      <c r="AO143" s="186">
        <f ca="1">IF(AO$5-$I$5&lt;$A90-1," ",IF(AO$5-$I$5+1&gt;'Primary Inputs'!$C$17,0,(SUM(OFFSET($I$76,0,AO$5-$I$5-$A90+1)))*$C143))</f>
        <v>0</v>
      </c>
      <c r="AP143" s="186">
        <f ca="1">IF(AP$5-$I$5&lt;$A90-1," ",IF(AP$5-$I$5+1&gt;'Primary Inputs'!$C$17,0,(SUM(OFFSET($I$76,0,AP$5-$I$5-$A90+1)))*$C143))</f>
        <v>0</v>
      </c>
      <c r="AQ143" s="186">
        <f ca="1">IF(AQ$5-$I$5&lt;$A90-1," ",IF(AQ$5-$I$5+1&gt;'Primary Inputs'!$C$17,0,(SUM(OFFSET($I$76,0,AQ$5-$I$5-$A90+1)))*$C143))</f>
        <v>0</v>
      </c>
      <c r="AR143" s="186">
        <f ca="1">IF(AR$5-$I$5&lt;$A90-1," ",IF(AR$5-$I$5+1&gt;'Primary Inputs'!$C$17,0,(SUM(OFFSET($I$76,0,AR$5-$I$5-$A90+1)))*$C143))</f>
        <v>0</v>
      </c>
      <c r="AS143" s="186">
        <f ca="1">IF(AS$5-$I$5&lt;$A90-1," ",IF(AS$5-$I$5+1&gt;'Primary Inputs'!$C$17,0,(SUM(OFFSET($I$76,0,AS$5-$I$5-$A90+1)))*$C143))</f>
        <v>0</v>
      </c>
      <c r="AT143" s="186">
        <f ca="1">IF(AT$5-$I$5&lt;$A90-1," ",IF(AT$5-$I$5+1&gt;'Primary Inputs'!$C$17,0,(SUM(OFFSET($I$76,0,AT$5-$I$5-$A90+1)))*$C143))</f>
        <v>0</v>
      </c>
      <c r="AU143" s="186">
        <f ca="1">IF(AU$5-$I$5&lt;$A90-1," ",IF(AU$5-$I$5+1&gt;'Primary Inputs'!$C$17,0,(SUM(OFFSET($I$76,0,AU$5-$I$5-$A90+1)))*$C143))</f>
        <v>0</v>
      </c>
      <c r="AV143" s="186">
        <f ca="1">IF(AV$5-$I$5&lt;$A90-1," ",IF(AV$5-$I$5+1&gt;'Primary Inputs'!$C$17,0,(SUM(OFFSET($I$76,0,AV$5-$I$5-$A90+1)))*$C143))</f>
        <v>0</v>
      </c>
      <c r="AW143" s="186">
        <f ca="1">IF(AW$5-$I$5&lt;$A90-1," ",IF(AW$5-$I$5+1&gt;'Primary Inputs'!$C$17,0,(SUM(OFFSET($I$76,0,AW$5-$I$5-$A90+1)))*$C143))</f>
        <v>0</v>
      </c>
      <c r="AX143" s="186">
        <f ca="1">IF(AX$5-$I$5&lt;$A90-1," ",IF(AX$5-$I$5+1&gt;'Primary Inputs'!$C$17,0,(SUM(OFFSET($I$76,0,AX$5-$I$5-$A90+1)))*$C143))</f>
        <v>0</v>
      </c>
      <c r="AY143" s="186">
        <f ca="1">IF(AY$5-$I$5&lt;$A90-1," ",IF(AY$5-$I$5+1&gt;'Primary Inputs'!$C$17,0,(SUM(OFFSET($I$76,0,AY$5-$I$5-$A90+1)))*$C143))</f>
        <v>0</v>
      </c>
      <c r="AZ143" s="186">
        <f ca="1">IF(AZ$5-$I$5&lt;$A90-1," ",IF(AZ$5-$I$5+1&gt;'Primary Inputs'!$C$17,0,(SUM(OFFSET($I$76,0,AZ$5-$I$5-$A90+1)))*$C143))</f>
        <v>0</v>
      </c>
      <c r="BA143" s="186">
        <f ca="1">IF(BA$5-$I$5&lt;$A90-1," ",IF(BA$5-$I$5+1&gt;'Primary Inputs'!$C$17,0,(SUM(OFFSET($I$76,0,BA$5-$I$5-$A90+1)))*$C143))</f>
        <v>0</v>
      </c>
      <c r="BB143" s="186">
        <f ca="1">IF(BB$5-$I$5&lt;$A90-1," ",IF(BB$5-$I$5+1&gt;'Primary Inputs'!$C$17,0,(SUM(OFFSET($I$76,0,BB$5-$I$5-$A90+1)))*$C143))</f>
        <v>0</v>
      </c>
      <c r="BC143" s="186">
        <f ca="1">IF(BC$5-$I$5&lt;$A90-1," ",IF(BC$5-$I$5+1&gt;'Primary Inputs'!$C$17,0,(SUM(OFFSET($I$76,0,BC$5-$I$5-$A90+1)))*$C143))</f>
        <v>0</v>
      </c>
      <c r="BD143" s="186">
        <f ca="1">IF(BD$5-$I$5&lt;$A90-1," ",IF(BD$5-$I$5+1&gt;'Primary Inputs'!$C$17,0,(SUM(OFFSET($I$76,0,BD$5-$I$5-$A90+1)))*$C143))</f>
        <v>0</v>
      </c>
      <c r="BE143" s="186">
        <f ca="1">IF(BE$5-$I$5&lt;$A90-1," ",IF(BE$5-$I$5+1&gt;'Primary Inputs'!$C$17,0,(SUM(OFFSET($I$76,0,BE$5-$I$5-$A90+1)))*$C143))</f>
        <v>0</v>
      </c>
      <c r="BF143" s="186">
        <f ca="1">IF(BF$5-$I$5&lt;$A90-1," ",IF(BF$5-$I$5+1&gt;'Primary Inputs'!$C$17,0,(SUM(OFFSET($I$76,0,BF$5-$I$5-$A90+1)))*$C143))</f>
        <v>0</v>
      </c>
    </row>
    <row r="144" spans="1:58">
      <c r="B144" s="134" t="s">
        <v>184</v>
      </c>
      <c r="C144" s="134">
        <f t="shared" ca="1" si="5"/>
        <v>0</v>
      </c>
      <c r="I144" s="186" t="str">
        <f ca="1">IF(I$5-$I$5&lt;$A91-1," ",IF(I$5-$I$5+1&gt;'Primary Inputs'!$C$17,0,(SUM(OFFSET($I$76,0,I$5-$I$5-$A91+1)))*$C144))</f>
        <v xml:space="preserve"> </v>
      </c>
      <c r="J144" s="186" t="str">
        <f ca="1">IF(J$5-$I$5&lt;$A91-1," ",IF(J$5-$I$5+1&gt;'Primary Inputs'!$C$17,0,(SUM(OFFSET($I$76,0,J$5-$I$5-$A91+1)))*$C144))</f>
        <v xml:space="preserve"> </v>
      </c>
      <c r="K144" s="186" t="str">
        <f ca="1">IF(K$5-$I$5&lt;$A91-1," ",IF(K$5-$I$5+1&gt;'Primary Inputs'!$C$17,0,(SUM(OFFSET($I$76,0,K$5-$I$5-$A91+1)))*$C144))</f>
        <v xml:space="preserve"> </v>
      </c>
      <c r="L144" s="186" t="str">
        <f ca="1">IF(L$5-$I$5&lt;$A91-1," ",IF(L$5-$I$5+1&gt;'Primary Inputs'!$C$17,0,(SUM(OFFSET($I$76,0,L$5-$I$5-$A91+1)))*$C144))</f>
        <v xml:space="preserve"> </v>
      </c>
      <c r="M144" s="186" t="str">
        <f ca="1">IF(M$5-$I$5&lt;$A91-1," ",IF(M$5-$I$5+1&gt;'Primary Inputs'!$C$17,0,(SUM(OFFSET($I$76,0,M$5-$I$5-$A91+1)))*$C144))</f>
        <v xml:space="preserve"> </v>
      </c>
      <c r="N144" s="186" t="str">
        <f ca="1">IF(N$5-$I$5&lt;$A91-1," ",IF(N$5-$I$5+1&gt;'Primary Inputs'!$C$17,0,(SUM(OFFSET($I$76,0,N$5-$I$5-$A91+1)))*$C144))</f>
        <v xml:space="preserve"> </v>
      </c>
      <c r="O144" s="186" t="str">
        <f ca="1">IF(O$5-$I$5&lt;$A91-1," ",IF(O$5-$I$5+1&gt;'Primary Inputs'!$C$17,0,(SUM(OFFSET($I$76,0,O$5-$I$5-$A91+1)))*$C144))</f>
        <v xml:space="preserve"> </v>
      </c>
      <c r="P144" s="186" t="str">
        <f ca="1">IF(P$5-$I$5&lt;$A91-1," ",IF(P$5-$I$5+1&gt;'Primary Inputs'!$C$17,0,(SUM(OFFSET($I$76,0,P$5-$I$5-$A91+1)))*$C144))</f>
        <v xml:space="preserve"> </v>
      </c>
      <c r="Q144" s="186" t="str">
        <f ca="1">IF(Q$5-$I$5&lt;$A91-1," ",IF(Q$5-$I$5+1&gt;'Primary Inputs'!$C$17,0,(SUM(OFFSET($I$76,0,Q$5-$I$5-$A91+1)))*$C144))</f>
        <v xml:space="preserve"> </v>
      </c>
      <c r="R144" s="186" t="str">
        <f ca="1">IF(R$5-$I$5&lt;$A91-1," ",IF(R$5-$I$5+1&gt;'Primary Inputs'!$C$17,0,(SUM(OFFSET($I$76,0,R$5-$I$5-$A91+1)))*$C144))</f>
        <v xml:space="preserve"> </v>
      </c>
      <c r="S144" s="186" t="str">
        <f ca="1">IF(S$5-$I$5&lt;$A91-1," ",IF(S$5-$I$5+1&gt;'Primary Inputs'!$C$17,0,(SUM(OFFSET($I$76,0,S$5-$I$5-$A91+1)))*$C144))</f>
        <v xml:space="preserve"> </v>
      </c>
      <c r="T144" s="186">
        <f ca="1">IF(T$5-$I$5&lt;$A91-1," ",IF(T$5-$I$5+1&gt;'Primary Inputs'!$C$17,0,(SUM(OFFSET($I$76,0,T$5-$I$5-$A91+1)))*$C144))</f>
        <v>0</v>
      </c>
      <c r="U144" s="186">
        <f ca="1">IF(U$5-$I$5&lt;$A91-1," ",IF(U$5-$I$5+1&gt;'Primary Inputs'!$C$17,0,(SUM(OFFSET($I$76,0,U$5-$I$5-$A91+1)))*$C144))</f>
        <v>0</v>
      </c>
      <c r="V144" s="186">
        <f ca="1">IF(V$5-$I$5&lt;$A91-1," ",IF(V$5-$I$5+1&gt;'Primary Inputs'!$C$17,0,(SUM(OFFSET($I$76,0,V$5-$I$5-$A91+1)))*$C144))</f>
        <v>0</v>
      </c>
      <c r="W144" s="186">
        <f ca="1">IF(W$5-$I$5&lt;$A91-1," ",IF(W$5-$I$5+1&gt;'Primary Inputs'!$C$17,0,(SUM(OFFSET($I$76,0,W$5-$I$5-$A91+1)))*$C144))</f>
        <v>0</v>
      </c>
      <c r="X144" s="186">
        <f ca="1">IF(X$5-$I$5&lt;$A91-1," ",IF(X$5-$I$5+1&gt;'Primary Inputs'!$C$17,0,(SUM(OFFSET($I$76,0,X$5-$I$5-$A91+1)))*$C144))</f>
        <v>0</v>
      </c>
      <c r="Y144" s="186">
        <f ca="1">IF(Y$5-$I$5&lt;$A91-1," ",IF(Y$5-$I$5+1&gt;'Primary Inputs'!$C$17,0,(SUM(OFFSET($I$76,0,Y$5-$I$5-$A91+1)))*$C144))</f>
        <v>0</v>
      </c>
      <c r="Z144" s="186">
        <f ca="1">IF(Z$5-$I$5&lt;$A91-1," ",IF(Z$5-$I$5+1&gt;'Primary Inputs'!$C$17,0,(SUM(OFFSET($I$76,0,Z$5-$I$5-$A91+1)))*$C144))</f>
        <v>0</v>
      </c>
      <c r="AA144" s="186">
        <f ca="1">IF(AA$5-$I$5&lt;$A91-1," ",IF(AA$5-$I$5+1&gt;'Primary Inputs'!$C$17,0,(SUM(OFFSET($I$76,0,AA$5-$I$5-$A91+1)))*$C144))</f>
        <v>0</v>
      </c>
      <c r="AB144" s="186">
        <f ca="1">IF(AB$5-$I$5&lt;$A91-1," ",IF(AB$5-$I$5+1&gt;'Primary Inputs'!$C$17,0,(SUM(OFFSET($I$76,0,AB$5-$I$5-$A91+1)))*$C144))</f>
        <v>0</v>
      </c>
      <c r="AC144" s="186">
        <f ca="1">IF(AC$5-$I$5&lt;$A91-1," ",IF(AC$5-$I$5+1&gt;'Primary Inputs'!$C$17,0,(SUM(OFFSET($I$76,0,AC$5-$I$5-$A91+1)))*$C144))</f>
        <v>0</v>
      </c>
      <c r="AD144" s="186">
        <f ca="1">IF(AD$5-$I$5&lt;$A91-1," ",IF(AD$5-$I$5+1&gt;'Primary Inputs'!$C$17,0,(SUM(OFFSET($I$76,0,AD$5-$I$5-$A91+1)))*$C144))</f>
        <v>0</v>
      </c>
      <c r="AE144" s="186">
        <f ca="1">IF(AE$5-$I$5&lt;$A91-1," ",IF(AE$5-$I$5+1&gt;'Primary Inputs'!$C$17,0,(SUM(OFFSET($I$76,0,AE$5-$I$5-$A91+1)))*$C144))</f>
        <v>0</v>
      </c>
      <c r="AF144" s="186">
        <f ca="1">IF(AF$5-$I$5&lt;$A91-1," ",IF(AF$5-$I$5+1&gt;'Primary Inputs'!$C$17,0,(SUM(OFFSET($I$76,0,AF$5-$I$5-$A91+1)))*$C144))</f>
        <v>0</v>
      </c>
      <c r="AG144" s="186">
        <f ca="1">IF(AG$5-$I$5&lt;$A91-1," ",IF(AG$5-$I$5+1&gt;'Primary Inputs'!$C$17,0,(SUM(OFFSET($I$76,0,AG$5-$I$5-$A91+1)))*$C144))</f>
        <v>0</v>
      </c>
      <c r="AH144" s="186">
        <f ca="1">IF(AH$5-$I$5&lt;$A91-1," ",IF(AH$5-$I$5+1&gt;'Primary Inputs'!$C$17,0,(SUM(OFFSET($I$76,0,AH$5-$I$5-$A91+1)))*$C144))</f>
        <v>0</v>
      </c>
      <c r="AI144" s="186">
        <f ca="1">IF(AI$5-$I$5&lt;$A91-1," ",IF(AI$5-$I$5+1&gt;'Primary Inputs'!$C$17,0,(SUM(OFFSET($I$76,0,AI$5-$I$5-$A91+1)))*$C144))</f>
        <v>0</v>
      </c>
      <c r="AJ144" s="186">
        <f ca="1">IF(AJ$5-$I$5&lt;$A91-1," ",IF(AJ$5-$I$5+1&gt;'Primary Inputs'!$C$17,0,(SUM(OFFSET($I$76,0,AJ$5-$I$5-$A91+1)))*$C144))</f>
        <v>0</v>
      </c>
      <c r="AK144" s="186">
        <f ca="1">IF(AK$5-$I$5&lt;$A91-1," ",IF(AK$5-$I$5+1&gt;'Primary Inputs'!$C$17,0,(SUM(OFFSET($I$76,0,AK$5-$I$5-$A91+1)))*$C144))</f>
        <v>0</v>
      </c>
      <c r="AL144" s="186">
        <f ca="1">IF(AL$5-$I$5&lt;$A91-1," ",IF(AL$5-$I$5+1&gt;'Primary Inputs'!$C$17,0,(SUM(OFFSET($I$76,0,AL$5-$I$5-$A91+1)))*$C144))</f>
        <v>0</v>
      </c>
      <c r="AM144" s="186">
        <f ca="1">IF(AM$5-$I$5&lt;$A91-1," ",IF(AM$5-$I$5+1&gt;'Primary Inputs'!$C$17,0,(SUM(OFFSET($I$76,0,AM$5-$I$5-$A91+1)))*$C144))</f>
        <v>0</v>
      </c>
      <c r="AN144" s="186">
        <f ca="1">IF(AN$5-$I$5&lt;$A91-1," ",IF(AN$5-$I$5+1&gt;'Primary Inputs'!$C$17,0,(SUM(OFFSET($I$76,0,AN$5-$I$5-$A91+1)))*$C144))</f>
        <v>0</v>
      </c>
      <c r="AO144" s="186">
        <f ca="1">IF(AO$5-$I$5&lt;$A91-1," ",IF(AO$5-$I$5+1&gt;'Primary Inputs'!$C$17,0,(SUM(OFFSET($I$76,0,AO$5-$I$5-$A91+1)))*$C144))</f>
        <v>0</v>
      </c>
      <c r="AP144" s="186">
        <f ca="1">IF(AP$5-$I$5&lt;$A91-1," ",IF(AP$5-$I$5+1&gt;'Primary Inputs'!$C$17,0,(SUM(OFFSET($I$76,0,AP$5-$I$5-$A91+1)))*$C144))</f>
        <v>0</v>
      </c>
      <c r="AQ144" s="186">
        <f ca="1">IF(AQ$5-$I$5&lt;$A91-1," ",IF(AQ$5-$I$5+1&gt;'Primary Inputs'!$C$17,0,(SUM(OFFSET($I$76,0,AQ$5-$I$5-$A91+1)))*$C144))</f>
        <v>0</v>
      </c>
      <c r="AR144" s="186">
        <f ca="1">IF(AR$5-$I$5&lt;$A91-1," ",IF(AR$5-$I$5+1&gt;'Primary Inputs'!$C$17,0,(SUM(OFFSET($I$76,0,AR$5-$I$5-$A91+1)))*$C144))</f>
        <v>0</v>
      </c>
      <c r="AS144" s="186">
        <f ca="1">IF(AS$5-$I$5&lt;$A91-1," ",IF(AS$5-$I$5+1&gt;'Primary Inputs'!$C$17,0,(SUM(OFFSET($I$76,0,AS$5-$I$5-$A91+1)))*$C144))</f>
        <v>0</v>
      </c>
      <c r="AT144" s="186">
        <f ca="1">IF(AT$5-$I$5&lt;$A91-1," ",IF(AT$5-$I$5+1&gt;'Primary Inputs'!$C$17,0,(SUM(OFFSET($I$76,0,AT$5-$I$5-$A91+1)))*$C144))</f>
        <v>0</v>
      </c>
      <c r="AU144" s="186">
        <f ca="1">IF(AU$5-$I$5&lt;$A91-1," ",IF(AU$5-$I$5+1&gt;'Primary Inputs'!$C$17,0,(SUM(OFFSET($I$76,0,AU$5-$I$5-$A91+1)))*$C144))</f>
        <v>0</v>
      </c>
      <c r="AV144" s="186">
        <f ca="1">IF(AV$5-$I$5&lt;$A91-1," ",IF(AV$5-$I$5+1&gt;'Primary Inputs'!$C$17,0,(SUM(OFFSET($I$76,0,AV$5-$I$5-$A91+1)))*$C144))</f>
        <v>0</v>
      </c>
      <c r="AW144" s="186">
        <f ca="1">IF(AW$5-$I$5&lt;$A91-1," ",IF(AW$5-$I$5+1&gt;'Primary Inputs'!$C$17,0,(SUM(OFFSET($I$76,0,AW$5-$I$5-$A91+1)))*$C144))</f>
        <v>0</v>
      </c>
      <c r="AX144" s="186">
        <f ca="1">IF(AX$5-$I$5&lt;$A91-1," ",IF(AX$5-$I$5+1&gt;'Primary Inputs'!$C$17,0,(SUM(OFFSET($I$76,0,AX$5-$I$5-$A91+1)))*$C144))</f>
        <v>0</v>
      </c>
      <c r="AY144" s="186">
        <f ca="1">IF(AY$5-$I$5&lt;$A91-1," ",IF(AY$5-$I$5+1&gt;'Primary Inputs'!$C$17,0,(SUM(OFFSET($I$76,0,AY$5-$I$5-$A91+1)))*$C144))</f>
        <v>0</v>
      </c>
      <c r="AZ144" s="186">
        <f ca="1">IF(AZ$5-$I$5&lt;$A91-1," ",IF(AZ$5-$I$5+1&gt;'Primary Inputs'!$C$17,0,(SUM(OFFSET($I$76,0,AZ$5-$I$5-$A91+1)))*$C144))</f>
        <v>0</v>
      </c>
      <c r="BA144" s="186">
        <f ca="1">IF(BA$5-$I$5&lt;$A91-1," ",IF(BA$5-$I$5+1&gt;'Primary Inputs'!$C$17,0,(SUM(OFFSET($I$76,0,BA$5-$I$5-$A91+1)))*$C144))</f>
        <v>0</v>
      </c>
      <c r="BB144" s="186">
        <f ca="1">IF(BB$5-$I$5&lt;$A91-1," ",IF(BB$5-$I$5+1&gt;'Primary Inputs'!$C$17,0,(SUM(OFFSET($I$76,0,BB$5-$I$5-$A91+1)))*$C144))</f>
        <v>0</v>
      </c>
      <c r="BC144" s="186">
        <f ca="1">IF(BC$5-$I$5&lt;$A91-1," ",IF(BC$5-$I$5+1&gt;'Primary Inputs'!$C$17,0,(SUM(OFFSET($I$76,0,BC$5-$I$5-$A91+1)))*$C144))</f>
        <v>0</v>
      </c>
      <c r="BD144" s="186">
        <f ca="1">IF(BD$5-$I$5&lt;$A91-1," ",IF(BD$5-$I$5+1&gt;'Primary Inputs'!$C$17,0,(SUM(OFFSET($I$76,0,BD$5-$I$5-$A91+1)))*$C144))</f>
        <v>0</v>
      </c>
      <c r="BE144" s="186">
        <f ca="1">IF(BE$5-$I$5&lt;$A91-1," ",IF(BE$5-$I$5+1&gt;'Primary Inputs'!$C$17,0,(SUM(OFFSET($I$76,0,BE$5-$I$5-$A91+1)))*$C144))</f>
        <v>0</v>
      </c>
      <c r="BF144" s="186">
        <f ca="1">IF(BF$5-$I$5&lt;$A91-1," ",IF(BF$5-$I$5+1&gt;'Primary Inputs'!$C$17,0,(SUM(OFFSET($I$76,0,BF$5-$I$5-$A91+1)))*$C144))</f>
        <v>0</v>
      </c>
    </row>
    <row r="145" spans="2:58">
      <c r="B145" s="134" t="s">
        <v>185</v>
      </c>
      <c r="C145" s="134">
        <f t="shared" ca="1" si="5"/>
        <v>0</v>
      </c>
      <c r="I145" s="186" t="str">
        <f ca="1">IF(I$5-$I$5&lt;$A92-1," ",IF(I$5-$I$5+1&gt;'Primary Inputs'!$C$17,0,(SUM(OFFSET($I$76,0,I$5-$I$5-$A92+1)))*$C145))</f>
        <v xml:space="preserve"> </v>
      </c>
      <c r="J145" s="186" t="str">
        <f ca="1">IF(J$5-$I$5&lt;$A92-1," ",IF(J$5-$I$5+1&gt;'Primary Inputs'!$C$17,0,(SUM(OFFSET($I$76,0,J$5-$I$5-$A92+1)))*$C145))</f>
        <v xml:space="preserve"> </v>
      </c>
      <c r="K145" s="186" t="str">
        <f ca="1">IF(K$5-$I$5&lt;$A92-1," ",IF(K$5-$I$5+1&gt;'Primary Inputs'!$C$17,0,(SUM(OFFSET($I$76,0,K$5-$I$5-$A92+1)))*$C145))</f>
        <v xml:space="preserve"> </v>
      </c>
      <c r="L145" s="186" t="str">
        <f ca="1">IF(L$5-$I$5&lt;$A92-1," ",IF(L$5-$I$5+1&gt;'Primary Inputs'!$C$17,0,(SUM(OFFSET($I$76,0,L$5-$I$5-$A92+1)))*$C145))</f>
        <v xml:space="preserve"> </v>
      </c>
      <c r="M145" s="186" t="str">
        <f ca="1">IF(M$5-$I$5&lt;$A92-1," ",IF(M$5-$I$5+1&gt;'Primary Inputs'!$C$17,0,(SUM(OFFSET($I$76,0,M$5-$I$5-$A92+1)))*$C145))</f>
        <v xml:space="preserve"> </v>
      </c>
      <c r="N145" s="186" t="str">
        <f ca="1">IF(N$5-$I$5&lt;$A92-1," ",IF(N$5-$I$5+1&gt;'Primary Inputs'!$C$17,0,(SUM(OFFSET($I$76,0,N$5-$I$5-$A92+1)))*$C145))</f>
        <v xml:space="preserve"> </v>
      </c>
      <c r="O145" s="186" t="str">
        <f ca="1">IF(O$5-$I$5&lt;$A92-1," ",IF(O$5-$I$5+1&gt;'Primary Inputs'!$C$17,0,(SUM(OFFSET($I$76,0,O$5-$I$5-$A92+1)))*$C145))</f>
        <v xml:space="preserve"> </v>
      </c>
      <c r="P145" s="186" t="str">
        <f ca="1">IF(P$5-$I$5&lt;$A92-1," ",IF(P$5-$I$5+1&gt;'Primary Inputs'!$C$17,0,(SUM(OFFSET($I$76,0,P$5-$I$5-$A92+1)))*$C145))</f>
        <v xml:space="preserve"> </v>
      </c>
      <c r="Q145" s="186" t="str">
        <f ca="1">IF(Q$5-$I$5&lt;$A92-1," ",IF(Q$5-$I$5+1&gt;'Primary Inputs'!$C$17,0,(SUM(OFFSET($I$76,0,Q$5-$I$5-$A92+1)))*$C145))</f>
        <v xml:space="preserve"> </v>
      </c>
      <c r="R145" s="186" t="str">
        <f ca="1">IF(R$5-$I$5&lt;$A92-1," ",IF(R$5-$I$5+1&gt;'Primary Inputs'!$C$17,0,(SUM(OFFSET($I$76,0,R$5-$I$5-$A92+1)))*$C145))</f>
        <v xml:space="preserve"> </v>
      </c>
      <c r="S145" s="186" t="str">
        <f ca="1">IF(S$5-$I$5&lt;$A92-1," ",IF(S$5-$I$5+1&gt;'Primary Inputs'!$C$17,0,(SUM(OFFSET($I$76,0,S$5-$I$5-$A92+1)))*$C145))</f>
        <v xml:space="preserve"> </v>
      </c>
      <c r="T145" s="186" t="str">
        <f ca="1">IF(T$5-$I$5&lt;$A92-1," ",IF(T$5-$I$5+1&gt;'Primary Inputs'!$C$17,0,(SUM(OFFSET($I$76,0,T$5-$I$5-$A92+1)))*$C145))</f>
        <v xml:space="preserve"> </v>
      </c>
      <c r="U145" s="186">
        <f ca="1">IF(U$5-$I$5&lt;$A92-1," ",IF(U$5-$I$5+1&gt;'Primary Inputs'!$C$17,0,(SUM(OFFSET($I$76,0,U$5-$I$5-$A92+1)))*$C145))</f>
        <v>0</v>
      </c>
      <c r="V145" s="186">
        <f ca="1">IF(V$5-$I$5&lt;$A92-1," ",IF(V$5-$I$5+1&gt;'Primary Inputs'!$C$17,0,(SUM(OFFSET($I$76,0,V$5-$I$5-$A92+1)))*$C145))</f>
        <v>0</v>
      </c>
      <c r="W145" s="186">
        <f ca="1">IF(W$5-$I$5&lt;$A92-1," ",IF(W$5-$I$5+1&gt;'Primary Inputs'!$C$17,0,(SUM(OFFSET($I$76,0,W$5-$I$5-$A92+1)))*$C145))</f>
        <v>0</v>
      </c>
      <c r="X145" s="186">
        <f ca="1">IF(X$5-$I$5&lt;$A92-1," ",IF(X$5-$I$5+1&gt;'Primary Inputs'!$C$17,0,(SUM(OFFSET($I$76,0,X$5-$I$5-$A92+1)))*$C145))</f>
        <v>0</v>
      </c>
      <c r="Y145" s="186">
        <f ca="1">IF(Y$5-$I$5&lt;$A92-1," ",IF(Y$5-$I$5+1&gt;'Primary Inputs'!$C$17,0,(SUM(OFFSET($I$76,0,Y$5-$I$5-$A92+1)))*$C145))</f>
        <v>0</v>
      </c>
      <c r="Z145" s="186">
        <f ca="1">IF(Z$5-$I$5&lt;$A92-1," ",IF(Z$5-$I$5+1&gt;'Primary Inputs'!$C$17,0,(SUM(OFFSET($I$76,0,Z$5-$I$5-$A92+1)))*$C145))</f>
        <v>0</v>
      </c>
      <c r="AA145" s="186">
        <f ca="1">IF(AA$5-$I$5&lt;$A92-1," ",IF(AA$5-$I$5+1&gt;'Primary Inputs'!$C$17,0,(SUM(OFFSET($I$76,0,AA$5-$I$5-$A92+1)))*$C145))</f>
        <v>0</v>
      </c>
      <c r="AB145" s="186">
        <f ca="1">IF(AB$5-$I$5&lt;$A92-1," ",IF(AB$5-$I$5+1&gt;'Primary Inputs'!$C$17,0,(SUM(OFFSET($I$76,0,AB$5-$I$5-$A92+1)))*$C145))</f>
        <v>0</v>
      </c>
      <c r="AC145" s="186">
        <f ca="1">IF(AC$5-$I$5&lt;$A92-1," ",IF(AC$5-$I$5+1&gt;'Primary Inputs'!$C$17,0,(SUM(OFFSET($I$76,0,AC$5-$I$5-$A92+1)))*$C145))</f>
        <v>0</v>
      </c>
      <c r="AD145" s="186">
        <f ca="1">IF(AD$5-$I$5&lt;$A92-1," ",IF(AD$5-$I$5+1&gt;'Primary Inputs'!$C$17,0,(SUM(OFFSET($I$76,0,AD$5-$I$5-$A92+1)))*$C145))</f>
        <v>0</v>
      </c>
      <c r="AE145" s="186">
        <f ca="1">IF(AE$5-$I$5&lt;$A92-1," ",IF(AE$5-$I$5+1&gt;'Primary Inputs'!$C$17,0,(SUM(OFFSET($I$76,0,AE$5-$I$5-$A92+1)))*$C145))</f>
        <v>0</v>
      </c>
      <c r="AF145" s="186">
        <f ca="1">IF(AF$5-$I$5&lt;$A92-1," ",IF(AF$5-$I$5+1&gt;'Primary Inputs'!$C$17,0,(SUM(OFFSET($I$76,0,AF$5-$I$5-$A92+1)))*$C145))</f>
        <v>0</v>
      </c>
      <c r="AG145" s="186">
        <f ca="1">IF(AG$5-$I$5&lt;$A92-1," ",IF(AG$5-$I$5+1&gt;'Primary Inputs'!$C$17,0,(SUM(OFFSET($I$76,0,AG$5-$I$5-$A92+1)))*$C145))</f>
        <v>0</v>
      </c>
      <c r="AH145" s="186">
        <f ca="1">IF(AH$5-$I$5&lt;$A92-1," ",IF(AH$5-$I$5+1&gt;'Primary Inputs'!$C$17,0,(SUM(OFFSET($I$76,0,AH$5-$I$5-$A92+1)))*$C145))</f>
        <v>0</v>
      </c>
      <c r="AI145" s="186">
        <f ca="1">IF(AI$5-$I$5&lt;$A92-1," ",IF(AI$5-$I$5+1&gt;'Primary Inputs'!$C$17,0,(SUM(OFFSET($I$76,0,AI$5-$I$5-$A92+1)))*$C145))</f>
        <v>0</v>
      </c>
      <c r="AJ145" s="186">
        <f ca="1">IF(AJ$5-$I$5&lt;$A92-1," ",IF(AJ$5-$I$5+1&gt;'Primary Inputs'!$C$17,0,(SUM(OFFSET($I$76,0,AJ$5-$I$5-$A92+1)))*$C145))</f>
        <v>0</v>
      </c>
      <c r="AK145" s="186">
        <f ca="1">IF(AK$5-$I$5&lt;$A92-1," ",IF(AK$5-$I$5+1&gt;'Primary Inputs'!$C$17,0,(SUM(OFFSET($I$76,0,AK$5-$I$5-$A92+1)))*$C145))</f>
        <v>0</v>
      </c>
      <c r="AL145" s="186">
        <f ca="1">IF(AL$5-$I$5&lt;$A92-1," ",IF(AL$5-$I$5+1&gt;'Primary Inputs'!$C$17,0,(SUM(OFFSET($I$76,0,AL$5-$I$5-$A92+1)))*$C145))</f>
        <v>0</v>
      </c>
      <c r="AM145" s="186">
        <f ca="1">IF(AM$5-$I$5&lt;$A92-1," ",IF(AM$5-$I$5+1&gt;'Primary Inputs'!$C$17,0,(SUM(OFFSET($I$76,0,AM$5-$I$5-$A92+1)))*$C145))</f>
        <v>0</v>
      </c>
      <c r="AN145" s="186">
        <f ca="1">IF(AN$5-$I$5&lt;$A92-1," ",IF(AN$5-$I$5+1&gt;'Primary Inputs'!$C$17,0,(SUM(OFFSET($I$76,0,AN$5-$I$5-$A92+1)))*$C145))</f>
        <v>0</v>
      </c>
      <c r="AO145" s="186">
        <f ca="1">IF(AO$5-$I$5&lt;$A92-1," ",IF(AO$5-$I$5+1&gt;'Primary Inputs'!$C$17,0,(SUM(OFFSET($I$76,0,AO$5-$I$5-$A92+1)))*$C145))</f>
        <v>0</v>
      </c>
      <c r="AP145" s="186">
        <f ca="1">IF(AP$5-$I$5&lt;$A92-1," ",IF(AP$5-$I$5+1&gt;'Primary Inputs'!$C$17,0,(SUM(OFFSET($I$76,0,AP$5-$I$5-$A92+1)))*$C145))</f>
        <v>0</v>
      </c>
      <c r="AQ145" s="186">
        <f ca="1">IF(AQ$5-$I$5&lt;$A92-1," ",IF(AQ$5-$I$5+1&gt;'Primary Inputs'!$C$17,0,(SUM(OFFSET($I$76,0,AQ$5-$I$5-$A92+1)))*$C145))</f>
        <v>0</v>
      </c>
      <c r="AR145" s="186">
        <f ca="1">IF(AR$5-$I$5&lt;$A92-1," ",IF(AR$5-$I$5+1&gt;'Primary Inputs'!$C$17,0,(SUM(OFFSET($I$76,0,AR$5-$I$5-$A92+1)))*$C145))</f>
        <v>0</v>
      </c>
      <c r="AS145" s="186">
        <f ca="1">IF(AS$5-$I$5&lt;$A92-1," ",IF(AS$5-$I$5+1&gt;'Primary Inputs'!$C$17,0,(SUM(OFFSET($I$76,0,AS$5-$I$5-$A92+1)))*$C145))</f>
        <v>0</v>
      </c>
      <c r="AT145" s="186">
        <f ca="1">IF(AT$5-$I$5&lt;$A92-1," ",IF(AT$5-$I$5+1&gt;'Primary Inputs'!$C$17,0,(SUM(OFFSET($I$76,0,AT$5-$I$5-$A92+1)))*$C145))</f>
        <v>0</v>
      </c>
      <c r="AU145" s="186">
        <f ca="1">IF(AU$5-$I$5&lt;$A92-1," ",IF(AU$5-$I$5+1&gt;'Primary Inputs'!$C$17,0,(SUM(OFFSET($I$76,0,AU$5-$I$5-$A92+1)))*$C145))</f>
        <v>0</v>
      </c>
      <c r="AV145" s="186">
        <f ca="1">IF(AV$5-$I$5&lt;$A92-1," ",IF(AV$5-$I$5+1&gt;'Primary Inputs'!$C$17,0,(SUM(OFFSET($I$76,0,AV$5-$I$5-$A92+1)))*$C145))</f>
        <v>0</v>
      </c>
      <c r="AW145" s="186">
        <f ca="1">IF(AW$5-$I$5&lt;$A92-1," ",IF(AW$5-$I$5+1&gt;'Primary Inputs'!$C$17,0,(SUM(OFFSET($I$76,0,AW$5-$I$5-$A92+1)))*$C145))</f>
        <v>0</v>
      </c>
      <c r="AX145" s="186">
        <f ca="1">IF(AX$5-$I$5&lt;$A92-1," ",IF(AX$5-$I$5+1&gt;'Primary Inputs'!$C$17,0,(SUM(OFFSET($I$76,0,AX$5-$I$5-$A92+1)))*$C145))</f>
        <v>0</v>
      </c>
      <c r="AY145" s="186">
        <f ca="1">IF(AY$5-$I$5&lt;$A92-1," ",IF(AY$5-$I$5+1&gt;'Primary Inputs'!$C$17,0,(SUM(OFFSET($I$76,0,AY$5-$I$5-$A92+1)))*$C145))</f>
        <v>0</v>
      </c>
      <c r="AZ145" s="186">
        <f ca="1">IF(AZ$5-$I$5&lt;$A92-1," ",IF(AZ$5-$I$5+1&gt;'Primary Inputs'!$C$17,0,(SUM(OFFSET($I$76,0,AZ$5-$I$5-$A92+1)))*$C145))</f>
        <v>0</v>
      </c>
      <c r="BA145" s="186">
        <f ca="1">IF(BA$5-$I$5&lt;$A92-1," ",IF(BA$5-$I$5+1&gt;'Primary Inputs'!$C$17,0,(SUM(OFFSET($I$76,0,BA$5-$I$5-$A92+1)))*$C145))</f>
        <v>0</v>
      </c>
      <c r="BB145" s="186">
        <f ca="1">IF(BB$5-$I$5&lt;$A92-1," ",IF(BB$5-$I$5+1&gt;'Primary Inputs'!$C$17,0,(SUM(OFFSET($I$76,0,BB$5-$I$5-$A92+1)))*$C145))</f>
        <v>0</v>
      </c>
      <c r="BC145" s="186">
        <f ca="1">IF(BC$5-$I$5&lt;$A92-1," ",IF(BC$5-$I$5+1&gt;'Primary Inputs'!$C$17,0,(SUM(OFFSET($I$76,0,BC$5-$I$5-$A92+1)))*$C145))</f>
        <v>0</v>
      </c>
      <c r="BD145" s="186">
        <f ca="1">IF(BD$5-$I$5&lt;$A92-1," ",IF(BD$5-$I$5+1&gt;'Primary Inputs'!$C$17,0,(SUM(OFFSET($I$76,0,BD$5-$I$5-$A92+1)))*$C145))</f>
        <v>0</v>
      </c>
      <c r="BE145" s="186">
        <f ca="1">IF(BE$5-$I$5&lt;$A92-1," ",IF(BE$5-$I$5+1&gt;'Primary Inputs'!$C$17,0,(SUM(OFFSET($I$76,0,BE$5-$I$5-$A92+1)))*$C145))</f>
        <v>0</v>
      </c>
      <c r="BF145" s="186">
        <f ca="1">IF(BF$5-$I$5&lt;$A92-1," ",IF(BF$5-$I$5+1&gt;'Primary Inputs'!$C$17,0,(SUM(OFFSET($I$76,0,BF$5-$I$5-$A92+1)))*$C145))</f>
        <v>0</v>
      </c>
    </row>
    <row r="146" spans="2:58">
      <c r="B146" s="134" t="s">
        <v>186</v>
      </c>
      <c r="C146" s="134">
        <f t="shared" ca="1" si="5"/>
        <v>0</v>
      </c>
      <c r="I146" s="186" t="str">
        <f ca="1">IF(I$5-$I$5&lt;$A93-1," ",IF(I$5-$I$5+1&gt;'Primary Inputs'!$C$17,0,(SUM(OFFSET($I$76,0,I$5-$I$5-$A93+1)))*$C146))</f>
        <v xml:space="preserve"> </v>
      </c>
      <c r="J146" s="186" t="str">
        <f ca="1">IF(J$5-$I$5&lt;$A93-1," ",IF(J$5-$I$5+1&gt;'Primary Inputs'!$C$17,0,(SUM(OFFSET($I$76,0,J$5-$I$5-$A93+1)))*$C146))</f>
        <v xml:space="preserve"> </v>
      </c>
      <c r="K146" s="186" t="str">
        <f ca="1">IF(K$5-$I$5&lt;$A93-1," ",IF(K$5-$I$5+1&gt;'Primary Inputs'!$C$17,0,(SUM(OFFSET($I$76,0,K$5-$I$5-$A93+1)))*$C146))</f>
        <v xml:space="preserve"> </v>
      </c>
      <c r="L146" s="186" t="str">
        <f ca="1">IF(L$5-$I$5&lt;$A93-1," ",IF(L$5-$I$5+1&gt;'Primary Inputs'!$C$17,0,(SUM(OFFSET($I$76,0,L$5-$I$5-$A93+1)))*$C146))</f>
        <v xml:space="preserve"> </v>
      </c>
      <c r="M146" s="186" t="str">
        <f ca="1">IF(M$5-$I$5&lt;$A93-1," ",IF(M$5-$I$5+1&gt;'Primary Inputs'!$C$17,0,(SUM(OFFSET($I$76,0,M$5-$I$5-$A93+1)))*$C146))</f>
        <v xml:space="preserve"> </v>
      </c>
      <c r="N146" s="186" t="str">
        <f ca="1">IF(N$5-$I$5&lt;$A93-1," ",IF(N$5-$I$5+1&gt;'Primary Inputs'!$C$17,0,(SUM(OFFSET($I$76,0,N$5-$I$5-$A93+1)))*$C146))</f>
        <v xml:space="preserve"> </v>
      </c>
      <c r="O146" s="186" t="str">
        <f ca="1">IF(O$5-$I$5&lt;$A93-1," ",IF(O$5-$I$5+1&gt;'Primary Inputs'!$C$17,0,(SUM(OFFSET($I$76,0,O$5-$I$5-$A93+1)))*$C146))</f>
        <v xml:space="preserve"> </v>
      </c>
      <c r="P146" s="186" t="str">
        <f ca="1">IF(P$5-$I$5&lt;$A93-1," ",IF(P$5-$I$5+1&gt;'Primary Inputs'!$C$17,0,(SUM(OFFSET($I$76,0,P$5-$I$5-$A93+1)))*$C146))</f>
        <v xml:space="preserve"> </v>
      </c>
      <c r="Q146" s="186" t="str">
        <f ca="1">IF(Q$5-$I$5&lt;$A93-1," ",IF(Q$5-$I$5+1&gt;'Primary Inputs'!$C$17,0,(SUM(OFFSET($I$76,0,Q$5-$I$5-$A93+1)))*$C146))</f>
        <v xml:space="preserve"> </v>
      </c>
      <c r="R146" s="186" t="str">
        <f ca="1">IF(R$5-$I$5&lt;$A93-1," ",IF(R$5-$I$5+1&gt;'Primary Inputs'!$C$17,0,(SUM(OFFSET($I$76,0,R$5-$I$5-$A93+1)))*$C146))</f>
        <v xml:space="preserve"> </v>
      </c>
      <c r="S146" s="186" t="str">
        <f ca="1">IF(S$5-$I$5&lt;$A93-1," ",IF(S$5-$I$5+1&gt;'Primary Inputs'!$C$17,0,(SUM(OFFSET($I$76,0,S$5-$I$5-$A93+1)))*$C146))</f>
        <v xml:space="preserve"> </v>
      </c>
      <c r="T146" s="186" t="str">
        <f ca="1">IF(T$5-$I$5&lt;$A93-1," ",IF(T$5-$I$5+1&gt;'Primary Inputs'!$C$17,0,(SUM(OFFSET($I$76,0,T$5-$I$5-$A93+1)))*$C146))</f>
        <v xml:space="preserve"> </v>
      </c>
      <c r="U146" s="186" t="str">
        <f ca="1">IF(U$5-$I$5&lt;$A93-1," ",IF(U$5-$I$5+1&gt;'Primary Inputs'!$C$17,0,(SUM(OFFSET($I$76,0,U$5-$I$5-$A93+1)))*$C146))</f>
        <v xml:space="preserve"> </v>
      </c>
      <c r="V146" s="186">
        <f ca="1">IF(V$5-$I$5&lt;$A93-1," ",IF(V$5-$I$5+1&gt;'Primary Inputs'!$C$17,0,(SUM(OFFSET($I$76,0,V$5-$I$5-$A93+1)))*$C146))</f>
        <v>0</v>
      </c>
      <c r="W146" s="186">
        <f ca="1">IF(W$5-$I$5&lt;$A93-1," ",IF(W$5-$I$5+1&gt;'Primary Inputs'!$C$17,0,(SUM(OFFSET($I$76,0,W$5-$I$5-$A93+1)))*$C146))</f>
        <v>0</v>
      </c>
      <c r="X146" s="186">
        <f ca="1">IF(X$5-$I$5&lt;$A93-1," ",IF(X$5-$I$5+1&gt;'Primary Inputs'!$C$17,0,(SUM(OFFSET($I$76,0,X$5-$I$5-$A93+1)))*$C146))</f>
        <v>0</v>
      </c>
      <c r="Y146" s="186">
        <f ca="1">IF(Y$5-$I$5&lt;$A93-1," ",IF(Y$5-$I$5+1&gt;'Primary Inputs'!$C$17,0,(SUM(OFFSET($I$76,0,Y$5-$I$5-$A93+1)))*$C146))</f>
        <v>0</v>
      </c>
      <c r="Z146" s="186">
        <f ca="1">IF(Z$5-$I$5&lt;$A93-1," ",IF(Z$5-$I$5+1&gt;'Primary Inputs'!$C$17,0,(SUM(OFFSET($I$76,0,Z$5-$I$5-$A93+1)))*$C146))</f>
        <v>0</v>
      </c>
      <c r="AA146" s="186">
        <f ca="1">IF(AA$5-$I$5&lt;$A93-1," ",IF(AA$5-$I$5+1&gt;'Primary Inputs'!$C$17,0,(SUM(OFFSET($I$76,0,AA$5-$I$5-$A93+1)))*$C146))</f>
        <v>0</v>
      </c>
      <c r="AB146" s="186">
        <f ca="1">IF(AB$5-$I$5&lt;$A93-1," ",IF(AB$5-$I$5+1&gt;'Primary Inputs'!$C$17,0,(SUM(OFFSET($I$76,0,AB$5-$I$5-$A93+1)))*$C146))</f>
        <v>0</v>
      </c>
      <c r="AC146" s="186">
        <f ca="1">IF(AC$5-$I$5&lt;$A93-1," ",IF(AC$5-$I$5+1&gt;'Primary Inputs'!$C$17,0,(SUM(OFFSET($I$76,0,AC$5-$I$5-$A93+1)))*$C146))</f>
        <v>0</v>
      </c>
      <c r="AD146" s="186">
        <f ca="1">IF(AD$5-$I$5&lt;$A93-1," ",IF(AD$5-$I$5+1&gt;'Primary Inputs'!$C$17,0,(SUM(OFFSET($I$76,0,AD$5-$I$5-$A93+1)))*$C146))</f>
        <v>0</v>
      </c>
      <c r="AE146" s="186">
        <f ca="1">IF(AE$5-$I$5&lt;$A93-1," ",IF(AE$5-$I$5+1&gt;'Primary Inputs'!$C$17,0,(SUM(OFFSET($I$76,0,AE$5-$I$5-$A93+1)))*$C146))</f>
        <v>0</v>
      </c>
      <c r="AF146" s="186">
        <f ca="1">IF(AF$5-$I$5&lt;$A93-1," ",IF(AF$5-$I$5+1&gt;'Primary Inputs'!$C$17,0,(SUM(OFFSET($I$76,0,AF$5-$I$5-$A93+1)))*$C146))</f>
        <v>0</v>
      </c>
      <c r="AG146" s="186">
        <f ca="1">IF(AG$5-$I$5&lt;$A93-1," ",IF(AG$5-$I$5+1&gt;'Primary Inputs'!$C$17,0,(SUM(OFFSET($I$76,0,AG$5-$I$5-$A93+1)))*$C146))</f>
        <v>0</v>
      </c>
      <c r="AH146" s="186">
        <f ca="1">IF(AH$5-$I$5&lt;$A93-1," ",IF(AH$5-$I$5+1&gt;'Primary Inputs'!$C$17,0,(SUM(OFFSET($I$76,0,AH$5-$I$5-$A93+1)))*$C146))</f>
        <v>0</v>
      </c>
      <c r="AI146" s="186">
        <f ca="1">IF(AI$5-$I$5&lt;$A93-1," ",IF(AI$5-$I$5+1&gt;'Primary Inputs'!$C$17,0,(SUM(OFFSET($I$76,0,AI$5-$I$5-$A93+1)))*$C146))</f>
        <v>0</v>
      </c>
      <c r="AJ146" s="186">
        <f ca="1">IF(AJ$5-$I$5&lt;$A93-1," ",IF(AJ$5-$I$5+1&gt;'Primary Inputs'!$C$17,0,(SUM(OFFSET($I$76,0,AJ$5-$I$5-$A93+1)))*$C146))</f>
        <v>0</v>
      </c>
      <c r="AK146" s="186">
        <f ca="1">IF(AK$5-$I$5&lt;$A93-1," ",IF(AK$5-$I$5+1&gt;'Primary Inputs'!$C$17,0,(SUM(OFFSET($I$76,0,AK$5-$I$5-$A93+1)))*$C146))</f>
        <v>0</v>
      </c>
      <c r="AL146" s="186">
        <f ca="1">IF(AL$5-$I$5&lt;$A93-1," ",IF(AL$5-$I$5+1&gt;'Primary Inputs'!$C$17,0,(SUM(OFFSET($I$76,0,AL$5-$I$5-$A93+1)))*$C146))</f>
        <v>0</v>
      </c>
      <c r="AM146" s="186">
        <f ca="1">IF(AM$5-$I$5&lt;$A93-1," ",IF(AM$5-$I$5+1&gt;'Primary Inputs'!$C$17,0,(SUM(OFFSET($I$76,0,AM$5-$I$5-$A93+1)))*$C146))</f>
        <v>0</v>
      </c>
      <c r="AN146" s="186">
        <f ca="1">IF(AN$5-$I$5&lt;$A93-1," ",IF(AN$5-$I$5+1&gt;'Primary Inputs'!$C$17,0,(SUM(OFFSET($I$76,0,AN$5-$I$5-$A93+1)))*$C146))</f>
        <v>0</v>
      </c>
      <c r="AO146" s="186">
        <f ca="1">IF(AO$5-$I$5&lt;$A93-1," ",IF(AO$5-$I$5+1&gt;'Primary Inputs'!$C$17,0,(SUM(OFFSET($I$76,0,AO$5-$I$5-$A93+1)))*$C146))</f>
        <v>0</v>
      </c>
      <c r="AP146" s="186">
        <f ca="1">IF(AP$5-$I$5&lt;$A93-1," ",IF(AP$5-$I$5+1&gt;'Primary Inputs'!$C$17,0,(SUM(OFFSET($I$76,0,AP$5-$I$5-$A93+1)))*$C146))</f>
        <v>0</v>
      </c>
      <c r="AQ146" s="186">
        <f ca="1">IF(AQ$5-$I$5&lt;$A93-1," ",IF(AQ$5-$I$5+1&gt;'Primary Inputs'!$C$17,0,(SUM(OFFSET($I$76,0,AQ$5-$I$5-$A93+1)))*$C146))</f>
        <v>0</v>
      </c>
      <c r="AR146" s="186">
        <f ca="1">IF(AR$5-$I$5&lt;$A93-1," ",IF(AR$5-$I$5+1&gt;'Primary Inputs'!$C$17,0,(SUM(OFFSET($I$76,0,AR$5-$I$5-$A93+1)))*$C146))</f>
        <v>0</v>
      </c>
      <c r="AS146" s="186">
        <f ca="1">IF(AS$5-$I$5&lt;$A93-1," ",IF(AS$5-$I$5+1&gt;'Primary Inputs'!$C$17,0,(SUM(OFFSET($I$76,0,AS$5-$I$5-$A93+1)))*$C146))</f>
        <v>0</v>
      </c>
      <c r="AT146" s="186">
        <f ca="1">IF(AT$5-$I$5&lt;$A93-1," ",IF(AT$5-$I$5+1&gt;'Primary Inputs'!$C$17,0,(SUM(OFFSET($I$76,0,AT$5-$I$5-$A93+1)))*$C146))</f>
        <v>0</v>
      </c>
      <c r="AU146" s="186">
        <f ca="1">IF(AU$5-$I$5&lt;$A93-1," ",IF(AU$5-$I$5+1&gt;'Primary Inputs'!$C$17,0,(SUM(OFFSET($I$76,0,AU$5-$I$5-$A93+1)))*$C146))</f>
        <v>0</v>
      </c>
      <c r="AV146" s="186">
        <f ca="1">IF(AV$5-$I$5&lt;$A93-1," ",IF(AV$5-$I$5+1&gt;'Primary Inputs'!$C$17,0,(SUM(OFFSET($I$76,0,AV$5-$I$5-$A93+1)))*$C146))</f>
        <v>0</v>
      </c>
      <c r="AW146" s="186">
        <f ca="1">IF(AW$5-$I$5&lt;$A93-1," ",IF(AW$5-$I$5+1&gt;'Primary Inputs'!$C$17,0,(SUM(OFFSET($I$76,0,AW$5-$I$5-$A93+1)))*$C146))</f>
        <v>0</v>
      </c>
      <c r="AX146" s="186">
        <f ca="1">IF(AX$5-$I$5&lt;$A93-1," ",IF(AX$5-$I$5+1&gt;'Primary Inputs'!$C$17,0,(SUM(OFFSET($I$76,0,AX$5-$I$5-$A93+1)))*$C146))</f>
        <v>0</v>
      </c>
      <c r="AY146" s="186">
        <f ca="1">IF(AY$5-$I$5&lt;$A93-1," ",IF(AY$5-$I$5+1&gt;'Primary Inputs'!$C$17,0,(SUM(OFFSET($I$76,0,AY$5-$I$5-$A93+1)))*$C146))</f>
        <v>0</v>
      </c>
      <c r="AZ146" s="186">
        <f ca="1">IF(AZ$5-$I$5&lt;$A93-1," ",IF(AZ$5-$I$5+1&gt;'Primary Inputs'!$C$17,0,(SUM(OFFSET($I$76,0,AZ$5-$I$5-$A93+1)))*$C146))</f>
        <v>0</v>
      </c>
      <c r="BA146" s="186">
        <f ca="1">IF(BA$5-$I$5&lt;$A93-1," ",IF(BA$5-$I$5+1&gt;'Primary Inputs'!$C$17,0,(SUM(OFFSET($I$76,0,BA$5-$I$5-$A93+1)))*$C146))</f>
        <v>0</v>
      </c>
      <c r="BB146" s="186">
        <f ca="1">IF(BB$5-$I$5&lt;$A93-1," ",IF(BB$5-$I$5+1&gt;'Primary Inputs'!$C$17,0,(SUM(OFFSET($I$76,0,BB$5-$I$5-$A93+1)))*$C146))</f>
        <v>0</v>
      </c>
      <c r="BC146" s="186">
        <f ca="1">IF(BC$5-$I$5&lt;$A93-1," ",IF(BC$5-$I$5+1&gt;'Primary Inputs'!$C$17,0,(SUM(OFFSET($I$76,0,BC$5-$I$5-$A93+1)))*$C146))</f>
        <v>0</v>
      </c>
      <c r="BD146" s="186">
        <f ca="1">IF(BD$5-$I$5&lt;$A93-1," ",IF(BD$5-$I$5+1&gt;'Primary Inputs'!$C$17,0,(SUM(OFFSET($I$76,0,BD$5-$I$5-$A93+1)))*$C146))</f>
        <v>0</v>
      </c>
      <c r="BE146" s="186">
        <f ca="1">IF(BE$5-$I$5&lt;$A93-1," ",IF(BE$5-$I$5+1&gt;'Primary Inputs'!$C$17,0,(SUM(OFFSET($I$76,0,BE$5-$I$5-$A93+1)))*$C146))</f>
        <v>0</v>
      </c>
      <c r="BF146" s="186">
        <f ca="1">IF(BF$5-$I$5&lt;$A93-1," ",IF(BF$5-$I$5+1&gt;'Primary Inputs'!$C$17,0,(SUM(OFFSET($I$76,0,BF$5-$I$5-$A93+1)))*$C146))</f>
        <v>0</v>
      </c>
    </row>
    <row r="147" spans="2:58">
      <c r="B147" s="134" t="s">
        <v>187</v>
      </c>
      <c r="C147" s="134">
        <f t="shared" ca="1" si="5"/>
        <v>0</v>
      </c>
      <c r="I147" s="186" t="str">
        <f ca="1">IF(I$5-$I$5&lt;$A94-1," ",IF(I$5-$I$5+1&gt;'Primary Inputs'!$C$17,0,(SUM(OFFSET($I$76,0,I$5-$I$5-$A94+1)))*$C147))</f>
        <v xml:space="preserve"> </v>
      </c>
      <c r="J147" s="186" t="str">
        <f ca="1">IF(J$5-$I$5&lt;$A94-1," ",IF(J$5-$I$5+1&gt;'Primary Inputs'!$C$17,0,(SUM(OFFSET($I$76,0,J$5-$I$5-$A94+1)))*$C147))</f>
        <v xml:space="preserve"> </v>
      </c>
      <c r="K147" s="186" t="str">
        <f ca="1">IF(K$5-$I$5&lt;$A94-1," ",IF(K$5-$I$5+1&gt;'Primary Inputs'!$C$17,0,(SUM(OFFSET($I$76,0,K$5-$I$5-$A94+1)))*$C147))</f>
        <v xml:space="preserve"> </v>
      </c>
      <c r="L147" s="186" t="str">
        <f ca="1">IF(L$5-$I$5&lt;$A94-1," ",IF(L$5-$I$5+1&gt;'Primary Inputs'!$C$17,0,(SUM(OFFSET($I$76,0,L$5-$I$5-$A94+1)))*$C147))</f>
        <v xml:space="preserve"> </v>
      </c>
      <c r="M147" s="186" t="str">
        <f ca="1">IF(M$5-$I$5&lt;$A94-1," ",IF(M$5-$I$5+1&gt;'Primary Inputs'!$C$17,0,(SUM(OFFSET($I$76,0,M$5-$I$5-$A94+1)))*$C147))</f>
        <v xml:space="preserve"> </v>
      </c>
      <c r="N147" s="186" t="str">
        <f ca="1">IF(N$5-$I$5&lt;$A94-1," ",IF(N$5-$I$5+1&gt;'Primary Inputs'!$C$17,0,(SUM(OFFSET($I$76,0,N$5-$I$5-$A94+1)))*$C147))</f>
        <v xml:space="preserve"> </v>
      </c>
      <c r="O147" s="186" t="str">
        <f ca="1">IF(O$5-$I$5&lt;$A94-1," ",IF(O$5-$I$5+1&gt;'Primary Inputs'!$C$17,0,(SUM(OFFSET($I$76,0,O$5-$I$5-$A94+1)))*$C147))</f>
        <v xml:space="preserve"> </v>
      </c>
      <c r="P147" s="186" t="str">
        <f ca="1">IF(P$5-$I$5&lt;$A94-1," ",IF(P$5-$I$5+1&gt;'Primary Inputs'!$C$17,0,(SUM(OFFSET($I$76,0,P$5-$I$5-$A94+1)))*$C147))</f>
        <v xml:space="preserve"> </v>
      </c>
      <c r="Q147" s="186" t="str">
        <f ca="1">IF(Q$5-$I$5&lt;$A94-1," ",IF(Q$5-$I$5+1&gt;'Primary Inputs'!$C$17,0,(SUM(OFFSET($I$76,0,Q$5-$I$5-$A94+1)))*$C147))</f>
        <v xml:space="preserve"> </v>
      </c>
      <c r="R147" s="186" t="str">
        <f ca="1">IF(R$5-$I$5&lt;$A94-1," ",IF(R$5-$I$5+1&gt;'Primary Inputs'!$C$17,0,(SUM(OFFSET($I$76,0,R$5-$I$5-$A94+1)))*$C147))</f>
        <v xml:space="preserve"> </v>
      </c>
      <c r="S147" s="186" t="str">
        <f ca="1">IF(S$5-$I$5&lt;$A94-1," ",IF(S$5-$I$5+1&gt;'Primary Inputs'!$C$17,0,(SUM(OFFSET($I$76,0,S$5-$I$5-$A94+1)))*$C147))</f>
        <v xml:space="preserve"> </v>
      </c>
      <c r="T147" s="186" t="str">
        <f ca="1">IF(T$5-$I$5&lt;$A94-1," ",IF(T$5-$I$5+1&gt;'Primary Inputs'!$C$17,0,(SUM(OFFSET($I$76,0,T$5-$I$5-$A94+1)))*$C147))</f>
        <v xml:space="preserve"> </v>
      </c>
      <c r="U147" s="186" t="str">
        <f ca="1">IF(U$5-$I$5&lt;$A94-1," ",IF(U$5-$I$5+1&gt;'Primary Inputs'!$C$17,0,(SUM(OFFSET($I$76,0,U$5-$I$5-$A94+1)))*$C147))</f>
        <v xml:space="preserve"> </v>
      </c>
      <c r="V147" s="186" t="str">
        <f ca="1">IF(V$5-$I$5&lt;$A94-1," ",IF(V$5-$I$5+1&gt;'Primary Inputs'!$C$17,0,(SUM(OFFSET($I$76,0,V$5-$I$5-$A94+1)))*$C147))</f>
        <v xml:space="preserve"> </v>
      </c>
      <c r="W147" s="186">
        <f ca="1">IF(W$5-$I$5&lt;$A94-1," ",IF(W$5-$I$5+1&gt;'Primary Inputs'!$C$17,0,(SUM(OFFSET($I$76,0,W$5-$I$5-$A94+1)))*$C147))</f>
        <v>0</v>
      </c>
      <c r="X147" s="186">
        <f ca="1">IF(X$5-$I$5&lt;$A94-1," ",IF(X$5-$I$5+1&gt;'Primary Inputs'!$C$17,0,(SUM(OFFSET($I$76,0,X$5-$I$5-$A94+1)))*$C147))</f>
        <v>0</v>
      </c>
      <c r="Y147" s="186">
        <f ca="1">IF(Y$5-$I$5&lt;$A94-1," ",IF(Y$5-$I$5+1&gt;'Primary Inputs'!$C$17,0,(SUM(OFFSET($I$76,0,Y$5-$I$5-$A94+1)))*$C147))</f>
        <v>0</v>
      </c>
      <c r="Z147" s="186">
        <f ca="1">IF(Z$5-$I$5&lt;$A94-1," ",IF(Z$5-$I$5+1&gt;'Primary Inputs'!$C$17,0,(SUM(OFFSET($I$76,0,Z$5-$I$5-$A94+1)))*$C147))</f>
        <v>0</v>
      </c>
      <c r="AA147" s="186">
        <f ca="1">IF(AA$5-$I$5&lt;$A94-1," ",IF(AA$5-$I$5+1&gt;'Primary Inputs'!$C$17,0,(SUM(OFFSET($I$76,0,AA$5-$I$5-$A94+1)))*$C147))</f>
        <v>0</v>
      </c>
      <c r="AB147" s="186">
        <f ca="1">IF(AB$5-$I$5&lt;$A94-1," ",IF(AB$5-$I$5+1&gt;'Primary Inputs'!$C$17,0,(SUM(OFFSET($I$76,0,AB$5-$I$5-$A94+1)))*$C147))</f>
        <v>0</v>
      </c>
      <c r="AC147" s="186">
        <f ca="1">IF(AC$5-$I$5&lt;$A94-1," ",IF(AC$5-$I$5+1&gt;'Primary Inputs'!$C$17,0,(SUM(OFFSET($I$76,0,AC$5-$I$5-$A94+1)))*$C147))</f>
        <v>0</v>
      </c>
      <c r="AD147" s="186">
        <f ca="1">IF(AD$5-$I$5&lt;$A94-1," ",IF(AD$5-$I$5+1&gt;'Primary Inputs'!$C$17,0,(SUM(OFFSET($I$76,0,AD$5-$I$5-$A94+1)))*$C147))</f>
        <v>0</v>
      </c>
      <c r="AE147" s="186">
        <f ca="1">IF(AE$5-$I$5&lt;$A94-1," ",IF(AE$5-$I$5+1&gt;'Primary Inputs'!$C$17,0,(SUM(OFFSET($I$76,0,AE$5-$I$5-$A94+1)))*$C147))</f>
        <v>0</v>
      </c>
      <c r="AF147" s="186">
        <f ca="1">IF(AF$5-$I$5&lt;$A94-1," ",IF(AF$5-$I$5+1&gt;'Primary Inputs'!$C$17,0,(SUM(OFFSET($I$76,0,AF$5-$I$5-$A94+1)))*$C147))</f>
        <v>0</v>
      </c>
      <c r="AG147" s="186">
        <f ca="1">IF(AG$5-$I$5&lt;$A94-1," ",IF(AG$5-$I$5+1&gt;'Primary Inputs'!$C$17,0,(SUM(OFFSET($I$76,0,AG$5-$I$5-$A94+1)))*$C147))</f>
        <v>0</v>
      </c>
      <c r="AH147" s="186">
        <f ca="1">IF(AH$5-$I$5&lt;$A94-1," ",IF(AH$5-$I$5+1&gt;'Primary Inputs'!$C$17,0,(SUM(OFFSET($I$76,0,AH$5-$I$5-$A94+1)))*$C147))</f>
        <v>0</v>
      </c>
      <c r="AI147" s="186">
        <f ca="1">IF(AI$5-$I$5&lt;$A94-1," ",IF(AI$5-$I$5+1&gt;'Primary Inputs'!$C$17,0,(SUM(OFFSET($I$76,0,AI$5-$I$5-$A94+1)))*$C147))</f>
        <v>0</v>
      </c>
      <c r="AJ147" s="186">
        <f ca="1">IF(AJ$5-$I$5&lt;$A94-1," ",IF(AJ$5-$I$5+1&gt;'Primary Inputs'!$C$17,0,(SUM(OFFSET($I$76,0,AJ$5-$I$5-$A94+1)))*$C147))</f>
        <v>0</v>
      </c>
      <c r="AK147" s="186">
        <f ca="1">IF(AK$5-$I$5&lt;$A94-1," ",IF(AK$5-$I$5+1&gt;'Primary Inputs'!$C$17,0,(SUM(OFFSET($I$76,0,AK$5-$I$5-$A94+1)))*$C147))</f>
        <v>0</v>
      </c>
      <c r="AL147" s="186">
        <f ca="1">IF(AL$5-$I$5&lt;$A94-1," ",IF(AL$5-$I$5+1&gt;'Primary Inputs'!$C$17,0,(SUM(OFFSET($I$76,0,AL$5-$I$5-$A94+1)))*$C147))</f>
        <v>0</v>
      </c>
      <c r="AM147" s="186">
        <f ca="1">IF(AM$5-$I$5&lt;$A94-1," ",IF(AM$5-$I$5+1&gt;'Primary Inputs'!$C$17,0,(SUM(OFFSET($I$76,0,AM$5-$I$5-$A94+1)))*$C147))</f>
        <v>0</v>
      </c>
      <c r="AN147" s="186">
        <f ca="1">IF(AN$5-$I$5&lt;$A94-1," ",IF(AN$5-$I$5+1&gt;'Primary Inputs'!$C$17,0,(SUM(OFFSET($I$76,0,AN$5-$I$5-$A94+1)))*$C147))</f>
        <v>0</v>
      </c>
      <c r="AO147" s="186">
        <f ca="1">IF(AO$5-$I$5&lt;$A94-1," ",IF(AO$5-$I$5+1&gt;'Primary Inputs'!$C$17,0,(SUM(OFFSET($I$76,0,AO$5-$I$5-$A94+1)))*$C147))</f>
        <v>0</v>
      </c>
      <c r="AP147" s="186">
        <f ca="1">IF(AP$5-$I$5&lt;$A94-1," ",IF(AP$5-$I$5+1&gt;'Primary Inputs'!$C$17,0,(SUM(OFFSET($I$76,0,AP$5-$I$5-$A94+1)))*$C147))</f>
        <v>0</v>
      </c>
      <c r="AQ147" s="186">
        <f ca="1">IF(AQ$5-$I$5&lt;$A94-1," ",IF(AQ$5-$I$5+1&gt;'Primary Inputs'!$C$17,0,(SUM(OFFSET($I$76,0,AQ$5-$I$5-$A94+1)))*$C147))</f>
        <v>0</v>
      </c>
      <c r="AR147" s="186">
        <f ca="1">IF(AR$5-$I$5&lt;$A94-1," ",IF(AR$5-$I$5+1&gt;'Primary Inputs'!$C$17,0,(SUM(OFFSET($I$76,0,AR$5-$I$5-$A94+1)))*$C147))</f>
        <v>0</v>
      </c>
      <c r="AS147" s="186">
        <f ca="1">IF(AS$5-$I$5&lt;$A94-1," ",IF(AS$5-$I$5+1&gt;'Primary Inputs'!$C$17,0,(SUM(OFFSET($I$76,0,AS$5-$I$5-$A94+1)))*$C147))</f>
        <v>0</v>
      </c>
      <c r="AT147" s="186">
        <f ca="1">IF(AT$5-$I$5&lt;$A94-1," ",IF(AT$5-$I$5+1&gt;'Primary Inputs'!$C$17,0,(SUM(OFFSET($I$76,0,AT$5-$I$5-$A94+1)))*$C147))</f>
        <v>0</v>
      </c>
      <c r="AU147" s="186">
        <f ca="1">IF(AU$5-$I$5&lt;$A94-1," ",IF(AU$5-$I$5+1&gt;'Primary Inputs'!$C$17,0,(SUM(OFFSET($I$76,0,AU$5-$I$5-$A94+1)))*$C147))</f>
        <v>0</v>
      </c>
      <c r="AV147" s="186">
        <f ca="1">IF(AV$5-$I$5&lt;$A94-1," ",IF(AV$5-$I$5+1&gt;'Primary Inputs'!$C$17,0,(SUM(OFFSET($I$76,0,AV$5-$I$5-$A94+1)))*$C147))</f>
        <v>0</v>
      </c>
      <c r="AW147" s="186">
        <f ca="1">IF(AW$5-$I$5&lt;$A94-1," ",IF(AW$5-$I$5+1&gt;'Primary Inputs'!$C$17,0,(SUM(OFFSET($I$76,0,AW$5-$I$5-$A94+1)))*$C147))</f>
        <v>0</v>
      </c>
      <c r="AX147" s="186">
        <f ca="1">IF(AX$5-$I$5&lt;$A94-1," ",IF(AX$5-$I$5+1&gt;'Primary Inputs'!$C$17,0,(SUM(OFFSET($I$76,0,AX$5-$I$5-$A94+1)))*$C147))</f>
        <v>0</v>
      </c>
      <c r="AY147" s="186">
        <f ca="1">IF(AY$5-$I$5&lt;$A94-1," ",IF(AY$5-$I$5+1&gt;'Primary Inputs'!$C$17,0,(SUM(OFFSET($I$76,0,AY$5-$I$5-$A94+1)))*$C147))</f>
        <v>0</v>
      </c>
      <c r="AZ147" s="186">
        <f ca="1">IF(AZ$5-$I$5&lt;$A94-1," ",IF(AZ$5-$I$5+1&gt;'Primary Inputs'!$C$17,0,(SUM(OFFSET($I$76,0,AZ$5-$I$5-$A94+1)))*$C147))</f>
        <v>0</v>
      </c>
      <c r="BA147" s="186">
        <f ca="1">IF(BA$5-$I$5&lt;$A94-1," ",IF(BA$5-$I$5+1&gt;'Primary Inputs'!$C$17,0,(SUM(OFFSET($I$76,0,BA$5-$I$5-$A94+1)))*$C147))</f>
        <v>0</v>
      </c>
      <c r="BB147" s="186">
        <f ca="1">IF(BB$5-$I$5&lt;$A94-1," ",IF(BB$5-$I$5+1&gt;'Primary Inputs'!$C$17,0,(SUM(OFFSET($I$76,0,BB$5-$I$5-$A94+1)))*$C147))</f>
        <v>0</v>
      </c>
      <c r="BC147" s="186">
        <f ca="1">IF(BC$5-$I$5&lt;$A94-1," ",IF(BC$5-$I$5+1&gt;'Primary Inputs'!$C$17,0,(SUM(OFFSET($I$76,0,BC$5-$I$5-$A94+1)))*$C147))</f>
        <v>0</v>
      </c>
      <c r="BD147" s="186">
        <f ca="1">IF(BD$5-$I$5&lt;$A94-1," ",IF(BD$5-$I$5+1&gt;'Primary Inputs'!$C$17,0,(SUM(OFFSET($I$76,0,BD$5-$I$5-$A94+1)))*$C147))</f>
        <v>0</v>
      </c>
      <c r="BE147" s="186">
        <f ca="1">IF(BE$5-$I$5&lt;$A94-1," ",IF(BE$5-$I$5+1&gt;'Primary Inputs'!$C$17,0,(SUM(OFFSET($I$76,0,BE$5-$I$5-$A94+1)))*$C147))</f>
        <v>0</v>
      </c>
      <c r="BF147" s="186">
        <f ca="1">IF(BF$5-$I$5&lt;$A94-1," ",IF(BF$5-$I$5+1&gt;'Primary Inputs'!$C$17,0,(SUM(OFFSET($I$76,0,BF$5-$I$5-$A94+1)))*$C147))</f>
        <v>0</v>
      </c>
    </row>
    <row r="148" spans="2:58">
      <c r="B148" s="134" t="s">
        <v>188</v>
      </c>
      <c r="C148" s="134">
        <f t="shared" ca="1" si="5"/>
        <v>0</v>
      </c>
      <c r="I148" s="186" t="str">
        <f ca="1">IF(I$5-$I$5&lt;$A95-1," ",IF(I$5-$I$5+1&gt;'Primary Inputs'!$C$17,0,(SUM(OFFSET($I$76,0,I$5-$I$5-$A95+1)))*$C148))</f>
        <v xml:space="preserve"> </v>
      </c>
      <c r="J148" s="186" t="str">
        <f ca="1">IF(J$5-$I$5&lt;$A95-1," ",IF(J$5-$I$5+1&gt;'Primary Inputs'!$C$17,0,(SUM(OFFSET($I$76,0,J$5-$I$5-$A95+1)))*$C148))</f>
        <v xml:space="preserve"> </v>
      </c>
      <c r="K148" s="186" t="str">
        <f ca="1">IF(K$5-$I$5&lt;$A95-1," ",IF(K$5-$I$5+1&gt;'Primary Inputs'!$C$17,0,(SUM(OFFSET($I$76,0,K$5-$I$5-$A95+1)))*$C148))</f>
        <v xml:space="preserve"> </v>
      </c>
      <c r="L148" s="186" t="str">
        <f ca="1">IF(L$5-$I$5&lt;$A95-1," ",IF(L$5-$I$5+1&gt;'Primary Inputs'!$C$17,0,(SUM(OFFSET($I$76,0,L$5-$I$5-$A95+1)))*$C148))</f>
        <v xml:space="preserve"> </v>
      </c>
      <c r="M148" s="186" t="str">
        <f ca="1">IF(M$5-$I$5&lt;$A95-1," ",IF(M$5-$I$5+1&gt;'Primary Inputs'!$C$17,0,(SUM(OFFSET($I$76,0,M$5-$I$5-$A95+1)))*$C148))</f>
        <v xml:space="preserve"> </v>
      </c>
      <c r="N148" s="186" t="str">
        <f ca="1">IF(N$5-$I$5&lt;$A95-1," ",IF(N$5-$I$5+1&gt;'Primary Inputs'!$C$17,0,(SUM(OFFSET($I$76,0,N$5-$I$5-$A95+1)))*$C148))</f>
        <v xml:space="preserve"> </v>
      </c>
      <c r="O148" s="186" t="str">
        <f ca="1">IF(O$5-$I$5&lt;$A95-1," ",IF(O$5-$I$5+1&gt;'Primary Inputs'!$C$17,0,(SUM(OFFSET($I$76,0,O$5-$I$5-$A95+1)))*$C148))</f>
        <v xml:space="preserve"> </v>
      </c>
      <c r="P148" s="186" t="str">
        <f ca="1">IF(P$5-$I$5&lt;$A95-1," ",IF(P$5-$I$5+1&gt;'Primary Inputs'!$C$17,0,(SUM(OFFSET($I$76,0,P$5-$I$5-$A95+1)))*$C148))</f>
        <v xml:space="preserve"> </v>
      </c>
      <c r="Q148" s="186" t="str">
        <f ca="1">IF(Q$5-$I$5&lt;$A95-1," ",IF(Q$5-$I$5+1&gt;'Primary Inputs'!$C$17,0,(SUM(OFFSET($I$76,0,Q$5-$I$5-$A95+1)))*$C148))</f>
        <v xml:space="preserve"> </v>
      </c>
      <c r="R148" s="186" t="str">
        <f ca="1">IF(R$5-$I$5&lt;$A95-1," ",IF(R$5-$I$5+1&gt;'Primary Inputs'!$C$17,0,(SUM(OFFSET($I$76,0,R$5-$I$5-$A95+1)))*$C148))</f>
        <v xml:space="preserve"> </v>
      </c>
      <c r="S148" s="186" t="str">
        <f ca="1">IF(S$5-$I$5&lt;$A95-1," ",IF(S$5-$I$5+1&gt;'Primary Inputs'!$C$17,0,(SUM(OFFSET($I$76,0,S$5-$I$5-$A95+1)))*$C148))</f>
        <v xml:space="preserve"> </v>
      </c>
      <c r="T148" s="186" t="str">
        <f ca="1">IF(T$5-$I$5&lt;$A95-1," ",IF(T$5-$I$5+1&gt;'Primary Inputs'!$C$17,0,(SUM(OFFSET($I$76,0,T$5-$I$5-$A95+1)))*$C148))</f>
        <v xml:space="preserve"> </v>
      </c>
      <c r="U148" s="186" t="str">
        <f ca="1">IF(U$5-$I$5&lt;$A95-1," ",IF(U$5-$I$5+1&gt;'Primary Inputs'!$C$17,0,(SUM(OFFSET($I$76,0,U$5-$I$5-$A95+1)))*$C148))</f>
        <v xml:space="preserve"> </v>
      </c>
      <c r="V148" s="186" t="str">
        <f ca="1">IF(V$5-$I$5&lt;$A95-1," ",IF(V$5-$I$5+1&gt;'Primary Inputs'!$C$17,0,(SUM(OFFSET($I$76,0,V$5-$I$5-$A95+1)))*$C148))</f>
        <v xml:space="preserve"> </v>
      </c>
      <c r="W148" s="186" t="str">
        <f ca="1">IF(W$5-$I$5&lt;$A95-1," ",IF(W$5-$I$5+1&gt;'Primary Inputs'!$C$17,0,(SUM(OFFSET($I$76,0,W$5-$I$5-$A95+1)))*$C148))</f>
        <v xml:space="preserve"> </v>
      </c>
      <c r="X148" s="186">
        <f ca="1">IF(X$5-$I$5&lt;$A95-1," ",IF(X$5-$I$5+1&gt;'Primary Inputs'!$C$17,0,(SUM(OFFSET($I$76,0,X$5-$I$5-$A95+1)))*$C148))</f>
        <v>0</v>
      </c>
      <c r="Y148" s="186">
        <f ca="1">IF(Y$5-$I$5&lt;$A95-1," ",IF(Y$5-$I$5+1&gt;'Primary Inputs'!$C$17,0,(SUM(OFFSET($I$76,0,Y$5-$I$5-$A95+1)))*$C148))</f>
        <v>0</v>
      </c>
      <c r="Z148" s="186">
        <f ca="1">IF(Z$5-$I$5&lt;$A95-1," ",IF(Z$5-$I$5+1&gt;'Primary Inputs'!$C$17,0,(SUM(OFFSET($I$76,0,Z$5-$I$5-$A95+1)))*$C148))</f>
        <v>0</v>
      </c>
      <c r="AA148" s="186">
        <f ca="1">IF(AA$5-$I$5&lt;$A95-1," ",IF(AA$5-$I$5+1&gt;'Primary Inputs'!$C$17,0,(SUM(OFFSET($I$76,0,AA$5-$I$5-$A95+1)))*$C148))</f>
        <v>0</v>
      </c>
      <c r="AB148" s="186">
        <f ca="1">IF(AB$5-$I$5&lt;$A95-1," ",IF(AB$5-$I$5+1&gt;'Primary Inputs'!$C$17,0,(SUM(OFFSET($I$76,0,AB$5-$I$5-$A95+1)))*$C148))</f>
        <v>0</v>
      </c>
      <c r="AC148" s="186">
        <f ca="1">IF(AC$5-$I$5&lt;$A95-1," ",IF(AC$5-$I$5+1&gt;'Primary Inputs'!$C$17,0,(SUM(OFFSET($I$76,0,AC$5-$I$5-$A95+1)))*$C148))</f>
        <v>0</v>
      </c>
      <c r="AD148" s="186">
        <f ca="1">IF(AD$5-$I$5&lt;$A95-1," ",IF(AD$5-$I$5+1&gt;'Primary Inputs'!$C$17,0,(SUM(OFFSET($I$76,0,AD$5-$I$5-$A95+1)))*$C148))</f>
        <v>0</v>
      </c>
      <c r="AE148" s="186">
        <f ca="1">IF(AE$5-$I$5&lt;$A95-1," ",IF(AE$5-$I$5+1&gt;'Primary Inputs'!$C$17,0,(SUM(OFFSET($I$76,0,AE$5-$I$5-$A95+1)))*$C148))</f>
        <v>0</v>
      </c>
      <c r="AF148" s="186">
        <f ca="1">IF(AF$5-$I$5&lt;$A95-1," ",IF(AF$5-$I$5+1&gt;'Primary Inputs'!$C$17,0,(SUM(OFFSET($I$76,0,AF$5-$I$5-$A95+1)))*$C148))</f>
        <v>0</v>
      </c>
      <c r="AG148" s="186">
        <f ca="1">IF(AG$5-$I$5&lt;$A95-1," ",IF(AG$5-$I$5+1&gt;'Primary Inputs'!$C$17,0,(SUM(OFFSET($I$76,0,AG$5-$I$5-$A95+1)))*$C148))</f>
        <v>0</v>
      </c>
      <c r="AH148" s="186">
        <f ca="1">IF(AH$5-$I$5&lt;$A95-1," ",IF(AH$5-$I$5+1&gt;'Primary Inputs'!$C$17,0,(SUM(OFFSET($I$76,0,AH$5-$I$5-$A95+1)))*$C148))</f>
        <v>0</v>
      </c>
      <c r="AI148" s="186">
        <f ca="1">IF(AI$5-$I$5&lt;$A95-1," ",IF(AI$5-$I$5+1&gt;'Primary Inputs'!$C$17,0,(SUM(OFFSET($I$76,0,AI$5-$I$5-$A95+1)))*$C148))</f>
        <v>0</v>
      </c>
      <c r="AJ148" s="186">
        <f ca="1">IF(AJ$5-$I$5&lt;$A95-1," ",IF(AJ$5-$I$5+1&gt;'Primary Inputs'!$C$17,0,(SUM(OFFSET($I$76,0,AJ$5-$I$5-$A95+1)))*$C148))</f>
        <v>0</v>
      </c>
      <c r="AK148" s="186">
        <f ca="1">IF(AK$5-$I$5&lt;$A95-1," ",IF(AK$5-$I$5+1&gt;'Primary Inputs'!$C$17,0,(SUM(OFFSET($I$76,0,AK$5-$I$5-$A95+1)))*$C148))</f>
        <v>0</v>
      </c>
      <c r="AL148" s="186">
        <f ca="1">IF(AL$5-$I$5&lt;$A95-1," ",IF(AL$5-$I$5+1&gt;'Primary Inputs'!$C$17,0,(SUM(OFFSET($I$76,0,AL$5-$I$5-$A95+1)))*$C148))</f>
        <v>0</v>
      </c>
      <c r="AM148" s="186">
        <f ca="1">IF(AM$5-$I$5&lt;$A95-1," ",IF(AM$5-$I$5+1&gt;'Primary Inputs'!$C$17,0,(SUM(OFFSET($I$76,0,AM$5-$I$5-$A95+1)))*$C148))</f>
        <v>0</v>
      </c>
      <c r="AN148" s="186">
        <f ca="1">IF(AN$5-$I$5&lt;$A95-1," ",IF(AN$5-$I$5+1&gt;'Primary Inputs'!$C$17,0,(SUM(OFFSET($I$76,0,AN$5-$I$5-$A95+1)))*$C148))</f>
        <v>0</v>
      </c>
      <c r="AO148" s="186">
        <f ca="1">IF(AO$5-$I$5&lt;$A95-1," ",IF(AO$5-$I$5+1&gt;'Primary Inputs'!$C$17,0,(SUM(OFFSET($I$76,0,AO$5-$I$5-$A95+1)))*$C148))</f>
        <v>0</v>
      </c>
      <c r="AP148" s="186">
        <f ca="1">IF(AP$5-$I$5&lt;$A95-1," ",IF(AP$5-$I$5+1&gt;'Primary Inputs'!$C$17,0,(SUM(OFFSET($I$76,0,AP$5-$I$5-$A95+1)))*$C148))</f>
        <v>0</v>
      </c>
      <c r="AQ148" s="186">
        <f ca="1">IF(AQ$5-$I$5&lt;$A95-1," ",IF(AQ$5-$I$5+1&gt;'Primary Inputs'!$C$17,0,(SUM(OFFSET($I$76,0,AQ$5-$I$5-$A95+1)))*$C148))</f>
        <v>0</v>
      </c>
      <c r="AR148" s="186">
        <f ca="1">IF(AR$5-$I$5&lt;$A95-1," ",IF(AR$5-$I$5+1&gt;'Primary Inputs'!$C$17,0,(SUM(OFFSET($I$76,0,AR$5-$I$5-$A95+1)))*$C148))</f>
        <v>0</v>
      </c>
      <c r="AS148" s="186">
        <f ca="1">IF(AS$5-$I$5&lt;$A95-1," ",IF(AS$5-$I$5+1&gt;'Primary Inputs'!$C$17,0,(SUM(OFFSET($I$76,0,AS$5-$I$5-$A95+1)))*$C148))</f>
        <v>0</v>
      </c>
      <c r="AT148" s="186">
        <f ca="1">IF(AT$5-$I$5&lt;$A95-1," ",IF(AT$5-$I$5+1&gt;'Primary Inputs'!$C$17,0,(SUM(OFFSET($I$76,0,AT$5-$I$5-$A95+1)))*$C148))</f>
        <v>0</v>
      </c>
      <c r="AU148" s="186">
        <f ca="1">IF(AU$5-$I$5&lt;$A95-1," ",IF(AU$5-$I$5+1&gt;'Primary Inputs'!$C$17,0,(SUM(OFFSET($I$76,0,AU$5-$I$5-$A95+1)))*$C148))</f>
        <v>0</v>
      </c>
      <c r="AV148" s="186">
        <f ca="1">IF(AV$5-$I$5&lt;$A95-1," ",IF(AV$5-$I$5+1&gt;'Primary Inputs'!$C$17,0,(SUM(OFFSET($I$76,0,AV$5-$I$5-$A95+1)))*$C148))</f>
        <v>0</v>
      </c>
      <c r="AW148" s="186">
        <f ca="1">IF(AW$5-$I$5&lt;$A95-1," ",IF(AW$5-$I$5+1&gt;'Primary Inputs'!$C$17,0,(SUM(OFFSET($I$76,0,AW$5-$I$5-$A95+1)))*$C148))</f>
        <v>0</v>
      </c>
      <c r="AX148" s="186">
        <f ca="1">IF(AX$5-$I$5&lt;$A95-1," ",IF(AX$5-$I$5+1&gt;'Primary Inputs'!$C$17,0,(SUM(OFFSET($I$76,0,AX$5-$I$5-$A95+1)))*$C148))</f>
        <v>0</v>
      </c>
      <c r="AY148" s="186">
        <f ca="1">IF(AY$5-$I$5&lt;$A95-1," ",IF(AY$5-$I$5+1&gt;'Primary Inputs'!$C$17,0,(SUM(OFFSET($I$76,0,AY$5-$I$5-$A95+1)))*$C148))</f>
        <v>0</v>
      </c>
      <c r="AZ148" s="186">
        <f ca="1">IF(AZ$5-$I$5&lt;$A95-1," ",IF(AZ$5-$I$5+1&gt;'Primary Inputs'!$C$17,0,(SUM(OFFSET($I$76,0,AZ$5-$I$5-$A95+1)))*$C148))</f>
        <v>0</v>
      </c>
      <c r="BA148" s="186">
        <f ca="1">IF(BA$5-$I$5&lt;$A95-1," ",IF(BA$5-$I$5+1&gt;'Primary Inputs'!$C$17,0,(SUM(OFFSET($I$76,0,BA$5-$I$5-$A95+1)))*$C148))</f>
        <v>0</v>
      </c>
      <c r="BB148" s="186">
        <f ca="1">IF(BB$5-$I$5&lt;$A95-1," ",IF(BB$5-$I$5+1&gt;'Primary Inputs'!$C$17,0,(SUM(OFFSET($I$76,0,BB$5-$I$5-$A95+1)))*$C148))</f>
        <v>0</v>
      </c>
      <c r="BC148" s="186">
        <f ca="1">IF(BC$5-$I$5&lt;$A95-1," ",IF(BC$5-$I$5+1&gt;'Primary Inputs'!$C$17,0,(SUM(OFFSET($I$76,0,BC$5-$I$5-$A95+1)))*$C148))</f>
        <v>0</v>
      </c>
      <c r="BD148" s="186">
        <f ca="1">IF(BD$5-$I$5&lt;$A95-1," ",IF(BD$5-$I$5+1&gt;'Primary Inputs'!$C$17,0,(SUM(OFFSET($I$76,0,BD$5-$I$5-$A95+1)))*$C148))</f>
        <v>0</v>
      </c>
      <c r="BE148" s="186">
        <f ca="1">IF(BE$5-$I$5&lt;$A95-1," ",IF(BE$5-$I$5+1&gt;'Primary Inputs'!$C$17,0,(SUM(OFFSET($I$76,0,BE$5-$I$5-$A95+1)))*$C148))</f>
        <v>0</v>
      </c>
      <c r="BF148" s="186">
        <f ca="1">IF(BF$5-$I$5&lt;$A95-1," ",IF(BF$5-$I$5+1&gt;'Primary Inputs'!$C$17,0,(SUM(OFFSET($I$76,0,BF$5-$I$5-$A95+1)))*$C148))</f>
        <v>0</v>
      </c>
    </row>
    <row r="149" spans="2:58">
      <c r="B149" s="134" t="s">
        <v>189</v>
      </c>
      <c r="C149" s="134">
        <f t="shared" ca="1" si="5"/>
        <v>0</v>
      </c>
      <c r="I149" s="186" t="str">
        <f ca="1">IF(I$5-$I$5&lt;$A96-1," ",IF(I$5-$I$5+1&gt;'Primary Inputs'!$C$17,0,(SUM(OFFSET($I$76,0,I$5-$I$5-$A96+1)))*$C149))</f>
        <v xml:space="preserve"> </v>
      </c>
      <c r="J149" s="186" t="str">
        <f ca="1">IF(J$5-$I$5&lt;$A96-1," ",IF(J$5-$I$5+1&gt;'Primary Inputs'!$C$17,0,(SUM(OFFSET($I$76,0,J$5-$I$5-$A96+1)))*$C149))</f>
        <v xml:space="preserve"> </v>
      </c>
      <c r="K149" s="186" t="str">
        <f ca="1">IF(K$5-$I$5&lt;$A96-1," ",IF(K$5-$I$5+1&gt;'Primary Inputs'!$C$17,0,(SUM(OFFSET($I$76,0,K$5-$I$5-$A96+1)))*$C149))</f>
        <v xml:space="preserve"> </v>
      </c>
      <c r="L149" s="186" t="str">
        <f ca="1">IF(L$5-$I$5&lt;$A96-1," ",IF(L$5-$I$5+1&gt;'Primary Inputs'!$C$17,0,(SUM(OFFSET($I$76,0,L$5-$I$5-$A96+1)))*$C149))</f>
        <v xml:space="preserve"> </v>
      </c>
      <c r="M149" s="186" t="str">
        <f ca="1">IF(M$5-$I$5&lt;$A96-1," ",IF(M$5-$I$5+1&gt;'Primary Inputs'!$C$17,0,(SUM(OFFSET($I$76,0,M$5-$I$5-$A96+1)))*$C149))</f>
        <v xml:space="preserve"> </v>
      </c>
      <c r="N149" s="186" t="str">
        <f ca="1">IF(N$5-$I$5&lt;$A96-1," ",IF(N$5-$I$5+1&gt;'Primary Inputs'!$C$17,0,(SUM(OFFSET($I$76,0,N$5-$I$5-$A96+1)))*$C149))</f>
        <v xml:space="preserve"> </v>
      </c>
      <c r="O149" s="186" t="str">
        <f ca="1">IF(O$5-$I$5&lt;$A96-1," ",IF(O$5-$I$5+1&gt;'Primary Inputs'!$C$17,0,(SUM(OFFSET($I$76,0,O$5-$I$5-$A96+1)))*$C149))</f>
        <v xml:space="preserve"> </v>
      </c>
      <c r="P149" s="186" t="str">
        <f ca="1">IF(P$5-$I$5&lt;$A96-1," ",IF(P$5-$I$5+1&gt;'Primary Inputs'!$C$17,0,(SUM(OFFSET($I$76,0,P$5-$I$5-$A96+1)))*$C149))</f>
        <v xml:space="preserve"> </v>
      </c>
      <c r="Q149" s="186" t="str">
        <f ca="1">IF(Q$5-$I$5&lt;$A96-1," ",IF(Q$5-$I$5+1&gt;'Primary Inputs'!$C$17,0,(SUM(OFFSET($I$76,0,Q$5-$I$5-$A96+1)))*$C149))</f>
        <v xml:space="preserve"> </v>
      </c>
      <c r="R149" s="186" t="str">
        <f ca="1">IF(R$5-$I$5&lt;$A96-1," ",IF(R$5-$I$5+1&gt;'Primary Inputs'!$C$17,0,(SUM(OFFSET($I$76,0,R$5-$I$5-$A96+1)))*$C149))</f>
        <v xml:space="preserve"> </v>
      </c>
      <c r="S149" s="186" t="str">
        <f ca="1">IF(S$5-$I$5&lt;$A96-1," ",IF(S$5-$I$5+1&gt;'Primary Inputs'!$C$17,0,(SUM(OFFSET($I$76,0,S$5-$I$5-$A96+1)))*$C149))</f>
        <v xml:space="preserve"> </v>
      </c>
      <c r="T149" s="186" t="str">
        <f ca="1">IF(T$5-$I$5&lt;$A96-1," ",IF(T$5-$I$5+1&gt;'Primary Inputs'!$C$17,0,(SUM(OFFSET($I$76,0,T$5-$I$5-$A96+1)))*$C149))</f>
        <v xml:space="preserve"> </v>
      </c>
      <c r="U149" s="186" t="str">
        <f ca="1">IF(U$5-$I$5&lt;$A96-1," ",IF(U$5-$I$5+1&gt;'Primary Inputs'!$C$17,0,(SUM(OFFSET($I$76,0,U$5-$I$5-$A96+1)))*$C149))</f>
        <v xml:space="preserve"> </v>
      </c>
      <c r="V149" s="186" t="str">
        <f ca="1">IF(V$5-$I$5&lt;$A96-1," ",IF(V$5-$I$5+1&gt;'Primary Inputs'!$C$17,0,(SUM(OFFSET($I$76,0,V$5-$I$5-$A96+1)))*$C149))</f>
        <v xml:space="preserve"> </v>
      </c>
      <c r="W149" s="186" t="str">
        <f ca="1">IF(W$5-$I$5&lt;$A96-1," ",IF(W$5-$I$5+1&gt;'Primary Inputs'!$C$17,0,(SUM(OFFSET($I$76,0,W$5-$I$5-$A96+1)))*$C149))</f>
        <v xml:space="preserve"> </v>
      </c>
      <c r="X149" s="186" t="str">
        <f ca="1">IF(X$5-$I$5&lt;$A96-1," ",IF(X$5-$I$5+1&gt;'Primary Inputs'!$C$17,0,(SUM(OFFSET($I$76,0,X$5-$I$5-$A96+1)))*$C149))</f>
        <v xml:space="preserve"> </v>
      </c>
      <c r="Y149" s="186">
        <f ca="1">IF(Y$5-$I$5&lt;$A96-1," ",IF(Y$5-$I$5+1&gt;'Primary Inputs'!$C$17,0,(SUM(OFFSET($I$76,0,Y$5-$I$5-$A96+1)))*$C149))</f>
        <v>0</v>
      </c>
      <c r="Z149" s="186">
        <f ca="1">IF(Z$5-$I$5&lt;$A96-1," ",IF(Z$5-$I$5+1&gt;'Primary Inputs'!$C$17,0,(SUM(OFFSET($I$76,0,Z$5-$I$5-$A96+1)))*$C149))</f>
        <v>0</v>
      </c>
      <c r="AA149" s="186">
        <f ca="1">IF(AA$5-$I$5&lt;$A96-1," ",IF(AA$5-$I$5+1&gt;'Primary Inputs'!$C$17,0,(SUM(OFFSET($I$76,0,AA$5-$I$5-$A96+1)))*$C149))</f>
        <v>0</v>
      </c>
      <c r="AB149" s="186">
        <f ca="1">IF(AB$5-$I$5&lt;$A96-1," ",IF(AB$5-$I$5+1&gt;'Primary Inputs'!$C$17,0,(SUM(OFFSET($I$76,0,AB$5-$I$5-$A96+1)))*$C149))</f>
        <v>0</v>
      </c>
      <c r="AC149" s="186">
        <f ca="1">IF(AC$5-$I$5&lt;$A96-1," ",IF(AC$5-$I$5+1&gt;'Primary Inputs'!$C$17,0,(SUM(OFFSET($I$76,0,AC$5-$I$5-$A96+1)))*$C149))</f>
        <v>0</v>
      </c>
      <c r="AD149" s="186">
        <f ca="1">IF(AD$5-$I$5&lt;$A96-1," ",IF(AD$5-$I$5+1&gt;'Primary Inputs'!$C$17,0,(SUM(OFFSET($I$76,0,AD$5-$I$5-$A96+1)))*$C149))</f>
        <v>0</v>
      </c>
      <c r="AE149" s="186">
        <f ca="1">IF(AE$5-$I$5&lt;$A96-1," ",IF(AE$5-$I$5+1&gt;'Primary Inputs'!$C$17,0,(SUM(OFFSET($I$76,0,AE$5-$I$5-$A96+1)))*$C149))</f>
        <v>0</v>
      </c>
      <c r="AF149" s="186">
        <f ca="1">IF(AF$5-$I$5&lt;$A96-1," ",IF(AF$5-$I$5+1&gt;'Primary Inputs'!$C$17,0,(SUM(OFFSET($I$76,0,AF$5-$I$5-$A96+1)))*$C149))</f>
        <v>0</v>
      </c>
      <c r="AG149" s="186">
        <f ca="1">IF(AG$5-$I$5&lt;$A96-1," ",IF(AG$5-$I$5+1&gt;'Primary Inputs'!$C$17,0,(SUM(OFFSET($I$76,0,AG$5-$I$5-$A96+1)))*$C149))</f>
        <v>0</v>
      </c>
      <c r="AH149" s="186">
        <f ca="1">IF(AH$5-$I$5&lt;$A96-1," ",IF(AH$5-$I$5+1&gt;'Primary Inputs'!$C$17,0,(SUM(OFFSET($I$76,0,AH$5-$I$5-$A96+1)))*$C149))</f>
        <v>0</v>
      </c>
      <c r="AI149" s="186">
        <f ca="1">IF(AI$5-$I$5&lt;$A96-1," ",IF(AI$5-$I$5+1&gt;'Primary Inputs'!$C$17,0,(SUM(OFFSET($I$76,0,AI$5-$I$5-$A96+1)))*$C149))</f>
        <v>0</v>
      </c>
      <c r="AJ149" s="186">
        <f ca="1">IF(AJ$5-$I$5&lt;$A96-1," ",IF(AJ$5-$I$5+1&gt;'Primary Inputs'!$C$17,0,(SUM(OFFSET($I$76,0,AJ$5-$I$5-$A96+1)))*$C149))</f>
        <v>0</v>
      </c>
      <c r="AK149" s="186">
        <f ca="1">IF(AK$5-$I$5&lt;$A96-1," ",IF(AK$5-$I$5+1&gt;'Primary Inputs'!$C$17,0,(SUM(OFFSET($I$76,0,AK$5-$I$5-$A96+1)))*$C149))</f>
        <v>0</v>
      </c>
      <c r="AL149" s="186">
        <f ca="1">IF(AL$5-$I$5&lt;$A96-1," ",IF(AL$5-$I$5+1&gt;'Primary Inputs'!$C$17,0,(SUM(OFFSET($I$76,0,AL$5-$I$5-$A96+1)))*$C149))</f>
        <v>0</v>
      </c>
      <c r="AM149" s="186">
        <f ca="1">IF(AM$5-$I$5&lt;$A96-1," ",IF(AM$5-$I$5+1&gt;'Primary Inputs'!$C$17,0,(SUM(OFFSET($I$76,0,AM$5-$I$5-$A96+1)))*$C149))</f>
        <v>0</v>
      </c>
      <c r="AN149" s="186">
        <f ca="1">IF(AN$5-$I$5&lt;$A96-1," ",IF(AN$5-$I$5+1&gt;'Primary Inputs'!$C$17,0,(SUM(OFFSET($I$76,0,AN$5-$I$5-$A96+1)))*$C149))</f>
        <v>0</v>
      </c>
      <c r="AO149" s="186">
        <f ca="1">IF(AO$5-$I$5&lt;$A96-1," ",IF(AO$5-$I$5+1&gt;'Primary Inputs'!$C$17,0,(SUM(OFFSET($I$76,0,AO$5-$I$5-$A96+1)))*$C149))</f>
        <v>0</v>
      </c>
      <c r="AP149" s="186">
        <f ca="1">IF(AP$5-$I$5&lt;$A96-1," ",IF(AP$5-$I$5+1&gt;'Primary Inputs'!$C$17,0,(SUM(OFFSET($I$76,0,AP$5-$I$5-$A96+1)))*$C149))</f>
        <v>0</v>
      </c>
      <c r="AQ149" s="186">
        <f ca="1">IF(AQ$5-$I$5&lt;$A96-1," ",IF(AQ$5-$I$5+1&gt;'Primary Inputs'!$C$17,0,(SUM(OFFSET($I$76,0,AQ$5-$I$5-$A96+1)))*$C149))</f>
        <v>0</v>
      </c>
      <c r="AR149" s="186">
        <f ca="1">IF(AR$5-$I$5&lt;$A96-1," ",IF(AR$5-$I$5+1&gt;'Primary Inputs'!$C$17,0,(SUM(OFFSET($I$76,0,AR$5-$I$5-$A96+1)))*$C149))</f>
        <v>0</v>
      </c>
      <c r="AS149" s="186">
        <f ca="1">IF(AS$5-$I$5&lt;$A96-1," ",IF(AS$5-$I$5+1&gt;'Primary Inputs'!$C$17,0,(SUM(OFFSET($I$76,0,AS$5-$I$5-$A96+1)))*$C149))</f>
        <v>0</v>
      </c>
      <c r="AT149" s="186">
        <f ca="1">IF(AT$5-$I$5&lt;$A96-1," ",IF(AT$5-$I$5+1&gt;'Primary Inputs'!$C$17,0,(SUM(OFFSET($I$76,0,AT$5-$I$5-$A96+1)))*$C149))</f>
        <v>0</v>
      </c>
      <c r="AU149" s="186">
        <f ca="1">IF(AU$5-$I$5&lt;$A96-1," ",IF(AU$5-$I$5+1&gt;'Primary Inputs'!$C$17,0,(SUM(OFFSET($I$76,0,AU$5-$I$5-$A96+1)))*$C149))</f>
        <v>0</v>
      </c>
      <c r="AV149" s="186">
        <f ca="1">IF(AV$5-$I$5&lt;$A96-1," ",IF(AV$5-$I$5+1&gt;'Primary Inputs'!$C$17,0,(SUM(OFFSET($I$76,0,AV$5-$I$5-$A96+1)))*$C149))</f>
        <v>0</v>
      </c>
      <c r="AW149" s="186">
        <f ca="1">IF(AW$5-$I$5&lt;$A96-1," ",IF(AW$5-$I$5+1&gt;'Primary Inputs'!$C$17,0,(SUM(OFFSET($I$76,0,AW$5-$I$5-$A96+1)))*$C149))</f>
        <v>0</v>
      </c>
      <c r="AX149" s="186">
        <f ca="1">IF(AX$5-$I$5&lt;$A96-1," ",IF(AX$5-$I$5+1&gt;'Primary Inputs'!$C$17,0,(SUM(OFFSET($I$76,0,AX$5-$I$5-$A96+1)))*$C149))</f>
        <v>0</v>
      </c>
      <c r="AY149" s="186">
        <f ca="1">IF(AY$5-$I$5&lt;$A96-1," ",IF(AY$5-$I$5+1&gt;'Primary Inputs'!$C$17,0,(SUM(OFFSET($I$76,0,AY$5-$I$5-$A96+1)))*$C149))</f>
        <v>0</v>
      </c>
      <c r="AZ149" s="186">
        <f ca="1">IF(AZ$5-$I$5&lt;$A96-1," ",IF(AZ$5-$I$5+1&gt;'Primary Inputs'!$C$17,0,(SUM(OFFSET($I$76,0,AZ$5-$I$5-$A96+1)))*$C149))</f>
        <v>0</v>
      </c>
      <c r="BA149" s="186">
        <f ca="1">IF(BA$5-$I$5&lt;$A96-1," ",IF(BA$5-$I$5+1&gt;'Primary Inputs'!$C$17,0,(SUM(OFFSET($I$76,0,BA$5-$I$5-$A96+1)))*$C149))</f>
        <v>0</v>
      </c>
      <c r="BB149" s="186">
        <f ca="1">IF(BB$5-$I$5&lt;$A96-1," ",IF(BB$5-$I$5+1&gt;'Primary Inputs'!$C$17,0,(SUM(OFFSET($I$76,0,BB$5-$I$5-$A96+1)))*$C149))</f>
        <v>0</v>
      </c>
      <c r="BC149" s="186">
        <f ca="1">IF(BC$5-$I$5&lt;$A96-1," ",IF(BC$5-$I$5+1&gt;'Primary Inputs'!$C$17,0,(SUM(OFFSET($I$76,0,BC$5-$I$5-$A96+1)))*$C149))</f>
        <v>0</v>
      </c>
      <c r="BD149" s="186">
        <f ca="1">IF(BD$5-$I$5&lt;$A96-1," ",IF(BD$5-$I$5+1&gt;'Primary Inputs'!$C$17,0,(SUM(OFFSET($I$76,0,BD$5-$I$5-$A96+1)))*$C149))</f>
        <v>0</v>
      </c>
      <c r="BE149" s="186">
        <f ca="1">IF(BE$5-$I$5&lt;$A96-1," ",IF(BE$5-$I$5+1&gt;'Primary Inputs'!$C$17,0,(SUM(OFFSET($I$76,0,BE$5-$I$5-$A96+1)))*$C149))</f>
        <v>0</v>
      </c>
      <c r="BF149" s="186">
        <f ca="1">IF(BF$5-$I$5&lt;$A96-1," ",IF(BF$5-$I$5+1&gt;'Primary Inputs'!$C$17,0,(SUM(OFFSET($I$76,0,BF$5-$I$5-$A96+1)))*$C149))</f>
        <v>0</v>
      </c>
    </row>
    <row r="150" spans="2:58">
      <c r="B150" s="134" t="s">
        <v>190</v>
      </c>
      <c r="C150" s="134">
        <f t="shared" ca="1" si="5"/>
        <v>0</v>
      </c>
      <c r="I150" s="186" t="str">
        <f ca="1">IF(I$5-$I$5&lt;$A97-1," ",IF(I$5-$I$5+1&gt;'Primary Inputs'!$C$17,0,(SUM(OFFSET($I$76,0,I$5-$I$5-$A97+1)))*$C150))</f>
        <v xml:space="preserve"> </v>
      </c>
      <c r="J150" s="186" t="str">
        <f ca="1">IF(J$5-$I$5&lt;$A97-1," ",IF(J$5-$I$5+1&gt;'Primary Inputs'!$C$17,0,(SUM(OFFSET($I$76,0,J$5-$I$5-$A97+1)))*$C150))</f>
        <v xml:space="preserve"> </v>
      </c>
      <c r="K150" s="186" t="str">
        <f ca="1">IF(K$5-$I$5&lt;$A97-1," ",IF(K$5-$I$5+1&gt;'Primary Inputs'!$C$17,0,(SUM(OFFSET($I$76,0,K$5-$I$5-$A97+1)))*$C150))</f>
        <v xml:space="preserve"> </v>
      </c>
      <c r="L150" s="186" t="str">
        <f ca="1">IF(L$5-$I$5&lt;$A97-1," ",IF(L$5-$I$5+1&gt;'Primary Inputs'!$C$17,0,(SUM(OFFSET($I$76,0,L$5-$I$5-$A97+1)))*$C150))</f>
        <v xml:space="preserve"> </v>
      </c>
      <c r="M150" s="186" t="str">
        <f ca="1">IF(M$5-$I$5&lt;$A97-1," ",IF(M$5-$I$5+1&gt;'Primary Inputs'!$C$17,0,(SUM(OFFSET($I$76,0,M$5-$I$5-$A97+1)))*$C150))</f>
        <v xml:space="preserve"> </v>
      </c>
      <c r="N150" s="186" t="str">
        <f ca="1">IF(N$5-$I$5&lt;$A97-1," ",IF(N$5-$I$5+1&gt;'Primary Inputs'!$C$17,0,(SUM(OFFSET($I$76,0,N$5-$I$5-$A97+1)))*$C150))</f>
        <v xml:space="preserve"> </v>
      </c>
      <c r="O150" s="186" t="str">
        <f ca="1">IF(O$5-$I$5&lt;$A97-1," ",IF(O$5-$I$5+1&gt;'Primary Inputs'!$C$17,0,(SUM(OFFSET($I$76,0,O$5-$I$5-$A97+1)))*$C150))</f>
        <v xml:space="preserve"> </v>
      </c>
      <c r="P150" s="186" t="str">
        <f ca="1">IF(P$5-$I$5&lt;$A97-1," ",IF(P$5-$I$5+1&gt;'Primary Inputs'!$C$17,0,(SUM(OFFSET($I$76,0,P$5-$I$5-$A97+1)))*$C150))</f>
        <v xml:space="preserve"> </v>
      </c>
      <c r="Q150" s="186" t="str">
        <f ca="1">IF(Q$5-$I$5&lt;$A97-1," ",IF(Q$5-$I$5+1&gt;'Primary Inputs'!$C$17,0,(SUM(OFFSET($I$76,0,Q$5-$I$5-$A97+1)))*$C150))</f>
        <v xml:space="preserve"> </v>
      </c>
      <c r="R150" s="186" t="str">
        <f ca="1">IF(R$5-$I$5&lt;$A97-1," ",IF(R$5-$I$5+1&gt;'Primary Inputs'!$C$17,0,(SUM(OFFSET($I$76,0,R$5-$I$5-$A97+1)))*$C150))</f>
        <v xml:space="preserve"> </v>
      </c>
      <c r="S150" s="186" t="str">
        <f ca="1">IF(S$5-$I$5&lt;$A97-1," ",IF(S$5-$I$5+1&gt;'Primary Inputs'!$C$17,0,(SUM(OFFSET($I$76,0,S$5-$I$5-$A97+1)))*$C150))</f>
        <v xml:space="preserve"> </v>
      </c>
      <c r="T150" s="186" t="str">
        <f ca="1">IF(T$5-$I$5&lt;$A97-1," ",IF(T$5-$I$5+1&gt;'Primary Inputs'!$C$17,0,(SUM(OFFSET($I$76,0,T$5-$I$5-$A97+1)))*$C150))</f>
        <v xml:space="preserve"> </v>
      </c>
      <c r="U150" s="186" t="str">
        <f ca="1">IF(U$5-$I$5&lt;$A97-1," ",IF(U$5-$I$5+1&gt;'Primary Inputs'!$C$17,0,(SUM(OFFSET($I$76,0,U$5-$I$5-$A97+1)))*$C150))</f>
        <v xml:space="preserve"> </v>
      </c>
      <c r="V150" s="186" t="str">
        <f ca="1">IF(V$5-$I$5&lt;$A97-1," ",IF(V$5-$I$5+1&gt;'Primary Inputs'!$C$17,0,(SUM(OFFSET($I$76,0,V$5-$I$5-$A97+1)))*$C150))</f>
        <v xml:space="preserve"> </v>
      </c>
      <c r="W150" s="186" t="str">
        <f ca="1">IF(W$5-$I$5&lt;$A97-1," ",IF(W$5-$I$5+1&gt;'Primary Inputs'!$C$17,0,(SUM(OFFSET($I$76,0,W$5-$I$5-$A97+1)))*$C150))</f>
        <v xml:space="preserve"> </v>
      </c>
      <c r="X150" s="186" t="str">
        <f ca="1">IF(X$5-$I$5&lt;$A97-1," ",IF(X$5-$I$5+1&gt;'Primary Inputs'!$C$17,0,(SUM(OFFSET($I$76,0,X$5-$I$5-$A97+1)))*$C150))</f>
        <v xml:space="preserve"> </v>
      </c>
      <c r="Y150" s="186" t="str">
        <f ca="1">IF(Y$5-$I$5&lt;$A97-1," ",IF(Y$5-$I$5+1&gt;'Primary Inputs'!$C$17,0,(SUM(OFFSET($I$76,0,Y$5-$I$5-$A97+1)))*$C150))</f>
        <v xml:space="preserve"> </v>
      </c>
      <c r="Z150" s="186">
        <f ca="1">IF(Z$5-$I$5&lt;$A97-1," ",IF(Z$5-$I$5+1&gt;'Primary Inputs'!$C$17,0,(SUM(OFFSET($I$76,0,Z$5-$I$5-$A97+1)))*$C150))</f>
        <v>0</v>
      </c>
      <c r="AA150" s="186">
        <f ca="1">IF(AA$5-$I$5&lt;$A97-1," ",IF(AA$5-$I$5+1&gt;'Primary Inputs'!$C$17,0,(SUM(OFFSET($I$76,0,AA$5-$I$5-$A97+1)))*$C150))</f>
        <v>0</v>
      </c>
      <c r="AB150" s="186">
        <f ca="1">IF(AB$5-$I$5&lt;$A97-1," ",IF(AB$5-$I$5+1&gt;'Primary Inputs'!$C$17,0,(SUM(OFFSET($I$76,0,AB$5-$I$5-$A97+1)))*$C150))</f>
        <v>0</v>
      </c>
      <c r="AC150" s="186">
        <f ca="1">IF(AC$5-$I$5&lt;$A97-1," ",IF(AC$5-$I$5+1&gt;'Primary Inputs'!$C$17,0,(SUM(OFFSET($I$76,0,AC$5-$I$5-$A97+1)))*$C150))</f>
        <v>0</v>
      </c>
      <c r="AD150" s="186">
        <f ca="1">IF(AD$5-$I$5&lt;$A97-1," ",IF(AD$5-$I$5+1&gt;'Primary Inputs'!$C$17,0,(SUM(OFFSET($I$76,0,AD$5-$I$5-$A97+1)))*$C150))</f>
        <v>0</v>
      </c>
      <c r="AE150" s="186">
        <f ca="1">IF(AE$5-$I$5&lt;$A97-1," ",IF(AE$5-$I$5+1&gt;'Primary Inputs'!$C$17,0,(SUM(OFFSET($I$76,0,AE$5-$I$5-$A97+1)))*$C150))</f>
        <v>0</v>
      </c>
      <c r="AF150" s="186">
        <f ca="1">IF(AF$5-$I$5&lt;$A97-1," ",IF(AF$5-$I$5+1&gt;'Primary Inputs'!$C$17,0,(SUM(OFFSET($I$76,0,AF$5-$I$5-$A97+1)))*$C150))</f>
        <v>0</v>
      </c>
      <c r="AG150" s="186">
        <f ca="1">IF(AG$5-$I$5&lt;$A97-1," ",IF(AG$5-$I$5+1&gt;'Primary Inputs'!$C$17,0,(SUM(OFFSET($I$76,0,AG$5-$I$5-$A97+1)))*$C150))</f>
        <v>0</v>
      </c>
      <c r="AH150" s="186">
        <f ca="1">IF(AH$5-$I$5&lt;$A97-1," ",IF(AH$5-$I$5+1&gt;'Primary Inputs'!$C$17,0,(SUM(OFFSET($I$76,0,AH$5-$I$5-$A97+1)))*$C150))</f>
        <v>0</v>
      </c>
      <c r="AI150" s="186">
        <f ca="1">IF(AI$5-$I$5&lt;$A97-1," ",IF(AI$5-$I$5+1&gt;'Primary Inputs'!$C$17,0,(SUM(OFFSET($I$76,0,AI$5-$I$5-$A97+1)))*$C150))</f>
        <v>0</v>
      </c>
      <c r="AJ150" s="186">
        <f ca="1">IF(AJ$5-$I$5&lt;$A97-1," ",IF(AJ$5-$I$5+1&gt;'Primary Inputs'!$C$17,0,(SUM(OFFSET($I$76,0,AJ$5-$I$5-$A97+1)))*$C150))</f>
        <v>0</v>
      </c>
      <c r="AK150" s="186">
        <f ca="1">IF(AK$5-$I$5&lt;$A97-1," ",IF(AK$5-$I$5+1&gt;'Primary Inputs'!$C$17,0,(SUM(OFFSET($I$76,0,AK$5-$I$5-$A97+1)))*$C150))</f>
        <v>0</v>
      </c>
      <c r="AL150" s="186">
        <f ca="1">IF(AL$5-$I$5&lt;$A97-1," ",IF(AL$5-$I$5+1&gt;'Primary Inputs'!$C$17,0,(SUM(OFFSET($I$76,0,AL$5-$I$5-$A97+1)))*$C150))</f>
        <v>0</v>
      </c>
      <c r="AM150" s="186">
        <f ca="1">IF(AM$5-$I$5&lt;$A97-1," ",IF(AM$5-$I$5+1&gt;'Primary Inputs'!$C$17,0,(SUM(OFFSET($I$76,0,AM$5-$I$5-$A97+1)))*$C150))</f>
        <v>0</v>
      </c>
      <c r="AN150" s="186">
        <f ca="1">IF(AN$5-$I$5&lt;$A97-1," ",IF(AN$5-$I$5+1&gt;'Primary Inputs'!$C$17,0,(SUM(OFFSET($I$76,0,AN$5-$I$5-$A97+1)))*$C150))</f>
        <v>0</v>
      </c>
      <c r="AO150" s="186">
        <f ca="1">IF(AO$5-$I$5&lt;$A97-1," ",IF(AO$5-$I$5+1&gt;'Primary Inputs'!$C$17,0,(SUM(OFFSET($I$76,0,AO$5-$I$5-$A97+1)))*$C150))</f>
        <v>0</v>
      </c>
      <c r="AP150" s="186">
        <f ca="1">IF(AP$5-$I$5&lt;$A97-1," ",IF(AP$5-$I$5+1&gt;'Primary Inputs'!$C$17,0,(SUM(OFFSET($I$76,0,AP$5-$I$5-$A97+1)))*$C150))</f>
        <v>0</v>
      </c>
      <c r="AQ150" s="186">
        <f ca="1">IF(AQ$5-$I$5&lt;$A97-1," ",IF(AQ$5-$I$5+1&gt;'Primary Inputs'!$C$17,0,(SUM(OFFSET($I$76,0,AQ$5-$I$5-$A97+1)))*$C150))</f>
        <v>0</v>
      </c>
      <c r="AR150" s="186">
        <f ca="1">IF(AR$5-$I$5&lt;$A97-1," ",IF(AR$5-$I$5+1&gt;'Primary Inputs'!$C$17,0,(SUM(OFFSET($I$76,0,AR$5-$I$5-$A97+1)))*$C150))</f>
        <v>0</v>
      </c>
      <c r="AS150" s="186">
        <f ca="1">IF(AS$5-$I$5&lt;$A97-1," ",IF(AS$5-$I$5+1&gt;'Primary Inputs'!$C$17,0,(SUM(OFFSET($I$76,0,AS$5-$I$5-$A97+1)))*$C150))</f>
        <v>0</v>
      </c>
      <c r="AT150" s="186">
        <f ca="1">IF(AT$5-$I$5&lt;$A97-1," ",IF(AT$5-$I$5+1&gt;'Primary Inputs'!$C$17,0,(SUM(OFFSET($I$76,0,AT$5-$I$5-$A97+1)))*$C150))</f>
        <v>0</v>
      </c>
      <c r="AU150" s="186">
        <f ca="1">IF(AU$5-$I$5&lt;$A97-1," ",IF(AU$5-$I$5+1&gt;'Primary Inputs'!$C$17,0,(SUM(OFFSET($I$76,0,AU$5-$I$5-$A97+1)))*$C150))</f>
        <v>0</v>
      </c>
      <c r="AV150" s="186">
        <f ca="1">IF(AV$5-$I$5&lt;$A97-1," ",IF(AV$5-$I$5+1&gt;'Primary Inputs'!$C$17,0,(SUM(OFFSET($I$76,0,AV$5-$I$5-$A97+1)))*$C150))</f>
        <v>0</v>
      </c>
      <c r="AW150" s="186">
        <f ca="1">IF(AW$5-$I$5&lt;$A97-1," ",IF(AW$5-$I$5+1&gt;'Primary Inputs'!$C$17,0,(SUM(OFFSET($I$76,0,AW$5-$I$5-$A97+1)))*$C150))</f>
        <v>0</v>
      </c>
      <c r="AX150" s="186">
        <f ca="1">IF(AX$5-$I$5&lt;$A97-1," ",IF(AX$5-$I$5+1&gt;'Primary Inputs'!$C$17,0,(SUM(OFFSET($I$76,0,AX$5-$I$5-$A97+1)))*$C150))</f>
        <v>0</v>
      </c>
      <c r="AY150" s="186">
        <f ca="1">IF(AY$5-$I$5&lt;$A97-1," ",IF(AY$5-$I$5+1&gt;'Primary Inputs'!$C$17,0,(SUM(OFFSET($I$76,0,AY$5-$I$5-$A97+1)))*$C150))</f>
        <v>0</v>
      </c>
      <c r="AZ150" s="186">
        <f ca="1">IF(AZ$5-$I$5&lt;$A97-1," ",IF(AZ$5-$I$5+1&gt;'Primary Inputs'!$C$17,0,(SUM(OFFSET($I$76,0,AZ$5-$I$5-$A97+1)))*$C150))</f>
        <v>0</v>
      </c>
      <c r="BA150" s="186">
        <f ca="1">IF(BA$5-$I$5&lt;$A97-1," ",IF(BA$5-$I$5+1&gt;'Primary Inputs'!$C$17,0,(SUM(OFFSET($I$76,0,BA$5-$I$5-$A97+1)))*$C150))</f>
        <v>0</v>
      </c>
      <c r="BB150" s="186">
        <f ca="1">IF(BB$5-$I$5&lt;$A97-1," ",IF(BB$5-$I$5+1&gt;'Primary Inputs'!$C$17,0,(SUM(OFFSET($I$76,0,BB$5-$I$5-$A97+1)))*$C150))</f>
        <v>0</v>
      </c>
      <c r="BC150" s="186">
        <f ca="1">IF(BC$5-$I$5&lt;$A97-1," ",IF(BC$5-$I$5+1&gt;'Primary Inputs'!$C$17,0,(SUM(OFFSET($I$76,0,BC$5-$I$5-$A97+1)))*$C150))</f>
        <v>0</v>
      </c>
      <c r="BD150" s="186">
        <f ca="1">IF(BD$5-$I$5&lt;$A97-1," ",IF(BD$5-$I$5+1&gt;'Primary Inputs'!$C$17,0,(SUM(OFFSET($I$76,0,BD$5-$I$5-$A97+1)))*$C150))</f>
        <v>0</v>
      </c>
      <c r="BE150" s="186">
        <f ca="1">IF(BE$5-$I$5&lt;$A97-1," ",IF(BE$5-$I$5+1&gt;'Primary Inputs'!$C$17,0,(SUM(OFFSET($I$76,0,BE$5-$I$5-$A97+1)))*$C150))</f>
        <v>0</v>
      </c>
      <c r="BF150" s="186">
        <f ca="1">IF(BF$5-$I$5&lt;$A97-1," ",IF(BF$5-$I$5+1&gt;'Primary Inputs'!$C$17,0,(SUM(OFFSET($I$76,0,BF$5-$I$5-$A97+1)))*$C150))</f>
        <v>0</v>
      </c>
    </row>
    <row r="151" spans="2:58">
      <c r="B151" s="134" t="s">
        <v>191</v>
      </c>
      <c r="C151" s="134">
        <f t="shared" ca="1" si="5"/>
        <v>0</v>
      </c>
      <c r="I151" s="186" t="str">
        <f ca="1">IF(I$5-$I$5&lt;$A98-1," ",IF(I$5-$I$5+1&gt;'Primary Inputs'!$C$17,0,(SUM(OFFSET($I$76,0,I$5-$I$5-$A98+1)))*$C151))</f>
        <v xml:space="preserve"> </v>
      </c>
      <c r="J151" s="186" t="str">
        <f ca="1">IF(J$5-$I$5&lt;$A98-1," ",IF(J$5-$I$5+1&gt;'Primary Inputs'!$C$17,0,(SUM(OFFSET($I$76,0,J$5-$I$5-$A98+1)))*$C151))</f>
        <v xml:space="preserve"> </v>
      </c>
      <c r="K151" s="186" t="str">
        <f ca="1">IF(K$5-$I$5&lt;$A98-1," ",IF(K$5-$I$5+1&gt;'Primary Inputs'!$C$17,0,(SUM(OFFSET($I$76,0,K$5-$I$5-$A98+1)))*$C151))</f>
        <v xml:space="preserve"> </v>
      </c>
      <c r="L151" s="186" t="str">
        <f ca="1">IF(L$5-$I$5&lt;$A98-1," ",IF(L$5-$I$5+1&gt;'Primary Inputs'!$C$17,0,(SUM(OFFSET($I$76,0,L$5-$I$5-$A98+1)))*$C151))</f>
        <v xml:space="preserve"> </v>
      </c>
      <c r="M151" s="186" t="str">
        <f ca="1">IF(M$5-$I$5&lt;$A98-1," ",IF(M$5-$I$5+1&gt;'Primary Inputs'!$C$17,0,(SUM(OFFSET($I$76,0,M$5-$I$5-$A98+1)))*$C151))</f>
        <v xml:space="preserve"> </v>
      </c>
      <c r="N151" s="186" t="str">
        <f ca="1">IF(N$5-$I$5&lt;$A98-1," ",IF(N$5-$I$5+1&gt;'Primary Inputs'!$C$17,0,(SUM(OFFSET($I$76,0,N$5-$I$5-$A98+1)))*$C151))</f>
        <v xml:space="preserve"> </v>
      </c>
      <c r="O151" s="186" t="str">
        <f ca="1">IF(O$5-$I$5&lt;$A98-1," ",IF(O$5-$I$5+1&gt;'Primary Inputs'!$C$17,0,(SUM(OFFSET($I$76,0,O$5-$I$5-$A98+1)))*$C151))</f>
        <v xml:space="preserve"> </v>
      </c>
      <c r="P151" s="186" t="str">
        <f ca="1">IF(P$5-$I$5&lt;$A98-1," ",IF(P$5-$I$5+1&gt;'Primary Inputs'!$C$17,0,(SUM(OFFSET($I$76,0,P$5-$I$5-$A98+1)))*$C151))</f>
        <v xml:space="preserve"> </v>
      </c>
      <c r="Q151" s="186" t="str">
        <f ca="1">IF(Q$5-$I$5&lt;$A98-1," ",IF(Q$5-$I$5+1&gt;'Primary Inputs'!$C$17,0,(SUM(OFFSET($I$76,0,Q$5-$I$5-$A98+1)))*$C151))</f>
        <v xml:space="preserve"> </v>
      </c>
      <c r="R151" s="186" t="str">
        <f ca="1">IF(R$5-$I$5&lt;$A98-1," ",IF(R$5-$I$5+1&gt;'Primary Inputs'!$C$17,0,(SUM(OFFSET($I$76,0,R$5-$I$5-$A98+1)))*$C151))</f>
        <v xml:space="preserve"> </v>
      </c>
      <c r="S151" s="186" t="str">
        <f ca="1">IF(S$5-$I$5&lt;$A98-1," ",IF(S$5-$I$5+1&gt;'Primary Inputs'!$C$17,0,(SUM(OFFSET($I$76,0,S$5-$I$5-$A98+1)))*$C151))</f>
        <v xml:space="preserve"> </v>
      </c>
      <c r="T151" s="186" t="str">
        <f ca="1">IF(T$5-$I$5&lt;$A98-1," ",IF(T$5-$I$5+1&gt;'Primary Inputs'!$C$17,0,(SUM(OFFSET($I$76,0,T$5-$I$5-$A98+1)))*$C151))</f>
        <v xml:space="preserve"> </v>
      </c>
      <c r="U151" s="186" t="str">
        <f ca="1">IF(U$5-$I$5&lt;$A98-1," ",IF(U$5-$I$5+1&gt;'Primary Inputs'!$C$17,0,(SUM(OFFSET($I$76,0,U$5-$I$5-$A98+1)))*$C151))</f>
        <v xml:space="preserve"> </v>
      </c>
      <c r="V151" s="186" t="str">
        <f ca="1">IF(V$5-$I$5&lt;$A98-1," ",IF(V$5-$I$5+1&gt;'Primary Inputs'!$C$17,0,(SUM(OFFSET($I$76,0,V$5-$I$5-$A98+1)))*$C151))</f>
        <v xml:space="preserve"> </v>
      </c>
      <c r="W151" s="186" t="str">
        <f ca="1">IF(W$5-$I$5&lt;$A98-1," ",IF(W$5-$I$5+1&gt;'Primary Inputs'!$C$17,0,(SUM(OFFSET($I$76,0,W$5-$I$5-$A98+1)))*$C151))</f>
        <v xml:space="preserve"> </v>
      </c>
      <c r="X151" s="186" t="str">
        <f ca="1">IF(X$5-$I$5&lt;$A98-1," ",IF(X$5-$I$5+1&gt;'Primary Inputs'!$C$17,0,(SUM(OFFSET($I$76,0,X$5-$I$5-$A98+1)))*$C151))</f>
        <v xml:space="preserve"> </v>
      </c>
      <c r="Y151" s="186" t="str">
        <f ca="1">IF(Y$5-$I$5&lt;$A98-1," ",IF(Y$5-$I$5+1&gt;'Primary Inputs'!$C$17,0,(SUM(OFFSET($I$76,0,Y$5-$I$5-$A98+1)))*$C151))</f>
        <v xml:space="preserve"> </v>
      </c>
      <c r="Z151" s="186" t="str">
        <f ca="1">IF(Z$5-$I$5&lt;$A98-1," ",IF(Z$5-$I$5+1&gt;'Primary Inputs'!$C$17,0,(SUM(OFFSET($I$76,0,Z$5-$I$5-$A98+1)))*$C151))</f>
        <v xml:space="preserve"> </v>
      </c>
      <c r="AA151" s="186">
        <f ca="1">IF(AA$5-$I$5&lt;$A98-1," ",IF(AA$5-$I$5+1&gt;'Primary Inputs'!$C$17,0,(SUM(OFFSET($I$76,0,AA$5-$I$5-$A98+1)))*$C151))</f>
        <v>0</v>
      </c>
      <c r="AB151" s="186">
        <f ca="1">IF(AB$5-$I$5&lt;$A98-1," ",IF(AB$5-$I$5+1&gt;'Primary Inputs'!$C$17,0,(SUM(OFFSET($I$76,0,AB$5-$I$5-$A98+1)))*$C151))</f>
        <v>0</v>
      </c>
      <c r="AC151" s="186">
        <f ca="1">IF(AC$5-$I$5&lt;$A98-1," ",IF(AC$5-$I$5+1&gt;'Primary Inputs'!$C$17,0,(SUM(OFFSET($I$76,0,AC$5-$I$5-$A98+1)))*$C151))</f>
        <v>0</v>
      </c>
      <c r="AD151" s="186">
        <f ca="1">IF(AD$5-$I$5&lt;$A98-1," ",IF(AD$5-$I$5+1&gt;'Primary Inputs'!$C$17,0,(SUM(OFFSET($I$76,0,AD$5-$I$5-$A98+1)))*$C151))</f>
        <v>0</v>
      </c>
      <c r="AE151" s="186">
        <f ca="1">IF(AE$5-$I$5&lt;$A98-1," ",IF(AE$5-$I$5+1&gt;'Primary Inputs'!$C$17,0,(SUM(OFFSET($I$76,0,AE$5-$I$5-$A98+1)))*$C151))</f>
        <v>0</v>
      </c>
      <c r="AF151" s="186">
        <f ca="1">IF(AF$5-$I$5&lt;$A98-1," ",IF(AF$5-$I$5+1&gt;'Primary Inputs'!$C$17,0,(SUM(OFFSET($I$76,0,AF$5-$I$5-$A98+1)))*$C151))</f>
        <v>0</v>
      </c>
      <c r="AG151" s="186">
        <f ca="1">IF(AG$5-$I$5&lt;$A98-1," ",IF(AG$5-$I$5+1&gt;'Primary Inputs'!$C$17,0,(SUM(OFFSET($I$76,0,AG$5-$I$5-$A98+1)))*$C151))</f>
        <v>0</v>
      </c>
      <c r="AH151" s="186">
        <f ca="1">IF(AH$5-$I$5&lt;$A98-1," ",IF(AH$5-$I$5+1&gt;'Primary Inputs'!$C$17,0,(SUM(OFFSET($I$76,0,AH$5-$I$5-$A98+1)))*$C151))</f>
        <v>0</v>
      </c>
      <c r="AI151" s="186">
        <f ca="1">IF(AI$5-$I$5&lt;$A98-1," ",IF(AI$5-$I$5+1&gt;'Primary Inputs'!$C$17,0,(SUM(OFFSET($I$76,0,AI$5-$I$5-$A98+1)))*$C151))</f>
        <v>0</v>
      </c>
      <c r="AJ151" s="186">
        <f ca="1">IF(AJ$5-$I$5&lt;$A98-1," ",IF(AJ$5-$I$5+1&gt;'Primary Inputs'!$C$17,0,(SUM(OFFSET($I$76,0,AJ$5-$I$5-$A98+1)))*$C151))</f>
        <v>0</v>
      </c>
      <c r="AK151" s="186">
        <f ca="1">IF(AK$5-$I$5&lt;$A98-1," ",IF(AK$5-$I$5+1&gt;'Primary Inputs'!$C$17,0,(SUM(OFFSET($I$76,0,AK$5-$I$5-$A98+1)))*$C151))</f>
        <v>0</v>
      </c>
      <c r="AL151" s="186">
        <f ca="1">IF(AL$5-$I$5&lt;$A98-1," ",IF(AL$5-$I$5+1&gt;'Primary Inputs'!$C$17,0,(SUM(OFFSET($I$76,0,AL$5-$I$5-$A98+1)))*$C151))</f>
        <v>0</v>
      </c>
      <c r="AM151" s="186">
        <f ca="1">IF(AM$5-$I$5&lt;$A98-1," ",IF(AM$5-$I$5+1&gt;'Primary Inputs'!$C$17,0,(SUM(OFFSET($I$76,0,AM$5-$I$5-$A98+1)))*$C151))</f>
        <v>0</v>
      </c>
      <c r="AN151" s="186">
        <f ca="1">IF(AN$5-$I$5&lt;$A98-1," ",IF(AN$5-$I$5+1&gt;'Primary Inputs'!$C$17,0,(SUM(OFFSET($I$76,0,AN$5-$I$5-$A98+1)))*$C151))</f>
        <v>0</v>
      </c>
      <c r="AO151" s="186">
        <f ca="1">IF(AO$5-$I$5&lt;$A98-1," ",IF(AO$5-$I$5+1&gt;'Primary Inputs'!$C$17,0,(SUM(OFFSET($I$76,0,AO$5-$I$5-$A98+1)))*$C151))</f>
        <v>0</v>
      </c>
      <c r="AP151" s="186">
        <f ca="1">IF(AP$5-$I$5&lt;$A98-1," ",IF(AP$5-$I$5+1&gt;'Primary Inputs'!$C$17,0,(SUM(OFFSET($I$76,0,AP$5-$I$5-$A98+1)))*$C151))</f>
        <v>0</v>
      </c>
      <c r="AQ151" s="186">
        <f ca="1">IF(AQ$5-$I$5&lt;$A98-1," ",IF(AQ$5-$I$5+1&gt;'Primary Inputs'!$C$17,0,(SUM(OFFSET($I$76,0,AQ$5-$I$5-$A98+1)))*$C151))</f>
        <v>0</v>
      </c>
      <c r="AR151" s="186">
        <f ca="1">IF(AR$5-$I$5&lt;$A98-1," ",IF(AR$5-$I$5+1&gt;'Primary Inputs'!$C$17,0,(SUM(OFFSET($I$76,0,AR$5-$I$5-$A98+1)))*$C151))</f>
        <v>0</v>
      </c>
      <c r="AS151" s="186">
        <f ca="1">IF(AS$5-$I$5&lt;$A98-1," ",IF(AS$5-$I$5+1&gt;'Primary Inputs'!$C$17,0,(SUM(OFFSET($I$76,0,AS$5-$I$5-$A98+1)))*$C151))</f>
        <v>0</v>
      </c>
      <c r="AT151" s="186">
        <f ca="1">IF(AT$5-$I$5&lt;$A98-1," ",IF(AT$5-$I$5+1&gt;'Primary Inputs'!$C$17,0,(SUM(OFFSET($I$76,0,AT$5-$I$5-$A98+1)))*$C151))</f>
        <v>0</v>
      </c>
      <c r="AU151" s="186">
        <f ca="1">IF(AU$5-$I$5&lt;$A98-1," ",IF(AU$5-$I$5+1&gt;'Primary Inputs'!$C$17,0,(SUM(OFFSET($I$76,0,AU$5-$I$5-$A98+1)))*$C151))</f>
        <v>0</v>
      </c>
      <c r="AV151" s="186">
        <f ca="1">IF(AV$5-$I$5&lt;$A98-1," ",IF(AV$5-$I$5+1&gt;'Primary Inputs'!$C$17,0,(SUM(OFFSET($I$76,0,AV$5-$I$5-$A98+1)))*$C151))</f>
        <v>0</v>
      </c>
      <c r="AW151" s="186">
        <f ca="1">IF(AW$5-$I$5&lt;$A98-1," ",IF(AW$5-$I$5+1&gt;'Primary Inputs'!$C$17,0,(SUM(OFFSET($I$76,0,AW$5-$I$5-$A98+1)))*$C151))</f>
        <v>0</v>
      </c>
      <c r="AX151" s="186">
        <f ca="1">IF(AX$5-$I$5&lt;$A98-1," ",IF(AX$5-$I$5+1&gt;'Primary Inputs'!$C$17,0,(SUM(OFFSET($I$76,0,AX$5-$I$5-$A98+1)))*$C151))</f>
        <v>0</v>
      </c>
      <c r="AY151" s="186">
        <f ca="1">IF(AY$5-$I$5&lt;$A98-1," ",IF(AY$5-$I$5+1&gt;'Primary Inputs'!$C$17,0,(SUM(OFFSET($I$76,0,AY$5-$I$5-$A98+1)))*$C151))</f>
        <v>0</v>
      </c>
      <c r="AZ151" s="186">
        <f ca="1">IF(AZ$5-$I$5&lt;$A98-1," ",IF(AZ$5-$I$5+1&gt;'Primary Inputs'!$C$17,0,(SUM(OFFSET($I$76,0,AZ$5-$I$5-$A98+1)))*$C151))</f>
        <v>0</v>
      </c>
      <c r="BA151" s="186">
        <f ca="1">IF(BA$5-$I$5&lt;$A98-1," ",IF(BA$5-$I$5+1&gt;'Primary Inputs'!$C$17,0,(SUM(OFFSET($I$76,0,BA$5-$I$5-$A98+1)))*$C151))</f>
        <v>0</v>
      </c>
      <c r="BB151" s="186">
        <f ca="1">IF(BB$5-$I$5&lt;$A98-1," ",IF(BB$5-$I$5+1&gt;'Primary Inputs'!$C$17,0,(SUM(OFFSET($I$76,0,BB$5-$I$5-$A98+1)))*$C151))</f>
        <v>0</v>
      </c>
      <c r="BC151" s="186">
        <f ca="1">IF(BC$5-$I$5&lt;$A98-1," ",IF(BC$5-$I$5+1&gt;'Primary Inputs'!$C$17,0,(SUM(OFFSET($I$76,0,BC$5-$I$5-$A98+1)))*$C151))</f>
        <v>0</v>
      </c>
      <c r="BD151" s="186">
        <f ca="1">IF(BD$5-$I$5&lt;$A98-1," ",IF(BD$5-$I$5+1&gt;'Primary Inputs'!$C$17,0,(SUM(OFFSET($I$76,0,BD$5-$I$5-$A98+1)))*$C151))</f>
        <v>0</v>
      </c>
      <c r="BE151" s="186">
        <f ca="1">IF(BE$5-$I$5&lt;$A98-1," ",IF(BE$5-$I$5+1&gt;'Primary Inputs'!$C$17,0,(SUM(OFFSET($I$76,0,BE$5-$I$5-$A98+1)))*$C151))</f>
        <v>0</v>
      </c>
      <c r="BF151" s="186">
        <f ca="1">IF(BF$5-$I$5&lt;$A98-1," ",IF(BF$5-$I$5+1&gt;'Primary Inputs'!$C$17,0,(SUM(OFFSET($I$76,0,BF$5-$I$5-$A98+1)))*$C151))</f>
        <v>0</v>
      </c>
    </row>
    <row r="152" spans="2:58">
      <c r="B152" s="134" t="s">
        <v>192</v>
      </c>
      <c r="C152" s="134">
        <f t="shared" ca="1" si="5"/>
        <v>0</v>
      </c>
      <c r="I152" s="186" t="str">
        <f ca="1">IF(I$5-$I$5&lt;$A99-1," ",IF(I$5-$I$5+1&gt;'Primary Inputs'!$C$17,0,(SUM(OFFSET($I$76,0,I$5-$I$5-$A99+1)))*$C152))</f>
        <v xml:space="preserve"> </v>
      </c>
      <c r="J152" s="186" t="str">
        <f ca="1">IF(J$5-$I$5&lt;$A99-1," ",IF(J$5-$I$5+1&gt;'Primary Inputs'!$C$17,0,(SUM(OFFSET($I$76,0,J$5-$I$5-$A99+1)))*$C152))</f>
        <v xml:space="preserve"> </v>
      </c>
      <c r="K152" s="186" t="str">
        <f ca="1">IF(K$5-$I$5&lt;$A99-1," ",IF(K$5-$I$5+1&gt;'Primary Inputs'!$C$17,0,(SUM(OFFSET($I$76,0,K$5-$I$5-$A99+1)))*$C152))</f>
        <v xml:space="preserve"> </v>
      </c>
      <c r="L152" s="186" t="str">
        <f ca="1">IF(L$5-$I$5&lt;$A99-1," ",IF(L$5-$I$5+1&gt;'Primary Inputs'!$C$17,0,(SUM(OFFSET($I$76,0,L$5-$I$5-$A99+1)))*$C152))</f>
        <v xml:space="preserve"> </v>
      </c>
      <c r="M152" s="186" t="str">
        <f ca="1">IF(M$5-$I$5&lt;$A99-1," ",IF(M$5-$I$5+1&gt;'Primary Inputs'!$C$17,0,(SUM(OFFSET($I$76,0,M$5-$I$5-$A99+1)))*$C152))</f>
        <v xml:space="preserve"> </v>
      </c>
      <c r="N152" s="186" t="str">
        <f ca="1">IF(N$5-$I$5&lt;$A99-1," ",IF(N$5-$I$5+1&gt;'Primary Inputs'!$C$17,0,(SUM(OFFSET($I$76,0,N$5-$I$5-$A99+1)))*$C152))</f>
        <v xml:space="preserve"> </v>
      </c>
      <c r="O152" s="186" t="str">
        <f ca="1">IF(O$5-$I$5&lt;$A99-1," ",IF(O$5-$I$5+1&gt;'Primary Inputs'!$C$17,0,(SUM(OFFSET($I$76,0,O$5-$I$5-$A99+1)))*$C152))</f>
        <v xml:space="preserve"> </v>
      </c>
      <c r="P152" s="186" t="str">
        <f ca="1">IF(P$5-$I$5&lt;$A99-1," ",IF(P$5-$I$5+1&gt;'Primary Inputs'!$C$17,0,(SUM(OFFSET($I$76,0,P$5-$I$5-$A99+1)))*$C152))</f>
        <v xml:space="preserve"> </v>
      </c>
      <c r="Q152" s="186" t="str">
        <f ca="1">IF(Q$5-$I$5&lt;$A99-1," ",IF(Q$5-$I$5+1&gt;'Primary Inputs'!$C$17,0,(SUM(OFFSET($I$76,0,Q$5-$I$5-$A99+1)))*$C152))</f>
        <v xml:space="preserve"> </v>
      </c>
      <c r="R152" s="186" t="str">
        <f ca="1">IF(R$5-$I$5&lt;$A99-1," ",IF(R$5-$I$5+1&gt;'Primary Inputs'!$C$17,0,(SUM(OFFSET($I$76,0,R$5-$I$5-$A99+1)))*$C152))</f>
        <v xml:space="preserve"> </v>
      </c>
      <c r="S152" s="186" t="str">
        <f ca="1">IF(S$5-$I$5&lt;$A99-1," ",IF(S$5-$I$5+1&gt;'Primary Inputs'!$C$17,0,(SUM(OFFSET($I$76,0,S$5-$I$5-$A99+1)))*$C152))</f>
        <v xml:space="preserve"> </v>
      </c>
      <c r="T152" s="186" t="str">
        <f ca="1">IF(T$5-$I$5&lt;$A99-1," ",IF(T$5-$I$5+1&gt;'Primary Inputs'!$C$17,0,(SUM(OFFSET($I$76,0,T$5-$I$5-$A99+1)))*$C152))</f>
        <v xml:space="preserve"> </v>
      </c>
      <c r="U152" s="186" t="str">
        <f ca="1">IF(U$5-$I$5&lt;$A99-1," ",IF(U$5-$I$5+1&gt;'Primary Inputs'!$C$17,0,(SUM(OFFSET($I$76,0,U$5-$I$5-$A99+1)))*$C152))</f>
        <v xml:space="preserve"> </v>
      </c>
      <c r="V152" s="186" t="str">
        <f ca="1">IF(V$5-$I$5&lt;$A99-1," ",IF(V$5-$I$5+1&gt;'Primary Inputs'!$C$17,0,(SUM(OFFSET($I$76,0,V$5-$I$5-$A99+1)))*$C152))</f>
        <v xml:space="preserve"> </v>
      </c>
      <c r="W152" s="186" t="str">
        <f ca="1">IF(W$5-$I$5&lt;$A99-1," ",IF(W$5-$I$5+1&gt;'Primary Inputs'!$C$17,0,(SUM(OFFSET($I$76,0,W$5-$I$5-$A99+1)))*$C152))</f>
        <v xml:space="preserve"> </v>
      </c>
      <c r="X152" s="186" t="str">
        <f ca="1">IF(X$5-$I$5&lt;$A99-1," ",IF(X$5-$I$5+1&gt;'Primary Inputs'!$C$17,0,(SUM(OFFSET($I$76,0,X$5-$I$5-$A99+1)))*$C152))</f>
        <v xml:space="preserve"> </v>
      </c>
      <c r="Y152" s="186" t="str">
        <f ca="1">IF(Y$5-$I$5&lt;$A99-1," ",IF(Y$5-$I$5+1&gt;'Primary Inputs'!$C$17,0,(SUM(OFFSET($I$76,0,Y$5-$I$5-$A99+1)))*$C152))</f>
        <v xml:space="preserve"> </v>
      </c>
      <c r="Z152" s="186" t="str">
        <f ca="1">IF(Z$5-$I$5&lt;$A99-1," ",IF(Z$5-$I$5+1&gt;'Primary Inputs'!$C$17,0,(SUM(OFFSET($I$76,0,Z$5-$I$5-$A99+1)))*$C152))</f>
        <v xml:space="preserve"> </v>
      </c>
      <c r="AA152" s="186" t="str">
        <f ca="1">IF(AA$5-$I$5&lt;$A99-1," ",IF(AA$5-$I$5+1&gt;'Primary Inputs'!$C$17,0,(SUM(OFFSET($I$76,0,AA$5-$I$5-$A99+1)))*$C152))</f>
        <v xml:space="preserve"> </v>
      </c>
      <c r="AB152" s="186">
        <f ca="1">IF(AB$5-$I$5&lt;$A99-1," ",IF(AB$5-$I$5+1&gt;'Primary Inputs'!$C$17,0,(SUM(OFFSET($I$76,0,AB$5-$I$5-$A99+1)))*$C152))</f>
        <v>0</v>
      </c>
      <c r="AC152" s="186">
        <f ca="1">IF(AC$5-$I$5&lt;$A99-1," ",IF(AC$5-$I$5+1&gt;'Primary Inputs'!$C$17,0,(SUM(OFFSET($I$76,0,AC$5-$I$5-$A99+1)))*$C152))</f>
        <v>0</v>
      </c>
      <c r="AD152" s="186">
        <f ca="1">IF(AD$5-$I$5&lt;$A99-1," ",IF(AD$5-$I$5+1&gt;'Primary Inputs'!$C$17,0,(SUM(OFFSET($I$76,0,AD$5-$I$5-$A99+1)))*$C152))</f>
        <v>0</v>
      </c>
      <c r="AE152" s="186">
        <f ca="1">IF(AE$5-$I$5&lt;$A99-1," ",IF(AE$5-$I$5+1&gt;'Primary Inputs'!$C$17,0,(SUM(OFFSET($I$76,0,AE$5-$I$5-$A99+1)))*$C152))</f>
        <v>0</v>
      </c>
      <c r="AF152" s="186">
        <f ca="1">IF(AF$5-$I$5&lt;$A99-1," ",IF(AF$5-$I$5+1&gt;'Primary Inputs'!$C$17,0,(SUM(OFFSET($I$76,0,AF$5-$I$5-$A99+1)))*$C152))</f>
        <v>0</v>
      </c>
      <c r="AG152" s="186">
        <f ca="1">IF(AG$5-$I$5&lt;$A99-1," ",IF(AG$5-$I$5+1&gt;'Primary Inputs'!$C$17,0,(SUM(OFFSET($I$76,0,AG$5-$I$5-$A99+1)))*$C152))</f>
        <v>0</v>
      </c>
      <c r="AH152" s="186">
        <f ca="1">IF(AH$5-$I$5&lt;$A99-1," ",IF(AH$5-$I$5+1&gt;'Primary Inputs'!$C$17,0,(SUM(OFFSET($I$76,0,AH$5-$I$5-$A99+1)))*$C152))</f>
        <v>0</v>
      </c>
      <c r="AI152" s="186">
        <f ca="1">IF(AI$5-$I$5&lt;$A99-1," ",IF(AI$5-$I$5+1&gt;'Primary Inputs'!$C$17,0,(SUM(OFFSET($I$76,0,AI$5-$I$5-$A99+1)))*$C152))</f>
        <v>0</v>
      </c>
      <c r="AJ152" s="186">
        <f ca="1">IF(AJ$5-$I$5&lt;$A99-1," ",IF(AJ$5-$I$5+1&gt;'Primary Inputs'!$C$17,0,(SUM(OFFSET($I$76,0,AJ$5-$I$5-$A99+1)))*$C152))</f>
        <v>0</v>
      </c>
      <c r="AK152" s="186">
        <f ca="1">IF(AK$5-$I$5&lt;$A99-1," ",IF(AK$5-$I$5+1&gt;'Primary Inputs'!$C$17,0,(SUM(OFFSET($I$76,0,AK$5-$I$5-$A99+1)))*$C152))</f>
        <v>0</v>
      </c>
      <c r="AL152" s="186">
        <f ca="1">IF(AL$5-$I$5&lt;$A99-1," ",IF(AL$5-$I$5+1&gt;'Primary Inputs'!$C$17,0,(SUM(OFFSET($I$76,0,AL$5-$I$5-$A99+1)))*$C152))</f>
        <v>0</v>
      </c>
      <c r="AM152" s="186">
        <f ca="1">IF(AM$5-$I$5&lt;$A99-1," ",IF(AM$5-$I$5+1&gt;'Primary Inputs'!$C$17,0,(SUM(OFFSET($I$76,0,AM$5-$I$5-$A99+1)))*$C152))</f>
        <v>0</v>
      </c>
      <c r="AN152" s="186">
        <f ca="1">IF(AN$5-$I$5&lt;$A99-1," ",IF(AN$5-$I$5+1&gt;'Primary Inputs'!$C$17,0,(SUM(OFFSET($I$76,0,AN$5-$I$5-$A99+1)))*$C152))</f>
        <v>0</v>
      </c>
      <c r="AO152" s="186">
        <f ca="1">IF(AO$5-$I$5&lt;$A99-1," ",IF(AO$5-$I$5+1&gt;'Primary Inputs'!$C$17,0,(SUM(OFFSET($I$76,0,AO$5-$I$5-$A99+1)))*$C152))</f>
        <v>0</v>
      </c>
      <c r="AP152" s="186">
        <f ca="1">IF(AP$5-$I$5&lt;$A99-1," ",IF(AP$5-$I$5+1&gt;'Primary Inputs'!$C$17,0,(SUM(OFFSET($I$76,0,AP$5-$I$5-$A99+1)))*$C152))</f>
        <v>0</v>
      </c>
      <c r="AQ152" s="186">
        <f ca="1">IF(AQ$5-$I$5&lt;$A99-1," ",IF(AQ$5-$I$5+1&gt;'Primary Inputs'!$C$17,0,(SUM(OFFSET($I$76,0,AQ$5-$I$5-$A99+1)))*$C152))</f>
        <v>0</v>
      </c>
      <c r="AR152" s="186">
        <f ca="1">IF(AR$5-$I$5&lt;$A99-1," ",IF(AR$5-$I$5+1&gt;'Primary Inputs'!$C$17,0,(SUM(OFFSET($I$76,0,AR$5-$I$5-$A99+1)))*$C152))</f>
        <v>0</v>
      </c>
      <c r="AS152" s="186">
        <f ca="1">IF(AS$5-$I$5&lt;$A99-1," ",IF(AS$5-$I$5+1&gt;'Primary Inputs'!$C$17,0,(SUM(OFFSET($I$76,0,AS$5-$I$5-$A99+1)))*$C152))</f>
        <v>0</v>
      </c>
      <c r="AT152" s="186">
        <f ca="1">IF(AT$5-$I$5&lt;$A99-1," ",IF(AT$5-$I$5+1&gt;'Primary Inputs'!$C$17,0,(SUM(OFFSET($I$76,0,AT$5-$I$5-$A99+1)))*$C152))</f>
        <v>0</v>
      </c>
      <c r="AU152" s="186">
        <f ca="1">IF(AU$5-$I$5&lt;$A99-1," ",IF(AU$5-$I$5+1&gt;'Primary Inputs'!$C$17,0,(SUM(OFFSET($I$76,0,AU$5-$I$5-$A99+1)))*$C152))</f>
        <v>0</v>
      </c>
      <c r="AV152" s="186">
        <f ca="1">IF(AV$5-$I$5&lt;$A99-1," ",IF(AV$5-$I$5+1&gt;'Primary Inputs'!$C$17,0,(SUM(OFFSET($I$76,0,AV$5-$I$5-$A99+1)))*$C152))</f>
        <v>0</v>
      </c>
      <c r="AW152" s="186">
        <f ca="1">IF(AW$5-$I$5&lt;$A99-1," ",IF(AW$5-$I$5+1&gt;'Primary Inputs'!$C$17,0,(SUM(OFFSET($I$76,0,AW$5-$I$5-$A99+1)))*$C152))</f>
        <v>0</v>
      </c>
      <c r="AX152" s="186">
        <f ca="1">IF(AX$5-$I$5&lt;$A99-1," ",IF(AX$5-$I$5+1&gt;'Primary Inputs'!$C$17,0,(SUM(OFFSET($I$76,0,AX$5-$I$5-$A99+1)))*$C152))</f>
        <v>0</v>
      </c>
      <c r="AY152" s="186">
        <f ca="1">IF(AY$5-$I$5&lt;$A99-1," ",IF(AY$5-$I$5+1&gt;'Primary Inputs'!$C$17,0,(SUM(OFFSET($I$76,0,AY$5-$I$5-$A99+1)))*$C152))</f>
        <v>0</v>
      </c>
      <c r="AZ152" s="186">
        <f ca="1">IF(AZ$5-$I$5&lt;$A99-1," ",IF(AZ$5-$I$5+1&gt;'Primary Inputs'!$C$17,0,(SUM(OFFSET($I$76,0,AZ$5-$I$5-$A99+1)))*$C152))</f>
        <v>0</v>
      </c>
      <c r="BA152" s="186">
        <f ca="1">IF(BA$5-$I$5&lt;$A99-1," ",IF(BA$5-$I$5+1&gt;'Primary Inputs'!$C$17,0,(SUM(OFFSET($I$76,0,BA$5-$I$5-$A99+1)))*$C152))</f>
        <v>0</v>
      </c>
      <c r="BB152" s="186">
        <f ca="1">IF(BB$5-$I$5&lt;$A99-1," ",IF(BB$5-$I$5+1&gt;'Primary Inputs'!$C$17,0,(SUM(OFFSET($I$76,0,BB$5-$I$5-$A99+1)))*$C152))</f>
        <v>0</v>
      </c>
      <c r="BC152" s="186">
        <f ca="1">IF(BC$5-$I$5&lt;$A99-1," ",IF(BC$5-$I$5+1&gt;'Primary Inputs'!$C$17,0,(SUM(OFFSET($I$76,0,BC$5-$I$5-$A99+1)))*$C152))</f>
        <v>0</v>
      </c>
      <c r="BD152" s="186">
        <f ca="1">IF(BD$5-$I$5&lt;$A99-1," ",IF(BD$5-$I$5+1&gt;'Primary Inputs'!$C$17,0,(SUM(OFFSET($I$76,0,BD$5-$I$5-$A99+1)))*$C152))</f>
        <v>0</v>
      </c>
      <c r="BE152" s="186">
        <f ca="1">IF(BE$5-$I$5&lt;$A99-1," ",IF(BE$5-$I$5+1&gt;'Primary Inputs'!$C$17,0,(SUM(OFFSET($I$76,0,BE$5-$I$5-$A99+1)))*$C152))</f>
        <v>0</v>
      </c>
      <c r="BF152" s="186">
        <f ca="1">IF(BF$5-$I$5&lt;$A99-1," ",IF(BF$5-$I$5+1&gt;'Primary Inputs'!$C$17,0,(SUM(OFFSET($I$76,0,BF$5-$I$5-$A99+1)))*$C152))</f>
        <v>0</v>
      </c>
    </row>
    <row r="153" spans="2:58">
      <c r="B153" s="134" t="s">
        <v>193</v>
      </c>
      <c r="C153" s="134">
        <f t="shared" ca="1" si="5"/>
        <v>0</v>
      </c>
      <c r="I153" s="186" t="str">
        <f ca="1">IF(I$5-$I$5&lt;$A100-1," ",IF(I$5-$I$5+1&gt;'Primary Inputs'!$C$17,0,(SUM(OFFSET($I$76,0,I$5-$I$5-$A100+1)))*$C153))</f>
        <v xml:space="preserve"> </v>
      </c>
      <c r="J153" s="186" t="str">
        <f ca="1">IF(J$5-$I$5&lt;$A100-1," ",IF(J$5-$I$5+1&gt;'Primary Inputs'!$C$17,0,(SUM(OFFSET($I$76,0,J$5-$I$5-$A100+1)))*$C153))</f>
        <v xml:space="preserve"> </v>
      </c>
      <c r="K153" s="186" t="str">
        <f ca="1">IF(K$5-$I$5&lt;$A100-1," ",IF(K$5-$I$5+1&gt;'Primary Inputs'!$C$17,0,(SUM(OFFSET($I$76,0,K$5-$I$5-$A100+1)))*$C153))</f>
        <v xml:space="preserve"> </v>
      </c>
      <c r="L153" s="186" t="str">
        <f ca="1">IF(L$5-$I$5&lt;$A100-1," ",IF(L$5-$I$5+1&gt;'Primary Inputs'!$C$17,0,(SUM(OFFSET($I$76,0,L$5-$I$5-$A100+1)))*$C153))</f>
        <v xml:space="preserve"> </v>
      </c>
      <c r="M153" s="186" t="str">
        <f ca="1">IF(M$5-$I$5&lt;$A100-1," ",IF(M$5-$I$5+1&gt;'Primary Inputs'!$C$17,0,(SUM(OFFSET($I$76,0,M$5-$I$5-$A100+1)))*$C153))</f>
        <v xml:space="preserve"> </v>
      </c>
      <c r="N153" s="186" t="str">
        <f ca="1">IF(N$5-$I$5&lt;$A100-1," ",IF(N$5-$I$5+1&gt;'Primary Inputs'!$C$17,0,(SUM(OFFSET($I$76,0,N$5-$I$5-$A100+1)))*$C153))</f>
        <v xml:space="preserve"> </v>
      </c>
      <c r="O153" s="186" t="str">
        <f ca="1">IF(O$5-$I$5&lt;$A100-1," ",IF(O$5-$I$5+1&gt;'Primary Inputs'!$C$17,0,(SUM(OFFSET($I$76,0,O$5-$I$5-$A100+1)))*$C153))</f>
        <v xml:space="preserve"> </v>
      </c>
      <c r="P153" s="186" t="str">
        <f ca="1">IF(P$5-$I$5&lt;$A100-1," ",IF(P$5-$I$5+1&gt;'Primary Inputs'!$C$17,0,(SUM(OFFSET($I$76,0,P$5-$I$5-$A100+1)))*$C153))</f>
        <v xml:space="preserve"> </v>
      </c>
      <c r="Q153" s="186" t="str">
        <f ca="1">IF(Q$5-$I$5&lt;$A100-1," ",IF(Q$5-$I$5+1&gt;'Primary Inputs'!$C$17,0,(SUM(OFFSET($I$76,0,Q$5-$I$5-$A100+1)))*$C153))</f>
        <v xml:space="preserve"> </v>
      </c>
      <c r="R153" s="186" t="str">
        <f ca="1">IF(R$5-$I$5&lt;$A100-1," ",IF(R$5-$I$5+1&gt;'Primary Inputs'!$C$17,0,(SUM(OFFSET($I$76,0,R$5-$I$5-$A100+1)))*$C153))</f>
        <v xml:space="preserve"> </v>
      </c>
      <c r="S153" s="186" t="str">
        <f ca="1">IF(S$5-$I$5&lt;$A100-1," ",IF(S$5-$I$5+1&gt;'Primary Inputs'!$C$17,0,(SUM(OFFSET($I$76,0,S$5-$I$5-$A100+1)))*$C153))</f>
        <v xml:space="preserve"> </v>
      </c>
      <c r="T153" s="186" t="str">
        <f ca="1">IF(T$5-$I$5&lt;$A100-1," ",IF(T$5-$I$5+1&gt;'Primary Inputs'!$C$17,0,(SUM(OFFSET($I$76,0,T$5-$I$5-$A100+1)))*$C153))</f>
        <v xml:space="preserve"> </v>
      </c>
      <c r="U153" s="186" t="str">
        <f ca="1">IF(U$5-$I$5&lt;$A100-1," ",IF(U$5-$I$5+1&gt;'Primary Inputs'!$C$17,0,(SUM(OFFSET($I$76,0,U$5-$I$5-$A100+1)))*$C153))</f>
        <v xml:space="preserve"> </v>
      </c>
      <c r="V153" s="186" t="str">
        <f ca="1">IF(V$5-$I$5&lt;$A100-1," ",IF(V$5-$I$5+1&gt;'Primary Inputs'!$C$17,0,(SUM(OFFSET($I$76,0,V$5-$I$5-$A100+1)))*$C153))</f>
        <v xml:space="preserve"> </v>
      </c>
      <c r="W153" s="186" t="str">
        <f ca="1">IF(W$5-$I$5&lt;$A100-1," ",IF(W$5-$I$5+1&gt;'Primary Inputs'!$C$17,0,(SUM(OFFSET($I$76,0,W$5-$I$5-$A100+1)))*$C153))</f>
        <v xml:space="preserve"> </v>
      </c>
      <c r="X153" s="186" t="str">
        <f ca="1">IF(X$5-$I$5&lt;$A100-1," ",IF(X$5-$I$5+1&gt;'Primary Inputs'!$C$17,0,(SUM(OFFSET($I$76,0,X$5-$I$5-$A100+1)))*$C153))</f>
        <v xml:space="preserve"> </v>
      </c>
      <c r="Y153" s="186" t="str">
        <f ca="1">IF(Y$5-$I$5&lt;$A100-1," ",IF(Y$5-$I$5+1&gt;'Primary Inputs'!$C$17,0,(SUM(OFFSET($I$76,0,Y$5-$I$5-$A100+1)))*$C153))</f>
        <v xml:space="preserve"> </v>
      </c>
      <c r="Z153" s="186" t="str">
        <f ca="1">IF(Z$5-$I$5&lt;$A100-1," ",IF(Z$5-$I$5+1&gt;'Primary Inputs'!$C$17,0,(SUM(OFFSET($I$76,0,Z$5-$I$5-$A100+1)))*$C153))</f>
        <v xml:space="preserve"> </v>
      </c>
      <c r="AA153" s="186" t="str">
        <f ca="1">IF(AA$5-$I$5&lt;$A100-1," ",IF(AA$5-$I$5+1&gt;'Primary Inputs'!$C$17,0,(SUM(OFFSET($I$76,0,AA$5-$I$5-$A100+1)))*$C153))</f>
        <v xml:space="preserve"> </v>
      </c>
      <c r="AB153" s="186" t="str">
        <f ca="1">IF(AB$5-$I$5&lt;$A100-1," ",IF(AB$5-$I$5+1&gt;'Primary Inputs'!$C$17,0,(SUM(OFFSET($I$76,0,AB$5-$I$5-$A100+1)))*$C153))</f>
        <v xml:space="preserve"> </v>
      </c>
      <c r="AC153" s="186">
        <f ca="1">IF(AC$5-$I$5&lt;$A100-1," ",IF(AC$5-$I$5+1&gt;'Primary Inputs'!$C$17,0,(SUM(OFFSET($I$76,0,AC$5-$I$5-$A100+1)))*$C153))</f>
        <v>0</v>
      </c>
      <c r="AD153" s="186">
        <f ca="1">IF(AD$5-$I$5&lt;$A100-1," ",IF(AD$5-$I$5+1&gt;'Primary Inputs'!$C$17,0,(SUM(OFFSET($I$76,0,AD$5-$I$5-$A100+1)))*$C153))</f>
        <v>0</v>
      </c>
      <c r="AE153" s="186">
        <f ca="1">IF(AE$5-$I$5&lt;$A100-1," ",IF(AE$5-$I$5+1&gt;'Primary Inputs'!$C$17,0,(SUM(OFFSET($I$76,0,AE$5-$I$5-$A100+1)))*$C153))</f>
        <v>0</v>
      </c>
      <c r="AF153" s="186">
        <f ca="1">IF(AF$5-$I$5&lt;$A100-1," ",IF(AF$5-$I$5+1&gt;'Primary Inputs'!$C$17,0,(SUM(OFFSET($I$76,0,AF$5-$I$5-$A100+1)))*$C153))</f>
        <v>0</v>
      </c>
      <c r="AG153" s="186">
        <f ca="1">IF(AG$5-$I$5&lt;$A100-1," ",IF(AG$5-$I$5+1&gt;'Primary Inputs'!$C$17,0,(SUM(OFFSET($I$76,0,AG$5-$I$5-$A100+1)))*$C153))</f>
        <v>0</v>
      </c>
      <c r="AH153" s="186">
        <f ca="1">IF(AH$5-$I$5&lt;$A100-1," ",IF(AH$5-$I$5+1&gt;'Primary Inputs'!$C$17,0,(SUM(OFFSET($I$76,0,AH$5-$I$5-$A100+1)))*$C153))</f>
        <v>0</v>
      </c>
      <c r="AI153" s="186">
        <f ca="1">IF(AI$5-$I$5&lt;$A100-1," ",IF(AI$5-$I$5+1&gt;'Primary Inputs'!$C$17,0,(SUM(OFFSET($I$76,0,AI$5-$I$5-$A100+1)))*$C153))</f>
        <v>0</v>
      </c>
      <c r="AJ153" s="186">
        <f ca="1">IF(AJ$5-$I$5&lt;$A100-1," ",IF(AJ$5-$I$5+1&gt;'Primary Inputs'!$C$17,0,(SUM(OFFSET($I$76,0,AJ$5-$I$5-$A100+1)))*$C153))</f>
        <v>0</v>
      </c>
      <c r="AK153" s="186">
        <f ca="1">IF(AK$5-$I$5&lt;$A100-1," ",IF(AK$5-$I$5+1&gt;'Primary Inputs'!$C$17,0,(SUM(OFFSET($I$76,0,AK$5-$I$5-$A100+1)))*$C153))</f>
        <v>0</v>
      </c>
      <c r="AL153" s="186">
        <f ca="1">IF(AL$5-$I$5&lt;$A100-1," ",IF(AL$5-$I$5+1&gt;'Primary Inputs'!$C$17,0,(SUM(OFFSET($I$76,0,AL$5-$I$5-$A100+1)))*$C153))</f>
        <v>0</v>
      </c>
      <c r="AM153" s="186">
        <f ca="1">IF(AM$5-$I$5&lt;$A100-1," ",IF(AM$5-$I$5+1&gt;'Primary Inputs'!$C$17,0,(SUM(OFFSET($I$76,0,AM$5-$I$5-$A100+1)))*$C153))</f>
        <v>0</v>
      </c>
      <c r="AN153" s="186">
        <f ca="1">IF(AN$5-$I$5&lt;$A100-1," ",IF(AN$5-$I$5+1&gt;'Primary Inputs'!$C$17,0,(SUM(OFFSET($I$76,0,AN$5-$I$5-$A100+1)))*$C153))</f>
        <v>0</v>
      </c>
      <c r="AO153" s="186">
        <f ca="1">IF(AO$5-$I$5&lt;$A100-1," ",IF(AO$5-$I$5+1&gt;'Primary Inputs'!$C$17,0,(SUM(OFFSET($I$76,0,AO$5-$I$5-$A100+1)))*$C153))</f>
        <v>0</v>
      </c>
      <c r="AP153" s="186">
        <f ca="1">IF(AP$5-$I$5&lt;$A100-1," ",IF(AP$5-$I$5+1&gt;'Primary Inputs'!$C$17,0,(SUM(OFFSET($I$76,0,AP$5-$I$5-$A100+1)))*$C153))</f>
        <v>0</v>
      </c>
      <c r="AQ153" s="186">
        <f ca="1">IF(AQ$5-$I$5&lt;$A100-1," ",IF(AQ$5-$I$5+1&gt;'Primary Inputs'!$C$17,0,(SUM(OFFSET($I$76,0,AQ$5-$I$5-$A100+1)))*$C153))</f>
        <v>0</v>
      </c>
      <c r="AR153" s="186">
        <f ca="1">IF(AR$5-$I$5&lt;$A100-1," ",IF(AR$5-$I$5+1&gt;'Primary Inputs'!$C$17,0,(SUM(OFFSET($I$76,0,AR$5-$I$5-$A100+1)))*$C153))</f>
        <v>0</v>
      </c>
      <c r="AS153" s="186">
        <f ca="1">IF(AS$5-$I$5&lt;$A100-1," ",IF(AS$5-$I$5+1&gt;'Primary Inputs'!$C$17,0,(SUM(OFFSET($I$76,0,AS$5-$I$5-$A100+1)))*$C153))</f>
        <v>0</v>
      </c>
      <c r="AT153" s="186">
        <f ca="1">IF(AT$5-$I$5&lt;$A100-1," ",IF(AT$5-$I$5+1&gt;'Primary Inputs'!$C$17,0,(SUM(OFFSET($I$76,0,AT$5-$I$5-$A100+1)))*$C153))</f>
        <v>0</v>
      </c>
      <c r="AU153" s="186">
        <f ca="1">IF(AU$5-$I$5&lt;$A100-1," ",IF(AU$5-$I$5+1&gt;'Primary Inputs'!$C$17,0,(SUM(OFFSET($I$76,0,AU$5-$I$5-$A100+1)))*$C153))</f>
        <v>0</v>
      </c>
      <c r="AV153" s="186">
        <f ca="1">IF(AV$5-$I$5&lt;$A100-1," ",IF(AV$5-$I$5+1&gt;'Primary Inputs'!$C$17,0,(SUM(OFFSET($I$76,0,AV$5-$I$5-$A100+1)))*$C153))</f>
        <v>0</v>
      </c>
      <c r="AW153" s="186">
        <f ca="1">IF(AW$5-$I$5&lt;$A100-1," ",IF(AW$5-$I$5+1&gt;'Primary Inputs'!$C$17,0,(SUM(OFFSET($I$76,0,AW$5-$I$5-$A100+1)))*$C153))</f>
        <v>0</v>
      </c>
      <c r="AX153" s="186">
        <f ca="1">IF(AX$5-$I$5&lt;$A100-1," ",IF(AX$5-$I$5+1&gt;'Primary Inputs'!$C$17,0,(SUM(OFFSET($I$76,0,AX$5-$I$5-$A100+1)))*$C153))</f>
        <v>0</v>
      </c>
      <c r="AY153" s="186">
        <f ca="1">IF(AY$5-$I$5&lt;$A100-1," ",IF(AY$5-$I$5+1&gt;'Primary Inputs'!$C$17,0,(SUM(OFFSET($I$76,0,AY$5-$I$5-$A100+1)))*$C153))</f>
        <v>0</v>
      </c>
      <c r="AZ153" s="186">
        <f ca="1">IF(AZ$5-$I$5&lt;$A100-1," ",IF(AZ$5-$I$5+1&gt;'Primary Inputs'!$C$17,0,(SUM(OFFSET($I$76,0,AZ$5-$I$5-$A100+1)))*$C153))</f>
        <v>0</v>
      </c>
      <c r="BA153" s="186">
        <f ca="1">IF(BA$5-$I$5&lt;$A100-1," ",IF(BA$5-$I$5+1&gt;'Primary Inputs'!$C$17,0,(SUM(OFFSET($I$76,0,BA$5-$I$5-$A100+1)))*$C153))</f>
        <v>0</v>
      </c>
      <c r="BB153" s="186">
        <f ca="1">IF(BB$5-$I$5&lt;$A100-1," ",IF(BB$5-$I$5+1&gt;'Primary Inputs'!$C$17,0,(SUM(OFFSET($I$76,0,BB$5-$I$5-$A100+1)))*$C153))</f>
        <v>0</v>
      </c>
      <c r="BC153" s="186">
        <f ca="1">IF(BC$5-$I$5&lt;$A100-1," ",IF(BC$5-$I$5+1&gt;'Primary Inputs'!$C$17,0,(SUM(OFFSET($I$76,0,BC$5-$I$5-$A100+1)))*$C153))</f>
        <v>0</v>
      </c>
      <c r="BD153" s="186">
        <f ca="1">IF(BD$5-$I$5&lt;$A100-1," ",IF(BD$5-$I$5+1&gt;'Primary Inputs'!$C$17,0,(SUM(OFFSET($I$76,0,BD$5-$I$5-$A100+1)))*$C153))</f>
        <v>0</v>
      </c>
      <c r="BE153" s="186">
        <f ca="1">IF(BE$5-$I$5&lt;$A100-1," ",IF(BE$5-$I$5+1&gt;'Primary Inputs'!$C$17,0,(SUM(OFFSET($I$76,0,BE$5-$I$5-$A100+1)))*$C153))</f>
        <v>0</v>
      </c>
      <c r="BF153" s="186">
        <f ca="1">IF(BF$5-$I$5&lt;$A100-1," ",IF(BF$5-$I$5+1&gt;'Primary Inputs'!$C$17,0,(SUM(OFFSET($I$76,0,BF$5-$I$5-$A100+1)))*$C153))</f>
        <v>0</v>
      </c>
    </row>
    <row r="154" spans="2:58">
      <c r="B154" s="134" t="s">
        <v>194</v>
      </c>
      <c r="C154" s="134">
        <f t="shared" ca="1" si="5"/>
        <v>0</v>
      </c>
      <c r="I154" s="186" t="str">
        <f ca="1">IF(I$5-$I$5&lt;$A101-1," ",IF(I$5-$I$5+1&gt;'Primary Inputs'!$C$17,0,(SUM(OFFSET($I$76,0,I$5-$I$5-$A101+1)))*$C154))</f>
        <v xml:space="preserve"> </v>
      </c>
      <c r="J154" s="186" t="str">
        <f ca="1">IF(J$5-$I$5&lt;$A101-1," ",IF(J$5-$I$5+1&gt;'Primary Inputs'!$C$17,0,(SUM(OFFSET($I$76,0,J$5-$I$5-$A101+1)))*$C154))</f>
        <v xml:space="preserve"> </v>
      </c>
      <c r="K154" s="186" t="str">
        <f ca="1">IF(K$5-$I$5&lt;$A101-1," ",IF(K$5-$I$5+1&gt;'Primary Inputs'!$C$17,0,(SUM(OFFSET($I$76,0,K$5-$I$5-$A101+1)))*$C154))</f>
        <v xml:space="preserve"> </v>
      </c>
      <c r="L154" s="186" t="str">
        <f ca="1">IF(L$5-$I$5&lt;$A101-1," ",IF(L$5-$I$5+1&gt;'Primary Inputs'!$C$17,0,(SUM(OFFSET($I$76,0,L$5-$I$5-$A101+1)))*$C154))</f>
        <v xml:space="preserve"> </v>
      </c>
      <c r="M154" s="186" t="str">
        <f ca="1">IF(M$5-$I$5&lt;$A101-1," ",IF(M$5-$I$5+1&gt;'Primary Inputs'!$C$17,0,(SUM(OFFSET($I$76,0,M$5-$I$5-$A101+1)))*$C154))</f>
        <v xml:space="preserve"> </v>
      </c>
      <c r="N154" s="186" t="str">
        <f ca="1">IF(N$5-$I$5&lt;$A101-1," ",IF(N$5-$I$5+1&gt;'Primary Inputs'!$C$17,0,(SUM(OFFSET($I$76,0,N$5-$I$5-$A101+1)))*$C154))</f>
        <v xml:space="preserve"> </v>
      </c>
      <c r="O154" s="186" t="str">
        <f ca="1">IF(O$5-$I$5&lt;$A101-1," ",IF(O$5-$I$5+1&gt;'Primary Inputs'!$C$17,0,(SUM(OFFSET($I$76,0,O$5-$I$5-$A101+1)))*$C154))</f>
        <v xml:space="preserve"> </v>
      </c>
      <c r="P154" s="186" t="str">
        <f ca="1">IF(P$5-$I$5&lt;$A101-1," ",IF(P$5-$I$5+1&gt;'Primary Inputs'!$C$17,0,(SUM(OFFSET($I$76,0,P$5-$I$5-$A101+1)))*$C154))</f>
        <v xml:space="preserve"> </v>
      </c>
      <c r="Q154" s="186" t="str">
        <f ca="1">IF(Q$5-$I$5&lt;$A101-1," ",IF(Q$5-$I$5+1&gt;'Primary Inputs'!$C$17,0,(SUM(OFFSET($I$76,0,Q$5-$I$5-$A101+1)))*$C154))</f>
        <v xml:space="preserve"> </v>
      </c>
      <c r="R154" s="186" t="str">
        <f ca="1">IF(R$5-$I$5&lt;$A101-1," ",IF(R$5-$I$5+1&gt;'Primary Inputs'!$C$17,0,(SUM(OFFSET($I$76,0,R$5-$I$5-$A101+1)))*$C154))</f>
        <v xml:space="preserve"> </v>
      </c>
      <c r="S154" s="186" t="str">
        <f ca="1">IF(S$5-$I$5&lt;$A101-1," ",IF(S$5-$I$5+1&gt;'Primary Inputs'!$C$17,0,(SUM(OFFSET($I$76,0,S$5-$I$5-$A101+1)))*$C154))</f>
        <v xml:space="preserve"> </v>
      </c>
      <c r="T154" s="186" t="str">
        <f ca="1">IF(T$5-$I$5&lt;$A101-1," ",IF(T$5-$I$5+1&gt;'Primary Inputs'!$C$17,0,(SUM(OFFSET($I$76,0,T$5-$I$5-$A101+1)))*$C154))</f>
        <v xml:space="preserve"> </v>
      </c>
      <c r="U154" s="186" t="str">
        <f ca="1">IF(U$5-$I$5&lt;$A101-1," ",IF(U$5-$I$5+1&gt;'Primary Inputs'!$C$17,0,(SUM(OFFSET($I$76,0,U$5-$I$5-$A101+1)))*$C154))</f>
        <v xml:space="preserve"> </v>
      </c>
      <c r="V154" s="186" t="str">
        <f ca="1">IF(V$5-$I$5&lt;$A101-1," ",IF(V$5-$I$5+1&gt;'Primary Inputs'!$C$17,0,(SUM(OFFSET($I$76,0,V$5-$I$5-$A101+1)))*$C154))</f>
        <v xml:space="preserve"> </v>
      </c>
      <c r="W154" s="186" t="str">
        <f ca="1">IF(W$5-$I$5&lt;$A101-1," ",IF(W$5-$I$5+1&gt;'Primary Inputs'!$C$17,0,(SUM(OFFSET($I$76,0,W$5-$I$5-$A101+1)))*$C154))</f>
        <v xml:space="preserve"> </v>
      </c>
      <c r="X154" s="186" t="str">
        <f ca="1">IF(X$5-$I$5&lt;$A101-1," ",IF(X$5-$I$5+1&gt;'Primary Inputs'!$C$17,0,(SUM(OFFSET($I$76,0,X$5-$I$5-$A101+1)))*$C154))</f>
        <v xml:space="preserve"> </v>
      </c>
      <c r="Y154" s="186" t="str">
        <f ca="1">IF(Y$5-$I$5&lt;$A101-1," ",IF(Y$5-$I$5+1&gt;'Primary Inputs'!$C$17,0,(SUM(OFFSET($I$76,0,Y$5-$I$5-$A101+1)))*$C154))</f>
        <v xml:space="preserve"> </v>
      </c>
      <c r="Z154" s="186" t="str">
        <f ca="1">IF(Z$5-$I$5&lt;$A101-1," ",IF(Z$5-$I$5+1&gt;'Primary Inputs'!$C$17,0,(SUM(OFFSET($I$76,0,Z$5-$I$5-$A101+1)))*$C154))</f>
        <v xml:space="preserve"> </v>
      </c>
      <c r="AA154" s="186" t="str">
        <f ca="1">IF(AA$5-$I$5&lt;$A101-1," ",IF(AA$5-$I$5+1&gt;'Primary Inputs'!$C$17,0,(SUM(OFFSET($I$76,0,AA$5-$I$5-$A101+1)))*$C154))</f>
        <v xml:space="preserve"> </v>
      </c>
      <c r="AB154" s="186" t="str">
        <f ca="1">IF(AB$5-$I$5&lt;$A101-1," ",IF(AB$5-$I$5+1&gt;'Primary Inputs'!$C$17,0,(SUM(OFFSET($I$76,0,AB$5-$I$5-$A101+1)))*$C154))</f>
        <v xml:space="preserve"> </v>
      </c>
      <c r="AC154" s="186" t="str">
        <f ca="1">IF(AC$5-$I$5&lt;$A101-1," ",IF(AC$5-$I$5+1&gt;'Primary Inputs'!$C$17,0,(SUM(OFFSET($I$76,0,AC$5-$I$5-$A101+1)))*$C154))</f>
        <v xml:space="preserve"> </v>
      </c>
      <c r="AD154" s="186">
        <f ca="1">IF(AD$5-$I$5&lt;$A101-1," ",IF(AD$5-$I$5+1&gt;'Primary Inputs'!$C$17,0,(SUM(OFFSET($I$76,0,AD$5-$I$5-$A101+1)))*$C154))</f>
        <v>0</v>
      </c>
      <c r="AE154" s="186">
        <f ca="1">IF(AE$5-$I$5&lt;$A101-1," ",IF(AE$5-$I$5+1&gt;'Primary Inputs'!$C$17,0,(SUM(OFFSET($I$76,0,AE$5-$I$5-$A101+1)))*$C154))</f>
        <v>0</v>
      </c>
      <c r="AF154" s="186">
        <f ca="1">IF(AF$5-$I$5&lt;$A101-1," ",IF(AF$5-$I$5+1&gt;'Primary Inputs'!$C$17,0,(SUM(OFFSET($I$76,0,AF$5-$I$5-$A101+1)))*$C154))</f>
        <v>0</v>
      </c>
      <c r="AG154" s="186">
        <f ca="1">IF(AG$5-$I$5&lt;$A101-1," ",IF(AG$5-$I$5+1&gt;'Primary Inputs'!$C$17,0,(SUM(OFFSET($I$76,0,AG$5-$I$5-$A101+1)))*$C154))</f>
        <v>0</v>
      </c>
      <c r="AH154" s="186">
        <f ca="1">IF(AH$5-$I$5&lt;$A101-1," ",IF(AH$5-$I$5+1&gt;'Primary Inputs'!$C$17,0,(SUM(OFFSET($I$76,0,AH$5-$I$5-$A101+1)))*$C154))</f>
        <v>0</v>
      </c>
      <c r="AI154" s="186">
        <f ca="1">IF(AI$5-$I$5&lt;$A101-1," ",IF(AI$5-$I$5+1&gt;'Primary Inputs'!$C$17,0,(SUM(OFFSET($I$76,0,AI$5-$I$5-$A101+1)))*$C154))</f>
        <v>0</v>
      </c>
      <c r="AJ154" s="186">
        <f ca="1">IF(AJ$5-$I$5&lt;$A101-1," ",IF(AJ$5-$I$5+1&gt;'Primary Inputs'!$C$17,0,(SUM(OFFSET($I$76,0,AJ$5-$I$5-$A101+1)))*$C154))</f>
        <v>0</v>
      </c>
      <c r="AK154" s="186">
        <f ca="1">IF(AK$5-$I$5&lt;$A101-1," ",IF(AK$5-$I$5+1&gt;'Primary Inputs'!$C$17,0,(SUM(OFFSET($I$76,0,AK$5-$I$5-$A101+1)))*$C154))</f>
        <v>0</v>
      </c>
      <c r="AL154" s="186">
        <f ca="1">IF(AL$5-$I$5&lt;$A101-1," ",IF(AL$5-$I$5+1&gt;'Primary Inputs'!$C$17,0,(SUM(OFFSET($I$76,0,AL$5-$I$5-$A101+1)))*$C154))</f>
        <v>0</v>
      </c>
      <c r="AM154" s="186">
        <f ca="1">IF(AM$5-$I$5&lt;$A101-1," ",IF(AM$5-$I$5+1&gt;'Primary Inputs'!$C$17,0,(SUM(OFFSET($I$76,0,AM$5-$I$5-$A101+1)))*$C154))</f>
        <v>0</v>
      </c>
      <c r="AN154" s="186">
        <f ca="1">IF(AN$5-$I$5&lt;$A101-1," ",IF(AN$5-$I$5+1&gt;'Primary Inputs'!$C$17,0,(SUM(OFFSET($I$76,0,AN$5-$I$5-$A101+1)))*$C154))</f>
        <v>0</v>
      </c>
      <c r="AO154" s="186">
        <f ca="1">IF(AO$5-$I$5&lt;$A101-1," ",IF(AO$5-$I$5+1&gt;'Primary Inputs'!$C$17,0,(SUM(OFFSET($I$76,0,AO$5-$I$5-$A101+1)))*$C154))</f>
        <v>0</v>
      </c>
      <c r="AP154" s="186">
        <f ca="1">IF(AP$5-$I$5&lt;$A101-1," ",IF(AP$5-$I$5+1&gt;'Primary Inputs'!$C$17,0,(SUM(OFFSET($I$76,0,AP$5-$I$5-$A101+1)))*$C154))</f>
        <v>0</v>
      </c>
      <c r="AQ154" s="186">
        <f ca="1">IF(AQ$5-$I$5&lt;$A101-1," ",IF(AQ$5-$I$5+1&gt;'Primary Inputs'!$C$17,0,(SUM(OFFSET($I$76,0,AQ$5-$I$5-$A101+1)))*$C154))</f>
        <v>0</v>
      </c>
      <c r="AR154" s="186">
        <f ca="1">IF(AR$5-$I$5&lt;$A101-1," ",IF(AR$5-$I$5+1&gt;'Primary Inputs'!$C$17,0,(SUM(OFFSET($I$76,0,AR$5-$I$5-$A101+1)))*$C154))</f>
        <v>0</v>
      </c>
      <c r="AS154" s="186">
        <f ca="1">IF(AS$5-$I$5&lt;$A101-1," ",IF(AS$5-$I$5+1&gt;'Primary Inputs'!$C$17,0,(SUM(OFFSET($I$76,0,AS$5-$I$5-$A101+1)))*$C154))</f>
        <v>0</v>
      </c>
      <c r="AT154" s="186">
        <f ca="1">IF(AT$5-$I$5&lt;$A101-1," ",IF(AT$5-$I$5+1&gt;'Primary Inputs'!$C$17,0,(SUM(OFFSET($I$76,0,AT$5-$I$5-$A101+1)))*$C154))</f>
        <v>0</v>
      </c>
      <c r="AU154" s="186">
        <f ca="1">IF(AU$5-$I$5&lt;$A101-1," ",IF(AU$5-$I$5+1&gt;'Primary Inputs'!$C$17,0,(SUM(OFFSET($I$76,0,AU$5-$I$5-$A101+1)))*$C154))</f>
        <v>0</v>
      </c>
      <c r="AV154" s="186">
        <f ca="1">IF(AV$5-$I$5&lt;$A101-1," ",IF(AV$5-$I$5+1&gt;'Primary Inputs'!$C$17,0,(SUM(OFFSET($I$76,0,AV$5-$I$5-$A101+1)))*$C154))</f>
        <v>0</v>
      </c>
      <c r="AW154" s="186">
        <f ca="1">IF(AW$5-$I$5&lt;$A101-1," ",IF(AW$5-$I$5+1&gt;'Primary Inputs'!$C$17,0,(SUM(OFFSET($I$76,0,AW$5-$I$5-$A101+1)))*$C154))</f>
        <v>0</v>
      </c>
      <c r="AX154" s="186">
        <f ca="1">IF(AX$5-$I$5&lt;$A101-1," ",IF(AX$5-$I$5+1&gt;'Primary Inputs'!$C$17,0,(SUM(OFFSET($I$76,0,AX$5-$I$5-$A101+1)))*$C154))</f>
        <v>0</v>
      </c>
      <c r="AY154" s="186">
        <f ca="1">IF(AY$5-$I$5&lt;$A101-1," ",IF(AY$5-$I$5+1&gt;'Primary Inputs'!$C$17,0,(SUM(OFFSET($I$76,0,AY$5-$I$5-$A101+1)))*$C154))</f>
        <v>0</v>
      </c>
      <c r="AZ154" s="186">
        <f ca="1">IF(AZ$5-$I$5&lt;$A101-1," ",IF(AZ$5-$I$5+1&gt;'Primary Inputs'!$C$17,0,(SUM(OFFSET($I$76,0,AZ$5-$I$5-$A101+1)))*$C154))</f>
        <v>0</v>
      </c>
      <c r="BA154" s="186">
        <f ca="1">IF(BA$5-$I$5&lt;$A101-1," ",IF(BA$5-$I$5+1&gt;'Primary Inputs'!$C$17,0,(SUM(OFFSET($I$76,0,BA$5-$I$5-$A101+1)))*$C154))</f>
        <v>0</v>
      </c>
      <c r="BB154" s="186">
        <f ca="1">IF(BB$5-$I$5&lt;$A101-1," ",IF(BB$5-$I$5+1&gt;'Primary Inputs'!$C$17,0,(SUM(OFFSET($I$76,0,BB$5-$I$5-$A101+1)))*$C154))</f>
        <v>0</v>
      </c>
      <c r="BC154" s="186">
        <f ca="1">IF(BC$5-$I$5&lt;$A101-1," ",IF(BC$5-$I$5+1&gt;'Primary Inputs'!$C$17,0,(SUM(OFFSET($I$76,0,BC$5-$I$5-$A101+1)))*$C154))</f>
        <v>0</v>
      </c>
      <c r="BD154" s="186">
        <f ca="1">IF(BD$5-$I$5&lt;$A101-1," ",IF(BD$5-$I$5+1&gt;'Primary Inputs'!$C$17,0,(SUM(OFFSET($I$76,0,BD$5-$I$5-$A101+1)))*$C154))</f>
        <v>0</v>
      </c>
      <c r="BE154" s="186">
        <f ca="1">IF(BE$5-$I$5&lt;$A101-1," ",IF(BE$5-$I$5+1&gt;'Primary Inputs'!$C$17,0,(SUM(OFFSET($I$76,0,BE$5-$I$5-$A101+1)))*$C154))</f>
        <v>0</v>
      </c>
      <c r="BF154" s="186">
        <f ca="1">IF(BF$5-$I$5&lt;$A101-1," ",IF(BF$5-$I$5+1&gt;'Primary Inputs'!$C$17,0,(SUM(OFFSET($I$76,0,BF$5-$I$5-$A101+1)))*$C154))</f>
        <v>0</v>
      </c>
    </row>
    <row r="155" spans="2:58">
      <c r="B155" s="134" t="s">
        <v>195</v>
      </c>
      <c r="C155" s="134">
        <f t="shared" ca="1" si="5"/>
        <v>0</v>
      </c>
      <c r="I155" s="186" t="str">
        <f ca="1">IF(I$5-$I$5&lt;$A102-1," ",IF(I$5-$I$5+1&gt;'Primary Inputs'!$C$17,0,(SUM(OFFSET($I$76,0,I$5-$I$5-$A102+1)))*$C155))</f>
        <v xml:space="preserve"> </v>
      </c>
      <c r="J155" s="186" t="str">
        <f ca="1">IF(J$5-$I$5&lt;$A102-1," ",IF(J$5-$I$5+1&gt;'Primary Inputs'!$C$17,0,(SUM(OFFSET($I$76,0,J$5-$I$5-$A102+1)))*$C155))</f>
        <v xml:space="preserve"> </v>
      </c>
      <c r="K155" s="186" t="str">
        <f ca="1">IF(K$5-$I$5&lt;$A102-1," ",IF(K$5-$I$5+1&gt;'Primary Inputs'!$C$17,0,(SUM(OFFSET($I$76,0,K$5-$I$5-$A102+1)))*$C155))</f>
        <v xml:space="preserve"> </v>
      </c>
      <c r="L155" s="186" t="str">
        <f ca="1">IF(L$5-$I$5&lt;$A102-1," ",IF(L$5-$I$5+1&gt;'Primary Inputs'!$C$17,0,(SUM(OFFSET($I$76,0,L$5-$I$5-$A102+1)))*$C155))</f>
        <v xml:space="preserve"> </v>
      </c>
      <c r="M155" s="186" t="str">
        <f ca="1">IF(M$5-$I$5&lt;$A102-1," ",IF(M$5-$I$5+1&gt;'Primary Inputs'!$C$17,0,(SUM(OFFSET($I$76,0,M$5-$I$5-$A102+1)))*$C155))</f>
        <v xml:space="preserve"> </v>
      </c>
      <c r="N155" s="186" t="str">
        <f ca="1">IF(N$5-$I$5&lt;$A102-1," ",IF(N$5-$I$5+1&gt;'Primary Inputs'!$C$17,0,(SUM(OFFSET($I$76,0,N$5-$I$5-$A102+1)))*$C155))</f>
        <v xml:space="preserve"> </v>
      </c>
      <c r="O155" s="186" t="str">
        <f ca="1">IF(O$5-$I$5&lt;$A102-1," ",IF(O$5-$I$5+1&gt;'Primary Inputs'!$C$17,0,(SUM(OFFSET($I$76,0,O$5-$I$5-$A102+1)))*$C155))</f>
        <v xml:space="preserve"> </v>
      </c>
      <c r="P155" s="186" t="str">
        <f ca="1">IF(P$5-$I$5&lt;$A102-1," ",IF(P$5-$I$5+1&gt;'Primary Inputs'!$C$17,0,(SUM(OFFSET($I$76,0,P$5-$I$5-$A102+1)))*$C155))</f>
        <v xml:space="preserve"> </v>
      </c>
      <c r="Q155" s="186" t="str">
        <f ca="1">IF(Q$5-$I$5&lt;$A102-1," ",IF(Q$5-$I$5+1&gt;'Primary Inputs'!$C$17,0,(SUM(OFFSET($I$76,0,Q$5-$I$5-$A102+1)))*$C155))</f>
        <v xml:space="preserve"> </v>
      </c>
      <c r="R155" s="186" t="str">
        <f ca="1">IF(R$5-$I$5&lt;$A102-1," ",IF(R$5-$I$5+1&gt;'Primary Inputs'!$C$17,0,(SUM(OFFSET($I$76,0,R$5-$I$5-$A102+1)))*$C155))</f>
        <v xml:space="preserve"> </v>
      </c>
      <c r="S155" s="186" t="str">
        <f ca="1">IF(S$5-$I$5&lt;$A102-1," ",IF(S$5-$I$5+1&gt;'Primary Inputs'!$C$17,0,(SUM(OFFSET($I$76,0,S$5-$I$5-$A102+1)))*$C155))</f>
        <v xml:space="preserve"> </v>
      </c>
      <c r="T155" s="186" t="str">
        <f ca="1">IF(T$5-$I$5&lt;$A102-1," ",IF(T$5-$I$5+1&gt;'Primary Inputs'!$C$17,0,(SUM(OFFSET($I$76,0,T$5-$I$5-$A102+1)))*$C155))</f>
        <v xml:space="preserve"> </v>
      </c>
      <c r="U155" s="186" t="str">
        <f ca="1">IF(U$5-$I$5&lt;$A102-1," ",IF(U$5-$I$5+1&gt;'Primary Inputs'!$C$17,0,(SUM(OFFSET($I$76,0,U$5-$I$5-$A102+1)))*$C155))</f>
        <v xml:space="preserve"> </v>
      </c>
      <c r="V155" s="186" t="str">
        <f ca="1">IF(V$5-$I$5&lt;$A102-1," ",IF(V$5-$I$5+1&gt;'Primary Inputs'!$C$17,0,(SUM(OFFSET($I$76,0,V$5-$I$5-$A102+1)))*$C155))</f>
        <v xml:space="preserve"> </v>
      </c>
      <c r="W155" s="186" t="str">
        <f ca="1">IF(W$5-$I$5&lt;$A102-1," ",IF(W$5-$I$5+1&gt;'Primary Inputs'!$C$17,0,(SUM(OFFSET($I$76,0,W$5-$I$5-$A102+1)))*$C155))</f>
        <v xml:space="preserve"> </v>
      </c>
      <c r="X155" s="186" t="str">
        <f ca="1">IF(X$5-$I$5&lt;$A102-1," ",IF(X$5-$I$5+1&gt;'Primary Inputs'!$C$17,0,(SUM(OFFSET($I$76,0,X$5-$I$5-$A102+1)))*$C155))</f>
        <v xml:space="preserve"> </v>
      </c>
      <c r="Y155" s="186" t="str">
        <f ca="1">IF(Y$5-$I$5&lt;$A102-1," ",IF(Y$5-$I$5+1&gt;'Primary Inputs'!$C$17,0,(SUM(OFFSET($I$76,0,Y$5-$I$5-$A102+1)))*$C155))</f>
        <v xml:space="preserve"> </v>
      </c>
      <c r="Z155" s="186" t="str">
        <f ca="1">IF(Z$5-$I$5&lt;$A102-1," ",IF(Z$5-$I$5+1&gt;'Primary Inputs'!$C$17,0,(SUM(OFFSET($I$76,0,Z$5-$I$5-$A102+1)))*$C155))</f>
        <v xml:space="preserve"> </v>
      </c>
      <c r="AA155" s="186" t="str">
        <f ca="1">IF(AA$5-$I$5&lt;$A102-1," ",IF(AA$5-$I$5+1&gt;'Primary Inputs'!$C$17,0,(SUM(OFFSET($I$76,0,AA$5-$I$5-$A102+1)))*$C155))</f>
        <v xml:space="preserve"> </v>
      </c>
      <c r="AB155" s="186" t="str">
        <f ca="1">IF(AB$5-$I$5&lt;$A102-1," ",IF(AB$5-$I$5+1&gt;'Primary Inputs'!$C$17,0,(SUM(OFFSET($I$76,0,AB$5-$I$5-$A102+1)))*$C155))</f>
        <v xml:space="preserve"> </v>
      </c>
      <c r="AC155" s="186" t="str">
        <f ca="1">IF(AC$5-$I$5&lt;$A102-1," ",IF(AC$5-$I$5+1&gt;'Primary Inputs'!$C$17,0,(SUM(OFFSET($I$76,0,AC$5-$I$5-$A102+1)))*$C155))</f>
        <v xml:space="preserve"> </v>
      </c>
      <c r="AD155" s="186" t="str">
        <f ca="1">IF(AD$5-$I$5&lt;$A102-1," ",IF(AD$5-$I$5+1&gt;'Primary Inputs'!$C$17,0,(SUM(OFFSET($I$76,0,AD$5-$I$5-$A102+1)))*$C155))</f>
        <v xml:space="preserve"> </v>
      </c>
      <c r="AE155" s="186">
        <f ca="1">IF(AE$5-$I$5&lt;$A102-1," ",IF(AE$5-$I$5+1&gt;'Primary Inputs'!$C$17,0,(SUM(OFFSET($I$76,0,AE$5-$I$5-$A102+1)))*$C155))</f>
        <v>0</v>
      </c>
      <c r="AF155" s="186">
        <f ca="1">IF(AF$5-$I$5&lt;$A102-1," ",IF(AF$5-$I$5+1&gt;'Primary Inputs'!$C$17,0,(SUM(OFFSET($I$76,0,AF$5-$I$5-$A102+1)))*$C155))</f>
        <v>0</v>
      </c>
      <c r="AG155" s="186">
        <f ca="1">IF(AG$5-$I$5&lt;$A102-1," ",IF(AG$5-$I$5+1&gt;'Primary Inputs'!$C$17,0,(SUM(OFFSET($I$76,0,AG$5-$I$5-$A102+1)))*$C155))</f>
        <v>0</v>
      </c>
      <c r="AH155" s="186">
        <f ca="1">IF(AH$5-$I$5&lt;$A102-1," ",IF(AH$5-$I$5+1&gt;'Primary Inputs'!$C$17,0,(SUM(OFFSET($I$76,0,AH$5-$I$5-$A102+1)))*$C155))</f>
        <v>0</v>
      </c>
      <c r="AI155" s="186">
        <f ca="1">IF(AI$5-$I$5&lt;$A102-1," ",IF(AI$5-$I$5+1&gt;'Primary Inputs'!$C$17,0,(SUM(OFFSET($I$76,0,AI$5-$I$5-$A102+1)))*$C155))</f>
        <v>0</v>
      </c>
      <c r="AJ155" s="186">
        <f ca="1">IF(AJ$5-$I$5&lt;$A102-1," ",IF(AJ$5-$I$5+1&gt;'Primary Inputs'!$C$17,0,(SUM(OFFSET($I$76,0,AJ$5-$I$5-$A102+1)))*$C155))</f>
        <v>0</v>
      </c>
      <c r="AK155" s="186">
        <f ca="1">IF(AK$5-$I$5&lt;$A102-1," ",IF(AK$5-$I$5+1&gt;'Primary Inputs'!$C$17,0,(SUM(OFFSET($I$76,0,AK$5-$I$5-$A102+1)))*$C155))</f>
        <v>0</v>
      </c>
      <c r="AL155" s="186">
        <f ca="1">IF(AL$5-$I$5&lt;$A102-1," ",IF(AL$5-$I$5+1&gt;'Primary Inputs'!$C$17,0,(SUM(OFFSET($I$76,0,AL$5-$I$5-$A102+1)))*$C155))</f>
        <v>0</v>
      </c>
      <c r="AM155" s="186">
        <f ca="1">IF(AM$5-$I$5&lt;$A102-1," ",IF(AM$5-$I$5+1&gt;'Primary Inputs'!$C$17,0,(SUM(OFFSET($I$76,0,AM$5-$I$5-$A102+1)))*$C155))</f>
        <v>0</v>
      </c>
      <c r="AN155" s="186">
        <f ca="1">IF(AN$5-$I$5&lt;$A102-1," ",IF(AN$5-$I$5+1&gt;'Primary Inputs'!$C$17,0,(SUM(OFFSET($I$76,0,AN$5-$I$5-$A102+1)))*$C155))</f>
        <v>0</v>
      </c>
      <c r="AO155" s="186">
        <f ca="1">IF(AO$5-$I$5&lt;$A102-1," ",IF(AO$5-$I$5+1&gt;'Primary Inputs'!$C$17,0,(SUM(OFFSET($I$76,0,AO$5-$I$5-$A102+1)))*$C155))</f>
        <v>0</v>
      </c>
      <c r="AP155" s="186">
        <f ca="1">IF(AP$5-$I$5&lt;$A102-1," ",IF(AP$5-$I$5+1&gt;'Primary Inputs'!$C$17,0,(SUM(OFFSET($I$76,0,AP$5-$I$5-$A102+1)))*$C155))</f>
        <v>0</v>
      </c>
      <c r="AQ155" s="186">
        <f ca="1">IF(AQ$5-$I$5&lt;$A102-1," ",IF(AQ$5-$I$5+1&gt;'Primary Inputs'!$C$17,0,(SUM(OFFSET($I$76,0,AQ$5-$I$5-$A102+1)))*$C155))</f>
        <v>0</v>
      </c>
      <c r="AR155" s="186">
        <f ca="1">IF(AR$5-$I$5&lt;$A102-1," ",IF(AR$5-$I$5+1&gt;'Primary Inputs'!$C$17,0,(SUM(OFFSET($I$76,0,AR$5-$I$5-$A102+1)))*$C155))</f>
        <v>0</v>
      </c>
      <c r="AS155" s="186">
        <f ca="1">IF(AS$5-$I$5&lt;$A102-1," ",IF(AS$5-$I$5+1&gt;'Primary Inputs'!$C$17,0,(SUM(OFFSET($I$76,0,AS$5-$I$5-$A102+1)))*$C155))</f>
        <v>0</v>
      </c>
      <c r="AT155" s="186">
        <f ca="1">IF(AT$5-$I$5&lt;$A102-1," ",IF(AT$5-$I$5+1&gt;'Primary Inputs'!$C$17,0,(SUM(OFFSET($I$76,0,AT$5-$I$5-$A102+1)))*$C155))</f>
        <v>0</v>
      </c>
      <c r="AU155" s="186">
        <f ca="1">IF(AU$5-$I$5&lt;$A102-1," ",IF(AU$5-$I$5+1&gt;'Primary Inputs'!$C$17,0,(SUM(OFFSET($I$76,0,AU$5-$I$5-$A102+1)))*$C155))</f>
        <v>0</v>
      </c>
      <c r="AV155" s="186">
        <f ca="1">IF(AV$5-$I$5&lt;$A102-1," ",IF(AV$5-$I$5+1&gt;'Primary Inputs'!$C$17,0,(SUM(OFFSET($I$76,0,AV$5-$I$5-$A102+1)))*$C155))</f>
        <v>0</v>
      </c>
      <c r="AW155" s="186">
        <f ca="1">IF(AW$5-$I$5&lt;$A102-1," ",IF(AW$5-$I$5+1&gt;'Primary Inputs'!$C$17,0,(SUM(OFFSET($I$76,0,AW$5-$I$5-$A102+1)))*$C155))</f>
        <v>0</v>
      </c>
      <c r="AX155" s="186">
        <f ca="1">IF(AX$5-$I$5&lt;$A102-1," ",IF(AX$5-$I$5+1&gt;'Primary Inputs'!$C$17,0,(SUM(OFFSET($I$76,0,AX$5-$I$5-$A102+1)))*$C155))</f>
        <v>0</v>
      </c>
      <c r="AY155" s="186">
        <f ca="1">IF(AY$5-$I$5&lt;$A102-1," ",IF(AY$5-$I$5+1&gt;'Primary Inputs'!$C$17,0,(SUM(OFFSET($I$76,0,AY$5-$I$5-$A102+1)))*$C155))</f>
        <v>0</v>
      </c>
      <c r="AZ155" s="186">
        <f ca="1">IF(AZ$5-$I$5&lt;$A102-1," ",IF(AZ$5-$I$5+1&gt;'Primary Inputs'!$C$17,0,(SUM(OFFSET($I$76,0,AZ$5-$I$5-$A102+1)))*$C155))</f>
        <v>0</v>
      </c>
      <c r="BA155" s="186">
        <f ca="1">IF(BA$5-$I$5&lt;$A102-1," ",IF(BA$5-$I$5+1&gt;'Primary Inputs'!$C$17,0,(SUM(OFFSET($I$76,0,BA$5-$I$5-$A102+1)))*$C155))</f>
        <v>0</v>
      </c>
      <c r="BB155" s="186">
        <f ca="1">IF(BB$5-$I$5&lt;$A102-1," ",IF(BB$5-$I$5+1&gt;'Primary Inputs'!$C$17,0,(SUM(OFFSET($I$76,0,BB$5-$I$5-$A102+1)))*$C155))</f>
        <v>0</v>
      </c>
      <c r="BC155" s="186">
        <f ca="1">IF(BC$5-$I$5&lt;$A102-1," ",IF(BC$5-$I$5+1&gt;'Primary Inputs'!$C$17,0,(SUM(OFFSET($I$76,0,BC$5-$I$5-$A102+1)))*$C155))</f>
        <v>0</v>
      </c>
      <c r="BD155" s="186">
        <f ca="1">IF(BD$5-$I$5&lt;$A102-1," ",IF(BD$5-$I$5+1&gt;'Primary Inputs'!$C$17,0,(SUM(OFFSET($I$76,0,BD$5-$I$5-$A102+1)))*$C155))</f>
        <v>0</v>
      </c>
      <c r="BE155" s="186">
        <f ca="1">IF(BE$5-$I$5&lt;$A102-1," ",IF(BE$5-$I$5+1&gt;'Primary Inputs'!$C$17,0,(SUM(OFFSET($I$76,0,BE$5-$I$5-$A102+1)))*$C155))</f>
        <v>0</v>
      </c>
      <c r="BF155" s="186">
        <f ca="1">IF(BF$5-$I$5&lt;$A102-1," ",IF(BF$5-$I$5+1&gt;'Primary Inputs'!$C$17,0,(SUM(OFFSET($I$76,0,BF$5-$I$5-$A102+1)))*$C155))</f>
        <v>0</v>
      </c>
    </row>
    <row r="156" spans="2:58">
      <c r="B156" s="134" t="s">
        <v>196</v>
      </c>
      <c r="C156" s="134">
        <f t="shared" ca="1" si="5"/>
        <v>0</v>
      </c>
      <c r="I156" s="186" t="str">
        <f ca="1">IF(I$5-$I$5&lt;$A103-1," ",IF(I$5-$I$5+1&gt;'Primary Inputs'!$C$17,0,(SUM(OFFSET($I$76,0,I$5-$I$5-$A103+1)))*$C156))</f>
        <v xml:space="preserve"> </v>
      </c>
      <c r="J156" s="186" t="str">
        <f ca="1">IF(J$5-$I$5&lt;$A103-1," ",IF(J$5-$I$5+1&gt;'Primary Inputs'!$C$17,0,(SUM(OFFSET($I$76,0,J$5-$I$5-$A103+1)))*$C156))</f>
        <v xml:space="preserve"> </v>
      </c>
      <c r="K156" s="186" t="str">
        <f ca="1">IF(K$5-$I$5&lt;$A103-1," ",IF(K$5-$I$5+1&gt;'Primary Inputs'!$C$17,0,(SUM(OFFSET($I$76,0,K$5-$I$5-$A103+1)))*$C156))</f>
        <v xml:space="preserve"> </v>
      </c>
      <c r="L156" s="186" t="str">
        <f ca="1">IF(L$5-$I$5&lt;$A103-1," ",IF(L$5-$I$5+1&gt;'Primary Inputs'!$C$17,0,(SUM(OFFSET($I$76,0,L$5-$I$5-$A103+1)))*$C156))</f>
        <v xml:space="preserve"> </v>
      </c>
      <c r="M156" s="186" t="str">
        <f ca="1">IF(M$5-$I$5&lt;$A103-1," ",IF(M$5-$I$5+1&gt;'Primary Inputs'!$C$17,0,(SUM(OFFSET($I$76,0,M$5-$I$5-$A103+1)))*$C156))</f>
        <v xml:space="preserve"> </v>
      </c>
      <c r="N156" s="186" t="str">
        <f ca="1">IF(N$5-$I$5&lt;$A103-1," ",IF(N$5-$I$5+1&gt;'Primary Inputs'!$C$17,0,(SUM(OFFSET($I$76,0,N$5-$I$5-$A103+1)))*$C156))</f>
        <v xml:space="preserve"> </v>
      </c>
      <c r="O156" s="186" t="str">
        <f ca="1">IF(O$5-$I$5&lt;$A103-1," ",IF(O$5-$I$5+1&gt;'Primary Inputs'!$C$17,0,(SUM(OFFSET($I$76,0,O$5-$I$5-$A103+1)))*$C156))</f>
        <v xml:space="preserve"> </v>
      </c>
      <c r="P156" s="186" t="str">
        <f ca="1">IF(P$5-$I$5&lt;$A103-1," ",IF(P$5-$I$5+1&gt;'Primary Inputs'!$C$17,0,(SUM(OFFSET($I$76,0,P$5-$I$5-$A103+1)))*$C156))</f>
        <v xml:space="preserve"> </v>
      </c>
      <c r="Q156" s="186" t="str">
        <f ca="1">IF(Q$5-$I$5&lt;$A103-1," ",IF(Q$5-$I$5+1&gt;'Primary Inputs'!$C$17,0,(SUM(OFFSET($I$76,0,Q$5-$I$5-$A103+1)))*$C156))</f>
        <v xml:space="preserve"> </v>
      </c>
      <c r="R156" s="186" t="str">
        <f ca="1">IF(R$5-$I$5&lt;$A103-1," ",IF(R$5-$I$5+1&gt;'Primary Inputs'!$C$17,0,(SUM(OFFSET($I$76,0,R$5-$I$5-$A103+1)))*$C156))</f>
        <v xml:space="preserve"> </v>
      </c>
      <c r="S156" s="186" t="str">
        <f ca="1">IF(S$5-$I$5&lt;$A103-1," ",IF(S$5-$I$5+1&gt;'Primary Inputs'!$C$17,0,(SUM(OFFSET($I$76,0,S$5-$I$5-$A103+1)))*$C156))</f>
        <v xml:space="preserve"> </v>
      </c>
      <c r="T156" s="186" t="str">
        <f ca="1">IF(T$5-$I$5&lt;$A103-1," ",IF(T$5-$I$5+1&gt;'Primary Inputs'!$C$17,0,(SUM(OFFSET($I$76,0,T$5-$I$5-$A103+1)))*$C156))</f>
        <v xml:space="preserve"> </v>
      </c>
      <c r="U156" s="186" t="str">
        <f ca="1">IF(U$5-$I$5&lt;$A103-1," ",IF(U$5-$I$5+1&gt;'Primary Inputs'!$C$17,0,(SUM(OFFSET($I$76,0,U$5-$I$5-$A103+1)))*$C156))</f>
        <v xml:space="preserve"> </v>
      </c>
      <c r="V156" s="186" t="str">
        <f ca="1">IF(V$5-$I$5&lt;$A103-1," ",IF(V$5-$I$5+1&gt;'Primary Inputs'!$C$17,0,(SUM(OFFSET($I$76,0,V$5-$I$5-$A103+1)))*$C156))</f>
        <v xml:space="preserve"> </v>
      </c>
      <c r="W156" s="186" t="str">
        <f ca="1">IF(W$5-$I$5&lt;$A103-1," ",IF(W$5-$I$5+1&gt;'Primary Inputs'!$C$17,0,(SUM(OFFSET($I$76,0,W$5-$I$5-$A103+1)))*$C156))</f>
        <v xml:space="preserve"> </v>
      </c>
      <c r="X156" s="186" t="str">
        <f ca="1">IF(X$5-$I$5&lt;$A103-1," ",IF(X$5-$I$5+1&gt;'Primary Inputs'!$C$17,0,(SUM(OFFSET($I$76,0,X$5-$I$5-$A103+1)))*$C156))</f>
        <v xml:space="preserve"> </v>
      </c>
      <c r="Y156" s="186" t="str">
        <f ca="1">IF(Y$5-$I$5&lt;$A103-1," ",IF(Y$5-$I$5+1&gt;'Primary Inputs'!$C$17,0,(SUM(OFFSET($I$76,0,Y$5-$I$5-$A103+1)))*$C156))</f>
        <v xml:space="preserve"> </v>
      </c>
      <c r="Z156" s="186" t="str">
        <f ca="1">IF(Z$5-$I$5&lt;$A103-1," ",IF(Z$5-$I$5+1&gt;'Primary Inputs'!$C$17,0,(SUM(OFFSET($I$76,0,Z$5-$I$5-$A103+1)))*$C156))</f>
        <v xml:space="preserve"> </v>
      </c>
      <c r="AA156" s="186" t="str">
        <f ca="1">IF(AA$5-$I$5&lt;$A103-1," ",IF(AA$5-$I$5+1&gt;'Primary Inputs'!$C$17,0,(SUM(OFFSET($I$76,0,AA$5-$I$5-$A103+1)))*$C156))</f>
        <v xml:space="preserve"> </v>
      </c>
      <c r="AB156" s="186" t="str">
        <f ca="1">IF(AB$5-$I$5&lt;$A103-1," ",IF(AB$5-$I$5+1&gt;'Primary Inputs'!$C$17,0,(SUM(OFFSET($I$76,0,AB$5-$I$5-$A103+1)))*$C156))</f>
        <v xml:space="preserve"> </v>
      </c>
      <c r="AC156" s="186" t="str">
        <f ca="1">IF(AC$5-$I$5&lt;$A103-1," ",IF(AC$5-$I$5+1&gt;'Primary Inputs'!$C$17,0,(SUM(OFFSET($I$76,0,AC$5-$I$5-$A103+1)))*$C156))</f>
        <v xml:space="preserve"> </v>
      </c>
      <c r="AD156" s="186" t="str">
        <f ca="1">IF(AD$5-$I$5&lt;$A103-1," ",IF(AD$5-$I$5+1&gt;'Primary Inputs'!$C$17,0,(SUM(OFFSET($I$76,0,AD$5-$I$5-$A103+1)))*$C156))</f>
        <v xml:space="preserve"> </v>
      </c>
      <c r="AE156" s="186" t="str">
        <f ca="1">IF(AE$5-$I$5&lt;$A103-1," ",IF(AE$5-$I$5+1&gt;'Primary Inputs'!$C$17,0,(SUM(OFFSET($I$76,0,AE$5-$I$5-$A103+1)))*$C156))</f>
        <v xml:space="preserve"> </v>
      </c>
      <c r="AF156" s="186">
        <f ca="1">IF(AF$5-$I$5&lt;$A103-1," ",IF(AF$5-$I$5+1&gt;'Primary Inputs'!$C$17,0,(SUM(OFFSET($I$76,0,AF$5-$I$5-$A103+1)))*$C156))</f>
        <v>0</v>
      </c>
      <c r="AG156" s="186">
        <f ca="1">IF(AG$5-$I$5&lt;$A103-1," ",IF(AG$5-$I$5+1&gt;'Primary Inputs'!$C$17,0,(SUM(OFFSET($I$76,0,AG$5-$I$5-$A103+1)))*$C156))</f>
        <v>0</v>
      </c>
      <c r="AH156" s="186">
        <f ca="1">IF(AH$5-$I$5&lt;$A103-1," ",IF(AH$5-$I$5+1&gt;'Primary Inputs'!$C$17,0,(SUM(OFFSET($I$76,0,AH$5-$I$5-$A103+1)))*$C156))</f>
        <v>0</v>
      </c>
      <c r="AI156" s="186">
        <f ca="1">IF(AI$5-$I$5&lt;$A103-1," ",IF(AI$5-$I$5+1&gt;'Primary Inputs'!$C$17,0,(SUM(OFFSET($I$76,0,AI$5-$I$5-$A103+1)))*$C156))</f>
        <v>0</v>
      </c>
      <c r="AJ156" s="186">
        <f ca="1">IF(AJ$5-$I$5&lt;$A103-1," ",IF(AJ$5-$I$5+1&gt;'Primary Inputs'!$C$17,0,(SUM(OFFSET($I$76,0,AJ$5-$I$5-$A103+1)))*$C156))</f>
        <v>0</v>
      </c>
      <c r="AK156" s="186">
        <f ca="1">IF(AK$5-$I$5&lt;$A103-1," ",IF(AK$5-$I$5+1&gt;'Primary Inputs'!$C$17,0,(SUM(OFFSET($I$76,0,AK$5-$I$5-$A103+1)))*$C156))</f>
        <v>0</v>
      </c>
      <c r="AL156" s="186">
        <f ca="1">IF(AL$5-$I$5&lt;$A103-1," ",IF(AL$5-$I$5+1&gt;'Primary Inputs'!$C$17,0,(SUM(OFFSET($I$76,0,AL$5-$I$5-$A103+1)))*$C156))</f>
        <v>0</v>
      </c>
      <c r="AM156" s="186">
        <f ca="1">IF(AM$5-$I$5&lt;$A103-1," ",IF(AM$5-$I$5+1&gt;'Primary Inputs'!$C$17,0,(SUM(OFFSET($I$76,0,AM$5-$I$5-$A103+1)))*$C156))</f>
        <v>0</v>
      </c>
      <c r="AN156" s="186">
        <f ca="1">IF(AN$5-$I$5&lt;$A103-1," ",IF(AN$5-$I$5+1&gt;'Primary Inputs'!$C$17,0,(SUM(OFFSET($I$76,0,AN$5-$I$5-$A103+1)))*$C156))</f>
        <v>0</v>
      </c>
      <c r="AO156" s="186">
        <f ca="1">IF(AO$5-$I$5&lt;$A103-1," ",IF(AO$5-$I$5+1&gt;'Primary Inputs'!$C$17,0,(SUM(OFFSET($I$76,0,AO$5-$I$5-$A103+1)))*$C156))</f>
        <v>0</v>
      </c>
      <c r="AP156" s="186">
        <f ca="1">IF(AP$5-$I$5&lt;$A103-1," ",IF(AP$5-$I$5+1&gt;'Primary Inputs'!$C$17,0,(SUM(OFFSET($I$76,0,AP$5-$I$5-$A103+1)))*$C156))</f>
        <v>0</v>
      </c>
      <c r="AQ156" s="186">
        <f ca="1">IF(AQ$5-$I$5&lt;$A103-1," ",IF(AQ$5-$I$5+1&gt;'Primary Inputs'!$C$17,0,(SUM(OFFSET($I$76,0,AQ$5-$I$5-$A103+1)))*$C156))</f>
        <v>0</v>
      </c>
      <c r="AR156" s="186">
        <f ca="1">IF(AR$5-$I$5&lt;$A103-1," ",IF(AR$5-$I$5+1&gt;'Primary Inputs'!$C$17,0,(SUM(OFFSET($I$76,0,AR$5-$I$5-$A103+1)))*$C156))</f>
        <v>0</v>
      </c>
      <c r="AS156" s="186">
        <f ca="1">IF(AS$5-$I$5&lt;$A103-1," ",IF(AS$5-$I$5+1&gt;'Primary Inputs'!$C$17,0,(SUM(OFFSET($I$76,0,AS$5-$I$5-$A103+1)))*$C156))</f>
        <v>0</v>
      </c>
      <c r="AT156" s="186">
        <f ca="1">IF(AT$5-$I$5&lt;$A103-1," ",IF(AT$5-$I$5+1&gt;'Primary Inputs'!$C$17,0,(SUM(OFFSET($I$76,0,AT$5-$I$5-$A103+1)))*$C156))</f>
        <v>0</v>
      </c>
      <c r="AU156" s="186">
        <f ca="1">IF(AU$5-$I$5&lt;$A103-1," ",IF(AU$5-$I$5+1&gt;'Primary Inputs'!$C$17,0,(SUM(OFFSET($I$76,0,AU$5-$I$5-$A103+1)))*$C156))</f>
        <v>0</v>
      </c>
      <c r="AV156" s="186">
        <f ca="1">IF(AV$5-$I$5&lt;$A103-1," ",IF(AV$5-$I$5+1&gt;'Primary Inputs'!$C$17,0,(SUM(OFFSET($I$76,0,AV$5-$I$5-$A103+1)))*$C156))</f>
        <v>0</v>
      </c>
      <c r="AW156" s="186">
        <f ca="1">IF(AW$5-$I$5&lt;$A103-1," ",IF(AW$5-$I$5+1&gt;'Primary Inputs'!$C$17,0,(SUM(OFFSET($I$76,0,AW$5-$I$5-$A103+1)))*$C156))</f>
        <v>0</v>
      </c>
      <c r="AX156" s="186">
        <f ca="1">IF(AX$5-$I$5&lt;$A103-1," ",IF(AX$5-$I$5+1&gt;'Primary Inputs'!$C$17,0,(SUM(OFFSET($I$76,0,AX$5-$I$5-$A103+1)))*$C156))</f>
        <v>0</v>
      </c>
      <c r="AY156" s="186">
        <f ca="1">IF(AY$5-$I$5&lt;$A103-1," ",IF(AY$5-$I$5+1&gt;'Primary Inputs'!$C$17,0,(SUM(OFFSET($I$76,0,AY$5-$I$5-$A103+1)))*$C156))</f>
        <v>0</v>
      </c>
      <c r="AZ156" s="186">
        <f ca="1">IF(AZ$5-$I$5&lt;$A103-1," ",IF(AZ$5-$I$5+1&gt;'Primary Inputs'!$C$17,0,(SUM(OFFSET($I$76,0,AZ$5-$I$5-$A103+1)))*$C156))</f>
        <v>0</v>
      </c>
      <c r="BA156" s="186">
        <f ca="1">IF(BA$5-$I$5&lt;$A103-1," ",IF(BA$5-$I$5+1&gt;'Primary Inputs'!$C$17,0,(SUM(OFFSET($I$76,0,BA$5-$I$5-$A103+1)))*$C156))</f>
        <v>0</v>
      </c>
      <c r="BB156" s="186">
        <f ca="1">IF(BB$5-$I$5&lt;$A103-1," ",IF(BB$5-$I$5+1&gt;'Primary Inputs'!$C$17,0,(SUM(OFFSET($I$76,0,BB$5-$I$5-$A103+1)))*$C156))</f>
        <v>0</v>
      </c>
      <c r="BC156" s="186">
        <f ca="1">IF(BC$5-$I$5&lt;$A103-1," ",IF(BC$5-$I$5+1&gt;'Primary Inputs'!$C$17,0,(SUM(OFFSET($I$76,0,BC$5-$I$5-$A103+1)))*$C156))</f>
        <v>0</v>
      </c>
      <c r="BD156" s="186">
        <f ca="1">IF(BD$5-$I$5&lt;$A103-1," ",IF(BD$5-$I$5+1&gt;'Primary Inputs'!$C$17,0,(SUM(OFFSET($I$76,0,BD$5-$I$5-$A103+1)))*$C156))</f>
        <v>0</v>
      </c>
      <c r="BE156" s="186">
        <f ca="1">IF(BE$5-$I$5&lt;$A103-1," ",IF(BE$5-$I$5+1&gt;'Primary Inputs'!$C$17,0,(SUM(OFFSET($I$76,0,BE$5-$I$5-$A103+1)))*$C156))</f>
        <v>0</v>
      </c>
      <c r="BF156" s="186">
        <f ca="1">IF(BF$5-$I$5&lt;$A103-1," ",IF(BF$5-$I$5+1&gt;'Primary Inputs'!$C$17,0,(SUM(OFFSET($I$76,0,BF$5-$I$5-$A103+1)))*$C156))</f>
        <v>0</v>
      </c>
    </row>
    <row r="157" spans="2:58">
      <c r="B157" s="134" t="s">
        <v>197</v>
      </c>
      <c r="C157" s="134">
        <f t="shared" ca="1" si="5"/>
        <v>0</v>
      </c>
      <c r="I157" s="186" t="str">
        <f ca="1">IF(I$5-$I$5&lt;$A104-1," ",IF(I$5-$I$5+1&gt;'Primary Inputs'!$C$17,0,(SUM(OFFSET($I$76,0,I$5-$I$5-$A104+1)))*$C157))</f>
        <v xml:space="preserve"> </v>
      </c>
      <c r="J157" s="186" t="str">
        <f ca="1">IF(J$5-$I$5&lt;$A104-1," ",IF(J$5-$I$5+1&gt;'Primary Inputs'!$C$17,0,(SUM(OFFSET($I$76,0,J$5-$I$5-$A104+1)))*$C157))</f>
        <v xml:space="preserve"> </v>
      </c>
      <c r="K157" s="186" t="str">
        <f ca="1">IF(K$5-$I$5&lt;$A104-1," ",IF(K$5-$I$5+1&gt;'Primary Inputs'!$C$17,0,(SUM(OFFSET($I$76,0,K$5-$I$5-$A104+1)))*$C157))</f>
        <v xml:space="preserve"> </v>
      </c>
      <c r="L157" s="186" t="str">
        <f ca="1">IF(L$5-$I$5&lt;$A104-1," ",IF(L$5-$I$5+1&gt;'Primary Inputs'!$C$17,0,(SUM(OFFSET($I$76,0,L$5-$I$5-$A104+1)))*$C157))</f>
        <v xml:space="preserve"> </v>
      </c>
      <c r="M157" s="186" t="str">
        <f ca="1">IF(M$5-$I$5&lt;$A104-1," ",IF(M$5-$I$5+1&gt;'Primary Inputs'!$C$17,0,(SUM(OFFSET($I$76,0,M$5-$I$5-$A104+1)))*$C157))</f>
        <v xml:space="preserve"> </v>
      </c>
      <c r="N157" s="186" t="str">
        <f ca="1">IF(N$5-$I$5&lt;$A104-1," ",IF(N$5-$I$5+1&gt;'Primary Inputs'!$C$17,0,(SUM(OFFSET($I$76,0,N$5-$I$5-$A104+1)))*$C157))</f>
        <v xml:space="preserve"> </v>
      </c>
      <c r="O157" s="186" t="str">
        <f ca="1">IF(O$5-$I$5&lt;$A104-1," ",IF(O$5-$I$5+1&gt;'Primary Inputs'!$C$17,0,(SUM(OFFSET($I$76,0,O$5-$I$5-$A104+1)))*$C157))</f>
        <v xml:space="preserve"> </v>
      </c>
      <c r="P157" s="186" t="str">
        <f ca="1">IF(P$5-$I$5&lt;$A104-1," ",IF(P$5-$I$5+1&gt;'Primary Inputs'!$C$17,0,(SUM(OFFSET($I$76,0,P$5-$I$5-$A104+1)))*$C157))</f>
        <v xml:space="preserve"> </v>
      </c>
      <c r="Q157" s="186" t="str">
        <f ca="1">IF(Q$5-$I$5&lt;$A104-1," ",IF(Q$5-$I$5+1&gt;'Primary Inputs'!$C$17,0,(SUM(OFFSET($I$76,0,Q$5-$I$5-$A104+1)))*$C157))</f>
        <v xml:space="preserve"> </v>
      </c>
      <c r="R157" s="186" t="str">
        <f ca="1">IF(R$5-$I$5&lt;$A104-1," ",IF(R$5-$I$5+1&gt;'Primary Inputs'!$C$17,0,(SUM(OFFSET($I$76,0,R$5-$I$5-$A104+1)))*$C157))</f>
        <v xml:space="preserve"> </v>
      </c>
      <c r="S157" s="186" t="str">
        <f ca="1">IF(S$5-$I$5&lt;$A104-1," ",IF(S$5-$I$5+1&gt;'Primary Inputs'!$C$17,0,(SUM(OFFSET($I$76,0,S$5-$I$5-$A104+1)))*$C157))</f>
        <v xml:space="preserve"> </v>
      </c>
      <c r="T157" s="186" t="str">
        <f ca="1">IF(T$5-$I$5&lt;$A104-1," ",IF(T$5-$I$5+1&gt;'Primary Inputs'!$C$17,0,(SUM(OFFSET($I$76,0,T$5-$I$5-$A104+1)))*$C157))</f>
        <v xml:space="preserve"> </v>
      </c>
      <c r="U157" s="186" t="str">
        <f ca="1">IF(U$5-$I$5&lt;$A104-1," ",IF(U$5-$I$5+1&gt;'Primary Inputs'!$C$17,0,(SUM(OFFSET($I$76,0,U$5-$I$5-$A104+1)))*$C157))</f>
        <v xml:space="preserve"> </v>
      </c>
      <c r="V157" s="186" t="str">
        <f ca="1">IF(V$5-$I$5&lt;$A104-1," ",IF(V$5-$I$5+1&gt;'Primary Inputs'!$C$17,0,(SUM(OFFSET($I$76,0,V$5-$I$5-$A104+1)))*$C157))</f>
        <v xml:space="preserve"> </v>
      </c>
      <c r="W157" s="186" t="str">
        <f ca="1">IF(W$5-$I$5&lt;$A104-1," ",IF(W$5-$I$5+1&gt;'Primary Inputs'!$C$17,0,(SUM(OFFSET($I$76,0,W$5-$I$5-$A104+1)))*$C157))</f>
        <v xml:space="preserve"> </v>
      </c>
      <c r="X157" s="186" t="str">
        <f ca="1">IF(X$5-$I$5&lt;$A104-1," ",IF(X$5-$I$5+1&gt;'Primary Inputs'!$C$17,0,(SUM(OFFSET($I$76,0,X$5-$I$5-$A104+1)))*$C157))</f>
        <v xml:space="preserve"> </v>
      </c>
      <c r="Y157" s="186" t="str">
        <f ca="1">IF(Y$5-$I$5&lt;$A104-1," ",IF(Y$5-$I$5+1&gt;'Primary Inputs'!$C$17,0,(SUM(OFFSET($I$76,0,Y$5-$I$5-$A104+1)))*$C157))</f>
        <v xml:space="preserve"> </v>
      </c>
      <c r="Z157" s="186" t="str">
        <f ca="1">IF(Z$5-$I$5&lt;$A104-1," ",IF(Z$5-$I$5+1&gt;'Primary Inputs'!$C$17,0,(SUM(OFFSET($I$76,0,Z$5-$I$5-$A104+1)))*$C157))</f>
        <v xml:space="preserve"> </v>
      </c>
      <c r="AA157" s="186" t="str">
        <f ca="1">IF(AA$5-$I$5&lt;$A104-1," ",IF(AA$5-$I$5+1&gt;'Primary Inputs'!$C$17,0,(SUM(OFFSET($I$76,0,AA$5-$I$5-$A104+1)))*$C157))</f>
        <v xml:space="preserve"> </v>
      </c>
      <c r="AB157" s="186" t="str">
        <f ca="1">IF(AB$5-$I$5&lt;$A104-1," ",IF(AB$5-$I$5+1&gt;'Primary Inputs'!$C$17,0,(SUM(OFFSET($I$76,0,AB$5-$I$5-$A104+1)))*$C157))</f>
        <v xml:space="preserve"> </v>
      </c>
      <c r="AC157" s="186" t="str">
        <f ca="1">IF(AC$5-$I$5&lt;$A104-1," ",IF(AC$5-$I$5+1&gt;'Primary Inputs'!$C$17,0,(SUM(OFFSET($I$76,0,AC$5-$I$5-$A104+1)))*$C157))</f>
        <v xml:space="preserve"> </v>
      </c>
      <c r="AD157" s="186" t="str">
        <f ca="1">IF(AD$5-$I$5&lt;$A104-1," ",IF(AD$5-$I$5+1&gt;'Primary Inputs'!$C$17,0,(SUM(OFFSET($I$76,0,AD$5-$I$5-$A104+1)))*$C157))</f>
        <v xml:space="preserve"> </v>
      </c>
      <c r="AE157" s="186" t="str">
        <f ca="1">IF(AE$5-$I$5&lt;$A104-1," ",IF(AE$5-$I$5+1&gt;'Primary Inputs'!$C$17,0,(SUM(OFFSET($I$76,0,AE$5-$I$5-$A104+1)))*$C157))</f>
        <v xml:space="preserve"> </v>
      </c>
      <c r="AF157" s="186" t="str">
        <f ca="1">IF(AF$5-$I$5&lt;$A104-1," ",IF(AF$5-$I$5+1&gt;'Primary Inputs'!$C$17,0,(SUM(OFFSET($I$76,0,AF$5-$I$5-$A104+1)))*$C157))</f>
        <v xml:space="preserve"> </v>
      </c>
      <c r="AG157" s="186">
        <f ca="1">IF(AG$5-$I$5&lt;$A104-1," ",IF(AG$5-$I$5+1&gt;'Primary Inputs'!$C$17,0,(SUM(OFFSET($I$76,0,AG$5-$I$5-$A104+1)))*$C157))</f>
        <v>0</v>
      </c>
      <c r="AH157" s="186">
        <f ca="1">IF(AH$5-$I$5&lt;$A104-1," ",IF(AH$5-$I$5+1&gt;'Primary Inputs'!$C$17,0,(SUM(OFFSET($I$76,0,AH$5-$I$5-$A104+1)))*$C157))</f>
        <v>0</v>
      </c>
      <c r="AI157" s="186">
        <f ca="1">IF(AI$5-$I$5&lt;$A104-1," ",IF(AI$5-$I$5+1&gt;'Primary Inputs'!$C$17,0,(SUM(OFFSET($I$76,0,AI$5-$I$5-$A104+1)))*$C157))</f>
        <v>0</v>
      </c>
      <c r="AJ157" s="186">
        <f ca="1">IF(AJ$5-$I$5&lt;$A104-1," ",IF(AJ$5-$I$5+1&gt;'Primary Inputs'!$C$17,0,(SUM(OFFSET($I$76,0,AJ$5-$I$5-$A104+1)))*$C157))</f>
        <v>0</v>
      </c>
      <c r="AK157" s="186">
        <f ca="1">IF(AK$5-$I$5&lt;$A104-1," ",IF(AK$5-$I$5+1&gt;'Primary Inputs'!$C$17,0,(SUM(OFFSET($I$76,0,AK$5-$I$5-$A104+1)))*$C157))</f>
        <v>0</v>
      </c>
      <c r="AL157" s="186">
        <f ca="1">IF(AL$5-$I$5&lt;$A104-1," ",IF(AL$5-$I$5+1&gt;'Primary Inputs'!$C$17,0,(SUM(OFFSET($I$76,0,AL$5-$I$5-$A104+1)))*$C157))</f>
        <v>0</v>
      </c>
      <c r="AM157" s="186">
        <f ca="1">IF(AM$5-$I$5&lt;$A104-1," ",IF(AM$5-$I$5+1&gt;'Primary Inputs'!$C$17,0,(SUM(OFFSET($I$76,0,AM$5-$I$5-$A104+1)))*$C157))</f>
        <v>0</v>
      </c>
      <c r="AN157" s="186">
        <f ca="1">IF(AN$5-$I$5&lt;$A104-1," ",IF(AN$5-$I$5+1&gt;'Primary Inputs'!$C$17,0,(SUM(OFFSET($I$76,0,AN$5-$I$5-$A104+1)))*$C157))</f>
        <v>0</v>
      </c>
      <c r="AO157" s="186">
        <f ca="1">IF(AO$5-$I$5&lt;$A104-1," ",IF(AO$5-$I$5+1&gt;'Primary Inputs'!$C$17,0,(SUM(OFFSET($I$76,0,AO$5-$I$5-$A104+1)))*$C157))</f>
        <v>0</v>
      </c>
      <c r="AP157" s="186">
        <f ca="1">IF(AP$5-$I$5&lt;$A104-1," ",IF(AP$5-$I$5+1&gt;'Primary Inputs'!$C$17,0,(SUM(OFFSET($I$76,0,AP$5-$I$5-$A104+1)))*$C157))</f>
        <v>0</v>
      </c>
      <c r="AQ157" s="186">
        <f ca="1">IF(AQ$5-$I$5&lt;$A104-1," ",IF(AQ$5-$I$5+1&gt;'Primary Inputs'!$C$17,0,(SUM(OFFSET($I$76,0,AQ$5-$I$5-$A104+1)))*$C157))</f>
        <v>0</v>
      </c>
      <c r="AR157" s="186">
        <f ca="1">IF(AR$5-$I$5&lt;$A104-1," ",IF(AR$5-$I$5+1&gt;'Primary Inputs'!$C$17,0,(SUM(OFFSET($I$76,0,AR$5-$I$5-$A104+1)))*$C157))</f>
        <v>0</v>
      </c>
      <c r="AS157" s="186">
        <f ca="1">IF(AS$5-$I$5&lt;$A104-1," ",IF(AS$5-$I$5+1&gt;'Primary Inputs'!$C$17,0,(SUM(OFFSET($I$76,0,AS$5-$I$5-$A104+1)))*$C157))</f>
        <v>0</v>
      </c>
      <c r="AT157" s="186">
        <f ca="1">IF(AT$5-$I$5&lt;$A104-1," ",IF(AT$5-$I$5+1&gt;'Primary Inputs'!$C$17,0,(SUM(OFFSET($I$76,0,AT$5-$I$5-$A104+1)))*$C157))</f>
        <v>0</v>
      </c>
      <c r="AU157" s="186">
        <f ca="1">IF(AU$5-$I$5&lt;$A104-1," ",IF(AU$5-$I$5+1&gt;'Primary Inputs'!$C$17,0,(SUM(OFFSET($I$76,0,AU$5-$I$5-$A104+1)))*$C157))</f>
        <v>0</v>
      </c>
      <c r="AV157" s="186">
        <f ca="1">IF(AV$5-$I$5&lt;$A104-1," ",IF(AV$5-$I$5+1&gt;'Primary Inputs'!$C$17,0,(SUM(OFFSET($I$76,0,AV$5-$I$5-$A104+1)))*$C157))</f>
        <v>0</v>
      </c>
      <c r="AW157" s="186">
        <f ca="1">IF(AW$5-$I$5&lt;$A104-1," ",IF(AW$5-$I$5+1&gt;'Primary Inputs'!$C$17,0,(SUM(OFFSET($I$76,0,AW$5-$I$5-$A104+1)))*$C157))</f>
        <v>0</v>
      </c>
      <c r="AX157" s="186">
        <f ca="1">IF(AX$5-$I$5&lt;$A104-1," ",IF(AX$5-$I$5+1&gt;'Primary Inputs'!$C$17,0,(SUM(OFFSET($I$76,0,AX$5-$I$5-$A104+1)))*$C157))</f>
        <v>0</v>
      </c>
      <c r="AY157" s="186">
        <f ca="1">IF(AY$5-$I$5&lt;$A104-1," ",IF(AY$5-$I$5+1&gt;'Primary Inputs'!$C$17,0,(SUM(OFFSET($I$76,0,AY$5-$I$5-$A104+1)))*$C157))</f>
        <v>0</v>
      </c>
      <c r="AZ157" s="186">
        <f ca="1">IF(AZ$5-$I$5&lt;$A104-1," ",IF(AZ$5-$I$5+1&gt;'Primary Inputs'!$C$17,0,(SUM(OFFSET($I$76,0,AZ$5-$I$5-$A104+1)))*$C157))</f>
        <v>0</v>
      </c>
      <c r="BA157" s="186">
        <f ca="1">IF(BA$5-$I$5&lt;$A104-1," ",IF(BA$5-$I$5+1&gt;'Primary Inputs'!$C$17,0,(SUM(OFFSET($I$76,0,BA$5-$I$5-$A104+1)))*$C157))</f>
        <v>0</v>
      </c>
      <c r="BB157" s="186">
        <f ca="1">IF(BB$5-$I$5&lt;$A104-1," ",IF(BB$5-$I$5+1&gt;'Primary Inputs'!$C$17,0,(SUM(OFFSET($I$76,0,BB$5-$I$5-$A104+1)))*$C157))</f>
        <v>0</v>
      </c>
      <c r="BC157" s="186">
        <f ca="1">IF(BC$5-$I$5&lt;$A104-1," ",IF(BC$5-$I$5+1&gt;'Primary Inputs'!$C$17,0,(SUM(OFFSET($I$76,0,BC$5-$I$5-$A104+1)))*$C157))</f>
        <v>0</v>
      </c>
      <c r="BD157" s="186">
        <f ca="1">IF(BD$5-$I$5&lt;$A104-1," ",IF(BD$5-$I$5+1&gt;'Primary Inputs'!$C$17,0,(SUM(OFFSET($I$76,0,BD$5-$I$5-$A104+1)))*$C157))</f>
        <v>0</v>
      </c>
      <c r="BE157" s="186">
        <f ca="1">IF(BE$5-$I$5&lt;$A104-1," ",IF(BE$5-$I$5+1&gt;'Primary Inputs'!$C$17,0,(SUM(OFFSET($I$76,0,BE$5-$I$5-$A104+1)))*$C157))</f>
        <v>0</v>
      </c>
      <c r="BF157" s="186">
        <f ca="1">IF(BF$5-$I$5&lt;$A104-1," ",IF(BF$5-$I$5+1&gt;'Primary Inputs'!$C$17,0,(SUM(OFFSET($I$76,0,BF$5-$I$5-$A104+1)))*$C157))</f>
        <v>0</v>
      </c>
    </row>
    <row r="158" spans="2:58">
      <c r="B158" s="134" t="s">
        <v>198</v>
      </c>
      <c r="C158" s="134">
        <f t="shared" ca="1" si="5"/>
        <v>0</v>
      </c>
      <c r="I158" s="186" t="str">
        <f ca="1">IF(I$5-$I$5&lt;$A105-1," ",IF(I$5-$I$5+1&gt;'Primary Inputs'!$C$17,0,(SUM(OFFSET($I$76,0,I$5-$I$5-$A105+1)))*$C158))</f>
        <v xml:space="preserve"> </v>
      </c>
      <c r="J158" s="186" t="str">
        <f ca="1">IF(J$5-$I$5&lt;$A105-1," ",IF(J$5-$I$5+1&gt;'Primary Inputs'!$C$17,0,(SUM(OFFSET($I$76,0,J$5-$I$5-$A105+1)))*$C158))</f>
        <v xml:space="preserve"> </v>
      </c>
      <c r="K158" s="186" t="str">
        <f ca="1">IF(K$5-$I$5&lt;$A105-1," ",IF(K$5-$I$5+1&gt;'Primary Inputs'!$C$17,0,(SUM(OFFSET($I$76,0,K$5-$I$5-$A105+1)))*$C158))</f>
        <v xml:space="preserve"> </v>
      </c>
      <c r="L158" s="186" t="str">
        <f ca="1">IF(L$5-$I$5&lt;$A105-1," ",IF(L$5-$I$5+1&gt;'Primary Inputs'!$C$17,0,(SUM(OFFSET($I$76,0,L$5-$I$5-$A105+1)))*$C158))</f>
        <v xml:space="preserve"> </v>
      </c>
      <c r="M158" s="186" t="str">
        <f ca="1">IF(M$5-$I$5&lt;$A105-1," ",IF(M$5-$I$5+1&gt;'Primary Inputs'!$C$17,0,(SUM(OFFSET($I$76,0,M$5-$I$5-$A105+1)))*$C158))</f>
        <v xml:space="preserve"> </v>
      </c>
      <c r="N158" s="186" t="str">
        <f ca="1">IF(N$5-$I$5&lt;$A105-1," ",IF(N$5-$I$5+1&gt;'Primary Inputs'!$C$17,0,(SUM(OFFSET($I$76,0,N$5-$I$5-$A105+1)))*$C158))</f>
        <v xml:space="preserve"> </v>
      </c>
      <c r="O158" s="186" t="str">
        <f ca="1">IF(O$5-$I$5&lt;$A105-1," ",IF(O$5-$I$5+1&gt;'Primary Inputs'!$C$17,0,(SUM(OFFSET($I$76,0,O$5-$I$5-$A105+1)))*$C158))</f>
        <v xml:space="preserve"> </v>
      </c>
      <c r="P158" s="186" t="str">
        <f ca="1">IF(P$5-$I$5&lt;$A105-1," ",IF(P$5-$I$5+1&gt;'Primary Inputs'!$C$17,0,(SUM(OFFSET($I$76,0,P$5-$I$5-$A105+1)))*$C158))</f>
        <v xml:space="preserve"> </v>
      </c>
      <c r="Q158" s="186" t="str">
        <f ca="1">IF(Q$5-$I$5&lt;$A105-1," ",IF(Q$5-$I$5+1&gt;'Primary Inputs'!$C$17,0,(SUM(OFFSET($I$76,0,Q$5-$I$5-$A105+1)))*$C158))</f>
        <v xml:space="preserve"> </v>
      </c>
      <c r="R158" s="186" t="str">
        <f ca="1">IF(R$5-$I$5&lt;$A105-1," ",IF(R$5-$I$5+1&gt;'Primary Inputs'!$C$17,0,(SUM(OFFSET($I$76,0,R$5-$I$5-$A105+1)))*$C158))</f>
        <v xml:space="preserve"> </v>
      </c>
      <c r="S158" s="186" t="str">
        <f ca="1">IF(S$5-$I$5&lt;$A105-1," ",IF(S$5-$I$5+1&gt;'Primary Inputs'!$C$17,0,(SUM(OFFSET($I$76,0,S$5-$I$5-$A105+1)))*$C158))</f>
        <v xml:space="preserve"> </v>
      </c>
      <c r="T158" s="186" t="str">
        <f ca="1">IF(T$5-$I$5&lt;$A105-1," ",IF(T$5-$I$5+1&gt;'Primary Inputs'!$C$17,0,(SUM(OFFSET($I$76,0,T$5-$I$5-$A105+1)))*$C158))</f>
        <v xml:space="preserve"> </v>
      </c>
      <c r="U158" s="186" t="str">
        <f ca="1">IF(U$5-$I$5&lt;$A105-1," ",IF(U$5-$I$5+1&gt;'Primary Inputs'!$C$17,0,(SUM(OFFSET($I$76,0,U$5-$I$5-$A105+1)))*$C158))</f>
        <v xml:space="preserve"> </v>
      </c>
      <c r="V158" s="186" t="str">
        <f ca="1">IF(V$5-$I$5&lt;$A105-1," ",IF(V$5-$I$5+1&gt;'Primary Inputs'!$C$17,0,(SUM(OFFSET($I$76,0,V$5-$I$5-$A105+1)))*$C158))</f>
        <v xml:space="preserve"> </v>
      </c>
      <c r="W158" s="186" t="str">
        <f ca="1">IF(W$5-$I$5&lt;$A105-1," ",IF(W$5-$I$5+1&gt;'Primary Inputs'!$C$17,0,(SUM(OFFSET($I$76,0,W$5-$I$5-$A105+1)))*$C158))</f>
        <v xml:space="preserve"> </v>
      </c>
      <c r="X158" s="186" t="str">
        <f ca="1">IF(X$5-$I$5&lt;$A105-1," ",IF(X$5-$I$5+1&gt;'Primary Inputs'!$C$17,0,(SUM(OFFSET($I$76,0,X$5-$I$5-$A105+1)))*$C158))</f>
        <v xml:space="preserve"> </v>
      </c>
      <c r="Y158" s="186" t="str">
        <f ca="1">IF(Y$5-$I$5&lt;$A105-1," ",IF(Y$5-$I$5+1&gt;'Primary Inputs'!$C$17,0,(SUM(OFFSET($I$76,0,Y$5-$I$5-$A105+1)))*$C158))</f>
        <v xml:space="preserve"> </v>
      </c>
      <c r="Z158" s="186" t="str">
        <f ca="1">IF(Z$5-$I$5&lt;$A105-1," ",IF(Z$5-$I$5+1&gt;'Primary Inputs'!$C$17,0,(SUM(OFFSET($I$76,0,Z$5-$I$5-$A105+1)))*$C158))</f>
        <v xml:space="preserve"> </v>
      </c>
      <c r="AA158" s="186" t="str">
        <f ca="1">IF(AA$5-$I$5&lt;$A105-1," ",IF(AA$5-$I$5+1&gt;'Primary Inputs'!$C$17,0,(SUM(OFFSET($I$76,0,AA$5-$I$5-$A105+1)))*$C158))</f>
        <v xml:space="preserve"> </v>
      </c>
      <c r="AB158" s="186" t="str">
        <f ca="1">IF(AB$5-$I$5&lt;$A105-1," ",IF(AB$5-$I$5+1&gt;'Primary Inputs'!$C$17,0,(SUM(OFFSET($I$76,0,AB$5-$I$5-$A105+1)))*$C158))</f>
        <v xml:space="preserve"> </v>
      </c>
      <c r="AC158" s="186" t="str">
        <f ca="1">IF(AC$5-$I$5&lt;$A105-1," ",IF(AC$5-$I$5+1&gt;'Primary Inputs'!$C$17,0,(SUM(OFFSET($I$76,0,AC$5-$I$5-$A105+1)))*$C158))</f>
        <v xml:space="preserve"> </v>
      </c>
      <c r="AD158" s="186" t="str">
        <f ca="1">IF(AD$5-$I$5&lt;$A105-1," ",IF(AD$5-$I$5+1&gt;'Primary Inputs'!$C$17,0,(SUM(OFFSET($I$76,0,AD$5-$I$5-$A105+1)))*$C158))</f>
        <v xml:space="preserve"> </v>
      </c>
      <c r="AE158" s="186" t="str">
        <f ca="1">IF(AE$5-$I$5&lt;$A105-1," ",IF(AE$5-$I$5+1&gt;'Primary Inputs'!$C$17,0,(SUM(OFFSET($I$76,0,AE$5-$I$5-$A105+1)))*$C158))</f>
        <v xml:space="preserve"> </v>
      </c>
      <c r="AF158" s="186" t="str">
        <f ca="1">IF(AF$5-$I$5&lt;$A105-1," ",IF(AF$5-$I$5+1&gt;'Primary Inputs'!$C$17,0,(SUM(OFFSET($I$76,0,AF$5-$I$5-$A105+1)))*$C158))</f>
        <v xml:space="preserve"> </v>
      </c>
      <c r="AG158" s="186" t="str">
        <f ca="1">IF(AG$5-$I$5&lt;$A105-1," ",IF(AG$5-$I$5+1&gt;'Primary Inputs'!$C$17,0,(SUM(OFFSET($I$76,0,AG$5-$I$5-$A105+1)))*$C158))</f>
        <v xml:space="preserve"> </v>
      </c>
      <c r="AH158" s="186">
        <f ca="1">IF(AH$5-$I$5&lt;$A105-1," ",IF(AH$5-$I$5+1&gt;'Primary Inputs'!$C$17,0,(SUM(OFFSET($I$76,0,AH$5-$I$5-$A105+1)))*$C158))</f>
        <v>0</v>
      </c>
      <c r="AI158" s="186">
        <f ca="1">IF(AI$5-$I$5&lt;$A105-1," ",IF(AI$5-$I$5+1&gt;'Primary Inputs'!$C$17,0,(SUM(OFFSET($I$76,0,AI$5-$I$5-$A105+1)))*$C158))</f>
        <v>0</v>
      </c>
      <c r="AJ158" s="186">
        <f ca="1">IF(AJ$5-$I$5&lt;$A105-1," ",IF(AJ$5-$I$5+1&gt;'Primary Inputs'!$C$17,0,(SUM(OFFSET($I$76,0,AJ$5-$I$5-$A105+1)))*$C158))</f>
        <v>0</v>
      </c>
      <c r="AK158" s="186">
        <f ca="1">IF(AK$5-$I$5&lt;$A105-1," ",IF(AK$5-$I$5+1&gt;'Primary Inputs'!$C$17,0,(SUM(OFFSET($I$76,0,AK$5-$I$5-$A105+1)))*$C158))</f>
        <v>0</v>
      </c>
      <c r="AL158" s="186">
        <f ca="1">IF(AL$5-$I$5&lt;$A105-1," ",IF(AL$5-$I$5+1&gt;'Primary Inputs'!$C$17,0,(SUM(OFFSET($I$76,0,AL$5-$I$5-$A105+1)))*$C158))</f>
        <v>0</v>
      </c>
      <c r="AM158" s="186">
        <f ca="1">IF(AM$5-$I$5&lt;$A105-1," ",IF(AM$5-$I$5+1&gt;'Primary Inputs'!$C$17,0,(SUM(OFFSET($I$76,0,AM$5-$I$5-$A105+1)))*$C158))</f>
        <v>0</v>
      </c>
      <c r="AN158" s="186">
        <f ca="1">IF(AN$5-$I$5&lt;$A105-1," ",IF(AN$5-$I$5+1&gt;'Primary Inputs'!$C$17,0,(SUM(OFFSET($I$76,0,AN$5-$I$5-$A105+1)))*$C158))</f>
        <v>0</v>
      </c>
      <c r="AO158" s="186">
        <f ca="1">IF(AO$5-$I$5&lt;$A105-1," ",IF(AO$5-$I$5+1&gt;'Primary Inputs'!$C$17,0,(SUM(OFFSET($I$76,0,AO$5-$I$5-$A105+1)))*$C158))</f>
        <v>0</v>
      </c>
      <c r="AP158" s="186">
        <f ca="1">IF(AP$5-$I$5&lt;$A105-1," ",IF(AP$5-$I$5+1&gt;'Primary Inputs'!$C$17,0,(SUM(OFFSET($I$76,0,AP$5-$I$5-$A105+1)))*$C158))</f>
        <v>0</v>
      </c>
      <c r="AQ158" s="186">
        <f ca="1">IF(AQ$5-$I$5&lt;$A105-1," ",IF(AQ$5-$I$5+1&gt;'Primary Inputs'!$C$17,0,(SUM(OFFSET($I$76,0,AQ$5-$I$5-$A105+1)))*$C158))</f>
        <v>0</v>
      </c>
      <c r="AR158" s="186">
        <f ca="1">IF(AR$5-$I$5&lt;$A105-1," ",IF(AR$5-$I$5+1&gt;'Primary Inputs'!$C$17,0,(SUM(OFFSET($I$76,0,AR$5-$I$5-$A105+1)))*$C158))</f>
        <v>0</v>
      </c>
      <c r="AS158" s="186">
        <f ca="1">IF(AS$5-$I$5&lt;$A105-1," ",IF(AS$5-$I$5+1&gt;'Primary Inputs'!$C$17,0,(SUM(OFFSET($I$76,0,AS$5-$I$5-$A105+1)))*$C158))</f>
        <v>0</v>
      </c>
      <c r="AT158" s="186">
        <f ca="1">IF(AT$5-$I$5&lt;$A105-1," ",IF(AT$5-$I$5+1&gt;'Primary Inputs'!$C$17,0,(SUM(OFFSET($I$76,0,AT$5-$I$5-$A105+1)))*$C158))</f>
        <v>0</v>
      </c>
      <c r="AU158" s="186">
        <f ca="1">IF(AU$5-$I$5&lt;$A105-1," ",IF(AU$5-$I$5+1&gt;'Primary Inputs'!$C$17,0,(SUM(OFFSET($I$76,0,AU$5-$I$5-$A105+1)))*$C158))</f>
        <v>0</v>
      </c>
      <c r="AV158" s="186">
        <f ca="1">IF(AV$5-$I$5&lt;$A105-1," ",IF(AV$5-$I$5+1&gt;'Primary Inputs'!$C$17,0,(SUM(OFFSET($I$76,0,AV$5-$I$5-$A105+1)))*$C158))</f>
        <v>0</v>
      </c>
      <c r="AW158" s="186">
        <f ca="1">IF(AW$5-$I$5&lt;$A105-1," ",IF(AW$5-$I$5+1&gt;'Primary Inputs'!$C$17,0,(SUM(OFFSET($I$76,0,AW$5-$I$5-$A105+1)))*$C158))</f>
        <v>0</v>
      </c>
      <c r="AX158" s="186">
        <f ca="1">IF(AX$5-$I$5&lt;$A105-1," ",IF(AX$5-$I$5+1&gt;'Primary Inputs'!$C$17,0,(SUM(OFFSET($I$76,0,AX$5-$I$5-$A105+1)))*$C158))</f>
        <v>0</v>
      </c>
      <c r="AY158" s="186">
        <f ca="1">IF(AY$5-$I$5&lt;$A105-1," ",IF(AY$5-$I$5+1&gt;'Primary Inputs'!$C$17,0,(SUM(OFFSET($I$76,0,AY$5-$I$5-$A105+1)))*$C158))</f>
        <v>0</v>
      </c>
      <c r="AZ158" s="186">
        <f ca="1">IF(AZ$5-$I$5&lt;$A105-1," ",IF(AZ$5-$I$5+1&gt;'Primary Inputs'!$C$17,0,(SUM(OFFSET($I$76,0,AZ$5-$I$5-$A105+1)))*$C158))</f>
        <v>0</v>
      </c>
      <c r="BA158" s="186">
        <f ca="1">IF(BA$5-$I$5&lt;$A105-1," ",IF(BA$5-$I$5+1&gt;'Primary Inputs'!$C$17,0,(SUM(OFFSET($I$76,0,BA$5-$I$5-$A105+1)))*$C158))</f>
        <v>0</v>
      </c>
      <c r="BB158" s="186">
        <f ca="1">IF(BB$5-$I$5&lt;$A105-1," ",IF(BB$5-$I$5+1&gt;'Primary Inputs'!$C$17,0,(SUM(OFFSET($I$76,0,BB$5-$I$5-$A105+1)))*$C158))</f>
        <v>0</v>
      </c>
      <c r="BC158" s="186">
        <f ca="1">IF(BC$5-$I$5&lt;$A105-1," ",IF(BC$5-$I$5+1&gt;'Primary Inputs'!$C$17,0,(SUM(OFFSET($I$76,0,BC$5-$I$5-$A105+1)))*$C158))</f>
        <v>0</v>
      </c>
      <c r="BD158" s="186">
        <f ca="1">IF(BD$5-$I$5&lt;$A105-1," ",IF(BD$5-$I$5+1&gt;'Primary Inputs'!$C$17,0,(SUM(OFFSET($I$76,0,BD$5-$I$5-$A105+1)))*$C158))</f>
        <v>0</v>
      </c>
      <c r="BE158" s="186">
        <f ca="1">IF(BE$5-$I$5&lt;$A105-1," ",IF(BE$5-$I$5+1&gt;'Primary Inputs'!$C$17,0,(SUM(OFFSET($I$76,0,BE$5-$I$5-$A105+1)))*$C158))</f>
        <v>0</v>
      </c>
      <c r="BF158" s="186">
        <f ca="1">IF(BF$5-$I$5&lt;$A105-1," ",IF(BF$5-$I$5+1&gt;'Primary Inputs'!$C$17,0,(SUM(OFFSET($I$76,0,BF$5-$I$5-$A105+1)))*$C158))</f>
        <v>0</v>
      </c>
    </row>
    <row r="159" spans="2:58">
      <c r="B159" s="134" t="s">
        <v>199</v>
      </c>
      <c r="C159" s="134">
        <f t="shared" ca="1" si="5"/>
        <v>0</v>
      </c>
      <c r="I159" s="186" t="str">
        <f ca="1">IF(I$5-$I$5&lt;$A106-1," ",IF(I$5-$I$5+1&gt;'Primary Inputs'!$C$17,0,(SUM(OFFSET($I$76,0,I$5-$I$5-$A106+1)))*$C159))</f>
        <v xml:space="preserve"> </v>
      </c>
      <c r="J159" s="186" t="str">
        <f ca="1">IF(J$5-$I$5&lt;$A106-1," ",IF(J$5-$I$5+1&gt;'Primary Inputs'!$C$17,0,(SUM(OFFSET($I$76,0,J$5-$I$5-$A106+1)))*$C159))</f>
        <v xml:space="preserve"> </v>
      </c>
      <c r="K159" s="186" t="str">
        <f ca="1">IF(K$5-$I$5&lt;$A106-1," ",IF(K$5-$I$5+1&gt;'Primary Inputs'!$C$17,0,(SUM(OFFSET($I$76,0,K$5-$I$5-$A106+1)))*$C159))</f>
        <v xml:space="preserve"> </v>
      </c>
      <c r="L159" s="186" t="str">
        <f ca="1">IF(L$5-$I$5&lt;$A106-1," ",IF(L$5-$I$5+1&gt;'Primary Inputs'!$C$17,0,(SUM(OFFSET($I$76,0,L$5-$I$5-$A106+1)))*$C159))</f>
        <v xml:space="preserve"> </v>
      </c>
      <c r="M159" s="186" t="str">
        <f ca="1">IF(M$5-$I$5&lt;$A106-1," ",IF(M$5-$I$5+1&gt;'Primary Inputs'!$C$17,0,(SUM(OFFSET($I$76,0,M$5-$I$5-$A106+1)))*$C159))</f>
        <v xml:space="preserve"> </v>
      </c>
      <c r="N159" s="186" t="str">
        <f ca="1">IF(N$5-$I$5&lt;$A106-1," ",IF(N$5-$I$5+1&gt;'Primary Inputs'!$C$17,0,(SUM(OFFSET($I$76,0,N$5-$I$5-$A106+1)))*$C159))</f>
        <v xml:space="preserve"> </v>
      </c>
      <c r="O159" s="186" t="str">
        <f ca="1">IF(O$5-$I$5&lt;$A106-1," ",IF(O$5-$I$5+1&gt;'Primary Inputs'!$C$17,0,(SUM(OFFSET($I$76,0,O$5-$I$5-$A106+1)))*$C159))</f>
        <v xml:space="preserve"> </v>
      </c>
      <c r="P159" s="186" t="str">
        <f ca="1">IF(P$5-$I$5&lt;$A106-1," ",IF(P$5-$I$5+1&gt;'Primary Inputs'!$C$17,0,(SUM(OFFSET($I$76,0,P$5-$I$5-$A106+1)))*$C159))</f>
        <v xml:space="preserve"> </v>
      </c>
      <c r="Q159" s="186" t="str">
        <f ca="1">IF(Q$5-$I$5&lt;$A106-1," ",IF(Q$5-$I$5+1&gt;'Primary Inputs'!$C$17,0,(SUM(OFFSET($I$76,0,Q$5-$I$5-$A106+1)))*$C159))</f>
        <v xml:space="preserve"> </v>
      </c>
      <c r="R159" s="186" t="str">
        <f ca="1">IF(R$5-$I$5&lt;$A106-1," ",IF(R$5-$I$5+1&gt;'Primary Inputs'!$C$17,0,(SUM(OFFSET($I$76,0,R$5-$I$5-$A106+1)))*$C159))</f>
        <v xml:space="preserve"> </v>
      </c>
      <c r="S159" s="186" t="str">
        <f ca="1">IF(S$5-$I$5&lt;$A106-1," ",IF(S$5-$I$5+1&gt;'Primary Inputs'!$C$17,0,(SUM(OFFSET($I$76,0,S$5-$I$5-$A106+1)))*$C159))</f>
        <v xml:space="preserve"> </v>
      </c>
      <c r="T159" s="186" t="str">
        <f ca="1">IF(T$5-$I$5&lt;$A106-1," ",IF(T$5-$I$5+1&gt;'Primary Inputs'!$C$17,0,(SUM(OFFSET($I$76,0,T$5-$I$5-$A106+1)))*$C159))</f>
        <v xml:space="preserve"> </v>
      </c>
      <c r="U159" s="186" t="str">
        <f ca="1">IF(U$5-$I$5&lt;$A106-1," ",IF(U$5-$I$5+1&gt;'Primary Inputs'!$C$17,0,(SUM(OFFSET($I$76,0,U$5-$I$5-$A106+1)))*$C159))</f>
        <v xml:space="preserve"> </v>
      </c>
      <c r="V159" s="186" t="str">
        <f ca="1">IF(V$5-$I$5&lt;$A106-1," ",IF(V$5-$I$5+1&gt;'Primary Inputs'!$C$17,0,(SUM(OFFSET($I$76,0,V$5-$I$5-$A106+1)))*$C159))</f>
        <v xml:space="preserve"> </v>
      </c>
      <c r="W159" s="186" t="str">
        <f ca="1">IF(W$5-$I$5&lt;$A106-1," ",IF(W$5-$I$5+1&gt;'Primary Inputs'!$C$17,0,(SUM(OFFSET($I$76,0,W$5-$I$5-$A106+1)))*$C159))</f>
        <v xml:space="preserve"> </v>
      </c>
      <c r="X159" s="186" t="str">
        <f ca="1">IF(X$5-$I$5&lt;$A106-1," ",IF(X$5-$I$5+1&gt;'Primary Inputs'!$C$17,0,(SUM(OFFSET($I$76,0,X$5-$I$5-$A106+1)))*$C159))</f>
        <v xml:space="preserve"> </v>
      </c>
      <c r="Y159" s="186" t="str">
        <f ca="1">IF(Y$5-$I$5&lt;$A106-1," ",IF(Y$5-$I$5+1&gt;'Primary Inputs'!$C$17,0,(SUM(OFFSET($I$76,0,Y$5-$I$5-$A106+1)))*$C159))</f>
        <v xml:space="preserve"> </v>
      </c>
      <c r="Z159" s="186" t="str">
        <f ca="1">IF(Z$5-$I$5&lt;$A106-1," ",IF(Z$5-$I$5+1&gt;'Primary Inputs'!$C$17,0,(SUM(OFFSET($I$76,0,Z$5-$I$5-$A106+1)))*$C159))</f>
        <v xml:space="preserve"> </v>
      </c>
      <c r="AA159" s="186" t="str">
        <f ca="1">IF(AA$5-$I$5&lt;$A106-1," ",IF(AA$5-$I$5+1&gt;'Primary Inputs'!$C$17,0,(SUM(OFFSET($I$76,0,AA$5-$I$5-$A106+1)))*$C159))</f>
        <v xml:space="preserve"> </v>
      </c>
      <c r="AB159" s="186" t="str">
        <f ca="1">IF(AB$5-$I$5&lt;$A106-1," ",IF(AB$5-$I$5+1&gt;'Primary Inputs'!$C$17,0,(SUM(OFFSET($I$76,0,AB$5-$I$5-$A106+1)))*$C159))</f>
        <v xml:space="preserve"> </v>
      </c>
      <c r="AC159" s="186" t="str">
        <f ca="1">IF(AC$5-$I$5&lt;$A106-1," ",IF(AC$5-$I$5+1&gt;'Primary Inputs'!$C$17,0,(SUM(OFFSET($I$76,0,AC$5-$I$5-$A106+1)))*$C159))</f>
        <v xml:space="preserve"> </v>
      </c>
      <c r="AD159" s="186" t="str">
        <f ca="1">IF(AD$5-$I$5&lt;$A106-1," ",IF(AD$5-$I$5+1&gt;'Primary Inputs'!$C$17,0,(SUM(OFFSET($I$76,0,AD$5-$I$5-$A106+1)))*$C159))</f>
        <v xml:space="preserve"> </v>
      </c>
      <c r="AE159" s="186" t="str">
        <f ca="1">IF(AE$5-$I$5&lt;$A106-1," ",IF(AE$5-$I$5+1&gt;'Primary Inputs'!$C$17,0,(SUM(OFFSET($I$76,0,AE$5-$I$5-$A106+1)))*$C159))</f>
        <v xml:space="preserve"> </v>
      </c>
      <c r="AF159" s="186" t="str">
        <f ca="1">IF(AF$5-$I$5&lt;$A106-1," ",IF(AF$5-$I$5+1&gt;'Primary Inputs'!$C$17,0,(SUM(OFFSET($I$76,0,AF$5-$I$5-$A106+1)))*$C159))</f>
        <v xml:space="preserve"> </v>
      </c>
      <c r="AG159" s="186" t="str">
        <f ca="1">IF(AG$5-$I$5&lt;$A106-1," ",IF(AG$5-$I$5+1&gt;'Primary Inputs'!$C$17,0,(SUM(OFFSET($I$76,0,AG$5-$I$5-$A106+1)))*$C159))</f>
        <v xml:space="preserve"> </v>
      </c>
      <c r="AH159" s="186" t="str">
        <f ca="1">IF(AH$5-$I$5&lt;$A106-1," ",IF(AH$5-$I$5+1&gt;'Primary Inputs'!$C$17,0,(SUM(OFFSET($I$76,0,AH$5-$I$5-$A106+1)))*$C159))</f>
        <v xml:space="preserve"> </v>
      </c>
      <c r="AI159" s="186">
        <f ca="1">IF(AI$5-$I$5&lt;$A106-1," ",IF(AI$5-$I$5+1&gt;'Primary Inputs'!$C$17,0,(SUM(OFFSET($I$76,0,AI$5-$I$5-$A106+1)))*$C159))</f>
        <v>0</v>
      </c>
      <c r="AJ159" s="186">
        <f ca="1">IF(AJ$5-$I$5&lt;$A106-1," ",IF(AJ$5-$I$5+1&gt;'Primary Inputs'!$C$17,0,(SUM(OFFSET($I$76,0,AJ$5-$I$5-$A106+1)))*$C159))</f>
        <v>0</v>
      </c>
      <c r="AK159" s="186">
        <f ca="1">IF(AK$5-$I$5&lt;$A106-1," ",IF(AK$5-$I$5+1&gt;'Primary Inputs'!$C$17,0,(SUM(OFFSET($I$76,0,AK$5-$I$5-$A106+1)))*$C159))</f>
        <v>0</v>
      </c>
      <c r="AL159" s="186">
        <f ca="1">IF(AL$5-$I$5&lt;$A106-1," ",IF(AL$5-$I$5+1&gt;'Primary Inputs'!$C$17,0,(SUM(OFFSET($I$76,0,AL$5-$I$5-$A106+1)))*$C159))</f>
        <v>0</v>
      </c>
      <c r="AM159" s="186">
        <f ca="1">IF(AM$5-$I$5&lt;$A106-1," ",IF(AM$5-$I$5+1&gt;'Primary Inputs'!$C$17,0,(SUM(OFFSET($I$76,0,AM$5-$I$5-$A106+1)))*$C159))</f>
        <v>0</v>
      </c>
      <c r="AN159" s="186">
        <f ca="1">IF(AN$5-$I$5&lt;$A106-1," ",IF(AN$5-$I$5+1&gt;'Primary Inputs'!$C$17,0,(SUM(OFFSET($I$76,0,AN$5-$I$5-$A106+1)))*$C159))</f>
        <v>0</v>
      </c>
      <c r="AO159" s="186">
        <f ca="1">IF(AO$5-$I$5&lt;$A106-1," ",IF(AO$5-$I$5+1&gt;'Primary Inputs'!$C$17,0,(SUM(OFFSET($I$76,0,AO$5-$I$5-$A106+1)))*$C159))</f>
        <v>0</v>
      </c>
      <c r="AP159" s="186">
        <f ca="1">IF(AP$5-$I$5&lt;$A106-1," ",IF(AP$5-$I$5+1&gt;'Primary Inputs'!$C$17,0,(SUM(OFFSET($I$76,0,AP$5-$I$5-$A106+1)))*$C159))</f>
        <v>0</v>
      </c>
      <c r="AQ159" s="186">
        <f ca="1">IF(AQ$5-$I$5&lt;$A106-1," ",IF(AQ$5-$I$5+1&gt;'Primary Inputs'!$C$17,0,(SUM(OFFSET($I$76,0,AQ$5-$I$5-$A106+1)))*$C159))</f>
        <v>0</v>
      </c>
      <c r="AR159" s="186">
        <f ca="1">IF(AR$5-$I$5&lt;$A106-1," ",IF(AR$5-$I$5+1&gt;'Primary Inputs'!$C$17,0,(SUM(OFFSET($I$76,0,AR$5-$I$5-$A106+1)))*$C159))</f>
        <v>0</v>
      </c>
      <c r="AS159" s="186">
        <f ca="1">IF(AS$5-$I$5&lt;$A106-1," ",IF(AS$5-$I$5+1&gt;'Primary Inputs'!$C$17,0,(SUM(OFFSET($I$76,0,AS$5-$I$5-$A106+1)))*$C159))</f>
        <v>0</v>
      </c>
      <c r="AT159" s="186">
        <f ca="1">IF(AT$5-$I$5&lt;$A106-1," ",IF(AT$5-$I$5+1&gt;'Primary Inputs'!$C$17,0,(SUM(OFFSET($I$76,0,AT$5-$I$5-$A106+1)))*$C159))</f>
        <v>0</v>
      </c>
      <c r="AU159" s="186">
        <f ca="1">IF(AU$5-$I$5&lt;$A106-1," ",IF(AU$5-$I$5+1&gt;'Primary Inputs'!$C$17,0,(SUM(OFFSET($I$76,0,AU$5-$I$5-$A106+1)))*$C159))</f>
        <v>0</v>
      </c>
      <c r="AV159" s="186">
        <f ca="1">IF(AV$5-$I$5&lt;$A106-1," ",IF(AV$5-$I$5+1&gt;'Primary Inputs'!$C$17,0,(SUM(OFFSET($I$76,0,AV$5-$I$5-$A106+1)))*$C159))</f>
        <v>0</v>
      </c>
      <c r="AW159" s="186">
        <f ca="1">IF(AW$5-$I$5&lt;$A106-1," ",IF(AW$5-$I$5+1&gt;'Primary Inputs'!$C$17,0,(SUM(OFFSET($I$76,0,AW$5-$I$5-$A106+1)))*$C159))</f>
        <v>0</v>
      </c>
      <c r="AX159" s="186">
        <f ca="1">IF(AX$5-$I$5&lt;$A106-1," ",IF(AX$5-$I$5+1&gt;'Primary Inputs'!$C$17,0,(SUM(OFFSET($I$76,0,AX$5-$I$5-$A106+1)))*$C159))</f>
        <v>0</v>
      </c>
      <c r="AY159" s="186">
        <f ca="1">IF(AY$5-$I$5&lt;$A106-1," ",IF(AY$5-$I$5+1&gt;'Primary Inputs'!$C$17,0,(SUM(OFFSET($I$76,0,AY$5-$I$5-$A106+1)))*$C159))</f>
        <v>0</v>
      </c>
      <c r="AZ159" s="186">
        <f ca="1">IF(AZ$5-$I$5&lt;$A106-1," ",IF(AZ$5-$I$5+1&gt;'Primary Inputs'!$C$17,0,(SUM(OFFSET($I$76,0,AZ$5-$I$5-$A106+1)))*$C159))</f>
        <v>0</v>
      </c>
      <c r="BA159" s="186">
        <f ca="1">IF(BA$5-$I$5&lt;$A106-1," ",IF(BA$5-$I$5+1&gt;'Primary Inputs'!$C$17,0,(SUM(OFFSET($I$76,0,BA$5-$I$5-$A106+1)))*$C159))</f>
        <v>0</v>
      </c>
      <c r="BB159" s="186">
        <f ca="1">IF(BB$5-$I$5&lt;$A106-1," ",IF(BB$5-$I$5+1&gt;'Primary Inputs'!$C$17,0,(SUM(OFFSET($I$76,0,BB$5-$I$5-$A106+1)))*$C159))</f>
        <v>0</v>
      </c>
      <c r="BC159" s="186">
        <f ca="1">IF(BC$5-$I$5&lt;$A106-1," ",IF(BC$5-$I$5+1&gt;'Primary Inputs'!$C$17,0,(SUM(OFFSET($I$76,0,BC$5-$I$5-$A106+1)))*$C159))</f>
        <v>0</v>
      </c>
      <c r="BD159" s="186">
        <f ca="1">IF(BD$5-$I$5&lt;$A106-1," ",IF(BD$5-$I$5+1&gt;'Primary Inputs'!$C$17,0,(SUM(OFFSET($I$76,0,BD$5-$I$5-$A106+1)))*$C159))</f>
        <v>0</v>
      </c>
      <c r="BE159" s="186">
        <f ca="1">IF(BE$5-$I$5&lt;$A106-1," ",IF(BE$5-$I$5+1&gt;'Primary Inputs'!$C$17,0,(SUM(OFFSET($I$76,0,BE$5-$I$5-$A106+1)))*$C159))</f>
        <v>0</v>
      </c>
      <c r="BF159" s="186">
        <f ca="1">IF(BF$5-$I$5&lt;$A106-1," ",IF(BF$5-$I$5+1&gt;'Primary Inputs'!$C$17,0,(SUM(OFFSET($I$76,0,BF$5-$I$5-$A106+1)))*$C159))</f>
        <v>0</v>
      </c>
    </row>
    <row r="160" spans="2:58">
      <c r="B160" s="134" t="s">
        <v>200</v>
      </c>
      <c r="C160" s="134">
        <f t="shared" ca="1" si="5"/>
        <v>0</v>
      </c>
      <c r="I160" s="186" t="str">
        <f ca="1">IF(I$5-$I$5&lt;$A107-1," ",IF(I$5-$I$5+1&gt;'Primary Inputs'!$C$17,0,(SUM(OFFSET($I$76,0,I$5-$I$5-$A107+1)))*$C160))</f>
        <v xml:space="preserve"> </v>
      </c>
      <c r="J160" s="186" t="str">
        <f ca="1">IF(J$5-$I$5&lt;$A107-1," ",IF(J$5-$I$5+1&gt;'Primary Inputs'!$C$17,0,(SUM(OFFSET($I$76,0,J$5-$I$5-$A107+1)))*$C160))</f>
        <v xml:space="preserve"> </v>
      </c>
      <c r="K160" s="186" t="str">
        <f ca="1">IF(K$5-$I$5&lt;$A107-1," ",IF(K$5-$I$5+1&gt;'Primary Inputs'!$C$17,0,(SUM(OFFSET($I$76,0,K$5-$I$5-$A107+1)))*$C160))</f>
        <v xml:space="preserve"> </v>
      </c>
      <c r="L160" s="186" t="str">
        <f ca="1">IF(L$5-$I$5&lt;$A107-1," ",IF(L$5-$I$5+1&gt;'Primary Inputs'!$C$17,0,(SUM(OFFSET($I$76,0,L$5-$I$5-$A107+1)))*$C160))</f>
        <v xml:space="preserve"> </v>
      </c>
      <c r="M160" s="186" t="str">
        <f ca="1">IF(M$5-$I$5&lt;$A107-1," ",IF(M$5-$I$5+1&gt;'Primary Inputs'!$C$17,0,(SUM(OFFSET($I$76,0,M$5-$I$5-$A107+1)))*$C160))</f>
        <v xml:space="preserve"> </v>
      </c>
      <c r="N160" s="186" t="str">
        <f ca="1">IF(N$5-$I$5&lt;$A107-1," ",IF(N$5-$I$5+1&gt;'Primary Inputs'!$C$17,0,(SUM(OFFSET($I$76,0,N$5-$I$5-$A107+1)))*$C160))</f>
        <v xml:space="preserve"> </v>
      </c>
      <c r="O160" s="186" t="str">
        <f ca="1">IF(O$5-$I$5&lt;$A107-1," ",IF(O$5-$I$5+1&gt;'Primary Inputs'!$C$17,0,(SUM(OFFSET($I$76,0,O$5-$I$5-$A107+1)))*$C160))</f>
        <v xml:space="preserve"> </v>
      </c>
      <c r="P160" s="186" t="str">
        <f ca="1">IF(P$5-$I$5&lt;$A107-1," ",IF(P$5-$I$5+1&gt;'Primary Inputs'!$C$17,0,(SUM(OFFSET($I$76,0,P$5-$I$5-$A107+1)))*$C160))</f>
        <v xml:space="preserve"> </v>
      </c>
      <c r="Q160" s="186" t="str">
        <f ca="1">IF(Q$5-$I$5&lt;$A107-1," ",IF(Q$5-$I$5+1&gt;'Primary Inputs'!$C$17,0,(SUM(OFFSET($I$76,0,Q$5-$I$5-$A107+1)))*$C160))</f>
        <v xml:space="preserve"> </v>
      </c>
      <c r="R160" s="186" t="str">
        <f ca="1">IF(R$5-$I$5&lt;$A107-1," ",IF(R$5-$I$5+1&gt;'Primary Inputs'!$C$17,0,(SUM(OFFSET($I$76,0,R$5-$I$5-$A107+1)))*$C160))</f>
        <v xml:space="preserve"> </v>
      </c>
      <c r="S160" s="186" t="str">
        <f ca="1">IF(S$5-$I$5&lt;$A107-1," ",IF(S$5-$I$5+1&gt;'Primary Inputs'!$C$17,0,(SUM(OFFSET($I$76,0,S$5-$I$5-$A107+1)))*$C160))</f>
        <v xml:space="preserve"> </v>
      </c>
      <c r="T160" s="186" t="str">
        <f ca="1">IF(T$5-$I$5&lt;$A107-1," ",IF(T$5-$I$5+1&gt;'Primary Inputs'!$C$17,0,(SUM(OFFSET($I$76,0,T$5-$I$5-$A107+1)))*$C160))</f>
        <v xml:space="preserve"> </v>
      </c>
      <c r="U160" s="186" t="str">
        <f ca="1">IF(U$5-$I$5&lt;$A107-1," ",IF(U$5-$I$5+1&gt;'Primary Inputs'!$C$17,0,(SUM(OFFSET($I$76,0,U$5-$I$5-$A107+1)))*$C160))</f>
        <v xml:space="preserve"> </v>
      </c>
      <c r="V160" s="186" t="str">
        <f ca="1">IF(V$5-$I$5&lt;$A107-1," ",IF(V$5-$I$5+1&gt;'Primary Inputs'!$C$17,0,(SUM(OFFSET($I$76,0,V$5-$I$5-$A107+1)))*$C160))</f>
        <v xml:space="preserve"> </v>
      </c>
      <c r="W160" s="186" t="str">
        <f ca="1">IF(W$5-$I$5&lt;$A107-1," ",IF(W$5-$I$5+1&gt;'Primary Inputs'!$C$17,0,(SUM(OFFSET($I$76,0,W$5-$I$5-$A107+1)))*$C160))</f>
        <v xml:space="preserve"> </v>
      </c>
      <c r="X160" s="186" t="str">
        <f ca="1">IF(X$5-$I$5&lt;$A107-1," ",IF(X$5-$I$5+1&gt;'Primary Inputs'!$C$17,0,(SUM(OFFSET($I$76,0,X$5-$I$5-$A107+1)))*$C160))</f>
        <v xml:space="preserve"> </v>
      </c>
      <c r="Y160" s="186" t="str">
        <f ca="1">IF(Y$5-$I$5&lt;$A107-1," ",IF(Y$5-$I$5+1&gt;'Primary Inputs'!$C$17,0,(SUM(OFFSET($I$76,0,Y$5-$I$5-$A107+1)))*$C160))</f>
        <v xml:space="preserve"> </v>
      </c>
      <c r="Z160" s="186" t="str">
        <f ca="1">IF(Z$5-$I$5&lt;$A107-1," ",IF(Z$5-$I$5+1&gt;'Primary Inputs'!$C$17,0,(SUM(OFFSET($I$76,0,Z$5-$I$5-$A107+1)))*$C160))</f>
        <v xml:space="preserve"> </v>
      </c>
      <c r="AA160" s="186" t="str">
        <f ca="1">IF(AA$5-$I$5&lt;$A107-1," ",IF(AA$5-$I$5+1&gt;'Primary Inputs'!$C$17,0,(SUM(OFFSET($I$76,0,AA$5-$I$5-$A107+1)))*$C160))</f>
        <v xml:space="preserve"> </v>
      </c>
      <c r="AB160" s="186" t="str">
        <f ca="1">IF(AB$5-$I$5&lt;$A107-1," ",IF(AB$5-$I$5+1&gt;'Primary Inputs'!$C$17,0,(SUM(OFFSET($I$76,0,AB$5-$I$5-$A107+1)))*$C160))</f>
        <v xml:space="preserve"> </v>
      </c>
      <c r="AC160" s="186" t="str">
        <f ca="1">IF(AC$5-$I$5&lt;$A107-1," ",IF(AC$5-$I$5+1&gt;'Primary Inputs'!$C$17,0,(SUM(OFFSET($I$76,0,AC$5-$I$5-$A107+1)))*$C160))</f>
        <v xml:space="preserve"> </v>
      </c>
      <c r="AD160" s="186" t="str">
        <f ca="1">IF(AD$5-$I$5&lt;$A107-1," ",IF(AD$5-$I$5+1&gt;'Primary Inputs'!$C$17,0,(SUM(OFFSET($I$76,0,AD$5-$I$5-$A107+1)))*$C160))</f>
        <v xml:space="preserve"> </v>
      </c>
      <c r="AE160" s="186" t="str">
        <f ca="1">IF(AE$5-$I$5&lt;$A107-1," ",IF(AE$5-$I$5+1&gt;'Primary Inputs'!$C$17,0,(SUM(OFFSET($I$76,0,AE$5-$I$5-$A107+1)))*$C160))</f>
        <v xml:space="preserve"> </v>
      </c>
      <c r="AF160" s="186" t="str">
        <f ca="1">IF(AF$5-$I$5&lt;$A107-1," ",IF(AF$5-$I$5+1&gt;'Primary Inputs'!$C$17,0,(SUM(OFFSET($I$76,0,AF$5-$I$5-$A107+1)))*$C160))</f>
        <v xml:space="preserve"> </v>
      </c>
      <c r="AG160" s="186" t="str">
        <f ca="1">IF(AG$5-$I$5&lt;$A107-1," ",IF(AG$5-$I$5+1&gt;'Primary Inputs'!$C$17,0,(SUM(OFFSET($I$76,0,AG$5-$I$5-$A107+1)))*$C160))</f>
        <v xml:space="preserve"> </v>
      </c>
      <c r="AH160" s="186" t="str">
        <f ca="1">IF(AH$5-$I$5&lt;$A107-1," ",IF(AH$5-$I$5+1&gt;'Primary Inputs'!$C$17,0,(SUM(OFFSET($I$76,0,AH$5-$I$5-$A107+1)))*$C160))</f>
        <v xml:space="preserve"> </v>
      </c>
      <c r="AI160" s="186" t="str">
        <f ca="1">IF(AI$5-$I$5&lt;$A107-1," ",IF(AI$5-$I$5+1&gt;'Primary Inputs'!$C$17,0,(SUM(OFFSET($I$76,0,AI$5-$I$5-$A107+1)))*$C160))</f>
        <v xml:space="preserve"> </v>
      </c>
      <c r="AJ160" s="186">
        <f ca="1">IF(AJ$5-$I$5&lt;$A107-1," ",IF(AJ$5-$I$5+1&gt;'Primary Inputs'!$C$17,0,(SUM(OFFSET($I$76,0,AJ$5-$I$5-$A107+1)))*$C160))</f>
        <v>0</v>
      </c>
      <c r="AK160" s="186">
        <f ca="1">IF(AK$5-$I$5&lt;$A107-1," ",IF(AK$5-$I$5+1&gt;'Primary Inputs'!$C$17,0,(SUM(OFFSET($I$76,0,AK$5-$I$5-$A107+1)))*$C160))</f>
        <v>0</v>
      </c>
      <c r="AL160" s="186">
        <f ca="1">IF(AL$5-$I$5&lt;$A107-1," ",IF(AL$5-$I$5+1&gt;'Primary Inputs'!$C$17,0,(SUM(OFFSET($I$76,0,AL$5-$I$5-$A107+1)))*$C160))</f>
        <v>0</v>
      </c>
      <c r="AM160" s="186">
        <f ca="1">IF(AM$5-$I$5&lt;$A107-1," ",IF(AM$5-$I$5+1&gt;'Primary Inputs'!$C$17,0,(SUM(OFFSET($I$76,0,AM$5-$I$5-$A107+1)))*$C160))</f>
        <v>0</v>
      </c>
      <c r="AN160" s="186">
        <f ca="1">IF(AN$5-$I$5&lt;$A107-1," ",IF(AN$5-$I$5+1&gt;'Primary Inputs'!$C$17,0,(SUM(OFFSET($I$76,0,AN$5-$I$5-$A107+1)))*$C160))</f>
        <v>0</v>
      </c>
      <c r="AO160" s="186">
        <f ca="1">IF(AO$5-$I$5&lt;$A107-1," ",IF(AO$5-$I$5+1&gt;'Primary Inputs'!$C$17,0,(SUM(OFFSET($I$76,0,AO$5-$I$5-$A107+1)))*$C160))</f>
        <v>0</v>
      </c>
      <c r="AP160" s="186">
        <f ca="1">IF(AP$5-$I$5&lt;$A107-1," ",IF(AP$5-$I$5+1&gt;'Primary Inputs'!$C$17,0,(SUM(OFFSET($I$76,0,AP$5-$I$5-$A107+1)))*$C160))</f>
        <v>0</v>
      </c>
      <c r="AQ160" s="186">
        <f ca="1">IF(AQ$5-$I$5&lt;$A107-1," ",IF(AQ$5-$I$5+1&gt;'Primary Inputs'!$C$17,0,(SUM(OFFSET($I$76,0,AQ$5-$I$5-$A107+1)))*$C160))</f>
        <v>0</v>
      </c>
      <c r="AR160" s="186">
        <f ca="1">IF(AR$5-$I$5&lt;$A107-1," ",IF(AR$5-$I$5+1&gt;'Primary Inputs'!$C$17,0,(SUM(OFFSET($I$76,0,AR$5-$I$5-$A107+1)))*$C160))</f>
        <v>0</v>
      </c>
      <c r="AS160" s="186">
        <f ca="1">IF(AS$5-$I$5&lt;$A107-1," ",IF(AS$5-$I$5+1&gt;'Primary Inputs'!$C$17,0,(SUM(OFFSET($I$76,0,AS$5-$I$5-$A107+1)))*$C160))</f>
        <v>0</v>
      </c>
      <c r="AT160" s="186">
        <f ca="1">IF(AT$5-$I$5&lt;$A107-1," ",IF(AT$5-$I$5+1&gt;'Primary Inputs'!$C$17,0,(SUM(OFFSET($I$76,0,AT$5-$I$5-$A107+1)))*$C160))</f>
        <v>0</v>
      </c>
      <c r="AU160" s="186">
        <f ca="1">IF(AU$5-$I$5&lt;$A107-1," ",IF(AU$5-$I$5+1&gt;'Primary Inputs'!$C$17,0,(SUM(OFFSET($I$76,0,AU$5-$I$5-$A107+1)))*$C160))</f>
        <v>0</v>
      </c>
      <c r="AV160" s="186">
        <f ca="1">IF(AV$5-$I$5&lt;$A107-1," ",IF(AV$5-$I$5+1&gt;'Primary Inputs'!$C$17,0,(SUM(OFFSET($I$76,0,AV$5-$I$5-$A107+1)))*$C160))</f>
        <v>0</v>
      </c>
      <c r="AW160" s="186">
        <f ca="1">IF(AW$5-$I$5&lt;$A107-1," ",IF(AW$5-$I$5+1&gt;'Primary Inputs'!$C$17,0,(SUM(OFFSET($I$76,0,AW$5-$I$5-$A107+1)))*$C160))</f>
        <v>0</v>
      </c>
      <c r="AX160" s="186">
        <f ca="1">IF(AX$5-$I$5&lt;$A107-1," ",IF(AX$5-$I$5+1&gt;'Primary Inputs'!$C$17,0,(SUM(OFFSET($I$76,0,AX$5-$I$5-$A107+1)))*$C160))</f>
        <v>0</v>
      </c>
      <c r="AY160" s="186">
        <f ca="1">IF(AY$5-$I$5&lt;$A107-1," ",IF(AY$5-$I$5+1&gt;'Primary Inputs'!$C$17,0,(SUM(OFFSET($I$76,0,AY$5-$I$5-$A107+1)))*$C160))</f>
        <v>0</v>
      </c>
      <c r="AZ160" s="186">
        <f ca="1">IF(AZ$5-$I$5&lt;$A107-1," ",IF(AZ$5-$I$5+1&gt;'Primary Inputs'!$C$17,0,(SUM(OFFSET($I$76,0,AZ$5-$I$5-$A107+1)))*$C160))</f>
        <v>0</v>
      </c>
      <c r="BA160" s="186">
        <f ca="1">IF(BA$5-$I$5&lt;$A107-1," ",IF(BA$5-$I$5+1&gt;'Primary Inputs'!$C$17,0,(SUM(OFFSET($I$76,0,BA$5-$I$5-$A107+1)))*$C160))</f>
        <v>0</v>
      </c>
      <c r="BB160" s="186">
        <f ca="1">IF(BB$5-$I$5&lt;$A107-1," ",IF(BB$5-$I$5+1&gt;'Primary Inputs'!$C$17,0,(SUM(OFFSET($I$76,0,BB$5-$I$5-$A107+1)))*$C160))</f>
        <v>0</v>
      </c>
      <c r="BC160" s="186">
        <f ca="1">IF(BC$5-$I$5&lt;$A107-1," ",IF(BC$5-$I$5+1&gt;'Primary Inputs'!$C$17,0,(SUM(OFFSET($I$76,0,BC$5-$I$5-$A107+1)))*$C160))</f>
        <v>0</v>
      </c>
      <c r="BD160" s="186">
        <f ca="1">IF(BD$5-$I$5&lt;$A107-1," ",IF(BD$5-$I$5+1&gt;'Primary Inputs'!$C$17,0,(SUM(OFFSET($I$76,0,BD$5-$I$5-$A107+1)))*$C160))</f>
        <v>0</v>
      </c>
      <c r="BE160" s="186">
        <f ca="1">IF(BE$5-$I$5&lt;$A107-1," ",IF(BE$5-$I$5+1&gt;'Primary Inputs'!$C$17,0,(SUM(OFFSET($I$76,0,BE$5-$I$5-$A107+1)))*$C160))</f>
        <v>0</v>
      </c>
      <c r="BF160" s="186">
        <f ca="1">IF(BF$5-$I$5&lt;$A107-1," ",IF(BF$5-$I$5+1&gt;'Primary Inputs'!$C$17,0,(SUM(OFFSET($I$76,0,BF$5-$I$5-$A107+1)))*$C160))</f>
        <v>0</v>
      </c>
    </row>
    <row r="161" spans="2:58">
      <c r="B161" s="134" t="s">
        <v>201</v>
      </c>
      <c r="C161" s="134">
        <f t="shared" ca="1" si="5"/>
        <v>0</v>
      </c>
      <c r="I161" s="186" t="str">
        <f ca="1">IF(I$5-$I$5&lt;$A108-1," ",IF(I$5-$I$5+1&gt;'Primary Inputs'!$C$17,0,(SUM(OFFSET($I$76,0,I$5-$I$5-$A108+1)))*$C161))</f>
        <v xml:space="preserve"> </v>
      </c>
      <c r="J161" s="186" t="str">
        <f ca="1">IF(J$5-$I$5&lt;$A108-1," ",IF(J$5-$I$5+1&gt;'Primary Inputs'!$C$17,0,(SUM(OFFSET($I$76,0,J$5-$I$5-$A108+1)))*$C161))</f>
        <v xml:space="preserve"> </v>
      </c>
      <c r="K161" s="186" t="str">
        <f ca="1">IF(K$5-$I$5&lt;$A108-1," ",IF(K$5-$I$5+1&gt;'Primary Inputs'!$C$17,0,(SUM(OFFSET($I$76,0,K$5-$I$5-$A108+1)))*$C161))</f>
        <v xml:space="preserve"> </v>
      </c>
      <c r="L161" s="186" t="str">
        <f ca="1">IF(L$5-$I$5&lt;$A108-1," ",IF(L$5-$I$5+1&gt;'Primary Inputs'!$C$17,0,(SUM(OFFSET($I$76,0,L$5-$I$5-$A108+1)))*$C161))</f>
        <v xml:space="preserve"> </v>
      </c>
      <c r="M161" s="186" t="str">
        <f ca="1">IF(M$5-$I$5&lt;$A108-1," ",IF(M$5-$I$5+1&gt;'Primary Inputs'!$C$17,0,(SUM(OFFSET($I$76,0,M$5-$I$5-$A108+1)))*$C161))</f>
        <v xml:space="preserve"> </v>
      </c>
      <c r="N161" s="186" t="str">
        <f ca="1">IF(N$5-$I$5&lt;$A108-1," ",IF(N$5-$I$5+1&gt;'Primary Inputs'!$C$17,0,(SUM(OFFSET($I$76,0,N$5-$I$5-$A108+1)))*$C161))</f>
        <v xml:space="preserve"> </v>
      </c>
      <c r="O161" s="186" t="str">
        <f ca="1">IF(O$5-$I$5&lt;$A108-1," ",IF(O$5-$I$5+1&gt;'Primary Inputs'!$C$17,0,(SUM(OFFSET($I$76,0,O$5-$I$5-$A108+1)))*$C161))</f>
        <v xml:space="preserve"> </v>
      </c>
      <c r="P161" s="186" t="str">
        <f ca="1">IF(P$5-$I$5&lt;$A108-1," ",IF(P$5-$I$5+1&gt;'Primary Inputs'!$C$17,0,(SUM(OFFSET($I$76,0,P$5-$I$5-$A108+1)))*$C161))</f>
        <v xml:space="preserve"> </v>
      </c>
      <c r="Q161" s="186" t="str">
        <f ca="1">IF(Q$5-$I$5&lt;$A108-1," ",IF(Q$5-$I$5+1&gt;'Primary Inputs'!$C$17,0,(SUM(OFFSET($I$76,0,Q$5-$I$5-$A108+1)))*$C161))</f>
        <v xml:space="preserve"> </v>
      </c>
      <c r="R161" s="186" t="str">
        <f ca="1">IF(R$5-$I$5&lt;$A108-1," ",IF(R$5-$I$5+1&gt;'Primary Inputs'!$C$17,0,(SUM(OFFSET($I$76,0,R$5-$I$5-$A108+1)))*$C161))</f>
        <v xml:space="preserve"> </v>
      </c>
      <c r="S161" s="186" t="str">
        <f ca="1">IF(S$5-$I$5&lt;$A108-1," ",IF(S$5-$I$5+1&gt;'Primary Inputs'!$C$17,0,(SUM(OFFSET($I$76,0,S$5-$I$5-$A108+1)))*$C161))</f>
        <v xml:space="preserve"> </v>
      </c>
      <c r="T161" s="186" t="str">
        <f ca="1">IF(T$5-$I$5&lt;$A108-1," ",IF(T$5-$I$5+1&gt;'Primary Inputs'!$C$17,0,(SUM(OFFSET($I$76,0,T$5-$I$5-$A108+1)))*$C161))</f>
        <v xml:space="preserve"> </v>
      </c>
      <c r="U161" s="186" t="str">
        <f ca="1">IF(U$5-$I$5&lt;$A108-1," ",IF(U$5-$I$5+1&gt;'Primary Inputs'!$C$17,0,(SUM(OFFSET($I$76,0,U$5-$I$5-$A108+1)))*$C161))</f>
        <v xml:space="preserve"> </v>
      </c>
      <c r="V161" s="186" t="str">
        <f ca="1">IF(V$5-$I$5&lt;$A108-1," ",IF(V$5-$I$5+1&gt;'Primary Inputs'!$C$17,0,(SUM(OFFSET($I$76,0,V$5-$I$5-$A108+1)))*$C161))</f>
        <v xml:space="preserve"> </v>
      </c>
      <c r="W161" s="186" t="str">
        <f ca="1">IF(W$5-$I$5&lt;$A108-1," ",IF(W$5-$I$5+1&gt;'Primary Inputs'!$C$17,0,(SUM(OFFSET($I$76,0,W$5-$I$5-$A108+1)))*$C161))</f>
        <v xml:space="preserve"> </v>
      </c>
      <c r="X161" s="186" t="str">
        <f ca="1">IF(X$5-$I$5&lt;$A108-1," ",IF(X$5-$I$5+1&gt;'Primary Inputs'!$C$17,0,(SUM(OFFSET($I$76,0,X$5-$I$5-$A108+1)))*$C161))</f>
        <v xml:space="preserve"> </v>
      </c>
      <c r="Y161" s="186" t="str">
        <f ca="1">IF(Y$5-$I$5&lt;$A108-1," ",IF(Y$5-$I$5+1&gt;'Primary Inputs'!$C$17,0,(SUM(OFFSET($I$76,0,Y$5-$I$5-$A108+1)))*$C161))</f>
        <v xml:space="preserve"> </v>
      </c>
      <c r="Z161" s="186" t="str">
        <f ca="1">IF(Z$5-$I$5&lt;$A108-1," ",IF(Z$5-$I$5+1&gt;'Primary Inputs'!$C$17,0,(SUM(OFFSET($I$76,0,Z$5-$I$5-$A108+1)))*$C161))</f>
        <v xml:space="preserve"> </v>
      </c>
      <c r="AA161" s="186" t="str">
        <f ca="1">IF(AA$5-$I$5&lt;$A108-1," ",IF(AA$5-$I$5+1&gt;'Primary Inputs'!$C$17,0,(SUM(OFFSET($I$76,0,AA$5-$I$5-$A108+1)))*$C161))</f>
        <v xml:space="preserve"> </v>
      </c>
      <c r="AB161" s="186" t="str">
        <f ca="1">IF(AB$5-$I$5&lt;$A108-1," ",IF(AB$5-$I$5+1&gt;'Primary Inputs'!$C$17,0,(SUM(OFFSET($I$76,0,AB$5-$I$5-$A108+1)))*$C161))</f>
        <v xml:space="preserve"> </v>
      </c>
      <c r="AC161" s="186" t="str">
        <f ca="1">IF(AC$5-$I$5&lt;$A108-1," ",IF(AC$5-$I$5+1&gt;'Primary Inputs'!$C$17,0,(SUM(OFFSET($I$76,0,AC$5-$I$5-$A108+1)))*$C161))</f>
        <v xml:space="preserve"> </v>
      </c>
      <c r="AD161" s="186" t="str">
        <f ca="1">IF(AD$5-$I$5&lt;$A108-1," ",IF(AD$5-$I$5+1&gt;'Primary Inputs'!$C$17,0,(SUM(OFFSET($I$76,0,AD$5-$I$5-$A108+1)))*$C161))</f>
        <v xml:space="preserve"> </v>
      </c>
      <c r="AE161" s="186" t="str">
        <f ca="1">IF(AE$5-$I$5&lt;$A108-1," ",IF(AE$5-$I$5+1&gt;'Primary Inputs'!$C$17,0,(SUM(OFFSET($I$76,0,AE$5-$I$5-$A108+1)))*$C161))</f>
        <v xml:space="preserve"> </v>
      </c>
      <c r="AF161" s="186" t="str">
        <f ca="1">IF(AF$5-$I$5&lt;$A108-1," ",IF(AF$5-$I$5+1&gt;'Primary Inputs'!$C$17,0,(SUM(OFFSET($I$76,0,AF$5-$I$5-$A108+1)))*$C161))</f>
        <v xml:space="preserve"> </v>
      </c>
      <c r="AG161" s="186" t="str">
        <f ca="1">IF(AG$5-$I$5&lt;$A108-1," ",IF(AG$5-$I$5+1&gt;'Primary Inputs'!$C$17,0,(SUM(OFFSET($I$76,0,AG$5-$I$5-$A108+1)))*$C161))</f>
        <v xml:space="preserve"> </v>
      </c>
      <c r="AH161" s="186" t="str">
        <f ca="1">IF(AH$5-$I$5&lt;$A108-1," ",IF(AH$5-$I$5+1&gt;'Primary Inputs'!$C$17,0,(SUM(OFFSET($I$76,0,AH$5-$I$5-$A108+1)))*$C161))</f>
        <v xml:space="preserve"> </v>
      </c>
      <c r="AI161" s="186" t="str">
        <f ca="1">IF(AI$5-$I$5&lt;$A108-1," ",IF(AI$5-$I$5+1&gt;'Primary Inputs'!$C$17,0,(SUM(OFFSET($I$76,0,AI$5-$I$5-$A108+1)))*$C161))</f>
        <v xml:space="preserve"> </v>
      </c>
      <c r="AJ161" s="186" t="str">
        <f ca="1">IF(AJ$5-$I$5&lt;$A108-1," ",IF(AJ$5-$I$5+1&gt;'Primary Inputs'!$C$17,0,(SUM(OFFSET($I$76,0,AJ$5-$I$5-$A108+1)))*$C161))</f>
        <v xml:space="preserve"> </v>
      </c>
      <c r="AK161" s="186">
        <f ca="1">IF(AK$5-$I$5&lt;$A108-1," ",IF(AK$5-$I$5+1&gt;'Primary Inputs'!$C$17,0,(SUM(OFFSET($I$76,0,AK$5-$I$5-$A108+1)))*$C161))</f>
        <v>0</v>
      </c>
      <c r="AL161" s="186">
        <f ca="1">IF(AL$5-$I$5&lt;$A108-1," ",IF(AL$5-$I$5+1&gt;'Primary Inputs'!$C$17,0,(SUM(OFFSET($I$76,0,AL$5-$I$5-$A108+1)))*$C161))</f>
        <v>0</v>
      </c>
      <c r="AM161" s="186">
        <f ca="1">IF(AM$5-$I$5&lt;$A108-1," ",IF(AM$5-$I$5+1&gt;'Primary Inputs'!$C$17,0,(SUM(OFFSET($I$76,0,AM$5-$I$5-$A108+1)))*$C161))</f>
        <v>0</v>
      </c>
      <c r="AN161" s="186">
        <f ca="1">IF(AN$5-$I$5&lt;$A108-1," ",IF(AN$5-$I$5+1&gt;'Primary Inputs'!$C$17,0,(SUM(OFFSET($I$76,0,AN$5-$I$5-$A108+1)))*$C161))</f>
        <v>0</v>
      </c>
      <c r="AO161" s="186">
        <f ca="1">IF(AO$5-$I$5&lt;$A108-1," ",IF(AO$5-$I$5+1&gt;'Primary Inputs'!$C$17,0,(SUM(OFFSET($I$76,0,AO$5-$I$5-$A108+1)))*$C161))</f>
        <v>0</v>
      </c>
      <c r="AP161" s="186">
        <f ca="1">IF(AP$5-$I$5&lt;$A108-1," ",IF(AP$5-$I$5+1&gt;'Primary Inputs'!$C$17,0,(SUM(OFFSET($I$76,0,AP$5-$I$5-$A108+1)))*$C161))</f>
        <v>0</v>
      </c>
      <c r="AQ161" s="186">
        <f ca="1">IF(AQ$5-$I$5&lt;$A108-1," ",IF(AQ$5-$I$5+1&gt;'Primary Inputs'!$C$17,0,(SUM(OFFSET($I$76,0,AQ$5-$I$5-$A108+1)))*$C161))</f>
        <v>0</v>
      </c>
      <c r="AR161" s="186">
        <f ca="1">IF(AR$5-$I$5&lt;$A108-1," ",IF(AR$5-$I$5+1&gt;'Primary Inputs'!$C$17,0,(SUM(OFFSET($I$76,0,AR$5-$I$5-$A108+1)))*$C161))</f>
        <v>0</v>
      </c>
      <c r="AS161" s="186">
        <f ca="1">IF(AS$5-$I$5&lt;$A108-1," ",IF(AS$5-$I$5+1&gt;'Primary Inputs'!$C$17,0,(SUM(OFFSET($I$76,0,AS$5-$I$5-$A108+1)))*$C161))</f>
        <v>0</v>
      </c>
      <c r="AT161" s="186">
        <f ca="1">IF(AT$5-$I$5&lt;$A108-1," ",IF(AT$5-$I$5+1&gt;'Primary Inputs'!$C$17,0,(SUM(OFFSET($I$76,0,AT$5-$I$5-$A108+1)))*$C161))</f>
        <v>0</v>
      </c>
      <c r="AU161" s="186">
        <f ca="1">IF(AU$5-$I$5&lt;$A108-1," ",IF(AU$5-$I$5+1&gt;'Primary Inputs'!$C$17,0,(SUM(OFFSET($I$76,0,AU$5-$I$5-$A108+1)))*$C161))</f>
        <v>0</v>
      </c>
      <c r="AV161" s="186">
        <f ca="1">IF(AV$5-$I$5&lt;$A108-1," ",IF(AV$5-$I$5+1&gt;'Primary Inputs'!$C$17,0,(SUM(OFFSET($I$76,0,AV$5-$I$5-$A108+1)))*$C161))</f>
        <v>0</v>
      </c>
      <c r="AW161" s="186">
        <f ca="1">IF(AW$5-$I$5&lt;$A108-1," ",IF(AW$5-$I$5+1&gt;'Primary Inputs'!$C$17,0,(SUM(OFFSET($I$76,0,AW$5-$I$5-$A108+1)))*$C161))</f>
        <v>0</v>
      </c>
      <c r="AX161" s="186">
        <f ca="1">IF(AX$5-$I$5&lt;$A108-1," ",IF(AX$5-$I$5+1&gt;'Primary Inputs'!$C$17,0,(SUM(OFFSET($I$76,0,AX$5-$I$5-$A108+1)))*$C161))</f>
        <v>0</v>
      </c>
      <c r="AY161" s="186">
        <f ca="1">IF(AY$5-$I$5&lt;$A108-1," ",IF(AY$5-$I$5+1&gt;'Primary Inputs'!$C$17,0,(SUM(OFFSET($I$76,0,AY$5-$I$5-$A108+1)))*$C161))</f>
        <v>0</v>
      </c>
      <c r="AZ161" s="186">
        <f ca="1">IF(AZ$5-$I$5&lt;$A108-1," ",IF(AZ$5-$I$5+1&gt;'Primary Inputs'!$C$17,0,(SUM(OFFSET($I$76,0,AZ$5-$I$5-$A108+1)))*$C161))</f>
        <v>0</v>
      </c>
      <c r="BA161" s="186">
        <f ca="1">IF(BA$5-$I$5&lt;$A108-1," ",IF(BA$5-$I$5+1&gt;'Primary Inputs'!$C$17,0,(SUM(OFFSET($I$76,0,BA$5-$I$5-$A108+1)))*$C161))</f>
        <v>0</v>
      </c>
      <c r="BB161" s="186">
        <f ca="1">IF(BB$5-$I$5&lt;$A108-1," ",IF(BB$5-$I$5+1&gt;'Primary Inputs'!$C$17,0,(SUM(OFFSET($I$76,0,BB$5-$I$5-$A108+1)))*$C161))</f>
        <v>0</v>
      </c>
      <c r="BC161" s="186">
        <f ca="1">IF(BC$5-$I$5&lt;$A108-1," ",IF(BC$5-$I$5+1&gt;'Primary Inputs'!$C$17,0,(SUM(OFFSET($I$76,0,BC$5-$I$5-$A108+1)))*$C161))</f>
        <v>0</v>
      </c>
      <c r="BD161" s="186">
        <f ca="1">IF(BD$5-$I$5&lt;$A108-1," ",IF(BD$5-$I$5+1&gt;'Primary Inputs'!$C$17,0,(SUM(OFFSET($I$76,0,BD$5-$I$5-$A108+1)))*$C161))</f>
        <v>0</v>
      </c>
      <c r="BE161" s="186">
        <f ca="1">IF(BE$5-$I$5&lt;$A108-1," ",IF(BE$5-$I$5+1&gt;'Primary Inputs'!$C$17,0,(SUM(OFFSET($I$76,0,BE$5-$I$5-$A108+1)))*$C161))</f>
        <v>0</v>
      </c>
      <c r="BF161" s="186">
        <f ca="1">IF(BF$5-$I$5&lt;$A108-1," ",IF(BF$5-$I$5+1&gt;'Primary Inputs'!$C$17,0,(SUM(OFFSET($I$76,0,BF$5-$I$5-$A108+1)))*$C161))</f>
        <v>0</v>
      </c>
    </row>
    <row r="162" spans="2:58">
      <c r="B162" s="134" t="s">
        <v>202</v>
      </c>
      <c r="C162" s="134">
        <f t="shared" ca="1" si="5"/>
        <v>0</v>
      </c>
      <c r="I162" s="186" t="str">
        <f ca="1">IF(I$5-$I$5&lt;$A109-1," ",IF(I$5-$I$5+1&gt;'Primary Inputs'!$C$17,0,(SUM(OFFSET($I$76,0,I$5-$I$5-$A109+1)))*$C162))</f>
        <v xml:space="preserve"> </v>
      </c>
      <c r="J162" s="186" t="str">
        <f ca="1">IF(J$5-$I$5&lt;$A109-1," ",IF(J$5-$I$5+1&gt;'Primary Inputs'!$C$17,0,(SUM(OFFSET($I$76,0,J$5-$I$5-$A109+1)))*$C162))</f>
        <v xml:space="preserve"> </v>
      </c>
      <c r="K162" s="186" t="str">
        <f ca="1">IF(K$5-$I$5&lt;$A109-1," ",IF(K$5-$I$5+1&gt;'Primary Inputs'!$C$17,0,(SUM(OFFSET($I$76,0,K$5-$I$5-$A109+1)))*$C162))</f>
        <v xml:space="preserve"> </v>
      </c>
      <c r="L162" s="186" t="str">
        <f ca="1">IF(L$5-$I$5&lt;$A109-1," ",IF(L$5-$I$5+1&gt;'Primary Inputs'!$C$17,0,(SUM(OFFSET($I$76,0,L$5-$I$5-$A109+1)))*$C162))</f>
        <v xml:space="preserve"> </v>
      </c>
      <c r="M162" s="186" t="str">
        <f ca="1">IF(M$5-$I$5&lt;$A109-1," ",IF(M$5-$I$5+1&gt;'Primary Inputs'!$C$17,0,(SUM(OFFSET($I$76,0,M$5-$I$5-$A109+1)))*$C162))</f>
        <v xml:space="preserve"> </v>
      </c>
      <c r="N162" s="186" t="str">
        <f ca="1">IF(N$5-$I$5&lt;$A109-1," ",IF(N$5-$I$5+1&gt;'Primary Inputs'!$C$17,0,(SUM(OFFSET($I$76,0,N$5-$I$5-$A109+1)))*$C162))</f>
        <v xml:space="preserve"> </v>
      </c>
      <c r="O162" s="186" t="str">
        <f ca="1">IF(O$5-$I$5&lt;$A109-1," ",IF(O$5-$I$5+1&gt;'Primary Inputs'!$C$17,0,(SUM(OFFSET($I$76,0,O$5-$I$5-$A109+1)))*$C162))</f>
        <v xml:space="preserve"> </v>
      </c>
      <c r="P162" s="186" t="str">
        <f ca="1">IF(P$5-$I$5&lt;$A109-1," ",IF(P$5-$I$5+1&gt;'Primary Inputs'!$C$17,0,(SUM(OFFSET($I$76,0,P$5-$I$5-$A109+1)))*$C162))</f>
        <v xml:space="preserve"> </v>
      </c>
      <c r="Q162" s="186" t="str">
        <f ca="1">IF(Q$5-$I$5&lt;$A109-1," ",IF(Q$5-$I$5+1&gt;'Primary Inputs'!$C$17,0,(SUM(OFFSET($I$76,0,Q$5-$I$5-$A109+1)))*$C162))</f>
        <v xml:space="preserve"> </v>
      </c>
      <c r="R162" s="186" t="str">
        <f ca="1">IF(R$5-$I$5&lt;$A109-1," ",IF(R$5-$I$5+1&gt;'Primary Inputs'!$C$17,0,(SUM(OFFSET($I$76,0,R$5-$I$5-$A109+1)))*$C162))</f>
        <v xml:space="preserve"> </v>
      </c>
      <c r="S162" s="186" t="str">
        <f ca="1">IF(S$5-$I$5&lt;$A109-1," ",IF(S$5-$I$5+1&gt;'Primary Inputs'!$C$17,0,(SUM(OFFSET($I$76,0,S$5-$I$5-$A109+1)))*$C162))</f>
        <v xml:space="preserve"> </v>
      </c>
      <c r="T162" s="186" t="str">
        <f ca="1">IF(T$5-$I$5&lt;$A109-1," ",IF(T$5-$I$5+1&gt;'Primary Inputs'!$C$17,0,(SUM(OFFSET($I$76,0,T$5-$I$5-$A109+1)))*$C162))</f>
        <v xml:space="preserve"> </v>
      </c>
      <c r="U162" s="186" t="str">
        <f ca="1">IF(U$5-$I$5&lt;$A109-1," ",IF(U$5-$I$5+1&gt;'Primary Inputs'!$C$17,0,(SUM(OFFSET($I$76,0,U$5-$I$5-$A109+1)))*$C162))</f>
        <v xml:space="preserve"> </v>
      </c>
      <c r="V162" s="186" t="str">
        <f ca="1">IF(V$5-$I$5&lt;$A109-1," ",IF(V$5-$I$5+1&gt;'Primary Inputs'!$C$17,0,(SUM(OFFSET($I$76,0,V$5-$I$5-$A109+1)))*$C162))</f>
        <v xml:space="preserve"> </v>
      </c>
      <c r="W162" s="186" t="str">
        <f ca="1">IF(W$5-$I$5&lt;$A109-1," ",IF(W$5-$I$5+1&gt;'Primary Inputs'!$C$17,0,(SUM(OFFSET($I$76,0,W$5-$I$5-$A109+1)))*$C162))</f>
        <v xml:space="preserve"> </v>
      </c>
      <c r="X162" s="186" t="str">
        <f ca="1">IF(X$5-$I$5&lt;$A109-1," ",IF(X$5-$I$5+1&gt;'Primary Inputs'!$C$17,0,(SUM(OFFSET($I$76,0,X$5-$I$5-$A109+1)))*$C162))</f>
        <v xml:space="preserve"> </v>
      </c>
      <c r="Y162" s="186" t="str">
        <f ca="1">IF(Y$5-$I$5&lt;$A109-1," ",IF(Y$5-$I$5+1&gt;'Primary Inputs'!$C$17,0,(SUM(OFFSET($I$76,0,Y$5-$I$5-$A109+1)))*$C162))</f>
        <v xml:space="preserve"> </v>
      </c>
      <c r="Z162" s="186" t="str">
        <f ca="1">IF(Z$5-$I$5&lt;$A109-1," ",IF(Z$5-$I$5+1&gt;'Primary Inputs'!$C$17,0,(SUM(OFFSET($I$76,0,Z$5-$I$5-$A109+1)))*$C162))</f>
        <v xml:space="preserve"> </v>
      </c>
      <c r="AA162" s="186" t="str">
        <f ca="1">IF(AA$5-$I$5&lt;$A109-1," ",IF(AA$5-$I$5+1&gt;'Primary Inputs'!$C$17,0,(SUM(OFFSET($I$76,0,AA$5-$I$5-$A109+1)))*$C162))</f>
        <v xml:space="preserve"> </v>
      </c>
      <c r="AB162" s="186" t="str">
        <f ca="1">IF(AB$5-$I$5&lt;$A109-1," ",IF(AB$5-$I$5+1&gt;'Primary Inputs'!$C$17,0,(SUM(OFFSET($I$76,0,AB$5-$I$5-$A109+1)))*$C162))</f>
        <v xml:space="preserve"> </v>
      </c>
      <c r="AC162" s="186" t="str">
        <f ca="1">IF(AC$5-$I$5&lt;$A109-1," ",IF(AC$5-$I$5+1&gt;'Primary Inputs'!$C$17,0,(SUM(OFFSET($I$76,0,AC$5-$I$5-$A109+1)))*$C162))</f>
        <v xml:space="preserve"> </v>
      </c>
      <c r="AD162" s="186" t="str">
        <f ca="1">IF(AD$5-$I$5&lt;$A109-1," ",IF(AD$5-$I$5+1&gt;'Primary Inputs'!$C$17,0,(SUM(OFFSET($I$76,0,AD$5-$I$5-$A109+1)))*$C162))</f>
        <v xml:space="preserve"> </v>
      </c>
      <c r="AE162" s="186" t="str">
        <f ca="1">IF(AE$5-$I$5&lt;$A109-1," ",IF(AE$5-$I$5+1&gt;'Primary Inputs'!$C$17,0,(SUM(OFFSET($I$76,0,AE$5-$I$5-$A109+1)))*$C162))</f>
        <v xml:space="preserve"> </v>
      </c>
      <c r="AF162" s="186" t="str">
        <f ca="1">IF(AF$5-$I$5&lt;$A109-1," ",IF(AF$5-$I$5+1&gt;'Primary Inputs'!$C$17,0,(SUM(OFFSET($I$76,0,AF$5-$I$5-$A109+1)))*$C162))</f>
        <v xml:space="preserve"> </v>
      </c>
      <c r="AG162" s="186" t="str">
        <f ca="1">IF(AG$5-$I$5&lt;$A109-1," ",IF(AG$5-$I$5+1&gt;'Primary Inputs'!$C$17,0,(SUM(OFFSET($I$76,0,AG$5-$I$5-$A109+1)))*$C162))</f>
        <v xml:space="preserve"> </v>
      </c>
      <c r="AH162" s="186" t="str">
        <f ca="1">IF(AH$5-$I$5&lt;$A109-1," ",IF(AH$5-$I$5+1&gt;'Primary Inputs'!$C$17,0,(SUM(OFFSET($I$76,0,AH$5-$I$5-$A109+1)))*$C162))</f>
        <v xml:space="preserve"> </v>
      </c>
      <c r="AI162" s="186" t="str">
        <f ca="1">IF(AI$5-$I$5&lt;$A109-1," ",IF(AI$5-$I$5+1&gt;'Primary Inputs'!$C$17,0,(SUM(OFFSET($I$76,0,AI$5-$I$5-$A109+1)))*$C162))</f>
        <v xml:space="preserve"> </v>
      </c>
      <c r="AJ162" s="186" t="str">
        <f ca="1">IF(AJ$5-$I$5&lt;$A109-1," ",IF(AJ$5-$I$5+1&gt;'Primary Inputs'!$C$17,0,(SUM(OFFSET($I$76,0,AJ$5-$I$5-$A109+1)))*$C162))</f>
        <v xml:space="preserve"> </v>
      </c>
      <c r="AK162" s="186" t="str">
        <f ca="1">IF(AK$5-$I$5&lt;$A109-1," ",IF(AK$5-$I$5+1&gt;'Primary Inputs'!$C$17,0,(SUM(OFFSET($I$76,0,AK$5-$I$5-$A109+1)))*$C162))</f>
        <v xml:space="preserve"> </v>
      </c>
      <c r="AL162" s="186">
        <f ca="1">IF(AL$5-$I$5&lt;$A109-1," ",IF(AL$5-$I$5+1&gt;'Primary Inputs'!$C$17,0,(SUM(OFFSET($I$76,0,AL$5-$I$5-$A109+1)))*$C162))</f>
        <v>0</v>
      </c>
      <c r="AM162" s="186">
        <f ca="1">IF(AM$5-$I$5&lt;$A109-1," ",IF(AM$5-$I$5+1&gt;'Primary Inputs'!$C$17,0,(SUM(OFFSET($I$76,0,AM$5-$I$5-$A109+1)))*$C162))</f>
        <v>0</v>
      </c>
      <c r="AN162" s="186">
        <f ca="1">IF(AN$5-$I$5&lt;$A109-1," ",IF(AN$5-$I$5+1&gt;'Primary Inputs'!$C$17,0,(SUM(OFFSET($I$76,0,AN$5-$I$5-$A109+1)))*$C162))</f>
        <v>0</v>
      </c>
      <c r="AO162" s="186">
        <f ca="1">IF(AO$5-$I$5&lt;$A109-1," ",IF(AO$5-$I$5+1&gt;'Primary Inputs'!$C$17,0,(SUM(OFFSET($I$76,0,AO$5-$I$5-$A109+1)))*$C162))</f>
        <v>0</v>
      </c>
      <c r="AP162" s="186">
        <f ca="1">IF(AP$5-$I$5&lt;$A109-1," ",IF(AP$5-$I$5+1&gt;'Primary Inputs'!$C$17,0,(SUM(OFFSET($I$76,0,AP$5-$I$5-$A109+1)))*$C162))</f>
        <v>0</v>
      </c>
      <c r="AQ162" s="186">
        <f ca="1">IF(AQ$5-$I$5&lt;$A109-1," ",IF(AQ$5-$I$5+1&gt;'Primary Inputs'!$C$17,0,(SUM(OFFSET($I$76,0,AQ$5-$I$5-$A109+1)))*$C162))</f>
        <v>0</v>
      </c>
      <c r="AR162" s="186">
        <f ca="1">IF(AR$5-$I$5&lt;$A109-1," ",IF(AR$5-$I$5+1&gt;'Primary Inputs'!$C$17,0,(SUM(OFFSET($I$76,0,AR$5-$I$5-$A109+1)))*$C162))</f>
        <v>0</v>
      </c>
      <c r="AS162" s="186">
        <f ca="1">IF(AS$5-$I$5&lt;$A109-1," ",IF(AS$5-$I$5+1&gt;'Primary Inputs'!$C$17,0,(SUM(OFFSET($I$76,0,AS$5-$I$5-$A109+1)))*$C162))</f>
        <v>0</v>
      </c>
      <c r="AT162" s="186">
        <f ca="1">IF(AT$5-$I$5&lt;$A109-1," ",IF(AT$5-$I$5+1&gt;'Primary Inputs'!$C$17,0,(SUM(OFFSET($I$76,0,AT$5-$I$5-$A109+1)))*$C162))</f>
        <v>0</v>
      </c>
      <c r="AU162" s="186">
        <f ca="1">IF(AU$5-$I$5&lt;$A109-1," ",IF(AU$5-$I$5+1&gt;'Primary Inputs'!$C$17,0,(SUM(OFFSET($I$76,0,AU$5-$I$5-$A109+1)))*$C162))</f>
        <v>0</v>
      </c>
      <c r="AV162" s="186">
        <f ca="1">IF(AV$5-$I$5&lt;$A109-1," ",IF(AV$5-$I$5+1&gt;'Primary Inputs'!$C$17,0,(SUM(OFFSET($I$76,0,AV$5-$I$5-$A109+1)))*$C162))</f>
        <v>0</v>
      </c>
      <c r="AW162" s="186">
        <f ca="1">IF(AW$5-$I$5&lt;$A109-1," ",IF(AW$5-$I$5+1&gt;'Primary Inputs'!$C$17,0,(SUM(OFFSET($I$76,0,AW$5-$I$5-$A109+1)))*$C162))</f>
        <v>0</v>
      </c>
      <c r="AX162" s="186">
        <f ca="1">IF(AX$5-$I$5&lt;$A109-1," ",IF(AX$5-$I$5+1&gt;'Primary Inputs'!$C$17,0,(SUM(OFFSET($I$76,0,AX$5-$I$5-$A109+1)))*$C162))</f>
        <v>0</v>
      </c>
      <c r="AY162" s="186">
        <f ca="1">IF(AY$5-$I$5&lt;$A109-1," ",IF(AY$5-$I$5+1&gt;'Primary Inputs'!$C$17,0,(SUM(OFFSET($I$76,0,AY$5-$I$5-$A109+1)))*$C162))</f>
        <v>0</v>
      </c>
      <c r="AZ162" s="186">
        <f ca="1">IF(AZ$5-$I$5&lt;$A109-1," ",IF(AZ$5-$I$5+1&gt;'Primary Inputs'!$C$17,0,(SUM(OFFSET($I$76,0,AZ$5-$I$5-$A109+1)))*$C162))</f>
        <v>0</v>
      </c>
      <c r="BA162" s="186">
        <f ca="1">IF(BA$5-$I$5&lt;$A109-1," ",IF(BA$5-$I$5+1&gt;'Primary Inputs'!$C$17,0,(SUM(OFFSET($I$76,0,BA$5-$I$5-$A109+1)))*$C162))</f>
        <v>0</v>
      </c>
      <c r="BB162" s="186">
        <f ca="1">IF(BB$5-$I$5&lt;$A109-1," ",IF(BB$5-$I$5+1&gt;'Primary Inputs'!$C$17,0,(SUM(OFFSET($I$76,0,BB$5-$I$5-$A109+1)))*$C162))</f>
        <v>0</v>
      </c>
      <c r="BC162" s="186">
        <f ca="1">IF(BC$5-$I$5&lt;$A109-1," ",IF(BC$5-$I$5+1&gt;'Primary Inputs'!$C$17,0,(SUM(OFFSET($I$76,0,BC$5-$I$5-$A109+1)))*$C162))</f>
        <v>0</v>
      </c>
      <c r="BD162" s="186">
        <f ca="1">IF(BD$5-$I$5&lt;$A109-1," ",IF(BD$5-$I$5+1&gt;'Primary Inputs'!$C$17,0,(SUM(OFFSET($I$76,0,BD$5-$I$5-$A109+1)))*$C162))</f>
        <v>0</v>
      </c>
      <c r="BE162" s="186">
        <f ca="1">IF(BE$5-$I$5&lt;$A109-1," ",IF(BE$5-$I$5+1&gt;'Primary Inputs'!$C$17,0,(SUM(OFFSET($I$76,0,BE$5-$I$5-$A109+1)))*$C162))</f>
        <v>0</v>
      </c>
      <c r="BF162" s="186">
        <f ca="1">IF(BF$5-$I$5&lt;$A109-1," ",IF(BF$5-$I$5+1&gt;'Primary Inputs'!$C$17,0,(SUM(OFFSET($I$76,0,BF$5-$I$5-$A109+1)))*$C162))</f>
        <v>0</v>
      </c>
    </row>
    <row r="163" spans="2:58">
      <c r="B163" s="134" t="s">
        <v>203</v>
      </c>
      <c r="C163" s="134">
        <f t="shared" ca="1" si="5"/>
        <v>0</v>
      </c>
      <c r="I163" s="186" t="str">
        <f ca="1">IF(I$5-$I$5&lt;$A110-1," ",IF(I$5-$I$5+1&gt;'Primary Inputs'!$C$17,0,(SUM(OFFSET($I$76,0,I$5-$I$5-$A110+1)))*$C163))</f>
        <v xml:space="preserve"> </v>
      </c>
      <c r="J163" s="186" t="str">
        <f ca="1">IF(J$5-$I$5&lt;$A110-1," ",IF(J$5-$I$5+1&gt;'Primary Inputs'!$C$17,0,(SUM(OFFSET($I$76,0,J$5-$I$5-$A110+1)))*$C163))</f>
        <v xml:space="preserve"> </v>
      </c>
      <c r="K163" s="186" t="str">
        <f ca="1">IF(K$5-$I$5&lt;$A110-1," ",IF(K$5-$I$5+1&gt;'Primary Inputs'!$C$17,0,(SUM(OFFSET($I$76,0,K$5-$I$5-$A110+1)))*$C163))</f>
        <v xml:space="preserve"> </v>
      </c>
      <c r="L163" s="186" t="str">
        <f ca="1">IF(L$5-$I$5&lt;$A110-1," ",IF(L$5-$I$5+1&gt;'Primary Inputs'!$C$17,0,(SUM(OFFSET($I$76,0,L$5-$I$5-$A110+1)))*$C163))</f>
        <v xml:space="preserve"> </v>
      </c>
      <c r="M163" s="186" t="str">
        <f ca="1">IF(M$5-$I$5&lt;$A110-1," ",IF(M$5-$I$5+1&gt;'Primary Inputs'!$C$17,0,(SUM(OFFSET($I$76,0,M$5-$I$5-$A110+1)))*$C163))</f>
        <v xml:space="preserve"> </v>
      </c>
      <c r="N163" s="186" t="str">
        <f ca="1">IF(N$5-$I$5&lt;$A110-1," ",IF(N$5-$I$5+1&gt;'Primary Inputs'!$C$17,0,(SUM(OFFSET($I$76,0,N$5-$I$5-$A110+1)))*$C163))</f>
        <v xml:space="preserve"> </v>
      </c>
      <c r="O163" s="186" t="str">
        <f ca="1">IF(O$5-$I$5&lt;$A110-1," ",IF(O$5-$I$5+1&gt;'Primary Inputs'!$C$17,0,(SUM(OFFSET($I$76,0,O$5-$I$5-$A110+1)))*$C163))</f>
        <v xml:space="preserve"> </v>
      </c>
      <c r="P163" s="186" t="str">
        <f ca="1">IF(P$5-$I$5&lt;$A110-1," ",IF(P$5-$I$5+1&gt;'Primary Inputs'!$C$17,0,(SUM(OFFSET($I$76,0,P$5-$I$5-$A110+1)))*$C163))</f>
        <v xml:space="preserve"> </v>
      </c>
      <c r="Q163" s="186" t="str">
        <f ca="1">IF(Q$5-$I$5&lt;$A110-1," ",IF(Q$5-$I$5+1&gt;'Primary Inputs'!$C$17,0,(SUM(OFFSET($I$76,0,Q$5-$I$5-$A110+1)))*$C163))</f>
        <v xml:space="preserve"> </v>
      </c>
      <c r="R163" s="186" t="str">
        <f ca="1">IF(R$5-$I$5&lt;$A110-1," ",IF(R$5-$I$5+1&gt;'Primary Inputs'!$C$17,0,(SUM(OFFSET($I$76,0,R$5-$I$5-$A110+1)))*$C163))</f>
        <v xml:space="preserve"> </v>
      </c>
      <c r="S163" s="186" t="str">
        <f ca="1">IF(S$5-$I$5&lt;$A110-1," ",IF(S$5-$I$5+1&gt;'Primary Inputs'!$C$17,0,(SUM(OFFSET($I$76,0,S$5-$I$5-$A110+1)))*$C163))</f>
        <v xml:space="preserve"> </v>
      </c>
      <c r="T163" s="186" t="str">
        <f ca="1">IF(T$5-$I$5&lt;$A110-1," ",IF(T$5-$I$5+1&gt;'Primary Inputs'!$C$17,0,(SUM(OFFSET($I$76,0,T$5-$I$5-$A110+1)))*$C163))</f>
        <v xml:space="preserve"> </v>
      </c>
      <c r="U163" s="186" t="str">
        <f ca="1">IF(U$5-$I$5&lt;$A110-1," ",IF(U$5-$I$5+1&gt;'Primary Inputs'!$C$17,0,(SUM(OFFSET($I$76,0,U$5-$I$5-$A110+1)))*$C163))</f>
        <v xml:space="preserve"> </v>
      </c>
      <c r="V163" s="186" t="str">
        <f ca="1">IF(V$5-$I$5&lt;$A110-1," ",IF(V$5-$I$5+1&gt;'Primary Inputs'!$C$17,0,(SUM(OFFSET($I$76,0,V$5-$I$5-$A110+1)))*$C163))</f>
        <v xml:space="preserve"> </v>
      </c>
      <c r="W163" s="186" t="str">
        <f ca="1">IF(W$5-$I$5&lt;$A110-1," ",IF(W$5-$I$5+1&gt;'Primary Inputs'!$C$17,0,(SUM(OFFSET($I$76,0,W$5-$I$5-$A110+1)))*$C163))</f>
        <v xml:space="preserve"> </v>
      </c>
      <c r="X163" s="186" t="str">
        <f ca="1">IF(X$5-$I$5&lt;$A110-1," ",IF(X$5-$I$5+1&gt;'Primary Inputs'!$C$17,0,(SUM(OFFSET($I$76,0,X$5-$I$5-$A110+1)))*$C163))</f>
        <v xml:space="preserve"> </v>
      </c>
      <c r="Y163" s="186" t="str">
        <f ca="1">IF(Y$5-$I$5&lt;$A110-1," ",IF(Y$5-$I$5+1&gt;'Primary Inputs'!$C$17,0,(SUM(OFFSET($I$76,0,Y$5-$I$5-$A110+1)))*$C163))</f>
        <v xml:space="preserve"> </v>
      </c>
      <c r="Z163" s="186" t="str">
        <f ca="1">IF(Z$5-$I$5&lt;$A110-1," ",IF(Z$5-$I$5+1&gt;'Primary Inputs'!$C$17,0,(SUM(OFFSET($I$76,0,Z$5-$I$5-$A110+1)))*$C163))</f>
        <v xml:space="preserve"> </v>
      </c>
      <c r="AA163" s="186" t="str">
        <f ca="1">IF(AA$5-$I$5&lt;$A110-1," ",IF(AA$5-$I$5+1&gt;'Primary Inputs'!$C$17,0,(SUM(OFFSET($I$76,0,AA$5-$I$5-$A110+1)))*$C163))</f>
        <v xml:space="preserve"> </v>
      </c>
      <c r="AB163" s="186" t="str">
        <f ca="1">IF(AB$5-$I$5&lt;$A110-1," ",IF(AB$5-$I$5+1&gt;'Primary Inputs'!$C$17,0,(SUM(OFFSET($I$76,0,AB$5-$I$5-$A110+1)))*$C163))</f>
        <v xml:space="preserve"> </v>
      </c>
      <c r="AC163" s="186" t="str">
        <f ca="1">IF(AC$5-$I$5&lt;$A110-1," ",IF(AC$5-$I$5+1&gt;'Primary Inputs'!$C$17,0,(SUM(OFFSET($I$76,0,AC$5-$I$5-$A110+1)))*$C163))</f>
        <v xml:space="preserve"> </v>
      </c>
      <c r="AD163" s="186" t="str">
        <f ca="1">IF(AD$5-$I$5&lt;$A110-1," ",IF(AD$5-$I$5+1&gt;'Primary Inputs'!$C$17,0,(SUM(OFFSET($I$76,0,AD$5-$I$5-$A110+1)))*$C163))</f>
        <v xml:space="preserve"> </v>
      </c>
      <c r="AE163" s="186" t="str">
        <f ca="1">IF(AE$5-$I$5&lt;$A110-1," ",IF(AE$5-$I$5+1&gt;'Primary Inputs'!$C$17,0,(SUM(OFFSET($I$76,0,AE$5-$I$5-$A110+1)))*$C163))</f>
        <v xml:space="preserve"> </v>
      </c>
      <c r="AF163" s="186" t="str">
        <f ca="1">IF(AF$5-$I$5&lt;$A110-1," ",IF(AF$5-$I$5+1&gt;'Primary Inputs'!$C$17,0,(SUM(OFFSET($I$76,0,AF$5-$I$5-$A110+1)))*$C163))</f>
        <v xml:space="preserve"> </v>
      </c>
      <c r="AG163" s="186" t="str">
        <f ca="1">IF(AG$5-$I$5&lt;$A110-1," ",IF(AG$5-$I$5+1&gt;'Primary Inputs'!$C$17,0,(SUM(OFFSET($I$76,0,AG$5-$I$5-$A110+1)))*$C163))</f>
        <v xml:space="preserve"> </v>
      </c>
      <c r="AH163" s="186" t="str">
        <f ca="1">IF(AH$5-$I$5&lt;$A110-1," ",IF(AH$5-$I$5+1&gt;'Primary Inputs'!$C$17,0,(SUM(OFFSET($I$76,0,AH$5-$I$5-$A110+1)))*$C163))</f>
        <v xml:space="preserve"> </v>
      </c>
      <c r="AI163" s="186" t="str">
        <f ca="1">IF(AI$5-$I$5&lt;$A110-1," ",IF(AI$5-$I$5+1&gt;'Primary Inputs'!$C$17,0,(SUM(OFFSET($I$76,0,AI$5-$I$5-$A110+1)))*$C163))</f>
        <v xml:space="preserve"> </v>
      </c>
      <c r="AJ163" s="186" t="str">
        <f ca="1">IF(AJ$5-$I$5&lt;$A110-1," ",IF(AJ$5-$I$5+1&gt;'Primary Inputs'!$C$17,0,(SUM(OFFSET($I$76,0,AJ$5-$I$5-$A110+1)))*$C163))</f>
        <v xml:space="preserve"> </v>
      </c>
      <c r="AK163" s="186" t="str">
        <f ca="1">IF(AK$5-$I$5&lt;$A110-1," ",IF(AK$5-$I$5+1&gt;'Primary Inputs'!$C$17,0,(SUM(OFFSET($I$76,0,AK$5-$I$5-$A110+1)))*$C163))</f>
        <v xml:space="preserve"> </v>
      </c>
      <c r="AL163" s="186" t="str">
        <f ca="1">IF(AL$5-$I$5&lt;$A110-1," ",IF(AL$5-$I$5+1&gt;'Primary Inputs'!$C$17,0,(SUM(OFFSET($I$76,0,AL$5-$I$5-$A110+1)))*$C163))</f>
        <v xml:space="preserve"> </v>
      </c>
      <c r="AM163" s="186">
        <f ca="1">IF(AM$5-$I$5&lt;$A110-1," ",IF(AM$5-$I$5+1&gt;'Primary Inputs'!$C$17,0,(SUM(OFFSET($I$76,0,AM$5-$I$5-$A110+1)))*$C163))</f>
        <v>0</v>
      </c>
      <c r="AN163" s="186">
        <f ca="1">IF(AN$5-$I$5&lt;$A110-1," ",IF(AN$5-$I$5+1&gt;'Primary Inputs'!$C$17,0,(SUM(OFFSET($I$76,0,AN$5-$I$5-$A110+1)))*$C163))</f>
        <v>0</v>
      </c>
      <c r="AO163" s="186">
        <f ca="1">IF(AO$5-$I$5&lt;$A110-1," ",IF(AO$5-$I$5+1&gt;'Primary Inputs'!$C$17,0,(SUM(OFFSET($I$76,0,AO$5-$I$5-$A110+1)))*$C163))</f>
        <v>0</v>
      </c>
      <c r="AP163" s="186">
        <f ca="1">IF(AP$5-$I$5&lt;$A110-1," ",IF(AP$5-$I$5+1&gt;'Primary Inputs'!$C$17,0,(SUM(OFFSET($I$76,0,AP$5-$I$5-$A110+1)))*$C163))</f>
        <v>0</v>
      </c>
      <c r="AQ163" s="186">
        <f ca="1">IF(AQ$5-$I$5&lt;$A110-1," ",IF(AQ$5-$I$5+1&gt;'Primary Inputs'!$C$17,0,(SUM(OFFSET($I$76,0,AQ$5-$I$5-$A110+1)))*$C163))</f>
        <v>0</v>
      </c>
      <c r="AR163" s="186">
        <f ca="1">IF(AR$5-$I$5&lt;$A110-1," ",IF(AR$5-$I$5+1&gt;'Primary Inputs'!$C$17,0,(SUM(OFFSET($I$76,0,AR$5-$I$5-$A110+1)))*$C163))</f>
        <v>0</v>
      </c>
      <c r="AS163" s="186">
        <f ca="1">IF(AS$5-$I$5&lt;$A110-1," ",IF(AS$5-$I$5+1&gt;'Primary Inputs'!$C$17,0,(SUM(OFFSET($I$76,0,AS$5-$I$5-$A110+1)))*$C163))</f>
        <v>0</v>
      </c>
      <c r="AT163" s="186">
        <f ca="1">IF(AT$5-$I$5&lt;$A110-1," ",IF(AT$5-$I$5+1&gt;'Primary Inputs'!$C$17,0,(SUM(OFFSET($I$76,0,AT$5-$I$5-$A110+1)))*$C163))</f>
        <v>0</v>
      </c>
      <c r="AU163" s="186">
        <f ca="1">IF(AU$5-$I$5&lt;$A110-1," ",IF(AU$5-$I$5+1&gt;'Primary Inputs'!$C$17,0,(SUM(OFFSET($I$76,0,AU$5-$I$5-$A110+1)))*$C163))</f>
        <v>0</v>
      </c>
      <c r="AV163" s="186">
        <f ca="1">IF(AV$5-$I$5&lt;$A110-1," ",IF(AV$5-$I$5+1&gt;'Primary Inputs'!$C$17,0,(SUM(OFFSET($I$76,0,AV$5-$I$5-$A110+1)))*$C163))</f>
        <v>0</v>
      </c>
      <c r="AW163" s="186">
        <f ca="1">IF(AW$5-$I$5&lt;$A110-1," ",IF(AW$5-$I$5+1&gt;'Primary Inputs'!$C$17,0,(SUM(OFFSET($I$76,0,AW$5-$I$5-$A110+1)))*$C163))</f>
        <v>0</v>
      </c>
      <c r="AX163" s="186">
        <f ca="1">IF(AX$5-$I$5&lt;$A110-1," ",IF(AX$5-$I$5+1&gt;'Primary Inputs'!$C$17,0,(SUM(OFFSET($I$76,0,AX$5-$I$5-$A110+1)))*$C163))</f>
        <v>0</v>
      </c>
      <c r="AY163" s="186">
        <f ca="1">IF(AY$5-$I$5&lt;$A110-1," ",IF(AY$5-$I$5+1&gt;'Primary Inputs'!$C$17,0,(SUM(OFFSET($I$76,0,AY$5-$I$5-$A110+1)))*$C163))</f>
        <v>0</v>
      </c>
      <c r="AZ163" s="186">
        <f ca="1">IF(AZ$5-$I$5&lt;$A110-1," ",IF(AZ$5-$I$5+1&gt;'Primary Inputs'!$C$17,0,(SUM(OFFSET($I$76,0,AZ$5-$I$5-$A110+1)))*$C163))</f>
        <v>0</v>
      </c>
      <c r="BA163" s="186">
        <f ca="1">IF(BA$5-$I$5&lt;$A110-1," ",IF(BA$5-$I$5+1&gt;'Primary Inputs'!$C$17,0,(SUM(OFFSET($I$76,0,BA$5-$I$5-$A110+1)))*$C163))</f>
        <v>0</v>
      </c>
      <c r="BB163" s="186">
        <f ca="1">IF(BB$5-$I$5&lt;$A110-1," ",IF(BB$5-$I$5+1&gt;'Primary Inputs'!$C$17,0,(SUM(OFFSET($I$76,0,BB$5-$I$5-$A110+1)))*$C163))</f>
        <v>0</v>
      </c>
      <c r="BC163" s="186">
        <f ca="1">IF(BC$5-$I$5&lt;$A110-1," ",IF(BC$5-$I$5+1&gt;'Primary Inputs'!$C$17,0,(SUM(OFFSET($I$76,0,BC$5-$I$5-$A110+1)))*$C163))</f>
        <v>0</v>
      </c>
      <c r="BD163" s="186">
        <f ca="1">IF(BD$5-$I$5&lt;$A110-1," ",IF(BD$5-$I$5+1&gt;'Primary Inputs'!$C$17,0,(SUM(OFFSET($I$76,0,BD$5-$I$5-$A110+1)))*$C163))</f>
        <v>0</v>
      </c>
      <c r="BE163" s="186">
        <f ca="1">IF(BE$5-$I$5&lt;$A110-1," ",IF(BE$5-$I$5+1&gt;'Primary Inputs'!$C$17,0,(SUM(OFFSET($I$76,0,BE$5-$I$5-$A110+1)))*$C163))</f>
        <v>0</v>
      </c>
      <c r="BF163" s="186">
        <f ca="1">IF(BF$5-$I$5&lt;$A110-1," ",IF(BF$5-$I$5+1&gt;'Primary Inputs'!$C$17,0,(SUM(OFFSET($I$76,0,BF$5-$I$5-$A110+1)))*$C163))</f>
        <v>0</v>
      </c>
    </row>
    <row r="164" spans="2:58">
      <c r="B164" s="134" t="s">
        <v>204</v>
      </c>
      <c r="C164" s="134">
        <f t="shared" ca="1" si="5"/>
        <v>0</v>
      </c>
      <c r="I164" s="186" t="str">
        <f ca="1">IF(I$5-$I$5&lt;$A111-1," ",IF(I$5-$I$5+1&gt;'Primary Inputs'!$C$17,0,(SUM(OFFSET($I$76,0,I$5-$I$5-$A111+1)))*$C164))</f>
        <v xml:space="preserve"> </v>
      </c>
      <c r="J164" s="186" t="str">
        <f ca="1">IF(J$5-$I$5&lt;$A111-1," ",IF(J$5-$I$5+1&gt;'Primary Inputs'!$C$17,0,(SUM(OFFSET($I$76,0,J$5-$I$5-$A111+1)))*$C164))</f>
        <v xml:space="preserve"> </v>
      </c>
      <c r="K164" s="186" t="str">
        <f ca="1">IF(K$5-$I$5&lt;$A111-1," ",IF(K$5-$I$5+1&gt;'Primary Inputs'!$C$17,0,(SUM(OFFSET($I$76,0,K$5-$I$5-$A111+1)))*$C164))</f>
        <v xml:space="preserve"> </v>
      </c>
      <c r="L164" s="186" t="str">
        <f ca="1">IF(L$5-$I$5&lt;$A111-1," ",IF(L$5-$I$5+1&gt;'Primary Inputs'!$C$17,0,(SUM(OFFSET($I$76,0,L$5-$I$5-$A111+1)))*$C164))</f>
        <v xml:space="preserve"> </v>
      </c>
      <c r="M164" s="186" t="str">
        <f ca="1">IF(M$5-$I$5&lt;$A111-1," ",IF(M$5-$I$5+1&gt;'Primary Inputs'!$C$17,0,(SUM(OFFSET($I$76,0,M$5-$I$5-$A111+1)))*$C164))</f>
        <v xml:space="preserve"> </v>
      </c>
      <c r="N164" s="186" t="str">
        <f ca="1">IF(N$5-$I$5&lt;$A111-1," ",IF(N$5-$I$5+1&gt;'Primary Inputs'!$C$17,0,(SUM(OFFSET($I$76,0,N$5-$I$5-$A111+1)))*$C164))</f>
        <v xml:space="preserve"> </v>
      </c>
      <c r="O164" s="186" t="str">
        <f ca="1">IF(O$5-$I$5&lt;$A111-1," ",IF(O$5-$I$5+1&gt;'Primary Inputs'!$C$17,0,(SUM(OFFSET($I$76,0,O$5-$I$5-$A111+1)))*$C164))</f>
        <v xml:space="preserve"> </v>
      </c>
      <c r="P164" s="186" t="str">
        <f ca="1">IF(P$5-$I$5&lt;$A111-1," ",IF(P$5-$I$5+1&gt;'Primary Inputs'!$C$17,0,(SUM(OFFSET($I$76,0,P$5-$I$5-$A111+1)))*$C164))</f>
        <v xml:space="preserve"> </v>
      </c>
      <c r="Q164" s="186" t="str">
        <f ca="1">IF(Q$5-$I$5&lt;$A111-1," ",IF(Q$5-$I$5+1&gt;'Primary Inputs'!$C$17,0,(SUM(OFFSET($I$76,0,Q$5-$I$5-$A111+1)))*$C164))</f>
        <v xml:space="preserve"> </v>
      </c>
      <c r="R164" s="186" t="str">
        <f ca="1">IF(R$5-$I$5&lt;$A111-1," ",IF(R$5-$I$5+1&gt;'Primary Inputs'!$C$17,0,(SUM(OFFSET($I$76,0,R$5-$I$5-$A111+1)))*$C164))</f>
        <v xml:space="preserve"> </v>
      </c>
      <c r="S164" s="186" t="str">
        <f ca="1">IF(S$5-$I$5&lt;$A111-1," ",IF(S$5-$I$5+1&gt;'Primary Inputs'!$C$17,0,(SUM(OFFSET($I$76,0,S$5-$I$5-$A111+1)))*$C164))</f>
        <v xml:space="preserve"> </v>
      </c>
      <c r="T164" s="186" t="str">
        <f ca="1">IF(T$5-$I$5&lt;$A111-1," ",IF(T$5-$I$5+1&gt;'Primary Inputs'!$C$17,0,(SUM(OFFSET($I$76,0,T$5-$I$5-$A111+1)))*$C164))</f>
        <v xml:space="preserve"> </v>
      </c>
      <c r="U164" s="186" t="str">
        <f ca="1">IF(U$5-$I$5&lt;$A111-1," ",IF(U$5-$I$5+1&gt;'Primary Inputs'!$C$17,0,(SUM(OFFSET($I$76,0,U$5-$I$5-$A111+1)))*$C164))</f>
        <v xml:space="preserve"> </v>
      </c>
      <c r="V164" s="186" t="str">
        <f ca="1">IF(V$5-$I$5&lt;$A111-1," ",IF(V$5-$I$5+1&gt;'Primary Inputs'!$C$17,0,(SUM(OFFSET($I$76,0,V$5-$I$5-$A111+1)))*$C164))</f>
        <v xml:space="preserve"> </v>
      </c>
      <c r="W164" s="186" t="str">
        <f ca="1">IF(W$5-$I$5&lt;$A111-1," ",IF(W$5-$I$5+1&gt;'Primary Inputs'!$C$17,0,(SUM(OFFSET($I$76,0,W$5-$I$5-$A111+1)))*$C164))</f>
        <v xml:space="preserve"> </v>
      </c>
      <c r="X164" s="186" t="str">
        <f ca="1">IF(X$5-$I$5&lt;$A111-1," ",IF(X$5-$I$5+1&gt;'Primary Inputs'!$C$17,0,(SUM(OFFSET($I$76,0,X$5-$I$5-$A111+1)))*$C164))</f>
        <v xml:space="preserve"> </v>
      </c>
      <c r="Y164" s="186" t="str">
        <f ca="1">IF(Y$5-$I$5&lt;$A111-1," ",IF(Y$5-$I$5+1&gt;'Primary Inputs'!$C$17,0,(SUM(OFFSET($I$76,0,Y$5-$I$5-$A111+1)))*$C164))</f>
        <v xml:space="preserve"> </v>
      </c>
      <c r="Z164" s="186" t="str">
        <f ca="1">IF(Z$5-$I$5&lt;$A111-1," ",IF(Z$5-$I$5+1&gt;'Primary Inputs'!$C$17,0,(SUM(OFFSET($I$76,0,Z$5-$I$5-$A111+1)))*$C164))</f>
        <v xml:space="preserve"> </v>
      </c>
      <c r="AA164" s="186" t="str">
        <f ca="1">IF(AA$5-$I$5&lt;$A111-1," ",IF(AA$5-$I$5+1&gt;'Primary Inputs'!$C$17,0,(SUM(OFFSET($I$76,0,AA$5-$I$5-$A111+1)))*$C164))</f>
        <v xml:space="preserve"> </v>
      </c>
      <c r="AB164" s="186" t="str">
        <f ca="1">IF(AB$5-$I$5&lt;$A111-1," ",IF(AB$5-$I$5+1&gt;'Primary Inputs'!$C$17,0,(SUM(OFFSET($I$76,0,AB$5-$I$5-$A111+1)))*$C164))</f>
        <v xml:space="preserve"> </v>
      </c>
      <c r="AC164" s="186" t="str">
        <f ca="1">IF(AC$5-$I$5&lt;$A111-1," ",IF(AC$5-$I$5+1&gt;'Primary Inputs'!$C$17,0,(SUM(OFFSET($I$76,0,AC$5-$I$5-$A111+1)))*$C164))</f>
        <v xml:space="preserve"> </v>
      </c>
      <c r="AD164" s="186" t="str">
        <f ca="1">IF(AD$5-$I$5&lt;$A111-1," ",IF(AD$5-$I$5+1&gt;'Primary Inputs'!$C$17,0,(SUM(OFFSET($I$76,0,AD$5-$I$5-$A111+1)))*$C164))</f>
        <v xml:space="preserve"> </v>
      </c>
      <c r="AE164" s="186" t="str">
        <f ca="1">IF(AE$5-$I$5&lt;$A111-1," ",IF(AE$5-$I$5+1&gt;'Primary Inputs'!$C$17,0,(SUM(OFFSET($I$76,0,AE$5-$I$5-$A111+1)))*$C164))</f>
        <v xml:space="preserve"> </v>
      </c>
      <c r="AF164" s="186" t="str">
        <f ca="1">IF(AF$5-$I$5&lt;$A111-1," ",IF(AF$5-$I$5+1&gt;'Primary Inputs'!$C$17,0,(SUM(OFFSET($I$76,0,AF$5-$I$5-$A111+1)))*$C164))</f>
        <v xml:space="preserve"> </v>
      </c>
      <c r="AG164" s="186" t="str">
        <f ca="1">IF(AG$5-$I$5&lt;$A111-1," ",IF(AG$5-$I$5+1&gt;'Primary Inputs'!$C$17,0,(SUM(OFFSET($I$76,0,AG$5-$I$5-$A111+1)))*$C164))</f>
        <v xml:space="preserve"> </v>
      </c>
      <c r="AH164" s="186" t="str">
        <f ca="1">IF(AH$5-$I$5&lt;$A111-1," ",IF(AH$5-$I$5+1&gt;'Primary Inputs'!$C$17,0,(SUM(OFFSET($I$76,0,AH$5-$I$5-$A111+1)))*$C164))</f>
        <v xml:space="preserve"> </v>
      </c>
      <c r="AI164" s="186" t="str">
        <f ca="1">IF(AI$5-$I$5&lt;$A111-1," ",IF(AI$5-$I$5+1&gt;'Primary Inputs'!$C$17,0,(SUM(OFFSET($I$76,0,AI$5-$I$5-$A111+1)))*$C164))</f>
        <v xml:space="preserve"> </v>
      </c>
      <c r="AJ164" s="186" t="str">
        <f ca="1">IF(AJ$5-$I$5&lt;$A111-1," ",IF(AJ$5-$I$5+1&gt;'Primary Inputs'!$C$17,0,(SUM(OFFSET($I$76,0,AJ$5-$I$5-$A111+1)))*$C164))</f>
        <v xml:space="preserve"> </v>
      </c>
      <c r="AK164" s="186" t="str">
        <f ca="1">IF(AK$5-$I$5&lt;$A111-1," ",IF(AK$5-$I$5+1&gt;'Primary Inputs'!$C$17,0,(SUM(OFFSET($I$76,0,AK$5-$I$5-$A111+1)))*$C164))</f>
        <v xml:space="preserve"> </v>
      </c>
      <c r="AL164" s="186" t="str">
        <f ca="1">IF(AL$5-$I$5&lt;$A111-1," ",IF(AL$5-$I$5+1&gt;'Primary Inputs'!$C$17,0,(SUM(OFFSET($I$76,0,AL$5-$I$5-$A111+1)))*$C164))</f>
        <v xml:space="preserve"> </v>
      </c>
      <c r="AM164" s="186" t="str">
        <f ca="1">IF(AM$5-$I$5&lt;$A111-1," ",IF(AM$5-$I$5+1&gt;'Primary Inputs'!$C$17,0,(SUM(OFFSET($I$76,0,AM$5-$I$5-$A111+1)))*$C164))</f>
        <v xml:space="preserve"> </v>
      </c>
      <c r="AN164" s="186">
        <f ca="1">IF(AN$5-$I$5&lt;$A111-1," ",IF(AN$5-$I$5+1&gt;'Primary Inputs'!$C$17,0,(SUM(OFFSET($I$76,0,AN$5-$I$5-$A111+1)))*$C164))</f>
        <v>0</v>
      </c>
      <c r="AO164" s="186">
        <f ca="1">IF(AO$5-$I$5&lt;$A111-1," ",IF(AO$5-$I$5+1&gt;'Primary Inputs'!$C$17,0,(SUM(OFFSET($I$76,0,AO$5-$I$5-$A111+1)))*$C164))</f>
        <v>0</v>
      </c>
      <c r="AP164" s="186">
        <f ca="1">IF(AP$5-$I$5&lt;$A111-1," ",IF(AP$5-$I$5+1&gt;'Primary Inputs'!$C$17,0,(SUM(OFFSET($I$76,0,AP$5-$I$5-$A111+1)))*$C164))</f>
        <v>0</v>
      </c>
      <c r="AQ164" s="186">
        <f ca="1">IF(AQ$5-$I$5&lt;$A111-1," ",IF(AQ$5-$I$5+1&gt;'Primary Inputs'!$C$17,0,(SUM(OFFSET($I$76,0,AQ$5-$I$5-$A111+1)))*$C164))</f>
        <v>0</v>
      </c>
      <c r="AR164" s="186">
        <f ca="1">IF(AR$5-$I$5&lt;$A111-1," ",IF(AR$5-$I$5+1&gt;'Primary Inputs'!$C$17,0,(SUM(OFFSET($I$76,0,AR$5-$I$5-$A111+1)))*$C164))</f>
        <v>0</v>
      </c>
      <c r="AS164" s="186">
        <f ca="1">IF(AS$5-$I$5&lt;$A111-1," ",IF(AS$5-$I$5+1&gt;'Primary Inputs'!$C$17,0,(SUM(OFFSET($I$76,0,AS$5-$I$5-$A111+1)))*$C164))</f>
        <v>0</v>
      </c>
      <c r="AT164" s="186">
        <f ca="1">IF(AT$5-$I$5&lt;$A111-1," ",IF(AT$5-$I$5+1&gt;'Primary Inputs'!$C$17,0,(SUM(OFFSET($I$76,0,AT$5-$I$5-$A111+1)))*$C164))</f>
        <v>0</v>
      </c>
      <c r="AU164" s="186">
        <f ca="1">IF(AU$5-$I$5&lt;$A111-1," ",IF(AU$5-$I$5+1&gt;'Primary Inputs'!$C$17,0,(SUM(OFFSET($I$76,0,AU$5-$I$5-$A111+1)))*$C164))</f>
        <v>0</v>
      </c>
      <c r="AV164" s="186">
        <f ca="1">IF(AV$5-$I$5&lt;$A111-1," ",IF(AV$5-$I$5+1&gt;'Primary Inputs'!$C$17,0,(SUM(OFFSET($I$76,0,AV$5-$I$5-$A111+1)))*$C164))</f>
        <v>0</v>
      </c>
      <c r="AW164" s="186">
        <f ca="1">IF(AW$5-$I$5&lt;$A111-1," ",IF(AW$5-$I$5+1&gt;'Primary Inputs'!$C$17,0,(SUM(OFFSET($I$76,0,AW$5-$I$5-$A111+1)))*$C164))</f>
        <v>0</v>
      </c>
      <c r="AX164" s="186">
        <f ca="1">IF(AX$5-$I$5&lt;$A111-1," ",IF(AX$5-$I$5+1&gt;'Primary Inputs'!$C$17,0,(SUM(OFFSET($I$76,0,AX$5-$I$5-$A111+1)))*$C164))</f>
        <v>0</v>
      </c>
      <c r="AY164" s="186">
        <f ca="1">IF(AY$5-$I$5&lt;$A111-1," ",IF(AY$5-$I$5+1&gt;'Primary Inputs'!$C$17,0,(SUM(OFFSET($I$76,0,AY$5-$I$5-$A111+1)))*$C164))</f>
        <v>0</v>
      </c>
      <c r="AZ164" s="186">
        <f ca="1">IF(AZ$5-$I$5&lt;$A111-1," ",IF(AZ$5-$I$5+1&gt;'Primary Inputs'!$C$17,0,(SUM(OFFSET($I$76,0,AZ$5-$I$5-$A111+1)))*$C164))</f>
        <v>0</v>
      </c>
      <c r="BA164" s="186">
        <f ca="1">IF(BA$5-$I$5&lt;$A111-1," ",IF(BA$5-$I$5+1&gt;'Primary Inputs'!$C$17,0,(SUM(OFFSET($I$76,0,BA$5-$I$5-$A111+1)))*$C164))</f>
        <v>0</v>
      </c>
      <c r="BB164" s="186">
        <f ca="1">IF(BB$5-$I$5&lt;$A111-1," ",IF(BB$5-$I$5+1&gt;'Primary Inputs'!$C$17,0,(SUM(OFFSET($I$76,0,BB$5-$I$5-$A111+1)))*$C164))</f>
        <v>0</v>
      </c>
      <c r="BC164" s="186">
        <f ca="1">IF(BC$5-$I$5&lt;$A111-1," ",IF(BC$5-$I$5+1&gt;'Primary Inputs'!$C$17,0,(SUM(OFFSET($I$76,0,BC$5-$I$5-$A111+1)))*$C164))</f>
        <v>0</v>
      </c>
      <c r="BD164" s="186">
        <f ca="1">IF(BD$5-$I$5&lt;$A111-1," ",IF(BD$5-$I$5+1&gt;'Primary Inputs'!$C$17,0,(SUM(OFFSET($I$76,0,BD$5-$I$5-$A111+1)))*$C164))</f>
        <v>0</v>
      </c>
      <c r="BE164" s="186">
        <f ca="1">IF(BE$5-$I$5&lt;$A111-1," ",IF(BE$5-$I$5+1&gt;'Primary Inputs'!$C$17,0,(SUM(OFFSET($I$76,0,BE$5-$I$5-$A111+1)))*$C164))</f>
        <v>0</v>
      </c>
      <c r="BF164" s="186">
        <f ca="1">IF(BF$5-$I$5&lt;$A111-1," ",IF(BF$5-$I$5+1&gt;'Primary Inputs'!$C$17,0,(SUM(OFFSET($I$76,0,BF$5-$I$5-$A111+1)))*$C164))</f>
        <v>0</v>
      </c>
    </row>
    <row r="165" spans="2:58">
      <c r="B165" s="134" t="s">
        <v>205</v>
      </c>
      <c r="C165" s="134">
        <f t="shared" ca="1" si="5"/>
        <v>0</v>
      </c>
      <c r="I165" s="186" t="str">
        <f ca="1">IF(I$5-$I$5&lt;$A112-1," ",IF(I$5-$I$5+1&gt;'Primary Inputs'!$C$17,0,(SUM(OFFSET($I$76,0,I$5-$I$5-$A112+1)))*$C165))</f>
        <v xml:space="preserve"> </v>
      </c>
      <c r="J165" s="186" t="str">
        <f ca="1">IF(J$5-$I$5&lt;$A112-1," ",IF(J$5-$I$5+1&gt;'Primary Inputs'!$C$17,0,(SUM(OFFSET($I$76,0,J$5-$I$5-$A112+1)))*$C165))</f>
        <v xml:space="preserve"> </v>
      </c>
      <c r="K165" s="186" t="str">
        <f ca="1">IF(K$5-$I$5&lt;$A112-1," ",IF(K$5-$I$5+1&gt;'Primary Inputs'!$C$17,0,(SUM(OFFSET($I$76,0,K$5-$I$5-$A112+1)))*$C165))</f>
        <v xml:space="preserve"> </v>
      </c>
      <c r="L165" s="186" t="str">
        <f ca="1">IF(L$5-$I$5&lt;$A112-1," ",IF(L$5-$I$5+1&gt;'Primary Inputs'!$C$17,0,(SUM(OFFSET($I$76,0,L$5-$I$5-$A112+1)))*$C165))</f>
        <v xml:space="preserve"> </v>
      </c>
      <c r="M165" s="186" t="str">
        <f ca="1">IF(M$5-$I$5&lt;$A112-1," ",IF(M$5-$I$5+1&gt;'Primary Inputs'!$C$17,0,(SUM(OFFSET($I$76,0,M$5-$I$5-$A112+1)))*$C165))</f>
        <v xml:space="preserve"> </v>
      </c>
      <c r="N165" s="186" t="str">
        <f ca="1">IF(N$5-$I$5&lt;$A112-1," ",IF(N$5-$I$5+1&gt;'Primary Inputs'!$C$17,0,(SUM(OFFSET($I$76,0,N$5-$I$5-$A112+1)))*$C165))</f>
        <v xml:space="preserve"> </v>
      </c>
      <c r="O165" s="186" t="str">
        <f ca="1">IF(O$5-$I$5&lt;$A112-1," ",IF(O$5-$I$5+1&gt;'Primary Inputs'!$C$17,0,(SUM(OFFSET($I$76,0,O$5-$I$5-$A112+1)))*$C165))</f>
        <v xml:space="preserve"> </v>
      </c>
      <c r="P165" s="186" t="str">
        <f ca="1">IF(P$5-$I$5&lt;$A112-1," ",IF(P$5-$I$5+1&gt;'Primary Inputs'!$C$17,0,(SUM(OFFSET($I$76,0,P$5-$I$5-$A112+1)))*$C165))</f>
        <v xml:space="preserve"> </v>
      </c>
      <c r="Q165" s="186" t="str">
        <f ca="1">IF(Q$5-$I$5&lt;$A112-1," ",IF(Q$5-$I$5+1&gt;'Primary Inputs'!$C$17,0,(SUM(OFFSET($I$76,0,Q$5-$I$5-$A112+1)))*$C165))</f>
        <v xml:space="preserve"> </v>
      </c>
      <c r="R165" s="186" t="str">
        <f ca="1">IF(R$5-$I$5&lt;$A112-1," ",IF(R$5-$I$5+1&gt;'Primary Inputs'!$C$17,0,(SUM(OFFSET($I$76,0,R$5-$I$5-$A112+1)))*$C165))</f>
        <v xml:space="preserve"> </v>
      </c>
      <c r="S165" s="186" t="str">
        <f ca="1">IF(S$5-$I$5&lt;$A112-1," ",IF(S$5-$I$5+1&gt;'Primary Inputs'!$C$17,0,(SUM(OFFSET($I$76,0,S$5-$I$5-$A112+1)))*$C165))</f>
        <v xml:space="preserve"> </v>
      </c>
      <c r="T165" s="186" t="str">
        <f ca="1">IF(T$5-$I$5&lt;$A112-1," ",IF(T$5-$I$5+1&gt;'Primary Inputs'!$C$17,0,(SUM(OFFSET($I$76,0,T$5-$I$5-$A112+1)))*$C165))</f>
        <v xml:space="preserve"> </v>
      </c>
      <c r="U165" s="186" t="str">
        <f ca="1">IF(U$5-$I$5&lt;$A112-1," ",IF(U$5-$I$5+1&gt;'Primary Inputs'!$C$17,0,(SUM(OFFSET($I$76,0,U$5-$I$5-$A112+1)))*$C165))</f>
        <v xml:space="preserve"> </v>
      </c>
      <c r="V165" s="186" t="str">
        <f ca="1">IF(V$5-$I$5&lt;$A112-1," ",IF(V$5-$I$5+1&gt;'Primary Inputs'!$C$17,0,(SUM(OFFSET($I$76,0,V$5-$I$5-$A112+1)))*$C165))</f>
        <v xml:space="preserve"> </v>
      </c>
      <c r="W165" s="186" t="str">
        <f ca="1">IF(W$5-$I$5&lt;$A112-1," ",IF(W$5-$I$5+1&gt;'Primary Inputs'!$C$17,0,(SUM(OFFSET($I$76,0,W$5-$I$5-$A112+1)))*$C165))</f>
        <v xml:space="preserve"> </v>
      </c>
      <c r="X165" s="186" t="str">
        <f ca="1">IF(X$5-$I$5&lt;$A112-1," ",IF(X$5-$I$5+1&gt;'Primary Inputs'!$C$17,0,(SUM(OFFSET($I$76,0,X$5-$I$5-$A112+1)))*$C165))</f>
        <v xml:space="preserve"> </v>
      </c>
      <c r="Y165" s="186" t="str">
        <f ca="1">IF(Y$5-$I$5&lt;$A112-1," ",IF(Y$5-$I$5+1&gt;'Primary Inputs'!$C$17,0,(SUM(OFFSET($I$76,0,Y$5-$I$5-$A112+1)))*$C165))</f>
        <v xml:space="preserve"> </v>
      </c>
      <c r="Z165" s="186" t="str">
        <f ca="1">IF(Z$5-$I$5&lt;$A112-1," ",IF(Z$5-$I$5+1&gt;'Primary Inputs'!$C$17,0,(SUM(OFFSET($I$76,0,Z$5-$I$5-$A112+1)))*$C165))</f>
        <v xml:space="preserve"> </v>
      </c>
      <c r="AA165" s="186" t="str">
        <f ca="1">IF(AA$5-$I$5&lt;$A112-1," ",IF(AA$5-$I$5+1&gt;'Primary Inputs'!$C$17,0,(SUM(OFFSET($I$76,0,AA$5-$I$5-$A112+1)))*$C165))</f>
        <v xml:space="preserve"> </v>
      </c>
      <c r="AB165" s="186" t="str">
        <f ca="1">IF(AB$5-$I$5&lt;$A112-1," ",IF(AB$5-$I$5+1&gt;'Primary Inputs'!$C$17,0,(SUM(OFFSET($I$76,0,AB$5-$I$5-$A112+1)))*$C165))</f>
        <v xml:space="preserve"> </v>
      </c>
      <c r="AC165" s="186" t="str">
        <f ca="1">IF(AC$5-$I$5&lt;$A112-1," ",IF(AC$5-$I$5+1&gt;'Primary Inputs'!$C$17,0,(SUM(OFFSET($I$76,0,AC$5-$I$5-$A112+1)))*$C165))</f>
        <v xml:space="preserve"> </v>
      </c>
      <c r="AD165" s="186" t="str">
        <f ca="1">IF(AD$5-$I$5&lt;$A112-1," ",IF(AD$5-$I$5+1&gt;'Primary Inputs'!$C$17,0,(SUM(OFFSET($I$76,0,AD$5-$I$5-$A112+1)))*$C165))</f>
        <v xml:space="preserve"> </v>
      </c>
      <c r="AE165" s="186" t="str">
        <f ca="1">IF(AE$5-$I$5&lt;$A112-1," ",IF(AE$5-$I$5+1&gt;'Primary Inputs'!$C$17,0,(SUM(OFFSET($I$76,0,AE$5-$I$5-$A112+1)))*$C165))</f>
        <v xml:space="preserve"> </v>
      </c>
      <c r="AF165" s="186" t="str">
        <f ca="1">IF(AF$5-$I$5&lt;$A112-1," ",IF(AF$5-$I$5+1&gt;'Primary Inputs'!$C$17,0,(SUM(OFFSET($I$76,0,AF$5-$I$5-$A112+1)))*$C165))</f>
        <v xml:space="preserve"> </v>
      </c>
      <c r="AG165" s="186" t="str">
        <f ca="1">IF(AG$5-$I$5&lt;$A112-1," ",IF(AG$5-$I$5+1&gt;'Primary Inputs'!$C$17,0,(SUM(OFFSET($I$76,0,AG$5-$I$5-$A112+1)))*$C165))</f>
        <v xml:space="preserve"> </v>
      </c>
      <c r="AH165" s="186" t="str">
        <f ca="1">IF(AH$5-$I$5&lt;$A112-1," ",IF(AH$5-$I$5+1&gt;'Primary Inputs'!$C$17,0,(SUM(OFFSET($I$76,0,AH$5-$I$5-$A112+1)))*$C165))</f>
        <v xml:space="preserve"> </v>
      </c>
      <c r="AI165" s="186" t="str">
        <f ca="1">IF(AI$5-$I$5&lt;$A112-1," ",IF(AI$5-$I$5+1&gt;'Primary Inputs'!$C$17,0,(SUM(OFFSET($I$76,0,AI$5-$I$5-$A112+1)))*$C165))</f>
        <v xml:space="preserve"> </v>
      </c>
      <c r="AJ165" s="186" t="str">
        <f ca="1">IF(AJ$5-$I$5&lt;$A112-1," ",IF(AJ$5-$I$5+1&gt;'Primary Inputs'!$C$17,0,(SUM(OFFSET($I$76,0,AJ$5-$I$5-$A112+1)))*$C165))</f>
        <v xml:space="preserve"> </v>
      </c>
      <c r="AK165" s="186" t="str">
        <f ca="1">IF(AK$5-$I$5&lt;$A112-1," ",IF(AK$5-$I$5+1&gt;'Primary Inputs'!$C$17,0,(SUM(OFFSET($I$76,0,AK$5-$I$5-$A112+1)))*$C165))</f>
        <v xml:space="preserve"> </v>
      </c>
      <c r="AL165" s="186" t="str">
        <f ca="1">IF(AL$5-$I$5&lt;$A112-1," ",IF(AL$5-$I$5+1&gt;'Primary Inputs'!$C$17,0,(SUM(OFFSET($I$76,0,AL$5-$I$5-$A112+1)))*$C165))</f>
        <v xml:space="preserve"> </v>
      </c>
      <c r="AM165" s="186" t="str">
        <f ca="1">IF(AM$5-$I$5&lt;$A112-1," ",IF(AM$5-$I$5+1&gt;'Primary Inputs'!$C$17,0,(SUM(OFFSET($I$76,0,AM$5-$I$5-$A112+1)))*$C165))</f>
        <v xml:space="preserve"> </v>
      </c>
      <c r="AN165" s="186" t="str">
        <f ca="1">IF(AN$5-$I$5&lt;$A112-1," ",IF(AN$5-$I$5+1&gt;'Primary Inputs'!$C$17,0,(SUM(OFFSET($I$76,0,AN$5-$I$5-$A112+1)))*$C165))</f>
        <v xml:space="preserve"> </v>
      </c>
      <c r="AO165" s="186">
        <f ca="1">IF(AO$5-$I$5&lt;$A112-1," ",IF(AO$5-$I$5+1&gt;'Primary Inputs'!$C$17,0,(SUM(OFFSET($I$76,0,AO$5-$I$5-$A112+1)))*$C165))</f>
        <v>0</v>
      </c>
      <c r="AP165" s="186">
        <f ca="1">IF(AP$5-$I$5&lt;$A112-1," ",IF(AP$5-$I$5+1&gt;'Primary Inputs'!$C$17,0,(SUM(OFFSET($I$76,0,AP$5-$I$5-$A112+1)))*$C165))</f>
        <v>0</v>
      </c>
      <c r="AQ165" s="186">
        <f ca="1">IF(AQ$5-$I$5&lt;$A112-1," ",IF(AQ$5-$I$5+1&gt;'Primary Inputs'!$C$17,0,(SUM(OFFSET($I$76,0,AQ$5-$I$5-$A112+1)))*$C165))</f>
        <v>0</v>
      </c>
      <c r="AR165" s="186">
        <f ca="1">IF(AR$5-$I$5&lt;$A112-1," ",IF(AR$5-$I$5+1&gt;'Primary Inputs'!$C$17,0,(SUM(OFFSET($I$76,0,AR$5-$I$5-$A112+1)))*$C165))</f>
        <v>0</v>
      </c>
      <c r="AS165" s="186">
        <f ca="1">IF(AS$5-$I$5&lt;$A112-1," ",IF(AS$5-$I$5+1&gt;'Primary Inputs'!$C$17,0,(SUM(OFFSET($I$76,0,AS$5-$I$5-$A112+1)))*$C165))</f>
        <v>0</v>
      </c>
      <c r="AT165" s="186">
        <f ca="1">IF(AT$5-$I$5&lt;$A112-1," ",IF(AT$5-$I$5+1&gt;'Primary Inputs'!$C$17,0,(SUM(OFFSET($I$76,0,AT$5-$I$5-$A112+1)))*$C165))</f>
        <v>0</v>
      </c>
      <c r="AU165" s="186">
        <f ca="1">IF(AU$5-$I$5&lt;$A112-1," ",IF(AU$5-$I$5+1&gt;'Primary Inputs'!$C$17,0,(SUM(OFFSET($I$76,0,AU$5-$I$5-$A112+1)))*$C165))</f>
        <v>0</v>
      </c>
      <c r="AV165" s="186">
        <f ca="1">IF(AV$5-$I$5&lt;$A112-1," ",IF(AV$5-$I$5+1&gt;'Primary Inputs'!$C$17,0,(SUM(OFFSET($I$76,0,AV$5-$I$5-$A112+1)))*$C165))</f>
        <v>0</v>
      </c>
      <c r="AW165" s="186">
        <f ca="1">IF(AW$5-$I$5&lt;$A112-1," ",IF(AW$5-$I$5+1&gt;'Primary Inputs'!$C$17,0,(SUM(OFFSET($I$76,0,AW$5-$I$5-$A112+1)))*$C165))</f>
        <v>0</v>
      </c>
      <c r="AX165" s="186">
        <f ca="1">IF(AX$5-$I$5&lt;$A112-1," ",IF(AX$5-$I$5+1&gt;'Primary Inputs'!$C$17,0,(SUM(OFFSET($I$76,0,AX$5-$I$5-$A112+1)))*$C165))</f>
        <v>0</v>
      </c>
      <c r="AY165" s="186">
        <f ca="1">IF(AY$5-$I$5&lt;$A112-1," ",IF(AY$5-$I$5+1&gt;'Primary Inputs'!$C$17,0,(SUM(OFFSET($I$76,0,AY$5-$I$5-$A112+1)))*$C165))</f>
        <v>0</v>
      </c>
      <c r="AZ165" s="186">
        <f ca="1">IF(AZ$5-$I$5&lt;$A112-1," ",IF(AZ$5-$I$5+1&gt;'Primary Inputs'!$C$17,0,(SUM(OFFSET($I$76,0,AZ$5-$I$5-$A112+1)))*$C165))</f>
        <v>0</v>
      </c>
      <c r="BA165" s="186">
        <f ca="1">IF(BA$5-$I$5&lt;$A112-1," ",IF(BA$5-$I$5+1&gt;'Primary Inputs'!$C$17,0,(SUM(OFFSET($I$76,0,BA$5-$I$5-$A112+1)))*$C165))</f>
        <v>0</v>
      </c>
      <c r="BB165" s="186">
        <f ca="1">IF(BB$5-$I$5&lt;$A112-1," ",IF(BB$5-$I$5+1&gt;'Primary Inputs'!$C$17,0,(SUM(OFFSET($I$76,0,BB$5-$I$5-$A112+1)))*$C165))</f>
        <v>0</v>
      </c>
      <c r="BC165" s="186">
        <f ca="1">IF(BC$5-$I$5&lt;$A112-1," ",IF(BC$5-$I$5+1&gt;'Primary Inputs'!$C$17,0,(SUM(OFFSET($I$76,0,BC$5-$I$5-$A112+1)))*$C165))</f>
        <v>0</v>
      </c>
      <c r="BD165" s="186">
        <f ca="1">IF(BD$5-$I$5&lt;$A112-1," ",IF(BD$5-$I$5+1&gt;'Primary Inputs'!$C$17,0,(SUM(OFFSET($I$76,0,BD$5-$I$5-$A112+1)))*$C165))</f>
        <v>0</v>
      </c>
      <c r="BE165" s="186">
        <f ca="1">IF(BE$5-$I$5&lt;$A112-1," ",IF(BE$5-$I$5+1&gt;'Primary Inputs'!$C$17,0,(SUM(OFFSET($I$76,0,BE$5-$I$5-$A112+1)))*$C165))</f>
        <v>0</v>
      </c>
      <c r="BF165" s="186">
        <f ca="1">IF(BF$5-$I$5&lt;$A112-1," ",IF(BF$5-$I$5+1&gt;'Primary Inputs'!$C$17,0,(SUM(OFFSET($I$76,0,BF$5-$I$5-$A112+1)))*$C165))</f>
        <v>0</v>
      </c>
    </row>
    <row r="166" spans="2:58">
      <c r="B166" s="134" t="s">
        <v>206</v>
      </c>
      <c r="C166" s="134">
        <f t="shared" ca="1" si="5"/>
        <v>0</v>
      </c>
      <c r="I166" s="186" t="str">
        <f ca="1">IF(I$5-$I$5&lt;$A113-1," ",IF(I$5-$I$5+1&gt;'Primary Inputs'!$C$17,0,(SUM(OFFSET($I$76,0,I$5-$I$5-$A113+1)))*$C166))</f>
        <v xml:space="preserve"> </v>
      </c>
      <c r="J166" s="186" t="str">
        <f ca="1">IF(J$5-$I$5&lt;$A113-1," ",IF(J$5-$I$5+1&gt;'Primary Inputs'!$C$17,0,(SUM(OFFSET($I$76,0,J$5-$I$5-$A113+1)))*$C166))</f>
        <v xml:space="preserve"> </v>
      </c>
      <c r="K166" s="186" t="str">
        <f ca="1">IF(K$5-$I$5&lt;$A113-1," ",IF(K$5-$I$5+1&gt;'Primary Inputs'!$C$17,0,(SUM(OFFSET($I$76,0,K$5-$I$5-$A113+1)))*$C166))</f>
        <v xml:space="preserve"> </v>
      </c>
      <c r="L166" s="186" t="str">
        <f ca="1">IF(L$5-$I$5&lt;$A113-1," ",IF(L$5-$I$5+1&gt;'Primary Inputs'!$C$17,0,(SUM(OFFSET($I$76,0,L$5-$I$5-$A113+1)))*$C166))</f>
        <v xml:space="preserve"> </v>
      </c>
      <c r="M166" s="186" t="str">
        <f ca="1">IF(M$5-$I$5&lt;$A113-1," ",IF(M$5-$I$5+1&gt;'Primary Inputs'!$C$17,0,(SUM(OFFSET($I$76,0,M$5-$I$5-$A113+1)))*$C166))</f>
        <v xml:space="preserve"> </v>
      </c>
      <c r="N166" s="186" t="str">
        <f ca="1">IF(N$5-$I$5&lt;$A113-1," ",IF(N$5-$I$5+1&gt;'Primary Inputs'!$C$17,0,(SUM(OFFSET($I$76,0,N$5-$I$5-$A113+1)))*$C166))</f>
        <v xml:space="preserve"> </v>
      </c>
      <c r="O166" s="186" t="str">
        <f ca="1">IF(O$5-$I$5&lt;$A113-1," ",IF(O$5-$I$5+1&gt;'Primary Inputs'!$C$17,0,(SUM(OFFSET($I$76,0,O$5-$I$5-$A113+1)))*$C166))</f>
        <v xml:space="preserve"> </v>
      </c>
      <c r="P166" s="186" t="str">
        <f ca="1">IF(P$5-$I$5&lt;$A113-1," ",IF(P$5-$I$5+1&gt;'Primary Inputs'!$C$17,0,(SUM(OFFSET($I$76,0,P$5-$I$5-$A113+1)))*$C166))</f>
        <v xml:space="preserve"> </v>
      </c>
      <c r="Q166" s="186" t="str">
        <f ca="1">IF(Q$5-$I$5&lt;$A113-1," ",IF(Q$5-$I$5+1&gt;'Primary Inputs'!$C$17,0,(SUM(OFFSET($I$76,0,Q$5-$I$5-$A113+1)))*$C166))</f>
        <v xml:space="preserve"> </v>
      </c>
      <c r="R166" s="186" t="str">
        <f ca="1">IF(R$5-$I$5&lt;$A113-1," ",IF(R$5-$I$5+1&gt;'Primary Inputs'!$C$17,0,(SUM(OFFSET($I$76,0,R$5-$I$5-$A113+1)))*$C166))</f>
        <v xml:space="preserve"> </v>
      </c>
      <c r="S166" s="186" t="str">
        <f ca="1">IF(S$5-$I$5&lt;$A113-1," ",IF(S$5-$I$5+1&gt;'Primary Inputs'!$C$17,0,(SUM(OFFSET($I$76,0,S$5-$I$5-$A113+1)))*$C166))</f>
        <v xml:space="preserve"> </v>
      </c>
      <c r="T166" s="186" t="str">
        <f ca="1">IF(T$5-$I$5&lt;$A113-1," ",IF(T$5-$I$5+1&gt;'Primary Inputs'!$C$17,0,(SUM(OFFSET($I$76,0,T$5-$I$5-$A113+1)))*$C166))</f>
        <v xml:space="preserve"> </v>
      </c>
      <c r="U166" s="186" t="str">
        <f ca="1">IF(U$5-$I$5&lt;$A113-1," ",IF(U$5-$I$5+1&gt;'Primary Inputs'!$C$17,0,(SUM(OFFSET($I$76,0,U$5-$I$5-$A113+1)))*$C166))</f>
        <v xml:space="preserve"> </v>
      </c>
      <c r="V166" s="186" t="str">
        <f ca="1">IF(V$5-$I$5&lt;$A113-1," ",IF(V$5-$I$5+1&gt;'Primary Inputs'!$C$17,0,(SUM(OFFSET($I$76,0,V$5-$I$5-$A113+1)))*$C166))</f>
        <v xml:space="preserve"> </v>
      </c>
      <c r="W166" s="186" t="str">
        <f ca="1">IF(W$5-$I$5&lt;$A113-1," ",IF(W$5-$I$5+1&gt;'Primary Inputs'!$C$17,0,(SUM(OFFSET($I$76,0,W$5-$I$5-$A113+1)))*$C166))</f>
        <v xml:space="preserve"> </v>
      </c>
      <c r="X166" s="186" t="str">
        <f ca="1">IF(X$5-$I$5&lt;$A113-1," ",IF(X$5-$I$5+1&gt;'Primary Inputs'!$C$17,0,(SUM(OFFSET($I$76,0,X$5-$I$5-$A113+1)))*$C166))</f>
        <v xml:space="preserve"> </v>
      </c>
      <c r="Y166" s="186" t="str">
        <f ca="1">IF(Y$5-$I$5&lt;$A113-1," ",IF(Y$5-$I$5+1&gt;'Primary Inputs'!$C$17,0,(SUM(OFFSET($I$76,0,Y$5-$I$5-$A113+1)))*$C166))</f>
        <v xml:space="preserve"> </v>
      </c>
      <c r="Z166" s="186" t="str">
        <f ca="1">IF(Z$5-$I$5&lt;$A113-1," ",IF(Z$5-$I$5+1&gt;'Primary Inputs'!$C$17,0,(SUM(OFFSET($I$76,0,Z$5-$I$5-$A113+1)))*$C166))</f>
        <v xml:space="preserve"> </v>
      </c>
      <c r="AA166" s="186" t="str">
        <f ca="1">IF(AA$5-$I$5&lt;$A113-1," ",IF(AA$5-$I$5+1&gt;'Primary Inputs'!$C$17,0,(SUM(OFFSET($I$76,0,AA$5-$I$5-$A113+1)))*$C166))</f>
        <v xml:space="preserve"> </v>
      </c>
      <c r="AB166" s="186" t="str">
        <f ca="1">IF(AB$5-$I$5&lt;$A113-1," ",IF(AB$5-$I$5+1&gt;'Primary Inputs'!$C$17,0,(SUM(OFFSET($I$76,0,AB$5-$I$5-$A113+1)))*$C166))</f>
        <v xml:space="preserve"> </v>
      </c>
      <c r="AC166" s="186" t="str">
        <f ca="1">IF(AC$5-$I$5&lt;$A113-1," ",IF(AC$5-$I$5+1&gt;'Primary Inputs'!$C$17,0,(SUM(OFFSET($I$76,0,AC$5-$I$5-$A113+1)))*$C166))</f>
        <v xml:space="preserve"> </v>
      </c>
      <c r="AD166" s="186" t="str">
        <f ca="1">IF(AD$5-$I$5&lt;$A113-1," ",IF(AD$5-$I$5+1&gt;'Primary Inputs'!$C$17,0,(SUM(OFFSET($I$76,0,AD$5-$I$5-$A113+1)))*$C166))</f>
        <v xml:space="preserve"> </v>
      </c>
      <c r="AE166" s="186" t="str">
        <f ca="1">IF(AE$5-$I$5&lt;$A113-1," ",IF(AE$5-$I$5+1&gt;'Primary Inputs'!$C$17,0,(SUM(OFFSET($I$76,0,AE$5-$I$5-$A113+1)))*$C166))</f>
        <v xml:space="preserve"> </v>
      </c>
      <c r="AF166" s="186" t="str">
        <f ca="1">IF(AF$5-$I$5&lt;$A113-1," ",IF(AF$5-$I$5+1&gt;'Primary Inputs'!$C$17,0,(SUM(OFFSET($I$76,0,AF$5-$I$5-$A113+1)))*$C166))</f>
        <v xml:space="preserve"> </v>
      </c>
      <c r="AG166" s="186" t="str">
        <f ca="1">IF(AG$5-$I$5&lt;$A113-1," ",IF(AG$5-$I$5+1&gt;'Primary Inputs'!$C$17,0,(SUM(OFFSET($I$76,0,AG$5-$I$5-$A113+1)))*$C166))</f>
        <v xml:space="preserve"> </v>
      </c>
      <c r="AH166" s="186" t="str">
        <f ca="1">IF(AH$5-$I$5&lt;$A113-1," ",IF(AH$5-$I$5+1&gt;'Primary Inputs'!$C$17,0,(SUM(OFFSET($I$76,0,AH$5-$I$5-$A113+1)))*$C166))</f>
        <v xml:space="preserve"> </v>
      </c>
      <c r="AI166" s="186" t="str">
        <f ca="1">IF(AI$5-$I$5&lt;$A113-1," ",IF(AI$5-$I$5+1&gt;'Primary Inputs'!$C$17,0,(SUM(OFFSET($I$76,0,AI$5-$I$5-$A113+1)))*$C166))</f>
        <v xml:space="preserve"> </v>
      </c>
      <c r="AJ166" s="186" t="str">
        <f ca="1">IF(AJ$5-$I$5&lt;$A113-1," ",IF(AJ$5-$I$5+1&gt;'Primary Inputs'!$C$17,0,(SUM(OFFSET($I$76,0,AJ$5-$I$5-$A113+1)))*$C166))</f>
        <v xml:space="preserve"> </v>
      </c>
      <c r="AK166" s="186" t="str">
        <f ca="1">IF(AK$5-$I$5&lt;$A113-1," ",IF(AK$5-$I$5+1&gt;'Primary Inputs'!$C$17,0,(SUM(OFFSET($I$76,0,AK$5-$I$5-$A113+1)))*$C166))</f>
        <v xml:space="preserve"> </v>
      </c>
      <c r="AL166" s="186" t="str">
        <f ca="1">IF(AL$5-$I$5&lt;$A113-1," ",IF(AL$5-$I$5+1&gt;'Primary Inputs'!$C$17,0,(SUM(OFFSET($I$76,0,AL$5-$I$5-$A113+1)))*$C166))</f>
        <v xml:space="preserve"> </v>
      </c>
      <c r="AM166" s="186" t="str">
        <f ca="1">IF(AM$5-$I$5&lt;$A113-1," ",IF(AM$5-$I$5+1&gt;'Primary Inputs'!$C$17,0,(SUM(OFFSET($I$76,0,AM$5-$I$5-$A113+1)))*$C166))</f>
        <v xml:space="preserve"> </v>
      </c>
      <c r="AN166" s="186" t="str">
        <f ca="1">IF(AN$5-$I$5&lt;$A113-1," ",IF(AN$5-$I$5+1&gt;'Primary Inputs'!$C$17,0,(SUM(OFFSET($I$76,0,AN$5-$I$5-$A113+1)))*$C166))</f>
        <v xml:space="preserve"> </v>
      </c>
      <c r="AO166" s="186" t="str">
        <f ca="1">IF(AO$5-$I$5&lt;$A113-1," ",IF(AO$5-$I$5+1&gt;'Primary Inputs'!$C$17,0,(SUM(OFFSET($I$76,0,AO$5-$I$5-$A113+1)))*$C166))</f>
        <v xml:space="preserve"> </v>
      </c>
      <c r="AP166" s="186">
        <f ca="1">IF(AP$5-$I$5&lt;$A113-1," ",IF(AP$5-$I$5+1&gt;'Primary Inputs'!$C$17,0,(SUM(OFFSET($I$76,0,AP$5-$I$5-$A113+1)))*$C166))</f>
        <v>0</v>
      </c>
      <c r="AQ166" s="186">
        <f ca="1">IF(AQ$5-$I$5&lt;$A113-1," ",IF(AQ$5-$I$5+1&gt;'Primary Inputs'!$C$17,0,(SUM(OFFSET($I$76,0,AQ$5-$I$5-$A113+1)))*$C166))</f>
        <v>0</v>
      </c>
      <c r="AR166" s="186">
        <f ca="1">IF(AR$5-$I$5&lt;$A113-1," ",IF(AR$5-$I$5+1&gt;'Primary Inputs'!$C$17,0,(SUM(OFFSET($I$76,0,AR$5-$I$5-$A113+1)))*$C166))</f>
        <v>0</v>
      </c>
      <c r="AS166" s="186">
        <f ca="1">IF(AS$5-$I$5&lt;$A113-1," ",IF(AS$5-$I$5+1&gt;'Primary Inputs'!$C$17,0,(SUM(OFFSET($I$76,0,AS$5-$I$5-$A113+1)))*$C166))</f>
        <v>0</v>
      </c>
      <c r="AT166" s="186">
        <f ca="1">IF(AT$5-$I$5&lt;$A113-1," ",IF(AT$5-$I$5+1&gt;'Primary Inputs'!$C$17,0,(SUM(OFFSET($I$76,0,AT$5-$I$5-$A113+1)))*$C166))</f>
        <v>0</v>
      </c>
      <c r="AU166" s="186">
        <f ca="1">IF(AU$5-$I$5&lt;$A113-1," ",IF(AU$5-$I$5+1&gt;'Primary Inputs'!$C$17,0,(SUM(OFFSET($I$76,0,AU$5-$I$5-$A113+1)))*$C166))</f>
        <v>0</v>
      </c>
      <c r="AV166" s="186">
        <f ca="1">IF(AV$5-$I$5&lt;$A113-1," ",IF(AV$5-$I$5+1&gt;'Primary Inputs'!$C$17,0,(SUM(OFFSET($I$76,0,AV$5-$I$5-$A113+1)))*$C166))</f>
        <v>0</v>
      </c>
      <c r="AW166" s="186">
        <f ca="1">IF(AW$5-$I$5&lt;$A113-1," ",IF(AW$5-$I$5+1&gt;'Primary Inputs'!$C$17,0,(SUM(OFFSET($I$76,0,AW$5-$I$5-$A113+1)))*$C166))</f>
        <v>0</v>
      </c>
      <c r="AX166" s="186">
        <f ca="1">IF(AX$5-$I$5&lt;$A113-1," ",IF(AX$5-$I$5+1&gt;'Primary Inputs'!$C$17,0,(SUM(OFFSET($I$76,0,AX$5-$I$5-$A113+1)))*$C166))</f>
        <v>0</v>
      </c>
      <c r="AY166" s="186">
        <f ca="1">IF(AY$5-$I$5&lt;$A113-1," ",IF(AY$5-$I$5+1&gt;'Primary Inputs'!$C$17,0,(SUM(OFFSET($I$76,0,AY$5-$I$5-$A113+1)))*$C166))</f>
        <v>0</v>
      </c>
      <c r="AZ166" s="186">
        <f ca="1">IF(AZ$5-$I$5&lt;$A113-1," ",IF(AZ$5-$I$5+1&gt;'Primary Inputs'!$C$17,0,(SUM(OFFSET($I$76,0,AZ$5-$I$5-$A113+1)))*$C166))</f>
        <v>0</v>
      </c>
      <c r="BA166" s="186">
        <f ca="1">IF(BA$5-$I$5&lt;$A113-1," ",IF(BA$5-$I$5+1&gt;'Primary Inputs'!$C$17,0,(SUM(OFFSET($I$76,0,BA$5-$I$5-$A113+1)))*$C166))</f>
        <v>0</v>
      </c>
      <c r="BB166" s="186">
        <f ca="1">IF(BB$5-$I$5&lt;$A113-1," ",IF(BB$5-$I$5+1&gt;'Primary Inputs'!$C$17,0,(SUM(OFFSET($I$76,0,BB$5-$I$5-$A113+1)))*$C166))</f>
        <v>0</v>
      </c>
      <c r="BC166" s="186">
        <f ca="1">IF(BC$5-$I$5&lt;$A113-1," ",IF(BC$5-$I$5+1&gt;'Primary Inputs'!$C$17,0,(SUM(OFFSET($I$76,0,BC$5-$I$5-$A113+1)))*$C166))</f>
        <v>0</v>
      </c>
      <c r="BD166" s="186">
        <f ca="1">IF(BD$5-$I$5&lt;$A113-1," ",IF(BD$5-$I$5+1&gt;'Primary Inputs'!$C$17,0,(SUM(OFFSET($I$76,0,BD$5-$I$5-$A113+1)))*$C166))</f>
        <v>0</v>
      </c>
      <c r="BE166" s="186">
        <f ca="1">IF(BE$5-$I$5&lt;$A113-1," ",IF(BE$5-$I$5+1&gt;'Primary Inputs'!$C$17,0,(SUM(OFFSET($I$76,0,BE$5-$I$5-$A113+1)))*$C166))</f>
        <v>0</v>
      </c>
      <c r="BF166" s="186">
        <f ca="1">IF(BF$5-$I$5&lt;$A113-1," ",IF(BF$5-$I$5+1&gt;'Primary Inputs'!$C$17,0,(SUM(OFFSET($I$76,0,BF$5-$I$5-$A113+1)))*$C166))</f>
        <v>0</v>
      </c>
    </row>
    <row r="167" spans="2:58">
      <c r="B167" s="134" t="s">
        <v>207</v>
      </c>
      <c r="C167" s="134">
        <f t="shared" ca="1" si="5"/>
        <v>0</v>
      </c>
      <c r="I167" s="186" t="str">
        <f ca="1">IF(I$5-$I$5&lt;$A114-1," ",IF(I$5-$I$5+1&gt;'Primary Inputs'!$C$17,0,(SUM(OFFSET($I$76,0,I$5-$I$5-$A114+1)))*$C167))</f>
        <v xml:space="preserve"> </v>
      </c>
      <c r="J167" s="186" t="str">
        <f ca="1">IF(J$5-$I$5&lt;$A114-1," ",IF(J$5-$I$5+1&gt;'Primary Inputs'!$C$17,0,(SUM(OFFSET($I$76,0,J$5-$I$5-$A114+1)))*$C167))</f>
        <v xml:space="preserve"> </v>
      </c>
      <c r="K167" s="186" t="str">
        <f ca="1">IF(K$5-$I$5&lt;$A114-1," ",IF(K$5-$I$5+1&gt;'Primary Inputs'!$C$17,0,(SUM(OFFSET($I$76,0,K$5-$I$5-$A114+1)))*$C167))</f>
        <v xml:space="preserve"> </v>
      </c>
      <c r="L167" s="186" t="str">
        <f ca="1">IF(L$5-$I$5&lt;$A114-1," ",IF(L$5-$I$5+1&gt;'Primary Inputs'!$C$17,0,(SUM(OFFSET($I$76,0,L$5-$I$5-$A114+1)))*$C167))</f>
        <v xml:space="preserve"> </v>
      </c>
      <c r="M167" s="186" t="str">
        <f ca="1">IF(M$5-$I$5&lt;$A114-1," ",IF(M$5-$I$5+1&gt;'Primary Inputs'!$C$17,0,(SUM(OFFSET($I$76,0,M$5-$I$5-$A114+1)))*$C167))</f>
        <v xml:space="preserve"> </v>
      </c>
      <c r="N167" s="186" t="str">
        <f ca="1">IF(N$5-$I$5&lt;$A114-1," ",IF(N$5-$I$5+1&gt;'Primary Inputs'!$C$17,0,(SUM(OFFSET($I$76,0,N$5-$I$5-$A114+1)))*$C167))</f>
        <v xml:space="preserve"> </v>
      </c>
      <c r="O167" s="186" t="str">
        <f ca="1">IF(O$5-$I$5&lt;$A114-1," ",IF(O$5-$I$5+1&gt;'Primary Inputs'!$C$17,0,(SUM(OFFSET($I$76,0,O$5-$I$5-$A114+1)))*$C167))</f>
        <v xml:space="preserve"> </v>
      </c>
      <c r="P167" s="186" t="str">
        <f ca="1">IF(P$5-$I$5&lt;$A114-1," ",IF(P$5-$I$5+1&gt;'Primary Inputs'!$C$17,0,(SUM(OFFSET($I$76,0,P$5-$I$5-$A114+1)))*$C167))</f>
        <v xml:space="preserve"> </v>
      </c>
      <c r="Q167" s="186" t="str">
        <f ca="1">IF(Q$5-$I$5&lt;$A114-1," ",IF(Q$5-$I$5+1&gt;'Primary Inputs'!$C$17,0,(SUM(OFFSET($I$76,0,Q$5-$I$5-$A114+1)))*$C167))</f>
        <v xml:space="preserve"> </v>
      </c>
      <c r="R167" s="186" t="str">
        <f ca="1">IF(R$5-$I$5&lt;$A114-1," ",IF(R$5-$I$5+1&gt;'Primary Inputs'!$C$17,0,(SUM(OFFSET($I$76,0,R$5-$I$5-$A114+1)))*$C167))</f>
        <v xml:space="preserve"> </v>
      </c>
      <c r="S167" s="186" t="str">
        <f ca="1">IF(S$5-$I$5&lt;$A114-1," ",IF(S$5-$I$5+1&gt;'Primary Inputs'!$C$17,0,(SUM(OFFSET($I$76,0,S$5-$I$5-$A114+1)))*$C167))</f>
        <v xml:space="preserve"> </v>
      </c>
      <c r="T167" s="186" t="str">
        <f ca="1">IF(T$5-$I$5&lt;$A114-1," ",IF(T$5-$I$5+1&gt;'Primary Inputs'!$C$17,0,(SUM(OFFSET($I$76,0,T$5-$I$5-$A114+1)))*$C167))</f>
        <v xml:space="preserve"> </v>
      </c>
      <c r="U167" s="186" t="str">
        <f ca="1">IF(U$5-$I$5&lt;$A114-1," ",IF(U$5-$I$5+1&gt;'Primary Inputs'!$C$17,0,(SUM(OFFSET($I$76,0,U$5-$I$5-$A114+1)))*$C167))</f>
        <v xml:space="preserve"> </v>
      </c>
      <c r="V167" s="186" t="str">
        <f ca="1">IF(V$5-$I$5&lt;$A114-1," ",IF(V$5-$I$5+1&gt;'Primary Inputs'!$C$17,0,(SUM(OFFSET($I$76,0,V$5-$I$5-$A114+1)))*$C167))</f>
        <v xml:space="preserve"> </v>
      </c>
      <c r="W167" s="186" t="str">
        <f ca="1">IF(W$5-$I$5&lt;$A114-1," ",IF(W$5-$I$5+1&gt;'Primary Inputs'!$C$17,0,(SUM(OFFSET($I$76,0,W$5-$I$5-$A114+1)))*$C167))</f>
        <v xml:space="preserve"> </v>
      </c>
      <c r="X167" s="186" t="str">
        <f ca="1">IF(X$5-$I$5&lt;$A114-1," ",IF(X$5-$I$5+1&gt;'Primary Inputs'!$C$17,0,(SUM(OFFSET($I$76,0,X$5-$I$5-$A114+1)))*$C167))</f>
        <v xml:space="preserve"> </v>
      </c>
      <c r="Y167" s="186" t="str">
        <f ca="1">IF(Y$5-$I$5&lt;$A114-1," ",IF(Y$5-$I$5+1&gt;'Primary Inputs'!$C$17,0,(SUM(OFFSET($I$76,0,Y$5-$I$5-$A114+1)))*$C167))</f>
        <v xml:space="preserve"> </v>
      </c>
      <c r="Z167" s="186" t="str">
        <f ca="1">IF(Z$5-$I$5&lt;$A114-1," ",IF(Z$5-$I$5+1&gt;'Primary Inputs'!$C$17,0,(SUM(OFFSET($I$76,0,Z$5-$I$5-$A114+1)))*$C167))</f>
        <v xml:space="preserve"> </v>
      </c>
      <c r="AA167" s="186" t="str">
        <f ca="1">IF(AA$5-$I$5&lt;$A114-1," ",IF(AA$5-$I$5+1&gt;'Primary Inputs'!$C$17,0,(SUM(OFFSET($I$76,0,AA$5-$I$5-$A114+1)))*$C167))</f>
        <v xml:space="preserve"> </v>
      </c>
      <c r="AB167" s="186" t="str">
        <f ca="1">IF(AB$5-$I$5&lt;$A114-1," ",IF(AB$5-$I$5+1&gt;'Primary Inputs'!$C$17,0,(SUM(OFFSET($I$76,0,AB$5-$I$5-$A114+1)))*$C167))</f>
        <v xml:space="preserve"> </v>
      </c>
      <c r="AC167" s="186" t="str">
        <f ca="1">IF(AC$5-$I$5&lt;$A114-1," ",IF(AC$5-$I$5+1&gt;'Primary Inputs'!$C$17,0,(SUM(OFFSET($I$76,0,AC$5-$I$5-$A114+1)))*$C167))</f>
        <v xml:space="preserve"> </v>
      </c>
      <c r="AD167" s="186" t="str">
        <f ca="1">IF(AD$5-$I$5&lt;$A114-1," ",IF(AD$5-$I$5+1&gt;'Primary Inputs'!$C$17,0,(SUM(OFFSET($I$76,0,AD$5-$I$5-$A114+1)))*$C167))</f>
        <v xml:space="preserve"> </v>
      </c>
      <c r="AE167" s="186" t="str">
        <f ca="1">IF(AE$5-$I$5&lt;$A114-1," ",IF(AE$5-$I$5+1&gt;'Primary Inputs'!$C$17,0,(SUM(OFFSET($I$76,0,AE$5-$I$5-$A114+1)))*$C167))</f>
        <v xml:space="preserve"> </v>
      </c>
      <c r="AF167" s="186" t="str">
        <f ca="1">IF(AF$5-$I$5&lt;$A114-1," ",IF(AF$5-$I$5+1&gt;'Primary Inputs'!$C$17,0,(SUM(OFFSET($I$76,0,AF$5-$I$5-$A114+1)))*$C167))</f>
        <v xml:space="preserve"> </v>
      </c>
      <c r="AG167" s="186" t="str">
        <f ca="1">IF(AG$5-$I$5&lt;$A114-1," ",IF(AG$5-$I$5+1&gt;'Primary Inputs'!$C$17,0,(SUM(OFFSET($I$76,0,AG$5-$I$5-$A114+1)))*$C167))</f>
        <v xml:space="preserve"> </v>
      </c>
      <c r="AH167" s="186" t="str">
        <f ca="1">IF(AH$5-$I$5&lt;$A114-1," ",IF(AH$5-$I$5+1&gt;'Primary Inputs'!$C$17,0,(SUM(OFFSET($I$76,0,AH$5-$I$5-$A114+1)))*$C167))</f>
        <v xml:space="preserve"> </v>
      </c>
      <c r="AI167" s="186" t="str">
        <f ca="1">IF(AI$5-$I$5&lt;$A114-1," ",IF(AI$5-$I$5+1&gt;'Primary Inputs'!$C$17,0,(SUM(OFFSET($I$76,0,AI$5-$I$5-$A114+1)))*$C167))</f>
        <v xml:space="preserve"> </v>
      </c>
      <c r="AJ167" s="186" t="str">
        <f ca="1">IF(AJ$5-$I$5&lt;$A114-1," ",IF(AJ$5-$I$5+1&gt;'Primary Inputs'!$C$17,0,(SUM(OFFSET($I$76,0,AJ$5-$I$5-$A114+1)))*$C167))</f>
        <v xml:space="preserve"> </v>
      </c>
      <c r="AK167" s="186" t="str">
        <f ca="1">IF(AK$5-$I$5&lt;$A114-1," ",IF(AK$5-$I$5+1&gt;'Primary Inputs'!$C$17,0,(SUM(OFFSET($I$76,0,AK$5-$I$5-$A114+1)))*$C167))</f>
        <v xml:space="preserve"> </v>
      </c>
      <c r="AL167" s="186" t="str">
        <f ca="1">IF(AL$5-$I$5&lt;$A114-1," ",IF(AL$5-$I$5+1&gt;'Primary Inputs'!$C$17,0,(SUM(OFFSET($I$76,0,AL$5-$I$5-$A114+1)))*$C167))</f>
        <v xml:space="preserve"> </v>
      </c>
      <c r="AM167" s="186" t="str">
        <f ca="1">IF(AM$5-$I$5&lt;$A114-1," ",IF(AM$5-$I$5+1&gt;'Primary Inputs'!$C$17,0,(SUM(OFFSET($I$76,0,AM$5-$I$5-$A114+1)))*$C167))</f>
        <v xml:space="preserve"> </v>
      </c>
      <c r="AN167" s="186" t="str">
        <f ca="1">IF(AN$5-$I$5&lt;$A114-1," ",IF(AN$5-$I$5+1&gt;'Primary Inputs'!$C$17,0,(SUM(OFFSET($I$76,0,AN$5-$I$5-$A114+1)))*$C167))</f>
        <v xml:space="preserve"> </v>
      </c>
      <c r="AO167" s="186" t="str">
        <f ca="1">IF(AO$5-$I$5&lt;$A114-1," ",IF(AO$5-$I$5+1&gt;'Primary Inputs'!$C$17,0,(SUM(OFFSET($I$76,0,AO$5-$I$5-$A114+1)))*$C167))</f>
        <v xml:space="preserve"> </v>
      </c>
      <c r="AP167" s="186" t="str">
        <f ca="1">IF(AP$5-$I$5&lt;$A114-1," ",IF(AP$5-$I$5+1&gt;'Primary Inputs'!$C$17,0,(SUM(OFFSET($I$76,0,AP$5-$I$5-$A114+1)))*$C167))</f>
        <v xml:space="preserve"> </v>
      </c>
      <c r="AQ167" s="186">
        <f ca="1">IF(AQ$5-$I$5&lt;$A114-1," ",IF(AQ$5-$I$5+1&gt;'Primary Inputs'!$C$17,0,(SUM(OFFSET($I$76,0,AQ$5-$I$5-$A114+1)))*$C167))</f>
        <v>0</v>
      </c>
      <c r="AR167" s="186">
        <f ca="1">IF(AR$5-$I$5&lt;$A114-1," ",IF(AR$5-$I$5+1&gt;'Primary Inputs'!$C$17,0,(SUM(OFFSET($I$76,0,AR$5-$I$5-$A114+1)))*$C167))</f>
        <v>0</v>
      </c>
      <c r="AS167" s="186">
        <f ca="1">IF(AS$5-$I$5&lt;$A114-1," ",IF(AS$5-$I$5+1&gt;'Primary Inputs'!$C$17,0,(SUM(OFFSET($I$76,0,AS$5-$I$5-$A114+1)))*$C167))</f>
        <v>0</v>
      </c>
      <c r="AT167" s="186">
        <f ca="1">IF(AT$5-$I$5&lt;$A114-1," ",IF(AT$5-$I$5+1&gt;'Primary Inputs'!$C$17,0,(SUM(OFFSET($I$76,0,AT$5-$I$5-$A114+1)))*$C167))</f>
        <v>0</v>
      </c>
      <c r="AU167" s="186">
        <f ca="1">IF(AU$5-$I$5&lt;$A114-1," ",IF(AU$5-$I$5+1&gt;'Primary Inputs'!$C$17,0,(SUM(OFFSET($I$76,0,AU$5-$I$5-$A114+1)))*$C167))</f>
        <v>0</v>
      </c>
      <c r="AV167" s="186">
        <f ca="1">IF(AV$5-$I$5&lt;$A114-1," ",IF(AV$5-$I$5+1&gt;'Primary Inputs'!$C$17,0,(SUM(OFFSET($I$76,0,AV$5-$I$5-$A114+1)))*$C167))</f>
        <v>0</v>
      </c>
      <c r="AW167" s="186">
        <f ca="1">IF(AW$5-$I$5&lt;$A114-1," ",IF(AW$5-$I$5+1&gt;'Primary Inputs'!$C$17,0,(SUM(OFFSET($I$76,0,AW$5-$I$5-$A114+1)))*$C167))</f>
        <v>0</v>
      </c>
      <c r="AX167" s="186">
        <f ca="1">IF(AX$5-$I$5&lt;$A114-1," ",IF(AX$5-$I$5+1&gt;'Primary Inputs'!$C$17,0,(SUM(OFFSET($I$76,0,AX$5-$I$5-$A114+1)))*$C167))</f>
        <v>0</v>
      </c>
      <c r="AY167" s="186">
        <f ca="1">IF(AY$5-$I$5&lt;$A114-1," ",IF(AY$5-$I$5+1&gt;'Primary Inputs'!$C$17,0,(SUM(OFFSET($I$76,0,AY$5-$I$5-$A114+1)))*$C167))</f>
        <v>0</v>
      </c>
      <c r="AZ167" s="186">
        <f ca="1">IF(AZ$5-$I$5&lt;$A114-1," ",IF(AZ$5-$I$5+1&gt;'Primary Inputs'!$C$17,0,(SUM(OFFSET($I$76,0,AZ$5-$I$5-$A114+1)))*$C167))</f>
        <v>0</v>
      </c>
      <c r="BA167" s="186">
        <f ca="1">IF(BA$5-$I$5&lt;$A114-1," ",IF(BA$5-$I$5+1&gt;'Primary Inputs'!$C$17,0,(SUM(OFFSET($I$76,0,BA$5-$I$5-$A114+1)))*$C167))</f>
        <v>0</v>
      </c>
      <c r="BB167" s="186">
        <f ca="1">IF(BB$5-$I$5&lt;$A114-1," ",IF(BB$5-$I$5+1&gt;'Primary Inputs'!$C$17,0,(SUM(OFFSET($I$76,0,BB$5-$I$5-$A114+1)))*$C167))</f>
        <v>0</v>
      </c>
      <c r="BC167" s="186">
        <f ca="1">IF(BC$5-$I$5&lt;$A114-1," ",IF(BC$5-$I$5+1&gt;'Primary Inputs'!$C$17,0,(SUM(OFFSET($I$76,0,BC$5-$I$5-$A114+1)))*$C167))</f>
        <v>0</v>
      </c>
      <c r="BD167" s="186">
        <f ca="1">IF(BD$5-$I$5&lt;$A114-1," ",IF(BD$5-$I$5+1&gt;'Primary Inputs'!$C$17,0,(SUM(OFFSET($I$76,0,BD$5-$I$5-$A114+1)))*$C167))</f>
        <v>0</v>
      </c>
      <c r="BE167" s="186">
        <f ca="1">IF(BE$5-$I$5&lt;$A114-1," ",IF(BE$5-$I$5+1&gt;'Primary Inputs'!$C$17,0,(SUM(OFFSET($I$76,0,BE$5-$I$5-$A114+1)))*$C167))</f>
        <v>0</v>
      </c>
      <c r="BF167" s="186">
        <f ca="1">IF(BF$5-$I$5&lt;$A114-1," ",IF(BF$5-$I$5+1&gt;'Primary Inputs'!$C$17,0,(SUM(OFFSET($I$76,0,BF$5-$I$5-$A114+1)))*$C167))</f>
        <v>0</v>
      </c>
    </row>
    <row r="168" spans="2:58">
      <c r="B168" s="134" t="s">
        <v>208</v>
      </c>
      <c r="C168" s="134">
        <f t="shared" ca="1" si="5"/>
        <v>0</v>
      </c>
      <c r="I168" s="186" t="str">
        <f ca="1">IF(I$5-$I$5&lt;$A115-1," ",IF(I$5-$I$5+1&gt;'Primary Inputs'!$C$17,0,(SUM(OFFSET($I$76,0,I$5-$I$5-$A115+1)))*$C168))</f>
        <v xml:space="preserve"> </v>
      </c>
      <c r="J168" s="186" t="str">
        <f ca="1">IF(J$5-$I$5&lt;$A115-1," ",IF(J$5-$I$5+1&gt;'Primary Inputs'!$C$17,0,(SUM(OFFSET($I$76,0,J$5-$I$5-$A115+1)))*$C168))</f>
        <v xml:space="preserve"> </v>
      </c>
      <c r="K168" s="186" t="str">
        <f ca="1">IF(K$5-$I$5&lt;$A115-1," ",IF(K$5-$I$5+1&gt;'Primary Inputs'!$C$17,0,(SUM(OFFSET($I$76,0,K$5-$I$5-$A115+1)))*$C168))</f>
        <v xml:space="preserve"> </v>
      </c>
      <c r="L168" s="186" t="str">
        <f ca="1">IF(L$5-$I$5&lt;$A115-1," ",IF(L$5-$I$5+1&gt;'Primary Inputs'!$C$17,0,(SUM(OFFSET($I$76,0,L$5-$I$5-$A115+1)))*$C168))</f>
        <v xml:space="preserve"> </v>
      </c>
      <c r="M168" s="186" t="str">
        <f ca="1">IF(M$5-$I$5&lt;$A115-1," ",IF(M$5-$I$5+1&gt;'Primary Inputs'!$C$17,0,(SUM(OFFSET($I$76,0,M$5-$I$5-$A115+1)))*$C168))</f>
        <v xml:space="preserve"> </v>
      </c>
      <c r="N168" s="186" t="str">
        <f ca="1">IF(N$5-$I$5&lt;$A115-1," ",IF(N$5-$I$5+1&gt;'Primary Inputs'!$C$17,0,(SUM(OFFSET($I$76,0,N$5-$I$5-$A115+1)))*$C168))</f>
        <v xml:space="preserve"> </v>
      </c>
      <c r="O168" s="186" t="str">
        <f ca="1">IF(O$5-$I$5&lt;$A115-1," ",IF(O$5-$I$5+1&gt;'Primary Inputs'!$C$17,0,(SUM(OFFSET($I$76,0,O$5-$I$5-$A115+1)))*$C168))</f>
        <v xml:space="preserve"> </v>
      </c>
      <c r="P168" s="186" t="str">
        <f ca="1">IF(P$5-$I$5&lt;$A115-1," ",IF(P$5-$I$5+1&gt;'Primary Inputs'!$C$17,0,(SUM(OFFSET($I$76,0,P$5-$I$5-$A115+1)))*$C168))</f>
        <v xml:space="preserve"> </v>
      </c>
      <c r="Q168" s="186" t="str">
        <f ca="1">IF(Q$5-$I$5&lt;$A115-1," ",IF(Q$5-$I$5+1&gt;'Primary Inputs'!$C$17,0,(SUM(OFFSET($I$76,0,Q$5-$I$5-$A115+1)))*$C168))</f>
        <v xml:space="preserve"> </v>
      </c>
      <c r="R168" s="186" t="str">
        <f ca="1">IF(R$5-$I$5&lt;$A115-1," ",IF(R$5-$I$5+1&gt;'Primary Inputs'!$C$17,0,(SUM(OFFSET($I$76,0,R$5-$I$5-$A115+1)))*$C168))</f>
        <v xml:space="preserve"> </v>
      </c>
      <c r="S168" s="186" t="str">
        <f ca="1">IF(S$5-$I$5&lt;$A115-1," ",IF(S$5-$I$5+1&gt;'Primary Inputs'!$C$17,0,(SUM(OFFSET($I$76,0,S$5-$I$5-$A115+1)))*$C168))</f>
        <v xml:space="preserve"> </v>
      </c>
      <c r="T168" s="186" t="str">
        <f ca="1">IF(T$5-$I$5&lt;$A115-1," ",IF(T$5-$I$5+1&gt;'Primary Inputs'!$C$17,0,(SUM(OFFSET($I$76,0,T$5-$I$5-$A115+1)))*$C168))</f>
        <v xml:space="preserve"> </v>
      </c>
      <c r="U168" s="186" t="str">
        <f ca="1">IF(U$5-$I$5&lt;$A115-1," ",IF(U$5-$I$5+1&gt;'Primary Inputs'!$C$17,0,(SUM(OFFSET($I$76,0,U$5-$I$5-$A115+1)))*$C168))</f>
        <v xml:space="preserve"> </v>
      </c>
      <c r="V168" s="186" t="str">
        <f ca="1">IF(V$5-$I$5&lt;$A115-1," ",IF(V$5-$I$5+1&gt;'Primary Inputs'!$C$17,0,(SUM(OFFSET($I$76,0,V$5-$I$5-$A115+1)))*$C168))</f>
        <v xml:space="preserve"> </v>
      </c>
      <c r="W168" s="186" t="str">
        <f ca="1">IF(W$5-$I$5&lt;$A115-1," ",IF(W$5-$I$5+1&gt;'Primary Inputs'!$C$17,0,(SUM(OFFSET($I$76,0,W$5-$I$5-$A115+1)))*$C168))</f>
        <v xml:space="preserve"> </v>
      </c>
      <c r="X168" s="186" t="str">
        <f ca="1">IF(X$5-$I$5&lt;$A115-1," ",IF(X$5-$I$5+1&gt;'Primary Inputs'!$C$17,0,(SUM(OFFSET($I$76,0,X$5-$I$5-$A115+1)))*$C168))</f>
        <v xml:space="preserve"> </v>
      </c>
      <c r="Y168" s="186" t="str">
        <f ca="1">IF(Y$5-$I$5&lt;$A115-1," ",IF(Y$5-$I$5+1&gt;'Primary Inputs'!$C$17,0,(SUM(OFFSET($I$76,0,Y$5-$I$5-$A115+1)))*$C168))</f>
        <v xml:space="preserve"> </v>
      </c>
      <c r="Z168" s="186" t="str">
        <f ca="1">IF(Z$5-$I$5&lt;$A115-1," ",IF(Z$5-$I$5+1&gt;'Primary Inputs'!$C$17,0,(SUM(OFFSET($I$76,0,Z$5-$I$5-$A115+1)))*$C168))</f>
        <v xml:space="preserve"> </v>
      </c>
      <c r="AA168" s="186" t="str">
        <f ca="1">IF(AA$5-$I$5&lt;$A115-1," ",IF(AA$5-$I$5+1&gt;'Primary Inputs'!$C$17,0,(SUM(OFFSET($I$76,0,AA$5-$I$5-$A115+1)))*$C168))</f>
        <v xml:space="preserve"> </v>
      </c>
      <c r="AB168" s="186" t="str">
        <f ca="1">IF(AB$5-$I$5&lt;$A115-1," ",IF(AB$5-$I$5+1&gt;'Primary Inputs'!$C$17,0,(SUM(OFFSET($I$76,0,AB$5-$I$5-$A115+1)))*$C168))</f>
        <v xml:space="preserve"> </v>
      </c>
      <c r="AC168" s="186" t="str">
        <f ca="1">IF(AC$5-$I$5&lt;$A115-1," ",IF(AC$5-$I$5+1&gt;'Primary Inputs'!$C$17,0,(SUM(OFFSET($I$76,0,AC$5-$I$5-$A115+1)))*$C168))</f>
        <v xml:space="preserve"> </v>
      </c>
      <c r="AD168" s="186" t="str">
        <f ca="1">IF(AD$5-$I$5&lt;$A115-1," ",IF(AD$5-$I$5+1&gt;'Primary Inputs'!$C$17,0,(SUM(OFFSET($I$76,0,AD$5-$I$5-$A115+1)))*$C168))</f>
        <v xml:space="preserve"> </v>
      </c>
      <c r="AE168" s="186" t="str">
        <f ca="1">IF(AE$5-$I$5&lt;$A115-1," ",IF(AE$5-$I$5+1&gt;'Primary Inputs'!$C$17,0,(SUM(OFFSET($I$76,0,AE$5-$I$5-$A115+1)))*$C168))</f>
        <v xml:space="preserve"> </v>
      </c>
      <c r="AF168" s="186" t="str">
        <f ca="1">IF(AF$5-$I$5&lt;$A115-1," ",IF(AF$5-$I$5+1&gt;'Primary Inputs'!$C$17,0,(SUM(OFFSET($I$76,0,AF$5-$I$5-$A115+1)))*$C168))</f>
        <v xml:space="preserve"> </v>
      </c>
      <c r="AG168" s="186" t="str">
        <f ca="1">IF(AG$5-$I$5&lt;$A115-1," ",IF(AG$5-$I$5+1&gt;'Primary Inputs'!$C$17,0,(SUM(OFFSET($I$76,0,AG$5-$I$5-$A115+1)))*$C168))</f>
        <v xml:space="preserve"> </v>
      </c>
      <c r="AH168" s="186" t="str">
        <f ca="1">IF(AH$5-$I$5&lt;$A115-1," ",IF(AH$5-$I$5+1&gt;'Primary Inputs'!$C$17,0,(SUM(OFFSET($I$76,0,AH$5-$I$5-$A115+1)))*$C168))</f>
        <v xml:space="preserve"> </v>
      </c>
      <c r="AI168" s="186" t="str">
        <f ca="1">IF(AI$5-$I$5&lt;$A115-1," ",IF(AI$5-$I$5+1&gt;'Primary Inputs'!$C$17,0,(SUM(OFFSET($I$76,0,AI$5-$I$5-$A115+1)))*$C168))</f>
        <v xml:space="preserve"> </v>
      </c>
      <c r="AJ168" s="186" t="str">
        <f ca="1">IF(AJ$5-$I$5&lt;$A115-1," ",IF(AJ$5-$I$5+1&gt;'Primary Inputs'!$C$17,0,(SUM(OFFSET($I$76,0,AJ$5-$I$5-$A115+1)))*$C168))</f>
        <v xml:space="preserve"> </v>
      </c>
      <c r="AK168" s="186" t="str">
        <f ca="1">IF(AK$5-$I$5&lt;$A115-1," ",IF(AK$5-$I$5+1&gt;'Primary Inputs'!$C$17,0,(SUM(OFFSET($I$76,0,AK$5-$I$5-$A115+1)))*$C168))</f>
        <v xml:space="preserve"> </v>
      </c>
      <c r="AL168" s="186" t="str">
        <f ca="1">IF(AL$5-$I$5&lt;$A115-1," ",IF(AL$5-$I$5+1&gt;'Primary Inputs'!$C$17,0,(SUM(OFFSET($I$76,0,AL$5-$I$5-$A115+1)))*$C168))</f>
        <v xml:space="preserve"> </v>
      </c>
      <c r="AM168" s="186" t="str">
        <f ca="1">IF(AM$5-$I$5&lt;$A115-1," ",IF(AM$5-$I$5+1&gt;'Primary Inputs'!$C$17,0,(SUM(OFFSET($I$76,0,AM$5-$I$5-$A115+1)))*$C168))</f>
        <v xml:space="preserve"> </v>
      </c>
      <c r="AN168" s="186" t="str">
        <f ca="1">IF(AN$5-$I$5&lt;$A115-1," ",IF(AN$5-$I$5+1&gt;'Primary Inputs'!$C$17,0,(SUM(OFFSET($I$76,0,AN$5-$I$5-$A115+1)))*$C168))</f>
        <v xml:space="preserve"> </v>
      </c>
      <c r="AO168" s="186" t="str">
        <f ca="1">IF(AO$5-$I$5&lt;$A115-1," ",IF(AO$5-$I$5+1&gt;'Primary Inputs'!$C$17,0,(SUM(OFFSET($I$76,0,AO$5-$I$5-$A115+1)))*$C168))</f>
        <v xml:space="preserve"> </v>
      </c>
      <c r="AP168" s="186" t="str">
        <f ca="1">IF(AP$5-$I$5&lt;$A115-1," ",IF(AP$5-$I$5+1&gt;'Primary Inputs'!$C$17,0,(SUM(OFFSET($I$76,0,AP$5-$I$5-$A115+1)))*$C168))</f>
        <v xml:space="preserve"> </v>
      </c>
      <c r="AQ168" s="186" t="str">
        <f ca="1">IF(AQ$5-$I$5&lt;$A115-1," ",IF(AQ$5-$I$5+1&gt;'Primary Inputs'!$C$17,0,(SUM(OFFSET($I$76,0,AQ$5-$I$5-$A115+1)))*$C168))</f>
        <v xml:space="preserve"> </v>
      </c>
      <c r="AR168" s="186">
        <f ca="1">IF(AR$5-$I$5&lt;$A115-1," ",IF(AR$5-$I$5+1&gt;'Primary Inputs'!$C$17,0,(SUM(OFFSET($I$76,0,AR$5-$I$5-$A115+1)))*$C168))</f>
        <v>0</v>
      </c>
      <c r="AS168" s="186">
        <f ca="1">IF(AS$5-$I$5&lt;$A115-1," ",IF(AS$5-$I$5+1&gt;'Primary Inputs'!$C$17,0,(SUM(OFFSET($I$76,0,AS$5-$I$5-$A115+1)))*$C168))</f>
        <v>0</v>
      </c>
      <c r="AT168" s="186">
        <f ca="1">IF(AT$5-$I$5&lt;$A115-1," ",IF(AT$5-$I$5+1&gt;'Primary Inputs'!$C$17,0,(SUM(OFFSET($I$76,0,AT$5-$I$5-$A115+1)))*$C168))</f>
        <v>0</v>
      </c>
      <c r="AU168" s="186">
        <f ca="1">IF(AU$5-$I$5&lt;$A115-1," ",IF(AU$5-$I$5+1&gt;'Primary Inputs'!$C$17,0,(SUM(OFFSET($I$76,0,AU$5-$I$5-$A115+1)))*$C168))</f>
        <v>0</v>
      </c>
      <c r="AV168" s="186">
        <f ca="1">IF(AV$5-$I$5&lt;$A115-1," ",IF(AV$5-$I$5+1&gt;'Primary Inputs'!$C$17,0,(SUM(OFFSET($I$76,0,AV$5-$I$5-$A115+1)))*$C168))</f>
        <v>0</v>
      </c>
      <c r="AW168" s="186">
        <f ca="1">IF(AW$5-$I$5&lt;$A115-1," ",IF(AW$5-$I$5+1&gt;'Primary Inputs'!$C$17,0,(SUM(OFFSET($I$76,0,AW$5-$I$5-$A115+1)))*$C168))</f>
        <v>0</v>
      </c>
      <c r="AX168" s="186">
        <f ca="1">IF(AX$5-$I$5&lt;$A115-1," ",IF(AX$5-$I$5+1&gt;'Primary Inputs'!$C$17,0,(SUM(OFFSET($I$76,0,AX$5-$I$5-$A115+1)))*$C168))</f>
        <v>0</v>
      </c>
      <c r="AY168" s="186">
        <f ca="1">IF(AY$5-$I$5&lt;$A115-1," ",IF(AY$5-$I$5+1&gt;'Primary Inputs'!$C$17,0,(SUM(OFFSET($I$76,0,AY$5-$I$5-$A115+1)))*$C168))</f>
        <v>0</v>
      </c>
      <c r="AZ168" s="186">
        <f ca="1">IF(AZ$5-$I$5&lt;$A115-1," ",IF(AZ$5-$I$5+1&gt;'Primary Inputs'!$C$17,0,(SUM(OFFSET($I$76,0,AZ$5-$I$5-$A115+1)))*$C168))</f>
        <v>0</v>
      </c>
      <c r="BA168" s="186">
        <f ca="1">IF(BA$5-$I$5&lt;$A115-1," ",IF(BA$5-$I$5+1&gt;'Primary Inputs'!$C$17,0,(SUM(OFFSET($I$76,0,BA$5-$I$5-$A115+1)))*$C168))</f>
        <v>0</v>
      </c>
      <c r="BB168" s="186">
        <f ca="1">IF(BB$5-$I$5&lt;$A115-1," ",IF(BB$5-$I$5+1&gt;'Primary Inputs'!$C$17,0,(SUM(OFFSET($I$76,0,BB$5-$I$5-$A115+1)))*$C168))</f>
        <v>0</v>
      </c>
      <c r="BC168" s="186">
        <f ca="1">IF(BC$5-$I$5&lt;$A115-1," ",IF(BC$5-$I$5+1&gt;'Primary Inputs'!$C$17,0,(SUM(OFFSET($I$76,0,BC$5-$I$5-$A115+1)))*$C168))</f>
        <v>0</v>
      </c>
      <c r="BD168" s="186">
        <f ca="1">IF(BD$5-$I$5&lt;$A115-1," ",IF(BD$5-$I$5+1&gt;'Primary Inputs'!$C$17,0,(SUM(OFFSET($I$76,0,BD$5-$I$5-$A115+1)))*$C168))</f>
        <v>0</v>
      </c>
      <c r="BE168" s="186">
        <f ca="1">IF(BE$5-$I$5&lt;$A115-1," ",IF(BE$5-$I$5+1&gt;'Primary Inputs'!$C$17,0,(SUM(OFFSET($I$76,0,BE$5-$I$5-$A115+1)))*$C168))</f>
        <v>0</v>
      </c>
      <c r="BF168" s="186">
        <f ca="1">IF(BF$5-$I$5&lt;$A115-1," ",IF(BF$5-$I$5+1&gt;'Primary Inputs'!$C$17,0,(SUM(OFFSET($I$76,0,BF$5-$I$5-$A115+1)))*$C168))</f>
        <v>0</v>
      </c>
    </row>
    <row r="169" spans="2:58">
      <c r="B169" s="134" t="s">
        <v>209</v>
      </c>
      <c r="C169" s="134">
        <f t="shared" ca="1" si="5"/>
        <v>0</v>
      </c>
      <c r="I169" s="186" t="str">
        <f ca="1">IF(I$5-$I$5&lt;$A116-1," ",IF(I$5-$I$5+1&gt;'Primary Inputs'!$C$17,0,(SUM(OFFSET($I$76,0,I$5-$I$5-$A116+1)))*$C169))</f>
        <v xml:space="preserve"> </v>
      </c>
      <c r="J169" s="186" t="str">
        <f ca="1">IF(J$5-$I$5&lt;$A116-1," ",IF(J$5-$I$5+1&gt;'Primary Inputs'!$C$17,0,(SUM(OFFSET($I$76,0,J$5-$I$5-$A116+1)))*$C169))</f>
        <v xml:space="preserve"> </v>
      </c>
      <c r="K169" s="186" t="str">
        <f ca="1">IF(K$5-$I$5&lt;$A116-1," ",IF(K$5-$I$5+1&gt;'Primary Inputs'!$C$17,0,(SUM(OFFSET($I$76,0,K$5-$I$5-$A116+1)))*$C169))</f>
        <v xml:space="preserve"> </v>
      </c>
      <c r="L169" s="186" t="str">
        <f ca="1">IF(L$5-$I$5&lt;$A116-1," ",IF(L$5-$I$5+1&gt;'Primary Inputs'!$C$17,0,(SUM(OFFSET($I$76,0,L$5-$I$5-$A116+1)))*$C169))</f>
        <v xml:space="preserve"> </v>
      </c>
      <c r="M169" s="186" t="str">
        <f ca="1">IF(M$5-$I$5&lt;$A116-1," ",IF(M$5-$I$5+1&gt;'Primary Inputs'!$C$17,0,(SUM(OFFSET($I$76,0,M$5-$I$5-$A116+1)))*$C169))</f>
        <v xml:space="preserve"> </v>
      </c>
      <c r="N169" s="186" t="str">
        <f ca="1">IF(N$5-$I$5&lt;$A116-1," ",IF(N$5-$I$5+1&gt;'Primary Inputs'!$C$17,0,(SUM(OFFSET($I$76,0,N$5-$I$5-$A116+1)))*$C169))</f>
        <v xml:space="preserve"> </v>
      </c>
      <c r="O169" s="186" t="str">
        <f ca="1">IF(O$5-$I$5&lt;$A116-1," ",IF(O$5-$I$5+1&gt;'Primary Inputs'!$C$17,0,(SUM(OFFSET($I$76,0,O$5-$I$5-$A116+1)))*$C169))</f>
        <v xml:space="preserve"> </v>
      </c>
      <c r="P169" s="186" t="str">
        <f ca="1">IF(P$5-$I$5&lt;$A116-1," ",IF(P$5-$I$5+1&gt;'Primary Inputs'!$C$17,0,(SUM(OFFSET($I$76,0,P$5-$I$5-$A116+1)))*$C169))</f>
        <v xml:space="preserve"> </v>
      </c>
      <c r="Q169" s="186" t="str">
        <f ca="1">IF(Q$5-$I$5&lt;$A116-1," ",IF(Q$5-$I$5+1&gt;'Primary Inputs'!$C$17,0,(SUM(OFFSET($I$76,0,Q$5-$I$5-$A116+1)))*$C169))</f>
        <v xml:space="preserve"> </v>
      </c>
      <c r="R169" s="186" t="str">
        <f ca="1">IF(R$5-$I$5&lt;$A116-1," ",IF(R$5-$I$5+1&gt;'Primary Inputs'!$C$17,0,(SUM(OFFSET($I$76,0,R$5-$I$5-$A116+1)))*$C169))</f>
        <v xml:space="preserve"> </v>
      </c>
      <c r="S169" s="186" t="str">
        <f ca="1">IF(S$5-$I$5&lt;$A116-1," ",IF(S$5-$I$5+1&gt;'Primary Inputs'!$C$17,0,(SUM(OFFSET($I$76,0,S$5-$I$5-$A116+1)))*$C169))</f>
        <v xml:space="preserve"> </v>
      </c>
      <c r="T169" s="186" t="str">
        <f ca="1">IF(T$5-$I$5&lt;$A116-1," ",IF(T$5-$I$5+1&gt;'Primary Inputs'!$C$17,0,(SUM(OFFSET($I$76,0,T$5-$I$5-$A116+1)))*$C169))</f>
        <v xml:space="preserve"> </v>
      </c>
      <c r="U169" s="186" t="str">
        <f ca="1">IF(U$5-$I$5&lt;$A116-1," ",IF(U$5-$I$5+1&gt;'Primary Inputs'!$C$17,0,(SUM(OFFSET($I$76,0,U$5-$I$5-$A116+1)))*$C169))</f>
        <v xml:space="preserve"> </v>
      </c>
      <c r="V169" s="186" t="str">
        <f ca="1">IF(V$5-$I$5&lt;$A116-1," ",IF(V$5-$I$5+1&gt;'Primary Inputs'!$C$17,0,(SUM(OFFSET($I$76,0,V$5-$I$5-$A116+1)))*$C169))</f>
        <v xml:space="preserve"> </v>
      </c>
      <c r="W169" s="186" t="str">
        <f ca="1">IF(W$5-$I$5&lt;$A116-1," ",IF(W$5-$I$5+1&gt;'Primary Inputs'!$C$17,0,(SUM(OFFSET($I$76,0,W$5-$I$5-$A116+1)))*$C169))</f>
        <v xml:space="preserve"> </v>
      </c>
      <c r="X169" s="186" t="str">
        <f ca="1">IF(X$5-$I$5&lt;$A116-1," ",IF(X$5-$I$5+1&gt;'Primary Inputs'!$C$17,0,(SUM(OFFSET($I$76,0,X$5-$I$5-$A116+1)))*$C169))</f>
        <v xml:space="preserve"> </v>
      </c>
      <c r="Y169" s="186" t="str">
        <f ca="1">IF(Y$5-$I$5&lt;$A116-1," ",IF(Y$5-$I$5+1&gt;'Primary Inputs'!$C$17,0,(SUM(OFFSET($I$76,0,Y$5-$I$5-$A116+1)))*$C169))</f>
        <v xml:space="preserve"> </v>
      </c>
      <c r="Z169" s="186" t="str">
        <f ca="1">IF(Z$5-$I$5&lt;$A116-1," ",IF(Z$5-$I$5+1&gt;'Primary Inputs'!$C$17,0,(SUM(OFFSET($I$76,0,Z$5-$I$5-$A116+1)))*$C169))</f>
        <v xml:space="preserve"> </v>
      </c>
      <c r="AA169" s="186" t="str">
        <f ca="1">IF(AA$5-$I$5&lt;$A116-1," ",IF(AA$5-$I$5+1&gt;'Primary Inputs'!$C$17,0,(SUM(OFFSET($I$76,0,AA$5-$I$5-$A116+1)))*$C169))</f>
        <v xml:space="preserve"> </v>
      </c>
      <c r="AB169" s="186" t="str">
        <f ca="1">IF(AB$5-$I$5&lt;$A116-1," ",IF(AB$5-$I$5+1&gt;'Primary Inputs'!$C$17,0,(SUM(OFFSET($I$76,0,AB$5-$I$5-$A116+1)))*$C169))</f>
        <v xml:space="preserve"> </v>
      </c>
      <c r="AC169" s="186" t="str">
        <f ca="1">IF(AC$5-$I$5&lt;$A116-1," ",IF(AC$5-$I$5+1&gt;'Primary Inputs'!$C$17,0,(SUM(OFFSET($I$76,0,AC$5-$I$5-$A116+1)))*$C169))</f>
        <v xml:space="preserve"> </v>
      </c>
      <c r="AD169" s="186" t="str">
        <f ca="1">IF(AD$5-$I$5&lt;$A116-1," ",IF(AD$5-$I$5+1&gt;'Primary Inputs'!$C$17,0,(SUM(OFFSET($I$76,0,AD$5-$I$5-$A116+1)))*$C169))</f>
        <v xml:space="preserve"> </v>
      </c>
      <c r="AE169" s="186" t="str">
        <f ca="1">IF(AE$5-$I$5&lt;$A116-1," ",IF(AE$5-$I$5+1&gt;'Primary Inputs'!$C$17,0,(SUM(OFFSET($I$76,0,AE$5-$I$5-$A116+1)))*$C169))</f>
        <v xml:space="preserve"> </v>
      </c>
      <c r="AF169" s="186" t="str">
        <f ca="1">IF(AF$5-$I$5&lt;$A116-1," ",IF(AF$5-$I$5+1&gt;'Primary Inputs'!$C$17,0,(SUM(OFFSET($I$76,0,AF$5-$I$5-$A116+1)))*$C169))</f>
        <v xml:space="preserve"> </v>
      </c>
      <c r="AG169" s="186" t="str">
        <f ca="1">IF(AG$5-$I$5&lt;$A116-1," ",IF(AG$5-$I$5+1&gt;'Primary Inputs'!$C$17,0,(SUM(OFFSET($I$76,0,AG$5-$I$5-$A116+1)))*$C169))</f>
        <v xml:space="preserve"> </v>
      </c>
      <c r="AH169" s="186" t="str">
        <f ca="1">IF(AH$5-$I$5&lt;$A116-1," ",IF(AH$5-$I$5+1&gt;'Primary Inputs'!$C$17,0,(SUM(OFFSET($I$76,0,AH$5-$I$5-$A116+1)))*$C169))</f>
        <v xml:space="preserve"> </v>
      </c>
      <c r="AI169" s="186" t="str">
        <f ca="1">IF(AI$5-$I$5&lt;$A116-1," ",IF(AI$5-$I$5+1&gt;'Primary Inputs'!$C$17,0,(SUM(OFFSET($I$76,0,AI$5-$I$5-$A116+1)))*$C169))</f>
        <v xml:space="preserve"> </v>
      </c>
      <c r="AJ169" s="186" t="str">
        <f ca="1">IF(AJ$5-$I$5&lt;$A116-1," ",IF(AJ$5-$I$5+1&gt;'Primary Inputs'!$C$17,0,(SUM(OFFSET($I$76,0,AJ$5-$I$5-$A116+1)))*$C169))</f>
        <v xml:space="preserve"> </v>
      </c>
      <c r="AK169" s="186" t="str">
        <f ca="1">IF(AK$5-$I$5&lt;$A116-1," ",IF(AK$5-$I$5+1&gt;'Primary Inputs'!$C$17,0,(SUM(OFFSET($I$76,0,AK$5-$I$5-$A116+1)))*$C169))</f>
        <v xml:space="preserve"> </v>
      </c>
      <c r="AL169" s="186" t="str">
        <f ca="1">IF(AL$5-$I$5&lt;$A116-1," ",IF(AL$5-$I$5+1&gt;'Primary Inputs'!$C$17,0,(SUM(OFFSET($I$76,0,AL$5-$I$5-$A116+1)))*$C169))</f>
        <v xml:space="preserve"> </v>
      </c>
      <c r="AM169" s="186" t="str">
        <f ca="1">IF(AM$5-$I$5&lt;$A116-1," ",IF(AM$5-$I$5+1&gt;'Primary Inputs'!$C$17,0,(SUM(OFFSET($I$76,0,AM$5-$I$5-$A116+1)))*$C169))</f>
        <v xml:space="preserve"> </v>
      </c>
      <c r="AN169" s="186" t="str">
        <f ca="1">IF(AN$5-$I$5&lt;$A116-1," ",IF(AN$5-$I$5+1&gt;'Primary Inputs'!$C$17,0,(SUM(OFFSET($I$76,0,AN$5-$I$5-$A116+1)))*$C169))</f>
        <v xml:space="preserve"> </v>
      </c>
      <c r="AO169" s="186" t="str">
        <f ca="1">IF(AO$5-$I$5&lt;$A116-1," ",IF(AO$5-$I$5+1&gt;'Primary Inputs'!$C$17,0,(SUM(OFFSET($I$76,0,AO$5-$I$5-$A116+1)))*$C169))</f>
        <v xml:space="preserve"> </v>
      </c>
      <c r="AP169" s="186" t="str">
        <f ca="1">IF(AP$5-$I$5&lt;$A116-1," ",IF(AP$5-$I$5+1&gt;'Primary Inputs'!$C$17,0,(SUM(OFFSET($I$76,0,AP$5-$I$5-$A116+1)))*$C169))</f>
        <v xml:space="preserve"> </v>
      </c>
      <c r="AQ169" s="186" t="str">
        <f ca="1">IF(AQ$5-$I$5&lt;$A116-1," ",IF(AQ$5-$I$5+1&gt;'Primary Inputs'!$C$17,0,(SUM(OFFSET($I$76,0,AQ$5-$I$5-$A116+1)))*$C169))</f>
        <v xml:space="preserve"> </v>
      </c>
      <c r="AR169" s="186" t="str">
        <f ca="1">IF(AR$5-$I$5&lt;$A116-1," ",IF(AR$5-$I$5+1&gt;'Primary Inputs'!$C$17,0,(SUM(OFFSET($I$76,0,AR$5-$I$5-$A116+1)))*$C169))</f>
        <v xml:space="preserve"> </v>
      </c>
      <c r="AS169" s="186">
        <f ca="1">IF(AS$5-$I$5&lt;$A116-1," ",IF(AS$5-$I$5+1&gt;'Primary Inputs'!$C$17,0,(SUM(OFFSET($I$76,0,AS$5-$I$5-$A116+1)))*$C169))</f>
        <v>0</v>
      </c>
      <c r="AT169" s="186">
        <f ca="1">IF(AT$5-$I$5&lt;$A116-1," ",IF(AT$5-$I$5+1&gt;'Primary Inputs'!$C$17,0,(SUM(OFFSET($I$76,0,AT$5-$I$5-$A116+1)))*$C169))</f>
        <v>0</v>
      </c>
      <c r="AU169" s="186">
        <f ca="1">IF(AU$5-$I$5&lt;$A116-1," ",IF(AU$5-$I$5+1&gt;'Primary Inputs'!$C$17,0,(SUM(OFFSET($I$76,0,AU$5-$I$5-$A116+1)))*$C169))</f>
        <v>0</v>
      </c>
      <c r="AV169" s="186">
        <f ca="1">IF(AV$5-$I$5&lt;$A116-1," ",IF(AV$5-$I$5+1&gt;'Primary Inputs'!$C$17,0,(SUM(OFFSET($I$76,0,AV$5-$I$5-$A116+1)))*$C169))</f>
        <v>0</v>
      </c>
      <c r="AW169" s="186">
        <f ca="1">IF(AW$5-$I$5&lt;$A116-1," ",IF(AW$5-$I$5+1&gt;'Primary Inputs'!$C$17,0,(SUM(OFFSET($I$76,0,AW$5-$I$5-$A116+1)))*$C169))</f>
        <v>0</v>
      </c>
      <c r="AX169" s="186">
        <f ca="1">IF(AX$5-$I$5&lt;$A116-1," ",IF(AX$5-$I$5+1&gt;'Primary Inputs'!$C$17,0,(SUM(OFFSET($I$76,0,AX$5-$I$5-$A116+1)))*$C169))</f>
        <v>0</v>
      </c>
      <c r="AY169" s="186">
        <f ca="1">IF(AY$5-$I$5&lt;$A116-1," ",IF(AY$5-$I$5+1&gt;'Primary Inputs'!$C$17,0,(SUM(OFFSET($I$76,0,AY$5-$I$5-$A116+1)))*$C169))</f>
        <v>0</v>
      </c>
      <c r="AZ169" s="186">
        <f ca="1">IF(AZ$5-$I$5&lt;$A116-1," ",IF(AZ$5-$I$5+1&gt;'Primary Inputs'!$C$17,0,(SUM(OFFSET($I$76,0,AZ$5-$I$5-$A116+1)))*$C169))</f>
        <v>0</v>
      </c>
      <c r="BA169" s="186">
        <f ca="1">IF(BA$5-$I$5&lt;$A116-1," ",IF(BA$5-$I$5+1&gt;'Primary Inputs'!$C$17,0,(SUM(OFFSET($I$76,0,BA$5-$I$5-$A116+1)))*$C169))</f>
        <v>0</v>
      </c>
      <c r="BB169" s="186">
        <f ca="1">IF(BB$5-$I$5&lt;$A116-1," ",IF(BB$5-$I$5+1&gt;'Primary Inputs'!$C$17,0,(SUM(OFFSET($I$76,0,BB$5-$I$5-$A116+1)))*$C169))</f>
        <v>0</v>
      </c>
      <c r="BC169" s="186">
        <f ca="1">IF(BC$5-$I$5&lt;$A116-1," ",IF(BC$5-$I$5+1&gt;'Primary Inputs'!$C$17,0,(SUM(OFFSET($I$76,0,BC$5-$I$5-$A116+1)))*$C169))</f>
        <v>0</v>
      </c>
      <c r="BD169" s="186">
        <f ca="1">IF(BD$5-$I$5&lt;$A116-1," ",IF(BD$5-$I$5+1&gt;'Primary Inputs'!$C$17,0,(SUM(OFFSET($I$76,0,BD$5-$I$5-$A116+1)))*$C169))</f>
        <v>0</v>
      </c>
      <c r="BE169" s="186">
        <f ca="1">IF(BE$5-$I$5&lt;$A116-1," ",IF(BE$5-$I$5+1&gt;'Primary Inputs'!$C$17,0,(SUM(OFFSET($I$76,0,BE$5-$I$5-$A116+1)))*$C169))</f>
        <v>0</v>
      </c>
      <c r="BF169" s="186">
        <f ca="1">IF(BF$5-$I$5&lt;$A116-1," ",IF(BF$5-$I$5+1&gt;'Primary Inputs'!$C$17,0,(SUM(OFFSET($I$76,0,BF$5-$I$5-$A116+1)))*$C169))</f>
        <v>0</v>
      </c>
    </row>
    <row r="170" spans="2:58">
      <c r="B170" s="134" t="s">
        <v>210</v>
      </c>
      <c r="C170" s="134">
        <f t="shared" ca="1" si="5"/>
        <v>0</v>
      </c>
      <c r="I170" s="186" t="str">
        <f ca="1">IF(I$5-$I$5&lt;$A117-1," ",IF(I$5-$I$5+1&gt;'Primary Inputs'!$C$17,0,(SUM(OFFSET($I$76,0,I$5-$I$5-$A117+1)))*$C170))</f>
        <v xml:space="preserve"> </v>
      </c>
      <c r="J170" s="186" t="str">
        <f ca="1">IF(J$5-$I$5&lt;$A117-1," ",IF(J$5-$I$5+1&gt;'Primary Inputs'!$C$17,0,(SUM(OFFSET($I$76,0,J$5-$I$5-$A117+1)))*$C170))</f>
        <v xml:space="preserve"> </v>
      </c>
      <c r="K170" s="186" t="str">
        <f ca="1">IF(K$5-$I$5&lt;$A117-1," ",IF(K$5-$I$5+1&gt;'Primary Inputs'!$C$17,0,(SUM(OFFSET($I$76,0,K$5-$I$5-$A117+1)))*$C170))</f>
        <v xml:space="preserve"> </v>
      </c>
      <c r="L170" s="186" t="str">
        <f ca="1">IF(L$5-$I$5&lt;$A117-1," ",IF(L$5-$I$5+1&gt;'Primary Inputs'!$C$17,0,(SUM(OFFSET($I$76,0,L$5-$I$5-$A117+1)))*$C170))</f>
        <v xml:space="preserve"> </v>
      </c>
      <c r="M170" s="186" t="str">
        <f ca="1">IF(M$5-$I$5&lt;$A117-1," ",IF(M$5-$I$5+1&gt;'Primary Inputs'!$C$17,0,(SUM(OFFSET($I$76,0,M$5-$I$5-$A117+1)))*$C170))</f>
        <v xml:space="preserve"> </v>
      </c>
      <c r="N170" s="186" t="str">
        <f ca="1">IF(N$5-$I$5&lt;$A117-1," ",IF(N$5-$I$5+1&gt;'Primary Inputs'!$C$17,0,(SUM(OFFSET($I$76,0,N$5-$I$5-$A117+1)))*$C170))</f>
        <v xml:space="preserve"> </v>
      </c>
      <c r="O170" s="186" t="str">
        <f ca="1">IF(O$5-$I$5&lt;$A117-1," ",IF(O$5-$I$5+1&gt;'Primary Inputs'!$C$17,0,(SUM(OFFSET($I$76,0,O$5-$I$5-$A117+1)))*$C170))</f>
        <v xml:space="preserve"> </v>
      </c>
      <c r="P170" s="186" t="str">
        <f ca="1">IF(P$5-$I$5&lt;$A117-1," ",IF(P$5-$I$5+1&gt;'Primary Inputs'!$C$17,0,(SUM(OFFSET($I$76,0,P$5-$I$5-$A117+1)))*$C170))</f>
        <v xml:space="preserve"> </v>
      </c>
      <c r="Q170" s="186" t="str">
        <f ca="1">IF(Q$5-$I$5&lt;$A117-1," ",IF(Q$5-$I$5+1&gt;'Primary Inputs'!$C$17,0,(SUM(OFFSET($I$76,0,Q$5-$I$5-$A117+1)))*$C170))</f>
        <v xml:space="preserve"> </v>
      </c>
      <c r="R170" s="186" t="str">
        <f ca="1">IF(R$5-$I$5&lt;$A117-1," ",IF(R$5-$I$5+1&gt;'Primary Inputs'!$C$17,0,(SUM(OFFSET($I$76,0,R$5-$I$5-$A117+1)))*$C170))</f>
        <v xml:space="preserve"> </v>
      </c>
      <c r="S170" s="186" t="str">
        <f ca="1">IF(S$5-$I$5&lt;$A117-1," ",IF(S$5-$I$5+1&gt;'Primary Inputs'!$C$17,0,(SUM(OFFSET($I$76,0,S$5-$I$5-$A117+1)))*$C170))</f>
        <v xml:space="preserve"> </v>
      </c>
      <c r="T170" s="186" t="str">
        <f ca="1">IF(T$5-$I$5&lt;$A117-1," ",IF(T$5-$I$5+1&gt;'Primary Inputs'!$C$17,0,(SUM(OFFSET($I$76,0,T$5-$I$5-$A117+1)))*$C170))</f>
        <v xml:space="preserve"> </v>
      </c>
      <c r="U170" s="186" t="str">
        <f ca="1">IF(U$5-$I$5&lt;$A117-1," ",IF(U$5-$I$5+1&gt;'Primary Inputs'!$C$17,0,(SUM(OFFSET($I$76,0,U$5-$I$5-$A117+1)))*$C170))</f>
        <v xml:space="preserve"> </v>
      </c>
      <c r="V170" s="186" t="str">
        <f ca="1">IF(V$5-$I$5&lt;$A117-1," ",IF(V$5-$I$5+1&gt;'Primary Inputs'!$C$17,0,(SUM(OFFSET($I$76,0,V$5-$I$5-$A117+1)))*$C170))</f>
        <v xml:space="preserve"> </v>
      </c>
      <c r="W170" s="186" t="str">
        <f ca="1">IF(W$5-$I$5&lt;$A117-1," ",IF(W$5-$I$5+1&gt;'Primary Inputs'!$C$17,0,(SUM(OFFSET($I$76,0,W$5-$I$5-$A117+1)))*$C170))</f>
        <v xml:space="preserve"> </v>
      </c>
      <c r="X170" s="186" t="str">
        <f ca="1">IF(X$5-$I$5&lt;$A117-1," ",IF(X$5-$I$5+1&gt;'Primary Inputs'!$C$17,0,(SUM(OFFSET($I$76,0,X$5-$I$5-$A117+1)))*$C170))</f>
        <v xml:space="preserve"> </v>
      </c>
      <c r="Y170" s="186" t="str">
        <f ca="1">IF(Y$5-$I$5&lt;$A117-1," ",IF(Y$5-$I$5+1&gt;'Primary Inputs'!$C$17,0,(SUM(OFFSET($I$76,0,Y$5-$I$5-$A117+1)))*$C170))</f>
        <v xml:space="preserve"> </v>
      </c>
      <c r="Z170" s="186" t="str">
        <f ca="1">IF(Z$5-$I$5&lt;$A117-1," ",IF(Z$5-$I$5+1&gt;'Primary Inputs'!$C$17,0,(SUM(OFFSET($I$76,0,Z$5-$I$5-$A117+1)))*$C170))</f>
        <v xml:space="preserve"> </v>
      </c>
      <c r="AA170" s="186" t="str">
        <f ca="1">IF(AA$5-$I$5&lt;$A117-1," ",IF(AA$5-$I$5+1&gt;'Primary Inputs'!$C$17,0,(SUM(OFFSET($I$76,0,AA$5-$I$5-$A117+1)))*$C170))</f>
        <v xml:space="preserve"> </v>
      </c>
      <c r="AB170" s="186" t="str">
        <f ca="1">IF(AB$5-$I$5&lt;$A117-1," ",IF(AB$5-$I$5+1&gt;'Primary Inputs'!$C$17,0,(SUM(OFFSET($I$76,0,AB$5-$I$5-$A117+1)))*$C170))</f>
        <v xml:space="preserve"> </v>
      </c>
      <c r="AC170" s="186" t="str">
        <f ca="1">IF(AC$5-$I$5&lt;$A117-1," ",IF(AC$5-$I$5+1&gt;'Primary Inputs'!$C$17,0,(SUM(OFFSET($I$76,0,AC$5-$I$5-$A117+1)))*$C170))</f>
        <v xml:space="preserve"> </v>
      </c>
      <c r="AD170" s="186" t="str">
        <f ca="1">IF(AD$5-$I$5&lt;$A117-1," ",IF(AD$5-$I$5+1&gt;'Primary Inputs'!$C$17,0,(SUM(OFFSET($I$76,0,AD$5-$I$5-$A117+1)))*$C170))</f>
        <v xml:space="preserve"> </v>
      </c>
      <c r="AE170" s="186" t="str">
        <f ca="1">IF(AE$5-$I$5&lt;$A117-1," ",IF(AE$5-$I$5+1&gt;'Primary Inputs'!$C$17,0,(SUM(OFFSET($I$76,0,AE$5-$I$5-$A117+1)))*$C170))</f>
        <v xml:space="preserve"> </v>
      </c>
      <c r="AF170" s="186" t="str">
        <f ca="1">IF(AF$5-$I$5&lt;$A117-1," ",IF(AF$5-$I$5+1&gt;'Primary Inputs'!$C$17,0,(SUM(OFFSET($I$76,0,AF$5-$I$5-$A117+1)))*$C170))</f>
        <v xml:space="preserve"> </v>
      </c>
      <c r="AG170" s="186" t="str">
        <f ca="1">IF(AG$5-$I$5&lt;$A117-1," ",IF(AG$5-$I$5+1&gt;'Primary Inputs'!$C$17,0,(SUM(OFFSET($I$76,0,AG$5-$I$5-$A117+1)))*$C170))</f>
        <v xml:space="preserve"> </v>
      </c>
      <c r="AH170" s="186" t="str">
        <f ca="1">IF(AH$5-$I$5&lt;$A117-1," ",IF(AH$5-$I$5+1&gt;'Primary Inputs'!$C$17,0,(SUM(OFFSET($I$76,0,AH$5-$I$5-$A117+1)))*$C170))</f>
        <v xml:space="preserve"> </v>
      </c>
      <c r="AI170" s="186" t="str">
        <f ca="1">IF(AI$5-$I$5&lt;$A117-1," ",IF(AI$5-$I$5+1&gt;'Primary Inputs'!$C$17,0,(SUM(OFFSET($I$76,0,AI$5-$I$5-$A117+1)))*$C170))</f>
        <v xml:space="preserve"> </v>
      </c>
      <c r="AJ170" s="186" t="str">
        <f ca="1">IF(AJ$5-$I$5&lt;$A117-1," ",IF(AJ$5-$I$5+1&gt;'Primary Inputs'!$C$17,0,(SUM(OFFSET($I$76,0,AJ$5-$I$5-$A117+1)))*$C170))</f>
        <v xml:space="preserve"> </v>
      </c>
      <c r="AK170" s="186" t="str">
        <f ca="1">IF(AK$5-$I$5&lt;$A117-1," ",IF(AK$5-$I$5+1&gt;'Primary Inputs'!$C$17,0,(SUM(OFFSET($I$76,0,AK$5-$I$5-$A117+1)))*$C170))</f>
        <v xml:space="preserve"> </v>
      </c>
      <c r="AL170" s="186" t="str">
        <f ca="1">IF(AL$5-$I$5&lt;$A117-1," ",IF(AL$5-$I$5+1&gt;'Primary Inputs'!$C$17,0,(SUM(OFFSET($I$76,0,AL$5-$I$5-$A117+1)))*$C170))</f>
        <v xml:space="preserve"> </v>
      </c>
      <c r="AM170" s="186" t="str">
        <f ca="1">IF(AM$5-$I$5&lt;$A117-1," ",IF(AM$5-$I$5+1&gt;'Primary Inputs'!$C$17,0,(SUM(OFFSET($I$76,0,AM$5-$I$5-$A117+1)))*$C170))</f>
        <v xml:space="preserve"> </v>
      </c>
      <c r="AN170" s="186" t="str">
        <f ca="1">IF(AN$5-$I$5&lt;$A117-1," ",IF(AN$5-$I$5+1&gt;'Primary Inputs'!$C$17,0,(SUM(OFFSET($I$76,0,AN$5-$I$5-$A117+1)))*$C170))</f>
        <v xml:space="preserve"> </v>
      </c>
      <c r="AO170" s="186" t="str">
        <f ca="1">IF(AO$5-$I$5&lt;$A117-1," ",IF(AO$5-$I$5+1&gt;'Primary Inputs'!$C$17,0,(SUM(OFFSET($I$76,0,AO$5-$I$5-$A117+1)))*$C170))</f>
        <v xml:space="preserve"> </v>
      </c>
      <c r="AP170" s="186" t="str">
        <f ca="1">IF(AP$5-$I$5&lt;$A117-1," ",IF(AP$5-$I$5+1&gt;'Primary Inputs'!$C$17,0,(SUM(OFFSET($I$76,0,AP$5-$I$5-$A117+1)))*$C170))</f>
        <v xml:space="preserve"> </v>
      </c>
      <c r="AQ170" s="186" t="str">
        <f ca="1">IF(AQ$5-$I$5&lt;$A117-1," ",IF(AQ$5-$I$5+1&gt;'Primary Inputs'!$C$17,0,(SUM(OFFSET($I$76,0,AQ$5-$I$5-$A117+1)))*$C170))</f>
        <v xml:space="preserve"> </v>
      </c>
      <c r="AR170" s="186" t="str">
        <f ca="1">IF(AR$5-$I$5&lt;$A117-1," ",IF(AR$5-$I$5+1&gt;'Primary Inputs'!$C$17,0,(SUM(OFFSET($I$76,0,AR$5-$I$5-$A117+1)))*$C170))</f>
        <v xml:space="preserve"> </v>
      </c>
      <c r="AS170" s="186" t="str">
        <f ca="1">IF(AS$5-$I$5&lt;$A117-1," ",IF(AS$5-$I$5+1&gt;'Primary Inputs'!$C$17,0,(SUM(OFFSET($I$76,0,AS$5-$I$5-$A117+1)))*$C170))</f>
        <v xml:space="preserve"> </v>
      </c>
      <c r="AT170" s="186">
        <f ca="1">IF(AT$5-$I$5&lt;$A117-1," ",IF(AT$5-$I$5+1&gt;'Primary Inputs'!$C$17,0,(SUM(OFFSET($I$76,0,AT$5-$I$5-$A117+1)))*$C170))</f>
        <v>0</v>
      </c>
      <c r="AU170" s="186">
        <f ca="1">IF(AU$5-$I$5&lt;$A117-1," ",IF(AU$5-$I$5+1&gt;'Primary Inputs'!$C$17,0,(SUM(OFFSET($I$76,0,AU$5-$I$5-$A117+1)))*$C170))</f>
        <v>0</v>
      </c>
      <c r="AV170" s="186">
        <f ca="1">IF(AV$5-$I$5&lt;$A117-1," ",IF(AV$5-$I$5+1&gt;'Primary Inputs'!$C$17,0,(SUM(OFFSET($I$76,0,AV$5-$I$5-$A117+1)))*$C170))</f>
        <v>0</v>
      </c>
      <c r="AW170" s="186">
        <f ca="1">IF(AW$5-$I$5&lt;$A117-1," ",IF(AW$5-$I$5+1&gt;'Primary Inputs'!$C$17,0,(SUM(OFFSET($I$76,0,AW$5-$I$5-$A117+1)))*$C170))</f>
        <v>0</v>
      </c>
      <c r="AX170" s="186">
        <f ca="1">IF(AX$5-$I$5&lt;$A117-1," ",IF(AX$5-$I$5+1&gt;'Primary Inputs'!$C$17,0,(SUM(OFFSET($I$76,0,AX$5-$I$5-$A117+1)))*$C170))</f>
        <v>0</v>
      </c>
      <c r="AY170" s="186">
        <f ca="1">IF(AY$5-$I$5&lt;$A117-1," ",IF(AY$5-$I$5+1&gt;'Primary Inputs'!$C$17,0,(SUM(OFFSET($I$76,0,AY$5-$I$5-$A117+1)))*$C170))</f>
        <v>0</v>
      </c>
      <c r="AZ170" s="186">
        <f ca="1">IF(AZ$5-$I$5&lt;$A117-1," ",IF(AZ$5-$I$5+1&gt;'Primary Inputs'!$C$17,0,(SUM(OFFSET($I$76,0,AZ$5-$I$5-$A117+1)))*$C170))</f>
        <v>0</v>
      </c>
      <c r="BA170" s="186">
        <f ca="1">IF(BA$5-$I$5&lt;$A117-1," ",IF(BA$5-$I$5+1&gt;'Primary Inputs'!$C$17,0,(SUM(OFFSET($I$76,0,BA$5-$I$5-$A117+1)))*$C170))</f>
        <v>0</v>
      </c>
      <c r="BB170" s="186">
        <f ca="1">IF(BB$5-$I$5&lt;$A117-1," ",IF(BB$5-$I$5+1&gt;'Primary Inputs'!$C$17,0,(SUM(OFFSET($I$76,0,BB$5-$I$5-$A117+1)))*$C170))</f>
        <v>0</v>
      </c>
      <c r="BC170" s="186">
        <f ca="1">IF(BC$5-$I$5&lt;$A117-1," ",IF(BC$5-$I$5+1&gt;'Primary Inputs'!$C$17,0,(SUM(OFFSET($I$76,0,BC$5-$I$5-$A117+1)))*$C170))</f>
        <v>0</v>
      </c>
      <c r="BD170" s="186">
        <f ca="1">IF(BD$5-$I$5&lt;$A117-1," ",IF(BD$5-$I$5+1&gt;'Primary Inputs'!$C$17,0,(SUM(OFFSET($I$76,0,BD$5-$I$5-$A117+1)))*$C170))</f>
        <v>0</v>
      </c>
      <c r="BE170" s="186">
        <f ca="1">IF(BE$5-$I$5&lt;$A117-1," ",IF(BE$5-$I$5+1&gt;'Primary Inputs'!$C$17,0,(SUM(OFFSET($I$76,0,BE$5-$I$5-$A117+1)))*$C170))</f>
        <v>0</v>
      </c>
      <c r="BF170" s="186">
        <f ca="1">IF(BF$5-$I$5&lt;$A117-1," ",IF(BF$5-$I$5+1&gt;'Primary Inputs'!$C$17,0,(SUM(OFFSET($I$76,0,BF$5-$I$5-$A117+1)))*$C170))</f>
        <v>0</v>
      </c>
    </row>
    <row r="171" spans="2:58">
      <c r="B171" s="134" t="s">
        <v>211</v>
      </c>
      <c r="C171" s="134">
        <f t="shared" ca="1" si="5"/>
        <v>0</v>
      </c>
      <c r="I171" s="186" t="str">
        <f ca="1">IF(I$5-$I$5&lt;$A118-1," ",IF(I$5-$I$5+1&gt;'Primary Inputs'!$C$17,0,(SUM(OFFSET($I$76,0,I$5-$I$5-$A118+1)))*$C171))</f>
        <v xml:space="preserve"> </v>
      </c>
      <c r="J171" s="186" t="str">
        <f ca="1">IF(J$5-$I$5&lt;$A118-1," ",IF(J$5-$I$5+1&gt;'Primary Inputs'!$C$17,0,(SUM(OFFSET($I$76,0,J$5-$I$5-$A118+1)))*$C171))</f>
        <v xml:space="preserve"> </v>
      </c>
      <c r="K171" s="186" t="str">
        <f ca="1">IF(K$5-$I$5&lt;$A118-1," ",IF(K$5-$I$5+1&gt;'Primary Inputs'!$C$17,0,(SUM(OFFSET($I$76,0,K$5-$I$5-$A118+1)))*$C171))</f>
        <v xml:space="preserve"> </v>
      </c>
      <c r="L171" s="186" t="str">
        <f ca="1">IF(L$5-$I$5&lt;$A118-1," ",IF(L$5-$I$5+1&gt;'Primary Inputs'!$C$17,0,(SUM(OFFSET($I$76,0,L$5-$I$5-$A118+1)))*$C171))</f>
        <v xml:space="preserve"> </v>
      </c>
      <c r="M171" s="186" t="str">
        <f ca="1">IF(M$5-$I$5&lt;$A118-1," ",IF(M$5-$I$5+1&gt;'Primary Inputs'!$C$17,0,(SUM(OFFSET($I$76,0,M$5-$I$5-$A118+1)))*$C171))</f>
        <v xml:space="preserve"> </v>
      </c>
      <c r="N171" s="186" t="str">
        <f ca="1">IF(N$5-$I$5&lt;$A118-1," ",IF(N$5-$I$5+1&gt;'Primary Inputs'!$C$17,0,(SUM(OFFSET($I$76,0,N$5-$I$5-$A118+1)))*$C171))</f>
        <v xml:space="preserve"> </v>
      </c>
      <c r="O171" s="186" t="str">
        <f ca="1">IF(O$5-$I$5&lt;$A118-1," ",IF(O$5-$I$5+1&gt;'Primary Inputs'!$C$17,0,(SUM(OFFSET($I$76,0,O$5-$I$5-$A118+1)))*$C171))</f>
        <v xml:space="preserve"> </v>
      </c>
      <c r="P171" s="186" t="str">
        <f ca="1">IF(P$5-$I$5&lt;$A118-1," ",IF(P$5-$I$5+1&gt;'Primary Inputs'!$C$17,0,(SUM(OFFSET($I$76,0,P$5-$I$5-$A118+1)))*$C171))</f>
        <v xml:space="preserve"> </v>
      </c>
      <c r="Q171" s="186" t="str">
        <f ca="1">IF(Q$5-$I$5&lt;$A118-1," ",IF(Q$5-$I$5+1&gt;'Primary Inputs'!$C$17,0,(SUM(OFFSET($I$76,0,Q$5-$I$5-$A118+1)))*$C171))</f>
        <v xml:space="preserve"> </v>
      </c>
      <c r="R171" s="186" t="str">
        <f ca="1">IF(R$5-$I$5&lt;$A118-1," ",IF(R$5-$I$5+1&gt;'Primary Inputs'!$C$17,0,(SUM(OFFSET($I$76,0,R$5-$I$5-$A118+1)))*$C171))</f>
        <v xml:space="preserve"> </v>
      </c>
      <c r="S171" s="186" t="str">
        <f ca="1">IF(S$5-$I$5&lt;$A118-1," ",IF(S$5-$I$5+1&gt;'Primary Inputs'!$C$17,0,(SUM(OFFSET($I$76,0,S$5-$I$5-$A118+1)))*$C171))</f>
        <v xml:space="preserve"> </v>
      </c>
      <c r="T171" s="186" t="str">
        <f ca="1">IF(T$5-$I$5&lt;$A118-1," ",IF(T$5-$I$5+1&gt;'Primary Inputs'!$C$17,0,(SUM(OFFSET($I$76,0,T$5-$I$5-$A118+1)))*$C171))</f>
        <v xml:space="preserve"> </v>
      </c>
      <c r="U171" s="186" t="str">
        <f ca="1">IF(U$5-$I$5&lt;$A118-1," ",IF(U$5-$I$5+1&gt;'Primary Inputs'!$C$17,0,(SUM(OFFSET($I$76,0,U$5-$I$5-$A118+1)))*$C171))</f>
        <v xml:space="preserve"> </v>
      </c>
      <c r="V171" s="186" t="str">
        <f ca="1">IF(V$5-$I$5&lt;$A118-1," ",IF(V$5-$I$5+1&gt;'Primary Inputs'!$C$17,0,(SUM(OFFSET($I$76,0,V$5-$I$5-$A118+1)))*$C171))</f>
        <v xml:space="preserve"> </v>
      </c>
      <c r="W171" s="186" t="str">
        <f ca="1">IF(W$5-$I$5&lt;$A118-1," ",IF(W$5-$I$5+1&gt;'Primary Inputs'!$C$17,0,(SUM(OFFSET($I$76,0,W$5-$I$5-$A118+1)))*$C171))</f>
        <v xml:space="preserve"> </v>
      </c>
      <c r="X171" s="186" t="str">
        <f ca="1">IF(X$5-$I$5&lt;$A118-1," ",IF(X$5-$I$5+1&gt;'Primary Inputs'!$C$17,0,(SUM(OFFSET($I$76,0,X$5-$I$5-$A118+1)))*$C171))</f>
        <v xml:space="preserve"> </v>
      </c>
      <c r="Y171" s="186" t="str">
        <f ca="1">IF(Y$5-$I$5&lt;$A118-1," ",IF(Y$5-$I$5+1&gt;'Primary Inputs'!$C$17,0,(SUM(OFFSET($I$76,0,Y$5-$I$5-$A118+1)))*$C171))</f>
        <v xml:space="preserve"> </v>
      </c>
      <c r="Z171" s="186" t="str">
        <f ca="1">IF(Z$5-$I$5&lt;$A118-1," ",IF(Z$5-$I$5+1&gt;'Primary Inputs'!$C$17,0,(SUM(OFFSET($I$76,0,Z$5-$I$5-$A118+1)))*$C171))</f>
        <v xml:space="preserve"> </v>
      </c>
      <c r="AA171" s="186" t="str">
        <f ca="1">IF(AA$5-$I$5&lt;$A118-1," ",IF(AA$5-$I$5+1&gt;'Primary Inputs'!$C$17,0,(SUM(OFFSET($I$76,0,AA$5-$I$5-$A118+1)))*$C171))</f>
        <v xml:space="preserve"> </v>
      </c>
      <c r="AB171" s="186" t="str">
        <f ca="1">IF(AB$5-$I$5&lt;$A118-1," ",IF(AB$5-$I$5+1&gt;'Primary Inputs'!$C$17,0,(SUM(OFFSET($I$76,0,AB$5-$I$5-$A118+1)))*$C171))</f>
        <v xml:space="preserve"> </v>
      </c>
      <c r="AC171" s="186" t="str">
        <f ca="1">IF(AC$5-$I$5&lt;$A118-1," ",IF(AC$5-$I$5+1&gt;'Primary Inputs'!$C$17,0,(SUM(OFFSET($I$76,0,AC$5-$I$5-$A118+1)))*$C171))</f>
        <v xml:space="preserve"> </v>
      </c>
      <c r="AD171" s="186" t="str">
        <f ca="1">IF(AD$5-$I$5&lt;$A118-1," ",IF(AD$5-$I$5+1&gt;'Primary Inputs'!$C$17,0,(SUM(OFFSET($I$76,0,AD$5-$I$5-$A118+1)))*$C171))</f>
        <v xml:space="preserve"> </v>
      </c>
      <c r="AE171" s="186" t="str">
        <f ca="1">IF(AE$5-$I$5&lt;$A118-1," ",IF(AE$5-$I$5+1&gt;'Primary Inputs'!$C$17,0,(SUM(OFFSET($I$76,0,AE$5-$I$5-$A118+1)))*$C171))</f>
        <v xml:space="preserve"> </v>
      </c>
      <c r="AF171" s="186" t="str">
        <f ca="1">IF(AF$5-$I$5&lt;$A118-1," ",IF(AF$5-$I$5+1&gt;'Primary Inputs'!$C$17,0,(SUM(OFFSET($I$76,0,AF$5-$I$5-$A118+1)))*$C171))</f>
        <v xml:space="preserve"> </v>
      </c>
      <c r="AG171" s="186" t="str">
        <f ca="1">IF(AG$5-$I$5&lt;$A118-1," ",IF(AG$5-$I$5+1&gt;'Primary Inputs'!$C$17,0,(SUM(OFFSET($I$76,0,AG$5-$I$5-$A118+1)))*$C171))</f>
        <v xml:space="preserve"> </v>
      </c>
      <c r="AH171" s="186" t="str">
        <f ca="1">IF(AH$5-$I$5&lt;$A118-1," ",IF(AH$5-$I$5+1&gt;'Primary Inputs'!$C$17,0,(SUM(OFFSET($I$76,0,AH$5-$I$5-$A118+1)))*$C171))</f>
        <v xml:space="preserve"> </v>
      </c>
      <c r="AI171" s="186" t="str">
        <f ca="1">IF(AI$5-$I$5&lt;$A118-1," ",IF(AI$5-$I$5+1&gt;'Primary Inputs'!$C$17,0,(SUM(OFFSET($I$76,0,AI$5-$I$5-$A118+1)))*$C171))</f>
        <v xml:space="preserve"> </v>
      </c>
      <c r="AJ171" s="186" t="str">
        <f ca="1">IF(AJ$5-$I$5&lt;$A118-1," ",IF(AJ$5-$I$5+1&gt;'Primary Inputs'!$C$17,0,(SUM(OFFSET($I$76,0,AJ$5-$I$5-$A118+1)))*$C171))</f>
        <v xml:space="preserve"> </v>
      </c>
      <c r="AK171" s="186" t="str">
        <f ca="1">IF(AK$5-$I$5&lt;$A118-1," ",IF(AK$5-$I$5+1&gt;'Primary Inputs'!$C$17,0,(SUM(OFFSET($I$76,0,AK$5-$I$5-$A118+1)))*$C171))</f>
        <v xml:space="preserve"> </v>
      </c>
      <c r="AL171" s="186" t="str">
        <f ca="1">IF(AL$5-$I$5&lt;$A118-1," ",IF(AL$5-$I$5+1&gt;'Primary Inputs'!$C$17,0,(SUM(OFFSET($I$76,0,AL$5-$I$5-$A118+1)))*$C171))</f>
        <v xml:space="preserve"> </v>
      </c>
      <c r="AM171" s="186" t="str">
        <f ca="1">IF(AM$5-$I$5&lt;$A118-1," ",IF(AM$5-$I$5+1&gt;'Primary Inputs'!$C$17,0,(SUM(OFFSET($I$76,0,AM$5-$I$5-$A118+1)))*$C171))</f>
        <v xml:space="preserve"> </v>
      </c>
      <c r="AN171" s="186" t="str">
        <f ca="1">IF(AN$5-$I$5&lt;$A118-1," ",IF(AN$5-$I$5+1&gt;'Primary Inputs'!$C$17,0,(SUM(OFFSET($I$76,0,AN$5-$I$5-$A118+1)))*$C171))</f>
        <v xml:space="preserve"> </v>
      </c>
      <c r="AO171" s="186" t="str">
        <f ca="1">IF(AO$5-$I$5&lt;$A118-1," ",IF(AO$5-$I$5+1&gt;'Primary Inputs'!$C$17,0,(SUM(OFFSET($I$76,0,AO$5-$I$5-$A118+1)))*$C171))</f>
        <v xml:space="preserve"> </v>
      </c>
      <c r="AP171" s="186" t="str">
        <f ca="1">IF(AP$5-$I$5&lt;$A118-1," ",IF(AP$5-$I$5+1&gt;'Primary Inputs'!$C$17,0,(SUM(OFFSET($I$76,0,AP$5-$I$5-$A118+1)))*$C171))</f>
        <v xml:space="preserve"> </v>
      </c>
      <c r="AQ171" s="186" t="str">
        <f ca="1">IF(AQ$5-$I$5&lt;$A118-1," ",IF(AQ$5-$I$5+1&gt;'Primary Inputs'!$C$17,0,(SUM(OFFSET($I$76,0,AQ$5-$I$5-$A118+1)))*$C171))</f>
        <v xml:space="preserve"> </v>
      </c>
      <c r="AR171" s="186" t="str">
        <f ca="1">IF(AR$5-$I$5&lt;$A118-1," ",IF(AR$5-$I$5+1&gt;'Primary Inputs'!$C$17,0,(SUM(OFFSET($I$76,0,AR$5-$I$5-$A118+1)))*$C171))</f>
        <v xml:space="preserve"> </v>
      </c>
      <c r="AS171" s="186" t="str">
        <f ca="1">IF(AS$5-$I$5&lt;$A118-1," ",IF(AS$5-$I$5+1&gt;'Primary Inputs'!$C$17,0,(SUM(OFFSET($I$76,0,AS$5-$I$5-$A118+1)))*$C171))</f>
        <v xml:space="preserve"> </v>
      </c>
      <c r="AT171" s="186" t="str">
        <f ca="1">IF(AT$5-$I$5&lt;$A118-1," ",IF(AT$5-$I$5+1&gt;'Primary Inputs'!$C$17,0,(SUM(OFFSET($I$76,0,AT$5-$I$5-$A118+1)))*$C171))</f>
        <v xml:space="preserve"> </v>
      </c>
      <c r="AU171" s="186">
        <f ca="1">IF(AU$5-$I$5&lt;$A118-1," ",IF(AU$5-$I$5+1&gt;'Primary Inputs'!$C$17,0,(SUM(OFFSET($I$76,0,AU$5-$I$5-$A118+1)))*$C171))</f>
        <v>0</v>
      </c>
      <c r="AV171" s="186">
        <f ca="1">IF(AV$5-$I$5&lt;$A118-1," ",IF(AV$5-$I$5+1&gt;'Primary Inputs'!$C$17,0,(SUM(OFFSET($I$76,0,AV$5-$I$5-$A118+1)))*$C171))</f>
        <v>0</v>
      </c>
      <c r="AW171" s="186">
        <f ca="1">IF(AW$5-$I$5&lt;$A118-1," ",IF(AW$5-$I$5+1&gt;'Primary Inputs'!$C$17,0,(SUM(OFFSET($I$76,0,AW$5-$I$5-$A118+1)))*$C171))</f>
        <v>0</v>
      </c>
      <c r="AX171" s="186">
        <f ca="1">IF(AX$5-$I$5&lt;$A118-1," ",IF(AX$5-$I$5+1&gt;'Primary Inputs'!$C$17,0,(SUM(OFFSET($I$76,0,AX$5-$I$5-$A118+1)))*$C171))</f>
        <v>0</v>
      </c>
      <c r="AY171" s="186">
        <f ca="1">IF(AY$5-$I$5&lt;$A118-1," ",IF(AY$5-$I$5+1&gt;'Primary Inputs'!$C$17,0,(SUM(OFFSET($I$76,0,AY$5-$I$5-$A118+1)))*$C171))</f>
        <v>0</v>
      </c>
      <c r="AZ171" s="186">
        <f ca="1">IF(AZ$5-$I$5&lt;$A118-1," ",IF(AZ$5-$I$5+1&gt;'Primary Inputs'!$C$17,0,(SUM(OFFSET($I$76,0,AZ$5-$I$5-$A118+1)))*$C171))</f>
        <v>0</v>
      </c>
      <c r="BA171" s="186">
        <f ca="1">IF(BA$5-$I$5&lt;$A118-1," ",IF(BA$5-$I$5+1&gt;'Primary Inputs'!$C$17,0,(SUM(OFFSET($I$76,0,BA$5-$I$5-$A118+1)))*$C171))</f>
        <v>0</v>
      </c>
      <c r="BB171" s="186">
        <f ca="1">IF(BB$5-$I$5&lt;$A118-1," ",IF(BB$5-$I$5+1&gt;'Primary Inputs'!$C$17,0,(SUM(OFFSET($I$76,0,BB$5-$I$5-$A118+1)))*$C171))</f>
        <v>0</v>
      </c>
      <c r="BC171" s="186">
        <f ca="1">IF(BC$5-$I$5&lt;$A118-1," ",IF(BC$5-$I$5+1&gt;'Primary Inputs'!$C$17,0,(SUM(OFFSET($I$76,0,BC$5-$I$5-$A118+1)))*$C171))</f>
        <v>0</v>
      </c>
      <c r="BD171" s="186">
        <f ca="1">IF(BD$5-$I$5&lt;$A118-1," ",IF(BD$5-$I$5+1&gt;'Primary Inputs'!$C$17,0,(SUM(OFFSET($I$76,0,BD$5-$I$5-$A118+1)))*$C171))</f>
        <v>0</v>
      </c>
      <c r="BE171" s="186">
        <f ca="1">IF(BE$5-$I$5&lt;$A118-1," ",IF(BE$5-$I$5+1&gt;'Primary Inputs'!$C$17,0,(SUM(OFFSET($I$76,0,BE$5-$I$5-$A118+1)))*$C171))</f>
        <v>0</v>
      </c>
      <c r="BF171" s="186">
        <f ca="1">IF(BF$5-$I$5&lt;$A118-1," ",IF(BF$5-$I$5+1&gt;'Primary Inputs'!$C$17,0,(SUM(OFFSET($I$76,0,BF$5-$I$5-$A118+1)))*$C171))</f>
        <v>0</v>
      </c>
    </row>
    <row r="172" spans="2:58">
      <c r="B172" s="134" t="s">
        <v>212</v>
      </c>
      <c r="C172" s="134">
        <f t="shared" ca="1" si="5"/>
        <v>0</v>
      </c>
      <c r="I172" s="186" t="str">
        <f ca="1">IF(I$5-$I$5&lt;$A119-1," ",IF(I$5-$I$5+1&gt;'Primary Inputs'!$C$17,0,(SUM(OFFSET($I$76,0,I$5-$I$5-$A119+1)))*$C172))</f>
        <v xml:space="preserve"> </v>
      </c>
      <c r="J172" s="186" t="str">
        <f ca="1">IF(J$5-$I$5&lt;$A119-1," ",IF(J$5-$I$5+1&gt;'Primary Inputs'!$C$17,0,(SUM(OFFSET($I$76,0,J$5-$I$5-$A119+1)))*$C172))</f>
        <v xml:space="preserve"> </v>
      </c>
      <c r="K172" s="186" t="str">
        <f ca="1">IF(K$5-$I$5&lt;$A119-1," ",IF(K$5-$I$5+1&gt;'Primary Inputs'!$C$17,0,(SUM(OFFSET($I$76,0,K$5-$I$5-$A119+1)))*$C172))</f>
        <v xml:space="preserve"> </v>
      </c>
      <c r="L172" s="186" t="str">
        <f ca="1">IF(L$5-$I$5&lt;$A119-1," ",IF(L$5-$I$5+1&gt;'Primary Inputs'!$C$17,0,(SUM(OFFSET($I$76,0,L$5-$I$5-$A119+1)))*$C172))</f>
        <v xml:space="preserve"> </v>
      </c>
      <c r="M172" s="186" t="str">
        <f ca="1">IF(M$5-$I$5&lt;$A119-1," ",IF(M$5-$I$5+1&gt;'Primary Inputs'!$C$17,0,(SUM(OFFSET($I$76,0,M$5-$I$5-$A119+1)))*$C172))</f>
        <v xml:space="preserve"> </v>
      </c>
      <c r="N172" s="186" t="str">
        <f ca="1">IF(N$5-$I$5&lt;$A119-1," ",IF(N$5-$I$5+1&gt;'Primary Inputs'!$C$17,0,(SUM(OFFSET($I$76,0,N$5-$I$5-$A119+1)))*$C172))</f>
        <v xml:space="preserve"> </v>
      </c>
      <c r="O172" s="186" t="str">
        <f ca="1">IF(O$5-$I$5&lt;$A119-1," ",IF(O$5-$I$5+1&gt;'Primary Inputs'!$C$17,0,(SUM(OFFSET($I$76,0,O$5-$I$5-$A119+1)))*$C172))</f>
        <v xml:space="preserve"> </v>
      </c>
      <c r="P172" s="186" t="str">
        <f ca="1">IF(P$5-$I$5&lt;$A119-1," ",IF(P$5-$I$5+1&gt;'Primary Inputs'!$C$17,0,(SUM(OFFSET($I$76,0,P$5-$I$5-$A119+1)))*$C172))</f>
        <v xml:space="preserve"> </v>
      </c>
      <c r="Q172" s="186" t="str">
        <f ca="1">IF(Q$5-$I$5&lt;$A119-1," ",IF(Q$5-$I$5+1&gt;'Primary Inputs'!$C$17,0,(SUM(OFFSET($I$76,0,Q$5-$I$5-$A119+1)))*$C172))</f>
        <v xml:space="preserve"> </v>
      </c>
      <c r="R172" s="186" t="str">
        <f ca="1">IF(R$5-$I$5&lt;$A119-1," ",IF(R$5-$I$5+1&gt;'Primary Inputs'!$C$17,0,(SUM(OFFSET($I$76,0,R$5-$I$5-$A119+1)))*$C172))</f>
        <v xml:space="preserve"> </v>
      </c>
      <c r="S172" s="186" t="str">
        <f ca="1">IF(S$5-$I$5&lt;$A119-1," ",IF(S$5-$I$5+1&gt;'Primary Inputs'!$C$17,0,(SUM(OFFSET($I$76,0,S$5-$I$5-$A119+1)))*$C172))</f>
        <v xml:space="preserve"> </v>
      </c>
      <c r="T172" s="186" t="str">
        <f ca="1">IF(T$5-$I$5&lt;$A119-1," ",IF(T$5-$I$5+1&gt;'Primary Inputs'!$C$17,0,(SUM(OFFSET($I$76,0,T$5-$I$5-$A119+1)))*$C172))</f>
        <v xml:space="preserve"> </v>
      </c>
      <c r="U172" s="186" t="str">
        <f ca="1">IF(U$5-$I$5&lt;$A119-1," ",IF(U$5-$I$5+1&gt;'Primary Inputs'!$C$17,0,(SUM(OFFSET($I$76,0,U$5-$I$5-$A119+1)))*$C172))</f>
        <v xml:space="preserve"> </v>
      </c>
      <c r="V172" s="186" t="str">
        <f ca="1">IF(V$5-$I$5&lt;$A119-1," ",IF(V$5-$I$5+1&gt;'Primary Inputs'!$C$17,0,(SUM(OFFSET($I$76,0,V$5-$I$5-$A119+1)))*$C172))</f>
        <v xml:space="preserve"> </v>
      </c>
      <c r="W172" s="186" t="str">
        <f ca="1">IF(W$5-$I$5&lt;$A119-1," ",IF(W$5-$I$5+1&gt;'Primary Inputs'!$C$17,0,(SUM(OFFSET($I$76,0,W$5-$I$5-$A119+1)))*$C172))</f>
        <v xml:space="preserve"> </v>
      </c>
      <c r="X172" s="186" t="str">
        <f ca="1">IF(X$5-$I$5&lt;$A119-1," ",IF(X$5-$I$5+1&gt;'Primary Inputs'!$C$17,0,(SUM(OFFSET($I$76,0,X$5-$I$5-$A119+1)))*$C172))</f>
        <v xml:space="preserve"> </v>
      </c>
      <c r="Y172" s="186" t="str">
        <f ca="1">IF(Y$5-$I$5&lt;$A119-1," ",IF(Y$5-$I$5+1&gt;'Primary Inputs'!$C$17,0,(SUM(OFFSET($I$76,0,Y$5-$I$5-$A119+1)))*$C172))</f>
        <v xml:space="preserve"> </v>
      </c>
      <c r="Z172" s="186" t="str">
        <f ca="1">IF(Z$5-$I$5&lt;$A119-1," ",IF(Z$5-$I$5+1&gt;'Primary Inputs'!$C$17,0,(SUM(OFFSET($I$76,0,Z$5-$I$5-$A119+1)))*$C172))</f>
        <v xml:space="preserve"> </v>
      </c>
      <c r="AA172" s="186" t="str">
        <f ca="1">IF(AA$5-$I$5&lt;$A119-1," ",IF(AA$5-$I$5+1&gt;'Primary Inputs'!$C$17,0,(SUM(OFFSET($I$76,0,AA$5-$I$5-$A119+1)))*$C172))</f>
        <v xml:space="preserve"> </v>
      </c>
      <c r="AB172" s="186" t="str">
        <f ca="1">IF(AB$5-$I$5&lt;$A119-1," ",IF(AB$5-$I$5+1&gt;'Primary Inputs'!$C$17,0,(SUM(OFFSET($I$76,0,AB$5-$I$5-$A119+1)))*$C172))</f>
        <v xml:space="preserve"> </v>
      </c>
      <c r="AC172" s="186" t="str">
        <f ca="1">IF(AC$5-$I$5&lt;$A119-1," ",IF(AC$5-$I$5+1&gt;'Primary Inputs'!$C$17,0,(SUM(OFFSET($I$76,0,AC$5-$I$5-$A119+1)))*$C172))</f>
        <v xml:space="preserve"> </v>
      </c>
      <c r="AD172" s="186" t="str">
        <f ca="1">IF(AD$5-$I$5&lt;$A119-1," ",IF(AD$5-$I$5+1&gt;'Primary Inputs'!$C$17,0,(SUM(OFFSET($I$76,0,AD$5-$I$5-$A119+1)))*$C172))</f>
        <v xml:space="preserve"> </v>
      </c>
      <c r="AE172" s="186" t="str">
        <f ca="1">IF(AE$5-$I$5&lt;$A119-1," ",IF(AE$5-$I$5+1&gt;'Primary Inputs'!$C$17,0,(SUM(OFFSET($I$76,0,AE$5-$I$5-$A119+1)))*$C172))</f>
        <v xml:space="preserve"> </v>
      </c>
      <c r="AF172" s="186" t="str">
        <f ca="1">IF(AF$5-$I$5&lt;$A119-1," ",IF(AF$5-$I$5+1&gt;'Primary Inputs'!$C$17,0,(SUM(OFFSET($I$76,0,AF$5-$I$5-$A119+1)))*$C172))</f>
        <v xml:space="preserve"> </v>
      </c>
      <c r="AG172" s="186" t="str">
        <f ca="1">IF(AG$5-$I$5&lt;$A119-1," ",IF(AG$5-$I$5+1&gt;'Primary Inputs'!$C$17,0,(SUM(OFFSET($I$76,0,AG$5-$I$5-$A119+1)))*$C172))</f>
        <v xml:space="preserve"> </v>
      </c>
      <c r="AH172" s="186" t="str">
        <f ca="1">IF(AH$5-$I$5&lt;$A119-1," ",IF(AH$5-$I$5+1&gt;'Primary Inputs'!$C$17,0,(SUM(OFFSET($I$76,0,AH$5-$I$5-$A119+1)))*$C172))</f>
        <v xml:space="preserve"> </v>
      </c>
      <c r="AI172" s="186" t="str">
        <f ca="1">IF(AI$5-$I$5&lt;$A119-1," ",IF(AI$5-$I$5+1&gt;'Primary Inputs'!$C$17,0,(SUM(OFFSET($I$76,0,AI$5-$I$5-$A119+1)))*$C172))</f>
        <v xml:space="preserve"> </v>
      </c>
      <c r="AJ172" s="186" t="str">
        <f ca="1">IF(AJ$5-$I$5&lt;$A119-1," ",IF(AJ$5-$I$5+1&gt;'Primary Inputs'!$C$17,0,(SUM(OFFSET($I$76,0,AJ$5-$I$5-$A119+1)))*$C172))</f>
        <v xml:space="preserve"> </v>
      </c>
      <c r="AK172" s="186" t="str">
        <f ca="1">IF(AK$5-$I$5&lt;$A119-1," ",IF(AK$5-$I$5+1&gt;'Primary Inputs'!$C$17,0,(SUM(OFFSET($I$76,0,AK$5-$I$5-$A119+1)))*$C172))</f>
        <v xml:space="preserve"> </v>
      </c>
      <c r="AL172" s="186" t="str">
        <f ca="1">IF(AL$5-$I$5&lt;$A119-1," ",IF(AL$5-$I$5+1&gt;'Primary Inputs'!$C$17,0,(SUM(OFFSET($I$76,0,AL$5-$I$5-$A119+1)))*$C172))</f>
        <v xml:space="preserve"> </v>
      </c>
      <c r="AM172" s="186" t="str">
        <f ca="1">IF(AM$5-$I$5&lt;$A119-1," ",IF(AM$5-$I$5+1&gt;'Primary Inputs'!$C$17,0,(SUM(OFFSET($I$76,0,AM$5-$I$5-$A119+1)))*$C172))</f>
        <v xml:space="preserve"> </v>
      </c>
      <c r="AN172" s="186" t="str">
        <f ca="1">IF(AN$5-$I$5&lt;$A119-1," ",IF(AN$5-$I$5+1&gt;'Primary Inputs'!$C$17,0,(SUM(OFFSET($I$76,0,AN$5-$I$5-$A119+1)))*$C172))</f>
        <v xml:space="preserve"> </v>
      </c>
      <c r="AO172" s="186" t="str">
        <f ca="1">IF(AO$5-$I$5&lt;$A119-1," ",IF(AO$5-$I$5+1&gt;'Primary Inputs'!$C$17,0,(SUM(OFFSET($I$76,0,AO$5-$I$5-$A119+1)))*$C172))</f>
        <v xml:space="preserve"> </v>
      </c>
      <c r="AP172" s="186" t="str">
        <f ca="1">IF(AP$5-$I$5&lt;$A119-1," ",IF(AP$5-$I$5+1&gt;'Primary Inputs'!$C$17,0,(SUM(OFFSET($I$76,0,AP$5-$I$5-$A119+1)))*$C172))</f>
        <v xml:space="preserve"> </v>
      </c>
      <c r="AQ172" s="186" t="str">
        <f ca="1">IF(AQ$5-$I$5&lt;$A119-1," ",IF(AQ$5-$I$5+1&gt;'Primary Inputs'!$C$17,0,(SUM(OFFSET($I$76,0,AQ$5-$I$5-$A119+1)))*$C172))</f>
        <v xml:space="preserve"> </v>
      </c>
      <c r="AR172" s="186" t="str">
        <f ca="1">IF(AR$5-$I$5&lt;$A119-1," ",IF(AR$5-$I$5+1&gt;'Primary Inputs'!$C$17,0,(SUM(OFFSET($I$76,0,AR$5-$I$5-$A119+1)))*$C172))</f>
        <v xml:space="preserve"> </v>
      </c>
      <c r="AS172" s="186" t="str">
        <f ca="1">IF(AS$5-$I$5&lt;$A119-1," ",IF(AS$5-$I$5+1&gt;'Primary Inputs'!$C$17,0,(SUM(OFFSET($I$76,0,AS$5-$I$5-$A119+1)))*$C172))</f>
        <v xml:space="preserve"> </v>
      </c>
      <c r="AT172" s="186" t="str">
        <f ca="1">IF(AT$5-$I$5&lt;$A119-1," ",IF(AT$5-$I$5+1&gt;'Primary Inputs'!$C$17,0,(SUM(OFFSET($I$76,0,AT$5-$I$5-$A119+1)))*$C172))</f>
        <v xml:space="preserve"> </v>
      </c>
      <c r="AU172" s="186" t="str">
        <f ca="1">IF(AU$5-$I$5&lt;$A119-1," ",IF(AU$5-$I$5+1&gt;'Primary Inputs'!$C$17,0,(SUM(OFFSET($I$76,0,AU$5-$I$5-$A119+1)))*$C172))</f>
        <v xml:space="preserve"> </v>
      </c>
      <c r="AV172" s="186">
        <f ca="1">IF(AV$5-$I$5&lt;$A119-1," ",IF(AV$5-$I$5+1&gt;'Primary Inputs'!$C$17,0,(SUM(OFFSET($I$76,0,AV$5-$I$5-$A119+1)))*$C172))</f>
        <v>0</v>
      </c>
      <c r="AW172" s="186">
        <f ca="1">IF(AW$5-$I$5&lt;$A119-1," ",IF(AW$5-$I$5+1&gt;'Primary Inputs'!$C$17,0,(SUM(OFFSET($I$76,0,AW$5-$I$5-$A119+1)))*$C172))</f>
        <v>0</v>
      </c>
      <c r="AX172" s="186">
        <f ca="1">IF(AX$5-$I$5&lt;$A119-1," ",IF(AX$5-$I$5+1&gt;'Primary Inputs'!$C$17,0,(SUM(OFFSET($I$76,0,AX$5-$I$5-$A119+1)))*$C172))</f>
        <v>0</v>
      </c>
      <c r="AY172" s="186">
        <f ca="1">IF(AY$5-$I$5&lt;$A119-1," ",IF(AY$5-$I$5+1&gt;'Primary Inputs'!$C$17,0,(SUM(OFFSET($I$76,0,AY$5-$I$5-$A119+1)))*$C172))</f>
        <v>0</v>
      </c>
      <c r="AZ172" s="186">
        <f ca="1">IF(AZ$5-$I$5&lt;$A119-1," ",IF(AZ$5-$I$5+1&gt;'Primary Inputs'!$C$17,0,(SUM(OFFSET($I$76,0,AZ$5-$I$5-$A119+1)))*$C172))</f>
        <v>0</v>
      </c>
      <c r="BA172" s="186">
        <f ca="1">IF(BA$5-$I$5&lt;$A119-1," ",IF(BA$5-$I$5+1&gt;'Primary Inputs'!$C$17,0,(SUM(OFFSET($I$76,0,BA$5-$I$5-$A119+1)))*$C172))</f>
        <v>0</v>
      </c>
      <c r="BB172" s="186">
        <f ca="1">IF(BB$5-$I$5&lt;$A119-1," ",IF(BB$5-$I$5+1&gt;'Primary Inputs'!$C$17,0,(SUM(OFFSET($I$76,0,BB$5-$I$5-$A119+1)))*$C172))</f>
        <v>0</v>
      </c>
      <c r="BC172" s="186">
        <f ca="1">IF(BC$5-$I$5&lt;$A119-1," ",IF(BC$5-$I$5+1&gt;'Primary Inputs'!$C$17,0,(SUM(OFFSET($I$76,0,BC$5-$I$5-$A119+1)))*$C172))</f>
        <v>0</v>
      </c>
      <c r="BD172" s="186">
        <f ca="1">IF(BD$5-$I$5&lt;$A119-1," ",IF(BD$5-$I$5+1&gt;'Primary Inputs'!$C$17,0,(SUM(OFFSET($I$76,0,BD$5-$I$5-$A119+1)))*$C172))</f>
        <v>0</v>
      </c>
      <c r="BE172" s="186">
        <f ca="1">IF(BE$5-$I$5&lt;$A119-1," ",IF(BE$5-$I$5+1&gt;'Primary Inputs'!$C$17,0,(SUM(OFFSET($I$76,0,BE$5-$I$5-$A119+1)))*$C172))</f>
        <v>0</v>
      </c>
      <c r="BF172" s="186">
        <f ca="1">IF(BF$5-$I$5&lt;$A119-1," ",IF(BF$5-$I$5+1&gt;'Primary Inputs'!$C$17,0,(SUM(OFFSET($I$76,0,BF$5-$I$5-$A119+1)))*$C172))</f>
        <v>0</v>
      </c>
    </row>
    <row r="173" spans="2:58">
      <c r="B173" s="134" t="s">
        <v>213</v>
      </c>
      <c r="C173" s="134">
        <f t="shared" ca="1" si="5"/>
        <v>0</v>
      </c>
      <c r="I173" s="186" t="str">
        <f ca="1">IF(I$5-$I$5&lt;$A120-1," ",IF(I$5-$I$5+1&gt;'Primary Inputs'!$C$17,0,(SUM(OFFSET($I$76,0,I$5-$I$5-$A120+1)))*$C173))</f>
        <v xml:space="preserve"> </v>
      </c>
      <c r="J173" s="186" t="str">
        <f ca="1">IF(J$5-$I$5&lt;$A120-1," ",IF(J$5-$I$5+1&gt;'Primary Inputs'!$C$17,0,(SUM(OFFSET($I$76,0,J$5-$I$5-$A120+1)))*$C173))</f>
        <v xml:space="preserve"> </v>
      </c>
      <c r="K173" s="186" t="str">
        <f ca="1">IF(K$5-$I$5&lt;$A120-1," ",IF(K$5-$I$5+1&gt;'Primary Inputs'!$C$17,0,(SUM(OFFSET($I$76,0,K$5-$I$5-$A120+1)))*$C173))</f>
        <v xml:space="preserve"> </v>
      </c>
      <c r="L173" s="186" t="str">
        <f ca="1">IF(L$5-$I$5&lt;$A120-1," ",IF(L$5-$I$5+1&gt;'Primary Inputs'!$C$17,0,(SUM(OFFSET($I$76,0,L$5-$I$5-$A120+1)))*$C173))</f>
        <v xml:space="preserve"> </v>
      </c>
      <c r="M173" s="186" t="str">
        <f ca="1">IF(M$5-$I$5&lt;$A120-1," ",IF(M$5-$I$5+1&gt;'Primary Inputs'!$C$17,0,(SUM(OFFSET($I$76,0,M$5-$I$5-$A120+1)))*$C173))</f>
        <v xml:space="preserve"> </v>
      </c>
      <c r="N173" s="186" t="str">
        <f ca="1">IF(N$5-$I$5&lt;$A120-1," ",IF(N$5-$I$5+1&gt;'Primary Inputs'!$C$17,0,(SUM(OFFSET($I$76,0,N$5-$I$5-$A120+1)))*$C173))</f>
        <v xml:space="preserve"> </v>
      </c>
      <c r="O173" s="186" t="str">
        <f ca="1">IF(O$5-$I$5&lt;$A120-1," ",IF(O$5-$I$5+1&gt;'Primary Inputs'!$C$17,0,(SUM(OFFSET($I$76,0,O$5-$I$5-$A120+1)))*$C173))</f>
        <v xml:space="preserve"> </v>
      </c>
      <c r="P173" s="186" t="str">
        <f ca="1">IF(P$5-$I$5&lt;$A120-1," ",IF(P$5-$I$5+1&gt;'Primary Inputs'!$C$17,0,(SUM(OFFSET($I$76,0,P$5-$I$5-$A120+1)))*$C173))</f>
        <v xml:space="preserve"> </v>
      </c>
      <c r="Q173" s="186" t="str">
        <f ca="1">IF(Q$5-$I$5&lt;$A120-1," ",IF(Q$5-$I$5+1&gt;'Primary Inputs'!$C$17,0,(SUM(OFFSET($I$76,0,Q$5-$I$5-$A120+1)))*$C173))</f>
        <v xml:space="preserve"> </v>
      </c>
      <c r="R173" s="186" t="str">
        <f ca="1">IF(R$5-$I$5&lt;$A120-1," ",IF(R$5-$I$5+1&gt;'Primary Inputs'!$C$17,0,(SUM(OFFSET($I$76,0,R$5-$I$5-$A120+1)))*$C173))</f>
        <v xml:space="preserve"> </v>
      </c>
      <c r="S173" s="186" t="str">
        <f ca="1">IF(S$5-$I$5&lt;$A120-1," ",IF(S$5-$I$5+1&gt;'Primary Inputs'!$C$17,0,(SUM(OFFSET($I$76,0,S$5-$I$5-$A120+1)))*$C173))</f>
        <v xml:space="preserve"> </v>
      </c>
      <c r="T173" s="186" t="str">
        <f ca="1">IF(T$5-$I$5&lt;$A120-1," ",IF(T$5-$I$5+1&gt;'Primary Inputs'!$C$17,0,(SUM(OFFSET($I$76,0,T$5-$I$5-$A120+1)))*$C173))</f>
        <v xml:space="preserve"> </v>
      </c>
      <c r="U173" s="186" t="str">
        <f ca="1">IF(U$5-$I$5&lt;$A120-1," ",IF(U$5-$I$5+1&gt;'Primary Inputs'!$C$17,0,(SUM(OFFSET($I$76,0,U$5-$I$5-$A120+1)))*$C173))</f>
        <v xml:space="preserve"> </v>
      </c>
      <c r="V173" s="186" t="str">
        <f ca="1">IF(V$5-$I$5&lt;$A120-1," ",IF(V$5-$I$5+1&gt;'Primary Inputs'!$C$17,0,(SUM(OFFSET($I$76,0,V$5-$I$5-$A120+1)))*$C173))</f>
        <v xml:space="preserve"> </v>
      </c>
      <c r="W173" s="186" t="str">
        <f ca="1">IF(W$5-$I$5&lt;$A120-1," ",IF(W$5-$I$5+1&gt;'Primary Inputs'!$C$17,0,(SUM(OFFSET($I$76,0,W$5-$I$5-$A120+1)))*$C173))</f>
        <v xml:space="preserve"> </v>
      </c>
      <c r="X173" s="186" t="str">
        <f ca="1">IF(X$5-$I$5&lt;$A120-1," ",IF(X$5-$I$5+1&gt;'Primary Inputs'!$C$17,0,(SUM(OFFSET($I$76,0,X$5-$I$5-$A120+1)))*$C173))</f>
        <v xml:space="preserve"> </v>
      </c>
      <c r="Y173" s="186" t="str">
        <f ca="1">IF(Y$5-$I$5&lt;$A120-1," ",IF(Y$5-$I$5+1&gt;'Primary Inputs'!$C$17,0,(SUM(OFFSET($I$76,0,Y$5-$I$5-$A120+1)))*$C173))</f>
        <v xml:space="preserve"> </v>
      </c>
      <c r="Z173" s="186" t="str">
        <f ca="1">IF(Z$5-$I$5&lt;$A120-1," ",IF(Z$5-$I$5+1&gt;'Primary Inputs'!$C$17,0,(SUM(OFFSET($I$76,0,Z$5-$I$5-$A120+1)))*$C173))</f>
        <v xml:space="preserve"> </v>
      </c>
      <c r="AA173" s="186" t="str">
        <f ca="1">IF(AA$5-$I$5&lt;$A120-1," ",IF(AA$5-$I$5+1&gt;'Primary Inputs'!$C$17,0,(SUM(OFFSET($I$76,0,AA$5-$I$5-$A120+1)))*$C173))</f>
        <v xml:space="preserve"> </v>
      </c>
      <c r="AB173" s="186" t="str">
        <f ca="1">IF(AB$5-$I$5&lt;$A120-1," ",IF(AB$5-$I$5+1&gt;'Primary Inputs'!$C$17,0,(SUM(OFFSET($I$76,0,AB$5-$I$5-$A120+1)))*$C173))</f>
        <v xml:space="preserve"> </v>
      </c>
      <c r="AC173" s="186" t="str">
        <f ca="1">IF(AC$5-$I$5&lt;$A120-1," ",IF(AC$5-$I$5+1&gt;'Primary Inputs'!$C$17,0,(SUM(OFFSET($I$76,0,AC$5-$I$5-$A120+1)))*$C173))</f>
        <v xml:space="preserve"> </v>
      </c>
      <c r="AD173" s="186" t="str">
        <f ca="1">IF(AD$5-$I$5&lt;$A120-1," ",IF(AD$5-$I$5+1&gt;'Primary Inputs'!$C$17,0,(SUM(OFFSET($I$76,0,AD$5-$I$5-$A120+1)))*$C173))</f>
        <v xml:space="preserve"> </v>
      </c>
      <c r="AE173" s="186" t="str">
        <f ca="1">IF(AE$5-$I$5&lt;$A120-1," ",IF(AE$5-$I$5+1&gt;'Primary Inputs'!$C$17,0,(SUM(OFFSET($I$76,0,AE$5-$I$5-$A120+1)))*$C173))</f>
        <v xml:space="preserve"> </v>
      </c>
      <c r="AF173" s="186" t="str">
        <f ca="1">IF(AF$5-$I$5&lt;$A120-1," ",IF(AF$5-$I$5+1&gt;'Primary Inputs'!$C$17,0,(SUM(OFFSET($I$76,0,AF$5-$I$5-$A120+1)))*$C173))</f>
        <v xml:space="preserve"> </v>
      </c>
      <c r="AG173" s="186" t="str">
        <f ca="1">IF(AG$5-$I$5&lt;$A120-1," ",IF(AG$5-$I$5+1&gt;'Primary Inputs'!$C$17,0,(SUM(OFFSET($I$76,0,AG$5-$I$5-$A120+1)))*$C173))</f>
        <v xml:space="preserve"> </v>
      </c>
      <c r="AH173" s="186" t="str">
        <f ca="1">IF(AH$5-$I$5&lt;$A120-1," ",IF(AH$5-$I$5+1&gt;'Primary Inputs'!$C$17,0,(SUM(OFFSET($I$76,0,AH$5-$I$5-$A120+1)))*$C173))</f>
        <v xml:space="preserve"> </v>
      </c>
      <c r="AI173" s="186" t="str">
        <f ca="1">IF(AI$5-$I$5&lt;$A120-1," ",IF(AI$5-$I$5+1&gt;'Primary Inputs'!$C$17,0,(SUM(OFFSET($I$76,0,AI$5-$I$5-$A120+1)))*$C173))</f>
        <v xml:space="preserve"> </v>
      </c>
      <c r="AJ173" s="186" t="str">
        <f ca="1">IF(AJ$5-$I$5&lt;$A120-1," ",IF(AJ$5-$I$5+1&gt;'Primary Inputs'!$C$17,0,(SUM(OFFSET($I$76,0,AJ$5-$I$5-$A120+1)))*$C173))</f>
        <v xml:space="preserve"> </v>
      </c>
      <c r="AK173" s="186" t="str">
        <f ca="1">IF(AK$5-$I$5&lt;$A120-1," ",IF(AK$5-$I$5+1&gt;'Primary Inputs'!$C$17,0,(SUM(OFFSET($I$76,0,AK$5-$I$5-$A120+1)))*$C173))</f>
        <v xml:space="preserve"> </v>
      </c>
      <c r="AL173" s="186" t="str">
        <f ca="1">IF(AL$5-$I$5&lt;$A120-1," ",IF(AL$5-$I$5+1&gt;'Primary Inputs'!$C$17,0,(SUM(OFFSET($I$76,0,AL$5-$I$5-$A120+1)))*$C173))</f>
        <v xml:space="preserve"> </v>
      </c>
      <c r="AM173" s="186" t="str">
        <f ca="1">IF(AM$5-$I$5&lt;$A120-1," ",IF(AM$5-$I$5+1&gt;'Primary Inputs'!$C$17,0,(SUM(OFFSET($I$76,0,AM$5-$I$5-$A120+1)))*$C173))</f>
        <v xml:space="preserve"> </v>
      </c>
      <c r="AN173" s="186" t="str">
        <f ca="1">IF(AN$5-$I$5&lt;$A120-1," ",IF(AN$5-$I$5+1&gt;'Primary Inputs'!$C$17,0,(SUM(OFFSET($I$76,0,AN$5-$I$5-$A120+1)))*$C173))</f>
        <v xml:space="preserve"> </v>
      </c>
      <c r="AO173" s="186" t="str">
        <f ca="1">IF(AO$5-$I$5&lt;$A120-1," ",IF(AO$5-$I$5+1&gt;'Primary Inputs'!$C$17,0,(SUM(OFFSET($I$76,0,AO$5-$I$5-$A120+1)))*$C173))</f>
        <v xml:space="preserve"> </v>
      </c>
      <c r="AP173" s="186" t="str">
        <f ca="1">IF(AP$5-$I$5&lt;$A120-1," ",IF(AP$5-$I$5+1&gt;'Primary Inputs'!$C$17,0,(SUM(OFFSET($I$76,0,AP$5-$I$5-$A120+1)))*$C173))</f>
        <v xml:space="preserve"> </v>
      </c>
      <c r="AQ173" s="186" t="str">
        <f ca="1">IF(AQ$5-$I$5&lt;$A120-1," ",IF(AQ$5-$I$5+1&gt;'Primary Inputs'!$C$17,0,(SUM(OFFSET($I$76,0,AQ$5-$I$5-$A120+1)))*$C173))</f>
        <v xml:space="preserve"> </v>
      </c>
      <c r="AR173" s="186" t="str">
        <f ca="1">IF(AR$5-$I$5&lt;$A120-1," ",IF(AR$5-$I$5+1&gt;'Primary Inputs'!$C$17,0,(SUM(OFFSET($I$76,0,AR$5-$I$5-$A120+1)))*$C173))</f>
        <v xml:space="preserve"> </v>
      </c>
      <c r="AS173" s="186" t="str">
        <f ca="1">IF(AS$5-$I$5&lt;$A120-1," ",IF(AS$5-$I$5+1&gt;'Primary Inputs'!$C$17,0,(SUM(OFFSET($I$76,0,AS$5-$I$5-$A120+1)))*$C173))</f>
        <v xml:space="preserve"> </v>
      </c>
      <c r="AT173" s="186" t="str">
        <f ca="1">IF(AT$5-$I$5&lt;$A120-1," ",IF(AT$5-$I$5+1&gt;'Primary Inputs'!$C$17,0,(SUM(OFFSET($I$76,0,AT$5-$I$5-$A120+1)))*$C173))</f>
        <v xml:space="preserve"> </v>
      </c>
      <c r="AU173" s="186" t="str">
        <f ca="1">IF(AU$5-$I$5&lt;$A120-1," ",IF(AU$5-$I$5+1&gt;'Primary Inputs'!$C$17,0,(SUM(OFFSET($I$76,0,AU$5-$I$5-$A120+1)))*$C173))</f>
        <v xml:space="preserve"> </v>
      </c>
      <c r="AV173" s="186" t="str">
        <f ca="1">IF(AV$5-$I$5&lt;$A120-1," ",IF(AV$5-$I$5+1&gt;'Primary Inputs'!$C$17,0,(SUM(OFFSET($I$76,0,AV$5-$I$5-$A120+1)))*$C173))</f>
        <v xml:space="preserve"> </v>
      </c>
      <c r="AW173" s="186">
        <f ca="1">IF(AW$5-$I$5&lt;$A120-1," ",IF(AW$5-$I$5+1&gt;'Primary Inputs'!$C$17,0,(SUM(OFFSET($I$76,0,AW$5-$I$5-$A120+1)))*$C173))</f>
        <v>0</v>
      </c>
      <c r="AX173" s="186">
        <f ca="1">IF(AX$5-$I$5&lt;$A120-1," ",IF(AX$5-$I$5+1&gt;'Primary Inputs'!$C$17,0,(SUM(OFFSET($I$76,0,AX$5-$I$5-$A120+1)))*$C173))</f>
        <v>0</v>
      </c>
      <c r="AY173" s="186">
        <f ca="1">IF(AY$5-$I$5&lt;$A120-1," ",IF(AY$5-$I$5+1&gt;'Primary Inputs'!$C$17,0,(SUM(OFFSET($I$76,0,AY$5-$I$5-$A120+1)))*$C173))</f>
        <v>0</v>
      </c>
      <c r="AZ173" s="186">
        <f ca="1">IF(AZ$5-$I$5&lt;$A120-1," ",IF(AZ$5-$I$5+1&gt;'Primary Inputs'!$C$17,0,(SUM(OFFSET($I$76,0,AZ$5-$I$5-$A120+1)))*$C173))</f>
        <v>0</v>
      </c>
      <c r="BA173" s="186">
        <f ca="1">IF(BA$5-$I$5&lt;$A120-1," ",IF(BA$5-$I$5+1&gt;'Primary Inputs'!$C$17,0,(SUM(OFFSET($I$76,0,BA$5-$I$5-$A120+1)))*$C173))</f>
        <v>0</v>
      </c>
      <c r="BB173" s="186">
        <f ca="1">IF(BB$5-$I$5&lt;$A120-1," ",IF(BB$5-$I$5+1&gt;'Primary Inputs'!$C$17,0,(SUM(OFFSET($I$76,0,BB$5-$I$5-$A120+1)))*$C173))</f>
        <v>0</v>
      </c>
      <c r="BC173" s="186">
        <f ca="1">IF(BC$5-$I$5&lt;$A120-1," ",IF(BC$5-$I$5+1&gt;'Primary Inputs'!$C$17,0,(SUM(OFFSET($I$76,0,BC$5-$I$5-$A120+1)))*$C173))</f>
        <v>0</v>
      </c>
      <c r="BD173" s="186">
        <f ca="1">IF(BD$5-$I$5&lt;$A120-1," ",IF(BD$5-$I$5+1&gt;'Primary Inputs'!$C$17,0,(SUM(OFFSET($I$76,0,BD$5-$I$5-$A120+1)))*$C173))</f>
        <v>0</v>
      </c>
      <c r="BE173" s="186">
        <f ca="1">IF(BE$5-$I$5&lt;$A120-1," ",IF(BE$5-$I$5+1&gt;'Primary Inputs'!$C$17,0,(SUM(OFFSET($I$76,0,BE$5-$I$5-$A120+1)))*$C173))</f>
        <v>0</v>
      </c>
      <c r="BF173" s="186">
        <f ca="1">IF(BF$5-$I$5&lt;$A120-1," ",IF(BF$5-$I$5+1&gt;'Primary Inputs'!$C$17,0,(SUM(OFFSET($I$76,0,BF$5-$I$5-$A120+1)))*$C173))</f>
        <v>0</v>
      </c>
    </row>
    <row r="174" spans="2:58">
      <c r="B174" s="134" t="s">
        <v>214</v>
      </c>
      <c r="C174" s="134">
        <f t="shared" ca="1" si="5"/>
        <v>0</v>
      </c>
      <c r="I174" s="186" t="str">
        <f ca="1">IF(I$5-$I$5&lt;$A121-1," ",IF(I$5-$I$5+1&gt;'Primary Inputs'!$C$17,0,(SUM(OFFSET($I$76,0,I$5-$I$5-$A121+1)))*$C174))</f>
        <v xml:space="preserve"> </v>
      </c>
      <c r="J174" s="186" t="str">
        <f ca="1">IF(J$5-$I$5&lt;$A121-1," ",IF(J$5-$I$5+1&gt;'Primary Inputs'!$C$17,0,(SUM(OFFSET($I$76,0,J$5-$I$5-$A121+1)))*$C174))</f>
        <v xml:space="preserve"> </v>
      </c>
      <c r="K174" s="186" t="str">
        <f ca="1">IF(K$5-$I$5&lt;$A121-1," ",IF(K$5-$I$5+1&gt;'Primary Inputs'!$C$17,0,(SUM(OFFSET($I$76,0,K$5-$I$5-$A121+1)))*$C174))</f>
        <v xml:space="preserve"> </v>
      </c>
      <c r="L174" s="186" t="str">
        <f ca="1">IF(L$5-$I$5&lt;$A121-1," ",IF(L$5-$I$5+1&gt;'Primary Inputs'!$C$17,0,(SUM(OFFSET($I$76,0,L$5-$I$5-$A121+1)))*$C174))</f>
        <v xml:space="preserve"> </v>
      </c>
      <c r="M174" s="186" t="str">
        <f ca="1">IF(M$5-$I$5&lt;$A121-1," ",IF(M$5-$I$5+1&gt;'Primary Inputs'!$C$17,0,(SUM(OFFSET($I$76,0,M$5-$I$5-$A121+1)))*$C174))</f>
        <v xml:space="preserve"> </v>
      </c>
      <c r="N174" s="186" t="str">
        <f ca="1">IF(N$5-$I$5&lt;$A121-1," ",IF(N$5-$I$5+1&gt;'Primary Inputs'!$C$17,0,(SUM(OFFSET($I$76,0,N$5-$I$5-$A121+1)))*$C174))</f>
        <v xml:space="preserve"> </v>
      </c>
      <c r="O174" s="186" t="str">
        <f ca="1">IF(O$5-$I$5&lt;$A121-1," ",IF(O$5-$I$5+1&gt;'Primary Inputs'!$C$17,0,(SUM(OFFSET($I$76,0,O$5-$I$5-$A121+1)))*$C174))</f>
        <v xml:space="preserve"> </v>
      </c>
      <c r="P174" s="186" t="str">
        <f ca="1">IF(P$5-$I$5&lt;$A121-1," ",IF(P$5-$I$5+1&gt;'Primary Inputs'!$C$17,0,(SUM(OFFSET($I$76,0,P$5-$I$5-$A121+1)))*$C174))</f>
        <v xml:space="preserve"> </v>
      </c>
      <c r="Q174" s="186" t="str">
        <f ca="1">IF(Q$5-$I$5&lt;$A121-1," ",IF(Q$5-$I$5+1&gt;'Primary Inputs'!$C$17,0,(SUM(OFFSET($I$76,0,Q$5-$I$5-$A121+1)))*$C174))</f>
        <v xml:space="preserve"> </v>
      </c>
      <c r="R174" s="186" t="str">
        <f ca="1">IF(R$5-$I$5&lt;$A121-1," ",IF(R$5-$I$5+1&gt;'Primary Inputs'!$C$17,0,(SUM(OFFSET($I$76,0,R$5-$I$5-$A121+1)))*$C174))</f>
        <v xml:space="preserve"> </v>
      </c>
      <c r="S174" s="186" t="str">
        <f ca="1">IF(S$5-$I$5&lt;$A121-1," ",IF(S$5-$I$5+1&gt;'Primary Inputs'!$C$17,0,(SUM(OFFSET($I$76,0,S$5-$I$5-$A121+1)))*$C174))</f>
        <v xml:space="preserve"> </v>
      </c>
      <c r="T174" s="186" t="str">
        <f ca="1">IF(T$5-$I$5&lt;$A121-1," ",IF(T$5-$I$5+1&gt;'Primary Inputs'!$C$17,0,(SUM(OFFSET($I$76,0,T$5-$I$5-$A121+1)))*$C174))</f>
        <v xml:space="preserve"> </v>
      </c>
      <c r="U174" s="186" t="str">
        <f ca="1">IF(U$5-$I$5&lt;$A121-1," ",IF(U$5-$I$5+1&gt;'Primary Inputs'!$C$17,0,(SUM(OFFSET($I$76,0,U$5-$I$5-$A121+1)))*$C174))</f>
        <v xml:space="preserve"> </v>
      </c>
      <c r="V174" s="186" t="str">
        <f ca="1">IF(V$5-$I$5&lt;$A121-1," ",IF(V$5-$I$5+1&gt;'Primary Inputs'!$C$17,0,(SUM(OFFSET($I$76,0,V$5-$I$5-$A121+1)))*$C174))</f>
        <v xml:space="preserve"> </v>
      </c>
      <c r="W174" s="186" t="str">
        <f ca="1">IF(W$5-$I$5&lt;$A121-1," ",IF(W$5-$I$5+1&gt;'Primary Inputs'!$C$17,0,(SUM(OFFSET($I$76,0,W$5-$I$5-$A121+1)))*$C174))</f>
        <v xml:space="preserve"> </v>
      </c>
      <c r="X174" s="186" t="str">
        <f ca="1">IF(X$5-$I$5&lt;$A121-1," ",IF(X$5-$I$5+1&gt;'Primary Inputs'!$C$17,0,(SUM(OFFSET($I$76,0,X$5-$I$5-$A121+1)))*$C174))</f>
        <v xml:space="preserve"> </v>
      </c>
      <c r="Y174" s="186" t="str">
        <f ca="1">IF(Y$5-$I$5&lt;$A121-1," ",IF(Y$5-$I$5+1&gt;'Primary Inputs'!$C$17,0,(SUM(OFFSET($I$76,0,Y$5-$I$5-$A121+1)))*$C174))</f>
        <v xml:space="preserve"> </v>
      </c>
      <c r="Z174" s="186" t="str">
        <f ca="1">IF(Z$5-$I$5&lt;$A121-1," ",IF(Z$5-$I$5+1&gt;'Primary Inputs'!$C$17,0,(SUM(OFFSET($I$76,0,Z$5-$I$5-$A121+1)))*$C174))</f>
        <v xml:space="preserve"> </v>
      </c>
      <c r="AA174" s="186" t="str">
        <f ca="1">IF(AA$5-$I$5&lt;$A121-1," ",IF(AA$5-$I$5+1&gt;'Primary Inputs'!$C$17,0,(SUM(OFFSET($I$76,0,AA$5-$I$5-$A121+1)))*$C174))</f>
        <v xml:space="preserve"> </v>
      </c>
      <c r="AB174" s="186" t="str">
        <f ca="1">IF(AB$5-$I$5&lt;$A121-1," ",IF(AB$5-$I$5+1&gt;'Primary Inputs'!$C$17,0,(SUM(OFFSET($I$76,0,AB$5-$I$5-$A121+1)))*$C174))</f>
        <v xml:space="preserve"> </v>
      </c>
      <c r="AC174" s="186" t="str">
        <f ca="1">IF(AC$5-$I$5&lt;$A121-1," ",IF(AC$5-$I$5+1&gt;'Primary Inputs'!$C$17,0,(SUM(OFFSET($I$76,0,AC$5-$I$5-$A121+1)))*$C174))</f>
        <v xml:space="preserve"> </v>
      </c>
      <c r="AD174" s="186" t="str">
        <f ca="1">IF(AD$5-$I$5&lt;$A121-1," ",IF(AD$5-$I$5+1&gt;'Primary Inputs'!$C$17,0,(SUM(OFFSET($I$76,0,AD$5-$I$5-$A121+1)))*$C174))</f>
        <v xml:space="preserve"> </v>
      </c>
      <c r="AE174" s="186" t="str">
        <f ca="1">IF(AE$5-$I$5&lt;$A121-1," ",IF(AE$5-$I$5+1&gt;'Primary Inputs'!$C$17,0,(SUM(OFFSET($I$76,0,AE$5-$I$5-$A121+1)))*$C174))</f>
        <v xml:space="preserve"> </v>
      </c>
      <c r="AF174" s="186" t="str">
        <f ca="1">IF(AF$5-$I$5&lt;$A121-1," ",IF(AF$5-$I$5+1&gt;'Primary Inputs'!$C$17,0,(SUM(OFFSET($I$76,0,AF$5-$I$5-$A121+1)))*$C174))</f>
        <v xml:space="preserve"> </v>
      </c>
      <c r="AG174" s="186" t="str">
        <f ca="1">IF(AG$5-$I$5&lt;$A121-1," ",IF(AG$5-$I$5+1&gt;'Primary Inputs'!$C$17,0,(SUM(OFFSET($I$76,0,AG$5-$I$5-$A121+1)))*$C174))</f>
        <v xml:space="preserve"> </v>
      </c>
      <c r="AH174" s="186" t="str">
        <f ca="1">IF(AH$5-$I$5&lt;$A121-1," ",IF(AH$5-$I$5+1&gt;'Primary Inputs'!$C$17,0,(SUM(OFFSET($I$76,0,AH$5-$I$5-$A121+1)))*$C174))</f>
        <v xml:space="preserve"> </v>
      </c>
      <c r="AI174" s="186" t="str">
        <f ca="1">IF(AI$5-$I$5&lt;$A121-1," ",IF(AI$5-$I$5+1&gt;'Primary Inputs'!$C$17,0,(SUM(OFFSET($I$76,0,AI$5-$I$5-$A121+1)))*$C174))</f>
        <v xml:space="preserve"> </v>
      </c>
      <c r="AJ174" s="186" t="str">
        <f ca="1">IF(AJ$5-$I$5&lt;$A121-1," ",IF(AJ$5-$I$5+1&gt;'Primary Inputs'!$C$17,0,(SUM(OFFSET($I$76,0,AJ$5-$I$5-$A121+1)))*$C174))</f>
        <v xml:space="preserve"> </v>
      </c>
      <c r="AK174" s="186" t="str">
        <f ca="1">IF(AK$5-$I$5&lt;$A121-1," ",IF(AK$5-$I$5+1&gt;'Primary Inputs'!$C$17,0,(SUM(OFFSET($I$76,0,AK$5-$I$5-$A121+1)))*$C174))</f>
        <v xml:space="preserve"> </v>
      </c>
      <c r="AL174" s="186" t="str">
        <f ca="1">IF(AL$5-$I$5&lt;$A121-1," ",IF(AL$5-$I$5+1&gt;'Primary Inputs'!$C$17,0,(SUM(OFFSET($I$76,0,AL$5-$I$5-$A121+1)))*$C174))</f>
        <v xml:space="preserve"> </v>
      </c>
      <c r="AM174" s="186" t="str">
        <f ca="1">IF(AM$5-$I$5&lt;$A121-1," ",IF(AM$5-$I$5+1&gt;'Primary Inputs'!$C$17,0,(SUM(OFFSET($I$76,0,AM$5-$I$5-$A121+1)))*$C174))</f>
        <v xml:space="preserve"> </v>
      </c>
      <c r="AN174" s="186" t="str">
        <f ca="1">IF(AN$5-$I$5&lt;$A121-1," ",IF(AN$5-$I$5+1&gt;'Primary Inputs'!$C$17,0,(SUM(OFFSET($I$76,0,AN$5-$I$5-$A121+1)))*$C174))</f>
        <v xml:space="preserve"> </v>
      </c>
      <c r="AO174" s="186" t="str">
        <f ca="1">IF(AO$5-$I$5&lt;$A121-1," ",IF(AO$5-$I$5+1&gt;'Primary Inputs'!$C$17,0,(SUM(OFFSET($I$76,0,AO$5-$I$5-$A121+1)))*$C174))</f>
        <v xml:space="preserve"> </v>
      </c>
      <c r="AP174" s="186" t="str">
        <f ca="1">IF(AP$5-$I$5&lt;$A121-1," ",IF(AP$5-$I$5+1&gt;'Primary Inputs'!$C$17,0,(SUM(OFFSET($I$76,0,AP$5-$I$5-$A121+1)))*$C174))</f>
        <v xml:space="preserve"> </v>
      </c>
      <c r="AQ174" s="186" t="str">
        <f ca="1">IF(AQ$5-$I$5&lt;$A121-1," ",IF(AQ$5-$I$5+1&gt;'Primary Inputs'!$C$17,0,(SUM(OFFSET($I$76,0,AQ$5-$I$5-$A121+1)))*$C174))</f>
        <v xml:space="preserve"> </v>
      </c>
      <c r="AR174" s="186" t="str">
        <f ca="1">IF(AR$5-$I$5&lt;$A121-1," ",IF(AR$5-$I$5+1&gt;'Primary Inputs'!$C$17,0,(SUM(OFFSET($I$76,0,AR$5-$I$5-$A121+1)))*$C174))</f>
        <v xml:space="preserve"> </v>
      </c>
      <c r="AS174" s="186" t="str">
        <f ca="1">IF(AS$5-$I$5&lt;$A121-1," ",IF(AS$5-$I$5+1&gt;'Primary Inputs'!$C$17,0,(SUM(OFFSET($I$76,0,AS$5-$I$5-$A121+1)))*$C174))</f>
        <v xml:space="preserve"> </v>
      </c>
      <c r="AT174" s="186" t="str">
        <f ca="1">IF(AT$5-$I$5&lt;$A121-1," ",IF(AT$5-$I$5+1&gt;'Primary Inputs'!$C$17,0,(SUM(OFFSET($I$76,0,AT$5-$I$5-$A121+1)))*$C174))</f>
        <v xml:space="preserve"> </v>
      </c>
      <c r="AU174" s="186" t="str">
        <f ca="1">IF(AU$5-$I$5&lt;$A121-1," ",IF(AU$5-$I$5+1&gt;'Primary Inputs'!$C$17,0,(SUM(OFFSET($I$76,0,AU$5-$I$5-$A121+1)))*$C174))</f>
        <v xml:space="preserve"> </v>
      </c>
      <c r="AV174" s="186" t="str">
        <f ca="1">IF(AV$5-$I$5&lt;$A121-1," ",IF(AV$5-$I$5+1&gt;'Primary Inputs'!$C$17,0,(SUM(OFFSET($I$76,0,AV$5-$I$5-$A121+1)))*$C174))</f>
        <v xml:space="preserve"> </v>
      </c>
      <c r="AW174" s="186" t="str">
        <f ca="1">IF(AW$5-$I$5&lt;$A121-1," ",IF(AW$5-$I$5+1&gt;'Primary Inputs'!$C$17,0,(SUM(OFFSET($I$76,0,AW$5-$I$5-$A121+1)))*$C174))</f>
        <v xml:space="preserve"> </v>
      </c>
      <c r="AX174" s="186">
        <f ca="1">IF(AX$5-$I$5&lt;$A121-1," ",IF(AX$5-$I$5+1&gt;'Primary Inputs'!$C$17,0,(SUM(OFFSET($I$76,0,AX$5-$I$5-$A121+1)))*$C174))</f>
        <v>0</v>
      </c>
      <c r="AY174" s="186">
        <f ca="1">IF(AY$5-$I$5&lt;$A121-1," ",IF(AY$5-$I$5+1&gt;'Primary Inputs'!$C$17,0,(SUM(OFFSET($I$76,0,AY$5-$I$5-$A121+1)))*$C174))</f>
        <v>0</v>
      </c>
      <c r="AZ174" s="186">
        <f ca="1">IF(AZ$5-$I$5&lt;$A121-1," ",IF(AZ$5-$I$5+1&gt;'Primary Inputs'!$C$17,0,(SUM(OFFSET($I$76,0,AZ$5-$I$5-$A121+1)))*$C174))</f>
        <v>0</v>
      </c>
      <c r="BA174" s="186">
        <f ca="1">IF(BA$5-$I$5&lt;$A121-1," ",IF(BA$5-$I$5+1&gt;'Primary Inputs'!$C$17,0,(SUM(OFFSET($I$76,0,BA$5-$I$5-$A121+1)))*$C174))</f>
        <v>0</v>
      </c>
      <c r="BB174" s="186">
        <f ca="1">IF(BB$5-$I$5&lt;$A121-1," ",IF(BB$5-$I$5+1&gt;'Primary Inputs'!$C$17,0,(SUM(OFFSET($I$76,0,BB$5-$I$5-$A121+1)))*$C174))</f>
        <v>0</v>
      </c>
      <c r="BC174" s="186">
        <f ca="1">IF(BC$5-$I$5&lt;$A121-1," ",IF(BC$5-$I$5+1&gt;'Primary Inputs'!$C$17,0,(SUM(OFFSET($I$76,0,BC$5-$I$5-$A121+1)))*$C174))</f>
        <v>0</v>
      </c>
      <c r="BD174" s="186">
        <f ca="1">IF(BD$5-$I$5&lt;$A121-1," ",IF(BD$5-$I$5+1&gt;'Primary Inputs'!$C$17,0,(SUM(OFFSET($I$76,0,BD$5-$I$5-$A121+1)))*$C174))</f>
        <v>0</v>
      </c>
      <c r="BE174" s="186">
        <f ca="1">IF(BE$5-$I$5&lt;$A121-1," ",IF(BE$5-$I$5+1&gt;'Primary Inputs'!$C$17,0,(SUM(OFFSET($I$76,0,BE$5-$I$5-$A121+1)))*$C174))</f>
        <v>0</v>
      </c>
      <c r="BF174" s="186">
        <f ca="1">IF(BF$5-$I$5&lt;$A121-1," ",IF(BF$5-$I$5+1&gt;'Primary Inputs'!$C$17,0,(SUM(OFFSET($I$76,0,BF$5-$I$5-$A121+1)))*$C174))</f>
        <v>0</v>
      </c>
    </row>
    <row r="175" spans="2:58">
      <c r="B175" s="134" t="s">
        <v>215</v>
      </c>
      <c r="C175" s="134">
        <f t="shared" ca="1" si="5"/>
        <v>0</v>
      </c>
      <c r="I175" s="186" t="str">
        <f ca="1">IF(I$5-$I$5&lt;$A122-1," ",IF(I$5-$I$5+1&gt;'Primary Inputs'!$C$17,0,(SUM(OFFSET($I$76,0,I$5-$I$5-$A122+1)))*$C175))</f>
        <v xml:space="preserve"> </v>
      </c>
      <c r="J175" s="186" t="str">
        <f ca="1">IF(J$5-$I$5&lt;$A122-1," ",IF(J$5-$I$5+1&gt;'Primary Inputs'!$C$17,0,(SUM(OFFSET($I$76,0,J$5-$I$5-$A122+1)))*$C175))</f>
        <v xml:space="preserve"> </v>
      </c>
      <c r="K175" s="186" t="str">
        <f ca="1">IF(K$5-$I$5&lt;$A122-1," ",IF(K$5-$I$5+1&gt;'Primary Inputs'!$C$17,0,(SUM(OFFSET($I$76,0,K$5-$I$5-$A122+1)))*$C175))</f>
        <v xml:space="preserve"> </v>
      </c>
      <c r="L175" s="186" t="str">
        <f ca="1">IF(L$5-$I$5&lt;$A122-1," ",IF(L$5-$I$5+1&gt;'Primary Inputs'!$C$17,0,(SUM(OFFSET($I$76,0,L$5-$I$5-$A122+1)))*$C175))</f>
        <v xml:space="preserve"> </v>
      </c>
      <c r="M175" s="186" t="str">
        <f ca="1">IF(M$5-$I$5&lt;$A122-1," ",IF(M$5-$I$5+1&gt;'Primary Inputs'!$C$17,0,(SUM(OFFSET($I$76,0,M$5-$I$5-$A122+1)))*$C175))</f>
        <v xml:space="preserve"> </v>
      </c>
      <c r="N175" s="186" t="str">
        <f ca="1">IF(N$5-$I$5&lt;$A122-1," ",IF(N$5-$I$5+1&gt;'Primary Inputs'!$C$17,0,(SUM(OFFSET($I$76,0,N$5-$I$5-$A122+1)))*$C175))</f>
        <v xml:space="preserve"> </v>
      </c>
      <c r="O175" s="186" t="str">
        <f ca="1">IF(O$5-$I$5&lt;$A122-1," ",IF(O$5-$I$5+1&gt;'Primary Inputs'!$C$17,0,(SUM(OFFSET($I$76,0,O$5-$I$5-$A122+1)))*$C175))</f>
        <v xml:space="preserve"> </v>
      </c>
      <c r="P175" s="186" t="str">
        <f ca="1">IF(P$5-$I$5&lt;$A122-1," ",IF(P$5-$I$5+1&gt;'Primary Inputs'!$C$17,0,(SUM(OFFSET($I$76,0,P$5-$I$5-$A122+1)))*$C175))</f>
        <v xml:space="preserve"> </v>
      </c>
      <c r="Q175" s="186" t="str">
        <f ca="1">IF(Q$5-$I$5&lt;$A122-1," ",IF(Q$5-$I$5+1&gt;'Primary Inputs'!$C$17,0,(SUM(OFFSET($I$76,0,Q$5-$I$5-$A122+1)))*$C175))</f>
        <v xml:space="preserve"> </v>
      </c>
      <c r="R175" s="186" t="str">
        <f ca="1">IF(R$5-$I$5&lt;$A122-1," ",IF(R$5-$I$5+1&gt;'Primary Inputs'!$C$17,0,(SUM(OFFSET($I$76,0,R$5-$I$5-$A122+1)))*$C175))</f>
        <v xml:space="preserve"> </v>
      </c>
      <c r="S175" s="186" t="str">
        <f ca="1">IF(S$5-$I$5&lt;$A122-1," ",IF(S$5-$I$5+1&gt;'Primary Inputs'!$C$17,0,(SUM(OFFSET($I$76,0,S$5-$I$5-$A122+1)))*$C175))</f>
        <v xml:space="preserve"> </v>
      </c>
      <c r="T175" s="186" t="str">
        <f ca="1">IF(T$5-$I$5&lt;$A122-1," ",IF(T$5-$I$5+1&gt;'Primary Inputs'!$C$17,0,(SUM(OFFSET($I$76,0,T$5-$I$5-$A122+1)))*$C175))</f>
        <v xml:space="preserve"> </v>
      </c>
      <c r="U175" s="186" t="str">
        <f ca="1">IF(U$5-$I$5&lt;$A122-1," ",IF(U$5-$I$5+1&gt;'Primary Inputs'!$C$17,0,(SUM(OFFSET($I$76,0,U$5-$I$5-$A122+1)))*$C175))</f>
        <v xml:space="preserve"> </v>
      </c>
      <c r="V175" s="186" t="str">
        <f ca="1">IF(V$5-$I$5&lt;$A122-1," ",IF(V$5-$I$5+1&gt;'Primary Inputs'!$C$17,0,(SUM(OFFSET($I$76,0,V$5-$I$5-$A122+1)))*$C175))</f>
        <v xml:space="preserve"> </v>
      </c>
      <c r="W175" s="186" t="str">
        <f ca="1">IF(W$5-$I$5&lt;$A122-1," ",IF(W$5-$I$5+1&gt;'Primary Inputs'!$C$17,0,(SUM(OFFSET($I$76,0,W$5-$I$5-$A122+1)))*$C175))</f>
        <v xml:space="preserve"> </v>
      </c>
      <c r="X175" s="186" t="str">
        <f ca="1">IF(X$5-$I$5&lt;$A122-1," ",IF(X$5-$I$5+1&gt;'Primary Inputs'!$C$17,0,(SUM(OFFSET($I$76,0,X$5-$I$5-$A122+1)))*$C175))</f>
        <v xml:space="preserve"> </v>
      </c>
      <c r="Y175" s="186" t="str">
        <f ca="1">IF(Y$5-$I$5&lt;$A122-1," ",IF(Y$5-$I$5+1&gt;'Primary Inputs'!$C$17,0,(SUM(OFFSET($I$76,0,Y$5-$I$5-$A122+1)))*$C175))</f>
        <v xml:space="preserve"> </v>
      </c>
      <c r="Z175" s="186" t="str">
        <f ca="1">IF(Z$5-$I$5&lt;$A122-1," ",IF(Z$5-$I$5+1&gt;'Primary Inputs'!$C$17,0,(SUM(OFFSET($I$76,0,Z$5-$I$5-$A122+1)))*$C175))</f>
        <v xml:space="preserve"> </v>
      </c>
      <c r="AA175" s="186" t="str">
        <f ca="1">IF(AA$5-$I$5&lt;$A122-1," ",IF(AA$5-$I$5+1&gt;'Primary Inputs'!$C$17,0,(SUM(OFFSET($I$76,0,AA$5-$I$5-$A122+1)))*$C175))</f>
        <v xml:space="preserve"> </v>
      </c>
      <c r="AB175" s="186" t="str">
        <f ca="1">IF(AB$5-$I$5&lt;$A122-1," ",IF(AB$5-$I$5+1&gt;'Primary Inputs'!$C$17,0,(SUM(OFFSET($I$76,0,AB$5-$I$5-$A122+1)))*$C175))</f>
        <v xml:space="preserve"> </v>
      </c>
      <c r="AC175" s="186" t="str">
        <f ca="1">IF(AC$5-$I$5&lt;$A122-1," ",IF(AC$5-$I$5+1&gt;'Primary Inputs'!$C$17,0,(SUM(OFFSET($I$76,0,AC$5-$I$5-$A122+1)))*$C175))</f>
        <v xml:space="preserve"> </v>
      </c>
      <c r="AD175" s="186" t="str">
        <f ca="1">IF(AD$5-$I$5&lt;$A122-1," ",IF(AD$5-$I$5+1&gt;'Primary Inputs'!$C$17,0,(SUM(OFFSET($I$76,0,AD$5-$I$5-$A122+1)))*$C175))</f>
        <v xml:space="preserve"> </v>
      </c>
      <c r="AE175" s="186" t="str">
        <f ca="1">IF(AE$5-$I$5&lt;$A122-1," ",IF(AE$5-$I$5+1&gt;'Primary Inputs'!$C$17,0,(SUM(OFFSET($I$76,0,AE$5-$I$5-$A122+1)))*$C175))</f>
        <v xml:space="preserve"> </v>
      </c>
      <c r="AF175" s="186" t="str">
        <f ca="1">IF(AF$5-$I$5&lt;$A122-1," ",IF(AF$5-$I$5+1&gt;'Primary Inputs'!$C$17,0,(SUM(OFFSET($I$76,0,AF$5-$I$5-$A122+1)))*$C175))</f>
        <v xml:space="preserve"> </v>
      </c>
      <c r="AG175" s="186" t="str">
        <f ca="1">IF(AG$5-$I$5&lt;$A122-1," ",IF(AG$5-$I$5+1&gt;'Primary Inputs'!$C$17,0,(SUM(OFFSET($I$76,0,AG$5-$I$5-$A122+1)))*$C175))</f>
        <v xml:space="preserve"> </v>
      </c>
      <c r="AH175" s="186" t="str">
        <f ca="1">IF(AH$5-$I$5&lt;$A122-1," ",IF(AH$5-$I$5+1&gt;'Primary Inputs'!$C$17,0,(SUM(OFFSET($I$76,0,AH$5-$I$5-$A122+1)))*$C175))</f>
        <v xml:space="preserve"> </v>
      </c>
      <c r="AI175" s="186" t="str">
        <f ca="1">IF(AI$5-$I$5&lt;$A122-1," ",IF(AI$5-$I$5+1&gt;'Primary Inputs'!$C$17,0,(SUM(OFFSET($I$76,0,AI$5-$I$5-$A122+1)))*$C175))</f>
        <v xml:space="preserve"> </v>
      </c>
      <c r="AJ175" s="186" t="str">
        <f ca="1">IF(AJ$5-$I$5&lt;$A122-1," ",IF(AJ$5-$I$5+1&gt;'Primary Inputs'!$C$17,0,(SUM(OFFSET($I$76,0,AJ$5-$I$5-$A122+1)))*$C175))</f>
        <v xml:space="preserve"> </v>
      </c>
      <c r="AK175" s="186" t="str">
        <f ca="1">IF(AK$5-$I$5&lt;$A122-1," ",IF(AK$5-$I$5+1&gt;'Primary Inputs'!$C$17,0,(SUM(OFFSET($I$76,0,AK$5-$I$5-$A122+1)))*$C175))</f>
        <v xml:space="preserve"> </v>
      </c>
      <c r="AL175" s="186" t="str">
        <f ca="1">IF(AL$5-$I$5&lt;$A122-1," ",IF(AL$5-$I$5+1&gt;'Primary Inputs'!$C$17,0,(SUM(OFFSET($I$76,0,AL$5-$I$5-$A122+1)))*$C175))</f>
        <v xml:space="preserve"> </v>
      </c>
      <c r="AM175" s="186" t="str">
        <f ca="1">IF(AM$5-$I$5&lt;$A122-1," ",IF(AM$5-$I$5+1&gt;'Primary Inputs'!$C$17,0,(SUM(OFFSET($I$76,0,AM$5-$I$5-$A122+1)))*$C175))</f>
        <v xml:space="preserve"> </v>
      </c>
      <c r="AN175" s="186" t="str">
        <f ca="1">IF(AN$5-$I$5&lt;$A122-1," ",IF(AN$5-$I$5+1&gt;'Primary Inputs'!$C$17,0,(SUM(OFFSET($I$76,0,AN$5-$I$5-$A122+1)))*$C175))</f>
        <v xml:space="preserve"> </v>
      </c>
      <c r="AO175" s="186" t="str">
        <f ca="1">IF(AO$5-$I$5&lt;$A122-1," ",IF(AO$5-$I$5+1&gt;'Primary Inputs'!$C$17,0,(SUM(OFFSET($I$76,0,AO$5-$I$5-$A122+1)))*$C175))</f>
        <v xml:space="preserve"> </v>
      </c>
      <c r="AP175" s="186" t="str">
        <f ca="1">IF(AP$5-$I$5&lt;$A122-1," ",IF(AP$5-$I$5+1&gt;'Primary Inputs'!$C$17,0,(SUM(OFFSET($I$76,0,AP$5-$I$5-$A122+1)))*$C175))</f>
        <v xml:space="preserve"> </v>
      </c>
      <c r="AQ175" s="186" t="str">
        <f ca="1">IF(AQ$5-$I$5&lt;$A122-1," ",IF(AQ$5-$I$5+1&gt;'Primary Inputs'!$C$17,0,(SUM(OFFSET($I$76,0,AQ$5-$I$5-$A122+1)))*$C175))</f>
        <v xml:space="preserve"> </v>
      </c>
      <c r="AR175" s="186" t="str">
        <f ca="1">IF(AR$5-$I$5&lt;$A122-1," ",IF(AR$5-$I$5+1&gt;'Primary Inputs'!$C$17,0,(SUM(OFFSET($I$76,0,AR$5-$I$5-$A122+1)))*$C175))</f>
        <v xml:space="preserve"> </v>
      </c>
      <c r="AS175" s="186" t="str">
        <f ca="1">IF(AS$5-$I$5&lt;$A122-1," ",IF(AS$5-$I$5+1&gt;'Primary Inputs'!$C$17,0,(SUM(OFFSET($I$76,0,AS$5-$I$5-$A122+1)))*$C175))</f>
        <v xml:space="preserve"> </v>
      </c>
      <c r="AT175" s="186" t="str">
        <f ca="1">IF(AT$5-$I$5&lt;$A122-1," ",IF(AT$5-$I$5+1&gt;'Primary Inputs'!$C$17,0,(SUM(OFFSET($I$76,0,AT$5-$I$5-$A122+1)))*$C175))</f>
        <v xml:space="preserve"> </v>
      </c>
      <c r="AU175" s="186" t="str">
        <f ca="1">IF(AU$5-$I$5&lt;$A122-1," ",IF(AU$5-$I$5+1&gt;'Primary Inputs'!$C$17,0,(SUM(OFFSET($I$76,0,AU$5-$I$5-$A122+1)))*$C175))</f>
        <v xml:space="preserve"> </v>
      </c>
      <c r="AV175" s="186" t="str">
        <f ca="1">IF(AV$5-$I$5&lt;$A122-1," ",IF(AV$5-$I$5+1&gt;'Primary Inputs'!$C$17,0,(SUM(OFFSET($I$76,0,AV$5-$I$5-$A122+1)))*$C175))</f>
        <v xml:space="preserve"> </v>
      </c>
      <c r="AW175" s="186" t="str">
        <f ca="1">IF(AW$5-$I$5&lt;$A122-1," ",IF(AW$5-$I$5+1&gt;'Primary Inputs'!$C$17,0,(SUM(OFFSET($I$76,0,AW$5-$I$5-$A122+1)))*$C175))</f>
        <v xml:space="preserve"> </v>
      </c>
      <c r="AX175" s="186" t="str">
        <f ca="1">IF(AX$5-$I$5&lt;$A122-1," ",IF(AX$5-$I$5+1&gt;'Primary Inputs'!$C$17,0,(SUM(OFFSET($I$76,0,AX$5-$I$5-$A122+1)))*$C175))</f>
        <v xml:space="preserve"> </v>
      </c>
      <c r="AY175" s="186">
        <f ca="1">IF(AY$5-$I$5&lt;$A122-1," ",IF(AY$5-$I$5+1&gt;'Primary Inputs'!$C$17,0,(SUM(OFFSET($I$76,0,AY$5-$I$5-$A122+1)))*$C175))</f>
        <v>0</v>
      </c>
      <c r="AZ175" s="186">
        <f ca="1">IF(AZ$5-$I$5&lt;$A122-1," ",IF(AZ$5-$I$5+1&gt;'Primary Inputs'!$C$17,0,(SUM(OFFSET($I$76,0,AZ$5-$I$5-$A122+1)))*$C175))</f>
        <v>0</v>
      </c>
      <c r="BA175" s="186">
        <f ca="1">IF(BA$5-$I$5&lt;$A122-1," ",IF(BA$5-$I$5+1&gt;'Primary Inputs'!$C$17,0,(SUM(OFFSET($I$76,0,BA$5-$I$5-$A122+1)))*$C175))</f>
        <v>0</v>
      </c>
      <c r="BB175" s="186">
        <f ca="1">IF(BB$5-$I$5&lt;$A122-1," ",IF(BB$5-$I$5+1&gt;'Primary Inputs'!$C$17,0,(SUM(OFFSET($I$76,0,BB$5-$I$5-$A122+1)))*$C175))</f>
        <v>0</v>
      </c>
      <c r="BC175" s="186">
        <f ca="1">IF(BC$5-$I$5&lt;$A122-1," ",IF(BC$5-$I$5+1&gt;'Primary Inputs'!$C$17,0,(SUM(OFFSET($I$76,0,BC$5-$I$5-$A122+1)))*$C175))</f>
        <v>0</v>
      </c>
      <c r="BD175" s="186">
        <f ca="1">IF(BD$5-$I$5&lt;$A122-1," ",IF(BD$5-$I$5+1&gt;'Primary Inputs'!$C$17,0,(SUM(OFFSET($I$76,0,BD$5-$I$5-$A122+1)))*$C175))</f>
        <v>0</v>
      </c>
      <c r="BE175" s="186">
        <f ca="1">IF(BE$5-$I$5&lt;$A122-1," ",IF(BE$5-$I$5+1&gt;'Primary Inputs'!$C$17,0,(SUM(OFFSET($I$76,0,BE$5-$I$5-$A122+1)))*$C175))</f>
        <v>0</v>
      </c>
      <c r="BF175" s="186">
        <f ca="1">IF(BF$5-$I$5&lt;$A122-1," ",IF(BF$5-$I$5+1&gt;'Primary Inputs'!$C$17,0,(SUM(OFFSET($I$76,0,BF$5-$I$5-$A122+1)))*$C175))</f>
        <v>0</v>
      </c>
    </row>
    <row r="176" spans="2:58">
      <c r="B176" s="134" t="s">
        <v>216</v>
      </c>
      <c r="C176" s="134">
        <f t="shared" ca="1" si="5"/>
        <v>0</v>
      </c>
      <c r="I176" s="186" t="str">
        <f ca="1">IF(I$5-$I$5&lt;$A123-1," ",IF(I$5-$I$5+1&gt;'Primary Inputs'!$C$17,0,(SUM(OFFSET($I$76,0,I$5-$I$5-$A123+1)))*$C176))</f>
        <v xml:space="preserve"> </v>
      </c>
      <c r="J176" s="186" t="str">
        <f ca="1">IF(J$5-$I$5&lt;$A123-1," ",IF(J$5-$I$5+1&gt;'Primary Inputs'!$C$17,0,(SUM(OFFSET($I$76,0,J$5-$I$5-$A123+1)))*$C176))</f>
        <v xml:space="preserve"> </v>
      </c>
      <c r="K176" s="186" t="str">
        <f ca="1">IF(K$5-$I$5&lt;$A123-1," ",IF(K$5-$I$5+1&gt;'Primary Inputs'!$C$17,0,(SUM(OFFSET($I$76,0,K$5-$I$5-$A123+1)))*$C176))</f>
        <v xml:space="preserve"> </v>
      </c>
      <c r="L176" s="186" t="str">
        <f ca="1">IF(L$5-$I$5&lt;$A123-1," ",IF(L$5-$I$5+1&gt;'Primary Inputs'!$C$17,0,(SUM(OFFSET($I$76,0,L$5-$I$5-$A123+1)))*$C176))</f>
        <v xml:space="preserve"> </v>
      </c>
      <c r="M176" s="186" t="str">
        <f ca="1">IF(M$5-$I$5&lt;$A123-1," ",IF(M$5-$I$5+1&gt;'Primary Inputs'!$C$17,0,(SUM(OFFSET($I$76,0,M$5-$I$5-$A123+1)))*$C176))</f>
        <v xml:space="preserve"> </v>
      </c>
      <c r="N176" s="186" t="str">
        <f ca="1">IF(N$5-$I$5&lt;$A123-1," ",IF(N$5-$I$5+1&gt;'Primary Inputs'!$C$17,0,(SUM(OFFSET($I$76,0,N$5-$I$5-$A123+1)))*$C176))</f>
        <v xml:space="preserve"> </v>
      </c>
      <c r="O176" s="186" t="str">
        <f ca="1">IF(O$5-$I$5&lt;$A123-1," ",IF(O$5-$I$5+1&gt;'Primary Inputs'!$C$17,0,(SUM(OFFSET($I$76,0,O$5-$I$5-$A123+1)))*$C176))</f>
        <v xml:space="preserve"> </v>
      </c>
      <c r="P176" s="186" t="str">
        <f ca="1">IF(P$5-$I$5&lt;$A123-1," ",IF(P$5-$I$5+1&gt;'Primary Inputs'!$C$17,0,(SUM(OFFSET($I$76,0,P$5-$I$5-$A123+1)))*$C176))</f>
        <v xml:space="preserve"> </v>
      </c>
      <c r="Q176" s="186" t="str">
        <f ca="1">IF(Q$5-$I$5&lt;$A123-1," ",IF(Q$5-$I$5+1&gt;'Primary Inputs'!$C$17,0,(SUM(OFFSET($I$76,0,Q$5-$I$5-$A123+1)))*$C176))</f>
        <v xml:space="preserve"> </v>
      </c>
      <c r="R176" s="186" t="str">
        <f ca="1">IF(R$5-$I$5&lt;$A123-1," ",IF(R$5-$I$5+1&gt;'Primary Inputs'!$C$17,0,(SUM(OFFSET($I$76,0,R$5-$I$5-$A123+1)))*$C176))</f>
        <v xml:space="preserve"> </v>
      </c>
      <c r="S176" s="186" t="str">
        <f ca="1">IF(S$5-$I$5&lt;$A123-1," ",IF(S$5-$I$5+1&gt;'Primary Inputs'!$C$17,0,(SUM(OFFSET($I$76,0,S$5-$I$5-$A123+1)))*$C176))</f>
        <v xml:space="preserve"> </v>
      </c>
      <c r="T176" s="186" t="str">
        <f ca="1">IF(T$5-$I$5&lt;$A123-1," ",IF(T$5-$I$5+1&gt;'Primary Inputs'!$C$17,0,(SUM(OFFSET($I$76,0,T$5-$I$5-$A123+1)))*$C176))</f>
        <v xml:space="preserve"> </v>
      </c>
      <c r="U176" s="186" t="str">
        <f ca="1">IF(U$5-$I$5&lt;$A123-1," ",IF(U$5-$I$5+1&gt;'Primary Inputs'!$C$17,0,(SUM(OFFSET($I$76,0,U$5-$I$5-$A123+1)))*$C176))</f>
        <v xml:space="preserve"> </v>
      </c>
      <c r="V176" s="186" t="str">
        <f ca="1">IF(V$5-$I$5&lt;$A123-1," ",IF(V$5-$I$5+1&gt;'Primary Inputs'!$C$17,0,(SUM(OFFSET($I$76,0,V$5-$I$5-$A123+1)))*$C176))</f>
        <v xml:space="preserve"> </v>
      </c>
      <c r="W176" s="186" t="str">
        <f ca="1">IF(W$5-$I$5&lt;$A123-1," ",IF(W$5-$I$5+1&gt;'Primary Inputs'!$C$17,0,(SUM(OFFSET($I$76,0,W$5-$I$5-$A123+1)))*$C176))</f>
        <v xml:space="preserve"> </v>
      </c>
      <c r="X176" s="186" t="str">
        <f ca="1">IF(X$5-$I$5&lt;$A123-1," ",IF(X$5-$I$5+1&gt;'Primary Inputs'!$C$17,0,(SUM(OFFSET($I$76,0,X$5-$I$5-$A123+1)))*$C176))</f>
        <v xml:space="preserve"> </v>
      </c>
      <c r="Y176" s="186" t="str">
        <f ca="1">IF(Y$5-$I$5&lt;$A123-1," ",IF(Y$5-$I$5+1&gt;'Primary Inputs'!$C$17,0,(SUM(OFFSET($I$76,0,Y$5-$I$5-$A123+1)))*$C176))</f>
        <v xml:space="preserve"> </v>
      </c>
      <c r="Z176" s="186" t="str">
        <f ca="1">IF(Z$5-$I$5&lt;$A123-1," ",IF(Z$5-$I$5+1&gt;'Primary Inputs'!$C$17,0,(SUM(OFFSET($I$76,0,Z$5-$I$5-$A123+1)))*$C176))</f>
        <v xml:space="preserve"> </v>
      </c>
      <c r="AA176" s="186" t="str">
        <f ca="1">IF(AA$5-$I$5&lt;$A123-1," ",IF(AA$5-$I$5+1&gt;'Primary Inputs'!$C$17,0,(SUM(OFFSET($I$76,0,AA$5-$I$5-$A123+1)))*$C176))</f>
        <v xml:space="preserve"> </v>
      </c>
      <c r="AB176" s="186" t="str">
        <f ca="1">IF(AB$5-$I$5&lt;$A123-1," ",IF(AB$5-$I$5+1&gt;'Primary Inputs'!$C$17,0,(SUM(OFFSET($I$76,0,AB$5-$I$5-$A123+1)))*$C176))</f>
        <v xml:space="preserve"> </v>
      </c>
      <c r="AC176" s="186" t="str">
        <f ca="1">IF(AC$5-$I$5&lt;$A123-1," ",IF(AC$5-$I$5+1&gt;'Primary Inputs'!$C$17,0,(SUM(OFFSET($I$76,0,AC$5-$I$5-$A123+1)))*$C176))</f>
        <v xml:space="preserve"> </v>
      </c>
      <c r="AD176" s="186" t="str">
        <f ca="1">IF(AD$5-$I$5&lt;$A123-1," ",IF(AD$5-$I$5+1&gt;'Primary Inputs'!$C$17,0,(SUM(OFFSET($I$76,0,AD$5-$I$5-$A123+1)))*$C176))</f>
        <v xml:space="preserve"> </v>
      </c>
      <c r="AE176" s="186" t="str">
        <f ca="1">IF(AE$5-$I$5&lt;$A123-1," ",IF(AE$5-$I$5+1&gt;'Primary Inputs'!$C$17,0,(SUM(OFFSET($I$76,0,AE$5-$I$5-$A123+1)))*$C176))</f>
        <v xml:space="preserve"> </v>
      </c>
      <c r="AF176" s="186" t="str">
        <f ca="1">IF(AF$5-$I$5&lt;$A123-1," ",IF(AF$5-$I$5+1&gt;'Primary Inputs'!$C$17,0,(SUM(OFFSET($I$76,0,AF$5-$I$5-$A123+1)))*$C176))</f>
        <v xml:space="preserve"> </v>
      </c>
      <c r="AG176" s="186" t="str">
        <f ca="1">IF(AG$5-$I$5&lt;$A123-1," ",IF(AG$5-$I$5+1&gt;'Primary Inputs'!$C$17,0,(SUM(OFFSET($I$76,0,AG$5-$I$5-$A123+1)))*$C176))</f>
        <v xml:space="preserve"> </v>
      </c>
      <c r="AH176" s="186" t="str">
        <f ca="1">IF(AH$5-$I$5&lt;$A123-1," ",IF(AH$5-$I$5+1&gt;'Primary Inputs'!$C$17,0,(SUM(OFFSET($I$76,0,AH$5-$I$5-$A123+1)))*$C176))</f>
        <v xml:space="preserve"> </v>
      </c>
      <c r="AI176" s="186" t="str">
        <f ca="1">IF(AI$5-$I$5&lt;$A123-1," ",IF(AI$5-$I$5+1&gt;'Primary Inputs'!$C$17,0,(SUM(OFFSET($I$76,0,AI$5-$I$5-$A123+1)))*$C176))</f>
        <v xml:space="preserve"> </v>
      </c>
      <c r="AJ176" s="186" t="str">
        <f ca="1">IF(AJ$5-$I$5&lt;$A123-1," ",IF(AJ$5-$I$5+1&gt;'Primary Inputs'!$C$17,0,(SUM(OFFSET($I$76,0,AJ$5-$I$5-$A123+1)))*$C176))</f>
        <v xml:space="preserve"> </v>
      </c>
      <c r="AK176" s="186" t="str">
        <f ca="1">IF(AK$5-$I$5&lt;$A123-1," ",IF(AK$5-$I$5+1&gt;'Primary Inputs'!$C$17,0,(SUM(OFFSET($I$76,0,AK$5-$I$5-$A123+1)))*$C176))</f>
        <v xml:space="preserve"> </v>
      </c>
      <c r="AL176" s="186" t="str">
        <f ca="1">IF(AL$5-$I$5&lt;$A123-1," ",IF(AL$5-$I$5+1&gt;'Primary Inputs'!$C$17,0,(SUM(OFFSET($I$76,0,AL$5-$I$5-$A123+1)))*$C176))</f>
        <v xml:space="preserve"> </v>
      </c>
      <c r="AM176" s="186" t="str">
        <f ca="1">IF(AM$5-$I$5&lt;$A123-1," ",IF(AM$5-$I$5+1&gt;'Primary Inputs'!$C$17,0,(SUM(OFFSET($I$76,0,AM$5-$I$5-$A123+1)))*$C176))</f>
        <v xml:space="preserve"> </v>
      </c>
      <c r="AN176" s="186" t="str">
        <f ca="1">IF(AN$5-$I$5&lt;$A123-1," ",IF(AN$5-$I$5+1&gt;'Primary Inputs'!$C$17,0,(SUM(OFFSET($I$76,0,AN$5-$I$5-$A123+1)))*$C176))</f>
        <v xml:space="preserve"> </v>
      </c>
      <c r="AO176" s="186" t="str">
        <f ca="1">IF(AO$5-$I$5&lt;$A123-1," ",IF(AO$5-$I$5+1&gt;'Primary Inputs'!$C$17,0,(SUM(OFFSET($I$76,0,AO$5-$I$5-$A123+1)))*$C176))</f>
        <v xml:space="preserve"> </v>
      </c>
      <c r="AP176" s="186" t="str">
        <f ca="1">IF(AP$5-$I$5&lt;$A123-1," ",IF(AP$5-$I$5+1&gt;'Primary Inputs'!$C$17,0,(SUM(OFFSET($I$76,0,AP$5-$I$5-$A123+1)))*$C176))</f>
        <v xml:space="preserve"> </v>
      </c>
      <c r="AQ176" s="186" t="str">
        <f ca="1">IF(AQ$5-$I$5&lt;$A123-1," ",IF(AQ$5-$I$5+1&gt;'Primary Inputs'!$C$17,0,(SUM(OFFSET($I$76,0,AQ$5-$I$5-$A123+1)))*$C176))</f>
        <v xml:space="preserve"> </v>
      </c>
      <c r="AR176" s="186" t="str">
        <f ca="1">IF(AR$5-$I$5&lt;$A123-1," ",IF(AR$5-$I$5+1&gt;'Primary Inputs'!$C$17,0,(SUM(OFFSET($I$76,0,AR$5-$I$5-$A123+1)))*$C176))</f>
        <v xml:space="preserve"> </v>
      </c>
      <c r="AS176" s="186" t="str">
        <f ca="1">IF(AS$5-$I$5&lt;$A123-1," ",IF(AS$5-$I$5+1&gt;'Primary Inputs'!$C$17,0,(SUM(OFFSET($I$76,0,AS$5-$I$5-$A123+1)))*$C176))</f>
        <v xml:space="preserve"> </v>
      </c>
      <c r="AT176" s="186" t="str">
        <f ca="1">IF(AT$5-$I$5&lt;$A123-1," ",IF(AT$5-$I$5+1&gt;'Primary Inputs'!$C$17,0,(SUM(OFFSET($I$76,0,AT$5-$I$5-$A123+1)))*$C176))</f>
        <v xml:space="preserve"> </v>
      </c>
      <c r="AU176" s="186" t="str">
        <f ca="1">IF(AU$5-$I$5&lt;$A123-1," ",IF(AU$5-$I$5+1&gt;'Primary Inputs'!$C$17,0,(SUM(OFFSET($I$76,0,AU$5-$I$5-$A123+1)))*$C176))</f>
        <v xml:space="preserve"> </v>
      </c>
      <c r="AV176" s="186" t="str">
        <f ca="1">IF(AV$5-$I$5&lt;$A123-1," ",IF(AV$5-$I$5+1&gt;'Primary Inputs'!$C$17,0,(SUM(OFFSET($I$76,0,AV$5-$I$5-$A123+1)))*$C176))</f>
        <v xml:space="preserve"> </v>
      </c>
      <c r="AW176" s="186" t="str">
        <f ca="1">IF(AW$5-$I$5&lt;$A123-1," ",IF(AW$5-$I$5+1&gt;'Primary Inputs'!$C$17,0,(SUM(OFFSET($I$76,0,AW$5-$I$5-$A123+1)))*$C176))</f>
        <v xml:space="preserve"> </v>
      </c>
      <c r="AX176" s="186" t="str">
        <f ca="1">IF(AX$5-$I$5&lt;$A123-1," ",IF(AX$5-$I$5+1&gt;'Primary Inputs'!$C$17,0,(SUM(OFFSET($I$76,0,AX$5-$I$5-$A123+1)))*$C176))</f>
        <v xml:space="preserve"> </v>
      </c>
      <c r="AY176" s="186" t="str">
        <f ca="1">IF(AY$5-$I$5&lt;$A123-1," ",IF(AY$5-$I$5+1&gt;'Primary Inputs'!$C$17,0,(SUM(OFFSET($I$76,0,AY$5-$I$5-$A123+1)))*$C176))</f>
        <v xml:space="preserve"> </v>
      </c>
      <c r="AZ176" s="186">
        <f ca="1">IF(AZ$5-$I$5&lt;$A123-1," ",IF(AZ$5-$I$5+1&gt;'Primary Inputs'!$C$17,0,(SUM(OFFSET($I$76,0,AZ$5-$I$5-$A123+1)))*$C176))</f>
        <v>0</v>
      </c>
      <c r="BA176" s="186">
        <f ca="1">IF(BA$5-$I$5&lt;$A123-1," ",IF(BA$5-$I$5+1&gt;'Primary Inputs'!$C$17,0,(SUM(OFFSET($I$76,0,BA$5-$I$5-$A123+1)))*$C176))</f>
        <v>0</v>
      </c>
      <c r="BB176" s="186">
        <f ca="1">IF(BB$5-$I$5&lt;$A123-1," ",IF(BB$5-$I$5+1&gt;'Primary Inputs'!$C$17,0,(SUM(OFFSET($I$76,0,BB$5-$I$5-$A123+1)))*$C176))</f>
        <v>0</v>
      </c>
      <c r="BC176" s="186">
        <f ca="1">IF(BC$5-$I$5&lt;$A123-1," ",IF(BC$5-$I$5+1&gt;'Primary Inputs'!$C$17,0,(SUM(OFFSET($I$76,0,BC$5-$I$5-$A123+1)))*$C176))</f>
        <v>0</v>
      </c>
      <c r="BD176" s="186">
        <f ca="1">IF(BD$5-$I$5&lt;$A123-1," ",IF(BD$5-$I$5+1&gt;'Primary Inputs'!$C$17,0,(SUM(OFFSET($I$76,0,BD$5-$I$5-$A123+1)))*$C176))</f>
        <v>0</v>
      </c>
      <c r="BE176" s="186">
        <f ca="1">IF(BE$5-$I$5&lt;$A123-1," ",IF(BE$5-$I$5+1&gt;'Primary Inputs'!$C$17,0,(SUM(OFFSET($I$76,0,BE$5-$I$5-$A123+1)))*$C176))</f>
        <v>0</v>
      </c>
      <c r="BF176" s="186">
        <f ca="1">IF(BF$5-$I$5&lt;$A123-1," ",IF(BF$5-$I$5+1&gt;'Primary Inputs'!$C$17,0,(SUM(OFFSET($I$76,0,BF$5-$I$5-$A123+1)))*$C176))</f>
        <v>0</v>
      </c>
    </row>
    <row r="177" spans="2:58">
      <c r="B177" s="134" t="s">
        <v>217</v>
      </c>
      <c r="C177" s="134">
        <f t="shared" ca="1" si="5"/>
        <v>0</v>
      </c>
      <c r="I177" s="186" t="str">
        <f ca="1">IF(I$5-$I$5&lt;$A124-1," ",IF(I$5-$I$5+1&gt;'Primary Inputs'!$C$17,0,(SUM(OFFSET($I$76,0,I$5-$I$5-$A124+1)))*$C177))</f>
        <v xml:space="preserve"> </v>
      </c>
      <c r="J177" s="186" t="str">
        <f ca="1">IF(J$5-$I$5&lt;$A124-1," ",IF(J$5-$I$5+1&gt;'Primary Inputs'!$C$17,0,(SUM(OFFSET($I$76,0,J$5-$I$5-$A124+1)))*$C177))</f>
        <v xml:space="preserve"> </v>
      </c>
      <c r="K177" s="186" t="str">
        <f ca="1">IF(K$5-$I$5&lt;$A124-1," ",IF(K$5-$I$5+1&gt;'Primary Inputs'!$C$17,0,(SUM(OFFSET($I$76,0,K$5-$I$5-$A124+1)))*$C177))</f>
        <v xml:space="preserve"> </v>
      </c>
      <c r="L177" s="186" t="str">
        <f ca="1">IF(L$5-$I$5&lt;$A124-1," ",IF(L$5-$I$5+1&gt;'Primary Inputs'!$C$17,0,(SUM(OFFSET($I$76,0,L$5-$I$5-$A124+1)))*$C177))</f>
        <v xml:space="preserve"> </v>
      </c>
      <c r="M177" s="186" t="str">
        <f ca="1">IF(M$5-$I$5&lt;$A124-1," ",IF(M$5-$I$5+1&gt;'Primary Inputs'!$C$17,0,(SUM(OFFSET($I$76,0,M$5-$I$5-$A124+1)))*$C177))</f>
        <v xml:space="preserve"> </v>
      </c>
      <c r="N177" s="186" t="str">
        <f ca="1">IF(N$5-$I$5&lt;$A124-1," ",IF(N$5-$I$5+1&gt;'Primary Inputs'!$C$17,0,(SUM(OFFSET($I$76,0,N$5-$I$5-$A124+1)))*$C177))</f>
        <v xml:space="preserve"> </v>
      </c>
      <c r="O177" s="186" t="str">
        <f ca="1">IF(O$5-$I$5&lt;$A124-1," ",IF(O$5-$I$5+1&gt;'Primary Inputs'!$C$17,0,(SUM(OFFSET($I$76,0,O$5-$I$5-$A124+1)))*$C177))</f>
        <v xml:space="preserve"> </v>
      </c>
      <c r="P177" s="186" t="str">
        <f ca="1">IF(P$5-$I$5&lt;$A124-1," ",IF(P$5-$I$5+1&gt;'Primary Inputs'!$C$17,0,(SUM(OFFSET($I$76,0,P$5-$I$5-$A124+1)))*$C177))</f>
        <v xml:space="preserve"> </v>
      </c>
      <c r="Q177" s="186" t="str">
        <f ca="1">IF(Q$5-$I$5&lt;$A124-1," ",IF(Q$5-$I$5+1&gt;'Primary Inputs'!$C$17,0,(SUM(OFFSET($I$76,0,Q$5-$I$5-$A124+1)))*$C177))</f>
        <v xml:space="preserve"> </v>
      </c>
      <c r="R177" s="186" t="str">
        <f ca="1">IF(R$5-$I$5&lt;$A124-1," ",IF(R$5-$I$5+1&gt;'Primary Inputs'!$C$17,0,(SUM(OFFSET($I$76,0,R$5-$I$5-$A124+1)))*$C177))</f>
        <v xml:space="preserve"> </v>
      </c>
      <c r="S177" s="186" t="str">
        <f ca="1">IF(S$5-$I$5&lt;$A124-1," ",IF(S$5-$I$5+1&gt;'Primary Inputs'!$C$17,0,(SUM(OFFSET($I$76,0,S$5-$I$5-$A124+1)))*$C177))</f>
        <v xml:space="preserve"> </v>
      </c>
      <c r="T177" s="186" t="str">
        <f ca="1">IF(T$5-$I$5&lt;$A124-1," ",IF(T$5-$I$5+1&gt;'Primary Inputs'!$C$17,0,(SUM(OFFSET($I$76,0,T$5-$I$5-$A124+1)))*$C177))</f>
        <v xml:space="preserve"> </v>
      </c>
      <c r="U177" s="186" t="str">
        <f ca="1">IF(U$5-$I$5&lt;$A124-1," ",IF(U$5-$I$5+1&gt;'Primary Inputs'!$C$17,0,(SUM(OFFSET($I$76,0,U$5-$I$5-$A124+1)))*$C177))</f>
        <v xml:space="preserve"> </v>
      </c>
      <c r="V177" s="186" t="str">
        <f ca="1">IF(V$5-$I$5&lt;$A124-1," ",IF(V$5-$I$5+1&gt;'Primary Inputs'!$C$17,0,(SUM(OFFSET($I$76,0,V$5-$I$5-$A124+1)))*$C177))</f>
        <v xml:space="preserve"> </v>
      </c>
      <c r="W177" s="186" t="str">
        <f ca="1">IF(W$5-$I$5&lt;$A124-1," ",IF(W$5-$I$5+1&gt;'Primary Inputs'!$C$17,0,(SUM(OFFSET($I$76,0,W$5-$I$5-$A124+1)))*$C177))</f>
        <v xml:space="preserve"> </v>
      </c>
      <c r="X177" s="186" t="str">
        <f ca="1">IF(X$5-$I$5&lt;$A124-1," ",IF(X$5-$I$5+1&gt;'Primary Inputs'!$C$17,0,(SUM(OFFSET($I$76,0,X$5-$I$5-$A124+1)))*$C177))</f>
        <v xml:space="preserve"> </v>
      </c>
      <c r="Y177" s="186" t="str">
        <f ca="1">IF(Y$5-$I$5&lt;$A124-1," ",IF(Y$5-$I$5+1&gt;'Primary Inputs'!$C$17,0,(SUM(OFFSET($I$76,0,Y$5-$I$5-$A124+1)))*$C177))</f>
        <v xml:space="preserve"> </v>
      </c>
      <c r="Z177" s="186" t="str">
        <f ca="1">IF(Z$5-$I$5&lt;$A124-1," ",IF(Z$5-$I$5+1&gt;'Primary Inputs'!$C$17,0,(SUM(OFFSET($I$76,0,Z$5-$I$5-$A124+1)))*$C177))</f>
        <v xml:space="preserve"> </v>
      </c>
      <c r="AA177" s="186" t="str">
        <f ca="1">IF(AA$5-$I$5&lt;$A124-1," ",IF(AA$5-$I$5+1&gt;'Primary Inputs'!$C$17,0,(SUM(OFFSET($I$76,0,AA$5-$I$5-$A124+1)))*$C177))</f>
        <v xml:space="preserve"> </v>
      </c>
      <c r="AB177" s="186" t="str">
        <f ca="1">IF(AB$5-$I$5&lt;$A124-1," ",IF(AB$5-$I$5+1&gt;'Primary Inputs'!$C$17,0,(SUM(OFFSET($I$76,0,AB$5-$I$5-$A124+1)))*$C177))</f>
        <v xml:space="preserve"> </v>
      </c>
      <c r="AC177" s="186" t="str">
        <f ca="1">IF(AC$5-$I$5&lt;$A124-1," ",IF(AC$5-$I$5+1&gt;'Primary Inputs'!$C$17,0,(SUM(OFFSET($I$76,0,AC$5-$I$5-$A124+1)))*$C177))</f>
        <v xml:space="preserve"> </v>
      </c>
      <c r="AD177" s="186" t="str">
        <f ca="1">IF(AD$5-$I$5&lt;$A124-1," ",IF(AD$5-$I$5+1&gt;'Primary Inputs'!$C$17,0,(SUM(OFFSET($I$76,0,AD$5-$I$5-$A124+1)))*$C177))</f>
        <v xml:space="preserve"> </v>
      </c>
      <c r="AE177" s="186" t="str">
        <f ca="1">IF(AE$5-$I$5&lt;$A124-1," ",IF(AE$5-$I$5+1&gt;'Primary Inputs'!$C$17,0,(SUM(OFFSET($I$76,0,AE$5-$I$5-$A124+1)))*$C177))</f>
        <v xml:space="preserve"> </v>
      </c>
      <c r="AF177" s="186" t="str">
        <f ca="1">IF(AF$5-$I$5&lt;$A124-1," ",IF(AF$5-$I$5+1&gt;'Primary Inputs'!$C$17,0,(SUM(OFFSET($I$76,0,AF$5-$I$5-$A124+1)))*$C177))</f>
        <v xml:space="preserve"> </v>
      </c>
      <c r="AG177" s="186" t="str">
        <f ca="1">IF(AG$5-$I$5&lt;$A124-1," ",IF(AG$5-$I$5+1&gt;'Primary Inputs'!$C$17,0,(SUM(OFFSET($I$76,0,AG$5-$I$5-$A124+1)))*$C177))</f>
        <v xml:space="preserve"> </v>
      </c>
      <c r="AH177" s="186" t="str">
        <f ca="1">IF(AH$5-$I$5&lt;$A124-1," ",IF(AH$5-$I$5+1&gt;'Primary Inputs'!$C$17,0,(SUM(OFFSET($I$76,0,AH$5-$I$5-$A124+1)))*$C177))</f>
        <v xml:space="preserve"> </v>
      </c>
      <c r="AI177" s="186" t="str">
        <f ca="1">IF(AI$5-$I$5&lt;$A124-1," ",IF(AI$5-$I$5+1&gt;'Primary Inputs'!$C$17,0,(SUM(OFFSET($I$76,0,AI$5-$I$5-$A124+1)))*$C177))</f>
        <v xml:space="preserve"> </v>
      </c>
      <c r="AJ177" s="186" t="str">
        <f ca="1">IF(AJ$5-$I$5&lt;$A124-1," ",IF(AJ$5-$I$5+1&gt;'Primary Inputs'!$C$17,0,(SUM(OFFSET($I$76,0,AJ$5-$I$5-$A124+1)))*$C177))</f>
        <v xml:space="preserve"> </v>
      </c>
      <c r="AK177" s="186" t="str">
        <f ca="1">IF(AK$5-$I$5&lt;$A124-1," ",IF(AK$5-$I$5+1&gt;'Primary Inputs'!$C$17,0,(SUM(OFFSET($I$76,0,AK$5-$I$5-$A124+1)))*$C177))</f>
        <v xml:space="preserve"> </v>
      </c>
      <c r="AL177" s="186" t="str">
        <f ca="1">IF(AL$5-$I$5&lt;$A124-1," ",IF(AL$5-$I$5+1&gt;'Primary Inputs'!$C$17,0,(SUM(OFFSET($I$76,0,AL$5-$I$5-$A124+1)))*$C177))</f>
        <v xml:space="preserve"> </v>
      </c>
      <c r="AM177" s="186" t="str">
        <f ca="1">IF(AM$5-$I$5&lt;$A124-1," ",IF(AM$5-$I$5+1&gt;'Primary Inputs'!$C$17,0,(SUM(OFFSET($I$76,0,AM$5-$I$5-$A124+1)))*$C177))</f>
        <v xml:space="preserve"> </v>
      </c>
      <c r="AN177" s="186" t="str">
        <f ca="1">IF(AN$5-$I$5&lt;$A124-1," ",IF(AN$5-$I$5+1&gt;'Primary Inputs'!$C$17,0,(SUM(OFFSET($I$76,0,AN$5-$I$5-$A124+1)))*$C177))</f>
        <v xml:space="preserve"> </v>
      </c>
      <c r="AO177" s="186" t="str">
        <f ca="1">IF(AO$5-$I$5&lt;$A124-1," ",IF(AO$5-$I$5+1&gt;'Primary Inputs'!$C$17,0,(SUM(OFFSET($I$76,0,AO$5-$I$5-$A124+1)))*$C177))</f>
        <v xml:space="preserve"> </v>
      </c>
      <c r="AP177" s="186" t="str">
        <f ca="1">IF(AP$5-$I$5&lt;$A124-1," ",IF(AP$5-$I$5+1&gt;'Primary Inputs'!$C$17,0,(SUM(OFFSET($I$76,0,AP$5-$I$5-$A124+1)))*$C177))</f>
        <v xml:space="preserve"> </v>
      </c>
      <c r="AQ177" s="186" t="str">
        <f ca="1">IF(AQ$5-$I$5&lt;$A124-1," ",IF(AQ$5-$I$5+1&gt;'Primary Inputs'!$C$17,0,(SUM(OFFSET($I$76,0,AQ$5-$I$5-$A124+1)))*$C177))</f>
        <v xml:space="preserve"> </v>
      </c>
      <c r="AR177" s="186" t="str">
        <f ca="1">IF(AR$5-$I$5&lt;$A124-1," ",IF(AR$5-$I$5+1&gt;'Primary Inputs'!$C$17,0,(SUM(OFFSET($I$76,0,AR$5-$I$5-$A124+1)))*$C177))</f>
        <v xml:space="preserve"> </v>
      </c>
      <c r="AS177" s="186" t="str">
        <f ca="1">IF(AS$5-$I$5&lt;$A124-1," ",IF(AS$5-$I$5+1&gt;'Primary Inputs'!$C$17,0,(SUM(OFFSET($I$76,0,AS$5-$I$5-$A124+1)))*$C177))</f>
        <v xml:space="preserve"> </v>
      </c>
      <c r="AT177" s="186" t="str">
        <f ca="1">IF(AT$5-$I$5&lt;$A124-1," ",IF(AT$5-$I$5+1&gt;'Primary Inputs'!$C$17,0,(SUM(OFFSET($I$76,0,AT$5-$I$5-$A124+1)))*$C177))</f>
        <v xml:space="preserve"> </v>
      </c>
      <c r="AU177" s="186" t="str">
        <f ca="1">IF(AU$5-$I$5&lt;$A124-1," ",IF(AU$5-$I$5+1&gt;'Primary Inputs'!$C$17,0,(SUM(OFFSET($I$76,0,AU$5-$I$5-$A124+1)))*$C177))</f>
        <v xml:space="preserve"> </v>
      </c>
      <c r="AV177" s="186" t="str">
        <f ca="1">IF(AV$5-$I$5&lt;$A124-1," ",IF(AV$5-$I$5+1&gt;'Primary Inputs'!$C$17,0,(SUM(OFFSET($I$76,0,AV$5-$I$5-$A124+1)))*$C177))</f>
        <v xml:space="preserve"> </v>
      </c>
      <c r="AW177" s="186" t="str">
        <f ca="1">IF(AW$5-$I$5&lt;$A124-1," ",IF(AW$5-$I$5+1&gt;'Primary Inputs'!$C$17,0,(SUM(OFFSET($I$76,0,AW$5-$I$5-$A124+1)))*$C177))</f>
        <v xml:space="preserve"> </v>
      </c>
      <c r="AX177" s="186" t="str">
        <f ca="1">IF(AX$5-$I$5&lt;$A124-1," ",IF(AX$5-$I$5+1&gt;'Primary Inputs'!$C$17,0,(SUM(OFFSET($I$76,0,AX$5-$I$5-$A124+1)))*$C177))</f>
        <v xml:space="preserve"> </v>
      </c>
      <c r="AY177" s="186" t="str">
        <f ca="1">IF(AY$5-$I$5&lt;$A124-1," ",IF(AY$5-$I$5+1&gt;'Primary Inputs'!$C$17,0,(SUM(OFFSET($I$76,0,AY$5-$I$5-$A124+1)))*$C177))</f>
        <v xml:space="preserve"> </v>
      </c>
      <c r="AZ177" s="186" t="str">
        <f ca="1">IF(AZ$5-$I$5&lt;$A124-1," ",IF(AZ$5-$I$5+1&gt;'Primary Inputs'!$C$17,0,(SUM(OFFSET($I$76,0,AZ$5-$I$5-$A124+1)))*$C177))</f>
        <v xml:space="preserve"> </v>
      </c>
      <c r="BA177" s="186">
        <f ca="1">IF(BA$5-$I$5&lt;$A124-1," ",IF(BA$5-$I$5+1&gt;'Primary Inputs'!$C$17,0,(SUM(OFFSET($I$76,0,BA$5-$I$5-$A124+1)))*$C177))</f>
        <v>0</v>
      </c>
      <c r="BB177" s="186">
        <f ca="1">IF(BB$5-$I$5&lt;$A124-1," ",IF(BB$5-$I$5+1&gt;'Primary Inputs'!$C$17,0,(SUM(OFFSET($I$76,0,BB$5-$I$5-$A124+1)))*$C177))</f>
        <v>0</v>
      </c>
      <c r="BC177" s="186">
        <f ca="1">IF(BC$5-$I$5&lt;$A124-1," ",IF(BC$5-$I$5+1&gt;'Primary Inputs'!$C$17,0,(SUM(OFFSET($I$76,0,BC$5-$I$5-$A124+1)))*$C177))</f>
        <v>0</v>
      </c>
      <c r="BD177" s="186">
        <f ca="1">IF(BD$5-$I$5&lt;$A124-1," ",IF(BD$5-$I$5+1&gt;'Primary Inputs'!$C$17,0,(SUM(OFFSET($I$76,0,BD$5-$I$5-$A124+1)))*$C177))</f>
        <v>0</v>
      </c>
      <c r="BE177" s="186">
        <f ca="1">IF(BE$5-$I$5&lt;$A124-1," ",IF(BE$5-$I$5+1&gt;'Primary Inputs'!$C$17,0,(SUM(OFFSET($I$76,0,BE$5-$I$5-$A124+1)))*$C177))</f>
        <v>0</v>
      </c>
      <c r="BF177" s="186">
        <f ca="1">IF(BF$5-$I$5&lt;$A124-1," ",IF(BF$5-$I$5+1&gt;'Primary Inputs'!$C$17,0,(SUM(OFFSET($I$76,0,BF$5-$I$5-$A124+1)))*$C177))</f>
        <v>0</v>
      </c>
    </row>
    <row r="178" spans="2:58">
      <c r="B178" s="134" t="s">
        <v>218</v>
      </c>
      <c r="C178" s="134">
        <f t="shared" ca="1" si="5"/>
        <v>0</v>
      </c>
      <c r="I178" s="186" t="str">
        <f ca="1">IF(I$5-$I$5&lt;$A125-1," ",IF(I$5-$I$5+1&gt;'Primary Inputs'!$C$17,0,(SUM(OFFSET($I$76,0,I$5-$I$5-$A125+1)))*$C178))</f>
        <v xml:space="preserve"> </v>
      </c>
      <c r="J178" s="186" t="str">
        <f ca="1">IF(J$5-$I$5&lt;$A125-1," ",IF(J$5-$I$5+1&gt;'Primary Inputs'!$C$17,0,(SUM(OFFSET($I$76,0,J$5-$I$5-$A125+1)))*$C178))</f>
        <v xml:space="preserve"> </v>
      </c>
      <c r="K178" s="186" t="str">
        <f ca="1">IF(K$5-$I$5&lt;$A125-1," ",IF(K$5-$I$5+1&gt;'Primary Inputs'!$C$17,0,(SUM(OFFSET($I$76,0,K$5-$I$5-$A125+1)))*$C178))</f>
        <v xml:space="preserve"> </v>
      </c>
      <c r="L178" s="186" t="str">
        <f ca="1">IF(L$5-$I$5&lt;$A125-1," ",IF(L$5-$I$5+1&gt;'Primary Inputs'!$C$17,0,(SUM(OFFSET($I$76,0,L$5-$I$5-$A125+1)))*$C178))</f>
        <v xml:space="preserve"> </v>
      </c>
      <c r="M178" s="186" t="str">
        <f ca="1">IF(M$5-$I$5&lt;$A125-1," ",IF(M$5-$I$5+1&gt;'Primary Inputs'!$C$17,0,(SUM(OFFSET($I$76,0,M$5-$I$5-$A125+1)))*$C178))</f>
        <v xml:space="preserve"> </v>
      </c>
      <c r="N178" s="186" t="str">
        <f ca="1">IF(N$5-$I$5&lt;$A125-1," ",IF(N$5-$I$5+1&gt;'Primary Inputs'!$C$17,0,(SUM(OFFSET($I$76,0,N$5-$I$5-$A125+1)))*$C178))</f>
        <v xml:space="preserve"> </v>
      </c>
      <c r="O178" s="186" t="str">
        <f ca="1">IF(O$5-$I$5&lt;$A125-1," ",IF(O$5-$I$5+1&gt;'Primary Inputs'!$C$17,0,(SUM(OFFSET($I$76,0,O$5-$I$5-$A125+1)))*$C178))</f>
        <v xml:space="preserve"> </v>
      </c>
      <c r="P178" s="186" t="str">
        <f ca="1">IF(P$5-$I$5&lt;$A125-1," ",IF(P$5-$I$5+1&gt;'Primary Inputs'!$C$17,0,(SUM(OFFSET($I$76,0,P$5-$I$5-$A125+1)))*$C178))</f>
        <v xml:space="preserve"> </v>
      </c>
      <c r="Q178" s="186" t="str">
        <f ca="1">IF(Q$5-$I$5&lt;$A125-1," ",IF(Q$5-$I$5+1&gt;'Primary Inputs'!$C$17,0,(SUM(OFFSET($I$76,0,Q$5-$I$5-$A125+1)))*$C178))</f>
        <v xml:space="preserve"> </v>
      </c>
      <c r="R178" s="186" t="str">
        <f ca="1">IF(R$5-$I$5&lt;$A125-1," ",IF(R$5-$I$5+1&gt;'Primary Inputs'!$C$17,0,(SUM(OFFSET($I$76,0,R$5-$I$5-$A125+1)))*$C178))</f>
        <v xml:space="preserve"> </v>
      </c>
      <c r="S178" s="186" t="str">
        <f ca="1">IF(S$5-$I$5&lt;$A125-1," ",IF(S$5-$I$5+1&gt;'Primary Inputs'!$C$17,0,(SUM(OFFSET($I$76,0,S$5-$I$5-$A125+1)))*$C178))</f>
        <v xml:space="preserve"> </v>
      </c>
      <c r="T178" s="186" t="str">
        <f ca="1">IF(T$5-$I$5&lt;$A125-1," ",IF(T$5-$I$5+1&gt;'Primary Inputs'!$C$17,0,(SUM(OFFSET($I$76,0,T$5-$I$5-$A125+1)))*$C178))</f>
        <v xml:space="preserve"> </v>
      </c>
      <c r="U178" s="186" t="str">
        <f ca="1">IF(U$5-$I$5&lt;$A125-1," ",IF(U$5-$I$5+1&gt;'Primary Inputs'!$C$17,0,(SUM(OFFSET($I$76,0,U$5-$I$5-$A125+1)))*$C178))</f>
        <v xml:space="preserve"> </v>
      </c>
      <c r="V178" s="186" t="str">
        <f ca="1">IF(V$5-$I$5&lt;$A125-1," ",IF(V$5-$I$5+1&gt;'Primary Inputs'!$C$17,0,(SUM(OFFSET($I$76,0,V$5-$I$5-$A125+1)))*$C178))</f>
        <v xml:space="preserve"> </v>
      </c>
      <c r="W178" s="186" t="str">
        <f ca="1">IF(W$5-$I$5&lt;$A125-1," ",IF(W$5-$I$5+1&gt;'Primary Inputs'!$C$17,0,(SUM(OFFSET($I$76,0,W$5-$I$5-$A125+1)))*$C178))</f>
        <v xml:space="preserve"> </v>
      </c>
      <c r="X178" s="186" t="str">
        <f ca="1">IF(X$5-$I$5&lt;$A125-1," ",IF(X$5-$I$5+1&gt;'Primary Inputs'!$C$17,0,(SUM(OFFSET($I$76,0,X$5-$I$5-$A125+1)))*$C178))</f>
        <v xml:space="preserve"> </v>
      </c>
      <c r="Y178" s="186" t="str">
        <f ca="1">IF(Y$5-$I$5&lt;$A125-1," ",IF(Y$5-$I$5+1&gt;'Primary Inputs'!$C$17,0,(SUM(OFFSET($I$76,0,Y$5-$I$5-$A125+1)))*$C178))</f>
        <v xml:space="preserve"> </v>
      </c>
      <c r="Z178" s="186" t="str">
        <f ca="1">IF(Z$5-$I$5&lt;$A125-1," ",IF(Z$5-$I$5+1&gt;'Primary Inputs'!$C$17,0,(SUM(OFFSET($I$76,0,Z$5-$I$5-$A125+1)))*$C178))</f>
        <v xml:space="preserve"> </v>
      </c>
      <c r="AA178" s="186" t="str">
        <f ca="1">IF(AA$5-$I$5&lt;$A125-1," ",IF(AA$5-$I$5+1&gt;'Primary Inputs'!$C$17,0,(SUM(OFFSET($I$76,0,AA$5-$I$5-$A125+1)))*$C178))</f>
        <v xml:space="preserve"> </v>
      </c>
      <c r="AB178" s="186" t="str">
        <f ca="1">IF(AB$5-$I$5&lt;$A125-1," ",IF(AB$5-$I$5+1&gt;'Primary Inputs'!$C$17,0,(SUM(OFFSET($I$76,0,AB$5-$I$5-$A125+1)))*$C178))</f>
        <v xml:space="preserve"> </v>
      </c>
      <c r="AC178" s="186" t="str">
        <f ca="1">IF(AC$5-$I$5&lt;$A125-1," ",IF(AC$5-$I$5+1&gt;'Primary Inputs'!$C$17,0,(SUM(OFFSET($I$76,0,AC$5-$I$5-$A125+1)))*$C178))</f>
        <v xml:space="preserve"> </v>
      </c>
      <c r="AD178" s="186" t="str">
        <f ca="1">IF(AD$5-$I$5&lt;$A125-1," ",IF(AD$5-$I$5+1&gt;'Primary Inputs'!$C$17,0,(SUM(OFFSET($I$76,0,AD$5-$I$5-$A125+1)))*$C178))</f>
        <v xml:space="preserve"> </v>
      </c>
      <c r="AE178" s="186" t="str">
        <f ca="1">IF(AE$5-$I$5&lt;$A125-1," ",IF(AE$5-$I$5+1&gt;'Primary Inputs'!$C$17,0,(SUM(OFFSET($I$76,0,AE$5-$I$5-$A125+1)))*$C178))</f>
        <v xml:space="preserve"> </v>
      </c>
      <c r="AF178" s="186" t="str">
        <f ca="1">IF(AF$5-$I$5&lt;$A125-1," ",IF(AF$5-$I$5+1&gt;'Primary Inputs'!$C$17,0,(SUM(OFFSET($I$76,0,AF$5-$I$5-$A125+1)))*$C178))</f>
        <v xml:space="preserve"> </v>
      </c>
      <c r="AG178" s="186" t="str">
        <f ca="1">IF(AG$5-$I$5&lt;$A125-1," ",IF(AG$5-$I$5+1&gt;'Primary Inputs'!$C$17,0,(SUM(OFFSET($I$76,0,AG$5-$I$5-$A125+1)))*$C178))</f>
        <v xml:space="preserve"> </v>
      </c>
      <c r="AH178" s="186" t="str">
        <f ca="1">IF(AH$5-$I$5&lt;$A125-1," ",IF(AH$5-$I$5+1&gt;'Primary Inputs'!$C$17,0,(SUM(OFFSET($I$76,0,AH$5-$I$5-$A125+1)))*$C178))</f>
        <v xml:space="preserve"> </v>
      </c>
      <c r="AI178" s="186" t="str">
        <f ca="1">IF(AI$5-$I$5&lt;$A125-1," ",IF(AI$5-$I$5+1&gt;'Primary Inputs'!$C$17,0,(SUM(OFFSET($I$76,0,AI$5-$I$5-$A125+1)))*$C178))</f>
        <v xml:space="preserve"> </v>
      </c>
      <c r="AJ178" s="186" t="str">
        <f ca="1">IF(AJ$5-$I$5&lt;$A125-1," ",IF(AJ$5-$I$5+1&gt;'Primary Inputs'!$C$17,0,(SUM(OFFSET($I$76,0,AJ$5-$I$5-$A125+1)))*$C178))</f>
        <v xml:space="preserve"> </v>
      </c>
      <c r="AK178" s="186" t="str">
        <f ca="1">IF(AK$5-$I$5&lt;$A125-1," ",IF(AK$5-$I$5+1&gt;'Primary Inputs'!$C$17,0,(SUM(OFFSET($I$76,0,AK$5-$I$5-$A125+1)))*$C178))</f>
        <v xml:space="preserve"> </v>
      </c>
      <c r="AL178" s="186" t="str">
        <f ca="1">IF(AL$5-$I$5&lt;$A125-1," ",IF(AL$5-$I$5+1&gt;'Primary Inputs'!$C$17,0,(SUM(OFFSET($I$76,0,AL$5-$I$5-$A125+1)))*$C178))</f>
        <v xml:space="preserve"> </v>
      </c>
      <c r="AM178" s="186" t="str">
        <f ca="1">IF(AM$5-$I$5&lt;$A125-1," ",IF(AM$5-$I$5+1&gt;'Primary Inputs'!$C$17,0,(SUM(OFFSET($I$76,0,AM$5-$I$5-$A125+1)))*$C178))</f>
        <v xml:space="preserve"> </v>
      </c>
      <c r="AN178" s="186" t="str">
        <f ca="1">IF(AN$5-$I$5&lt;$A125-1," ",IF(AN$5-$I$5+1&gt;'Primary Inputs'!$C$17,0,(SUM(OFFSET($I$76,0,AN$5-$I$5-$A125+1)))*$C178))</f>
        <v xml:space="preserve"> </v>
      </c>
      <c r="AO178" s="186" t="str">
        <f ca="1">IF(AO$5-$I$5&lt;$A125-1," ",IF(AO$5-$I$5+1&gt;'Primary Inputs'!$C$17,0,(SUM(OFFSET($I$76,0,AO$5-$I$5-$A125+1)))*$C178))</f>
        <v xml:space="preserve"> </v>
      </c>
      <c r="AP178" s="186" t="str">
        <f ca="1">IF(AP$5-$I$5&lt;$A125-1," ",IF(AP$5-$I$5+1&gt;'Primary Inputs'!$C$17,0,(SUM(OFFSET($I$76,0,AP$5-$I$5-$A125+1)))*$C178))</f>
        <v xml:space="preserve"> </v>
      </c>
      <c r="AQ178" s="186" t="str">
        <f ca="1">IF(AQ$5-$I$5&lt;$A125-1," ",IF(AQ$5-$I$5+1&gt;'Primary Inputs'!$C$17,0,(SUM(OFFSET($I$76,0,AQ$5-$I$5-$A125+1)))*$C178))</f>
        <v xml:space="preserve"> </v>
      </c>
      <c r="AR178" s="186" t="str">
        <f ca="1">IF(AR$5-$I$5&lt;$A125-1," ",IF(AR$5-$I$5+1&gt;'Primary Inputs'!$C$17,0,(SUM(OFFSET($I$76,0,AR$5-$I$5-$A125+1)))*$C178))</f>
        <v xml:space="preserve"> </v>
      </c>
      <c r="AS178" s="186" t="str">
        <f ca="1">IF(AS$5-$I$5&lt;$A125-1," ",IF(AS$5-$I$5+1&gt;'Primary Inputs'!$C$17,0,(SUM(OFFSET($I$76,0,AS$5-$I$5-$A125+1)))*$C178))</f>
        <v xml:space="preserve"> </v>
      </c>
      <c r="AT178" s="186" t="str">
        <f ca="1">IF(AT$5-$I$5&lt;$A125-1," ",IF(AT$5-$I$5+1&gt;'Primary Inputs'!$C$17,0,(SUM(OFFSET($I$76,0,AT$5-$I$5-$A125+1)))*$C178))</f>
        <v xml:space="preserve"> </v>
      </c>
      <c r="AU178" s="186" t="str">
        <f ca="1">IF(AU$5-$I$5&lt;$A125-1," ",IF(AU$5-$I$5+1&gt;'Primary Inputs'!$C$17,0,(SUM(OFFSET($I$76,0,AU$5-$I$5-$A125+1)))*$C178))</f>
        <v xml:space="preserve"> </v>
      </c>
      <c r="AV178" s="186" t="str">
        <f ca="1">IF(AV$5-$I$5&lt;$A125-1," ",IF(AV$5-$I$5+1&gt;'Primary Inputs'!$C$17,0,(SUM(OFFSET($I$76,0,AV$5-$I$5-$A125+1)))*$C178))</f>
        <v xml:space="preserve"> </v>
      </c>
      <c r="AW178" s="186" t="str">
        <f ca="1">IF(AW$5-$I$5&lt;$A125-1," ",IF(AW$5-$I$5+1&gt;'Primary Inputs'!$C$17,0,(SUM(OFFSET($I$76,0,AW$5-$I$5-$A125+1)))*$C178))</f>
        <v xml:space="preserve"> </v>
      </c>
      <c r="AX178" s="186" t="str">
        <f ca="1">IF(AX$5-$I$5&lt;$A125-1," ",IF(AX$5-$I$5+1&gt;'Primary Inputs'!$C$17,0,(SUM(OFFSET($I$76,0,AX$5-$I$5-$A125+1)))*$C178))</f>
        <v xml:space="preserve"> </v>
      </c>
      <c r="AY178" s="186" t="str">
        <f ca="1">IF(AY$5-$I$5&lt;$A125-1," ",IF(AY$5-$I$5+1&gt;'Primary Inputs'!$C$17,0,(SUM(OFFSET($I$76,0,AY$5-$I$5-$A125+1)))*$C178))</f>
        <v xml:space="preserve"> </v>
      </c>
      <c r="AZ178" s="186" t="str">
        <f ca="1">IF(AZ$5-$I$5&lt;$A125-1," ",IF(AZ$5-$I$5+1&gt;'Primary Inputs'!$C$17,0,(SUM(OFFSET($I$76,0,AZ$5-$I$5-$A125+1)))*$C178))</f>
        <v xml:space="preserve"> </v>
      </c>
      <c r="BA178" s="186" t="str">
        <f ca="1">IF(BA$5-$I$5&lt;$A125-1," ",IF(BA$5-$I$5+1&gt;'Primary Inputs'!$C$17,0,(SUM(OFFSET($I$76,0,BA$5-$I$5-$A125+1)))*$C178))</f>
        <v xml:space="preserve"> </v>
      </c>
      <c r="BB178" s="186">
        <f ca="1">IF(BB$5-$I$5&lt;$A125-1," ",IF(BB$5-$I$5+1&gt;'Primary Inputs'!$C$17,0,(SUM(OFFSET($I$76,0,BB$5-$I$5-$A125+1)))*$C178))</f>
        <v>0</v>
      </c>
      <c r="BC178" s="186">
        <f ca="1">IF(BC$5-$I$5&lt;$A125-1," ",IF(BC$5-$I$5+1&gt;'Primary Inputs'!$C$17,0,(SUM(OFFSET($I$76,0,BC$5-$I$5-$A125+1)))*$C178))</f>
        <v>0</v>
      </c>
      <c r="BD178" s="186">
        <f ca="1">IF(BD$5-$I$5&lt;$A125-1," ",IF(BD$5-$I$5+1&gt;'Primary Inputs'!$C$17,0,(SUM(OFFSET($I$76,0,BD$5-$I$5-$A125+1)))*$C178))</f>
        <v>0</v>
      </c>
      <c r="BE178" s="186">
        <f ca="1">IF(BE$5-$I$5&lt;$A125-1," ",IF(BE$5-$I$5+1&gt;'Primary Inputs'!$C$17,0,(SUM(OFFSET($I$76,0,BE$5-$I$5-$A125+1)))*$C178))</f>
        <v>0</v>
      </c>
      <c r="BF178" s="186">
        <f ca="1">IF(BF$5-$I$5&lt;$A125-1," ",IF(BF$5-$I$5+1&gt;'Primary Inputs'!$C$17,0,(SUM(OFFSET($I$76,0,BF$5-$I$5-$A125+1)))*$C178))</f>
        <v>0</v>
      </c>
    </row>
    <row r="179" spans="2:58">
      <c r="B179" s="134" t="s">
        <v>219</v>
      </c>
      <c r="C179" s="134">
        <f t="shared" ca="1" si="5"/>
        <v>0</v>
      </c>
      <c r="I179" s="186" t="str">
        <f ca="1">IF(I$5-$I$5&lt;$A126-1," ",IF(I$5-$I$5+1&gt;'Primary Inputs'!$C$17,0,(SUM(OFFSET($I$76,0,I$5-$I$5-$A126+1)))*$C179))</f>
        <v xml:space="preserve"> </v>
      </c>
      <c r="J179" s="186" t="str">
        <f ca="1">IF(J$5-$I$5&lt;$A126-1," ",IF(J$5-$I$5+1&gt;'Primary Inputs'!$C$17,0,(SUM(OFFSET($I$76,0,J$5-$I$5-$A126+1)))*$C179))</f>
        <v xml:space="preserve"> </v>
      </c>
      <c r="K179" s="186" t="str">
        <f ca="1">IF(K$5-$I$5&lt;$A126-1," ",IF(K$5-$I$5+1&gt;'Primary Inputs'!$C$17,0,(SUM(OFFSET($I$76,0,K$5-$I$5-$A126+1)))*$C179))</f>
        <v xml:space="preserve"> </v>
      </c>
      <c r="L179" s="186" t="str">
        <f ca="1">IF(L$5-$I$5&lt;$A126-1," ",IF(L$5-$I$5+1&gt;'Primary Inputs'!$C$17,0,(SUM(OFFSET($I$76,0,L$5-$I$5-$A126+1)))*$C179))</f>
        <v xml:space="preserve"> </v>
      </c>
      <c r="M179" s="186" t="str">
        <f ca="1">IF(M$5-$I$5&lt;$A126-1," ",IF(M$5-$I$5+1&gt;'Primary Inputs'!$C$17,0,(SUM(OFFSET($I$76,0,M$5-$I$5-$A126+1)))*$C179))</f>
        <v xml:space="preserve"> </v>
      </c>
      <c r="N179" s="186" t="str">
        <f ca="1">IF(N$5-$I$5&lt;$A126-1," ",IF(N$5-$I$5+1&gt;'Primary Inputs'!$C$17,0,(SUM(OFFSET($I$76,0,N$5-$I$5-$A126+1)))*$C179))</f>
        <v xml:space="preserve"> </v>
      </c>
      <c r="O179" s="186" t="str">
        <f ca="1">IF(O$5-$I$5&lt;$A126-1," ",IF(O$5-$I$5+1&gt;'Primary Inputs'!$C$17,0,(SUM(OFFSET($I$76,0,O$5-$I$5-$A126+1)))*$C179))</f>
        <v xml:space="preserve"> </v>
      </c>
      <c r="P179" s="186" t="str">
        <f ca="1">IF(P$5-$I$5&lt;$A126-1," ",IF(P$5-$I$5+1&gt;'Primary Inputs'!$C$17,0,(SUM(OFFSET($I$76,0,P$5-$I$5-$A126+1)))*$C179))</f>
        <v xml:space="preserve"> </v>
      </c>
      <c r="Q179" s="186" t="str">
        <f ca="1">IF(Q$5-$I$5&lt;$A126-1," ",IF(Q$5-$I$5+1&gt;'Primary Inputs'!$C$17,0,(SUM(OFFSET($I$76,0,Q$5-$I$5-$A126+1)))*$C179))</f>
        <v xml:space="preserve"> </v>
      </c>
      <c r="R179" s="186" t="str">
        <f ca="1">IF(R$5-$I$5&lt;$A126-1," ",IF(R$5-$I$5+1&gt;'Primary Inputs'!$C$17,0,(SUM(OFFSET($I$76,0,R$5-$I$5-$A126+1)))*$C179))</f>
        <v xml:space="preserve"> </v>
      </c>
      <c r="S179" s="186" t="str">
        <f ca="1">IF(S$5-$I$5&lt;$A126-1," ",IF(S$5-$I$5+1&gt;'Primary Inputs'!$C$17,0,(SUM(OFFSET($I$76,0,S$5-$I$5-$A126+1)))*$C179))</f>
        <v xml:space="preserve"> </v>
      </c>
      <c r="T179" s="186" t="str">
        <f ca="1">IF(T$5-$I$5&lt;$A126-1," ",IF(T$5-$I$5+1&gt;'Primary Inputs'!$C$17,0,(SUM(OFFSET($I$76,0,T$5-$I$5-$A126+1)))*$C179))</f>
        <v xml:space="preserve"> </v>
      </c>
      <c r="U179" s="186" t="str">
        <f ca="1">IF(U$5-$I$5&lt;$A126-1," ",IF(U$5-$I$5+1&gt;'Primary Inputs'!$C$17,0,(SUM(OFFSET($I$76,0,U$5-$I$5-$A126+1)))*$C179))</f>
        <v xml:space="preserve"> </v>
      </c>
      <c r="V179" s="186" t="str">
        <f ca="1">IF(V$5-$I$5&lt;$A126-1," ",IF(V$5-$I$5+1&gt;'Primary Inputs'!$C$17,0,(SUM(OFFSET($I$76,0,V$5-$I$5-$A126+1)))*$C179))</f>
        <v xml:space="preserve"> </v>
      </c>
      <c r="W179" s="186" t="str">
        <f ca="1">IF(W$5-$I$5&lt;$A126-1," ",IF(W$5-$I$5+1&gt;'Primary Inputs'!$C$17,0,(SUM(OFFSET($I$76,0,W$5-$I$5-$A126+1)))*$C179))</f>
        <v xml:space="preserve"> </v>
      </c>
      <c r="X179" s="186" t="str">
        <f ca="1">IF(X$5-$I$5&lt;$A126-1," ",IF(X$5-$I$5+1&gt;'Primary Inputs'!$C$17,0,(SUM(OFFSET($I$76,0,X$5-$I$5-$A126+1)))*$C179))</f>
        <v xml:space="preserve"> </v>
      </c>
      <c r="Y179" s="186" t="str">
        <f ca="1">IF(Y$5-$I$5&lt;$A126-1," ",IF(Y$5-$I$5+1&gt;'Primary Inputs'!$C$17,0,(SUM(OFFSET($I$76,0,Y$5-$I$5-$A126+1)))*$C179))</f>
        <v xml:space="preserve"> </v>
      </c>
      <c r="Z179" s="186" t="str">
        <f ca="1">IF(Z$5-$I$5&lt;$A126-1," ",IF(Z$5-$I$5+1&gt;'Primary Inputs'!$C$17,0,(SUM(OFFSET($I$76,0,Z$5-$I$5-$A126+1)))*$C179))</f>
        <v xml:space="preserve"> </v>
      </c>
      <c r="AA179" s="186" t="str">
        <f ca="1">IF(AA$5-$I$5&lt;$A126-1," ",IF(AA$5-$I$5+1&gt;'Primary Inputs'!$C$17,0,(SUM(OFFSET($I$76,0,AA$5-$I$5-$A126+1)))*$C179))</f>
        <v xml:space="preserve"> </v>
      </c>
      <c r="AB179" s="186" t="str">
        <f ca="1">IF(AB$5-$I$5&lt;$A126-1," ",IF(AB$5-$I$5+1&gt;'Primary Inputs'!$C$17,0,(SUM(OFFSET($I$76,0,AB$5-$I$5-$A126+1)))*$C179))</f>
        <v xml:space="preserve"> </v>
      </c>
      <c r="AC179" s="186" t="str">
        <f ca="1">IF(AC$5-$I$5&lt;$A126-1," ",IF(AC$5-$I$5+1&gt;'Primary Inputs'!$C$17,0,(SUM(OFFSET($I$76,0,AC$5-$I$5-$A126+1)))*$C179))</f>
        <v xml:space="preserve"> </v>
      </c>
      <c r="AD179" s="186" t="str">
        <f ca="1">IF(AD$5-$I$5&lt;$A126-1," ",IF(AD$5-$I$5+1&gt;'Primary Inputs'!$C$17,0,(SUM(OFFSET($I$76,0,AD$5-$I$5-$A126+1)))*$C179))</f>
        <v xml:space="preserve"> </v>
      </c>
      <c r="AE179" s="186" t="str">
        <f ca="1">IF(AE$5-$I$5&lt;$A126-1," ",IF(AE$5-$I$5+1&gt;'Primary Inputs'!$C$17,0,(SUM(OFFSET($I$76,0,AE$5-$I$5-$A126+1)))*$C179))</f>
        <v xml:space="preserve"> </v>
      </c>
      <c r="AF179" s="186" t="str">
        <f ca="1">IF(AF$5-$I$5&lt;$A126-1," ",IF(AF$5-$I$5+1&gt;'Primary Inputs'!$C$17,0,(SUM(OFFSET($I$76,0,AF$5-$I$5-$A126+1)))*$C179))</f>
        <v xml:space="preserve"> </v>
      </c>
      <c r="AG179" s="186" t="str">
        <f ca="1">IF(AG$5-$I$5&lt;$A126-1," ",IF(AG$5-$I$5+1&gt;'Primary Inputs'!$C$17,0,(SUM(OFFSET($I$76,0,AG$5-$I$5-$A126+1)))*$C179))</f>
        <v xml:space="preserve"> </v>
      </c>
      <c r="AH179" s="186" t="str">
        <f ca="1">IF(AH$5-$I$5&lt;$A126-1," ",IF(AH$5-$I$5+1&gt;'Primary Inputs'!$C$17,0,(SUM(OFFSET($I$76,0,AH$5-$I$5-$A126+1)))*$C179))</f>
        <v xml:space="preserve"> </v>
      </c>
      <c r="AI179" s="186" t="str">
        <f ca="1">IF(AI$5-$I$5&lt;$A126-1," ",IF(AI$5-$I$5+1&gt;'Primary Inputs'!$C$17,0,(SUM(OFFSET($I$76,0,AI$5-$I$5-$A126+1)))*$C179))</f>
        <v xml:space="preserve"> </v>
      </c>
      <c r="AJ179" s="186" t="str">
        <f ca="1">IF(AJ$5-$I$5&lt;$A126-1," ",IF(AJ$5-$I$5+1&gt;'Primary Inputs'!$C$17,0,(SUM(OFFSET($I$76,0,AJ$5-$I$5-$A126+1)))*$C179))</f>
        <v xml:space="preserve"> </v>
      </c>
      <c r="AK179" s="186" t="str">
        <f ca="1">IF(AK$5-$I$5&lt;$A126-1," ",IF(AK$5-$I$5+1&gt;'Primary Inputs'!$C$17,0,(SUM(OFFSET($I$76,0,AK$5-$I$5-$A126+1)))*$C179))</f>
        <v xml:space="preserve"> </v>
      </c>
      <c r="AL179" s="186" t="str">
        <f ca="1">IF(AL$5-$I$5&lt;$A126-1," ",IF(AL$5-$I$5+1&gt;'Primary Inputs'!$C$17,0,(SUM(OFFSET($I$76,0,AL$5-$I$5-$A126+1)))*$C179))</f>
        <v xml:space="preserve"> </v>
      </c>
      <c r="AM179" s="186" t="str">
        <f ca="1">IF(AM$5-$I$5&lt;$A126-1," ",IF(AM$5-$I$5+1&gt;'Primary Inputs'!$C$17,0,(SUM(OFFSET($I$76,0,AM$5-$I$5-$A126+1)))*$C179))</f>
        <v xml:space="preserve"> </v>
      </c>
      <c r="AN179" s="186" t="str">
        <f ca="1">IF(AN$5-$I$5&lt;$A126-1," ",IF(AN$5-$I$5+1&gt;'Primary Inputs'!$C$17,0,(SUM(OFFSET($I$76,0,AN$5-$I$5-$A126+1)))*$C179))</f>
        <v xml:space="preserve"> </v>
      </c>
      <c r="AO179" s="186" t="str">
        <f ca="1">IF(AO$5-$I$5&lt;$A126-1," ",IF(AO$5-$I$5+1&gt;'Primary Inputs'!$C$17,0,(SUM(OFFSET($I$76,0,AO$5-$I$5-$A126+1)))*$C179))</f>
        <v xml:space="preserve"> </v>
      </c>
      <c r="AP179" s="186" t="str">
        <f ca="1">IF(AP$5-$I$5&lt;$A126-1," ",IF(AP$5-$I$5+1&gt;'Primary Inputs'!$C$17,0,(SUM(OFFSET($I$76,0,AP$5-$I$5-$A126+1)))*$C179))</f>
        <v xml:space="preserve"> </v>
      </c>
      <c r="AQ179" s="186" t="str">
        <f ca="1">IF(AQ$5-$I$5&lt;$A126-1," ",IF(AQ$5-$I$5+1&gt;'Primary Inputs'!$C$17,0,(SUM(OFFSET($I$76,0,AQ$5-$I$5-$A126+1)))*$C179))</f>
        <v xml:space="preserve"> </v>
      </c>
      <c r="AR179" s="186" t="str">
        <f ca="1">IF(AR$5-$I$5&lt;$A126-1," ",IF(AR$5-$I$5+1&gt;'Primary Inputs'!$C$17,0,(SUM(OFFSET($I$76,0,AR$5-$I$5-$A126+1)))*$C179))</f>
        <v xml:space="preserve"> </v>
      </c>
      <c r="AS179" s="186" t="str">
        <f ca="1">IF(AS$5-$I$5&lt;$A126-1," ",IF(AS$5-$I$5+1&gt;'Primary Inputs'!$C$17,0,(SUM(OFFSET($I$76,0,AS$5-$I$5-$A126+1)))*$C179))</f>
        <v xml:space="preserve"> </v>
      </c>
      <c r="AT179" s="186" t="str">
        <f ca="1">IF(AT$5-$I$5&lt;$A126-1," ",IF(AT$5-$I$5+1&gt;'Primary Inputs'!$C$17,0,(SUM(OFFSET($I$76,0,AT$5-$I$5-$A126+1)))*$C179))</f>
        <v xml:space="preserve"> </v>
      </c>
      <c r="AU179" s="186" t="str">
        <f ca="1">IF(AU$5-$I$5&lt;$A126-1," ",IF(AU$5-$I$5+1&gt;'Primary Inputs'!$C$17,0,(SUM(OFFSET($I$76,0,AU$5-$I$5-$A126+1)))*$C179))</f>
        <v xml:space="preserve"> </v>
      </c>
      <c r="AV179" s="186" t="str">
        <f ca="1">IF(AV$5-$I$5&lt;$A126-1," ",IF(AV$5-$I$5+1&gt;'Primary Inputs'!$C$17,0,(SUM(OFFSET($I$76,0,AV$5-$I$5-$A126+1)))*$C179))</f>
        <v xml:space="preserve"> </v>
      </c>
      <c r="AW179" s="186" t="str">
        <f ca="1">IF(AW$5-$I$5&lt;$A126-1," ",IF(AW$5-$I$5+1&gt;'Primary Inputs'!$C$17,0,(SUM(OFFSET($I$76,0,AW$5-$I$5-$A126+1)))*$C179))</f>
        <v xml:space="preserve"> </v>
      </c>
      <c r="AX179" s="186" t="str">
        <f ca="1">IF(AX$5-$I$5&lt;$A126-1," ",IF(AX$5-$I$5+1&gt;'Primary Inputs'!$C$17,0,(SUM(OFFSET($I$76,0,AX$5-$I$5-$A126+1)))*$C179))</f>
        <v xml:space="preserve"> </v>
      </c>
      <c r="AY179" s="186" t="str">
        <f ca="1">IF(AY$5-$I$5&lt;$A126-1," ",IF(AY$5-$I$5+1&gt;'Primary Inputs'!$C$17,0,(SUM(OFFSET($I$76,0,AY$5-$I$5-$A126+1)))*$C179))</f>
        <v xml:space="preserve"> </v>
      </c>
      <c r="AZ179" s="186" t="str">
        <f ca="1">IF(AZ$5-$I$5&lt;$A126-1," ",IF(AZ$5-$I$5+1&gt;'Primary Inputs'!$C$17,0,(SUM(OFFSET($I$76,0,AZ$5-$I$5-$A126+1)))*$C179))</f>
        <v xml:space="preserve"> </v>
      </c>
      <c r="BA179" s="186" t="str">
        <f ca="1">IF(BA$5-$I$5&lt;$A126-1," ",IF(BA$5-$I$5+1&gt;'Primary Inputs'!$C$17,0,(SUM(OFFSET($I$76,0,BA$5-$I$5-$A126+1)))*$C179))</f>
        <v xml:space="preserve"> </v>
      </c>
      <c r="BB179" s="186" t="str">
        <f ca="1">IF(BB$5-$I$5&lt;$A126-1," ",IF(BB$5-$I$5+1&gt;'Primary Inputs'!$C$17,0,(SUM(OFFSET($I$76,0,BB$5-$I$5-$A126+1)))*$C179))</f>
        <v xml:space="preserve"> </v>
      </c>
      <c r="BC179" s="186">
        <f ca="1">IF(BC$5-$I$5&lt;$A126-1," ",IF(BC$5-$I$5+1&gt;'Primary Inputs'!$C$17,0,(SUM(OFFSET($I$76,0,BC$5-$I$5-$A126+1)))*$C179))</f>
        <v>0</v>
      </c>
      <c r="BD179" s="186">
        <f ca="1">IF(BD$5-$I$5&lt;$A126-1," ",IF(BD$5-$I$5+1&gt;'Primary Inputs'!$C$17,0,(SUM(OFFSET($I$76,0,BD$5-$I$5-$A126+1)))*$C179))</f>
        <v>0</v>
      </c>
      <c r="BE179" s="186">
        <f ca="1">IF(BE$5-$I$5&lt;$A126-1," ",IF(BE$5-$I$5+1&gt;'Primary Inputs'!$C$17,0,(SUM(OFFSET($I$76,0,BE$5-$I$5-$A126+1)))*$C179))</f>
        <v>0</v>
      </c>
      <c r="BF179" s="186">
        <f ca="1">IF(BF$5-$I$5&lt;$A126-1," ",IF(BF$5-$I$5+1&gt;'Primary Inputs'!$C$17,0,(SUM(OFFSET($I$76,0,BF$5-$I$5-$A126+1)))*$C179))</f>
        <v>0</v>
      </c>
    </row>
    <row r="180" spans="2:58">
      <c r="B180" s="134" t="s">
        <v>220</v>
      </c>
      <c r="C180" s="134">
        <f t="shared" ca="1" si="5"/>
        <v>0</v>
      </c>
      <c r="I180" s="186" t="str">
        <f ca="1">IF(I$5-$I$5&lt;$A127-1," ",IF(I$5-$I$5+1&gt;'Primary Inputs'!$C$17,0,(SUM(OFFSET($I$76,0,I$5-$I$5-$A127+1)))*$C180))</f>
        <v xml:space="preserve"> </v>
      </c>
      <c r="J180" s="186" t="str">
        <f ca="1">IF(J$5-$I$5&lt;$A127-1," ",IF(J$5-$I$5+1&gt;'Primary Inputs'!$C$17,0,(SUM(OFFSET($I$76,0,J$5-$I$5-$A127+1)))*$C180))</f>
        <v xml:space="preserve"> </v>
      </c>
      <c r="K180" s="186" t="str">
        <f ca="1">IF(K$5-$I$5&lt;$A127-1," ",IF(K$5-$I$5+1&gt;'Primary Inputs'!$C$17,0,(SUM(OFFSET($I$76,0,K$5-$I$5-$A127+1)))*$C180))</f>
        <v xml:space="preserve"> </v>
      </c>
      <c r="L180" s="186" t="str">
        <f ca="1">IF(L$5-$I$5&lt;$A127-1," ",IF(L$5-$I$5+1&gt;'Primary Inputs'!$C$17,0,(SUM(OFFSET($I$76,0,L$5-$I$5-$A127+1)))*$C180))</f>
        <v xml:space="preserve"> </v>
      </c>
      <c r="M180" s="186" t="str">
        <f ca="1">IF(M$5-$I$5&lt;$A127-1," ",IF(M$5-$I$5+1&gt;'Primary Inputs'!$C$17,0,(SUM(OFFSET($I$76,0,M$5-$I$5-$A127+1)))*$C180))</f>
        <v xml:space="preserve"> </v>
      </c>
      <c r="N180" s="186" t="str">
        <f ca="1">IF(N$5-$I$5&lt;$A127-1," ",IF(N$5-$I$5+1&gt;'Primary Inputs'!$C$17,0,(SUM(OFFSET($I$76,0,N$5-$I$5-$A127+1)))*$C180))</f>
        <v xml:space="preserve"> </v>
      </c>
      <c r="O180" s="186" t="str">
        <f ca="1">IF(O$5-$I$5&lt;$A127-1," ",IF(O$5-$I$5+1&gt;'Primary Inputs'!$C$17,0,(SUM(OFFSET($I$76,0,O$5-$I$5-$A127+1)))*$C180))</f>
        <v xml:space="preserve"> </v>
      </c>
      <c r="P180" s="186" t="str">
        <f ca="1">IF(P$5-$I$5&lt;$A127-1," ",IF(P$5-$I$5+1&gt;'Primary Inputs'!$C$17,0,(SUM(OFFSET($I$76,0,P$5-$I$5-$A127+1)))*$C180))</f>
        <v xml:space="preserve"> </v>
      </c>
      <c r="Q180" s="186" t="str">
        <f ca="1">IF(Q$5-$I$5&lt;$A127-1," ",IF(Q$5-$I$5+1&gt;'Primary Inputs'!$C$17,0,(SUM(OFFSET($I$76,0,Q$5-$I$5-$A127+1)))*$C180))</f>
        <v xml:space="preserve"> </v>
      </c>
      <c r="R180" s="186" t="str">
        <f ca="1">IF(R$5-$I$5&lt;$A127-1," ",IF(R$5-$I$5+1&gt;'Primary Inputs'!$C$17,0,(SUM(OFFSET($I$76,0,R$5-$I$5-$A127+1)))*$C180))</f>
        <v xml:space="preserve"> </v>
      </c>
      <c r="S180" s="186" t="str">
        <f ca="1">IF(S$5-$I$5&lt;$A127-1," ",IF(S$5-$I$5+1&gt;'Primary Inputs'!$C$17,0,(SUM(OFFSET($I$76,0,S$5-$I$5-$A127+1)))*$C180))</f>
        <v xml:space="preserve"> </v>
      </c>
      <c r="T180" s="186" t="str">
        <f ca="1">IF(T$5-$I$5&lt;$A127-1," ",IF(T$5-$I$5+1&gt;'Primary Inputs'!$C$17,0,(SUM(OFFSET($I$76,0,T$5-$I$5-$A127+1)))*$C180))</f>
        <v xml:space="preserve"> </v>
      </c>
      <c r="U180" s="186" t="str">
        <f ca="1">IF(U$5-$I$5&lt;$A127-1," ",IF(U$5-$I$5+1&gt;'Primary Inputs'!$C$17,0,(SUM(OFFSET($I$76,0,U$5-$I$5-$A127+1)))*$C180))</f>
        <v xml:space="preserve"> </v>
      </c>
      <c r="V180" s="186" t="str">
        <f ca="1">IF(V$5-$I$5&lt;$A127-1," ",IF(V$5-$I$5+1&gt;'Primary Inputs'!$C$17,0,(SUM(OFFSET($I$76,0,V$5-$I$5-$A127+1)))*$C180))</f>
        <v xml:space="preserve"> </v>
      </c>
      <c r="W180" s="186" t="str">
        <f ca="1">IF(W$5-$I$5&lt;$A127-1," ",IF(W$5-$I$5+1&gt;'Primary Inputs'!$C$17,0,(SUM(OFFSET($I$76,0,W$5-$I$5-$A127+1)))*$C180))</f>
        <v xml:space="preserve"> </v>
      </c>
      <c r="X180" s="186" t="str">
        <f ca="1">IF(X$5-$I$5&lt;$A127-1," ",IF(X$5-$I$5+1&gt;'Primary Inputs'!$C$17,0,(SUM(OFFSET($I$76,0,X$5-$I$5-$A127+1)))*$C180))</f>
        <v xml:space="preserve"> </v>
      </c>
      <c r="Y180" s="186" t="str">
        <f ca="1">IF(Y$5-$I$5&lt;$A127-1," ",IF(Y$5-$I$5+1&gt;'Primary Inputs'!$C$17,0,(SUM(OFFSET($I$76,0,Y$5-$I$5-$A127+1)))*$C180))</f>
        <v xml:space="preserve"> </v>
      </c>
      <c r="Z180" s="186" t="str">
        <f ca="1">IF(Z$5-$I$5&lt;$A127-1," ",IF(Z$5-$I$5+1&gt;'Primary Inputs'!$C$17,0,(SUM(OFFSET($I$76,0,Z$5-$I$5-$A127+1)))*$C180))</f>
        <v xml:space="preserve"> </v>
      </c>
      <c r="AA180" s="186" t="str">
        <f ca="1">IF(AA$5-$I$5&lt;$A127-1," ",IF(AA$5-$I$5+1&gt;'Primary Inputs'!$C$17,0,(SUM(OFFSET($I$76,0,AA$5-$I$5-$A127+1)))*$C180))</f>
        <v xml:space="preserve"> </v>
      </c>
      <c r="AB180" s="186" t="str">
        <f ca="1">IF(AB$5-$I$5&lt;$A127-1," ",IF(AB$5-$I$5+1&gt;'Primary Inputs'!$C$17,0,(SUM(OFFSET($I$76,0,AB$5-$I$5-$A127+1)))*$C180))</f>
        <v xml:space="preserve"> </v>
      </c>
      <c r="AC180" s="186" t="str">
        <f ca="1">IF(AC$5-$I$5&lt;$A127-1," ",IF(AC$5-$I$5+1&gt;'Primary Inputs'!$C$17,0,(SUM(OFFSET($I$76,0,AC$5-$I$5-$A127+1)))*$C180))</f>
        <v xml:space="preserve"> </v>
      </c>
      <c r="AD180" s="186" t="str">
        <f ca="1">IF(AD$5-$I$5&lt;$A127-1," ",IF(AD$5-$I$5+1&gt;'Primary Inputs'!$C$17,0,(SUM(OFFSET($I$76,0,AD$5-$I$5-$A127+1)))*$C180))</f>
        <v xml:space="preserve"> </v>
      </c>
      <c r="AE180" s="186" t="str">
        <f ca="1">IF(AE$5-$I$5&lt;$A127-1," ",IF(AE$5-$I$5+1&gt;'Primary Inputs'!$C$17,0,(SUM(OFFSET($I$76,0,AE$5-$I$5-$A127+1)))*$C180))</f>
        <v xml:space="preserve"> </v>
      </c>
      <c r="AF180" s="186" t="str">
        <f ca="1">IF(AF$5-$I$5&lt;$A127-1," ",IF(AF$5-$I$5+1&gt;'Primary Inputs'!$C$17,0,(SUM(OFFSET($I$76,0,AF$5-$I$5-$A127+1)))*$C180))</f>
        <v xml:space="preserve"> </v>
      </c>
      <c r="AG180" s="186" t="str">
        <f ca="1">IF(AG$5-$I$5&lt;$A127-1," ",IF(AG$5-$I$5+1&gt;'Primary Inputs'!$C$17,0,(SUM(OFFSET($I$76,0,AG$5-$I$5-$A127+1)))*$C180))</f>
        <v xml:space="preserve"> </v>
      </c>
      <c r="AH180" s="186" t="str">
        <f ca="1">IF(AH$5-$I$5&lt;$A127-1," ",IF(AH$5-$I$5+1&gt;'Primary Inputs'!$C$17,0,(SUM(OFFSET($I$76,0,AH$5-$I$5-$A127+1)))*$C180))</f>
        <v xml:space="preserve"> </v>
      </c>
      <c r="AI180" s="186" t="str">
        <f ca="1">IF(AI$5-$I$5&lt;$A127-1," ",IF(AI$5-$I$5+1&gt;'Primary Inputs'!$C$17,0,(SUM(OFFSET($I$76,0,AI$5-$I$5-$A127+1)))*$C180))</f>
        <v xml:space="preserve"> </v>
      </c>
      <c r="AJ180" s="186" t="str">
        <f ca="1">IF(AJ$5-$I$5&lt;$A127-1," ",IF(AJ$5-$I$5+1&gt;'Primary Inputs'!$C$17,0,(SUM(OFFSET($I$76,0,AJ$5-$I$5-$A127+1)))*$C180))</f>
        <v xml:space="preserve"> </v>
      </c>
      <c r="AK180" s="186" t="str">
        <f ca="1">IF(AK$5-$I$5&lt;$A127-1," ",IF(AK$5-$I$5+1&gt;'Primary Inputs'!$C$17,0,(SUM(OFFSET($I$76,0,AK$5-$I$5-$A127+1)))*$C180))</f>
        <v xml:space="preserve"> </v>
      </c>
      <c r="AL180" s="186" t="str">
        <f ca="1">IF(AL$5-$I$5&lt;$A127-1," ",IF(AL$5-$I$5+1&gt;'Primary Inputs'!$C$17,0,(SUM(OFFSET($I$76,0,AL$5-$I$5-$A127+1)))*$C180))</f>
        <v xml:space="preserve"> </v>
      </c>
      <c r="AM180" s="186" t="str">
        <f ca="1">IF(AM$5-$I$5&lt;$A127-1," ",IF(AM$5-$I$5+1&gt;'Primary Inputs'!$C$17,0,(SUM(OFFSET($I$76,0,AM$5-$I$5-$A127+1)))*$C180))</f>
        <v xml:space="preserve"> </v>
      </c>
      <c r="AN180" s="186" t="str">
        <f ca="1">IF(AN$5-$I$5&lt;$A127-1," ",IF(AN$5-$I$5+1&gt;'Primary Inputs'!$C$17,0,(SUM(OFFSET($I$76,0,AN$5-$I$5-$A127+1)))*$C180))</f>
        <v xml:space="preserve"> </v>
      </c>
      <c r="AO180" s="186" t="str">
        <f ca="1">IF(AO$5-$I$5&lt;$A127-1," ",IF(AO$5-$I$5+1&gt;'Primary Inputs'!$C$17,0,(SUM(OFFSET($I$76,0,AO$5-$I$5-$A127+1)))*$C180))</f>
        <v xml:space="preserve"> </v>
      </c>
      <c r="AP180" s="186" t="str">
        <f ca="1">IF(AP$5-$I$5&lt;$A127-1," ",IF(AP$5-$I$5+1&gt;'Primary Inputs'!$C$17,0,(SUM(OFFSET($I$76,0,AP$5-$I$5-$A127+1)))*$C180))</f>
        <v xml:space="preserve"> </v>
      </c>
      <c r="AQ180" s="186" t="str">
        <f ca="1">IF(AQ$5-$I$5&lt;$A127-1," ",IF(AQ$5-$I$5+1&gt;'Primary Inputs'!$C$17,0,(SUM(OFFSET($I$76,0,AQ$5-$I$5-$A127+1)))*$C180))</f>
        <v xml:space="preserve"> </v>
      </c>
      <c r="AR180" s="186" t="str">
        <f ca="1">IF(AR$5-$I$5&lt;$A127-1," ",IF(AR$5-$I$5+1&gt;'Primary Inputs'!$C$17,0,(SUM(OFFSET($I$76,0,AR$5-$I$5-$A127+1)))*$C180))</f>
        <v xml:space="preserve"> </v>
      </c>
      <c r="AS180" s="186" t="str">
        <f ca="1">IF(AS$5-$I$5&lt;$A127-1," ",IF(AS$5-$I$5+1&gt;'Primary Inputs'!$C$17,0,(SUM(OFFSET($I$76,0,AS$5-$I$5-$A127+1)))*$C180))</f>
        <v xml:space="preserve"> </v>
      </c>
      <c r="AT180" s="186" t="str">
        <f ca="1">IF(AT$5-$I$5&lt;$A127-1," ",IF(AT$5-$I$5+1&gt;'Primary Inputs'!$C$17,0,(SUM(OFFSET($I$76,0,AT$5-$I$5-$A127+1)))*$C180))</f>
        <v xml:space="preserve"> </v>
      </c>
      <c r="AU180" s="186" t="str">
        <f ca="1">IF(AU$5-$I$5&lt;$A127-1," ",IF(AU$5-$I$5+1&gt;'Primary Inputs'!$C$17,0,(SUM(OFFSET($I$76,0,AU$5-$I$5-$A127+1)))*$C180))</f>
        <v xml:space="preserve"> </v>
      </c>
      <c r="AV180" s="186" t="str">
        <f ca="1">IF(AV$5-$I$5&lt;$A127-1," ",IF(AV$5-$I$5+1&gt;'Primary Inputs'!$C$17,0,(SUM(OFFSET($I$76,0,AV$5-$I$5-$A127+1)))*$C180))</f>
        <v xml:space="preserve"> </v>
      </c>
      <c r="AW180" s="186" t="str">
        <f ca="1">IF(AW$5-$I$5&lt;$A127-1," ",IF(AW$5-$I$5+1&gt;'Primary Inputs'!$C$17,0,(SUM(OFFSET($I$76,0,AW$5-$I$5-$A127+1)))*$C180))</f>
        <v xml:space="preserve"> </v>
      </c>
      <c r="AX180" s="186" t="str">
        <f ca="1">IF(AX$5-$I$5&lt;$A127-1," ",IF(AX$5-$I$5+1&gt;'Primary Inputs'!$C$17,0,(SUM(OFFSET($I$76,0,AX$5-$I$5-$A127+1)))*$C180))</f>
        <v xml:space="preserve"> </v>
      </c>
      <c r="AY180" s="186" t="str">
        <f ca="1">IF(AY$5-$I$5&lt;$A127-1," ",IF(AY$5-$I$5+1&gt;'Primary Inputs'!$C$17,0,(SUM(OFFSET($I$76,0,AY$5-$I$5-$A127+1)))*$C180))</f>
        <v xml:space="preserve"> </v>
      </c>
      <c r="AZ180" s="186" t="str">
        <f ca="1">IF(AZ$5-$I$5&lt;$A127-1," ",IF(AZ$5-$I$5+1&gt;'Primary Inputs'!$C$17,0,(SUM(OFFSET($I$76,0,AZ$5-$I$5-$A127+1)))*$C180))</f>
        <v xml:space="preserve"> </v>
      </c>
      <c r="BA180" s="186" t="str">
        <f ca="1">IF(BA$5-$I$5&lt;$A127-1," ",IF(BA$5-$I$5+1&gt;'Primary Inputs'!$C$17,0,(SUM(OFFSET($I$76,0,BA$5-$I$5-$A127+1)))*$C180))</f>
        <v xml:space="preserve"> </v>
      </c>
      <c r="BB180" s="186" t="str">
        <f ca="1">IF(BB$5-$I$5&lt;$A127-1," ",IF(BB$5-$I$5+1&gt;'Primary Inputs'!$C$17,0,(SUM(OFFSET($I$76,0,BB$5-$I$5-$A127+1)))*$C180))</f>
        <v xml:space="preserve"> </v>
      </c>
      <c r="BC180" s="186" t="str">
        <f ca="1">IF(BC$5-$I$5&lt;$A127-1," ",IF(BC$5-$I$5+1&gt;'Primary Inputs'!$C$17,0,(SUM(OFFSET($I$76,0,BC$5-$I$5-$A127+1)))*$C180))</f>
        <v xml:space="preserve"> </v>
      </c>
      <c r="BD180" s="186">
        <f ca="1">IF(BD$5-$I$5&lt;$A127-1," ",IF(BD$5-$I$5+1&gt;'Primary Inputs'!$C$17,0,(SUM(OFFSET($I$76,0,BD$5-$I$5-$A127+1)))*$C180))</f>
        <v>0</v>
      </c>
      <c r="BE180" s="186">
        <f ca="1">IF(BE$5-$I$5&lt;$A127-1," ",IF(BE$5-$I$5+1&gt;'Primary Inputs'!$C$17,0,(SUM(OFFSET($I$76,0,BE$5-$I$5-$A127+1)))*$C180))</f>
        <v>0</v>
      </c>
      <c r="BF180" s="186">
        <f ca="1">IF(BF$5-$I$5&lt;$A127-1," ",IF(BF$5-$I$5+1&gt;'Primary Inputs'!$C$17,0,(SUM(OFFSET($I$76,0,BF$5-$I$5-$A127+1)))*$C180))</f>
        <v>0</v>
      </c>
    </row>
    <row r="181" spans="2:58">
      <c r="B181" s="134" t="s">
        <v>221</v>
      </c>
      <c r="C181" s="134">
        <f t="shared" ca="1" si="5"/>
        <v>0</v>
      </c>
      <c r="I181" s="186" t="str">
        <f ca="1">IF(I$5-$I$5&lt;$A128-1," ",IF(I$5-$I$5+1&gt;'Primary Inputs'!$C$17,0,(SUM(OFFSET($I$76,0,I$5-$I$5-$A128+1)))*$C181))</f>
        <v xml:space="preserve"> </v>
      </c>
      <c r="J181" s="186" t="str">
        <f ca="1">IF(J$5-$I$5&lt;$A128-1," ",IF(J$5-$I$5+1&gt;'Primary Inputs'!$C$17,0,(SUM(OFFSET($I$76,0,J$5-$I$5-$A128+1)))*$C181))</f>
        <v xml:space="preserve"> </v>
      </c>
      <c r="K181" s="186" t="str">
        <f ca="1">IF(K$5-$I$5&lt;$A128-1," ",IF(K$5-$I$5+1&gt;'Primary Inputs'!$C$17,0,(SUM(OFFSET($I$76,0,K$5-$I$5-$A128+1)))*$C181))</f>
        <v xml:space="preserve"> </v>
      </c>
      <c r="L181" s="186" t="str">
        <f ca="1">IF(L$5-$I$5&lt;$A128-1," ",IF(L$5-$I$5+1&gt;'Primary Inputs'!$C$17,0,(SUM(OFFSET($I$76,0,L$5-$I$5-$A128+1)))*$C181))</f>
        <v xml:space="preserve"> </v>
      </c>
      <c r="M181" s="186" t="str">
        <f ca="1">IF(M$5-$I$5&lt;$A128-1," ",IF(M$5-$I$5+1&gt;'Primary Inputs'!$C$17,0,(SUM(OFFSET($I$76,0,M$5-$I$5-$A128+1)))*$C181))</f>
        <v xml:space="preserve"> </v>
      </c>
      <c r="N181" s="186" t="str">
        <f ca="1">IF(N$5-$I$5&lt;$A128-1," ",IF(N$5-$I$5+1&gt;'Primary Inputs'!$C$17,0,(SUM(OFFSET($I$76,0,N$5-$I$5-$A128+1)))*$C181))</f>
        <v xml:space="preserve"> </v>
      </c>
      <c r="O181" s="186" t="str">
        <f ca="1">IF(O$5-$I$5&lt;$A128-1," ",IF(O$5-$I$5+1&gt;'Primary Inputs'!$C$17,0,(SUM(OFFSET($I$76,0,O$5-$I$5-$A128+1)))*$C181))</f>
        <v xml:space="preserve"> </v>
      </c>
      <c r="P181" s="186" t="str">
        <f ca="1">IF(P$5-$I$5&lt;$A128-1," ",IF(P$5-$I$5+1&gt;'Primary Inputs'!$C$17,0,(SUM(OFFSET($I$76,0,P$5-$I$5-$A128+1)))*$C181))</f>
        <v xml:space="preserve"> </v>
      </c>
      <c r="Q181" s="186" t="str">
        <f ca="1">IF(Q$5-$I$5&lt;$A128-1," ",IF(Q$5-$I$5+1&gt;'Primary Inputs'!$C$17,0,(SUM(OFFSET($I$76,0,Q$5-$I$5-$A128+1)))*$C181))</f>
        <v xml:space="preserve"> </v>
      </c>
      <c r="R181" s="186" t="str">
        <f ca="1">IF(R$5-$I$5&lt;$A128-1," ",IF(R$5-$I$5+1&gt;'Primary Inputs'!$C$17,0,(SUM(OFFSET($I$76,0,R$5-$I$5-$A128+1)))*$C181))</f>
        <v xml:space="preserve"> </v>
      </c>
      <c r="S181" s="186" t="str">
        <f ca="1">IF(S$5-$I$5&lt;$A128-1," ",IF(S$5-$I$5+1&gt;'Primary Inputs'!$C$17,0,(SUM(OFFSET($I$76,0,S$5-$I$5-$A128+1)))*$C181))</f>
        <v xml:space="preserve"> </v>
      </c>
      <c r="T181" s="186" t="str">
        <f ca="1">IF(T$5-$I$5&lt;$A128-1," ",IF(T$5-$I$5+1&gt;'Primary Inputs'!$C$17,0,(SUM(OFFSET($I$76,0,T$5-$I$5-$A128+1)))*$C181))</f>
        <v xml:space="preserve"> </v>
      </c>
      <c r="U181" s="186" t="str">
        <f ca="1">IF(U$5-$I$5&lt;$A128-1," ",IF(U$5-$I$5+1&gt;'Primary Inputs'!$C$17,0,(SUM(OFFSET($I$76,0,U$5-$I$5-$A128+1)))*$C181))</f>
        <v xml:space="preserve"> </v>
      </c>
      <c r="V181" s="186" t="str">
        <f ca="1">IF(V$5-$I$5&lt;$A128-1," ",IF(V$5-$I$5+1&gt;'Primary Inputs'!$C$17,0,(SUM(OFFSET($I$76,0,V$5-$I$5-$A128+1)))*$C181))</f>
        <v xml:space="preserve"> </v>
      </c>
      <c r="W181" s="186" t="str">
        <f ca="1">IF(W$5-$I$5&lt;$A128-1," ",IF(W$5-$I$5+1&gt;'Primary Inputs'!$C$17,0,(SUM(OFFSET($I$76,0,W$5-$I$5-$A128+1)))*$C181))</f>
        <v xml:space="preserve"> </v>
      </c>
      <c r="X181" s="186" t="str">
        <f ca="1">IF(X$5-$I$5&lt;$A128-1," ",IF(X$5-$I$5+1&gt;'Primary Inputs'!$C$17,0,(SUM(OFFSET($I$76,0,X$5-$I$5-$A128+1)))*$C181))</f>
        <v xml:space="preserve"> </v>
      </c>
      <c r="Y181" s="186" t="str">
        <f ca="1">IF(Y$5-$I$5&lt;$A128-1," ",IF(Y$5-$I$5+1&gt;'Primary Inputs'!$C$17,0,(SUM(OFFSET($I$76,0,Y$5-$I$5-$A128+1)))*$C181))</f>
        <v xml:space="preserve"> </v>
      </c>
      <c r="Z181" s="186" t="str">
        <f ca="1">IF(Z$5-$I$5&lt;$A128-1," ",IF(Z$5-$I$5+1&gt;'Primary Inputs'!$C$17,0,(SUM(OFFSET($I$76,0,Z$5-$I$5-$A128+1)))*$C181))</f>
        <v xml:space="preserve"> </v>
      </c>
      <c r="AA181" s="186" t="str">
        <f ca="1">IF(AA$5-$I$5&lt;$A128-1," ",IF(AA$5-$I$5+1&gt;'Primary Inputs'!$C$17,0,(SUM(OFFSET($I$76,0,AA$5-$I$5-$A128+1)))*$C181))</f>
        <v xml:space="preserve"> </v>
      </c>
      <c r="AB181" s="186" t="str">
        <f ca="1">IF(AB$5-$I$5&lt;$A128-1," ",IF(AB$5-$I$5+1&gt;'Primary Inputs'!$C$17,0,(SUM(OFFSET($I$76,0,AB$5-$I$5-$A128+1)))*$C181))</f>
        <v xml:space="preserve"> </v>
      </c>
      <c r="AC181" s="186" t="str">
        <f ca="1">IF(AC$5-$I$5&lt;$A128-1," ",IF(AC$5-$I$5+1&gt;'Primary Inputs'!$C$17,0,(SUM(OFFSET($I$76,0,AC$5-$I$5-$A128+1)))*$C181))</f>
        <v xml:space="preserve"> </v>
      </c>
      <c r="AD181" s="186" t="str">
        <f ca="1">IF(AD$5-$I$5&lt;$A128-1," ",IF(AD$5-$I$5+1&gt;'Primary Inputs'!$C$17,0,(SUM(OFFSET($I$76,0,AD$5-$I$5-$A128+1)))*$C181))</f>
        <v xml:space="preserve"> </v>
      </c>
      <c r="AE181" s="186" t="str">
        <f ca="1">IF(AE$5-$I$5&lt;$A128-1," ",IF(AE$5-$I$5+1&gt;'Primary Inputs'!$C$17,0,(SUM(OFFSET($I$76,0,AE$5-$I$5-$A128+1)))*$C181))</f>
        <v xml:space="preserve"> </v>
      </c>
      <c r="AF181" s="186" t="str">
        <f ca="1">IF(AF$5-$I$5&lt;$A128-1," ",IF(AF$5-$I$5+1&gt;'Primary Inputs'!$C$17,0,(SUM(OFFSET($I$76,0,AF$5-$I$5-$A128+1)))*$C181))</f>
        <v xml:space="preserve"> </v>
      </c>
      <c r="AG181" s="186" t="str">
        <f ca="1">IF(AG$5-$I$5&lt;$A128-1," ",IF(AG$5-$I$5+1&gt;'Primary Inputs'!$C$17,0,(SUM(OFFSET($I$76,0,AG$5-$I$5-$A128+1)))*$C181))</f>
        <v xml:space="preserve"> </v>
      </c>
      <c r="AH181" s="186" t="str">
        <f ca="1">IF(AH$5-$I$5&lt;$A128-1," ",IF(AH$5-$I$5+1&gt;'Primary Inputs'!$C$17,0,(SUM(OFFSET($I$76,0,AH$5-$I$5-$A128+1)))*$C181))</f>
        <v xml:space="preserve"> </v>
      </c>
      <c r="AI181" s="186" t="str">
        <f ca="1">IF(AI$5-$I$5&lt;$A128-1," ",IF(AI$5-$I$5+1&gt;'Primary Inputs'!$C$17,0,(SUM(OFFSET($I$76,0,AI$5-$I$5-$A128+1)))*$C181))</f>
        <v xml:space="preserve"> </v>
      </c>
      <c r="AJ181" s="186" t="str">
        <f ca="1">IF(AJ$5-$I$5&lt;$A128-1," ",IF(AJ$5-$I$5+1&gt;'Primary Inputs'!$C$17,0,(SUM(OFFSET($I$76,0,AJ$5-$I$5-$A128+1)))*$C181))</f>
        <v xml:space="preserve"> </v>
      </c>
      <c r="AK181" s="186" t="str">
        <f ca="1">IF(AK$5-$I$5&lt;$A128-1," ",IF(AK$5-$I$5+1&gt;'Primary Inputs'!$C$17,0,(SUM(OFFSET($I$76,0,AK$5-$I$5-$A128+1)))*$C181))</f>
        <v xml:space="preserve"> </v>
      </c>
      <c r="AL181" s="186" t="str">
        <f ca="1">IF(AL$5-$I$5&lt;$A128-1," ",IF(AL$5-$I$5+1&gt;'Primary Inputs'!$C$17,0,(SUM(OFFSET($I$76,0,AL$5-$I$5-$A128+1)))*$C181))</f>
        <v xml:space="preserve"> </v>
      </c>
      <c r="AM181" s="186" t="str">
        <f ca="1">IF(AM$5-$I$5&lt;$A128-1," ",IF(AM$5-$I$5+1&gt;'Primary Inputs'!$C$17,0,(SUM(OFFSET($I$76,0,AM$5-$I$5-$A128+1)))*$C181))</f>
        <v xml:space="preserve"> </v>
      </c>
      <c r="AN181" s="186" t="str">
        <f ca="1">IF(AN$5-$I$5&lt;$A128-1," ",IF(AN$5-$I$5+1&gt;'Primary Inputs'!$C$17,0,(SUM(OFFSET($I$76,0,AN$5-$I$5-$A128+1)))*$C181))</f>
        <v xml:space="preserve"> </v>
      </c>
      <c r="AO181" s="186" t="str">
        <f ca="1">IF(AO$5-$I$5&lt;$A128-1," ",IF(AO$5-$I$5+1&gt;'Primary Inputs'!$C$17,0,(SUM(OFFSET($I$76,0,AO$5-$I$5-$A128+1)))*$C181))</f>
        <v xml:space="preserve"> </v>
      </c>
      <c r="AP181" s="186" t="str">
        <f ca="1">IF(AP$5-$I$5&lt;$A128-1," ",IF(AP$5-$I$5+1&gt;'Primary Inputs'!$C$17,0,(SUM(OFFSET($I$76,0,AP$5-$I$5-$A128+1)))*$C181))</f>
        <v xml:space="preserve"> </v>
      </c>
      <c r="AQ181" s="186" t="str">
        <f ca="1">IF(AQ$5-$I$5&lt;$A128-1," ",IF(AQ$5-$I$5+1&gt;'Primary Inputs'!$C$17,0,(SUM(OFFSET($I$76,0,AQ$5-$I$5-$A128+1)))*$C181))</f>
        <v xml:space="preserve"> </v>
      </c>
      <c r="AR181" s="186" t="str">
        <f ca="1">IF(AR$5-$I$5&lt;$A128-1," ",IF(AR$5-$I$5+1&gt;'Primary Inputs'!$C$17,0,(SUM(OFFSET($I$76,0,AR$5-$I$5-$A128+1)))*$C181))</f>
        <v xml:space="preserve"> </v>
      </c>
      <c r="AS181" s="186" t="str">
        <f ca="1">IF(AS$5-$I$5&lt;$A128-1," ",IF(AS$5-$I$5+1&gt;'Primary Inputs'!$C$17,0,(SUM(OFFSET($I$76,0,AS$5-$I$5-$A128+1)))*$C181))</f>
        <v xml:space="preserve"> </v>
      </c>
      <c r="AT181" s="186" t="str">
        <f ca="1">IF(AT$5-$I$5&lt;$A128-1," ",IF(AT$5-$I$5+1&gt;'Primary Inputs'!$C$17,0,(SUM(OFFSET($I$76,0,AT$5-$I$5-$A128+1)))*$C181))</f>
        <v xml:space="preserve"> </v>
      </c>
      <c r="AU181" s="186" t="str">
        <f ca="1">IF(AU$5-$I$5&lt;$A128-1," ",IF(AU$5-$I$5+1&gt;'Primary Inputs'!$C$17,0,(SUM(OFFSET($I$76,0,AU$5-$I$5-$A128+1)))*$C181))</f>
        <v xml:space="preserve"> </v>
      </c>
      <c r="AV181" s="186" t="str">
        <f ca="1">IF(AV$5-$I$5&lt;$A128-1," ",IF(AV$5-$I$5+1&gt;'Primary Inputs'!$C$17,0,(SUM(OFFSET($I$76,0,AV$5-$I$5-$A128+1)))*$C181))</f>
        <v xml:space="preserve"> </v>
      </c>
      <c r="AW181" s="186" t="str">
        <f ca="1">IF(AW$5-$I$5&lt;$A128-1," ",IF(AW$5-$I$5+1&gt;'Primary Inputs'!$C$17,0,(SUM(OFFSET($I$76,0,AW$5-$I$5-$A128+1)))*$C181))</f>
        <v xml:space="preserve"> </v>
      </c>
      <c r="AX181" s="186" t="str">
        <f ca="1">IF(AX$5-$I$5&lt;$A128-1," ",IF(AX$5-$I$5+1&gt;'Primary Inputs'!$C$17,0,(SUM(OFFSET($I$76,0,AX$5-$I$5-$A128+1)))*$C181))</f>
        <v xml:space="preserve"> </v>
      </c>
      <c r="AY181" s="186" t="str">
        <f ca="1">IF(AY$5-$I$5&lt;$A128-1," ",IF(AY$5-$I$5+1&gt;'Primary Inputs'!$C$17,0,(SUM(OFFSET($I$76,0,AY$5-$I$5-$A128+1)))*$C181))</f>
        <v xml:space="preserve"> </v>
      </c>
      <c r="AZ181" s="186" t="str">
        <f ca="1">IF(AZ$5-$I$5&lt;$A128-1," ",IF(AZ$5-$I$5+1&gt;'Primary Inputs'!$C$17,0,(SUM(OFFSET($I$76,0,AZ$5-$I$5-$A128+1)))*$C181))</f>
        <v xml:space="preserve"> </v>
      </c>
      <c r="BA181" s="186" t="str">
        <f ca="1">IF(BA$5-$I$5&lt;$A128-1," ",IF(BA$5-$I$5+1&gt;'Primary Inputs'!$C$17,0,(SUM(OFFSET($I$76,0,BA$5-$I$5-$A128+1)))*$C181))</f>
        <v xml:space="preserve"> </v>
      </c>
      <c r="BB181" s="186" t="str">
        <f ca="1">IF(BB$5-$I$5&lt;$A128-1," ",IF(BB$5-$I$5+1&gt;'Primary Inputs'!$C$17,0,(SUM(OFFSET($I$76,0,BB$5-$I$5-$A128+1)))*$C181))</f>
        <v xml:space="preserve"> </v>
      </c>
      <c r="BC181" s="186" t="str">
        <f ca="1">IF(BC$5-$I$5&lt;$A128-1," ",IF(BC$5-$I$5+1&gt;'Primary Inputs'!$C$17,0,(SUM(OFFSET($I$76,0,BC$5-$I$5-$A128+1)))*$C181))</f>
        <v xml:space="preserve"> </v>
      </c>
      <c r="BD181" s="186" t="str">
        <f ca="1">IF(BD$5-$I$5&lt;$A128-1," ",IF(BD$5-$I$5+1&gt;'Primary Inputs'!$C$17,0,(SUM(OFFSET($I$76,0,BD$5-$I$5-$A128+1)))*$C181))</f>
        <v xml:space="preserve"> </v>
      </c>
      <c r="BE181" s="186">
        <f ca="1">IF(BE$5-$I$5&lt;$A128-1," ",IF(BE$5-$I$5+1&gt;'Primary Inputs'!$C$17,0,(SUM(OFFSET($I$76,0,BE$5-$I$5-$A128+1)))*$C181))</f>
        <v>0</v>
      </c>
      <c r="BF181" s="186">
        <f ca="1">IF(BF$5-$I$5&lt;$A128-1," ",IF(BF$5-$I$5+1&gt;'Primary Inputs'!$C$17,0,(SUM(OFFSET($I$76,0,BF$5-$I$5-$A128+1)))*$C181))</f>
        <v>0</v>
      </c>
    </row>
    <row r="182" spans="2:58">
      <c r="B182" s="134" t="s">
        <v>222</v>
      </c>
      <c r="C182" s="134">
        <f t="shared" ca="1" si="5"/>
        <v>0</v>
      </c>
      <c r="I182" s="186" t="str">
        <f ca="1">IF(I$5-$I$5&lt;$A129-1," ",IF(I$5-$I$5+1&gt;'Primary Inputs'!$C$17,0,(SUM(OFFSET($I$76,0,I$5-$I$5-$A129+1)))*$C182))</f>
        <v xml:space="preserve"> </v>
      </c>
      <c r="J182" s="186" t="str">
        <f ca="1">IF(J$5-$I$5&lt;$A129-1," ",IF(J$5-$I$5+1&gt;'Primary Inputs'!$C$17,0,(SUM(OFFSET($I$76,0,J$5-$I$5-$A129+1)))*$C182))</f>
        <v xml:space="preserve"> </v>
      </c>
      <c r="K182" s="186" t="str">
        <f ca="1">IF(K$5-$I$5&lt;$A129-1," ",IF(K$5-$I$5+1&gt;'Primary Inputs'!$C$17,0,(SUM(OFFSET($I$76,0,K$5-$I$5-$A129+1)))*$C182))</f>
        <v xml:space="preserve"> </v>
      </c>
      <c r="L182" s="186" t="str">
        <f ca="1">IF(L$5-$I$5&lt;$A129-1," ",IF(L$5-$I$5+1&gt;'Primary Inputs'!$C$17,0,(SUM(OFFSET($I$76,0,L$5-$I$5-$A129+1)))*$C182))</f>
        <v xml:space="preserve"> </v>
      </c>
      <c r="M182" s="186" t="str">
        <f ca="1">IF(M$5-$I$5&lt;$A129-1," ",IF(M$5-$I$5+1&gt;'Primary Inputs'!$C$17,0,(SUM(OFFSET($I$76,0,M$5-$I$5-$A129+1)))*$C182))</f>
        <v xml:space="preserve"> </v>
      </c>
      <c r="N182" s="186" t="str">
        <f ca="1">IF(N$5-$I$5&lt;$A129-1," ",IF(N$5-$I$5+1&gt;'Primary Inputs'!$C$17,0,(SUM(OFFSET($I$76,0,N$5-$I$5-$A129+1)))*$C182))</f>
        <v xml:space="preserve"> </v>
      </c>
      <c r="O182" s="186" t="str">
        <f ca="1">IF(O$5-$I$5&lt;$A129-1," ",IF(O$5-$I$5+1&gt;'Primary Inputs'!$C$17,0,(SUM(OFFSET($I$76,0,O$5-$I$5-$A129+1)))*$C182))</f>
        <v xml:space="preserve"> </v>
      </c>
      <c r="P182" s="186" t="str">
        <f ca="1">IF(P$5-$I$5&lt;$A129-1," ",IF(P$5-$I$5+1&gt;'Primary Inputs'!$C$17,0,(SUM(OFFSET($I$76,0,P$5-$I$5-$A129+1)))*$C182))</f>
        <v xml:space="preserve"> </v>
      </c>
      <c r="Q182" s="186" t="str">
        <f ca="1">IF(Q$5-$I$5&lt;$A129-1," ",IF(Q$5-$I$5+1&gt;'Primary Inputs'!$C$17,0,(SUM(OFFSET($I$76,0,Q$5-$I$5-$A129+1)))*$C182))</f>
        <v xml:space="preserve"> </v>
      </c>
      <c r="R182" s="186" t="str">
        <f ca="1">IF(R$5-$I$5&lt;$A129-1," ",IF(R$5-$I$5+1&gt;'Primary Inputs'!$C$17,0,(SUM(OFFSET($I$76,0,R$5-$I$5-$A129+1)))*$C182))</f>
        <v xml:space="preserve"> </v>
      </c>
      <c r="S182" s="186" t="str">
        <f ca="1">IF(S$5-$I$5&lt;$A129-1," ",IF(S$5-$I$5+1&gt;'Primary Inputs'!$C$17,0,(SUM(OFFSET($I$76,0,S$5-$I$5-$A129+1)))*$C182))</f>
        <v xml:space="preserve"> </v>
      </c>
      <c r="T182" s="186" t="str">
        <f ca="1">IF(T$5-$I$5&lt;$A129-1," ",IF(T$5-$I$5+1&gt;'Primary Inputs'!$C$17,0,(SUM(OFFSET($I$76,0,T$5-$I$5-$A129+1)))*$C182))</f>
        <v xml:space="preserve"> </v>
      </c>
      <c r="U182" s="186" t="str">
        <f ca="1">IF(U$5-$I$5&lt;$A129-1," ",IF(U$5-$I$5+1&gt;'Primary Inputs'!$C$17,0,(SUM(OFFSET($I$76,0,U$5-$I$5-$A129+1)))*$C182))</f>
        <v xml:space="preserve"> </v>
      </c>
      <c r="V182" s="186" t="str">
        <f ca="1">IF(V$5-$I$5&lt;$A129-1," ",IF(V$5-$I$5+1&gt;'Primary Inputs'!$C$17,0,(SUM(OFFSET($I$76,0,V$5-$I$5-$A129+1)))*$C182))</f>
        <v xml:space="preserve"> </v>
      </c>
      <c r="W182" s="186" t="str">
        <f ca="1">IF(W$5-$I$5&lt;$A129-1," ",IF(W$5-$I$5+1&gt;'Primary Inputs'!$C$17,0,(SUM(OFFSET($I$76,0,W$5-$I$5-$A129+1)))*$C182))</f>
        <v xml:space="preserve"> </v>
      </c>
      <c r="X182" s="186" t="str">
        <f ca="1">IF(X$5-$I$5&lt;$A129-1," ",IF(X$5-$I$5+1&gt;'Primary Inputs'!$C$17,0,(SUM(OFFSET($I$76,0,X$5-$I$5-$A129+1)))*$C182))</f>
        <v xml:space="preserve"> </v>
      </c>
      <c r="Y182" s="186" t="str">
        <f ca="1">IF(Y$5-$I$5&lt;$A129-1," ",IF(Y$5-$I$5+1&gt;'Primary Inputs'!$C$17,0,(SUM(OFFSET($I$76,0,Y$5-$I$5-$A129+1)))*$C182))</f>
        <v xml:space="preserve"> </v>
      </c>
      <c r="Z182" s="186" t="str">
        <f ca="1">IF(Z$5-$I$5&lt;$A129-1," ",IF(Z$5-$I$5+1&gt;'Primary Inputs'!$C$17,0,(SUM(OFFSET($I$76,0,Z$5-$I$5-$A129+1)))*$C182))</f>
        <v xml:space="preserve"> </v>
      </c>
      <c r="AA182" s="186" t="str">
        <f ca="1">IF(AA$5-$I$5&lt;$A129-1," ",IF(AA$5-$I$5+1&gt;'Primary Inputs'!$C$17,0,(SUM(OFFSET($I$76,0,AA$5-$I$5-$A129+1)))*$C182))</f>
        <v xml:space="preserve"> </v>
      </c>
      <c r="AB182" s="186" t="str">
        <f ca="1">IF(AB$5-$I$5&lt;$A129-1," ",IF(AB$5-$I$5+1&gt;'Primary Inputs'!$C$17,0,(SUM(OFFSET($I$76,0,AB$5-$I$5-$A129+1)))*$C182))</f>
        <v xml:space="preserve"> </v>
      </c>
      <c r="AC182" s="186" t="str">
        <f ca="1">IF(AC$5-$I$5&lt;$A129-1," ",IF(AC$5-$I$5+1&gt;'Primary Inputs'!$C$17,0,(SUM(OFFSET($I$76,0,AC$5-$I$5-$A129+1)))*$C182))</f>
        <v xml:space="preserve"> </v>
      </c>
      <c r="AD182" s="186" t="str">
        <f ca="1">IF(AD$5-$I$5&lt;$A129-1," ",IF(AD$5-$I$5+1&gt;'Primary Inputs'!$C$17,0,(SUM(OFFSET($I$76,0,AD$5-$I$5-$A129+1)))*$C182))</f>
        <v xml:space="preserve"> </v>
      </c>
      <c r="AE182" s="186" t="str">
        <f ca="1">IF(AE$5-$I$5&lt;$A129-1," ",IF(AE$5-$I$5+1&gt;'Primary Inputs'!$C$17,0,(SUM(OFFSET($I$76,0,AE$5-$I$5-$A129+1)))*$C182))</f>
        <v xml:space="preserve"> </v>
      </c>
      <c r="AF182" s="186" t="str">
        <f ca="1">IF(AF$5-$I$5&lt;$A129-1," ",IF(AF$5-$I$5+1&gt;'Primary Inputs'!$C$17,0,(SUM(OFFSET($I$76,0,AF$5-$I$5-$A129+1)))*$C182))</f>
        <v xml:space="preserve"> </v>
      </c>
      <c r="AG182" s="186" t="str">
        <f ca="1">IF(AG$5-$I$5&lt;$A129-1," ",IF(AG$5-$I$5+1&gt;'Primary Inputs'!$C$17,0,(SUM(OFFSET($I$76,0,AG$5-$I$5-$A129+1)))*$C182))</f>
        <v xml:space="preserve"> </v>
      </c>
      <c r="AH182" s="186" t="str">
        <f ca="1">IF(AH$5-$I$5&lt;$A129-1," ",IF(AH$5-$I$5+1&gt;'Primary Inputs'!$C$17,0,(SUM(OFFSET($I$76,0,AH$5-$I$5-$A129+1)))*$C182))</f>
        <v xml:space="preserve"> </v>
      </c>
      <c r="AI182" s="186" t="str">
        <f ca="1">IF(AI$5-$I$5&lt;$A129-1," ",IF(AI$5-$I$5+1&gt;'Primary Inputs'!$C$17,0,(SUM(OFFSET($I$76,0,AI$5-$I$5-$A129+1)))*$C182))</f>
        <v xml:space="preserve"> </v>
      </c>
      <c r="AJ182" s="186" t="str">
        <f ca="1">IF(AJ$5-$I$5&lt;$A129-1," ",IF(AJ$5-$I$5+1&gt;'Primary Inputs'!$C$17,0,(SUM(OFFSET($I$76,0,AJ$5-$I$5-$A129+1)))*$C182))</f>
        <v xml:space="preserve"> </v>
      </c>
      <c r="AK182" s="186" t="str">
        <f ca="1">IF(AK$5-$I$5&lt;$A129-1," ",IF(AK$5-$I$5+1&gt;'Primary Inputs'!$C$17,0,(SUM(OFFSET($I$76,0,AK$5-$I$5-$A129+1)))*$C182))</f>
        <v xml:space="preserve"> </v>
      </c>
      <c r="AL182" s="186" t="str">
        <f ca="1">IF(AL$5-$I$5&lt;$A129-1," ",IF(AL$5-$I$5+1&gt;'Primary Inputs'!$C$17,0,(SUM(OFFSET($I$76,0,AL$5-$I$5-$A129+1)))*$C182))</f>
        <v xml:space="preserve"> </v>
      </c>
      <c r="AM182" s="186" t="str">
        <f ca="1">IF(AM$5-$I$5&lt;$A129-1," ",IF(AM$5-$I$5+1&gt;'Primary Inputs'!$C$17,0,(SUM(OFFSET($I$76,0,AM$5-$I$5-$A129+1)))*$C182))</f>
        <v xml:space="preserve"> </v>
      </c>
      <c r="AN182" s="186" t="str">
        <f ca="1">IF(AN$5-$I$5&lt;$A129-1," ",IF(AN$5-$I$5+1&gt;'Primary Inputs'!$C$17,0,(SUM(OFFSET($I$76,0,AN$5-$I$5-$A129+1)))*$C182))</f>
        <v xml:space="preserve"> </v>
      </c>
      <c r="AO182" s="186" t="str">
        <f ca="1">IF(AO$5-$I$5&lt;$A129-1," ",IF(AO$5-$I$5+1&gt;'Primary Inputs'!$C$17,0,(SUM(OFFSET($I$76,0,AO$5-$I$5-$A129+1)))*$C182))</f>
        <v xml:space="preserve"> </v>
      </c>
      <c r="AP182" s="186" t="str">
        <f ca="1">IF(AP$5-$I$5&lt;$A129-1," ",IF(AP$5-$I$5+1&gt;'Primary Inputs'!$C$17,0,(SUM(OFFSET($I$76,0,AP$5-$I$5-$A129+1)))*$C182))</f>
        <v xml:space="preserve"> </v>
      </c>
      <c r="AQ182" s="186" t="str">
        <f ca="1">IF(AQ$5-$I$5&lt;$A129-1," ",IF(AQ$5-$I$5+1&gt;'Primary Inputs'!$C$17,0,(SUM(OFFSET($I$76,0,AQ$5-$I$5-$A129+1)))*$C182))</f>
        <v xml:space="preserve"> </v>
      </c>
      <c r="AR182" s="186" t="str">
        <f ca="1">IF(AR$5-$I$5&lt;$A129-1," ",IF(AR$5-$I$5+1&gt;'Primary Inputs'!$C$17,0,(SUM(OFFSET($I$76,0,AR$5-$I$5-$A129+1)))*$C182))</f>
        <v xml:space="preserve"> </v>
      </c>
      <c r="AS182" s="186" t="str">
        <f ca="1">IF(AS$5-$I$5&lt;$A129-1," ",IF(AS$5-$I$5+1&gt;'Primary Inputs'!$C$17,0,(SUM(OFFSET($I$76,0,AS$5-$I$5-$A129+1)))*$C182))</f>
        <v xml:space="preserve"> </v>
      </c>
      <c r="AT182" s="186" t="str">
        <f ca="1">IF(AT$5-$I$5&lt;$A129-1," ",IF(AT$5-$I$5+1&gt;'Primary Inputs'!$C$17,0,(SUM(OFFSET($I$76,0,AT$5-$I$5-$A129+1)))*$C182))</f>
        <v xml:space="preserve"> </v>
      </c>
      <c r="AU182" s="186" t="str">
        <f ca="1">IF(AU$5-$I$5&lt;$A129-1," ",IF(AU$5-$I$5+1&gt;'Primary Inputs'!$C$17,0,(SUM(OFFSET($I$76,0,AU$5-$I$5-$A129+1)))*$C182))</f>
        <v xml:space="preserve"> </v>
      </c>
      <c r="AV182" s="186" t="str">
        <f ca="1">IF(AV$5-$I$5&lt;$A129-1," ",IF(AV$5-$I$5+1&gt;'Primary Inputs'!$C$17,0,(SUM(OFFSET($I$76,0,AV$5-$I$5-$A129+1)))*$C182))</f>
        <v xml:space="preserve"> </v>
      </c>
      <c r="AW182" s="186" t="str">
        <f ca="1">IF(AW$5-$I$5&lt;$A129-1," ",IF(AW$5-$I$5+1&gt;'Primary Inputs'!$C$17,0,(SUM(OFFSET($I$76,0,AW$5-$I$5-$A129+1)))*$C182))</f>
        <v xml:space="preserve"> </v>
      </c>
      <c r="AX182" s="186" t="str">
        <f ca="1">IF(AX$5-$I$5&lt;$A129-1," ",IF(AX$5-$I$5+1&gt;'Primary Inputs'!$C$17,0,(SUM(OFFSET($I$76,0,AX$5-$I$5-$A129+1)))*$C182))</f>
        <v xml:space="preserve"> </v>
      </c>
      <c r="AY182" s="186" t="str">
        <f ca="1">IF(AY$5-$I$5&lt;$A129-1," ",IF(AY$5-$I$5+1&gt;'Primary Inputs'!$C$17,0,(SUM(OFFSET($I$76,0,AY$5-$I$5-$A129+1)))*$C182))</f>
        <v xml:space="preserve"> </v>
      </c>
      <c r="AZ182" s="186" t="str">
        <f ca="1">IF(AZ$5-$I$5&lt;$A129-1," ",IF(AZ$5-$I$5+1&gt;'Primary Inputs'!$C$17,0,(SUM(OFFSET($I$76,0,AZ$5-$I$5-$A129+1)))*$C182))</f>
        <v xml:space="preserve"> </v>
      </c>
      <c r="BA182" s="186" t="str">
        <f ca="1">IF(BA$5-$I$5&lt;$A129-1," ",IF(BA$5-$I$5+1&gt;'Primary Inputs'!$C$17,0,(SUM(OFFSET($I$76,0,BA$5-$I$5-$A129+1)))*$C182))</f>
        <v xml:space="preserve"> </v>
      </c>
      <c r="BB182" s="186" t="str">
        <f ca="1">IF(BB$5-$I$5&lt;$A129-1," ",IF(BB$5-$I$5+1&gt;'Primary Inputs'!$C$17,0,(SUM(OFFSET($I$76,0,BB$5-$I$5-$A129+1)))*$C182))</f>
        <v xml:space="preserve"> </v>
      </c>
      <c r="BC182" s="186" t="str">
        <f ca="1">IF(BC$5-$I$5&lt;$A129-1," ",IF(BC$5-$I$5+1&gt;'Primary Inputs'!$C$17,0,(SUM(OFFSET($I$76,0,BC$5-$I$5-$A129+1)))*$C182))</f>
        <v xml:space="preserve"> </v>
      </c>
      <c r="BD182" s="186" t="str">
        <f ca="1">IF(BD$5-$I$5&lt;$A129-1," ",IF(BD$5-$I$5+1&gt;'Primary Inputs'!$C$17,0,(SUM(OFFSET($I$76,0,BD$5-$I$5-$A129+1)))*$C182))</f>
        <v xml:space="preserve"> </v>
      </c>
      <c r="BE182" s="186" t="str">
        <f ca="1">IF(BE$5-$I$5&lt;$A129-1," ",IF(BE$5-$I$5+1&gt;'Primary Inputs'!$C$17,0,(SUM(OFFSET($I$76,0,BE$5-$I$5-$A129+1)))*$C182))</f>
        <v xml:space="preserve"> </v>
      </c>
      <c r="BF182" s="186">
        <f ca="1">IF(BF$5-$I$5&lt;$A129-1," ",IF(BF$5-$I$5+1&gt;'Primary Inputs'!$C$17,0,(SUM(OFFSET($I$76,0,BF$5-$I$5-$A129+1)))*$C182))</f>
        <v>0</v>
      </c>
    </row>
    <row r="183" spans="2:58">
      <c r="H183" s="157" t="s">
        <v>156</v>
      </c>
      <c r="I183" s="155">
        <f ca="1">SUM(I133:I182)</f>
        <v>0</v>
      </c>
      <c r="J183" s="155">
        <f t="shared" ref="J183:BE183" ca="1" si="6">SUM(J133:J182)</f>
        <v>34842672.984630331</v>
      </c>
      <c r="K183" s="155">
        <f t="shared" ca="1" si="6"/>
        <v>6870.1351610356614</v>
      </c>
      <c r="L183" s="155">
        <f t="shared" ca="1" si="6"/>
        <v>13740.270322071323</v>
      </c>
      <c r="M183" s="155">
        <f t="shared" ca="1" si="6"/>
        <v>13740.270322071323</v>
      </c>
      <c r="N183" s="155">
        <f t="shared" ca="1" si="6"/>
        <v>13740.270322071323</v>
      </c>
      <c r="O183" s="155">
        <f t="shared" ca="1" si="6"/>
        <v>13740.270322071323</v>
      </c>
      <c r="P183" s="155">
        <f t="shared" ca="1" si="6"/>
        <v>13740.270322071323</v>
      </c>
      <c r="Q183" s="155">
        <f t="shared" ca="1" si="6"/>
        <v>13740.270322071323</v>
      </c>
      <c r="R183" s="155">
        <f t="shared" ca="1" si="6"/>
        <v>13740.270322071323</v>
      </c>
      <c r="S183" s="155">
        <f t="shared" ca="1" si="6"/>
        <v>13740.270322071323</v>
      </c>
      <c r="T183" s="155">
        <f t="shared" ca="1" si="6"/>
        <v>13740.270322071323</v>
      </c>
      <c r="U183" s="155">
        <f t="shared" ca="1" si="6"/>
        <v>13740.270322071323</v>
      </c>
      <c r="V183" s="155">
        <f t="shared" ca="1" si="6"/>
        <v>13740.270322071323</v>
      </c>
      <c r="W183" s="155">
        <f t="shared" ca="1" si="6"/>
        <v>13740.270322071323</v>
      </c>
      <c r="X183" s="155">
        <f t="shared" ca="1" si="6"/>
        <v>13740.270322071323</v>
      </c>
      <c r="Y183" s="155">
        <f t="shared" ca="1" si="6"/>
        <v>13740.270322071323</v>
      </c>
      <c r="Z183" s="155">
        <f t="shared" ca="1" si="6"/>
        <v>13740.270322071323</v>
      </c>
      <c r="AA183" s="155">
        <f t="shared" ca="1" si="6"/>
        <v>13740.270322071323</v>
      </c>
      <c r="AB183" s="155">
        <f t="shared" ca="1" si="6"/>
        <v>13740.270322071323</v>
      </c>
      <c r="AC183" s="155">
        <f t="shared" ca="1" si="6"/>
        <v>13740.270322071323</v>
      </c>
      <c r="AD183" s="155">
        <f t="shared" ca="1" si="6"/>
        <v>13740.270322071323</v>
      </c>
      <c r="AE183" s="155">
        <f t="shared" ca="1" si="6"/>
        <v>13740.270322071323</v>
      </c>
      <c r="AF183" s="155">
        <f t="shared" ca="1" si="6"/>
        <v>13740.270322071323</v>
      </c>
      <c r="AG183" s="155">
        <f t="shared" ca="1" si="6"/>
        <v>13740.270322071323</v>
      </c>
      <c r="AH183" s="155">
        <f t="shared" ca="1" si="6"/>
        <v>13740.270322071323</v>
      </c>
      <c r="AI183" s="155">
        <f t="shared" ca="1" si="6"/>
        <v>13740.270322071323</v>
      </c>
      <c r="AJ183" s="155">
        <f t="shared" ca="1" si="6"/>
        <v>13740.270322071323</v>
      </c>
      <c r="AK183" s="155">
        <f t="shared" ca="1" si="6"/>
        <v>13740.270322071323</v>
      </c>
      <c r="AL183" s="155">
        <f t="shared" ca="1" si="6"/>
        <v>13740.270322071323</v>
      </c>
      <c r="AM183" s="155">
        <f t="shared" ca="1" si="6"/>
        <v>13740.270322071323</v>
      </c>
      <c r="AN183" s="155">
        <f t="shared" ca="1" si="6"/>
        <v>13740.270322071323</v>
      </c>
      <c r="AO183" s="155">
        <f t="shared" ca="1" si="6"/>
        <v>13740.270322071323</v>
      </c>
      <c r="AP183" s="155">
        <f t="shared" ca="1" si="6"/>
        <v>13740.270322071323</v>
      </c>
      <c r="AQ183" s="155">
        <f t="shared" ca="1" si="6"/>
        <v>13740.270322071323</v>
      </c>
      <c r="AR183" s="155">
        <f t="shared" ca="1" si="6"/>
        <v>13740.270322071323</v>
      </c>
      <c r="AS183" s="155">
        <f t="shared" ca="1" si="6"/>
        <v>13740.270322071323</v>
      </c>
      <c r="AT183" s="155">
        <f t="shared" ca="1" si="6"/>
        <v>13740.270322071323</v>
      </c>
      <c r="AU183" s="155">
        <f t="shared" ca="1" si="6"/>
        <v>13740.270322071323</v>
      </c>
      <c r="AV183" s="155">
        <f t="shared" ca="1" si="6"/>
        <v>13740.270322071323</v>
      </c>
      <c r="AW183" s="155">
        <f t="shared" ca="1" si="6"/>
        <v>13740.270322071323</v>
      </c>
      <c r="AX183" s="155">
        <f t="shared" ca="1" si="6"/>
        <v>13740.270322071323</v>
      </c>
      <c r="AY183" s="155">
        <f t="shared" ca="1" si="6"/>
        <v>13740.270322071323</v>
      </c>
      <c r="AZ183" s="155">
        <f t="shared" ca="1" si="6"/>
        <v>13740.270322071323</v>
      </c>
      <c r="BA183" s="155">
        <f t="shared" ca="1" si="6"/>
        <v>13740.270322071323</v>
      </c>
      <c r="BB183" s="155">
        <f t="shared" ca="1" si="6"/>
        <v>13740.270322071323</v>
      </c>
      <c r="BC183" s="155">
        <f t="shared" ca="1" si="6"/>
        <v>13740.270322071323</v>
      </c>
      <c r="BD183" s="155">
        <f t="shared" ca="1" si="6"/>
        <v>13740.270322071323</v>
      </c>
      <c r="BE183" s="155">
        <f t="shared" ca="1" si="6"/>
        <v>13740.270322071323</v>
      </c>
      <c r="BF183" s="155">
        <f ca="1">SUM(BF133:BF182)</f>
        <v>13740.270322071323</v>
      </c>
    </row>
    <row r="184" spans="2:58">
      <c r="B184" s="86"/>
      <c r="C184" s="87"/>
      <c r="D184" s="87"/>
      <c r="E184" s="87"/>
      <c r="F184" s="87"/>
      <c r="G184" s="87"/>
      <c r="H184" s="87"/>
    </row>
    <row r="185" spans="2:58">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155"/>
      <c r="AM185" s="155"/>
      <c r="AN185" s="155"/>
      <c r="AO185" s="155"/>
      <c r="AP185" s="155"/>
      <c r="AQ185" s="155"/>
      <c r="AR185" s="155"/>
      <c r="AS185" s="155"/>
      <c r="AT185" s="155"/>
      <c r="AU185" s="155"/>
      <c r="AV185" s="155"/>
      <c r="AW185" s="155"/>
      <c r="AX185" s="155"/>
      <c r="AY185" s="155"/>
      <c r="AZ185" s="155"/>
      <c r="BA185" s="155"/>
      <c r="BB185" s="155"/>
      <c r="BC185" s="155"/>
      <c r="BD185" s="155"/>
      <c r="BE185" s="155"/>
      <c r="BF185" s="155"/>
    </row>
    <row r="186" spans="2:58">
      <c r="B186" s="159" t="s">
        <v>163</v>
      </c>
      <c r="C186" s="159" t="s">
        <v>147</v>
      </c>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c r="AL186" s="155"/>
      <c r="AM186" s="155"/>
      <c r="AN186" s="155"/>
      <c r="AO186" s="155"/>
      <c r="AP186" s="155"/>
      <c r="AQ186" s="155"/>
      <c r="AR186" s="155"/>
      <c r="AS186" s="155"/>
      <c r="AT186" s="155"/>
      <c r="AU186" s="155"/>
      <c r="AV186" s="155"/>
      <c r="AW186" s="155"/>
      <c r="AX186" s="155"/>
      <c r="AY186" s="155"/>
      <c r="AZ186" s="155"/>
      <c r="BA186" s="155"/>
      <c r="BB186" s="155"/>
      <c r="BC186" s="155"/>
      <c r="BD186" s="155"/>
      <c r="BE186" s="155"/>
      <c r="BF186" s="155"/>
    </row>
    <row r="187" spans="2:58" s="153" customFormat="1">
      <c r="B187" s="153" t="s">
        <v>7</v>
      </c>
      <c r="C187" s="153">
        <f ca="1">C80</f>
        <v>0</v>
      </c>
      <c r="D187" s="160"/>
      <c r="E187" s="160"/>
      <c r="F187" s="160"/>
      <c r="G187" s="160"/>
      <c r="H187" s="160"/>
      <c r="I187" s="185">
        <f ca="1">IF(I$5-$I$5&lt;$A80-1," ",IF(I$5-$I$5+1&gt;'Primary Inputs'!$C$17,0,(SUM(OFFSET($I$77,0,I$5-$I$5-$A80+1)))*$C133))</f>
        <v>0</v>
      </c>
      <c r="J187" s="185">
        <f ca="1">IF(J$5-$I$5&lt;$A80-1," ",IF(J$5-$I$5+1&gt;'Primary Inputs'!$C$17,0,(SUM(OFFSET($I$77,0,J$5-$I$5-$A80+1)))*$C133))</f>
        <v>0</v>
      </c>
      <c r="K187" s="185">
        <f ca="1">IF(K$5-$I$5&lt;$A80-1," ",IF(K$5-$I$5+1&gt;'Primary Inputs'!$C$17,0,(SUM(OFFSET($I$77,0,K$5-$I$5-$A80+1)))*$C133))</f>
        <v>0</v>
      </c>
      <c r="L187" s="185">
        <f ca="1">IF(L$5-$I$5&lt;$A80-1," ",IF(L$5-$I$5+1&gt;'Primary Inputs'!$C$17,0,(SUM(OFFSET($I$77,0,L$5-$I$5-$A80+1)))*$C133))</f>
        <v>0</v>
      </c>
      <c r="M187" s="185">
        <f ca="1">IF(M$5-$I$5&lt;$A80-1," ",IF(M$5-$I$5+1&gt;'Primary Inputs'!$C$17,0,(SUM(OFFSET($I$77,0,M$5-$I$5-$A80+1)))*$C133))</f>
        <v>0</v>
      </c>
      <c r="N187" s="185">
        <f ca="1">IF(N$5-$I$5&lt;$A80-1," ",IF(N$5-$I$5+1&gt;'Primary Inputs'!$C$17,0,(SUM(OFFSET($I$77,0,N$5-$I$5-$A80+1)))*$C133))</f>
        <v>0</v>
      </c>
      <c r="O187" s="185">
        <f ca="1">IF(O$5-$I$5&lt;$A80-1," ",IF(O$5-$I$5+1&gt;'Primary Inputs'!$C$17,0,(SUM(OFFSET($I$77,0,O$5-$I$5-$A80+1)))*$C133))</f>
        <v>0</v>
      </c>
      <c r="P187" s="185">
        <f ca="1">IF(P$5-$I$5&lt;$A80-1," ",IF(P$5-$I$5+1&gt;'Primary Inputs'!$C$17,0,(SUM(OFFSET($I$77,0,P$5-$I$5-$A80+1)))*$C133))</f>
        <v>0</v>
      </c>
      <c r="Q187" s="185">
        <f ca="1">IF(Q$5-$I$5&lt;$A80-1," ",IF(Q$5-$I$5+1&gt;'Primary Inputs'!$C$17,0,(SUM(OFFSET($I$77,0,Q$5-$I$5-$A80+1)))*$C133))</f>
        <v>0</v>
      </c>
      <c r="R187" s="185">
        <f ca="1">IF(R$5-$I$5&lt;$A80-1," ",IF(R$5-$I$5+1&gt;'Primary Inputs'!$C$17,0,(SUM(OFFSET($I$77,0,R$5-$I$5-$A80+1)))*$C133))</f>
        <v>0</v>
      </c>
      <c r="S187" s="185">
        <f ca="1">IF(S$5-$I$5&lt;$A80-1," ",IF(S$5-$I$5+1&gt;'Primary Inputs'!$C$17,0,(SUM(OFFSET($I$77,0,S$5-$I$5-$A80+1)))*$C133))</f>
        <v>0</v>
      </c>
      <c r="T187" s="185">
        <f ca="1">IF(T$5-$I$5&lt;$A80-1," ",IF(T$5-$I$5+1&gt;'Primary Inputs'!$C$17,0,(SUM(OFFSET($I$77,0,T$5-$I$5-$A80+1)))*$C133))</f>
        <v>0</v>
      </c>
      <c r="U187" s="185">
        <f ca="1">IF(U$5-$I$5&lt;$A80-1," ",IF(U$5-$I$5+1&gt;'Primary Inputs'!$C$17,0,(SUM(OFFSET($I$77,0,U$5-$I$5-$A80+1)))*$C133))</f>
        <v>0</v>
      </c>
      <c r="V187" s="185">
        <f ca="1">IF(V$5-$I$5&lt;$A80-1," ",IF(V$5-$I$5+1&gt;'Primary Inputs'!$C$17,0,(SUM(OFFSET($I$77,0,V$5-$I$5-$A80+1)))*$C133))</f>
        <v>0</v>
      </c>
      <c r="W187" s="185">
        <f ca="1">IF(W$5-$I$5&lt;$A80-1," ",IF(W$5-$I$5+1&gt;'Primary Inputs'!$C$17,0,(SUM(OFFSET($I$77,0,W$5-$I$5-$A80+1)))*$C133))</f>
        <v>0</v>
      </c>
      <c r="X187" s="185">
        <f ca="1">IF(X$5-$I$5&lt;$A80-1," ",IF(X$5-$I$5+1&gt;'Primary Inputs'!$C$17,0,(SUM(OFFSET($I$77,0,X$5-$I$5-$A80+1)))*$C133))</f>
        <v>0</v>
      </c>
      <c r="Y187" s="185">
        <f ca="1">IF(Y$5-$I$5&lt;$A80-1," ",IF(Y$5-$I$5+1&gt;'Primary Inputs'!$C$17,0,(SUM(OFFSET($I$77,0,Y$5-$I$5-$A80+1)))*$C133))</f>
        <v>0</v>
      </c>
      <c r="Z187" s="185">
        <f ca="1">IF(Z$5-$I$5&lt;$A80-1," ",IF(Z$5-$I$5+1&gt;'Primary Inputs'!$C$17,0,(SUM(OFFSET($I$77,0,Z$5-$I$5-$A80+1)))*$C133))</f>
        <v>0</v>
      </c>
      <c r="AA187" s="185">
        <f ca="1">IF(AA$5-$I$5&lt;$A80-1," ",IF(AA$5-$I$5+1&gt;'Primary Inputs'!$C$17,0,(SUM(OFFSET($I$77,0,AA$5-$I$5-$A80+1)))*$C133))</f>
        <v>0</v>
      </c>
      <c r="AB187" s="185">
        <f ca="1">IF(AB$5-$I$5&lt;$A80-1," ",IF(AB$5-$I$5+1&gt;'Primary Inputs'!$C$17,0,(SUM(OFFSET($I$77,0,AB$5-$I$5-$A80+1)))*$C133))</f>
        <v>0</v>
      </c>
      <c r="AC187" s="185">
        <f ca="1">IF(AC$5-$I$5&lt;$A80-1," ",IF(AC$5-$I$5+1&gt;'Primary Inputs'!$C$17,0,(SUM(OFFSET($I$77,0,AC$5-$I$5-$A80+1)))*$C133))</f>
        <v>0</v>
      </c>
      <c r="AD187" s="185">
        <f ca="1">IF(AD$5-$I$5&lt;$A80-1," ",IF(AD$5-$I$5+1&gt;'Primary Inputs'!$C$17,0,(SUM(OFFSET($I$77,0,AD$5-$I$5-$A80+1)))*$C133))</f>
        <v>0</v>
      </c>
      <c r="AE187" s="185">
        <f ca="1">IF(AE$5-$I$5&lt;$A80-1," ",IF(AE$5-$I$5+1&gt;'Primary Inputs'!$C$17,0,(SUM(OFFSET($I$77,0,AE$5-$I$5-$A80+1)))*$C133))</f>
        <v>0</v>
      </c>
      <c r="AF187" s="185">
        <f ca="1">IF(AF$5-$I$5&lt;$A80-1," ",IF(AF$5-$I$5+1&gt;'Primary Inputs'!$C$17,0,(SUM(OFFSET($I$77,0,AF$5-$I$5-$A80+1)))*$C133))</f>
        <v>0</v>
      </c>
      <c r="AG187" s="185">
        <f ca="1">IF(AG$5-$I$5&lt;$A80-1," ",IF(AG$5-$I$5+1&gt;'Primary Inputs'!$C$17,0,(SUM(OFFSET($I$77,0,AG$5-$I$5-$A80+1)))*$C133))</f>
        <v>0</v>
      </c>
      <c r="AH187" s="185">
        <f ca="1">IF(AH$5-$I$5&lt;$A80-1," ",IF(AH$5-$I$5+1&gt;'Primary Inputs'!$C$17,0,(SUM(OFFSET($I$77,0,AH$5-$I$5-$A80+1)))*$C133))</f>
        <v>0</v>
      </c>
      <c r="AI187" s="185">
        <f ca="1">IF(AI$5-$I$5&lt;$A80-1," ",IF(AI$5-$I$5+1&gt;'Primary Inputs'!$C$17,0,(SUM(OFFSET($I$77,0,AI$5-$I$5-$A80+1)))*$C133))</f>
        <v>0</v>
      </c>
      <c r="AJ187" s="185">
        <f ca="1">IF(AJ$5-$I$5&lt;$A80-1," ",IF(AJ$5-$I$5+1&gt;'Primary Inputs'!$C$17,0,(SUM(OFFSET($I$77,0,AJ$5-$I$5-$A80+1)))*$C133))</f>
        <v>0</v>
      </c>
      <c r="AK187" s="185">
        <f ca="1">IF(AK$5-$I$5&lt;$A80-1," ",IF(AK$5-$I$5+1&gt;'Primary Inputs'!$C$17,0,(SUM(OFFSET($I$77,0,AK$5-$I$5-$A80+1)))*$C133))</f>
        <v>0</v>
      </c>
      <c r="AL187" s="185">
        <f ca="1">IF(AL$5-$I$5&lt;$A80-1," ",IF(AL$5-$I$5+1&gt;'Primary Inputs'!$C$17,0,(SUM(OFFSET($I$77,0,AL$5-$I$5-$A80+1)))*$C133))</f>
        <v>0</v>
      </c>
      <c r="AM187" s="185">
        <f ca="1">IF(AM$5-$I$5&lt;$A80-1," ",IF(AM$5-$I$5+1&gt;'Primary Inputs'!$C$17,0,(SUM(OFFSET($I$77,0,AM$5-$I$5-$A80+1)))*$C133))</f>
        <v>0</v>
      </c>
      <c r="AN187" s="185">
        <f ca="1">IF(AN$5-$I$5&lt;$A80-1," ",IF(AN$5-$I$5+1&gt;'Primary Inputs'!$C$17,0,(SUM(OFFSET($I$77,0,AN$5-$I$5-$A80+1)))*$C133))</f>
        <v>0</v>
      </c>
      <c r="AO187" s="185">
        <f ca="1">IF(AO$5-$I$5&lt;$A80-1," ",IF(AO$5-$I$5+1&gt;'Primary Inputs'!$C$17,0,(SUM(OFFSET($I$77,0,AO$5-$I$5-$A80+1)))*$C133))</f>
        <v>0</v>
      </c>
      <c r="AP187" s="185">
        <f ca="1">IF(AP$5-$I$5&lt;$A80-1," ",IF(AP$5-$I$5+1&gt;'Primary Inputs'!$C$17,0,(SUM(OFFSET($I$77,0,AP$5-$I$5-$A80+1)))*$C133))</f>
        <v>0</v>
      </c>
      <c r="AQ187" s="185">
        <f ca="1">IF(AQ$5-$I$5&lt;$A80-1," ",IF(AQ$5-$I$5+1&gt;'Primary Inputs'!$C$17,0,(SUM(OFFSET($I$77,0,AQ$5-$I$5-$A80+1)))*$C133))</f>
        <v>0</v>
      </c>
      <c r="AR187" s="185">
        <f ca="1">IF(AR$5-$I$5&lt;$A80-1," ",IF(AR$5-$I$5+1&gt;'Primary Inputs'!$C$17,0,(SUM(OFFSET($I$77,0,AR$5-$I$5-$A80+1)))*$C133))</f>
        <v>0</v>
      </c>
      <c r="AS187" s="185">
        <f ca="1">IF(AS$5-$I$5&lt;$A80-1," ",IF(AS$5-$I$5+1&gt;'Primary Inputs'!$C$17,0,(SUM(OFFSET($I$77,0,AS$5-$I$5-$A80+1)))*$C133))</f>
        <v>0</v>
      </c>
      <c r="AT187" s="185">
        <f ca="1">IF(AT$5-$I$5&lt;$A80-1," ",IF(AT$5-$I$5+1&gt;'Primary Inputs'!$C$17,0,(SUM(OFFSET($I$77,0,AT$5-$I$5-$A80+1)))*$C133))</f>
        <v>0</v>
      </c>
      <c r="AU187" s="185">
        <f ca="1">IF(AU$5-$I$5&lt;$A80-1," ",IF(AU$5-$I$5+1&gt;'Primary Inputs'!$C$17,0,(SUM(OFFSET($I$77,0,AU$5-$I$5-$A80+1)))*$C133))</f>
        <v>0</v>
      </c>
      <c r="AV187" s="185">
        <f ca="1">IF(AV$5-$I$5&lt;$A80-1," ",IF(AV$5-$I$5+1&gt;'Primary Inputs'!$C$17,0,(SUM(OFFSET($I$77,0,AV$5-$I$5-$A80+1)))*$C133))</f>
        <v>0</v>
      </c>
      <c r="AW187" s="185">
        <f ca="1">IF(AW$5-$I$5&lt;$A80-1," ",IF(AW$5-$I$5+1&gt;'Primary Inputs'!$C$17,0,(SUM(OFFSET($I$77,0,AW$5-$I$5-$A80+1)))*$C133))</f>
        <v>0</v>
      </c>
      <c r="AX187" s="185">
        <f ca="1">IF(AX$5-$I$5&lt;$A80-1," ",IF(AX$5-$I$5+1&gt;'Primary Inputs'!$C$17,0,(SUM(OFFSET($I$77,0,AX$5-$I$5-$A80+1)))*$C133))</f>
        <v>0</v>
      </c>
      <c r="AY187" s="185">
        <f ca="1">IF(AY$5-$I$5&lt;$A80-1," ",IF(AY$5-$I$5+1&gt;'Primary Inputs'!$C$17,0,(SUM(OFFSET($I$77,0,AY$5-$I$5-$A80+1)))*$C133))</f>
        <v>0</v>
      </c>
      <c r="AZ187" s="185">
        <f ca="1">IF(AZ$5-$I$5&lt;$A80-1," ",IF(AZ$5-$I$5+1&gt;'Primary Inputs'!$C$17,0,(SUM(OFFSET($I$77,0,AZ$5-$I$5-$A80+1)))*$C133))</f>
        <v>0</v>
      </c>
      <c r="BA187" s="185">
        <f ca="1">IF(BA$5-$I$5&lt;$A80-1," ",IF(BA$5-$I$5+1&gt;'Primary Inputs'!$C$17,0,(SUM(OFFSET($I$77,0,BA$5-$I$5-$A80+1)))*$C133))</f>
        <v>0</v>
      </c>
      <c r="BB187" s="185">
        <f ca="1">IF(BB$5-$I$5&lt;$A80-1," ",IF(BB$5-$I$5+1&gt;'Primary Inputs'!$C$17,0,(SUM(OFFSET($I$77,0,BB$5-$I$5-$A80+1)))*$C133))</f>
        <v>0</v>
      </c>
      <c r="BC187" s="185">
        <f ca="1">IF(BC$5-$I$5&lt;$A80-1," ",IF(BC$5-$I$5+1&gt;'Primary Inputs'!$C$17,0,(SUM(OFFSET($I$77,0,BC$5-$I$5-$A80+1)))*$C133))</f>
        <v>0</v>
      </c>
      <c r="BD187" s="185">
        <f ca="1">IF(BD$5-$I$5&lt;$A80-1," ",IF(BD$5-$I$5+1&gt;'Primary Inputs'!$C$17,0,(SUM(OFFSET($I$77,0,BD$5-$I$5-$A80+1)))*$C133))</f>
        <v>0</v>
      </c>
      <c r="BE187" s="185">
        <f ca="1">IF(BE$5-$I$5&lt;$A80-1," ",IF(BE$5-$I$5+1&gt;'Primary Inputs'!$C$17,0,(SUM(OFFSET($I$77,0,BE$5-$I$5-$A80+1)))*$C133))</f>
        <v>0</v>
      </c>
      <c r="BF187" s="185">
        <f ca="1">IF(BF$5-$I$5&lt;$A80-1," ",IF(BF$5-$I$5+1&gt;'Primary Inputs'!$C$17,0,(SUM(OFFSET($I$77,0,BF$5-$I$5-$A80+1)))*$C133))</f>
        <v>0</v>
      </c>
    </row>
    <row r="188" spans="2:58">
      <c r="B188" s="134" t="s">
        <v>8</v>
      </c>
      <c r="C188" s="134">
        <f ca="1">C81</f>
        <v>792</v>
      </c>
      <c r="I188" s="186" t="str">
        <f ca="1">IF(I$5-$I$5&lt;$A81-1," ",IF(I$5-$I$5+1&gt;'Primary Inputs'!$C$17,0,(SUM(OFFSET($I$77,0,I$5-$I$5-$A81+1)))*$C134))</f>
        <v xml:space="preserve"> </v>
      </c>
      <c r="J188" s="186">
        <f ca="1">IF(J$5-$I$5&lt;$A81-1," ",IF(J$5-$I$5+1&gt;'Primary Inputs'!$C$17,0,(SUM(OFFSET($I$77,0,J$5-$I$5-$A81+1)))*$C134))</f>
        <v>-31995901.939631894</v>
      </c>
      <c r="K188" s="186">
        <f ca="1">IF(K$5-$I$5&lt;$A81-1," ",IF(K$5-$I$5+1&gt;'Primary Inputs'!$C$17,0,(SUM(OFFSET($I$77,0,K$5-$I$5-$A81+1)))*$C134))</f>
        <v>13740.270322071323</v>
      </c>
      <c r="L188" s="186">
        <f ca="1">IF(L$5-$I$5&lt;$A81-1," ",IF(L$5-$I$5+1&gt;'Primary Inputs'!$C$17,0,(SUM(OFFSET($I$77,0,L$5-$I$5-$A81+1)))*$C134))</f>
        <v>27480.540644142646</v>
      </c>
      <c r="M188" s="186">
        <f ca="1">IF(M$5-$I$5&lt;$A81-1," ",IF(M$5-$I$5+1&gt;'Primary Inputs'!$C$17,0,(SUM(OFFSET($I$77,0,M$5-$I$5-$A81+1)))*$C134))</f>
        <v>27480.540644142646</v>
      </c>
      <c r="N188" s="186">
        <f ca="1">IF(N$5-$I$5&lt;$A81-1," ",IF(N$5-$I$5+1&gt;'Primary Inputs'!$C$17,0,(SUM(OFFSET($I$77,0,N$5-$I$5-$A81+1)))*$C134))</f>
        <v>27480.540644142646</v>
      </c>
      <c r="O188" s="186">
        <f ca="1">IF(O$5-$I$5&lt;$A81-1," ",IF(O$5-$I$5+1&gt;'Primary Inputs'!$C$17,0,(SUM(OFFSET($I$77,0,O$5-$I$5-$A81+1)))*$C134))</f>
        <v>27480.540644142646</v>
      </c>
      <c r="P188" s="186">
        <f ca="1">IF(P$5-$I$5&lt;$A81-1," ",IF(P$5-$I$5+1&gt;'Primary Inputs'!$C$17,0,(SUM(OFFSET($I$77,0,P$5-$I$5-$A81+1)))*$C134))</f>
        <v>27480.540644142646</v>
      </c>
      <c r="Q188" s="186">
        <f ca="1">IF(Q$5-$I$5&lt;$A81-1," ",IF(Q$5-$I$5+1&gt;'Primary Inputs'!$C$17,0,(SUM(OFFSET($I$77,0,Q$5-$I$5-$A81+1)))*$C134))</f>
        <v>27480.540644142646</v>
      </c>
      <c r="R188" s="186">
        <f ca="1">IF(R$5-$I$5&lt;$A81-1," ",IF(R$5-$I$5+1&gt;'Primary Inputs'!$C$17,0,(SUM(OFFSET($I$77,0,R$5-$I$5-$A81+1)))*$C134))</f>
        <v>27480.540644142646</v>
      </c>
      <c r="S188" s="186">
        <f ca="1">IF(S$5-$I$5&lt;$A81-1," ",IF(S$5-$I$5+1&gt;'Primary Inputs'!$C$17,0,(SUM(OFFSET($I$77,0,S$5-$I$5-$A81+1)))*$C134))</f>
        <v>27480.540644142646</v>
      </c>
      <c r="T188" s="186">
        <f ca="1">IF(T$5-$I$5&lt;$A81-1," ",IF(T$5-$I$5+1&gt;'Primary Inputs'!$C$17,0,(SUM(OFFSET($I$77,0,T$5-$I$5-$A81+1)))*$C134))</f>
        <v>27480.540644142646</v>
      </c>
      <c r="U188" s="186">
        <f ca="1">IF(U$5-$I$5&lt;$A81-1," ",IF(U$5-$I$5+1&gt;'Primary Inputs'!$C$17,0,(SUM(OFFSET($I$77,0,U$5-$I$5-$A81+1)))*$C134))</f>
        <v>27480.540644142646</v>
      </c>
      <c r="V188" s="186">
        <f ca="1">IF(V$5-$I$5&lt;$A81-1," ",IF(V$5-$I$5+1&gt;'Primary Inputs'!$C$17,0,(SUM(OFFSET($I$77,0,V$5-$I$5-$A81+1)))*$C134))</f>
        <v>27480.540644142646</v>
      </c>
      <c r="W188" s="186">
        <f ca="1">IF(W$5-$I$5&lt;$A81-1," ",IF(W$5-$I$5+1&gt;'Primary Inputs'!$C$17,0,(SUM(OFFSET($I$77,0,W$5-$I$5-$A81+1)))*$C134))</f>
        <v>27480.540644142646</v>
      </c>
      <c r="X188" s="186">
        <f ca="1">IF(X$5-$I$5&lt;$A81-1," ",IF(X$5-$I$5+1&gt;'Primary Inputs'!$C$17,0,(SUM(OFFSET($I$77,0,X$5-$I$5-$A81+1)))*$C134))</f>
        <v>27480.540644142646</v>
      </c>
      <c r="Y188" s="186">
        <f ca="1">IF(Y$5-$I$5&lt;$A81-1," ",IF(Y$5-$I$5+1&gt;'Primary Inputs'!$C$17,0,(SUM(OFFSET($I$77,0,Y$5-$I$5-$A81+1)))*$C134))</f>
        <v>27480.540644142646</v>
      </c>
      <c r="Z188" s="186">
        <f ca="1">IF(Z$5-$I$5&lt;$A81-1," ",IF(Z$5-$I$5+1&gt;'Primary Inputs'!$C$17,0,(SUM(OFFSET($I$77,0,Z$5-$I$5-$A81+1)))*$C134))</f>
        <v>27480.540644142646</v>
      </c>
      <c r="AA188" s="186">
        <f ca="1">IF(AA$5-$I$5&lt;$A81-1," ",IF(AA$5-$I$5+1&gt;'Primary Inputs'!$C$17,0,(SUM(OFFSET($I$77,0,AA$5-$I$5-$A81+1)))*$C134))</f>
        <v>27480.540644142646</v>
      </c>
      <c r="AB188" s="186">
        <f ca="1">IF(AB$5-$I$5&lt;$A81-1," ",IF(AB$5-$I$5+1&gt;'Primary Inputs'!$C$17,0,(SUM(OFFSET($I$77,0,AB$5-$I$5-$A81+1)))*$C134))</f>
        <v>27480.540644142646</v>
      </c>
      <c r="AC188" s="186">
        <f ca="1">IF(AC$5-$I$5&lt;$A81-1," ",IF(AC$5-$I$5+1&gt;'Primary Inputs'!$C$17,0,(SUM(OFFSET($I$77,0,AC$5-$I$5-$A81+1)))*$C134))</f>
        <v>27480.540644142646</v>
      </c>
      <c r="AD188" s="186">
        <f ca="1">IF(AD$5-$I$5&lt;$A81-1," ",IF(AD$5-$I$5+1&gt;'Primary Inputs'!$C$17,0,(SUM(OFFSET($I$77,0,AD$5-$I$5-$A81+1)))*$C134))</f>
        <v>27480.540644142646</v>
      </c>
      <c r="AE188" s="186">
        <f ca="1">IF(AE$5-$I$5&lt;$A81-1," ",IF(AE$5-$I$5+1&gt;'Primary Inputs'!$C$17,0,(SUM(OFFSET($I$77,0,AE$5-$I$5-$A81+1)))*$C134))</f>
        <v>27480.540644142646</v>
      </c>
      <c r="AF188" s="186">
        <f ca="1">IF(AF$5-$I$5&lt;$A81-1," ",IF(AF$5-$I$5+1&gt;'Primary Inputs'!$C$17,0,(SUM(OFFSET($I$77,0,AF$5-$I$5-$A81+1)))*$C134))</f>
        <v>27480.540644142646</v>
      </c>
      <c r="AG188" s="186">
        <f ca="1">IF(AG$5-$I$5&lt;$A81-1," ",IF(AG$5-$I$5+1&gt;'Primary Inputs'!$C$17,0,(SUM(OFFSET($I$77,0,AG$5-$I$5-$A81+1)))*$C134))</f>
        <v>27480.540644142646</v>
      </c>
      <c r="AH188" s="186">
        <f ca="1">IF(AH$5-$I$5&lt;$A81-1," ",IF(AH$5-$I$5+1&gt;'Primary Inputs'!$C$17,0,(SUM(OFFSET($I$77,0,AH$5-$I$5-$A81+1)))*$C134))</f>
        <v>27480.540644142646</v>
      </c>
      <c r="AI188" s="186">
        <f ca="1">IF(AI$5-$I$5&lt;$A81-1," ",IF(AI$5-$I$5+1&gt;'Primary Inputs'!$C$17,0,(SUM(OFFSET($I$77,0,AI$5-$I$5-$A81+1)))*$C134))</f>
        <v>27480.540644142646</v>
      </c>
      <c r="AJ188" s="186">
        <f ca="1">IF(AJ$5-$I$5&lt;$A81-1," ",IF(AJ$5-$I$5+1&gt;'Primary Inputs'!$C$17,0,(SUM(OFFSET($I$77,0,AJ$5-$I$5-$A81+1)))*$C134))</f>
        <v>27480.540644142646</v>
      </c>
      <c r="AK188" s="186">
        <f ca="1">IF(AK$5-$I$5&lt;$A81-1," ",IF(AK$5-$I$5+1&gt;'Primary Inputs'!$C$17,0,(SUM(OFFSET($I$77,0,AK$5-$I$5-$A81+1)))*$C134))</f>
        <v>27480.540644142646</v>
      </c>
      <c r="AL188" s="186">
        <f ca="1">IF(AL$5-$I$5&lt;$A81-1," ",IF(AL$5-$I$5+1&gt;'Primary Inputs'!$C$17,0,(SUM(OFFSET($I$77,0,AL$5-$I$5-$A81+1)))*$C134))</f>
        <v>27480.540644142646</v>
      </c>
      <c r="AM188" s="186">
        <f ca="1">IF(AM$5-$I$5&lt;$A81-1," ",IF(AM$5-$I$5+1&gt;'Primary Inputs'!$C$17,0,(SUM(OFFSET($I$77,0,AM$5-$I$5-$A81+1)))*$C134))</f>
        <v>27480.540644142646</v>
      </c>
      <c r="AN188" s="186">
        <f ca="1">IF(AN$5-$I$5&lt;$A81-1," ",IF(AN$5-$I$5+1&gt;'Primary Inputs'!$C$17,0,(SUM(OFFSET($I$77,0,AN$5-$I$5-$A81+1)))*$C134))</f>
        <v>27480.540644142646</v>
      </c>
      <c r="AO188" s="186">
        <f ca="1">IF(AO$5-$I$5&lt;$A81-1," ",IF(AO$5-$I$5+1&gt;'Primary Inputs'!$C$17,0,(SUM(OFFSET($I$77,0,AO$5-$I$5-$A81+1)))*$C134))</f>
        <v>27480.540644142646</v>
      </c>
      <c r="AP188" s="186">
        <f ca="1">IF(AP$5-$I$5&lt;$A81-1," ",IF(AP$5-$I$5+1&gt;'Primary Inputs'!$C$17,0,(SUM(OFFSET($I$77,0,AP$5-$I$5-$A81+1)))*$C134))</f>
        <v>27480.540644142646</v>
      </c>
      <c r="AQ188" s="186">
        <f ca="1">IF(AQ$5-$I$5&lt;$A81-1," ",IF(AQ$5-$I$5+1&gt;'Primary Inputs'!$C$17,0,(SUM(OFFSET($I$77,0,AQ$5-$I$5-$A81+1)))*$C134))</f>
        <v>27480.540644142646</v>
      </c>
      <c r="AR188" s="186">
        <f ca="1">IF(AR$5-$I$5&lt;$A81-1," ",IF(AR$5-$I$5+1&gt;'Primary Inputs'!$C$17,0,(SUM(OFFSET($I$77,0,AR$5-$I$5-$A81+1)))*$C134))</f>
        <v>27480.540644142646</v>
      </c>
      <c r="AS188" s="186">
        <f ca="1">IF(AS$5-$I$5&lt;$A81-1," ",IF(AS$5-$I$5+1&gt;'Primary Inputs'!$C$17,0,(SUM(OFFSET($I$77,0,AS$5-$I$5-$A81+1)))*$C134))</f>
        <v>27480.540644142646</v>
      </c>
      <c r="AT188" s="186">
        <f ca="1">IF(AT$5-$I$5&lt;$A81-1," ",IF(AT$5-$I$5+1&gt;'Primary Inputs'!$C$17,0,(SUM(OFFSET($I$77,0,AT$5-$I$5-$A81+1)))*$C134))</f>
        <v>27480.540644142646</v>
      </c>
      <c r="AU188" s="186">
        <f ca="1">IF(AU$5-$I$5&lt;$A81-1," ",IF(AU$5-$I$5+1&gt;'Primary Inputs'!$C$17,0,(SUM(OFFSET($I$77,0,AU$5-$I$5-$A81+1)))*$C134))</f>
        <v>27480.540644142646</v>
      </c>
      <c r="AV188" s="186">
        <f ca="1">IF(AV$5-$I$5&lt;$A81-1," ",IF(AV$5-$I$5+1&gt;'Primary Inputs'!$C$17,0,(SUM(OFFSET($I$77,0,AV$5-$I$5-$A81+1)))*$C134))</f>
        <v>27480.540644142646</v>
      </c>
      <c r="AW188" s="186">
        <f ca="1">IF(AW$5-$I$5&lt;$A81-1," ",IF(AW$5-$I$5+1&gt;'Primary Inputs'!$C$17,0,(SUM(OFFSET($I$77,0,AW$5-$I$5-$A81+1)))*$C134))</f>
        <v>27480.540644142646</v>
      </c>
      <c r="AX188" s="186">
        <f ca="1">IF(AX$5-$I$5&lt;$A81-1," ",IF(AX$5-$I$5+1&gt;'Primary Inputs'!$C$17,0,(SUM(OFFSET($I$77,0,AX$5-$I$5-$A81+1)))*$C134))</f>
        <v>27480.540644142646</v>
      </c>
      <c r="AY188" s="186">
        <f ca="1">IF(AY$5-$I$5&lt;$A81-1," ",IF(AY$5-$I$5+1&gt;'Primary Inputs'!$C$17,0,(SUM(OFFSET($I$77,0,AY$5-$I$5-$A81+1)))*$C134))</f>
        <v>27480.540644142646</v>
      </c>
      <c r="AZ188" s="186">
        <f ca="1">IF(AZ$5-$I$5&lt;$A81-1," ",IF(AZ$5-$I$5+1&gt;'Primary Inputs'!$C$17,0,(SUM(OFFSET($I$77,0,AZ$5-$I$5-$A81+1)))*$C134))</f>
        <v>27480.540644142646</v>
      </c>
      <c r="BA188" s="186">
        <f ca="1">IF(BA$5-$I$5&lt;$A81-1," ",IF(BA$5-$I$5+1&gt;'Primary Inputs'!$C$17,0,(SUM(OFFSET($I$77,0,BA$5-$I$5-$A81+1)))*$C134))</f>
        <v>27480.540644142646</v>
      </c>
      <c r="BB188" s="186">
        <f ca="1">IF(BB$5-$I$5&lt;$A81-1," ",IF(BB$5-$I$5+1&gt;'Primary Inputs'!$C$17,0,(SUM(OFFSET($I$77,0,BB$5-$I$5-$A81+1)))*$C134))</f>
        <v>27480.540644142646</v>
      </c>
      <c r="BC188" s="186">
        <f ca="1">IF(BC$5-$I$5&lt;$A81-1," ",IF(BC$5-$I$5+1&gt;'Primary Inputs'!$C$17,0,(SUM(OFFSET($I$77,0,BC$5-$I$5-$A81+1)))*$C134))</f>
        <v>27480.540644142646</v>
      </c>
      <c r="BD188" s="186">
        <f ca="1">IF(BD$5-$I$5&lt;$A81-1," ",IF(BD$5-$I$5+1&gt;'Primary Inputs'!$C$17,0,(SUM(OFFSET($I$77,0,BD$5-$I$5-$A81+1)))*$C134))</f>
        <v>27480.540644142646</v>
      </c>
      <c r="BE188" s="186">
        <f ca="1">IF(BE$5-$I$5&lt;$A81-1," ",IF(BE$5-$I$5+1&gt;'Primary Inputs'!$C$17,0,(SUM(OFFSET($I$77,0,BE$5-$I$5-$A81+1)))*$C134))</f>
        <v>27480.540644142646</v>
      </c>
      <c r="BF188" s="186">
        <f ca="1">IF(BF$5-$I$5&lt;$A81-1," ",IF(BF$5-$I$5+1&gt;'Primary Inputs'!$C$17,0,(SUM(OFFSET($I$77,0,BF$5-$I$5-$A81+1)))*$C134))</f>
        <v>27480.540644142646</v>
      </c>
    </row>
    <row r="189" spans="2:58">
      <c r="B189" s="134" t="s">
        <v>9</v>
      </c>
      <c r="C189" s="134">
        <f t="shared" ref="C189:C236" ca="1" si="7">C82</f>
        <v>0</v>
      </c>
      <c r="I189" s="186" t="str">
        <f ca="1">IF(I$5-$I$5&lt;$A82-1," ",IF(I$5-$I$5+1&gt;'Primary Inputs'!$C$17,0,(SUM(OFFSET($I$77,0,I$5-$I$5-$A82+1)))*$C135))</f>
        <v xml:space="preserve"> </v>
      </c>
      <c r="J189" s="186" t="str">
        <f ca="1">IF(J$5-$I$5&lt;$A82-1," ",IF(J$5-$I$5+1&gt;'Primary Inputs'!$C$17,0,(SUM(OFFSET($I$77,0,J$5-$I$5-$A82+1)))*$C135))</f>
        <v xml:space="preserve"> </v>
      </c>
      <c r="K189" s="186">
        <f ca="1">IF(K$5-$I$5&lt;$A82-1," ",IF(K$5-$I$5+1&gt;'Primary Inputs'!$C$17,0,(SUM(OFFSET($I$77,0,K$5-$I$5-$A82+1)))*$C135))</f>
        <v>0</v>
      </c>
      <c r="L189" s="186">
        <f ca="1">IF(L$5-$I$5&lt;$A82-1," ",IF(L$5-$I$5+1&gt;'Primary Inputs'!$C$17,0,(SUM(OFFSET($I$77,0,L$5-$I$5-$A82+1)))*$C135))</f>
        <v>0</v>
      </c>
      <c r="M189" s="186">
        <f ca="1">IF(M$5-$I$5&lt;$A82-1," ",IF(M$5-$I$5+1&gt;'Primary Inputs'!$C$17,0,(SUM(OFFSET($I$77,0,M$5-$I$5-$A82+1)))*$C135))</f>
        <v>0</v>
      </c>
      <c r="N189" s="186">
        <f ca="1">IF(N$5-$I$5&lt;$A82-1," ",IF(N$5-$I$5+1&gt;'Primary Inputs'!$C$17,0,(SUM(OFFSET($I$77,0,N$5-$I$5-$A82+1)))*$C135))</f>
        <v>0</v>
      </c>
      <c r="O189" s="186">
        <f ca="1">IF(O$5-$I$5&lt;$A82-1," ",IF(O$5-$I$5+1&gt;'Primary Inputs'!$C$17,0,(SUM(OFFSET($I$77,0,O$5-$I$5-$A82+1)))*$C135))</f>
        <v>0</v>
      </c>
      <c r="P189" s="186">
        <f ca="1">IF(P$5-$I$5&lt;$A82-1," ",IF(P$5-$I$5+1&gt;'Primary Inputs'!$C$17,0,(SUM(OFFSET($I$77,0,P$5-$I$5-$A82+1)))*$C135))</f>
        <v>0</v>
      </c>
      <c r="Q189" s="186">
        <f ca="1">IF(Q$5-$I$5&lt;$A82-1," ",IF(Q$5-$I$5+1&gt;'Primary Inputs'!$C$17,0,(SUM(OFFSET($I$77,0,Q$5-$I$5-$A82+1)))*$C135))</f>
        <v>0</v>
      </c>
      <c r="R189" s="186">
        <f ca="1">IF(R$5-$I$5&lt;$A82-1," ",IF(R$5-$I$5+1&gt;'Primary Inputs'!$C$17,0,(SUM(OFFSET($I$77,0,R$5-$I$5-$A82+1)))*$C135))</f>
        <v>0</v>
      </c>
      <c r="S189" s="186">
        <f ca="1">IF(S$5-$I$5&lt;$A82-1," ",IF(S$5-$I$5+1&gt;'Primary Inputs'!$C$17,0,(SUM(OFFSET($I$77,0,S$5-$I$5-$A82+1)))*$C135))</f>
        <v>0</v>
      </c>
      <c r="T189" s="186">
        <f ca="1">IF(T$5-$I$5&lt;$A82-1," ",IF(T$5-$I$5+1&gt;'Primary Inputs'!$C$17,0,(SUM(OFFSET($I$77,0,T$5-$I$5-$A82+1)))*$C135))</f>
        <v>0</v>
      </c>
      <c r="U189" s="186">
        <f ca="1">IF(U$5-$I$5&lt;$A82-1," ",IF(U$5-$I$5+1&gt;'Primary Inputs'!$C$17,0,(SUM(OFFSET($I$77,0,U$5-$I$5-$A82+1)))*$C135))</f>
        <v>0</v>
      </c>
      <c r="V189" s="186">
        <f ca="1">IF(V$5-$I$5&lt;$A82-1," ",IF(V$5-$I$5+1&gt;'Primary Inputs'!$C$17,0,(SUM(OFFSET($I$77,0,V$5-$I$5-$A82+1)))*$C135))</f>
        <v>0</v>
      </c>
      <c r="W189" s="186">
        <f ca="1">IF(W$5-$I$5&lt;$A82-1," ",IF(W$5-$I$5+1&gt;'Primary Inputs'!$C$17,0,(SUM(OFFSET($I$77,0,W$5-$I$5-$A82+1)))*$C135))</f>
        <v>0</v>
      </c>
      <c r="X189" s="186">
        <f ca="1">IF(X$5-$I$5&lt;$A82-1," ",IF(X$5-$I$5+1&gt;'Primary Inputs'!$C$17,0,(SUM(OFFSET($I$77,0,X$5-$I$5-$A82+1)))*$C135))</f>
        <v>0</v>
      </c>
      <c r="Y189" s="186">
        <f ca="1">IF(Y$5-$I$5&lt;$A82-1," ",IF(Y$5-$I$5+1&gt;'Primary Inputs'!$C$17,0,(SUM(OFFSET($I$77,0,Y$5-$I$5-$A82+1)))*$C135))</f>
        <v>0</v>
      </c>
      <c r="Z189" s="186">
        <f ca="1">IF(Z$5-$I$5&lt;$A82-1," ",IF(Z$5-$I$5+1&gt;'Primary Inputs'!$C$17,0,(SUM(OFFSET($I$77,0,Z$5-$I$5-$A82+1)))*$C135))</f>
        <v>0</v>
      </c>
      <c r="AA189" s="186">
        <f ca="1">IF(AA$5-$I$5&lt;$A82-1," ",IF(AA$5-$I$5+1&gt;'Primary Inputs'!$C$17,0,(SUM(OFFSET($I$77,0,AA$5-$I$5-$A82+1)))*$C135))</f>
        <v>0</v>
      </c>
      <c r="AB189" s="186">
        <f ca="1">IF(AB$5-$I$5&lt;$A82-1," ",IF(AB$5-$I$5+1&gt;'Primary Inputs'!$C$17,0,(SUM(OFFSET($I$77,0,AB$5-$I$5-$A82+1)))*$C135))</f>
        <v>0</v>
      </c>
      <c r="AC189" s="186">
        <f ca="1">IF(AC$5-$I$5&lt;$A82-1," ",IF(AC$5-$I$5+1&gt;'Primary Inputs'!$C$17,0,(SUM(OFFSET($I$77,0,AC$5-$I$5-$A82+1)))*$C135))</f>
        <v>0</v>
      </c>
      <c r="AD189" s="186">
        <f ca="1">IF(AD$5-$I$5&lt;$A82-1," ",IF(AD$5-$I$5+1&gt;'Primary Inputs'!$C$17,0,(SUM(OFFSET($I$77,0,AD$5-$I$5-$A82+1)))*$C135))</f>
        <v>0</v>
      </c>
      <c r="AE189" s="186">
        <f ca="1">IF(AE$5-$I$5&lt;$A82-1," ",IF(AE$5-$I$5+1&gt;'Primary Inputs'!$C$17,0,(SUM(OFFSET($I$77,0,AE$5-$I$5-$A82+1)))*$C135))</f>
        <v>0</v>
      </c>
      <c r="AF189" s="186">
        <f ca="1">IF(AF$5-$I$5&lt;$A82-1," ",IF(AF$5-$I$5+1&gt;'Primary Inputs'!$C$17,0,(SUM(OFFSET($I$77,0,AF$5-$I$5-$A82+1)))*$C135))</f>
        <v>0</v>
      </c>
      <c r="AG189" s="186">
        <f ca="1">IF(AG$5-$I$5&lt;$A82-1," ",IF(AG$5-$I$5+1&gt;'Primary Inputs'!$C$17,0,(SUM(OFFSET($I$77,0,AG$5-$I$5-$A82+1)))*$C135))</f>
        <v>0</v>
      </c>
      <c r="AH189" s="186">
        <f ca="1">IF(AH$5-$I$5&lt;$A82-1," ",IF(AH$5-$I$5+1&gt;'Primary Inputs'!$C$17,0,(SUM(OFFSET($I$77,0,AH$5-$I$5-$A82+1)))*$C135))</f>
        <v>0</v>
      </c>
      <c r="AI189" s="186">
        <f ca="1">IF(AI$5-$I$5&lt;$A82-1," ",IF(AI$5-$I$5+1&gt;'Primary Inputs'!$C$17,0,(SUM(OFFSET($I$77,0,AI$5-$I$5-$A82+1)))*$C135))</f>
        <v>0</v>
      </c>
      <c r="AJ189" s="186">
        <f ca="1">IF(AJ$5-$I$5&lt;$A82-1," ",IF(AJ$5-$I$5+1&gt;'Primary Inputs'!$C$17,0,(SUM(OFFSET($I$77,0,AJ$5-$I$5-$A82+1)))*$C135))</f>
        <v>0</v>
      </c>
      <c r="AK189" s="186">
        <f ca="1">IF(AK$5-$I$5&lt;$A82-1," ",IF(AK$5-$I$5+1&gt;'Primary Inputs'!$C$17,0,(SUM(OFFSET($I$77,0,AK$5-$I$5-$A82+1)))*$C135))</f>
        <v>0</v>
      </c>
      <c r="AL189" s="186">
        <f ca="1">IF(AL$5-$I$5&lt;$A82-1," ",IF(AL$5-$I$5+1&gt;'Primary Inputs'!$C$17,0,(SUM(OFFSET($I$77,0,AL$5-$I$5-$A82+1)))*$C135))</f>
        <v>0</v>
      </c>
      <c r="AM189" s="186">
        <f ca="1">IF(AM$5-$I$5&lt;$A82-1," ",IF(AM$5-$I$5+1&gt;'Primary Inputs'!$C$17,0,(SUM(OFFSET($I$77,0,AM$5-$I$5-$A82+1)))*$C135))</f>
        <v>0</v>
      </c>
      <c r="AN189" s="186">
        <f ca="1">IF(AN$5-$I$5&lt;$A82-1," ",IF(AN$5-$I$5+1&gt;'Primary Inputs'!$C$17,0,(SUM(OFFSET($I$77,0,AN$5-$I$5-$A82+1)))*$C135))</f>
        <v>0</v>
      </c>
      <c r="AO189" s="186">
        <f ca="1">IF(AO$5-$I$5&lt;$A82-1," ",IF(AO$5-$I$5+1&gt;'Primary Inputs'!$C$17,0,(SUM(OFFSET($I$77,0,AO$5-$I$5-$A82+1)))*$C135))</f>
        <v>0</v>
      </c>
      <c r="AP189" s="186">
        <f ca="1">IF(AP$5-$I$5&lt;$A82-1," ",IF(AP$5-$I$5+1&gt;'Primary Inputs'!$C$17,0,(SUM(OFFSET($I$77,0,AP$5-$I$5-$A82+1)))*$C135))</f>
        <v>0</v>
      </c>
      <c r="AQ189" s="186">
        <f ca="1">IF(AQ$5-$I$5&lt;$A82-1," ",IF(AQ$5-$I$5+1&gt;'Primary Inputs'!$C$17,0,(SUM(OFFSET($I$77,0,AQ$5-$I$5-$A82+1)))*$C135))</f>
        <v>0</v>
      </c>
      <c r="AR189" s="186">
        <f ca="1">IF(AR$5-$I$5&lt;$A82-1," ",IF(AR$5-$I$5+1&gt;'Primary Inputs'!$C$17,0,(SUM(OFFSET($I$77,0,AR$5-$I$5-$A82+1)))*$C135))</f>
        <v>0</v>
      </c>
      <c r="AS189" s="186">
        <f ca="1">IF(AS$5-$I$5&lt;$A82-1," ",IF(AS$5-$I$5+1&gt;'Primary Inputs'!$C$17,0,(SUM(OFFSET($I$77,0,AS$5-$I$5-$A82+1)))*$C135))</f>
        <v>0</v>
      </c>
      <c r="AT189" s="186">
        <f ca="1">IF(AT$5-$I$5&lt;$A82-1," ",IF(AT$5-$I$5+1&gt;'Primary Inputs'!$C$17,0,(SUM(OFFSET($I$77,0,AT$5-$I$5-$A82+1)))*$C135))</f>
        <v>0</v>
      </c>
      <c r="AU189" s="186">
        <f ca="1">IF(AU$5-$I$5&lt;$A82-1," ",IF(AU$5-$I$5+1&gt;'Primary Inputs'!$C$17,0,(SUM(OFFSET($I$77,0,AU$5-$I$5-$A82+1)))*$C135))</f>
        <v>0</v>
      </c>
      <c r="AV189" s="186">
        <f ca="1">IF(AV$5-$I$5&lt;$A82-1," ",IF(AV$5-$I$5+1&gt;'Primary Inputs'!$C$17,0,(SUM(OFFSET($I$77,0,AV$5-$I$5-$A82+1)))*$C135))</f>
        <v>0</v>
      </c>
      <c r="AW189" s="186">
        <f ca="1">IF(AW$5-$I$5&lt;$A82-1," ",IF(AW$5-$I$5+1&gt;'Primary Inputs'!$C$17,0,(SUM(OFFSET($I$77,0,AW$5-$I$5-$A82+1)))*$C135))</f>
        <v>0</v>
      </c>
      <c r="AX189" s="186">
        <f ca="1">IF(AX$5-$I$5&lt;$A82-1," ",IF(AX$5-$I$5+1&gt;'Primary Inputs'!$C$17,0,(SUM(OFFSET($I$77,0,AX$5-$I$5-$A82+1)))*$C135))</f>
        <v>0</v>
      </c>
      <c r="AY189" s="186">
        <f ca="1">IF(AY$5-$I$5&lt;$A82-1," ",IF(AY$5-$I$5+1&gt;'Primary Inputs'!$C$17,0,(SUM(OFFSET($I$77,0,AY$5-$I$5-$A82+1)))*$C135))</f>
        <v>0</v>
      </c>
      <c r="AZ189" s="186">
        <f ca="1">IF(AZ$5-$I$5&lt;$A82-1," ",IF(AZ$5-$I$5+1&gt;'Primary Inputs'!$C$17,0,(SUM(OFFSET($I$77,0,AZ$5-$I$5-$A82+1)))*$C135))</f>
        <v>0</v>
      </c>
      <c r="BA189" s="186">
        <f ca="1">IF(BA$5-$I$5&lt;$A82-1," ",IF(BA$5-$I$5+1&gt;'Primary Inputs'!$C$17,0,(SUM(OFFSET($I$77,0,BA$5-$I$5-$A82+1)))*$C135))</f>
        <v>0</v>
      </c>
      <c r="BB189" s="186">
        <f ca="1">IF(BB$5-$I$5&lt;$A82-1," ",IF(BB$5-$I$5+1&gt;'Primary Inputs'!$C$17,0,(SUM(OFFSET($I$77,0,BB$5-$I$5-$A82+1)))*$C135))</f>
        <v>0</v>
      </c>
      <c r="BC189" s="186">
        <f ca="1">IF(BC$5-$I$5&lt;$A82-1," ",IF(BC$5-$I$5+1&gt;'Primary Inputs'!$C$17,0,(SUM(OFFSET($I$77,0,BC$5-$I$5-$A82+1)))*$C135))</f>
        <v>0</v>
      </c>
      <c r="BD189" s="186">
        <f ca="1">IF(BD$5-$I$5&lt;$A82-1," ",IF(BD$5-$I$5+1&gt;'Primary Inputs'!$C$17,0,(SUM(OFFSET($I$77,0,BD$5-$I$5-$A82+1)))*$C135))</f>
        <v>0</v>
      </c>
      <c r="BE189" s="186">
        <f ca="1">IF(BE$5-$I$5&lt;$A82-1," ",IF(BE$5-$I$5+1&gt;'Primary Inputs'!$C$17,0,(SUM(OFFSET($I$77,0,BE$5-$I$5-$A82+1)))*$C135))</f>
        <v>0</v>
      </c>
      <c r="BF189" s="186">
        <f ca="1">IF(BF$5-$I$5&lt;$A82-1," ",IF(BF$5-$I$5+1&gt;'Primary Inputs'!$C$17,0,(SUM(OFFSET($I$77,0,BF$5-$I$5-$A82+1)))*$C135))</f>
        <v>0</v>
      </c>
    </row>
    <row r="190" spans="2:58">
      <c r="B190" s="134" t="s">
        <v>10</v>
      </c>
      <c r="C190" s="134">
        <f t="shared" ca="1" si="7"/>
        <v>0</v>
      </c>
      <c r="I190" s="186" t="str">
        <f ca="1">IF(I$5-$I$5&lt;$A83-1," ",IF(I$5-$I$5+1&gt;'Primary Inputs'!$C$17,0,(SUM(OFFSET($I$77,0,I$5-$I$5-$A83+1)))*$C136))</f>
        <v xml:space="preserve"> </v>
      </c>
      <c r="J190" s="186" t="str">
        <f ca="1">IF(J$5-$I$5&lt;$A83-1," ",IF(J$5-$I$5+1&gt;'Primary Inputs'!$C$17,0,(SUM(OFFSET($I$77,0,J$5-$I$5-$A83+1)))*$C136))</f>
        <v xml:space="preserve"> </v>
      </c>
      <c r="K190" s="186" t="str">
        <f ca="1">IF(K$5-$I$5&lt;$A83-1," ",IF(K$5-$I$5+1&gt;'Primary Inputs'!$C$17,0,(SUM(OFFSET($I$77,0,K$5-$I$5-$A83+1)))*$C136))</f>
        <v xml:space="preserve"> </v>
      </c>
      <c r="L190" s="186">
        <f ca="1">IF(L$5-$I$5&lt;$A83-1," ",IF(L$5-$I$5+1&gt;'Primary Inputs'!$C$17,0,(SUM(OFFSET($I$77,0,L$5-$I$5-$A83+1)))*$C136))</f>
        <v>0</v>
      </c>
      <c r="M190" s="186">
        <f ca="1">IF(M$5-$I$5&lt;$A83-1," ",IF(M$5-$I$5+1&gt;'Primary Inputs'!$C$17,0,(SUM(OFFSET($I$77,0,M$5-$I$5-$A83+1)))*$C136))</f>
        <v>0</v>
      </c>
      <c r="N190" s="186">
        <f ca="1">IF(N$5-$I$5&lt;$A83-1," ",IF(N$5-$I$5+1&gt;'Primary Inputs'!$C$17,0,(SUM(OFFSET($I$77,0,N$5-$I$5-$A83+1)))*$C136))</f>
        <v>0</v>
      </c>
      <c r="O190" s="186">
        <f ca="1">IF(O$5-$I$5&lt;$A83-1," ",IF(O$5-$I$5+1&gt;'Primary Inputs'!$C$17,0,(SUM(OFFSET($I$77,0,O$5-$I$5-$A83+1)))*$C136))</f>
        <v>0</v>
      </c>
      <c r="P190" s="186">
        <f ca="1">IF(P$5-$I$5&lt;$A83-1," ",IF(P$5-$I$5+1&gt;'Primary Inputs'!$C$17,0,(SUM(OFFSET($I$77,0,P$5-$I$5-$A83+1)))*$C136))</f>
        <v>0</v>
      </c>
      <c r="Q190" s="186">
        <f ca="1">IF(Q$5-$I$5&lt;$A83-1," ",IF(Q$5-$I$5+1&gt;'Primary Inputs'!$C$17,0,(SUM(OFFSET($I$77,0,Q$5-$I$5-$A83+1)))*$C136))</f>
        <v>0</v>
      </c>
      <c r="R190" s="186">
        <f ca="1">IF(R$5-$I$5&lt;$A83-1," ",IF(R$5-$I$5+1&gt;'Primary Inputs'!$C$17,0,(SUM(OFFSET($I$77,0,R$5-$I$5-$A83+1)))*$C136))</f>
        <v>0</v>
      </c>
      <c r="S190" s="186">
        <f ca="1">IF(S$5-$I$5&lt;$A83-1," ",IF(S$5-$I$5+1&gt;'Primary Inputs'!$C$17,0,(SUM(OFFSET($I$77,0,S$5-$I$5-$A83+1)))*$C136))</f>
        <v>0</v>
      </c>
      <c r="T190" s="186">
        <f ca="1">IF(T$5-$I$5&lt;$A83-1," ",IF(T$5-$I$5+1&gt;'Primary Inputs'!$C$17,0,(SUM(OFFSET($I$77,0,T$5-$I$5-$A83+1)))*$C136))</f>
        <v>0</v>
      </c>
      <c r="U190" s="186">
        <f ca="1">IF(U$5-$I$5&lt;$A83-1," ",IF(U$5-$I$5+1&gt;'Primary Inputs'!$C$17,0,(SUM(OFFSET($I$77,0,U$5-$I$5-$A83+1)))*$C136))</f>
        <v>0</v>
      </c>
      <c r="V190" s="186">
        <f ca="1">IF(V$5-$I$5&lt;$A83-1," ",IF(V$5-$I$5+1&gt;'Primary Inputs'!$C$17,0,(SUM(OFFSET($I$77,0,V$5-$I$5-$A83+1)))*$C136))</f>
        <v>0</v>
      </c>
      <c r="W190" s="186">
        <f ca="1">IF(W$5-$I$5&lt;$A83-1," ",IF(W$5-$I$5+1&gt;'Primary Inputs'!$C$17,0,(SUM(OFFSET($I$77,0,W$5-$I$5-$A83+1)))*$C136))</f>
        <v>0</v>
      </c>
      <c r="X190" s="186">
        <f ca="1">IF(X$5-$I$5&lt;$A83-1," ",IF(X$5-$I$5+1&gt;'Primary Inputs'!$C$17,0,(SUM(OFFSET($I$77,0,X$5-$I$5-$A83+1)))*$C136))</f>
        <v>0</v>
      </c>
      <c r="Y190" s="186">
        <f ca="1">IF(Y$5-$I$5&lt;$A83-1," ",IF(Y$5-$I$5+1&gt;'Primary Inputs'!$C$17,0,(SUM(OFFSET($I$77,0,Y$5-$I$5-$A83+1)))*$C136))</f>
        <v>0</v>
      </c>
      <c r="Z190" s="186">
        <f ca="1">IF(Z$5-$I$5&lt;$A83-1," ",IF(Z$5-$I$5+1&gt;'Primary Inputs'!$C$17,0,(SUM(OFFSET($I$77,0,Z$5-$I$5-$A83+1)))*$C136))</f>
        <v>0</v>
      </c>
      <c r="AA190" s="186">
        <f ca="1">IF(AA$5-$I$5&lt;$A83-1," ",IF(AA$5-$I$5+1&gt;'Primary Inputs'!$C$17,0,(SUM(OFFSET($I$77,0,AA$5-$I$5-$A83+1)))*$C136))</f>
        <v>0</v>
      </c>
      <c r="AB190" s="186">
        <f ca="1">IF(AB$5-$I$5&lt;$A83-1," ",IF(AB$5-$I$5+1&gt;'Primary Inputs'!$C$17,0,(SUM(OFFSET($I$77,0,AB$5-$I$5-$A83+1)))*$C136))</f>
        <v>0</v>
      </c>
      <c r="AC190" s="186">
        <f ca="1">IF(AC$5-$I$5&lt;$A83-1," ",IF(AC$5-$I$5+1&gt;'Primary Inputs'!$C$17,0,(SUM(OFFSET($I$77,0,AC$5-$I$5-$A83+1)))*$C136))</f>
        <v>0</v>
      </c>
      <c r="AD190" s="186">
        <f ca="1">IF(AD$5-$I$5&lt;$A83-1," ",IF(AD$5-$I$5+1&gt;'Primary Inputs'!$C$17,0,(SUM(OFFSET($I$77,0,AD$5-$I$5-$A83+1)))*$C136))</f>
        <v>0</v>
      </c>
      <c r="AE190" s="186">
        <f ca="1">IF(AE$5-$I$5&lt;$A83-1," ",IF(AE$5-$I$5+1&gt;'Primary Inputs'!$C$17,0,(SUM(OFFSET($I$77,0,AE$5-$I$5-$A83+1)))*$C136))</f>
        <v>0</v>
      </c>
      <c r="AF190" s="186">
        <f ca="1">IF(AF$5-$I$5&lt;$A83-1," ",IF(AF$5-$I$5+1&gt;'Primary Inputs'!$C$17,0,(SUM(OFFSET($I$77,0,AF$5-$I$5-$A83+1)))*$C136))</f>
        <v>0</v>
      </c>
      <c r="AG190" s="186">
        <f ca="1">IF(AG$5-$I$5&lt;$A83-1," ",IF(AG$5-$I$5+1&gt;'Primary Inputs'!$C$17,0,(SUM(OFFSET($I$77,0,AG$5-$I$5-$A83+1)))*$C136))</f>
        <v>0</v>
      </c>
      <c r="AH190" s="186">
        <f ca="1">IF(AH$5-$I$5&lt;$A83-1," ",IF(AH$5-$I$5+1&gt;'Primary Inputs'!$C$17,0,(SUM(OFFSET($I$77,0,AH$5-$I$5-$A83+1)))*$C136))</f>
        <v>0</v>
      </c>
      <c r="AI190" s="186">
        <f ca="1">IF(AI$5-$I$5&lt;$A83-1," ",IF(AI$5-$I$5+1&gt;'Primary Inputs'!$C$17,0,(SUM(OFFSET($I$77,0,AI$5-$I$5-$A83+1)))*$C136))</f>
        <v>0</v>
      </c>
      <c r="AJ190" s="186">
        <f ca="1">IF(AJ$5-$I$5&lt;$A83-1," ",IF(AJ$5-$I$5+1&gt;'Primary Inputs'!$C$17,0,(SUM(OFFSET($I$77,0,AJ$5-$I$5-$A83+1)))*$C136))</f>
        <v>0</v>
      </c>
      <c r="AK190" s="186">
        <f ca="1">IF(AK$5-$I$5&lt;$A83-1," ",IF(AK$5-$I$5+1&gt;'Primary Inputs'!$C$17,0,(SUM(OFFSET($I$77,0,AK$5-$I$5-$A83+1)))*$C136))</f>
        <v>0</v>
      </c>
      <c r="AL190" s="186">
        <f ca="1">IF(AL$5-$I$5&lt;$A83-1," ",IF(AL$5-$I$5+1&gt;'Primary Inputs'!$C$17,0,(SUM(OFFSET($I$77,0,AL$5-$I$5-$A83+1)))*$C136))</f>
        <v>0</v>
      </c>
      <c r="AM190" s="186">
        <f ca="1">IF(AM$5-$I$5&lt;$A83-1," ",IF(AM$5-$I$5+1&gt;'Primary Inputs'!$C$17,0,(SUM(OFFSET($I$77,0,AM$5-$I$5-$A83+1)))*$C136))</f>
        <v>0</v>
      </c>
      <c r="AN190" s="186">
        <f ca="1">IF(AN$5-$I$5&lt;$A83-1," ",IF(AN$5-$I$5+1&gt;'Primary Inputs'!$C$17,0,(SUM(OFFSET($I$77,0,AN$5-$I$5-$A83+1)))*$C136))</f>
        <v>0</v>
      </c>
      <c r="AO190" s="186">
        <f ca="1">IF(AO$5-$I$5&lt;$A83-1," ",IF(AO$5-$I$5+1&gt;'Primary Inputs'!$C$17,0,(SUM(OFFSET($I$77,0,AO$5-$I$5-$A83+1)))*$C136))</f>
        <v>0</v>
      </c>
      <c r="AP190" s="186">
        <f ca="1">IF(AP$5-$I$5&lt;$A83-1," ",IF(AP$5-$I$5+1&gt;'Primary Inputs'!$C$17,0,(SUM(OFFSET($I$77,0,AP$5-$I$5-$A83+1)))*$C136))</f>
        <v>0</v>
      </c>
      <c r="AQ190" s="186">
        <f ca="1">IF(AQ$5-$I$5&lt;$A83-1," ",IF(AQ$5-$I$5+1&gt;'Primary Inputs'!$C$17,0,(SUM(OFFSET($I$77,0,AQ$5-$I$5-$A83+1)))*$C136))</f>
        <v>0</v>
      </c>
      <c r="AR190" s="186">
        <f ca="1">IF(AR$5-$I$5&lt;$A83-1," ",IF(AR$5-$I$5+1&gt;'Primary Inputs'!$C$17,0,(SUM(OFFSET($I$77,0,AR$5-$I$5-$A83+1)))*$C136))</f>
        <v>0</v>
      </c>
      <c r="AS190" s="186">
        <f ca="1">IF(AS$5-$I$5&lt;$A83-1," ",IF(AS$5-$I$5+1&gt;'Primary Inputs'!$C$17,0,(SUM(OFFSET($I$77,0,AS$5-$I$5-$A83+1)))*$C136))</f>
        <v>0</v>
      </c>
      <c r="AT190" s="186">
        <f ca="1">IF(AT$5-$I$5&lt;$A83-1," ",IF(AT$5-$I$5+1&gt;'Primary Inputs'!$C$17,0,(SUM(OFFSET($I$77,0,AT$5-$I$5-$A83+1)))*$C136))</f>
        <v>0</v>
      </c>
      <c r="AU190" s="186">
        <f ca="1">IF(AU$5-$I$5&lt;$A83-1," ",IF(AU$5-$I$5+1&gt;'Primary Inputs'!$C$17,0,(SUM(OFFSET($I$77,0,AU$5-$I$5-$A83+1)))*$C136))</f>
        <v>0</v>
      </c>
      <c r="AV190" s="186">
        <f ca="1">IF(AV$5-$I$5&lt;$A83-1," ",IF(AV$5-$I$5+1&gt;'Primary Inputs'!$C$17,0,(SUM(OFFSET($I$77,0,AV$5-$I$5-$A83+1)))*$C136))</f>
        <v>0</v>
      </c>
      <c r="AW190" s="186">
        <f ca="1">IF(AW$5-$I$5&lt;$A83-1," ",IF(AW$5-$I$5+1&gt;'Primary Inputs'!$C$17,0,(SUM(OFFSET($I$77,0,AW$5-$I$5-$A83+1)))*$C136))</f>
        <v>0</v>
      </c>
      <c r="AX190" s="186">
        <f ca="1">IF(AX$5-$I$5&lt;$A83-1," ",IF(AX$5-$I$5+1&gt;'Primary Inputs'!$C$17,0,(SUM(OFFSET($I$77,0,AX$5-$I$5-$A83+1)))*$C136))</f>
        <v>0</v>
      </c>
      <c r="AY190" s="186">
        <f ca="1">IF(AY$5-$I$5&lt;$A83-1," ",IF(AY$5-$I$5+1&gt;'Primary Inputs'!$C$17,0,(SUM(OFFSET($I$77,0,AY$5-$I$5-$A83+1)))*$C136))</f>
        <v>0</v>
      </c>
      <c r="AZ190" s="186">
        <f ca="1">IF(AZ$5-$I$5&lt;$A83-1," ",IF(AZ$5-$I$5+1&gt;'Primary Inputs'!$C$17,0,(SUM(OFFSET($I$77,0,AZ$5-$I$5-$A83+1)))*$C136))</f>
        <v>0</v>
      </c>
      <c r="BA190" s="186">
        <f ca="1">IF(BA$5-$I$5&lt;$A83-1," ",IF(BA$5-$I$5+1&gt;'Primary Inputs'!$C$17,0,(SUM(OFFSET($I$77,0,BA$5-$I$5-$A83+1)))*$C136))</f>
        <v>0</v>
      </c>
      <c r="BB190" s="186">
        <f ca="1">IF(BB$5-$I$5&lt;$A83-1," ",IF(BB$5-$I$5+1&gt;'Primary Inputs'!$C$17,0,(SUM(OFFSET($I$77,0,BB$5-$I$5-$A83+1)))*$C136))</f>
        <v>0</v>
      </c>
      <c r="BC190" s="186">
        <f ca="1">IF(BC$5-$I$5&lt;$A83-1," ",IF(BC$5-$I$5+1&gt;'Primary Inputs'!$C$17,0,(SUM(OFFSET($I$77,0,BC$5-$I$5-$A83+1)))*$C136))</f>
        <v>0</v>
      </c>
      <c r="BD190" s="186">
        <f ca="1">IF(BD$5-$I$5&lt;$A83-1," ",IF(BD$5-$I$5+1&gt;'Primary Inputs'!$C$17,0,(SUM(OFFSET($I$77,0,BD$5-$I$5-$A83+1)))*$C136))</f>
        <v>0</v>
      </c>
      <c r="BE190" s="186">
        <f ca="1">IF(BE$5-$I$5&lt;$A83-1," ",IF(BE$5-$I$5+1&gt;'Primary Inputs'!$C$17,0,(SUM(OFFSET($I$77,0,BE$5-$I$5-$A83+1)))*$C136))</f>
        <v>0</v>
      </c>
      <c r="BF190" s="186">
        <f ca="1">IF(BF$5-$I$5&lt;$A83-1," ",IF(BF$5-$I$5+1&gt;'Primary Inputs'!$C$17,0,(SUM(OFFSET($I$77,0,BF$5-$I$5-$A83+1)))*$C136))</f>
        <v>0</v>
      </c>
    </row>
    <row r="191" spans="2:58">
      <c r="B191" s="134" t="s">
        <v>11</v>
      </c>
      <c r="C191" s="134">
        <f t="shared" ca="1" si="7"/>
        <v>0</v>
      </c>
      <c r="I191" s="186" t="str">
        <f ca="1">IF(I$5-$I$5&lt;$A84-1," ",IF(I$5-$I$5+1&gt;'Primary Inputs'!$C$17,0,(SUM(OFFSET($I$77,0,I$5-$I$5-$A84+1)))*$C137))</f>
        <v xml:space="preserve"> </v>
      </c>
      <c r="J191" s="186" t="str">
        <f ca="1">IF(J$5-$I$5&lt;$A84-1," ",IF(J$5-$I$5+1&gt;'Primary Inputs'!$C$17,0,(SUM(OFFSET($I$77,0,J$5-$I$5-$A84+1)))*$C137))</f>
        <v xml:space="preserve"> </v>
      </c>
      <c r="K191" s="186" t="str">
        <f ca="1">IF(K$5-$I$5&lt;$A84-1," ",IF(K$5-$I$5+1&gt;'Primary Inputs'!$C$17,0,(SUM(OFFSET($I$77,0,K$5-$I$5-$A84+1)))*$C137))</f>
        <v xml:space="preserve"> </v>
      </c>
      <c r="L191" s="186" t="str">
        <f ca="1">IF(L$5-$I$5&lt;$A84-1," ",IF(L$5-$I$5+1&gt;'Primary Inputs'!$C$17,0,(SUM(OFFSET($I$77,0,L$5-$I$5-$A84+1)))*$C137))</f>
        <v xml:space="preserve"> </v>
      </c>
      <c r="M191" s="186">
        <f ca="1">IF(M$5-$I$5&lt;$A84-1," ",IF(M$5-$I$5+1&gt;'Primary Inputs'!$C$17,0,(SUM(OFFSET($I$77,0,M$5-$I$5-$A84+1)))*$C137))</f>
        <v>0</v>
      </c>
      <c r="N191" s="186">
        <f ca="1">IF(N$5-$I$5&lt;$A84-1," ",IF(N$5-$I$5+1&gt;'Primary Inputs'!$C$17,0,(SUM(OFFSET($I$77,0,N$5-$I$5-$A84+1)))*$C137))</f>
        <v>0</v>
      </c>
      <c r="O191" s="186">
        <f ca="1">IF(O$5-$I$5&lt;$A84-1," ",IF(O$5-$I$5+1&gt;'Primary Inputs'!$C$17,0,(SUM(OFFSET($I$77,0,O$5-$I$5-$A84+1)))*$C137))</f>
        <v>0</v>
      </c>
      <c r="P191" s="186">
        <f ca="1">IF(P$5-$I$5&lt;$A84-1," ",IF(P$5-$I$5+1&gt;'Primary Inputs'!$C$17,0,(SUM(OFFSET($I$77,0,P$5-$I$5-$A84+1)))*$C137))</f>
        <v>0</v>
      </c>
      <c r="Q191" s="186">
        <f ca="1">IF(Q$5-$I$5&lt;$A84-1," ",IF(Q$5-$I$5+1&gt;'Primary Inputs'!$C$17,0,(SUM(OFFSET($I$77,0,Q$5-$I$5-$A84+1)))*$C137))</f>
        <v>0</v>
      </c>
      <c r="R191" s="186">
        <f ca="1">IF(R$5-$I$5&lt;$A84-1," ",IF(R$5-$I$5+1&gt;'Primary Inputs'!$C$17,0,(SUM(OFFSET($I$77,0,R$5-$I$5-$A84+1)))*$C137))</f>
        <v>0</v>
      </c>
      <c r="S191" s="186">
        <f ca="1">IF(S$5-$I$5&lt;$A84-1," ",IF(S$5-$I$5+1&gt;'Primary Inputs'!$C$17,0,(SUM(OFFSET($I$77,0,S$5-$I$5-$A84+1)))*$C137))</f>
        <v>0</v>
      </c>
      <c r="T191" s="186">
        <f ca="1">IF(T$5-$I$5&lt;$A84-1," ",IF(T$5-$I$5+1&gt;'Primary Inputs'!$C$17,0,(SUM(OFFSET($I$77,0,T$5-$I$5-$A84+1)))*$C137))</f>
        <v>0</v>
      </c>
      <c r="U191" s="186">
        <f ca="1">IF(U$5-$I$5&lt;$A84-1," ",IF(U$5-$I$5+1&gt;'Primary Inputs'!$C$17,0,(SUM(OFFSET($I$77,0,U$5-$I$5-$A84+1)))*$C137))</f>
        <v>0</v>
      </c>
      <c r="V191" s="186">
        <f ca="1">IF(V$5-$I$5&lt;$A84-1," ",IF(V$5-$I$5+1&gt;'Primary Inputs'!$C$17,0,(SUM(OFFSET($I$77,0,V$5-$I$5-$A84+1)))*$C137))</f>
        <v>0</v>
      </c>
      <c r="W191" s="186">
        <f ca="1">IF(W$5-$I$5&lt;$A84-1," ",IF(W$5-$I$5+1&gt;'Primary Inputs'!$C$17,0,(SUM(OFFSET($I$77,0,W$5-$I$5-$A84+1)))*$C137))</f>
        <v>0</v>
      </c>
      <c r="X191" s="186">
        <f ca="1">IF(X$5-$I$5&lt;$A84-1," ",IF(X$5-$I$5+1&gt;'Primary Inputs'!$C$17,0,(SUM(OFFSET($I$77,0,X$5-$I$5-$A84+1)))*$C137))</f>
        <v>0</v>
      </c>
      <c r="Y191" s="186">
        <f ca="1">IF(Y$5-$I$5&lt;$A84-1," ",IF(Y$5-$I$5+1&gt;'Primary Inputs'!$C$17,0,(SUM(OFFSET($I$77,0,Y$5-$I$5-$A84+1)))*$C137))</f>
        <v>0</v>
      </c>
      <c r="Z191" s="186">
        <f ca="1">IF(Z$5-$I$5&lt;$A84-1," ",IF(Z$5-$I$5+1&gt;'Primary Inputs'!$C$17,0,(SUM(OFFSET($I$77,0,Z$5-$I$5-$A84+1)))*$C137))</f>
        <v>0</v>
      </c>
      <c r="AA191" s="186">
        <f ca="1">IF(AA$5-$I$5&lt;$A84-1," ",IF(AA$5-$I$5+1&gt;'Primary Inputs'!$C$17,0,(SUM(OFFSET($I$77,0,AA$5-$I$5-$A84+1)))*$C137))</f>
        <v>0</v>
      </c>
      <c r="AB191" s="186">
        <f ca="1">IF(AB$5-$I$5&lt;$A84-1," ",IF(AB$5-$I$5+1&gt;'Primary Inputs'!$C$17,0,(SUM(OFFSET($I$77,0,AB$5-$I$5-$A84+1)))*$C137))</f>
        <v>0</v>
      </c>
      <c r="AC191" s="186">
        <f ca="1">IF(AC$5-$I$5&lt;$A84-1," ",IF(AC$5-$I$5+1&gt;'Primary Inputs'!$C$17,0,(SUM(OFFSET($I$77,0,AC$5-$I$5-$A84+1)))*$C137))</f>
        <v>0</v>
      </c>
      <c r="AD191" s="186">
        <f ca="1">IF(AD$5-$I$5&lt;$A84-1," ",IF(AD$5-$I$5+1&gt;'Primary Inputs'!$C$17,0,(SUM(OFFSET($I$77,0,AD$5-$I$5-$A84+1)))*$C137))</f>
        <v>0</v>
      </c>
      <c r="AE191" s="186">
        <f ca="1">IF(AE$5-$I$5&lt;$A84-1," ",IF(AE$5-$I$5+1&gt;'Primary Inputs'!$C$17,0,(SUM(OFFSET($I$77,0,AE$5-$I$5-$A84+1)))*$C137))</f>
        <v>0</v>
      </c>
      <c r="AF191" s="186">
        <f ca="1">IF(AF$5-$I$5&lt;$A84-1," ",IF(AF$5-$I$5+1&gt;'Primary Inputs'!$C$17,0,(SUM(OFFSET($I$77,0,AF$5-$I$5-$A84+1)))*$C137))</f>
        <v>0</v>
      </c>
      <c r="AG191" s="186">
        <f ca="1">IF(AG$5-$I$5&lt;$A84-1," ",IF(AG$5-$I$5+1&gt;'Primary Inputs'!$C$17,0,(SUM(OFFSET($I$77,0,AG$5-$I$5-$A84+1)))*$C137))</f>
        <v>0</v>
      </c>
      <c r="AH191" s="186">
        <f ca="1">IF(AH$5-$I$5&lt;$A84-1," ",IF(AH$5-$I$5+1&gt;'Primary Inputs'!$C$17,0,(SUM(OFFSET($I$77,0,AH$5-$I$5-$A84+1)))*$C137))</f>
        <v>0</v>
      </c>
      <c r="AI191" s="186">
        <f ca="1">IF(AI$5-$I$5&lt;$A84-1," ",IF(AI$5-$I$5+1&gt;'Primary Inputs'!$C$17,0,(SUM(OFFSET($I$77,0,AI$5-$I$5-$A84+1)))*$C137))</f>
        <v>0</v>
      </c>
      <c r="AJ191" s="186">
        <f ca="1">IF(AJ$5-$I$5&lt;$A84-1," ",IF(AJ$5-$I$5+1&gt;'Primary Inputs'!$C$17,0,(SUM(OFFSET($I$77,0,AJ$5-$I$5-$A84+1)))*$C137))</f>
        <v>0</v>
      </c>
      <c r="AK191" s="186">
        <f ca="1">IF(AK$5-$I$5&lt;$A84-1," ",IF(AK$5-$I$5+1&gt;'Primary Inputs'!$C$17,0,(SUM(OFFSET($I$77,0,AK$5-$I$5-$A84+1)))*$C137))</f>
        <v>0</v>
      </c>
      <c r="AL191" s="186">
        <f ca="1">IF(AL$5-$I$5&lt;$A84-1," ",IF(AL$5-$I$5+1&gt;'Primary Inputs'!$C$17,0,(SUM(OFFSET($I$77,0,AL$5-$I$5-$A84+1)))*$C137))</f>
        <v>0</v>
      </c>
      <c r="AM191" s="186">
        <f ca="1">IF(AM$5-$I$5&lt;$A84-1," ",IF(AM$5-$I$5+1&gt;'Primary Inputs'!$C$17,0,(SUM(OFFSET($I$77,0,AM$5-$I$5-$A84+1)))*$C137))</f>
        <v>0</v>
      </c>
      <c r="AN191" s="186">
        <f ca="1">IF(AN$5-$I$5&lt;$A84-1," ",IF(AN$5-$I$5+1&gt;'Primary Inputs'!$C$17,0,(SUM(OFFSET($I$77,0,AN$5-$I$5-$A84+1)))*$C137))</f>
        <v>0</v>
      </c>
      <c r="AO191" s="186">
        <f ca="1">IF(AO$5-$I$5&lt;$A84-1," ",IF(AO$5-$I$5+1&gt;'Primary Inputs'!$C$17,0,(SUM(OFFSET($I$77,0,AO$5-$I$5-$A84+1)))*$C137))</f>
        <v>0</v>
      </c>
      <c r="AP191" s="186">
        <f ca="1">IF(AP$5-$I$5&lt;$A84-1," ",IF(AP$5-$I$5+1&gt;'Primary Inputs'!$C$17,0,(SUM(OFFSET($I$77,0,AP$5-$I$5-$A84+1)))*$C137))</f>
        <v>0</v>
      </c>
      <c r="AQ191" s="186">
        <f ca="1">IF(AQ$5-$I$5&lt;$A84-1," ",IF(AQ$5-$I$5+1&gt;'Primary Inputs'!$C$17,0,(SUM(OFFSET($I$77,0,AQ$5-$I$5-$A84+1)))*$C137))</f>
        <v>0</v>
      </c>
      <c r="AR191" s="186">
        <f ca="1">IF(AR$5-$I$5&lt;$A84-1," ",IF(AR$5-$I$5+1&gt;'Primary Inputs'!$C$17,0,(SUM(OFFSET($I$77,0,AR$5-$I$5-$A84+1)))*$C137))</f>
        <v>0</v>
      </c>
      <c r="AS191" s="186">
        <f ca="1">IF(AS$5-$I$5&lt;$A84-1," ",IF(AS$5-$I$5+1&gt;'Primary Inputs'!$C$17,0,(SUM(OFFSET($I$77,0,AS$5-$I$5-$A84+1)))*$C137))</f>
        <v>0</v>
      </c>
      <c r="AT191" s="186">
        <f ca="1">IF(AT$5-$I$5&lt;$A84-1," ",IF(AT$5-$I$5+1&gt;'Primary Inputs'!$C$17,0,(SUM(OFFSET($I$77,0,AT$5-$I$5-$A84+1)))*$C137))</f>
        <v>0</v>
      </c>
      <c r="AU191" s="186">
        <f ca="1">IF(AU$5-$I$5&lt;$A84-1," ",IF(AU$5-$I$5+1&gt;'Primary Inputs'!$C$17,0,(SUM(OFFSET($I$77,0,AU$5-$I$5-$A84+1)))*$C137))</f>
        <v>0</v>
      </c>
      <c r="AV191" s="186">
        <f ca="1">IF(AV$5-$I$5&lt;$A84-1," ",IF(AV$5-$I$5+1&gt;'Primary Inputs'!$C$17,0,(SUM(OFFSET($I$77,0,AV$5-$I$5-$A84+1)))*$C137))</f>
        <v>0</v>
      </c>
      <c r="AW191" s="186">
        <f ca="1">IF(AW$5-$I$5&lt;$A84-1," ",IF(AW$5-$I$5+1&gt;'Primary Inputs'!$C$17,0,(SUM(OFFSET($I$77,0,AW$5-$I$5-$A84+1)))*$C137))</f>
        <v>0</v>
      </c>
      <c r="AX191" s="186">
        <f ca="1">IF(AX$5-$I$5&lt;$A84-1," ",IF(AX$5-$I$5+1&gt;'Primary Inputs'!$C$17,0,(SUM(OFFSET($I$77,0,AX$5-$I$5-$A84+1)))*$C137))</f>
        <v>0</v>
      </c>
      <c r="AY191" s="186">
        <f ca="1">IF(AY$5-$I$5&lt;$A84-1," ",IF(AY$5-$I$5+1&gt;'Primary Inputs'!$C$17,0,(SUM(OFFSET($I$77,0,AY$5-$I$5-$A84+1)))*$C137))</f>
        <v>0</v>
      </c>
      <c r="AZ191" s="186">
        <f ca="1">IF(AZ$5-$I$5&lt;$A84-1," ",IF(AZ$5-$I$5+1&gt;'Primary Inputs'!$C$17,0,(SUM(OFFSET($I$77,0,AZ$5-$I$5-$A84+1)))*$C137))</f>
        <v>0</v>
      </c>
      <c r="BA191" s="186">
        <f ca="1">IF(BA$5-$I$5&lt;$A84-1," ",IF(BA$5-$I$5+1&gt;'Primary Inputs'!$C$17,0,(SUM(OFFSET($I$77,0,BA$5-$I$5-$A84+1)))*$C137))</f>
        <v>0</v>
      </c>
      <c r="BB191" s="186">
        <f ca="1">IF(BB$5-$I$5&lt;$A84-1," ",IF(BB$5-$I$5+1&gt;'Primary Inputs'!$C$17,0,(SUM(OFFSET($I$77,0,BB$5-$I$5-$A84+1)))*$C137))</f>
        <v>0</v>
      </c>
      <c r="BC191" s="186">
        <f ca="1">IF(BC$5-$I$5&lt;$A84-1," ",IF(BC$5-$I$5+1&gt;'Primary Inputs'!$C$17,0,(SUM(OFFSET($I$77,0,BC$5-$I$5-$A84+1)))*$C137))</f>
        <v>0</v>
      </c>
      <c r="BD191" s="186">
        <f ca="1">IF(BD$5-$I$5&lt;$A84-1," ",IF(BD$5-$I$5+1&gt;'Primary Inputs'!$C$17,0,(SUM(OFFSET($I$77,0,BD$5-$I$5-$A84+1)))*$C137))</f>
        <v>0</v>
      </c>
      <c r="BE191" s="186">
        <f ca="1">IF(BE$5-$I$5&lt;$A84-1," ",IF(BE$5-$I$5+1&gt;'Primary Inputs'!$C$17,0,(SUM(OFFSET($I$77,0,BE$5-$I$5-$A84+1)))*$C137))</f>
        <v>0</v>
      </c>
      <c r="BF191" s="186">
        <f ca="1">IF(BF$5-$I$5&lt;$A84-1," ",IF(BF$5-$I$5+1&gt;'Primary Inputs'!$C$17,0,(SUM(OFFSET($I$77,0,BF$5-$I$5-$A84+1)))*$C137))</f>
        <v>0</v>
      </c>
    </row>
    <row r="192" spans="2:58">
      <c r="B192" s="134" t="s">
        <v>178</v>
      </c>
      <c r="C192" s="134">
        <f t="shared" ca="1" si="7"/>
        <v>0</v>
      </c>
      <c r="I192" s="186" t="str">
        <f ca="1">IF(I$5-$I$5&lt;$A85-1," ",IF(I$5-$I$5+1&gt;'Primary Inputs'!$C$17,0,(SUM(OFFSET($I$77,0,I$5-$I$5-$A85+1)))*$C138))</f>
        <v xml:space="preserve"> </v>
      </c>
      <c r="J192" s="186" t="str">
        <f ca="1">IF(J$5-$I$5&lt;$A85-1," ",IF(J$5-$I$5+1&gt;'Primary Inputs'!$C$17,0,(SUM(OFFSET($I$77,0,J$5-$I$5-$A85+1)))*$C138))</f>
        <v xml:space="preserve"> </v>
      </c>
      <c r="K192" s="186" t="str">
        <f ca="1">IF(K$5-$I$5&lt;$A85-1," ",IF(K$5-$I$5+1&gt;'Primary Inputs'!$C$17,0,(SUM(OFFSET($I$77,0,K$5-$I$5-$A85+1)))*$C138))</f>
        <v xml:space="preserve"> </v>
      </c>
      <c r="L192" s="186" t="str">
        <f ca="1">IF(L$5-$I$5&lt;$A85-1," ",IF(L$5-$I$5+1&gt;'Primary Inputs'!$C$17,0,(SUM(OFFSET($I$77,0,L$5-$I$5-$A85+1)))*$C138))</f>
        <v xml:space="preserve"> </v>
      </c>
      <c r="M192" s="186" t="str">
        <f ca="1">IF(M$5-$I$5&lt;$A85-1," ",IF(M$5-$I$5+1&gt;'Primary Inputs'!$C$17,0,(SUM(OFFSET($I$77,0,M$5-$I$5-$A85+1)))*$C138))</f>
        <v xml:space="preserve"> </v>
      </c>
      <c r="N192" s="186">
        <f ca="1">IF(N$5-$I$5&lt;$A85-1," ",IF(N$5-$I$5+1&gt;'Primary Inputs'!$C$17,0,(SUM(OFFSET($I$77,0,N$5-$I$5-$A85+1)))*$C138))</f>
        <v>0</v>
      </c>
      <c r="O192" s="186">
        <f ca="1">IF(O$5-$I$5&lt;$A85-1," ",IF(O$5-$I$5+1&gt;'Primary Inputs'!$C$17,0,(SUM(OFFSET($I$77,0,O$5-$I$5-$A85+1)))*$C138))</f>
        <v>0</v>
      </c>
      <c r="P192" s="186">
        <f ca="1">IF(P$5-$I$5&lt;$A85-1," ",IF(P$5-$I$5+1&gt;'Primary Inputs'!$C$17,0,(SUM(OFFSET($I$77,0,P$5-$I$5-$A85+1)))*$C138))</f>
        <v>0</v>
      </c>
      <c r="Q192" s="186">
        <f ca="1">IF(Q$5-$I$5&lt;$A85-1," ",IF(Q$5-$I$5+1&gt;'Primary Inputs'!$C$17,0,(SUM(OFFSET($I$77,0,Q$5-$I$5-$A85+1)))*$C138))</f>
        <v>0</v>
      </c>
      <c r="R192" s="186">
        <f ca="1">IF(R$5-$I$5&lt;$A85-1," ",IF(R$5-$I$5+1&gt;'Primary Inputs'!$C$17,0,(SUM(OFFSET($I$77,0,R$5-$I$5-$A85+1)))*$C138))</f>
        <v>0</v>
      </c>
      <c r="S192" s="186">
        <f ca="1">IF(S$5-$I$5&lt;$A85-1," ",IF(S$5-$I$5+1&gt;'Primary Inputs'!$C$17,0,(SUM(OFFSET($I$77,0,S$5-$I$5-$A85+1)))*$C138))</f>
        <v>0</v>
      </c>
      <c r="T192" s="186">
        <f ca="1">IF(T$5-$I$5&lt;$A85-1," ",IF(T$5-$I$5+1&gt;'Primary Inputs'!$C$17,0,(SUM(OFFSET($I$77,0,T$5-$I$5-$A85+1)))*$C138))</f>
        <v>0</v>
      </c>
      <c r="U192" s="186">
        <f ca="1">IF(U$5-$I$5&lt;$A85-1," ",IF(U$5-$I$5+1&gt;'Primary Inputs'!$C$17,0,(SUM(OFFSET($I$77,0,U$5-$I$5-$A85+1)))*$C138))</f>
        <v>0</v>
      </c>
      <c r="V192" s="186">
        <f ca="1">IF(V$5-$I$5&lt;$A85-1," ",IF(V$5-$I$5+1&gt;'Primary Inputs'!$C$17,0,(SUM(OFFSET($I$77,0,V$5-$I$5-$A85+1)))*$C138))</f>
        <v>0</v>
      </c>
      <c r="W192" s="186">
        <f ca="1">IF(W$5-$I$5&lt;$A85-1," ",IF(W$5-$I$5+1&gt;'Primary Inputs'!$C$17,0,(SUM(OFFSET($I$77,0,W$5-$I$5-$A85+1)))*$C138))</f>
        <v>0</v>
      </c>
      <c r="X192" s="186">
        <f ca="1">IF(X$5-$I$5&lt;$A85-1," ",IF(X$5-$I$5+1&gt;'Primary Inputs'!$C$17,0,(SUM(OFFSET($I$77,0,X$5-$I$5-$A85+1)))*$C138))</f>
        <v>0</v>
      </c>
      <c r="Y192" s="186">
        <f ca="1">IF(Y$5-$I$5&lt;$A85-1," ",IF(Y$5-$I$5+1&gt;'Primary Inputs'!$C$17,0,(SUM(OFFSET($I$77,0,Y$5-$I$5-$A85+1)))*$C138))</f>
        <v>0</v>
      </c>
      <c r="Z192" s="186">
        <f ca="1">IF(Z$5-$I$5&lt;$A85-1," ",IF(Z$5-$I$5+1&gt;'Primary Inputs'!$C$17,0,(SUM(OFFSET($I$77,0,Z$5-$I$5-$A85+1)))*$C138))</f>
        <v>0</v>
      </c>
      <c r="AA192" s="186">
        <f ca="1">IF(AA$5-$I$5&lt;$A85-1," ",IF(AA$5-$I$5+1&gt;'Primary Inputs'!$C$17,0,(SUM(OFFSET($I$77,0,AA$5-$I$5-$A85+1)))*$C138))</f>
        <v>0</v>
      </c>
      <c r="AB192" s="186">
        <f ca="1">IF(AB$5-$I$5&lt;$A85-1," ",IF(AB$5-$I$5+1&gt;'Primary Inputs'!$C$17,0,(SUM(OFFSET($I$77,0,AB$5-$I$5-$A85+1)))*$C138))</f>
        <v>0</v>
      </c>
      <c r="AC192" s="186">
        <f ca="1">IF(AC$5-$I$5&lt;$A85-1," ",IF(AC$5-$I$5+1&gt;'Primary Inputs'!$C$17,0,(SUM(OFFSET($I$77,0,AC$5-$I$5-$A85+1)))*$C138))</f>
        <v>0</v>
      </c>
      <c r="AD192" s="186">
        <f ca="1">IF(AD$5-$I$5&lt;$A85-1," ",IF(AD$5-$I$5+1&gt;'Primary Inputs'!$C$17,0,(SUM(OFFSET($I$77,0,AD$5-$I$5-$A85+1)))*$C138))</f>
        <v>0</v>
      </c>
      <c r="AE192" s="186">
        <f ca="1">IF(AE$5-$I$5&lt;$A85-1," ",IF(AE$5-$I$5+1&gt;'Primary Inputs'!$C$17,0,(SUM(OFFSET($I$77,0,AE$5-$I$5-$A85+1)))*$C138))</f>
        <v>0</v>
      </c>
      <c r="AF192" s="186">
        <f ca="1">IF(AF$5-$I$5&lt;$A85-1," ",IF(AF$5-$I$5+1&gt;'Primary Inputs'!$C$17,0,(SUM(OFFSET($I$77,0,AF$5-$I$5-$A85+1)))*$C138))</f>
        <v>0</v>
      </c>
      <c r="AG192" s="186">
        <f ca="1">IF(AG$5-$I$5&lt;$A85-1," ",IF(AG$5-$I$5+1&gt;'Primary Inputs'!$C$17,0,(SUM(OFFSET($I$77,0,AG$5-$I$5-$A85+1)))*$C138))</f>
        <v>0</v>
      </c>
      <c r="AH192" s="186">
        <f ca="1">IF(AH$5-$I$5&lt;$A85-1," ",IF(AH$5-$I$5+1&gt;'Primary Inputs'!$C$17,0,(SUM(OFFSET($I$77,0,AH$5-$I$5-$A85+1)))*$C138))</f>
        <v>0</v>
      </c>
      <c r="AI192" s="186">
        <f ca="1">IF(AI$5-$I$5&lt;$A85-1," ",IF(AI$5-$I$5+1&gt;'Primary Inputs'!$C$17,0,(SUM(OFFSET($I$77,0,AI$5-$I$5-$A85+1)))*$C138))</f>
        <v>0</v>
      </c>
      <c r="AJ192" s="186">
        <f ca="1">IF(AJ$5-$I$5&lt;$A85-1," ",IF(AJ$5-$I$5+1&gt;'Primary Inputs'!$C$17,0,(SUM(OFFSET($I$77,0,AJ$5-$I$5-$A85+1)))*$C138))</f>
        <v>0</v>
      </c>
      <c r="AK192" s="186">
        <f ca="1">IF(AK$5-$I$5&lt;$A85-1," ",IF(AK$5-$I$5+1&gt;'Primary Inputs'!$C$17,0,(SUM(OFFSET($I$77,0,AK$5-$I$5-$A85+1)))*$C138))</f>
        <v>0</v>
      </c>
      <c r="AL192" s="186">
        <f ca="1">IF(AL$5-$I$5&lt;$A85-1," ",IF(AL$5-$I$5+1&gt;'Primary Inputs'!$C$17,0,(SUM(OFFSET($I$77,0,AL$5-$I$5-$A85+1)))*$C138))</f>
        <v>0</v>
      </c>
      <c r="AM192" s="186">
        <f ca="1">IF(AM$5-$I$5&lt;$A85-1," ",IF(AM$5-$I$5+1&gt;'Primary Inputs'!$C$17,0,(SUM(OFFSET($I$77,0,AM$5-$I$5-$A85+1)))*$C138))</f>
        <v>0</v>
      </c>
      <c r="AN192" s="186">
        <f ca="1">IF(AN$5-$I$5&lt;$A85-1," ",IF(AN$5-$I$5+1&gt;'Primary Inputs'!$C$17,0,(SUM(OFFSET($I$77,0,AN$5-$I$5-$A85+1)))*$C138))</f>
        <v>0</v>
      </c>
      <c r="AO192" s="186">
        <f ca="1">IF(AO$5-$I$5&lt;$A85-1," ",IF(AO$5-$I$5+1&gt;'Primary Inputs'!$C$17,0,(SUM(OFFSET($I$77,0,AO$5-$I$5-$A85+1)))*$C138))</f>
        <v>0</v>
      </c>
      <c r="AP192" s="186">
        <f ca="1">IF(AP$5-$I$5&lt;$A85-1," ",IF(AP$5-$I$5+1&gt;'Primary Inputs'!$C$17,0,(SUM(OFFSET($I$77,0,AP$5-$I$5-$A85+1)))*$C138))</f>
        <v>0</v>
      </c>
      <c r="AQ192" s="186">
        <f ca="1">IF(AQ$5-$I$5&lt;$A85-1," ",IF(AQ$5-$I$5+1&gt;'Primary Inputs'!$C$17,0,(SUM(OFFSET($I$77,0,AQ$5-$I$5-$A85+1)))*$C138))</f>
        <v>0</v>
      </c>
      <c r="AR192" s="186">
        <f ca="1">IF(AR$5-$I$5&lt;$A85-1," ",IF(AR$5-$I$5+1&gt;'Primary Inputs'!$C$17,0,(SUM(OFFSET($I$77,0,AR$5-$I$5-$A85+1)))*$C138))</f>
        <v>0</v>
      </c>
      <c r="AS192" s="186">
        <f ca="1">IF(AS$5-$I$5&lt;$A85-1," ",IF(AS$5-$I$5+1&gt;'Primary Inputs'!$C$17,0,(SUM(OFFSET($I$77,0,AS$5-$I$5-$A85+1)))*$C138))</f>
        <v>0</v>
      </c>
      <c r="AT192" s="186">
        <f ca="1">IF(AT$5-$I$5&lt;$A85-1," ",IF(AT$5-$I$5+1&gt;'Primary Inputs'!$C$17,0,(SUM(OFFSET($I$77,0,AT$5-$I$5-$A85+1)))*$C138))</f>
        <v>0</v>
      </c>
      <c r="AU192" s="186">
        <f ca="1">IF(AU$5-$I$5&lt;$A85-1," ",IF(AU$5-$I$5+1&gt;'Primary Inputs'!$C$17,0,(SUM(OFFSET($I$77,0,AU$5-$I$5-$A85+1)))*$C138))</f>
        <v>0</v>
      </c>
      <c r="AV192" s="186">
        <f ca="1">IF(AV$5-$I$5&lt;$A85-1," ",IF(AV$5-$I$5+1&gt;'Primary Inputs'!$C$17,0,(SUM(OFFSET($I$77,0,AV$5-$I$5-$A85+1)))*$C138))</f>
        <v>0</v>
      </c>
      <c r="AW192" s="186">
        <f ca="1">IF(AW$5-$I$5&lt;$A85-1," ",IF(AW$5-$I$5+1&gt;'Primary Inputs'!$C$17,0,(SUM(OFFSET($I$77,0,AW$5-$I$5-$A85+1)))*$C138))</f>
        <v>0</v>
      </c>
      <c r="AX192" s="186">
        <f ca="1">IF(AX$5-$I$5&lt;$A85-1," ",IF(AX$5-$I$5+1&gt;'Primary Inputs'!$C$17,0,(SUM(OFFSET($I$77,0,AX$5-$I$5-$A85+1)))*$C138))</f>
        <v>0</v>
      </c>
      <c r="AY192" s="186">
        <f ca="1">IF(AY$5-$I$5&lt;$A85-1," ",IF(AY$5-$I$5+1&gt;'Primary Inputs'!$C$17,0,(SUM(OFFSET($I$77,0,AY$5-$I$5-$A85+1)))*$C138))</f>
        <v>0</v>
      </c>
      <c r="AZ192" s="186">
        <f ca="1">IF(AZ$5-$I$5&lt;$A85-1," ",IF(AZ$5-$I$5+1&gt;'Primary Inputs'!$C$17,0,(SUM(OFFSET($I$77,0,AZ$5-$I$5-$A85+1)))*$C138))</f>
        <v>0</v>
      </c>
      <c r="BA192" s="186">
        <f ca="1">IF(BA$5-$I$5&lt;$A85-1," ",IF(BA$5-$I$5+1&gt;'Primary Inputs'!$C$17,0,(SUM(OFFSET($I$77,0,BA$5-$I$5-$A85+1)))*$C138))</f>
        <v>0</v>
      </c>
      <c r="BB192" s="186">
        <f ca="1">IF(BB$5-$I$5&lt;$A85-1," ",IF(BB$5-$I$5+1&gt;'Primary Inputs'!$C$17,0,(SUM(OFFSET($I$77,0,BB$5-$I$5-$A85+1)))*$C138))</f>
        <v>0</v>
      </c>
      <c r="BC192" s="186">
        <f ca="1">IF(BC$5-$I$5&lt;$A85-1," ",IF(BC$5-$I$5+1&gt;'Primary Inputs'!$C$17,0,(SUM(OFFSET($I$77,0,BC$5-$I$5-$A85+1)))*$C138))</f>
        <v>0</v>
      </c>
      <c r="BD192" s="186">
        <f ca="1">IF(BD$5-$I$5&lt;$A85-1," ",IF(BD$5-$I$5+1&gt;'Primary Inputs'!$C$17,0,(SUM(OFFSET($I$77,0,BD$5-$I$5-$A85+1)))*$C138))</f>
        <v>0</v>
      </c>
      <c r="BE192" s="186">
        <f ca="1">IF(BE$5-$I$5&lt;$A85-1," ",IF(BE$5-$I$5+1&gt;'Primary Inputs'!$C$17,0,(SUM(OFFSET($I$77,0,BE$5-$I$5-$A85+1)))*$C138))</f>
        <v>0</v>
      </c>
      <c r="BF192" s="186">
        <f ca="1">IF(BF$5-$I$5&lt;$A85-1," ",IF(BF$5-$I$5+1&gt;'Primary Inputs'!$C$17,0,(SUM(OFFSET($I$77,0,BF$5-$I$5-$A85+1)))*$C138))</f>
        <v>0</v>
      </c>
    </row>
    <row r="193" spans="2:58">
      <c r="B193" s="134" t="s">
        <v>179</v>
      </c>
      <c r="C193" s="134">
        <f t="shared" ca="1" si="7"/>
        <v>0</v>
      </c>
      <c r="I193" s="186" t="str">
        <f ca="1">IF(I$5-$I$5&lt;$A86-1," ",IF(I$5-$I$5+1&gt;'Primary Inputs'!$C$17,0,(SUM(OFFSET($I$77,0,I$5-$I$5-$A86+1)))*$C139))</f>
        <v xml:space="preserve"> </v>
      </c>
      <c r="J193" s="186" t="str">
        <f ca="1">IF(J$5-$I$5&lt;$A86-1," ",IF(J$5-$I$5+1&gt;'Primary Inputs'!$C$17,0,(SUM(OFFSET($I$77,0,J$5-$I$5-$A86+1)))*$C139))</f>
        <v xml:space="preserve"> </v>
      </c>
      <c r="K193" s="186" t="str">
        <f ca="1">IF(K$5-$I$5&lt;$A86-1," ",IF(K$5-$I$5+1&gt;'Primary Inputs'!$C$17,0,(SUM(OFFSET($I$77,0,K$5-$I$5-$A86+1)))*$C139))</f>
        <v xml:space="preserve"> </v>
      </c>
      <c r="L193" s="186" t="str">
        <f ca="1">IF(L$5-$I$5&lt;$A86-1," ",IF(L$5-$I$5+1&gt;'Primary Inputs'!$C$17,0,(SUM(OFFSET($I$77,0,L$5-$I$5-$A86+1)))*$C139))</f>
        <v xml:space="preserve"> </v>
      </c>
      <c r="M193" s="186" t="str">
        <f ca="1">IF(M$5-$I$5&lt;$A86-1," ",IF(M$5-$I$5+1&gt;'Primary Inputs'!$C$17,0,(SUM(OFFSET($I$77,0,M$5-$I$5-$A86+1)))*$C139))</f>
        <v xml:space="preserve"> </v>
      </c>
      <c r="N193" s="186" t="str">
        <f ca="1">IF(N$5-$I$5&lt;$A86-1," ",IF(N$5-$I$5+1&gt;'Primary Inputs'!$C$17,0,(SUM(OFFSET($I$77,0,N$5-$I$5-$A86+1)))*$C139))</f>
        <v xml:space="preserve"> </v>
      </c>
      <c r="O193" s="186">
        <f ca="1">IF(O$5-$I$5&lt;$A86-1," ",IF(O$5-$I$5+1&gt;'Primary Inputs'!$C$17,0,(SUM(OFFSET($I$77,0,O$5-$I$5-$A86+1)))*$C139))</f>
        <v>0</v>
      </c>
      <c r="P193" s="186">
        <f ca="1">IF(P$5-$I$5&lt;$A86-1," ",IF(P$5-$I$5+1&gt;'Primary Inputs'!$C$17,0,(SUM(OFFSET($I$77,0,P$5-$I$5-$A86+1)))*$C139))</f>
        <v>0</v>
      </c>
      <c r="Q193" s="186">
        <f ca="1">IF(Q$5-$I$5&lt;$A86-1," ",IF(Q$5-$I$5+1&gt;'Primary Inputs'!$C$17,0,(SUM(OFFSET($I$77,0,Q$5-$I$5-$A86+1)))*$C139))</f>
        <v>0</v>
      </c>
      <c r="R193" s="186">
        <f ca="1">IF(R$5-$I$5&lt;$A86-1," ",IF(R$5-$I$5+1&gt;'Primary Inputs'!$C$17,0,(SUM(OFFSET($I$77,0,R$5-$I$5-$A86+1)))*$C139))</f>
        <v>0</v>
      </c>
      <c r="S193" s="186">
        <f ca="1">IF(S$5-$I$5&lt;$A86-1," ",IF(S$5-$I$5+1&gt;'Primary Inputs'!$C$17,0,(SUM(OFFSET($I$77,0,S$5-$I$5-$A86+1)))*$C139))</f>
        <v>0</v>
      </c>
      <c r="T193" s="186">
        <f ca="1">IF(T$5-$I$5&lt;$A86-1," ",IF(T$5-$I$5+1&gt;'Primary Inputs'!$C$17,0,(SUM(OFFSET($I$77,0,T$5-$I$5-$A86+1)))*$C139))</f>
        <v>0</v>
      </c>
      <c r="U193" s="186">
        <f ca="1">IF(U$5-$I$5&lt;$A86-1," ",IF(U$5-$I$5+1&gt;'Primary Inputs'!$C$17,0,(SUM(OFFSET($I$77,0,U$5-$I$5-$A86+1)))*$C139))</f>
        <v>0</v>
      </c>
      <c r="V193" s="186">
        <f ca="1">IF(V$5-$I$5&lt;$A86-1," ",IF(V$5-$I$5+1&gt;'Primary Inputs'!$C$17,0,(SUM(OFFSET($I$77,0,V$5-$I$5-$A86+1)))*$C139))</f>
        <v>0</v>
      </c>
      <c r="W193" s="186">
        <f ca="1">IF(W$5-$I$5&lt;$A86-1," ",IF(W$5-$I$5+1&gt;'Primary Inputs'!$C$17,0,(SUM(OFFSET($I$77,0,W$5-$I$5-$A86+1)))*$C139))</f>
        <v>0</v>
      </c>
      <c r="X193" s="186">
        <f ca="1">IF(X$5-$I$5&lt;$A86-1," ",IF(X$5-$I$5+1&gt;'Primary Inputs'!$C$17,0,(SUM(OFFSET($I$77,0,X$5-$I$5-$A86+1)))*$C139))</f>
        <v>0</v>
      </c>
      <c r="Y193" s="186">
        <f ca="1">IF(Y$5-$I$5&lt;$A86-1," ",IF(Y$5-$I$5+1&gt;'Primary Inputs'!$C$17,0,(SUM(OFFSET($I$77,0,Y$5-$I$5-$A86+1)))*$C139))</f>
        <v>0</v>
      </c>
      <c r="Z193" s="186">
        <f ca="1">IF(Z$5-$I$5&lt;$A86-1," ",IF(Z$5-$I$5+1&gt;'Primary Inputs'!$C$17,0,(SUM(OFFSET($I$77,0,Z$5-$I$5-$A86+1)))*$C139))</f>
        <v>0</v>
      </c>
      <c r="AA193" s="186">
        <f ca="1">IF(AA$5-$I$5&lt;$A86-1," ",IF(AA$5-$I$5+1&gt;'Primary Inputs'!$C$17,0,(SUM(OFFSET($I$77,0,AA$5-$I$5-$A86+1)))*$C139))</f>
        <v>0</v>
      </c>
      <c r="AB193" s="186">
        <f ca="1">IF(AB$5-$I$5&lt;$A86-1," ",IF(AB$5-$I$5+1&gt;'Primary Inputs'!$C$17,0,(SUM(OFFSET($I$77,0,AB$5-$I$5-$A86+1)))*$C139))</f>
        <v>0</v>
      </c>
      <c r="AC193" s="186">
        <f ca="1">IF(AC$5-$I$5&lt;$A86-1," ",IF(AC$5-$I$5+1&gt;'Primary Inputs'!$C$17,0,(SUM(OFFSET($I$77,0,AC$5-$I$5-$A86+1)))*$C139))</f>
        <v>0</v>
      </c>
      <c r="AD193" s="186">
        <f ca="1">IF(AD$5-$I$5&lt;$A86-1," ",IF(AD$5-$I$5+1&gt;'Primary Inputs'!$C$17,0,(SUM(OFFSET($I$77,0,AD$5-$I$5-$A86+1)))*$C139))</f>
        <v>0</v>
      </c>
      <c r="AE193" s="186">
        <f ca="1">IF(AE$5-$I$5&lt;$A86-1," ",IF(AE$5-$I$5+1&gt;'Primary Inputs'!$C$17,0,(SUM(OFFSET($I$77,0,AE$5-$I$5-$A86+1)))*$C139))</f>
        <v>0</v>
      </c>
      <c r="AF193" s="186">
        <f ca="1">IF(AF$5-$I$5&lt;$A86-1," ",IF(AF$5-$I$5+1&gt;'Primary Inputs'!$C$17,0,(SUM(OFFSET($I$77,0,AF$5-$I$5-$A86+1)))*$C139))</f>
        <v>0</v>
      </c>
      <c r="AG193" s="186">
        <f ca="1">IF(AG$5-$I$5&lt;$A86-1," ",IF(AG$5-$I$5+1&gt;'Primary Inputs'!$C$17,0,(SUM(OFFSET($I$77,0,AG$5-$I$5-$A86+1)))*$C139))</f>
        <v>0</v>
      </c>
      <c r="AH193" s="186">
        <f ca="1">IF(AH$5-$I$5&lt;$A86-1," ",IF(AH$5-$I$5+1&gt;'Primary Inputs'!$C$17,0,(SUM(OFFSET($I$77,0,AH$5-$I$5-$A86+1)))*$C139))</f>
        <v>0</v>
      </c>
      <c r="AI193" s="186">
        <f ca="1">IF(AI$5-$I$5&lt;$A86-1," ",IF(AI$5-$I$5+1&gt;'Primary Inputs'!$C$17,0,(SUM(OFFSET($I$77,0,AI$5-$I$5-$A86+1)))*$C139))</f>
        <v>0</v>
      </c>
      <c r="AJ193" s="186">
        <f ca="1">IF(AJ$5-$I$5&lt;$A86-1," ",IF(AJ$5-$I$5+1&gt;'Primary Inputs'!$C$17,0,(SUM(OFFSET($I$77,0,AJ$5-$I$5-$A86+1)))*$C139))</f>
        <v>0</v>
      </c>
      <c r="AK193" s="186">
        <f ca="1">IF(AK$5-$I$5&lt;$A86-1," ",IF(AK$5-$I$5+1&gt;'Primary Inputs'!$C$17,0,(SUM(OFFSET($I$77,0,AK$5-$I$5-$A86+1)))*$C139))</f>
        <v>0</v>
      </c>
      <c r="AL193" s="186">
        <f ca="1">IF(AL$5-$I$5&lt;$A86-1," ",IF(AL$5-$I$5+1&gt;'Primary Inputs'!$C$17,0,(SUM(OFFSET($I$77,0,AL$5-$I$5-$A86+1)))*$C139))</f>
        <v>0</v>
      </c>
      <c r="AM193" s="186">
        <f ca="1">IF(AM$5-$I$5&lt;$A86-1," ",IF(AM$5-$I$5+1&gt;'Primary Inputs'!$C$17,0,(SUM(OFFSET($I$77,0,AM$5-$I$5-$A86+1)))*$C139))</f>
        <v>0</v>
      </c>
      <c r="AN193" s="186">
        <f ca="1">IF(AN$5-$I$5&lt;$A86-1," ",IF(AN$5-$I$5+1&gt;'Primary Inputs'!$C$17,0,(SUM(OFFSET($I$77,0,AN$5-$I$5-$A86+1)))*$C139))</f>
        <v>0</v>
      </c>
      <c r="AO193" s="186">
        <f ca="1">IF(AO$5-$I$5&lt;$A86-1," ",IF(AO$5-$I$5+1&gt;'Primary Inputs'!$C$17,0,(SUM(OFFSET($I$77,0,AO$5-$I$5-$A86+1)))*$C139))</f>
        <v>0</v>
      </c>
      <c r="AP193" s="186">
        <f ca="1">IF(AP$5-$I$5&lt;$A86-1," ",IF(AP$5-$I$5+1&gt;'Primary Inputs'!$C$17,0,(SUM(OFFSET($I$77,0,AP$5-$I$5-$A86+1)))*$C139))</f>
        <v>0</v>
      </c>
      <c r="AQ193" s="186">
        <f ca="1">IF(AQ$5-$I$5&lt;$A86-1," ",IF(AQ$5-$I$5+1&gt;'Primary Inputs'!$C$17,0,(SUM(OFFSET($I$77,0,AQ$5-$I$5-$A86+1)))*$C139))</f>
        <v>0</v>
      </c>
      <c r="AR193" s="186">
        <f ca="1">IF(AR$5-$I$5&lt;$A86-1," ",IF(AR$5-$I$5+1&gt;'Primary Inputs'!$C$17,0,(SUM(OFFSET($I$77,0,AR$5-$I$5-$A86+1)))*$C139))</f>
        <v>0</v>
      </c>
      <c r="AS193" s="186">
        <f ca="1">IF(AS$5-$I$5&lt;$A86-1," ",IF(AS$5-$I$5+1&gt;'Primary Inputs'!$C$17,0,(SUM(OFFSET($I$77,0,AS$5-$I$5-$A86+1)))*$C139))</f>
        <v>0</v>
      </c>
      <c r="AT193" s="186">
        <f ca="1">IF(AT$5-$I$5&lt;$A86-1," ",IF(AT$5-$I$5+1&gt;'Primary Inputs'!$C$17,0,(SUM(OFFSET($I$77,0,AT$5-$I$5-$A86+1)))*$C139))</f>
        <v>0</v>
      </c>
      <c r="AU193" s="186">
        <f ca="1">IF(AU$5-$I$5&lt;$A86-1," ",IF(AU$5-$I$5+1&gt;'Primary Inputs'!$C$17,0,(SUM(OFFSET($I$77,0,AU$5-$I$5-$A86+1)))*$C139))</f>
        <v>0</v>
      </c>
      <c r="AV193" s="186">
        <f ca="1">IF(AV$5-$I$5&lt;$A86-1," ",IF(AV$5-$I$5+1&gt;'Primary Inputs'!$C$17,0,(SUM(OFFSET($I$77,0,AV$5-$I$5-$A86+1)))*$C139))</f>
        <v>0</v>
      </c>
      <c r="AW193" s="186">
        <f ca="1">IF(AW$5-$I$5&lt;$A86-1," ",IF(AW$5-$I$5+1&gt;'Primary Inputs'!$C$17,0,(SUM(OFFSET($I$77,0,AW$5-$I$5-$A86+1)))*$C139))</f>
        <v>0</v>
      </c>
      <c r="AX193" s="186">
        <f ca="1">IF(AX$5-$I$5&lt;$A86-1," ",IF(AX$5-$I$5+1&gt;'Primary Inputs'!$C$17,0,(SUM(OFFSET($I$77,0,AX$5-$I$5-$A86+1)))*$C139))</f>
        <v>0</v>
      </c>
      <c r="AY193" s="186">
        <f ca="1">IF(AY$5-$I$5&lt;$A86-1," ",IF(AY$5-$I$5+1&gt;'Primary Inputs'!$C$17,0,(SUM(OFFSET($I$77,0,AY$5-$I$5-$A86+1)))*$C139))</f>
        <v>0</v>
      </c>
      <c r="AZ193" s="186">
        <f ca="1">IF(AZ$5-$I$5&lt;$A86-1," ",IF(AZ$5-$I$5+1&gt;'Primary Inputs'!$C$17,0,(SUM(OFFSET($I$77,0,AZ$5-$I$5-$A86+1)))*$C139))</f>
        <v>0</v>
      </c>
      <c r="BA193" s="186">
        <f ca="1">IF(BA$5-$I$5&lt;$A86-1," ",IF(BA$5-$I$5+1&gt;'Primary Inputs'!$C$17,0,(SUM(OFFSET($I$77,0,BA$5-$I$5-$A86+1)))*$C139))</f>
        <v>0</v>
      </c>
      <c r="BB193" s="186">
        <f ca="1">IF(BB$5-$I$5&lt;$A86-1," ",IF(BB$5-$I$5+1&gt;'Primary Inputs'!$C$17,0,(SUM(OFFSET($I$77,0,BB$5-$I$5-$A86+1)))*$C139))</f>
        <v>0</v>
      </c>
      <c r="BC193" s="186">
        <f ca="1">IF(BC$5-$I$5&lt;$A86-1," ",IF(BC$5-$I$5+1&gt;'Primary Inputs'!$C$17,0,(SUM(OFFSET($I$77,0,BC$5-$I$5-$A86+1)))*$C139))</f>
        <v>0</v>
      </c>
      <c r="BD193" s="186">
        <f ca="1">IF(BD$5-$I$5&lt;$A86-1," ",IF(BD$5-$I$5+1&gt;'Primary Inputs'!$C$17,0,(SUM(OFFSET($I$77,0,BD$5-$I$5-$A86+1)))*$C139))</f>
        <v>0</v>
      </c>
      <c r="BE193" s="186">
        <f ca="1">IF(BE$5-$I$5&lt;$A86-1," ",IF(BE$5-$I$5+1&gt;'Primary Inputs'!$C$17,0,(SUM(OFFSET($I$77,0,BE$5-$I$5-$A86+1)))*$C139))</f>
        <v>0</v>
      </c>
      <c r="BF193" s="186">
        <f ca="1">IF(BF$5-$I$5&lt;$A86-1," ",IF(BF$5-$I$5+1&gt;'Primary Inputs'!$C$17,0,(SUM(OFFSET($I$77,0,BF$5-$I$5-$A86+1)))*$C139))</f>
        <v>0</v>
      </c>
    </row>
    <row r="194" spans="2:58">
      <c r="B194" s="134" t="s">
        <v>180</v>
      </c>
      <c r="C194" s="134">
        <f t="shared" ca="1" si="7"/>
        <v>0</v>
      </c>
      <c r="I194" s="186" t="str">
        <f ca="1">IF(I$5-$I$5&lt;$A87-1," ",IF(I$5-$I$5+1&gt;'Primary Inputs'!$C$17,0,(SUM(OFFSET($I$77,0,I$5-$I$5-$A87+1)))*$C140))</f>
        <v xml:space="preserve"> </v>
      </c>
      <c r="J194" s="186" t="str">
        <f ca="1">IF(J$5-$I$5&lt;$A87-1," ",IF(J$5-$I$5+1&gt;'Primary Inputs'!$C$17,0,(SUM(OFFSET($I$77,0,J$5-$I$5-$A87+1)))*$C140))</f>
        <v xml:space="preserve"> </v>
      </c>
      <c r="K194" s="186" t="str">
        <f ca="1">IF(K$5-$I$5&lt;$A87-1," ",IF(K$5-$I$5+1&gt;'Primary Inputs'!$C$17,0,(SUM(OFFSET($I$77,0,K$5-$I$5-$A87+1)))*$C140))</f>
        <v xml:space="preserve"> </v>
      </c>
      <c r="L194" s="186" t="str">
        <f ca="1">IF(L$5-$I$5&lt;$A87-1," ",IF(L$5-$I$5+1&gt;'Primary Inputs'!$C$17,0,(SUM(OFFSET($I$77,0,L$5-$I$5-$A87+1)))*$C140))</f>
        <v xml:space="preserve"> </v>
      </c>
      <c r="M194" s="186" t="str">
        <f ca="1">IF(M$5-$I$5&lt;$A87-1," ",IF(M$5-$I$5+1&gt;'Primary Inputs'!$C$17,0,(SUM(OFFSET($I$77,0,M$5-$I$5-$A87+1)))*$C140))</f>
        <v xml:space="preserve"> </v>
      </c>
      <c r="N194" s="186" t="str">
        <f ca="1">IF(N$5-$I$5&lt;$A87-1," ",IF(N$5-$I$5+1&gt;'Primary Inputs'!$C$17,0,(SUM(OFFSET($I$77,0,N$5-$I$5-$A87+1)))*$C140))</f>
        <v xml:space="preserve"> </v>
      </c>
      <c r="O194" s="186" t="str">
        <f ca="1">IF(O$5-$I$5&lt;$A87-1," ",IF(O$5-$I$5+1&gt;'Primary Inputs'!$C$17,0,(SUM(OFFSET($I$77,0,O$5-$I$5-$A87+1)))*$C140))</f>
        <v xml:space="preserve"> </v>
      </c>
      <c r="P194" s="186">
        <f ca="1">IF(P$5-$I$5&lt;$A87-1," ",IF(P$5-$I$5+1&gt;'Primary Inputs'!$C$17,0,(SUM(OFFSET($I$77,0,P$5-$I$5-$A87+1)))*$C140))</f>
        <v>0</v>
      </c>
      <c r="Q194" s="186">
        <f ca="1">IF(Q$5-$I$5&lt;$A87-1," ",IF(Q$5-$I$5+1&gt;'Primary Inputs'!$C$17,0,(SUM(OFFSET($I$77,0,Q$5-$I$5-$A87+1)))*$C140))</f>
        <v>0</v>
      </c>
      <c r="R194" s="186">
        <f ca="1">IF(R$5-$I$5&lt;$A87-1," ",IF(R$5-$I$5+1&gt;'Primary Inputs'!$C$17,0,(SUM(OFFSET($I$77,0,R$5-$I$5-$A87+1)))*$C140))</f>
        <v>0</v>
      </c>
      <c r="S194" s="186">
        <f ca="1">IF(S$5-$I$5&lt;$A87-1," ",IF(S$5-$I$5+1&gt;'Primary Inputs'!$C$17,0,(SUM(OFFSET($I$77,0,S$5-$I$5-$A87+1)))*$C140))</f>
        <v>0</v>
      </c>
      <c r="T194" s="186">
        <f ca="1">IF(T$5-$I$5&lt;$A87-1," ",IF(T$5-$I$5+1&gt;'Primary Inputs'!$C$17,0,(SUM(OFFSET($I$77,0,T$5-$I$5-$A87+1)))*$C140))</f>
        <v>0</v>
      </c>
      <c r="U194" s="186">
        <f ca="1">IF(U$5-$I$5&lt;$A87-1," ",IF(U$5-$I$5+1&gt;'Primary Inputs'!$C$17,0,(SUM(OFFSET($I$77,0,U$5-$I$5-$A87+1)))*$C140))</f>
        <v>0</v>
      </c>
      <c r="V194" s="186">
        <f ca="1">IF(V$5-$I$5&lt;$A87-1," ",IF(V$5-$I$5+1&gt;'Primary Inputs'!$C$17,0,(SUM(OFFSET($I$77,0,V$5-$I$5-$A87+1)))*$C140))</f>
        <v>0</v>
      </c>
      <c r="W194" s="186">
        <f ca="1">IF(W$5-$I$5&lt;$A87-1," ",IF(W$5-$I$5+1&gt;'Primary Inputs'!$C$17,0,(SUM(OFFSET($I$77,0,W$5-$I$5-$A87+1)))*$C140))</f>
        <v>0</v>
      </c>
      <c r="X194" s="186">
        <f ca="1">IF(X$5-$I$5&lt;$A87-1," ",IF(X$5-$I$5+1&gt;'Primary Inputs'!$C$17,0,(SUM(OFFSET($I$77,0,X$5-$I$5-$A87+1)))*$C140))</f>
        <v>0</v>
      </c>
      <c r="Y194" s="186">
        <f ca="1">IF(Y$5-$I$5&lt;$A87-1," ",IF(Y$5-$I$5+1&gt;'Primary Inputs'!$C$17,0,(SUM(OFFSET($I$77,0,Y$5-$I$5-$A87+1)))*$C140))</f>
        <v>0</v>
      </c>
      <c r="Z194" s="186">
        <f ca="1">IF(Z$5-$I$5&lt;$A87-1," ",IF(Z$5-$I$5+1&gt;'Primary Inputs'!$C$17,0,(SUM(OFFSET($I$77,0,Z$5-$I$5-$A87+1)))*$C140))</f>
        <v>0</v>
      </c>
      <c r="AA194" s="186">
        <f ca="1">IF(AA$5-$I$5&lt;$A87-1," ",IF(AA$5-$I$5+1&gt;'Primary Inputs'!$C$17,0,(SUM(OFFSET($I$77,0,AA$5-$I$5-$A87+1)))*$C140))</f>
        <v>0</v>
      </c>
      <c r="AB194" s="186">
        <f ca="1">IF(AB$5-$I$5&lt;$A87-1," ",IF(AB$5-$I$5+1&gt;'Primary Inputs'!$C$17,0,(SUM(OFFSET($I$77,0,AB$5-$I$5-$A87+1)))*$C140))</f>
        <v>0</v>
      </c>
      <c r="AC194" s="186">
        <f ca="1">IF(AC$5-$I$5&lt;$A87-1," ",IF(AC$5-$I$5+1&gt;'Primary Inputs'!$C$17,0,(SUM(OFFSET($I$77,0,AC$5-$I$5-$A87+1)))*$C140))</f>
        <v>0</v>
      </c>
      <c r="AD194" s="186">
        <f ca="1">IF(AD$5-$I$5&lt;$A87-1," ",IF(AD$5-$I$5+1&gt;'Primary Inputs'!$C$17,0,(SUM(OFFSET($I$77,0,AD$5-$I$5-$A87+1)))*$C140))</f>
        <v>0</v>
      </c>
      <c r="AE194" s="186">
        <f ca="1">IF(AE$5-$I$5&lt;$A87-1," ",IF(AE$5-$I$5+1&gt;'Primary Inputs'!$C$17,0,(SUM(OFFSET($I$77,0,AE$5-$I$5-$A87+1)))*$C140))</f>
        <v>0</v>
      </c>
      <c r="AF194" s="186">
        <f ca="1">IF(AF$5-$I$5&lt;$A87-1," ",IF(AF$5-$I$5+1&gt;'Primary Inputs'!$C$17,0,(SUM(OFFSET($I$77,0,AF$5-$I$5-$A87+1)))*$C140))</f>
        <v>0</v>
      </c>
      <c r="AG194" s="186">
        <f ca="1">IF(AG$5-$I$5&lt;$A87-1," ",IF(AG$5-$I$5+1&gt;'Primary Inputs'!$C$17,0,(SUM(OFFSET($I$77,0,AG$5-$I$5-$A87+1)))*$C140))</f>
        <v>0</v>
      </c>
      <c r="AH194" s="186">
        <f ca="1">IF(AH$5-$I$5&lt;$A87-1," ",IF(AH$5-$I$5+1&gt;'Primary Inputs'!$C$17,0,(SUM(OFFSET($I$77,0,AH$5-$I$5-$A87+1)))*$C140))</f>
        <v>0</v>
      </c>
      <c r="AI194" s="186">
        <f ca="1">IF(AI$5-$I$5&lt;$A87-1," ",IF(AI$5-$I$5+1&gt;'Primary Inputs'!$C$17,0,(SUM(OFFSET($I$77,0,AI$5-$I$5-$A87+1)))*$C140))</f>
        <v>0</v>
      </c>
      <c r="AJ194" s="186">
        <f ca="1">IF(AJ$5-$I$5&lt;$A87-1," ",IF(AJ$5-$I$5+1&gt;'Primary Inputs'!$C$17,0,(SUM(OFFSET($I$77,0,AJ$5-$I$5-$A87+1)))*$C140))</f>
        <v>0</v>
      </c>
      <c r="AK194" s="186">
        <f ca="1">IF(AK$5-$I$5&lt;$A87-1," ",IF(AK$5-$I$5+1&gt;'Primary Inputs'!$C$17,0,(SUM(OFFSET($I$77,0,AK$5-$I$5-$A87+1)))*$C140))</f>
        <v>0</v>
      </c>
      <c r="AL194" s="186">
        <f ca="1">IF(AL$5-$I$5&lt;$A87-1," ",IF(AL$5-$I$5+1&gt;'Primary Inputs'!$C$17,0,(SUM(OFFSET($I$77,0,AL$5-$I$5-$A87+1)))*$C140))</f>
        <v>0</v>
      </c>
      <c r="AM194" s="186">
        <f ca="1">IF(AM$5-$I$5&lt;$A87-1," ",IF(AM$5-$I$5+1&gt;'Primary Inputs'!$C$17,0,(SUM(OFFSET($I$77,0,AM$5-$I$5-$A87+1)))*$C140))</f>
        <v>0</v>
      </c>
      <c r="AN194" s="186">
        <f ca="1">IF(AN$5-$I$5&lt;$A87-1," ",IF(AN$5-$I$5+1&gt;'Primary Inputs'!$C$17,0,(SUM(OFFSET($I$77,0,AN$5-$I$5-$A87+1)))*$C140))</f>
        <v>0</v>
      </c>
      <c r="AO194" s="186">
        <f ca="1">IF(AO$5-$I$5&lt;$A87-1," ",IF(AO$5-$I$5+1&gt;'Primary Inputs'!$C$17,0,(SUM(OFFSET($I$77,0,AO$5-$I$5-$A87+1)))*$C140))</f>
        <v>0</v>
      </c>
      <c r="AP194" s="186">
        <f ca="1">IF(AP$5-$I$5&lt;$A87-1," ",IF(AP$5-$I$5+1&gt;'Primary Inputs'!$C$17,0,(SUM(OFFSET($I$77,0,AP$5-$I$5-$A87+1)))*$C140))</f>
        <v>0</v>
      </c>
      <c r="AQ194" s="186">
        <f ca="1">IF(AQ$5-$I$5&lt;$A87-1," ",IF(AQ$5-$I$5+1&gt;'Primary Inputs'!$C$17,0,(SUM(OFFSET($I$77,0,AQ$5-$I$5-$A87+1)))*$C140))</f>
        <v>0</v>
      </c>
      <c r="AR194" s="186">
        <f ca="1">IF(AR$5-$I$5&lt;$A87-1," ",IF(AR$5-$I$5+1&gt;'Primary Inputs'!$C$17,0,(SUM(OFFSET($I$77,0,AR$5-$I$5-$A87+1)))*$C140))</f>
        <v>0</v>
      </c>
      <c r="AS194" s="186">
        <f ca="1">IF(AS$5-$I$5&lt;$A87-1," ",IF(AS$5-$I$5+1&gt;'Primary Inputs'!$C$17,0,(SUM(OFFSET($I$77,0,AS$5-$I$5-$A87+1)))*$C140))</f>
        <v>0</v>
      </c>
      <c r="AT194" s="186">
        <f ca="1">IF(AT$5-$I$5&lt;$A87-1," ",IF(AT$5-$I$5+1&gt;'Primary Inputs'!$C$17,0,(SUM(OFFSET($I$77,0,AT$5-$I$5-$A87+1)))*$C140))</f>
        <v>0</v>
      </c>
      <c r="AU194" s="186">
        <f ca="1">IF(AU$5-$I$5&lt;$A87-1," ",IF(AU$5-$I$5+1&gt;'Primary Inputs'!$C$17,0,(SUM(OFFSET($I$77,0,AU$5-$I$5-$A87+1)))*$C140))</f>
        <v>0</v>
      </c>
      <c r="AV194" s="186">
        <f ca="1">IF(AV$5-$I$5&lt;$A87-1," ",IF(AV$5-$I$5+1&gt;'Primary Inputs'!$C$17,0,(SUM(OFFSET($I$77,0,AV$5-$I$5-$A87+1)))*$C140))</f>
        <v>0</v>
      </c>
      <c r="AW194" s="186">
        <f ca="1">IF(AW$5-$I$5&lt;$A87-1," ",IF(AW$5-$I$5+1&gt;'Primary Inputs'!$C$17,0,(SUM(OFFSET($I$77,0,AW$5-$I$5-$A87+1)))*$C140))</f>
        <v>0</v>
      </c>
      <c r="AX194" s="186">
        <f ca="1">IF(AX$5-$I$5&lt;$A87-1," ",IF(AX$5-$I$5+1&gt;'Primary Inputs'!$C$17,0,(SUM(OFFSET($I$77,0,AX$5-$I$5-$A87+1)))*$C140))</f>
        <v>0</v>
      </c>
      <c r="AY194" s="186">
        <f ca="1">IF(AY$5-$I$5&lt;$A87-1," ",IF(AY$5-$I$5+1&gt;'Primary Inputs'!$C$17,0,(SUM(OFFSET($I$77,0,AY$5-$I$5-$A87+1)))*$C140))</f>
        <v>0</v>
      </c>
      <c r="AZ194" s="186">
        <f ca="1">IF(AZ$5-$I$5&lt;$A87-1," ",IF(AZ$5-$I$5+1&gt;'Primary Inputs'!$C$17,0,(SUM(OFFSET($I$77,0,AZ$5-$I$5-$A87+1)))*$C140))</f>
        <v>0</v>
      </c>
      <c r="BA194" s="186">
        <f ca="1">IF(BA$5-$I$5&lt;$A87-1," ",IF(BA$5-$I$5+1&gt;'Primary Inputs'!$C$17,0,(SUM(OFFSET($I$77,0,BA$5-$I$5-$A87+1)))*$C140))</f>
        <v>0</v>
      </c>
      <c r="BB194" s="186">
        <f ca="1">IF(BB$5-$I$5&lt;$A87-1," ",IF(BB$5-$I$5+1&gt;'Primary Inputs'!$C$17,0,(SUM(OFFSET($I$77,0,BB$5-$I$5-$A87+1)))*$C140))</f>
        <v>0</v>
      </c>
      <c r="BC194" s="186">
        <f ca="1">IF(BC$5-$I$5&lt;$A87-1," ",IF(BC$5-$I$5+1&gt;'Primary Inputs'!$C$17,0,(SUM(OFFSET($I$77,0,BC$5-$I$5-$A87+1)))*$C140))</f>
        <v>0</v>
      </c>
      <c r="BD194" s="186">
        <f ca="1">IF(BD$5-$I$5&lt;$A87-1," ",IF(BD$5-$I$5+1&gt;'Primary Inputs'!$C$17,0,(SUM(OFFSET($I$77,0,BD$5-$I$5-$A87+1)))*$C140))</f>
        <v>0</v>
      </c>
      <c r="BE194" s="186">
        <f ca="1">IF(BE$5-$I$5&lt;$A87-1," ",IF(BE$5-$I$5+1&gt;'Primary Inputs'!$C$17,0,(SUM(OFFSET($I$77,0,BE$5-$I$5-$A87+1)))*$C140))</f>
        <v>0</v>
      </c>
      <c r="BF194" s="186">
        <f ca="1">IF(BF$5-$I$5&lt;$A87-1," ",IF(BF$5-$I$5+1&gt;'Primary Inputs'!$C$17,0,(SUM(OFFSET($I$77,0,BF$5-$I$5-$A87+1)))*$C140))</f>
        <v>0</v>
      </c>
    </row>
    <row r="195" spans="2:58">
      <c r="B195" s="134" t="s">
        <v>181</v>
      </c>
      <c r="C195" s="134">
        <f t="shared" ca="1" si="7"/>
        <v>0</v>
      </c>
      <c r="I195" s="186" t="str">
        <f ca="1">IF(I$5-$I$5&lt;$A88-1," ",IF(I$5-$I$5+1&gt;'Primary Inputs'!$C$17,0,(SUM(OFFSET($I$77,0,I$5-$I$5-$A88+1)))*$C141))</f>
        <v xml:space="preserve"> </v>
      </c>
      <c r="J195" s="186" t="str">
        <f ca="1">IF(J$5-$I$5&lt;$A88-1," ",IF(J$5-$I$5+1&gt;'Primary Inputs'!$C$17,0,(SUM(OFFSET($I$77,0,J$5-$I$5-$A88+1)))*$C141))</f>
        <v xml:space="preserve"> </v>
      </c>
      <c r="K195" s="186" t="str">
        <f ca="1">IF(K$5-$I$5&lt;$A88-1," ",IF(K$5-$I$5+1&gt;'Primary Inputs'!$C$17,0,(SUM(OFFSET($I$77,0,K$5-$I$5-$A88+1)))*$C141))</f>
        <v xml:space="preserve"> </v>
      </c>
      <c r="L195" s="186" t="str">
        <f ca="1">IF(L$5-$I$5&lt;$A88-1," ",IF(L$5-$I$5+1&gt;'Primary Inputs'!$C$17,0,(SUM(OFFSET($I$77,0,L$5-$I$5-$A88+1)))*$C141))</f>
        <v xml:space="preserve"> </v>
      </c>
      <c r="M195" s="186" t="str">
        <f ca="1">IF(M$5-$I$5&lt;$A88-1," ",IF(M$5-$I$5+1&gt;'Primary Inputs'!$C$17,0,(SUM(OFFSET($I$77,0,M$5-$I$5-$A88+1)))*$C141))</f>
        <v xml:space="preserve"> </v>
      </c>
      <c r="N195" s="186" t="str">
        <f ca="1">IF(N$5-$I$5&lt;$A88-1," ",IF(N$5-$I$5+1&gt;'Primary Inputs'!$C$17,0,(SUM(OFFSET($I$77,0,N$5-$I$5-$A88+1)))*$C141))</f>
        <v xml:space="preserve"> </v>
      </c>
      <c r="O195" s="186" t="str">
        <f ca="1">IF(O$5-$I$5&lt;$A88-1," ",IF(O$5-$I$5+1&gt;'Primary Inputs'!$C$17,0,(SUM(OFFSET($I$77,0,O$5-$I$5-$A88+1)))*$C141))</f>
        <v xml:space="preserve"> </v>
      </c>
      <c r="P195" s="186" t="str">
        <f ca="1">IF(P$5-$I$5&lt;$A88-1," ",IF(P$5-$I$5+1&gt;'Primary Inputs'!$C$17,0,(SUM(OFFSET($I$77,0,P$5-$I$5-$A88+1)))*$C141))</f>
        <v xml:space="preserve"> </v>
      </c>
      <c r="Q195" s="186">
        <f ca="1">IF(Q$5-$I$5&lt;$A88-1," ",IF(Q$5-$I$5+1&gt;'Primary Inputs'!$C$17,0,(SUM(OFFSET($I$77,0,Q$5-$I$5-$A88+1)))*$C141))</f>
        <v>0</v>
      </c>
      <c r="R195" s="186">
        <f ca="1">IF(R$5-$I$5&lt;$A88-1," ",IF(R$5-$I$5+1&gt;'Primary Inputs'!$C$17,0,(SUM(OFFSET($I$77,0,R$5-$I$5-$A88+1)))*$C141))</f>
        <v>0</v>
      </c>
      <c r="S195" s="186">
        <f ca="1">IF(S$5-$I$5&lt;$A88-1," ",IF(S$5-$I$5+1&gt;'Primary Inputs'!$C$17,0,(SUM(OFFSET($I$77,0,S$5-$I$5-$A88+1)))*$C141))</f>
        <v>0</v>
      </c>
      <c r="T195" s="186">
        <f ca="1">IF(T$5-$I$5&lt;$A88-1," ",IF(T$5-$I$5+1&gt;'Primary Inputs'!$C$17,0,(SUM(OFFSET($I$77,0,T$5-$I$5-$A88+1)))*$C141))</f>
        <v>0</v>
      </c>
      <c r="U195" s="186">
        <f ca="1">IF(U$5-$I$5&lt;$A88-1," ",IF(U$5-$I$5+1&gt;'Primary Inputs'!$C$17,0,(SUM(OFFSET($I$77,0,U$5-$I$5-$A88+1)))*$C141))</f>
        <v>0</v>
      </c>
      <c r="V195" s="186">
        <f ca="1">IF(V$5-$I$5&lt;$A88-1," ",IF(V$5-$I$5+1&gt;'Primary Inputs'!$C$17,0,(SUM(OFFSET($I$77,0,V$5-$I$5-$A88+1)))*$C141))</f>
        <v>0</v>
      </c>
      <c r="W195" s="186">
        <f ca="1">IF(W$5-$I$5&lt;$A88-1," ",IF(W$5-$I$5+1&gt;'Primary Inputs'!$C$17,0,(SUM(OFFSET($I$77,0,W$5-$I$5-$A88+1)))*$C141))</f>
        <v>0</v>
      </c>
      <c r="X195" s="186">
        <f ca="1">IF(X$5-$I$5&lt;$A88-1," ",IF(X$5-$I$5+1&gt;'Primary Inputs'!$C$17,0,(SUM(OFFSET($I$77,0,X$5-$I$5-$A88+1)))*$C141))</f>
        <v>0</v>
      </c>
      <c r="Y195" s="186">
        <f ca="1">IF(Y$5-$I$5&lt;$A88-1," ",IF(Y$5-$I$5+1&gt;'Primary Inputs'!$C$17,0,(SUM(OFFSET($I$77,0,Y$5-$I$5-$A88+1)))*$C141))</f>
        <v>0</v>
      </c>
      <c r="Z195" s="186">
        <f ca="1">IF(Z$5-$I$5&lt;$A88-1," ",IF(Z$5-$I$5+1&gt;'Primary Inputs'!$C$17,0,(SUM(OFFSET($I$77,0,Z$5-$I$5-$A88+1)))*$C141))</f>
        <v>0</v>
      </c>
      <c r="AA195" s="186">
        <f ca="1">IF(AA$5-$I$5&lt;$A88-1," ",IF(AA$5-$I$5+1&gt;'Primary Inputs'!$C$17,0,(SUM(OFFSET($I$77,0,AA$5-$I$5-$A88+1)))*$C141))</f>
        <v>0</v>
      </c>
      <c r="AB195" s="186">
        <f ca="1">IF(AB$5-$I$5&lt;$A88-1," ",IF(AB$5-$I$5+1&gt;'Primary Inputs'!$C$17,0,(SUM(OFFSET($I$77,0,AB$5-$I$5-$A88+1)))*$C141))</f>
        <v>0</v>
      </c>
      <c r="AC195" s="186">
        <f ca="1">IF(AC$5-$I$5&lt;$A88-1," ",IF(AC$5-$I$5+1&gt;'Primary Inputs'!$C$17,0,(SUM(OFFSET($I$77,0,AC$5-$I$5-$A88+1)))*$C141))</f>
        <v>0</v>
      </c>
      <c r="AD195" s="186">
        <f ca="1">IF(AD$5-$I$5&lt;$A88-1," ",IF(AD$5-$I$5+1&gt;'Primary Inputs'!$C$17,0,(SUM(OFFSET($I$77,0,AD$5-$I$5-$A88+1)))*$C141))</f>
        <v>0</v>
      </c>
      <c r="AE195" s="186">
        <f ca="1">IF(AE$5-$I$5&lt;$A88-1," ",IF(AE$5-$I$5+1&gt;'Primary Inputs'!$C$17,0,(SUM(OFFSET($I$77,0,AE$5-$I$5-$A88+1)))*$C141))</f>
        <v>0</v>
      </c>
      <c r="AF195" s="186">
        <f ca="1">IF(AF$5-$I$5&lt;$A88-1," ",IF(AF$5-$I$5+1&gt;'Primary Inputs'!$C$17,0,(SUM(OFFSET($I$77,0,AF$5-$I$5-$A88+1)))*$C141))</f>
        <v>0</v>
      </c>
      <c r="AG195" s="186">
        <f ca="1">IF(AG$5-$I$5&lt;$A88-1," ",IF(AG$5-$I$5+1&gt;'Primary Inputs'!$C$17,0,(SUM(OFFSET($I$77,0,AG$5-$I$5-$A88+1)))*$C141))</f>
        <v>0</v>
      </c>
      <c r="AH195" s="186">
        <f ca="1">IF(AH$5-$I$5&lt;$A88-1," ",IF(AH$5-$I$5+1&gt;'Primary Inputs'!$C$17,0,(SUM(OFFSET($I$77,0,AH$5-$I$5-$A88+1)))*$C141))</f>
        <v>0</v>
      </c>
      <c r="AI195" s="186">
        <f ca="1">IF(AI$5-$I$5&lt;$A88-1," ",IF(AI$5-$I$5+1&gt;'Primary Inputs'!$C$17,0,(SUM(OFFSET($I$77,0,AI$5-$I$5-$A88+1)))*$C141))</f>
        <v>0</v>
      </c>
      <c r="AJ195" s="186">
        <f ca="1">IF(AJ$5-$I$5&lt;$A88-1," ",IF(AJ$5-$I$5+1&gt;'Primary Inputs'!$C$17,0,(SUM(OFFSET($I$77,0,AJ$5-$I$5-$A88+1)))*$C141))</f>
        <v>0</v>
      </c>
      <c r="AK195" s="186">
        <f ca="1">IF(AK$5-$I$5&lt;$A88-1," ",IF(AK$5-$I$5+1&gt;'Primary Inputs'!$C$17,0,(SUM(OFFSET($I$77,0,AK$5-$I$5-$A88+1)))*$C141))</f>
        <v>0</v>
      </c>
      <c r="AL195" s="186">
        <f ca="1">IF(AL$5-$I$5&lt;$A88-1," ",IF(AL$5-$I$5+1&gt;'Primary Inputs'!$C$17,0,(SUM(OFFSET($I$77,0,AL$5-$I$5-$A88+1)))*$C141))</f>
        <v>0</v>
      </c>
      <c r="AM195" s="186">
        <f ca="1">IF(AM$5-$I$5&lt;$A88-1," ",IF(AM$5-$I$5+1&gt;'Primary Inputs'!$C$17,0,(SUM(OFFSET($I$77,0,AM$5-$I$5-$A88+1)))*$C141))</f>
        <v>0</v>
      </c>
      <c r="AN195" s="186">
        <f ca="1">IF(AN$5-$I$5&lt;$A88-1," ",IF(AN$5-$I$5+1&gt;'Primary Inputs'!$C$17,0,(SUM(OFFSET($I$77,0,AN$5-$I$5-$A88+1)))*$C141))</f>
        <v>0</v>
      </c>
      <c r="AO195" s="186">
        <f ca="1">IF(AO$5-$I$5&lt;$A88-1," ",IF(AO$5-$I$5+1&gt;'Primary Inputs'!$C$17,0,(SUM(OFFSET($I$77,0,AO$5-$I$5-$A88+1)))*$C141))</f>
        <v>0</v>
      </c>
      <c r="AP195" s="186">
        <f ca="1">IF(AP$5-$I$5&lt;$A88-1," ",IF(AP$5-$I$5+1&gt;'Primary Inputs'!$C$17,0,(SUM(OFFSET($I$77,0,AP$5-$I$5-$A88+1)))*$C141))</f>
        <v>0</v>
      </c>
      <c r="AQ195" s="186">
        <f ca="1">IF(AQ$5-$I$5&lt;$A88-1," ",IF(AQ$5-$I$5+1&gt;'Primary Inputs'!$C$17,0,(SUM(OFFSET($I$77,0,AQ$5-$I$5-$A88+1)))*$C141))</f>
        <v>0</v>
      </c>
      <c r="AR195" s="186">
        <f ca="1">IF(AR$5-$I$5&lt;$A88-1," ",IF(AR$5-$I$5+1&gt;'Primary Inputs'!$C$17,0,(SUM(OFFSET($I$77,0,AR$5-$I$5-$A88+1)))*$C141))</f>
        <v>0</v>
      </c>
      <c r="AS195" s="186">
        <f ca="1">IF(AS$5-$I$5&lt;$A88-1," ",IF(AS$5-$I$5+1&gt;'Primary Inputs'!$C$17,0,(SUM(OFFSET($I$77,0,AS$5-$I$5-$A88+1)))*$C141))</f>
        <v>0</v>
      </c>
      <c r="AT195" s="186">
        <f ca="1">IF(AT$5-$I$5&lt;$A88-1," ",IF(AT$5-$I$5+1&gt;'Primary Inputs'!$C$17,0,(SUM(OFFSET($I$77,0,AT$5-$I$5-$A88+1)))*$C141))</f>
        <v>0</v>
      </c>
      <c r="AU195" s="186">
        <f ca="1">IF(AU$5-$I$5&lt;$A88-1," ",IF(AU$5-$I$5+1&gt;'Primary Inputs'!$C$17,0,(SUM(OFFSET($I$77,0,AU$5-$I$5-$A88+1)))*$C141))</f>
        <v>0</v>
      </c>
      <c r="AV195" s="186">
        <f ca="1">IF(AV$5-$I$5&lt;$A88-1," ",IF(AV$5-$I$5+1&gt;'Primary Inputs'!$C$17,0,(SUM(OFFSET($I$77,0,AV$5-$I$5-$A88+1)))*$C141))</f>
        <v>0</v>
      </c>
      <c r="AW195" s="186">
        <f ca="1">IF(AW$5-$I$5&lt;$A88-1," ",IF(AW$5-$I$5+1&gt;'Primary Inputs'!$C$17,0,(SUM(OFFSET($I$77,0,AW$5-$I$5-$A88+1)))*$C141))</f>
        <v>0</v>
      </c>
      <c r="AX195" s="186">
        <f ca="1">IF(AX$5-$I$5&lt;$A88-1," ",IF(AX$5-$I$5+1&gt;'Primary Inputs'!$C$17,0,(SUM(OFFSET($I$77,0,AX$5-$I$5-$A88+1)))*$C141))</f>
        <v>0</v>
      </c>
      <c r="AY195" s="186">
        <f ca="1">IF(AY$5-$I$5&lt;$A88-1," ",IF(AY$5-$I$5+1&gt;'Primary Inputs'!$C$17,0,(SUM(OFFSET($I$77,0,AY$5-$I$5-$A88+1)))*$C141))</f>
        <v>0</v>
      </c>
      <c r="AZ195" s="186">
        <f ca="1">IF(AZ$5-$I$5&lt;$A88-1," ",IF(AZ$5-$I$5+1&gt;'Primary Inputs'!$C$17,0,(SUM(OFFSET($I$77,0,AZ$5-$I$5-$A88+1)))*$C141))</f>
        <v>0</v>
      </c>
      <c r="BA195" s="186">
        <f ca="1">IF(BA$5-$I$5&lt;$A88-1," ",IF(BA$5-$I$5+1&gt;'Primary Inputs'!$C$17,0,(SUM(OFFSET($I$77,0,BA$5-$I$5-$A88+1)))*$C141))</f>
        <v>0</v>
      </c>
      <c r="BB195" s="186">
        <f ca="1">IF(BB$5-$I$5&lt;$A88-1," ",IF(BB$5-$I$5+1&gt;'Primary Inputs'!$C$17,0,(SUM(OFFSET($I$77,0,BB$5-$I$5-$A88+1)))*$C141))</f>
        <v>0</v>
      </c>
      <c r="BC195" s="186">
        <f ca="1">IF(BC$5-$I$5&lt;$A88-1," ",IF(BC$5-$I$5+1&gt;'Primary Inputs'!$C$17,0,(SUM(OFFSET($I$77,0,BC$5-$I$5-$A88+1)))*$C141))</f>
        <v>0</v>
      </c>
      <c r="BD195" s="186">
        <f ca="1">IF(BD$5-$I$5&lt;$A88-1," ",IF(BD$5-$I$5+1&gt;'Primary Inputs'!$C$17,0,(SUM(OFFSET($I$77,0,BD$5-$I$5-$A88+1)))*$C141))</f>
        <v>0</v>
      </c>
      <c r="BE195" s="186">
        <f ca="1">IF(BE$5-$I$5&lt;$A88-1," ",IF(BE$5-$I$5+1&gt;'Primary Inputs'!$C$17,0,(SUM(OFFSET($I$77,0,BE$5-$I$5-$A88+1)))*$C141))</f>
        <v>0</v>
      </c>
      <c r="BF195" s="186">
        <f ca="1">IF(BF$5-$I$5&lt;$A88-1," ",IF(BF$5-$I$5+1&gt;'Primary Inputs'!$C$17,0,(SUM(OFFSET($I$77,0,BF$5-$I$5-$A88+1)))*$C141))</f>
        <v>0</v>
      </c>
    </row>
    <row r="196" spans="2:58">
      <c r="B196" s="134" t="s">
        <v>182</v>
      </c>
      <c r="C196" s="134">
        <f t="shared" ca="1" si="7"/>
        <v>0</v>
      </c>
      <c r="I196" s="186" t="str">
        <f ca="1">IF(I$5-$I$5&lt;$A89-1," ",IF(I$5-$I$5+1&gt;'Primary Inputs'!$C$17,0,(SUM(OFFSET($I$77,0,I$5-$I$5-$A89+1)))*$C142))</f>
        <v xml:space="preserve"> </v>
      </c>
      <c r="J196" s="186" t="str">
        <f ca="1">IF(J$5-$I$5&lt;$A89-1," ",IF(J$5-$I$5+1&gt;'Primary Inputs'!$C$17,0,(SUM(OFFSET($I$77,0,J$5-$I$5-$A89+1)))*$C142))</f>
        <v xml:space="preserve"> </v>
      </c>
      <c r="K196" s="186" t="str">
        <f ca="1">IF(K$5-$I$5&lt;$A89-1," ",IF(K$5-$I$5+1&gt;'Primary Inputs'!$C$17,0,(SUM(OFFSET($I$77,0,K$5-$I$5-$A89+1)))*$C142))</f>
        <v xml:space="preserve"> </v>
      </c>
      <c r="L196" s="186" t="str">
        <f ca="1">IF(L$5-$I$5&lt;$A89-1," ",IF(L$5-$I$5+1&gt;'Primary Inputs'!$C$17,0,(SUM(OFFSET($I$77,0,L$5-$I$5-$A89+1)))*$C142))</f>
        <v xml:space="preserve"> </v>
      </c>
      <c r="M196" s="186" t="str">
        <f ca="1">IF(M$5-$I$5&lt;$A89-1," ",IF(M$5-$I$5+1&gt;'Primary Inputs'!$C$17,0,(SUM(OFFSET($I$77,0,M$5-$I$5-$A89+1)))*$C142))</f>
        <v xml:space="preserve"> </v>
      </c>
      <c r="N196" s="186" t="str">
        <f ca="1">IF(N$5-$I$5&lt;$A89-1," ",IF(N$5-$I$5+1&gt;'Primary Inputs'!$C$17,0,(SUM(OFFSET($I$77,0,N$5-$I$5-$A89+1)))*$C142))</f>
        <v xml:space="preserve"> </v>
      </c>
      <c r="O196" s="186" t="str">
        <f ca="1">IF(O$5-$I$5&lt;$A89-1," ",IF(O$5-$I$5+1&gt;'Primary Inputs'!$C$17,0,(SUM(OFFSET($I$77,0,O$5-$I$5-$A89+1)))*$C142))</f>
        <v xml:space="preserve"> </v>
      </c>
      <c r="P196" s="186" t="str">
        <f ca="1">IF(P$5-$I$5&lt;$A89-1," ",IF(P$5-$I$5+1&gt;'Primary Inputs'!$C$17,0,(SUM(OFFSET($I$77,0,P$5-$I$5-$A89+1)))*$C142))</f>
        <v xml:space="preserve"> </v>
      </c>
      <c r="Q196" s="186" t="str">
        <f ca="1">IF(Q$5-$I$5&lt;$A89-1," ",IF(Q$5-$I$5+1&gt;'Primary Inputs'!$C$17,0,(SUM(OFFSET($I$77,0,Q$5-$I$5-$A89+1)))*$C142))</f>
        <v xml:space="preserve"> </v>
      </c>
      <c r="R196" s="186">
        <f ca="1">IF(R$5-$I$5&lt;$A89-1," ",IF(R$5-$I$5+1&gt;'Primary Inputs'!$C$17,0,(SUM(OFFSET($I$77,0,R$5-$I$5-$A89+1)))*$C142))</f>
        <v>0</v>
      </c>
      <c r="S196" s="186">
        <f ca="1">IF(S$5-$I$5&lt;$A89-1," ",IF(S$5-$I$5+1&gt;'Primary Inputs'!$C$17,0,(SUM(OFFSET($I$77,0,S$5-$I$5-$A89+1)))*$C142))</f>
        <v>0</v>
      </c>
      <c r="T196" s="186">
        <f ca="1">IF(T$5-$I$5&lt;$A89-1," ",IF(T$5-$I$5+1&gt;'Primary Inputs'!$C$17,0,(SUM(OFFSET($I$77,0,T$5-$I$5-$A89+1)))*$C142))</f>
        <v>0</v>
      </c>
      <c r="U196" s="186">
        <f ca="1">IF(U$5-$I$5&lt;$A89-1," ",IF(U$5-$I$5+1&gt;'Primary Inputs'!$C$17,0,(SUM(OFFSET($I$77,0,U$5-$I$5-$A89+1)))*$C142))</f>
        <v>0</v>
      </c>
      <c r="V196" s="186">
        <f ca="1">IF(V$5-$I$5&lt;$A89-1," ",IF(V$5-$I$5+1&gt;'Primary Inputs'!$C$17,0,(SUM(OFFSET($I$77,0,V$5-$I$5-$A89+1)))*$C142))</f>
        <v>0</v>
      </c>
      <c r="W196" s="186">
        <f ca="1">IF(W$5-$I$5&lt;$A89-1," ",IF(W$5-$I$5+1&gt;'Primary Inputs'!$C$17,0,(SUM(OFFSET($I$77,0,W$5-$I$5-$A89+1)))*$C142))</f>
        <v>0</v>
      </c>
      <c r="X196" s="186">
        <f ca="1">IF(X$5-$I$5&lt;$A89-1," ",IF(X$5-$I$5+1&gt;'Primary Inputs'!$C$17,0,(SUM(OFFSET($I$77,0,X$5-$I$5-$A89+1)))*$C142))</f>
        <v>0</v>
      </c>
      <c r="Y196" s="186">
        <f ca="1">IF(Y$5-$I$5&lt;$A89-1," ",IF(Y$5-$I$5+1&gt;'Primary Inputs'!$C$17,0,(SUM(OFFSET($I$77,0,Y$5-$I$5-$A89+1)))*$C142))</f>
        <v>0</v>
      </c>
      <c r="Z196" s="186">
        <f ca="1">IF(Z$5-$I$5&lt;$A89-1," ",IF(Z$5-$I$5+1&gt;'Primary Inputs'!$C$17,0,(SUM(OFFSET($I$77,0,Z$5-$I$5-$A89+1)))*$C142))</f>
        <v>0</v>
      </c>
      <c r="AA196" s="186">
        <f ca="1">IF(AA$5-$I$5&lt;$A89-1," ",IF(AA$5-$I$5+1&gt;'Primary Inputs'!$C$17,0,(SUM(OFFSET($I$77,0,AA$5-$I$5-$A89+1)))*$C142))</f>
        <v>0</v>
      </c>
      <c r="AB196" s="186">
        <f ca="1">IF(AB$5-$I$5&lt;$A89-1," ",IF(AB$5-$I$5+1&gt;'Primary Inputs'!$C$17,0,(SUM(OFFSET($I$77,0,AB$5-$I$5-$A89+1)))*$C142))</f>
        <v>0</v>
      </c>
      <c r="AC196" s="186">
        <f ca="1">IF(AC$5-$I$5&lt;$A89-1," ",IF(AC$5-$I$5+1&gt;'Primary Inputs'!$C$17,0,(SUM(OFFSET($I$77,0,AC$5-$I$5-$A89+1)))*$C142))</f>
        <v>0</v>
      </c>
      <c r="AD196" s="186">
        <f ca="1">IF(AD$5-$I$5&lt;$A89-1," ",IF(AD$5-$I$5+1&gt;'Primary Inputs'!$C$17,0,(SUM(OFFSET($I$77,0,AD$5-$I$5-$A89+1)))*$C142))</f>
        <v>0</v>
      </c>
      <c r="AE196" s="186">
        <f ca="1">IF(AE$5-$I$5&lt;$A89-1," ",IF(AE$5-$I$5+1&gt;'Primary Inputs'!$C$17,0,(SUM(OFFSET($I$77,0,AE$5-$I$5-$A89+1)))*$C142))</f>
        <v>0</v>
      </c>
      <c r="AF196" s="186">
        <f ca="1">IF(AF$5-$I$5&lt;$A89-1," ",IF(AF$5-$I$5+1&gt;'Primary Inputs'!$C$17,0,(SUM(OFFSET($I$77,0,AF$5-$I$5-$A89+1)))*$C142))</f>
        <v>0</v>
      </c>
      <c r="AG196" s="186">
        <f ca="1">IF(AG$5-$I$5&lt;$A89-1," ",IF(AG$5-$I$5+1&gt;'Primary Inputs'!$C$17,0,(SUM(OFFSET($I$77,0,AG$5-$I$5-$A89+1)))*$C142))</f>
        <v>0</v>
      </c>
      <c r="AH196" s="186">
        <f ca="1">IF(AH$5-$I$5&lt;$A89-1," ",IF(AH$5-$I$5+1&gt;'Primary Inputs'!$C$17,0,(SUM(OFFSET($I$77,0,AH$5-$I$5-$A89+1)))*$C142))</f>
        <v>0</v>
      </c>
      <c r="AI196" s="186">
        <f ca="1">IF(AI$5-$I$5&lt;$A89-1," ",IF(AI$5-$I$5+1&gt;'Primary Inputs'!$C$17,0,(SUM(OFFSET($I$77,0,AI$5-$I$5-$A89+1)))*$C142))</f>
        <v>0</v>
      </c>
      <c r="AJ196" s="186">
        <f ca="1">IF(AJ$5-$I$5&lt;$A89-1," ",IF(AJ$5-$I$5+1&gt;'Primary Inputs'!$C$17,0,(SUM(OFFSET($I$77,0,AJ$5-$I$5-$A89+1)))*$C142))</f>
        <v>0</v>
      </c>
      <c r="AK196" s="186">
        <f ca="1">IF(AK$5-$I$5&lt;$A89-1," ",IF(AK$5-$I$5+1&gt;'Primary Inputs'!$C$17,0,(SUM(OFFSET($I$77,0,AK$5-$I$5-$A89+1)))*$C142))</f>
        <v>0</v>
      </c>
      <c r="AL196" s="186">
        <f ca="1">IF(AL$5-$I$5&lt;$A89-1," ",IF(AL$5-$I$5+1&gt;'Primary Inputs'!$C$17,0,(SUM(OFFSET($I$77,0,AL$5-$I$5-$A89+1)))*$C142))</f>
        <v>0</v>
      </c>
      <c r="AM196" s="186">
        <f ca="1">IF(AM$5-$I$5&lt;$A89-1," ",IF(AM$5-$I$5+1&gt;'Primary Inputs'!$C$17,0,(SUM(OFFSET($I$77,0,AM$5-$I$5-$A89+1)))*$C142))</f>
        <v>0</v>
      </c>
      <c r="AN196" s="186">
        <f ca="1">IF(AN$5-$I$5&lt;$A89-1," ",IF(AN$5-$I$5+1&gt;'Primary Inputs'!$C$17,0,(SUM(OFFSET($I$77,0,AN$5-$I$5-$A89+1)))*$C142))</f>
        <v>0</v>
      </c>
      <c r="AO196" s="186">
        <f ca="1">IF(AO$5-$I$5&lt;$A89-1," ",IF(AO$5-$I$5+1&gt;'Primary Inputs'!$C$17,0,(SUM(OFFSET($I$77,0,AO$5-$I$5-$A89+1)))*$C142))</f>
        <v>0</v>
      </c>
      <c r="AP196" s="186">
        <f ca="1">IF(AP$5-$I$5&lt;$A89-1," ",IF(AP$5-$I$5+1&gt;'Primary Inputs'!$C$17,0,(SUM(OFFSET($I$77,0,AP$5-$I$5-$A89+1)))*$C142))</f>
        <v>0</v>
      </c>
      <c r="AQ196" s="186">
        <f ca="1">IF(AQ$5-$I$5&lt;$A89-1," ",IF(AQ$5-$I$5+1&gt;'Primary Inputs'!$C$17,0,(SUM(OFFSET($I$77,0,AQ$5-$I$5-$A89+1)))*$C142))</f>
        <v>0</v>
      </c>
      <c r="AR196" s="186">
        <f ca="1">IF(AR$5-$I$5&lt;$A89-1," ",IF(AR$5-$I$5+1&gt;'Primary Inputs'!$C$17,0,(SUM(OFFSET($I$77,0,AR$5-$I$5-$A89+1)))*$C142))</f>
        <v>0</v>
      </c>
      <c r="AS196" s="186">
        <f ca="1">IF(AS$5-$I$5&lt;$A89-1," ",IF(AS$5-$I$5+1&gt;'Primary Inputs'!$C$17,0,(SUM(OFFSET($I$77,0,AS$5-$I$5-$A89+1)))*$C142))</f>
        <v>0</v>
      </c>
      <c r="AT196" s="186">
        <f ca="1">IF(AT$5-$I$5&lt;$A89-1," ",IF(AT$5-$I$5+1&gt;'Primary Inputs'!$C$17,0,(SUM(OFFSET($I$77,0,AT$5-$I$5-$A89+1)))*$C142))</f>
        <v>0</v>
      </c>
      <c r="AU196" s="186">
        <f ca="1">IF(AU$5-$I$5&lt;$A89-1," ",IF(AU$5-$I$5+1&gt;'Primary Inputs'!$C$17,0,(SUM(OFFSET($I$77,0,AU$5-$I$5-$A89+1)))*$C142))</f>
        <v>0</v>
      </c>
      <c r="AV196" s="186">
        <f ca="1">IF(AV$5-$I$5&lt;$A89-1," ",IF(AV$5-$I$5+1&gt;'Primary Inputs'!$C$17,0,(SUM(OFFSET($I$77,0,AV$5-$I$5-$A89+1)))*$C142))</f>
        <v>0</v>
      </c>
      <c r="AW196" s="186">
        <f ca="1">IF(AW$5-$I$5&lt;$A89-1," ",IF(AW$5-$I$5+1&gt;'Primary Inputs'!$C$17,0,(SUM(OFFSET($I$77,0,AW$5-$I$5-$A89+1)))*$C142))</f>
        <v>0</v>
      </c>
      <c r="AX196" s="186">
        <f ca="1">IF(AX$5-$I$5&lt;$A89-1," ",IF(AX$5-$I$5+1&gt;'Primary Inputs'!$C$17,0,(SUM(OFFSET($I$77,0,AX$5-$I$5-$A89+1)))*$C142))</f>
        <v>0</v>
      </c>
      <c r="AY196" s="186">
        <f ca="1">IF(AY$5-$I$5&lt;$A89-1," ",IF(AY$5-$I$5+1&gt;'Primary Inputs'!$C$17,0,(SUM(OFFSET($I$77,0,AY$5-$I$5-$A89+1)))*$C142))</f>
        <v>0</v>
      </c>
      <c r="AZ196" s="186">
        <f ca="1">IF(AZ$5-$I$5&lt;$A89-1," ",IF(AZ$5-$I$5+1&gt;'Primary Inputs'!$C$17,0,(SUM(OFFSET($I$77,0,AZ$5-$I$5-$A89+1)))*$C142))</f>
        <v>0</v>
      </c>
      <c r="BA196" s="186">
        <f ca="1">IF(BA$5-$I$5&lt;$A89-1," ",IF(BA$5-$I$5+1&gt;'Primary Inputs'!$C$17,0,(SUM(OFFSET($I$77,0,BA$5-$I$5-$A89+1)))*$C142))</f>
        <v>0</v>
      </c>
      <c r="BB196" s="186">
        <f ca="1">IF(BB$5-$I$5&lt;$A89-1," ",IF(BB$5-$I$5+1&gt;'Primary Inputs'!$C$17,0,(SUM(OFFSET($I$77,0,BB$5-$I$5-$A89+1)))*$C142))</f>
        <v>0</v>
      </c>
      <c r="BC196" s="186">
        <f ca="1">IF(BC$5-$I$5&lt;$A89-1," ",IF(BC$5-$I$5+1&gt;'Primary Inputs'!$C$17,0,(SUM(OFFSET($I$77,0,BC$5-$I$5-$A89+1)))*$C142))</f>
        <v>0</v>
      </c>
      <c r="BD196" s="186">
        <f ca="1">IF(BD$5-$I$5&lt;$A89-1," ",IF(BD$5-$I$5+1&gt;'Primary Inputs'!$C$17,0,(SUM(OFFSET($I$77,0,BD$5-$I$5-$A89+1)))*$C142))</f>
        <v>0</v>
      </c>
      <c r="BE196" s="186">
        <f ca="1">IF(BE$5-$I$5&lt;$A89-1," ",IF(BE$5-$I$5+1&gt;'Primary Inputs'!$C$17,0,(SUM(OFFSET($I$77,0,BE$5-$I$5-$A89+1)))*$C142))</f>
        <v>0</v>
      </c>
      <c r="BF196" s="186">
        <f ca="1">IF(BF$5-$I$5&lt;$A89-1," ",IF(BF$5-$I$5+1&gt;'Primary Inputs'!$C$17,0,(SUM(OFFSET($I$77,0,BF$5-$I$5-$A89+1)))*$C142))</f>
        <v>0</v>
      </c>
    </row>
    <row r="197" spans="2:58">
      <c r="B197" s="134" t="s">
        <v>183</v>
      </c>
      <c r="C197" s="134">
        <f t="shared" ca="1" si="7"/>
        <v>0</v>
      </c>
      <c r="I197" s="186" t="str">
        <f ca="1">IF(I$5-$I$5&lt;$A90-1," ",IF(I$5-$I$5+1&gt;'Primary Inputs'!$C$17,0,(SUM(OFFSET($I$77,0,I$5-$I$5-$A90+1)))*$C143))</f>
        <v xml:space="preserve"> </v>
      </c>
      <c r="J197" s="186" t="str">
        <f ca="1">IF(J$5-$I$5&lt;$A90-1," ",IF(J$5-$I$5+1&gt;'Primary Inputs'!$C$17,0,(SUM(OFFSET($I$77,0,J$5-$I$5-$A90+1)))*$C143))</f>
        <v xml:space="preserve"> </v>
      </c>
      <c r="K197" s="186" t="str">
        <f ca="1">IF(K$5-$I$5&lt;$A90-1," ",IF(K$5-$I$5+1&gt;'Primary Inputs'!$C$17,0,(SUM(OFFSET($I$77,0,K$5-$I$5-$A90+1)))*$C143))</f>
        <v xml:space="preserve"> </v>
      </c>
      <c r="L197" s="186" t="str">
        <f ca="1">IF(L$5-$I$5&lt;$A90-1," ",IF(L$5-$I$5+1&gt;'Primary Inputs'!$C$17,0,(SUM(OFFSET($I$77,0,L$5-$I$5-$A90+1)))*$C143))</f>
        <v xml:space="preserve"> </v>
      </c>
      <c r="M197" s="186" t="str">
        <f ca="1">IF(M$5-$I$5&lt;$A90-1," ",IF(M$5-$I$5+1&gt;'Primary Inputs'!$C$17,0,(SUM(OFFSET($I$77,0,M$5-$I$5-$A90+1)))*$C143))</f>
        <v xml:space="preserve"> </v>
      </c>
      <c r="N197" s="186" t="str">
        <f ca="1">IF(N$5-$I$5&lt;$A90-1," ",IF(N$5-$I$5+1&gt;'Primary Inputs'!$C$17,0,(SUM(OFFSET($I$77,0,N$5-$I$5-$A90+1)))*$C143))</f>
        <v xml:space="preserve"> </v>
      </c>
      <c r="O197" s="186" t="str">
        <f ca="1">IF(O$5-$I$5&lt;$A90-1," ",IF(O$5-$I$5+1&gt;'Primary Inputs'!$C$17,0,(SUM(OFFSET($I$77,0,O$5-$I$5-$A90+1)))*$C143))</f>
        <v xml:space="preserve"> </v>
      </c>
      <c r="P197" s="186" t="str">
        <f ca="1">IF(P$5-$I$5&lt;$A90-1," ",IF(P$5-$I$5+1&gt;'Primary Inputs'!$C$17,0,(SUM(OFFSET($I$77,0,P$5-$I$5-$A90+1)))*$C143))</f>
        <v xml:space="preserve"> </v>
      </c>
      <c r="Q197" s="186" t="str">
        <f ca="1">IF(Q$5-$I$5&lt;$A90-1," ",IF(Q$5-$I$5+1&gt;'Primary Inputs'!$C$17,0,(SUM(OFFSET($I$77,0,Q$5-$I$5-$A90+1)))*$C143))</f>
        <v xml:space="preserve"> </v>
      </c>
      <c r="R197" s="186" t="str">
        <f ca="1">IF(R$5-$I$5&lt;$A90-1," ",IF(R$5-$I$5+1&gt;'Primary Inputs'!$C$17,0,(SUM(OFFSET($I$77,0,R$5-$I$5-$A90+1)))*$C143))</f>
        <v xml:space="preserve"> </v>
      </c>
      <c r="S197" s="186">
        <f ca="1">IF(S$5-$I$5&lt;$A90-1," ",IF(S$5-$I$5+1&gt;'Primary Inputs'!$C$17,0,(SUM(OFFSET($I$77,0,S$5-$I$5-$A90+1)))*$C143))</f>
        <v>0</v>
      </c>
      <c r="T197" s="186">
        <f ca="1">IF(T$5-$I$5&lt;$A90-1," ",IF(T$5-$I$5+1&gt;'Primary Inputs'!$C$17,0,(SUM(OFFSET($I$77,0,T$5-$I$5-$A90+1)))*$C143))</f>
        <v>0</v>
      </c>
      <c r="U197" s="186">
        <f ca="1">IF(U$5-$I$5&lt;$A90-1," ",IF(U$5-$I$5+1&gt;'Primary Inputs'!$C$17,0,(SUM(OFFSET($I$77,0,U$5-$I$5-$A90+1)))*$C143))</f>
        <v>0</v>
      </c>
      <c r="V197" s="186">
        <f ca="1">IF(V$5-$I$5&lt;$A90-1," ",IF(V$5-$I$5+1&gt;'Primary Inputs'!$C$17,0,(SUM(OFFSET($I$77,0,V$5-$I$5-$A90+1)))*$C143))</f>
        <v>0</v>
      </c>
      <c r="W197" s="186">
        <f ca="1">IF(W$5-$I$5&lt;$A90-1," ",IF(W$5-$I$5+1&gt;'Primary Inputs'!$C$17,0,(SUM(OFFSET($I$77,0,W$5-$I$5-$A90+1)))*$C143))</f>
        <v>0</v>
      </c>
      <c r="X197" s="186">
        <f ca="1">IF(X$5-$I$5&lt;$A90-1," ",IF(X$5-$I$5+1&gt;'Primary Inputs'!$C$17,0,(SUM(OFFSET($I$77,0,X$5-$I$5-$A90+1)))*$C143))</f>
        <v>0</v>
      </c>
      <c r="Y197" s="186">
        <f ca="1">IF(Y$5-$I$5&lt;$A90-1," ",IF(Y$5-$I$5+1&gt;'Primary Inputs'!$C$17,0,(SUM(OFFSET($I$77,0,Y$5-$I$5-$A90+1)))*$C143))</f>
        <v>0</v>
      </c>
      <c r="Z197" s="186">
        <f ca="1">IF(Z$5-$I$5&lt;$A90-1," ",IF(Z$5-$I$5+1&gt;'Primary Inputs'!$C$17,0,(SUM(OFFSET($I$77,0,Z$5-$I$5-$A90+1)))*$C143))</f>
        <v>0</v>
      </c>
      <c r="AA197" s="186">
        <f ca="1">IF(AA$5-$I$5&lt;$A90-1," ",IF(AA$5-$I$5+1&gt;'Primary Inputs'!$C$17,0,(SUM(OFFSET($I$77,0,AA$5-$I$5-$A90+1)))*$C143))</f>
        <v>0</v>
      </c>
      <c r="AB197" s="186">
        <f ca="1">IF(AB$5-$I$5&lt;$A90-1," ",IF(AB$5-$I$5+1&gt;'Primary Inputs'!$C$17,0,(SUM(OFFSET($I$77,0,AB$5-$I$5-$A90+1)))*$C143))</f>
        <v>0</v>
      </c>
      <c r="AC197" s="186">
        <f ca="1">IF(AC$5-$I$5&lt;$A90-1," ",IF(AC$5-$I$5+1&gt;'Primary Inputs'!$C$17,0,(SUM(OFFSET($I$77,0,AC$5-$I$5-$A90+1)))*$C143))</f>
        <v>0</v>
      </c>
      <c r="AD197" s="186">
        <f ca="1">IF(AD$5-$I$5&lt;$A90-1," ",IF(AD$5-$I$5+1&gt;'Primary Inputs'!$C$17,0,(SUM(OFFSET($I$77,0,AD$5-$I$5-$A90+1)))*$C143))</f>
        <v>0</v>
      </c>
      <c r="AE197" s="186">
        <f ca="1">IF(AE$5-$I$5&lt;$A90-1," ",IF(AE$5-$I$5+1&gt;'Primary Inputs'!$C$17,0,(SUM(OFFSET($I$77,0,AE$5-$I$5-$A90+1)))*$C143))</f>
        <v>0</v>
      </c>
      <c r="AF197" s="186">
        <f ca="1">IF(AF$5-$I$5&lt;$A90-1," ",IF(AF$5-$I$5+1&gt;'Primary Inputs'!$C$17,0,(SUM(OFFSET($I$77,0,AF$5-$I$5-$A90+1)))*$C143))</f>
        <v>0</v>
      </c>
      <c r="AG197" s="186">
        <f ca="1">IF(AG$5-$I$5&lt;$A90-1," ",IF(AG$5-$I$5+1&gt;'Primary Inputs'!$C$17,0,(SUM(OFFSET($I$77,0,AG$5-$I$5-$A90+1)))*$C143))</f>
        <v>0</v>
      </c>
      <c r="AH197" s="186">
        <f ca="1">IF(AH$5-$I$5&lt;$A90-1," ",IF(AH$5-$I$5+1&gt;'Primary Inputs'!$C$17,0,(SUM(OFFSET($I$77,0,AH$5-$I$5-$A90+1)))*$C143))</f>
        <v>0</v>
      </c>
      <c r="AI197" s="186">
        <f ca="1">IF(AI$5-$I$5&lt;$A90-1," ",IF(AI$5-$I$5+1&gt;'Primary Inputs'!$C$17,0,(SUM(OFFSET($I$77,0,AI$5-$I$5-$A90+1)))*$C143))</f>
        <v>0</v>
      </c>
      <c r="AJ197" s="186">
        <f ca="1">IF(AJ$5-$I$5&lt;$A90-1," ",IF(AJ$5-$I$5+1&gt;'Primary Inputs'!$C$17,0,(SUM(OFFSET($I$77,0,AJ$5-$I$5-$A90+1)))*$C143))</f>
        <v>0</v>
      </c>
      <c r="AK197" s="186">
        <f ca="1">IF(AK$5-$I$5&lt;$A90-1," ",IF(AK$5-$I$5+1&gt;'Primary Inputs'!$C$17,0,(SUM(OFFSET($I$77,0,AK$5-$I$5-$A90+1)))*$C143))</f>
        <v>0</v>
      </c>
      <c r="AL197" s="186">
        <f ca="1">IF(AL$5-$I$5&lt;$A90-1," ",IF(AL$5-$I$5+1&gt;'Primary Inputs'!$C$17,0,(SUM(OFFSET($I$77,0,AL$5-$I$5-$A90+1)))*$C143))</f>
        <v>0</v>
      </c>
      <c r="AM197" s="186">
        <f ca="1">IF(AM$5-$I$5&lt;$A90-1," ",IF(AM$5-$I$5+1&gt;'Primary Inputs'!$C$17,0,(SUM(OFFSET($I$77,0,AM$5-$I$5-$A90+1)))*$C143))</f>
        <v>0</v>
      </c>
      <c r="AN197" s="186">
        <f ca="1">IF(AN$5-$I$5&lt;$A90-1," ",IF(AN$5-$I$5+1&gt;'Primary Inputs'!$C$17,0,(SUM(OFFSET($I$77,0,AN$5-$I$5-$A90+1)))*$C143))</f>
        <v>0</v>
      </c>
      <c r="AO197" s="186">
        <f ca="1">IF(AO$5-$I$5&lt;$A90-1," ",IF(AO$5-$I$5+1&gt;'Primary Inputs'!$C$17,0,(SUM(OFFSET($I$77,0,AO$5-$I$5-$A90+1)))*$C143))</f>
        <v>0</v>
      </c>
      <c r="AP197" s="186">
        <f ca="1">IF(AP$5-$I$5&lt;$A90-1," ",IF(AP$5-$I$5+1&gt;'Primary Inputs'!$C$17,0,(SUM(OFFSET($I$77,0,AP$5-$I$5-$A90+1)))*$C143))</f>
        <v>0</v>
      </c>
      <c r="AQ197" s="186">
        <f ca="1">IF(AQ$5-$I$5&lt;$A90-1," ",IF(AQ$5-$I$5+1&gt;'Primary Inputs'!$C$17,0,(SUM(OFFSET($I$77,0,AQ$5-$I$5-$A90+1)))*$C143))</f>
        <v>0</v>
      </c>
      <c r="AR197" s="186">
        <f ca="1">IF(AR$5-$I$5&lt;$A90-1," ",IF(AR$5-$I$5+1&gt;'Primary Inputs'!$C$17,0,(SUM(OFFSET($I$77,0,AR$5-$I$5-$A90+1)))*$C143))</f>
        <v>0</v>
      </c>
      <c r="AS197" s="186">
        <f ca="1">IF(AS$5-$I$5&lt;$A90-1," ",IF(AS$5-$I$5+1&gt;'Primary Inputs'!$C$17,0,(SUM(OFFSET($I$77,0,AS$5-$I$5-$A90+1)))*$C143))</f>
        <v>0</v>
      </c>
      <c r="AT197" s="186">
        <f ca="1">IF(AT$5-$I$5&lt;$A90-1," ",IF(AT$5-$I$5+1&gt;'Primary Inputs'!$C$17,0,(SUM(OFFSET($I$77,0,AT$5-$I$5-$A90+1)))*$C143))</f>
        <v>0</v>
      </c>
      <c r="AU197" s="186">
        <f ca="1">IF(AU$5-$I$5&lt;$A90-1," ",IF(AU$5-$I$5+1&gt;'Primary Inputs'!$C$17,0,(SUM(OFFSET($I$77,0,AU$5-$I$5-$A90+1)))*$C143))</f>
        <v>0</v>
      </c>
      <c r="AV197" s="186">
        <f ca="1">IF(AV$5-$I$5&lt;$A90-1," ",IF(AV$5-$I$5+1&gt;'Primary Inputs'!$C$17,0,(SUM(OFFSET($I$77,0,AV$5-$I$5-$A90+1)))*$C143))</f>
        <v>0</v>
      </c>
      <c r="AW197" s="186">
        <f ca="1">IF(AW$5-$I$5&lt;$A90-1," ",IF(AW$5-$I$5+1&gt;'Primary Inputs'!$C$17,0,(SUM(OFFSET($I$77,0,AW$5-$I$5-$A90+1)))*$C143))</f>
        <v>0</v>
      </c>
      <c r="AX197" s="186">
        <f ca="1">IF(AX$5-$I$5&lt;$A90-1," ",IF(AX$5-$I$5+1&gt;'Primary Inputs'!$C$17,0,(SUM(OFFSET($I$77,0,AX$5-$I$5-$A90+1)))*$C143))</f>
        <v>0</v>
      </c>
      <c r="AY197" s="186">
        <f ca="1">IF(AY$5-$I$5&lt;$A90-1," ",IF(AY$5-$I$5+1&gt;'Primary Inputs'!$C$17,0,(SUM(OFFSET($I$77,0,AY$5-$I$5-$A90+1)))*$C143))</f>
        <v>0</v>
      </c>
      <c r="AZ197" s="186">
        <f ca="1">IF(AZ$5-$I$5&lt;$A90-1," ",IF(AZ$5-$I$5+1&gt;'Primary Inputs'!$C$17,0,(SUM(OFFSET($I$77,0,AZ$5-$I$5-$A90+1)))*$C143))</f>
        <v>0</v>
      </c>
      <c r="BA197" s="186">
        <f ca="1">IF(BA$5-$I$5&lt;$A90-1," ",IF(BA$5-$I$5+1&gt;'Primary Inputs'!$C$17,0,(SUM(OFFSET($I$77,0,BA$5-$I$5-$A90+1)))*$C143))</f>
        <v>0</v>
      </c>
      <c r="BB197" s="186">
        <f ca="1">IF(BB$5-$I$5&lt;$A90-1," ",IF(BB$5-$I$5+1&gt;'Primary Inputs'!$C$17,0,(SUM(OFFSET($I$77,0,BB$5-$I$5-$A90+1)))*$C143))</f>
        <v>0</v>
      </c>
      <c r="BC197" s="186">
        <f ca="1">IF(BC$5-$I$5&lt;$A90-1," ",IF(BC$5-$I$5+1&gt;'Primary Inputs'!$C$17,0,(SUM(OFFSET($I$77,0,BC$5-$I$5-$A90+1)))*$C143))</f>
        <v>0</v>
      </c>
      <c r="BD197" s="186">
        <f ca="1">IF(BD$5-$I$5&lt;$A90-1," ",IF(BD$5-$I$5+1&gt;'Primary Inputs'!$C$17,0,(SUM(OFFSET($I$77,0,BD$5-$I$5-$A90+1)))*$C143))</f>
        <v>0</v>
      </c>
      <c r="BE197" s="186">
        <f ca="1">IF(BE$5-$I$5&lt;$A90-1," ",IF(BE$5-$I$5+1&gt;'Primary Inputs'!$C$17,0,(SUM(OFFSET($I$77,0,BE$5-$I$5-$A90+1)))*$C143))</f>
        <v>0</v>
      </c>
      <c r="BF197" s="186">
        <f ca="1">IF(BF$5-$I$5&lt;$A90-1," ",IF(BF$5-$I$5+1&gt;'Primary Inputs'!$C$17,0,(SUM(OFFSET($I$77,0,BF$5-$I$5-$A90+1)))*$C143))</f>
        <v>0</v>
      </c>
    </row>
    <row r="198" spans="2:58">
      <c r="B198" s="134" t="s">
        <v>184</v>
      </c>
      <c r="C198" s="134">
        <f t="shared" ca="1" si="7"/>
        <v>0</v>
      </c>
      <c r="I198" s="186" t="str">
        <f ca="1">IF(I$5-$I$5&lt;$A91-1," ",IF(I$5-$I$5+1&gt;'Primary Inputs'!$C$17,0,(SUM(OFFSET($I$77,0,I$5-$I$5-$A91+1)))*$C144))</f>
        <v xml:space="preserve"> </v>
      </c>
      <c r="J198" s="186" t="str">
        <f ca="1">IF(J$5-$I$5&lt;$A91-1," ",IF(J$5-$I$5+1&gt;'Primary Inputs'!$C$17,0,(SUM(OFFSET($I$77,0,J$5-$I$5-$A91+1)))*$C144))</f>
        <v xml:space="preserve"> </v>
      </c>
      <c r="K198" s="186" t="str">
        <f ca="1">IF(K$5-$I$5&lt;$A91-1," ",IF(K$5-$I$5+1&gt;'Primary Inputs'!$C$17,0,(SUM(OFFSET($I$77,0,K$5-$I$5-$A91+1)))*$C144))</f>
        <v xml:space="preserve"> </v>
      </c>
      <c r="L198" s="186" t="str">
        <f ca="1">IF(L$5-$I$5&lt;$A91-1," ",IF(L$5-$I$5+1&gt;'Primary Inputs'!$C$17,0,(SUM(OFFSET($I$77,0,L$5-$I$5-$A91+1)))*$C144))</f>
        <v xml:space="preserve"> </v>
      </c>
      <c r="M198" s="186" t="str">
        <f ca="1">IF(M$5-$I$5&lt;$A91-1," ",IF(M$5-$I$5+1&gt;'Primary Inputs'!$C$17,0,(SUM(OFFSET($I$77,0,M$5-$I$5-$A91+1)))*$C144))</f>
        <v xml:space="preserve"> </v>
      </c>
      <c r="N198" s="186" t="str">
        <f ca="1">IF(N$5-$I$5&lt;$A91-1," ",IF(N$5-$I$5+1&gt;'Primary Inputs'!$C$17,0,(SUM(OFFSET($I$77,0,N$5-$I$5-$A91+1)))*$C144))</f>
        <v xml:space="preserve"> </v>
      </c>
      <c r="O198" s="186" t="str">
        <f ca="1">IF(O$5-$I$5&lt;$A91-1," ",IF(O$5-$I$5+1&gt;'Primary Inputs'!$C$17,0,(SUM(OFFSET($I$77,0,O$5-$I$5-$A91+1)))*$C144))</f>
        <v xml:space="preserve"> </v>
      </c>
      <c r="P198" s="186" t="str">
        <f ca="1">IF(P$5-$I$5&lt;$A91-1," ",IF(P$5-$I$5+1&gt;'Primary Inputs'!$C$17,0,(SUM(OFFSET($I$77,0,P$5-$I$5-$A91+1)))*$C144))</f>
        <v xml:space="preserve"> </v>
      </c>
      <c r="Q198" s="186" t="str">
        <f ca="1">IF(Q$5-$I$5&lt;$A91-1," ",IF(Q$5-$I$5+1&gt;'Primary Inputs'!$C$17,0,(SUM(OFFSET($I$77,0,Q$5-$I$5-$A91+1)))*$C144))</f>
        <v xml:space="preserve"> </v>
      </c>
      <c r="R198" s="186" t="str">
        <f ca="1">IF(R$5-$I$5&lt;$A91-1," ",IF(R$5-$I$5+1&gt;'Primary Inputs'!$C$17,0,(SUM(OFFSET($I$77,0,R$5-$I$5-$A91+1)))*$C144))</f>
        <v xml:space="preserve"> </v>
      </c>
      <c r="S198" s="186" t="str">
        <f ca="1">IF(S$5-$I$5&lt;$A91-1," ",IF(S$5-$I$5+1&gt;'Primary Inputs'!$C$17,0,(SUM(OFFSET($I$77,0,S$5-$I$5-$A91+1)))*$C144))</f>
        <v xml:space="preserve"> </v>
      </c>
      <c r="T198" s="186">
        <f ca="1">IF(T$5-$I$5&lt;$A91-1," ",IF(T$5-$I$5+1&gt;'Primary Inputs'!$C$17,0,(SUM(OFFSET($I$77,0,T$5-$I$5-$A91+1)))*$C144))</f>
        <v>0</v>
      </c>
      <c r="U198" s="186">
        <f ca="1">IF(U$5-$I$5&lt;$A91-1," ",IF(U$5-$I$5+1&gt;'Primary Inputs'!$C$17,0,(SUM(OFFSET($I$77,0,U$5-$I$5-$A91+1)))*$C144))</f>
        <v>0</v>
      </c>
      <c r="V198" s="186">
        <f ca="1">IF(V$5-$I$5&lt;$A91-1," ",IF(V$5-$I$5+1&gt;'Primary Inputs'!$C$17,0,(SUM(OFFSET($I$77,0,V$5-$I$5-$A91+1)))*$C144))</f>
        <v>0</v>
      </c>
      <c r="W198" s="186">
        <f ca="1">IF(W$5-$I$5&lt;$A91-1," ",IF(W$5-$I$5+1&gt;'Primary Inputs'!$C$17,0,(SUM(OFFSET($I$77,0,W$5-$I$5-$A91+1)))*$C144))</f>
        <v>0</v>
      </c>
      <c r="X198" s="186">
        <f ca="1">IF(X$5-$I$5&lt;$A91-1," ",IF(X$5-$I$5+1&gt;'Primary Inputs'!$C$17,0,(SUM(OFFSET($I$77,0,X$5-$I$5-$A91+1)))*$C144))</f>
        <v>0</v>
      </c>
      <c r="Y198" s="186">
        <f ca="1">IF(Y$5-$I$5&lt;$A91-1," ",IF(Y$5-$I$5+1&gt;'Primary Inputs'!$C$17,0,(SUM(OFFSET($I$77,0,Y$5-$I$5-$A91+1)))*$C144))</f>
        <v>0</v>
      </c>
      <c r="Z198" s="186">
        <f ca="1">IF(Z$5-$I$5&lt;$A91-1," ",IF(Z$5-$I$5+1&gt;'Primary Inputs'!$C$17,0,(SUM(OFFSET($I$77,0,Z$5-$I$5-$A91+1)))*$C144))</f>
        <v>0</v>
      </c>
      <c r="AA198" s="186">
        <f ca="1">IF(AA$5-$I$5&lt;$A91-1," ",IF(AA$5-$I$5+1&gt;'Primary Inputs'!$C$17,0,(SUM(OFFSET($I$77,0,AA$5-$I$5-$A91+1)))*$C144))</f>
        <v>0</v>
      </c>
      <c r="AB198" s="186">
        <f ca="1">IF(AB$5-$I$5&lt;$A91-1," ",IF(AB$5-$I$5+1&gt;'Primary Inputs'!$C$17,0,(SUM(OFFSET($I$77,0,AB$5-$I$5-$A91+1)))*$C144))</f>
        <v>0</v>
      </c>
      <c r="AC198" s="186">
        <f ca="1">IF(AC$5-$I$5&lt;$A91-1," ",IF(AC$5-$I$5+1&gt;'Primary Inputs'!$C$17,0,(SUM(OFFSET($I$77,0,AC$5-$I$5-$A91+1)))*$C144))</f>
        <v>0</v>
      </c>
      <c r="AD198" s="186">
        <f ca="1">IF(AD$5-$I$5&lt;$A91-1," ",IF(AD$5-$I$5+1&gt;'Primary Inputs'!$C$17,0,(SUM(OFFSET($I$77,0,AD$5-$I$5-$A91+1)))*$C144))</f>
        <v>0</v>
      </c>
      <c r="AE198" s="186">
        <f ca="1">IF(AE$5-$I$5&lt;$A91-1," ",IF(AE$5-$I$5+1&gt;'Primary Inputs'!$C$17,0,(SUM(OFFSET($I$77,0,AE$5-$I$5-$A91+1)))*$C144))</f>
        <v>0</v>
      </c>
      <c r="AF198" s="186">
        <f ca="1">IF(AF$5-$I$5&lt;$A91-1," ",IF(AF$5-$I$5+1&gt;'Primary Inputs'!$C$17,0,(SUM(OFFSET($I$77,0,AF$5-$I$5-$A91+1)))*$C144))</f>
        <v>0</v>
      </c>
      <c r="AG198" s="186">
        <f ca="1">IF(AG$5-$I$5&lt;$A91-1," ",IF(AG$5-$I$5+1&gt;'Primary Inputs'!$C$17,0,(SUM(OFFSET($I$77,0,AG$5-$I$5-$A91+1)))*$C144))</f>
        <v>0</v>
      </c>
      <c r="AH198" s="186">
        <f ca="1">IF(AH$5-$I$5&lt;$A91-1," ",IF(AH$5-$I$5+1&gt;'Primary Inputs'!$C$17,0,(SUM(OFFSET($I$77,0,AH$5-$I$5-$A91+1)))*$C144))</f>
        <v>0</v>
      </c>
      <c r="AI198" s="186">
        <f ca="1">IF(AI$5-$I$5&lt;$A91-1," ",IF(AI$5-$I$5+1&gt;'Primary Inputs'!$C$17,0,(SUM(OFFSET($I$77,0,AI$5-$I$5-$A91+1)))*$C144))</f>
        <v>0</v>
      </c>
      <c r="AJ198" s="186">
        <f ca="1">IF(AJ$5-$I$5&lt;$A91-1," ",IF(AJ$5-$I$5+1&gt;'Primary Inputs'!$C$17,0,(SUM(OFFSET($I$77,0,AJ$5-$I$5-$A91+1)))*$C144))</f>
        <v>0</v>
      </c>
      <c r="AK198" s="186">
        <f ca="1">IF(AK$5-$I$5&lt;$A91-1," ",IF(AK$5-$I$5+1&gt;'Primary Inputs'!$C$17,0,(SUM(OFFSET($I$77,0,AK$5-$I$5-$A91+1)))*$C144))</f>
        <v>0</v>
      </c>
      <c r="AL198" s="186">
        <f ca="1">IF(AL$5-$I$5&lt;$A91-1," ",IF(AL$5-$I$5+1&gt;'Primary Inputs'!$C$17,0,(SUM(OFFSET($I$77,0,AL$5-$I$5-$A91+1)))*$C144))</f>
        <v>0</v>
      </c>
      <c r="AM198" s="186">
        <f ca="1">IF(AM$5-$I$5&lt;$A91-1," ",IF(AM$5-$I$5+1&gt;'Primary Inputs'!$C$17,0,(SUM(OFFSET($I$77,0,AM$5-$I$5-$A91+1)))*$C144))</f>
        <v>0</v>
      </c>
      <c r="AN198" s="186">
        <f ca="1">IF(AN$5-$I$5&lt;$A91-1," ",IF(AN$5-$I$5+1&gt;'Primary Inputs'!$C$17,0,(SUM(OFFSET($I$77,0,AN$5-$I$5-$A91+1)))*$C144))</f>
        <v>0</v>
      </c>
      <c r="AO198" s="186">
        <f ca="1">IF(AO$5-$I$5&lt;$A91-1," ",IF(AO$5-$I$5+1&gt;'Primary Inputs'!$C$17,0,(SUM(OFFSET($I$77,0,AO$5-$I$5-$A91+1)))*$C144))</f>
        <v>0</v>
      </c>
      <c r="AP198" s="186">
        <f ca="1">IF(AP$5-$I$5&lt;$A91-1," ",IF(AP$5-$I$5+1&gt;'Primary Inputs'!$C$17,0,(SUM(OFFSET($I$77,0,AP$5-$I$5-$A91+1)))*$C144))</f>
        <v>0</v>
      </c>
      <c r="AQ198" s="186">
        <f ca="1">IF(AQ$5-$I$5&lt;$A91-1," ",IF(AQ$5-$I$5+1&gt;'Primary Inputs'!$C$17,0,(SUM(OFFSET($I$77,0,AQ$5-$I$5-$A91+1)))*$C144))</f>
        <v>0</v>
      </c>
      <c r="AR198" s="186">
        <f ca="1">IF(AR$5-$I$5&lt;$A91-1," ",IF(AR$5-$I$5+1&gt;'Primary Inputs'!$C$17,0,(SUM(OFFSET($I$77,0,AR$5-$I$5-$A91+1)))*$C144))</f>
        <v>0</v>
      </c>
      <c r="AS198" s="186">
        <f ca="1">IF(AS$5-$I$5&lt;$A91-1," ",IF(AS$5-$I$5+1&gt;'Primary Inputs'!$C$17,0,(SUM(OFFSET($I$77,0,AS$5-$I$5-$A91+1)))*$C144))</f>
        <v>0</v>
      </c>
      <c r="AT198" s="186">
        <f ca="1">IF(AT$5-$I$5&lt;$A91-1," ",IF(AT$5-$I$5+1&gt;'Primary Inputs'!$C$17,0,(SUM(OFFSET($I$77,0,AT$5-$I$5-$A91+1)))*$C144))</f>
        <v>0</v>
      </c>
      <c r="AU198" s="186">
        <f ca="1">IF(AU$5-$I$5&lt;$A91-1," ",IF(AU$5-$I$5+1&gt;'Primary Inputs'!$C$17,0,(SUM(OFFSET($I$77,0,AU$5-$I$5-$A91+1)))*$C144))</f>
        <v>0</v>
      </c>
      <c r="AV198" s="186">
        <f ca="1">IF(AV$5-$I$5&lt;$A91-1," ",IF(AV$5-$I$5+1&gt;'Primary Inputs'!$C$17,0,(SUM(OFFSET($I$77,0,AV$5-$I$5-$A91+1)))*$C144))</f>
        <v>0</v>
      </c>
      <c r="AW198" s="186">
        <f ca="1">IF(AW$5-$I$5&lt;$A91-1," ",IF(AW$5-$I$5+1&gt;'Primary Inputs'!$C$17,0,(SUM(OFFSET($I$77,0,AW$5-$I$5-$A91+1)))*$C144))</f>
        <v>0</v>
      </c>
      <c r="AX198" s="186">
        <f ca="1">IF(AX$5-$I$5&lt;$A91-1," ",IF(AX$5-$I$5+1&gt;'Primary Inputs'!$C$17,0,(SUM(OFFSET($I$77,0,AX$5-$I$5-$A91+1)))*$C144))</f>
        <v>0</v>
      </c>
      <c r="AY198" s="186">
        <f ca="1">IF(AY$5-$I$5&lt;$A91-1," ",IF(AY$5-$I$5+1&gt;'Primary Inputs'!$C$17,0,(SUM(OFFSET($I$77,0,AY$5-$I$5-$A91+1)))*$C144))</f>
        <v>0</v>
      </c>
      <c r="AZ198" s="186">
        <f ca="1">IF(AZ$5-$I$5&lt;$A91-1," ",IF(AZ$5-$I$5+1&gt;'Primary Inputs'!$C$17,0,(SUM(OFFSET($I$77,0,AZ$5-$I$5-$A91+1)))*$C144))</f>
        <v>0</v>
      </c>
      <c r="BA198" s="186">
        <f ca="1">IF(BA$5-$I$5&lt;$A91-1," ",IF(BA$5-$I$5+1&gt;'Primary Inputs'!$C$17,0,(SUM(OFFSET($I$77,0,BA$5-$I$5-$A91+1)))*$C144))</f>
        <v>0</v>
      </c>
      <c r="BB198" s="186">
        <f ca="1">IF(BB$5-$I$5&lt;$A91-1," ",IF(BB$5-$I$5+1&gt;'Primary Inputs'!$C$17,0,(SUM(OFFSET($I$77,0,BB$5-$I$5-$A91+1)))*$C144))</f>
        <v>0</v>
      </c>
      <c r="BC198" s="186">
        <f ca="1">IF(BC$5-$I$5&lt;$A91-1," ",IF(BC$5-$I$5+1&gt;'Primary Inputs'!$C$17,0,(SUM(OFFSET($I$77,0,BC$5-$I$5-$A91+1)))*$C144))</f>
        <v>0</v>
      </c>
      <c r="BD198" s="186">
        <f ca="1">IF(BD$5-$I$5&lt;$A91-1," ",IF(BD$5-$I$5+1&gt;'Primary Inputs'!$C$17,0,(SUM(OFFSET($I$77,0,BD$5-$I$5-$A91+1)))*$C144))</f>
        <v>0</v>
      </c>
      <c r="BE198" s="186">
        <f ca="1">IF(BE$5-$I$5&lt;$A91-1," ",IF(BE$5-$I$5+1&gt;'Primary Inputs'!$C$17,0,(SUM(OFFSET($I$77,0,BE$5-$I$5-$A91+1)))*$C144))</f>
        <v>0</v>
      </c>
      <c r="BF198" s="186">
        <f ca="1">IF(BF$5-$I$5&lt;$A91-1," ",IF(BF$5-$I$5+1&gt;'Primary Inputs'!$C$17,0,(SUM(OFFSET($I$77,0,BF$5-$I$5-$A91+1)))*$C144))</f>
        <v>0</v>
      </c>
    </row>
    <row r="199" spans="2:58">
      <c r="B199" s="134" t="s">
        <v>185</v>
      </c>
      <c r="C199" s="134">
        <f t="shared" ca="1" si="7"/>
        <v>0</v>
      </c>
      <c r="I199" s="186" t="str">
        <f ca="1">IF(I$5-$I$5&lt;$A92-1," ",IF(I$5-$I$5+1&gt;'Primary Inputs'!$C$17,0,(SUM(OFFSET($I$77,0,I$5-$I$5-$A92+1)))*$C145))</f>
        <v xml:space="preserve"> </v>
      </c>
      <c r="J199" s="186" t="str">
        <f ca="1">IF(J$5-$I$5&lt;$A92-1," ",IF(J$5-$I$5+1&gt;'Primary Inputs'!$C$17,0,(SUM(OFFSET($I$77,0,J$5-$I$5-$A92+1)))*$C145))</f>
        <v xml:space="preserve"> </v>
      </c>
      <c r="K199" s="186" t="str">
        <f ca="1">IF(K$5-$I$5&lt;$A92-1," ",IF(K$5-$I$5+1&gt;'Primary Inputs'!$C$17,0,(SUM(OFFSET($I$77,0,K$5-$I$5-$A92+1)))*$C145))</f>
        <v xml:space="preserve"> </v>
      </c>
      <c r="L199" s="186" t="str">
        <f ca="1">IF(L$5-$I$5&lt;$A92-1," ",IF(L$5-$I$5+1&gt;'Primary Inputs'!$C$17,0,(SUM(OFFSET($I$77,0,L$5-$I$5-$A92+1)))*$C145))</f>
        <v xml:space="preserve"> </v>
      </c>
      <c r="M199" s="186" t="str">
        <f ca="1">IF(M$5-$I$5&lt;$A92-1," ",IF(M$5-$I$5+1&gt;'Primary Inputs'!$C$17,0,(SUM(OFFSET($I$77,0,M$5-$I$5-$A92+1)))*$C145))</f>
        <v xml:space="preserve"> </v>
      </c>
      <c r="N199" s="186" t="str">
        <f ca="1">IF(N$5-$I$5&lt;$A92-1," ",IF(N$5-$I$5+1&gt;'Primary Inputs'!$C$17,0,(SUM(OFFSET($I$77,0,N$5-$I$5-$A92+1)))*$C145))</f>
        <v xml:space="preserve"> </v>
      </c>
      <c r="O199" s="186" t="str">
        <f ca="1">IF(O$5-$I$5&lt;$A92-1," ",IF(O$5-$I$5+1&gt;'Primary Inputs'!$C$17,0,(SUM(OFFSET($I$77,0,O$5-$I$5-$A92+1)))*$C145))</f>
        <v xml:space="preserve"> </v>
      </c>
      <c r="P199" s="186" t="str">
        <f ca="1">IF(P$5-$I$5&lt;$A92-1," ",IF(P$5-$I$5+1&gt;'Primary Inputs'!$C$17,0,(SUM(OFFSET($I$77,0,P$5-$I$5-$A92+1)))*$C145))</f>
        <v xml:space="preserve"> </v>
      </c>
      <c r="Q199" s="186" t="str">
        <f ca="1">IF(Q$5-$I$5&lt;$A92-1," ",IF(Q$5-$I$5+1&gt;'Primary Inputs'!$C$17,0,(SUM(OFFSET($I$77,0,Q$5-$I$5-$A92+1)))*$C145))</f>
        <v xml:space="preserve"> </v>
      </c>
      <c r="R199" s="186" t="str">
        <f ca="1">IF(R$5-$I$5&lt;$A92-1," ",IF(R$5-$I$5+1&gt;'Primary Inputs'!$C$17,0,(SUM(OFFSET($I$77,0,R$5-$I$5-$A92+1)))*$C145))</f>
        <v xml:space="preserve"> </v>
      </c>
      <c r="S199" s="186" t="str">
        <f ca="1">IF(S$5-$I$5&lt;$A92-1," ",IF(S$5-$I$5+1&gt;'Primary Inputs'!$C$17,0,(SUM(OFFSET($I$77,0,S$5-$I$5-$A92+1)))*$C145))</f>
        <v xml:space="preserve"> </v>
      </c>
      <c r="T199" s="186" t="str">
        <f ca="1">IF(T$5-$I$5&lt;$A92-1," ",IF(T$5-$I$5+1&gt;'Primary Inputs'!$C$17,0,(SUM(OFFSET($I$77,0,T$5-$I$5-$A92+1)))*$C145))</f>
        <v xml:space="preserve"> </v>
      </c>
      <c r="U199" s="186">
        <f ca="1">IF(U$5-$I$5&lt;$A92-1," ",IF(U$5-$I$5+1&gt;'Primary Inputs'!$C$17,0,(SUM(OFFSET($I$77,0,U$5-$I$5-$A92+1)))*$C145))</f>
        <v>0</v>
      </c>
      <c r="V199" s="186">
        <f ca="1">IF(V$5-$I$5&lt;$A92-1," ",IF(V$5-$I$5+1&gt;'Primary Inputs'!$C$17,0,(SUM(OFFSET($I$77,0,V$5-$I$5-$A92+1)))*$C145))</f>
        <v>0</v>
      </c>
      <c r="W199" s="186">
        <f ca="1">IF(W$5-$I$5&lt;$A92-1," ",IF(W$5-$I$5+1&gt;'Primary Inputs'!$C$17,0,(SUM(OFFSET($I$77,0,W$5-$I$5-$A92+1)))*$C145))</f>
        <v>0</v>
      </c>
      <c r="X199" s="186">
        <f ca="1">IF(X$5-$I$5&lt;$A92-1," ",IF(X$5-$I$5+1&gt;'Primary Inputs'!$C$17,0,(SUM(OFFSET($I$77,0,X$5-$I$5-$A92+1)))*$C145))</f>
        <v>0</v>
      </c>
      <c r="Y199" s="186">
        <f ca="1">IF(Y$5-$I$5&lt;$A92-1," ",IF(Y$5-$I$5+1&gt;'Primary Inputs'!$C$17,0,(SUM(OFFSET($I$77,0,Y$5-$I$5-$A92+1)))*$C145))</f>
        <v>0</v>
      </c>
      <c r="Z199" s="186">
        <f ca="1">IF(Z$5-$I$5&lt;$A92-1," ",IF(Z$5-$I$5+1&gt;'Primary Inputs'!$C$17,0,(SUM(OFFSET($I$77,0,Z$5-$I$5-$A92+1)))*$C145))</f>
        <v>0</v>
      </c>
      <c r="AA199" s="186">
        <f ca="1">IF(AA$5-$I$5&lt;$A92-1," ",IF(AA$5-$I$5+1&gt;'Primary Inputs'!$C$17,0,(SUM(OFFSET($I$77,0,AA$5-$I$5-$A92+1)))*$C145))</f>
        <v>0</v>
      </c>
      <c r="AB199" s="186">
        <f ca="1">IF(AB$5-$I$5&lt;$A92-1," ",IF(AB$5-$I$5+1&gt;'Primary Inputs'!$C$17,0,(SUM(OFFSET($I$77,0,AB$5-$I$5-$A92+1)))*$C145))</f>
        <v>0</v>
      </c>
      <c r="AC199" s="186">
        <f ca="1">IF(AC$5-$I$5&lt;$A92-1," ",IF(AC$5-$I$5+1&gt;'Primary Inputs'!$C$17,0,(SUM(OFFSET($I$77,0,AC$5-$I$5-$A92+1)))*$C145))</f>
        <v>0</v>
      </c>
      <c r="AD199" s="186">
        <f ca="1">IF(AD$5-$I$5&lt;$A92-1," ",IF(AD$5-$I$5+1&gt;'Primary Inputs'!$C$17,0,(SUM(OFFSET($I$77,0,AD$5-$I$5-$A92+1)))*$C145))</f>
        <v>0</v>
      </c>
      <c r="AE199" s="186">
        <f ca="1">IF(AE$5-$I$5&lt;$A92-1," ",IF(AE$5-$I$5+1&gt;'Primary Inputs'!$C$17,0,(SUM(OFFSET($I$77,0,AE$5-$I$5-$A92+1)))*$C145))</f>
        <v>0</v>
      </c>
      <c r="AF199" s="186">
        <f ca="1">IF(AF$5-$I$5&lt;$A92-1," ",IF(AF$5-$I$5+1&gt;'Primary Inputs'!$C$17,0,(SUM(OFFSET($I$77,0,AF$5-$I$5-$A92+1)))*$C145))</f>
        <v>0</v>
      </c>
      <c r="AG199" s="186">
        <f ca="1">IF(AG$5-$I$5&lt;$A92-1," ",IF(AG$5-$I$5+1&gt;'Primary Inputs'!$C$17,0,(SUM(OFFSET($I$77,0,AG$5-$I$5-$A92+1)))*$C145))</f>
        <v>0</v>
      </c>
      <c r="AH199" s="186">
        <f ca="1">IF(AH$5-$I$5&lt;$A92-1," ",IF(AH$5-$I$5+1&gt;'Primary Inputs'!$C$17,0,(SUM(OFFSET($I$77,0,AH$5-$I$5-$A92+1)))*$C145))</f>
        <v>0</v>
      </c>
      <c r="AI199" s="186">
        <f ca="1">IF(AI$5-$I$5&lt;$A92-1," ",IF(AI$5-$I$5+1&gt;'Primary Inputs'!$C$17,0,(SUM(OFFSET($I$77,0,AI$5-$I$5-$A92+1)))*$C145))</f>
        <v>0</v>
      </c>
      <c r="AJ199" s="186">
        <f ca="1">IF(AJ$5-$I$5&lt;$A92-1," ",IF(AJ$5-$I$5+1&gt;'Primary Inputs'!$C$17,0,(SUM(OFFSET($I$77,0,AJ$5-$I$5-$A92+1)))*$C145))</f>
        <v>0</v>
      </c>
      <c r="AK199" s="186">
        <f ca="1">IF(AK$5-$I$5&lt;$A92-1," ",IF(AK$5-$I$5+1&gt;'Primary Inputs'!$C$17,0,(SUM(OFFSET($I$77,0,AK$5-$I$5-$A92+1)))*$C145))</f>
        <v>0</v>
      </c>
      <c r="AL199" s="186">
        <f ca="1">IF(AL$5-$I$5&lt;$A92-1," ",IF(AL$5-$I$5+1&gt;'Primary Inputs'!$C$17,0,(SUM(OFFSET($I$77,0,AL$5-$I$5-$A92+1)))*$C145))</f>
        <v>0</v>
      </c>
      <c r="AM199" s="186">
        <f ca="1">IF(AM$5-$I$5&lt;$A92-1," ",IF(AM$5-$I$5+1&gt;'Primary Inputs'!$C$17,0,(SUM(OFFSET($I$77,0,AM$5-$I$5-$A92+1)))*$C145))</f>
        <v>0</v>
      </c>
      <c r="AN199" s="186">
        <f ca="1">IF(AN$5-$I$5&lt;$A92-1," ",IF(AN$5-$I$5+1&gt;'Primary Inputs'!$C$17,0,(SUM(OFFSET($I$77,0,AN$5-$I$5-$A92+1)))*$C145))</f>
        <v>0</v>
      </c>
      <c r="AO199" s="186">
        <f ca="1">IF(AO$5-$I$5&lt;$A92-1," ",IF(AO$5-$I$5+1&gt;'Primary Inputs'!$C$17,0,(SUM(OFFSET($I$77,0,AO$5-$I$5-$A92+1)))*$C145))</f>
        <v>0</v>
      </c>
      <c r="AP199" s="186">
        <f ca="1">IF(AP$5-$I$5&lt;$A92-1," ",IF(AP$5-$I$5+1&gt;'Primary Inputs'!$C$17,0,(SUM(OFFSET($I$77,0,AP$5-$I$5-$A92+1)))*$C145))</f>
        <v>0</v>
      </c>
      <c r="AQ199" s="186">
        <f ca="1">IF(AQ$5-$I$5&lt;$A92-1," ",IF(AQ$5-$I$5+1&gt;'Primary Inputs'!$C$17,0,(SUM(OFFSET($I$77,0,AQ$5-$I$5-$A92+1)))*$C145))</f>
        <v>0</v>
      </c>
      <c r="AR199" s="186">
        <f ca="1">IF(AR$5-$I$5&lt;$A92-1," ",IF(AR$5-$I$5+1&gt;'Primary Inputs'!$C$17,0,(SUM(OFFSET($I$77,0,AR$5-$I$5-$A92+1)))*$C145))</f>
        <v>0</v>
      </c>
      <c r="AS199" s="186">
        <f ca="1">IF(AS$5-$I$5&lt;$A92-1," ",IF(AS$5-$I$5+1&gt;'Primary Inputs'!$C$17,0,(SUM(OFFSET($I$77,0,AS$5-$I$5-$A92+1)))*$C145))</f>
        <v>0</v>
      </c>
      <c r="AT199" s="186">
        <f ca="1">IF(AT$5-$I$5&lt;$A92-1," ",IF(AT$5-$I$5+1&gt;'Primary Inputs'!$C$17,0,(SUM(OFFSET($I$77,0,AT$5-$I$5-$A92+1)))*$C145))</f>
        <v>0</v>
      </c>
      <c r="AU199" s="186">
        <f ca="1">IF(AU$5-$I$5&lt;$A92-1," ",IF(AU$5-$I$5+1&gt;'Primary Inputs'!$C$17,0,(SUM(OFFSET($I$77,0,AU$5-$I$5-$A92+1)))*$C145))</f>
        <v>0</v>
      </c>
      <c r="AV199" s="186">
        <f ca="1">IF(AV$5-$I$5&lt;$A92-1," ",IF(AV$5-$I$5+1&gt;'Primary Inputs'!$C$17,0,(SUM(OFFSET($I$77,0,AV$5-$I$5-$A92+1)))*$C145))</f>
        <v>0</v>
      </c>
      <c r="AW199" s="186">
        <f ca="1">IF(AW$5-$I$5&lt;$A92-1," ",IF(AW$5-$I$5+1&gt;'Primary Inputs'!$C$17,0,(SUM(OFFSET($I$77,0,AW$5-$I$5-$A92+1)))*$C145))</f>
        <v>0</v>
      </c>
      <c r="AX199" s="186">
        <f ca="1">IF(AX$5-$I$5&lt;$A92-1," ",IF(AX$5-$I$5+1&gt;'Primary Inputs'!$C$17,0,(SUM(OFFSET($I$77,0,AX$5-$I$5-$A92+1)))*$C145))</f>
        <v>0</v>
      </c>
      <c r="AY199" s="186">
        <f ca="1">IF(AY$5-$I$5&lt;$A92-1," ",IF(AY$5-$I$5+1&gt;'Primary Inputs'!$C$17,0,(SUM(OFFSET($I$77,0,AY$5-$I$5-$A92+1)))*$C145))</f>
        <v>0</v>
      </c>
      <c r="AZ199" s="186">
        <f ca="1">IF(AZ$5-$I$5&lt;$A92-1," ",IF(AZ$5-$I$5+1&gt;'Primary Inputs'!$C$17,0,(SUM(OFFSET($I$77,0,AZ$5-$I$5-$A92+1)))*$C145))</f>
        <v>0</v>
      </c>
      <c r="BA199" s="186">
        <f ca="1">IF(BA$5-$I$5&lt;$A92-1," ",IF(BA$5-$I$5+1&gt;'Primary Inputs'!$C$17,0,(SUM(OFFSET($I$77,0,BA$5-$I$5-$A92+1)))*$C145))</f>
        <v>0</v>
      </c>
      <c r="BB199" s="186">
        <f ca="1">IF(BB$5-$I$5&lt;$A92-1," ",IF(BB$5-$I$5+1&gt;'Primary Inputs'!$C$17,0,(SUM(OFFSET($I$77,0,BB$5-$I$5-$A92+1)))*$C145))</f>
        <v>0</v>
      </c>
      <c r="BC199" s="186">
        <f ca="1">IF(BC$5-$I$5&lt;$A92-1," ",IF(BC$5-$I$5+1&gt;'Primary Inputs'!$C$17,0,(SUM(OFFSET($I$77,0,BC$5-$I$5-$A92+1)))*$C145))</f>
        <v>0</v>
      </c>
      <c r="BD199" s="186">
        <f ca="1">IF(BD$5-$I$5&lt;$A92-1," ",IF(BD$5-$I$5+1&gt;'Primary Inputs'!$C$17,0,(SUM(OFFSET($I$77,0,BD$5-$I$5-$A92+1)))*$C145))</f>
        <v>0</v>
      </c>
      <c r="BE199" s="186">
        <f ca="1">IF(BE$5-$I$5&lt;$A92-1," ",IF(BE$5-$I$5+1&gt;'Primary Inputs'!$C$17,0,(SUM(OFFSET($I$77,0,BE$5-$I$5-$A92+1)))*$C145))</f>
        <v>0</v>
      </c>
      <c r="BF199" s="186">
        <f ca="1">IF(BF$5-$I$5&lt;$A92-1," ",IF(BF$5-$I$5+1&gt;'Primary Inputs'!$C$17,0,(SUM(OFFSET($I$77,0,BF$5-$I$5-$A92+1)))*$C145))</f>
        <v>0</v>
      </c>
    </row>
    <row r="200" spans="2:58">
      <c r="B200" s="134" t="s">
        <v>186</v>
      </c>
      <c r="C200" s="134">
        <f t="shared" ca="1" si="7"/>
        <v>0</v>
      </c>
      <c r="I200" s="186" t="str">
        <f ca="1">IF(I$5-$I$5&lt;$A93-1," ",IF(I$5-$I$5+1&gt;'Primary Inputs'!$C$17,0,(SUM(OFFSET($I$77,0,I$5-$I$5-$A93+1)))*$C146))</f>
        <v xml:space="preserve"> </v>
      </c>
      <c r="J200" s="186" t="str">
        <f ca="1">IF(J$5-$I$5&lt;$A93-1," ",IF(J$5-$I$5+1&gt;'Primary Inputs'!$C$17,0,(SUM(OFFSET($I$77,0,J$5-$I$5-$A93+1)))*$C146))</f>
        <v xml:space="preserve"> </v>
      </c>
      <c r="K200" s="186" t="str">
        <f ca="1">IF(K$5-$I$5&lt;$A93-1," ",IF(K$5-$I$5+1&gt;'Primary Inputs'!$C$17,0,(SUM(OFFSET($I$77,0,K$5-$I$5-$A93+1)))*$C146))</f>
        <v xml:space="preserve"> </v>
      </c>
      <c r="L200" s="186" t="str">
        <f ca="1">IF(L$5-$I$5&lt;$A93-1," ",IF(L$5-$I$5+1&gt;'Primary Inputs'!$C$17,0,(SUM(OFFSET($I$77,0,L$5-$I$5-$A93+1)))*$C146))</f>
        <v xml:space="preserve"> </v>
      </c>
      <c r="M200" s="186" t="str">
        <f ca="1">IF(M$5-$I$5&lt;$A93-1," ",IF(M$5-$I$5+1&gt;'Primary Inputs'!$C$17,0,(SUM(OFFSET($I$77,0,M$5-$I$5-$A93+1)))*$C146))</f>
        <v xml:space="preserve"> </v>
      </c>
      <c r="N200" s="186" t="str">
        <f ca="1">IF(N$5-$I$5&lt;$A93-1," ",IF(N$5-$I$5+1&gt;'Primary Inputs'!$C$17,0,(SUM(OFFSET($I$77,0,N$5-$I$5-$A93+1)))*$C146))</f>
        <v xml:space="preserve"> </v>
      </c>
      <c r="O200" s="186" t="str">
        <f ca="1">IF(O$5-$I$5&lt;$A93-1," ",IF(O$5-$I$5+1&gt;'Primary Inputs'!$C$17,0,(SUM(OFFSET($I$77,0,O$5-$I$5-$A93+1)))*$C146))</f>
        <v xml:space="preserve"> </v>
      </c>
      <c r="P200" s="186" t="str">
        <f ca="1">IF(P$5-$I$5&lt;$A93-1," ",IF(P$5-$I$5+1&gt;'Primary Inputs'!$C$17,0,(SUM(OFFSET($I$77,0,P$5-$I$5-$A93+1)))*$C146))</f>
        <v xml:space="preserve"> </v>
      </c>
      <c r="Q200" s="186" t="str">
        <f ca="1">IF(Q$5-$I$5&lt;$A93-1," ",IF(Q$5-$I$5+1&gt;'Primary Inputs'!$C$17,0,(SUM(OFFSET($I$77,0,Q$5-$I$5-$A93+1)))*$C146))</f>
        <v xml:space="preserve"> </v>
      </c>
      <c r="R200" s="186" t="str">
        <f ca="1">IF(R$5-$I$5&lt;$A93-1," ",IF(R$5-$I$5+1&gt;'Primary Inputs'!$C$17,0,(SUM(OFFSET($I$77,0,R$5-$I$5-$A93+1)))*$C146))</f>
        <v xml:space="preserve"> </v>
      </c>
      <c r="S200" s="186" t="str">
        <f ca="1">IF(S$5-$I$5&lt;$A93-1," ",IF(S$5-$I$5+1&gt;'Primary Inputs'!$C$17,0,(SUM(OFFSET($I$77,0,S$5-$I$5-$A93+1)))*$C146))</f>
        <v xml:space="preserve"> </v>
      </c>
      <c r="T200" s="186" t="str">
        <f ca="1">IF(T$5-$I$5&lt;$A93-1," ",IF(T$5-$I$5+1&gt;'Primary Inputs'!$C$17,0,(SUM(OFFSET($I$77,0,T$5-$I$5-$A93+1)))*$C146))</f>
        <v xml:space="preserve"> </v>
      </c>
      <c r="U200" s="186" t="str">
        <f ca="1">IF(U$5-$I$5&lt;$A93-1," ",IF(U$5-$I$5+1&gt;'Primary Inputs'!$C$17,0,(SUM(OFFSET($I$77,0,U$5-$I$5-$A93+1)))*$C146))</f>
        <v xml:space="preserve"> </v>
      </c>
      <c r="V200" s="186">
        <f ca="1">IF(V$5-$I$5&lt;$A93-1," ",IF(V$5-$I$5+1&gt;'Primary Inputs'!$C$17,0,(SUM(OFFSET($I$77,0,V$5-$I$5-$A93+1)))*$C146))</f>
        <v>0</v>
      </c>
      <c r="W200" s="186">
        <f ca="1">IF(W$5-$I$5&lt;$A93-1," ",IF(W$5-$I$5+1&gt;'Primary Inputs'!$C$17,0,(SUM(OFFSET($I$77,0,W$5-$I$5-$A93+1)))*$C146))</f>
        <v>0</v>
      </c>
      <c r="X200" s="186">
        <f ca="1">IF(X$5-$I$5&lt;$A93-1," ",IF(X$5-$I$5+1&gt;'Primary Inputs'!$C$17,0,(SUM(OFFSET($I$77,0,X$5-$I$5-$A93+1)))*$C146))</f>
        <v>0</v>
      </c>
      <c r="Y200" s="186">
        <f ca="1">IF(Y$5-$I$5&lt;$A93-1," ",IF(Y$5-$I$5+1&gt;'Primary Inputs'!$C$17,0,(SUM(OFFSET($I$77,0,Y$5-$I$5-$A93+1)))*$C146))</f>
        <v>0</v>
      </c>
      <c r="Z200" s="186">
        <f ca="1">IF(Z$5-$I$5&lt;$A93-1," ",IF(Z$5-$I$5+1&gt;'Primary Inputs'!$C$17,0,(SUM(OFFSET($I$77,0,Z$5-$I$5-$A93+1)))*$C146))</f>
        <v>0</v>
      </c>
      <c r="AA200" s="186">
        <f ca="1">IF(AA$5-$I$5&lt;$A93-1," ",IF(AA$5-$I$5+1&gt;'Primary Inputs'!$C$17,0,(SUM(OFFSET($I$77,0,AA$5-$I$5-$A93+1)))*$C146))</f>
        <v>0</v>
      </c>
      <c r="AB200" s="186">
        <f ca="1">IF(AB$5-$I$5&lt;$A93-1," ",IF(AB$5-$I$5+1&gt;'Primary Inputs'!$C$17,0,(SUM(OFFSET($I$77,0,AB$5-$I$5-$A93+1)))*$C146))</f>
        <v>0</v>
      </c>
      <c r="AC200" s="186">
        <f ca="1">IF(AC$5-$I$5&lt;$A93-1," ",IF(AC$5-$I$5+1&gt;'Primary Inputs'!$C$17,0,(SUM(OFFSET($I$77,0,AC$5-$I$5-$A93+1)))*$C146))</f>
        <v>0</v>
      </c>
      <c r="AD200" s="186">
        <f ca="1">IF(AD$5-$I$5&lt;$A93-1," ",IF(AD$5-$I$5+1&gt;'Primary Inputs'!$C$17,0,(SUM(OFFSET($I$77,0,AD$5-$I$5-$A93+1)))*$C146))</f>
        <v>0</v>
      </c>
      <c r="AE200" s="186">
        <f ca="1">IF(AE$5-$I$5&lt;$A93-1," ",IF(AE$5-$I$5+1&gt;'Primary Inputs'!$C$17,0,(SUM(OFFSET($I$77,0,AE$5-$I$5-$A93+1)))*$C146))</f>
        <v>0</v>
      </c>
      <c r="AF200" s="186">
        <f ca="1">IF(AF$5-$I$5&lt;$A93-1," ",IF(AF$5-$I$5+1&gt;'Primary Inputs'!$C$17,0,(SUM(OFFSET($I$77,0,AF$5-$I$5-$A93+1)))*$C146))</f>
        <v>0</v>
      </c>
      <c r="AG200" s="186">
        <f ca="1">IF(AG$5-$I$5&lt;$A93-1," ",IF(AG$5-$I$5+1&gt;'Primary Inputs'!$C$17,0,(SUM(OFFSET($I$77,0,AG$5-$I$5-$A93+1)))*$C146))</f>
        <v>0</v>
      </c>
      <c r="AH200" s="186">
        <f ca="1">IF(AH$5-$I$5&lt;$A93-1," ",IF(AH$5-$I$5+1&gt;'Primary Inputs'!$C$17,0,(SUM(OFFSET($I$77,0,AH$5-$I$5-$A93+1)))*$C146))</f>
        <v>0</v>
      </c>
      <c r="AI200" s="186">
        <f ca="1">IF(AI$5-$I$5&lt;$A93-1," ",IF(AI$5-$I$5+1&gt;'Primary Inputs'!$C$17,0,(SUM(OFFSET($I$77,0,AI$5-$I$5-$A93+1)))*$C146))</f>
        <v>0</v>
      </c>
      <c r="AJ200" s="186">
        <f ca="1">IF(AJ$5-$I$5&lt;$A93-1," ",IF(AJ$5-$I$5+1&gt;'Primary Inputs'!$C$17,0,(SUM(OFFSET($I$77,0,AJ$5-$I$5-$A93+1)))*$C146))</f>
        <v>0</v>
      </c>
      <c r="AK200" s="186">
        <f ca="1">IF(AK$5-$I$5&lt;$A93-1," ",IF(AK$5-$I$5+1&gt;'Primary Inputs'!$C$17,0,(SUM(OFFSET($I$77,0,AK$5-$I$5-$A93+1)))*$C146))</f>
        <v>0</v>
      </c>
      <c r="AL200" s="186">
        <f ca="1">IF(AL$5-$I$5&lt;$A93-1," ",IF(AL$5-$I$5+1&gt;'Primary Inputs'!$C$17,0,(SUM(OFFSET($I$77,0,AL$5-$I$5-$A93+1)))*$C146))</f>
        <v>0</v>
      </c>
      <c r="AM200" s="186">
        <f ca="1">IF(AM$5-$I$5&lt;$A93-1," ",IF(AM$5-$I$5+1&gt;'Primary Inputs'!$C$17,0,(SUM(OFFSET($I$77,0,AM$5-$I$5-$A93+1)))*$C146))</f>
        <v>0</v>
      </c>
      <c r="AN200" s="186">
        <f ca="1">IF(AN$5-$I$5&lt;$A93-1," ",IF(AN$5-$I$5+1&gt;'Primary Inputs'!$C$17,0,(SUM(OFFSET($I$77,0,AN$5-$I$5-$A93+1)))*$C146))</f>
        <v>0</v>
      </c>
      <c r="AO200" s="186">
        <f ca="1">IF(AO$5-$I$5&lt;$A93-1," ",IF(AO$5-$I$5+1&gt;'Primary Inputs'!$C$17,0,(SUM(OFFSET($I$77,0,AO$5-$I$5-$A93+1)))*$C146))</f>
        <v>0</v>
      </c>
      <c r="AP200" s="186">
        <f ca="1">IF(AP$5-$I$5&lt;$A93-1," ",IF(AP$5-$I$5+1&gt;'Primary Inputs'!$C$17,0,(SUM(OFFSET($I$77,0,AP$5-$I$5-$A93+1)))*$C146))</f>
        <v>0</v>
      </c>
      <c r="AQ200" s="186">
        <f ca="1">IF(AQ$5-$I$5&lt;$A93-1," ",IF(AQ$5-$I$5+1&gt;'Primary Inputs'!$C$17,0,(SUM(OFFSET($I$77,0,AQ$5-$I$5-$A93+1)))*$C146))</f>
        <v>0</v>
      </c>
      <c r="AR200" s="186">
        <f ca="1">IF(AR$5-$I$5&lt;$A93-1," ",IF(AR$5-$I$5+1&gt;'Primary Inputs'!$C$17,0,(SUM(OFFSET($I$77,0,AR$5-$I$5-$A93+1)))*$C146))</f>
        <v>0</v>
      </c>
      <c r="AS200" s="186">
        <f ca="1">IF(AS$5-$I$5&lt;$A93-1," ",IF(AS$5-$I$5+1&gt;'Primary Inputs'!$C$17,0,(SUM(OFFSET($I$77,0,AS$5-$I$5-$A93+1)))*$C146))</f>
        <v>0</v>
      </c>
      <c r="AT200" s="186">
        <f ca="1">IF(AT$5-$I$5&lt;$A93-1," ",IF(AT$5-$I$5+1&gt;'Primary Inputs'!$C$17,0,(SUM(OFFSET($I$77,0,AT$5-$I$5-$A93+1)))*$C146))</f>
        <v>0</v>
      </c>
      <c r="AU200" s="186">
        <f ca="1">IF(AU$5-$I$5&lt;$A93-1," ",IF(AU$5-$I$5+1&gt;'Primary Inputs'!$C$17,0,(SUM(OFFSET($I$77,0,AU$5-$I$5-$A93+1)))*$C146))</f>
        <v>0</v>
      </c>
      <c r="AV200" s="186">
        <f ca="1">IF(AV$5-$I$5&lt;$A93-1," ",IF(AV$5-$I$5+1&gt;'Primary Inputs'!$C$17,0,(SUM(OFFSET($I$77,0,AV$5-$I$5-$A93+1)))*$C146))</f>
        <v>0</v>
      </c>
      <c r="AW200" s="186">
        <f ca="1">IF(AW$5-$I$5&lt;$A93-1," ",IF(AW$5-$I$5+1&gt;'Primary Inputs'!$C$17,0,(SUM(OFFSET($I$77,0,AW$5-$I$5-$A93+1)))*$C146))</f>
        <v>0</v>
      </c>
      <c r="AX200" s="186">
        <f ca="1">IF(AX$5-$I$5&lt;$A93-1," ",IF(AX$5-$I$5+1&gt;'Primary Inputs'!$C$17,0,(SUM(OFFSET($I$77,0,AX$5-$I$5-$A93+1)))*$C146))</f>
        <v>0</v>
      </c>
      <c r="AY200" s="186">
        <f ca="1">IF(AY$5-$I$5&lt;$A93-1," ",IF(AY$5-$I$5+1&gt;'Primary Inputs'!$C$17,0,(SUM(OFFSET($I$77,0,AY$5-$I$5-$A93+1)))*$C146))</f>
        <v>0</v>
      </c>
      <c r="AZ200" s="186">
        <f ca="1">IF(AZ$5-$I$5&lt;$A93-1," ",IF(AZ$5-$I$5+1&gt;'Primary Inputs'!$C$17,0,(SUM(OFFSET($I$77,0,AZ$5-$I$5-$A93+1)))*$C146))</f>
        <v>0</v>
      </c>
      <c r="BA200" s="186">
        <f ca="1">IF(BA$5-$I$5&lt;$A93-1," ",IF(BA$5-$I$5+1&gt;'Primary Inputs'!$C$17,0,(SUM(OFFSET($I$77,0,BA$5-$I$5-$A93+1)))*$C146))</f>
        <v>0</v>
      </c>
      <c r="BB200" s="186">
        <f ca="1">IF(BB$5-$I$5&lt;$A93-1," ",IF(BB$5-$I$5+1&gt;'Primary Inputs'!$C$17,0,(SUM(OFFSET($I$77,0,BB$5-$I$5-$A93+1)))*$C146))</f>
        <v>0</v>
      </c>
      <c r="BC200" s="186">
        <f ca="1">IF(BC$5-$I$5&lt;$A93-1," ",IF(BC$5-$I$5+1&gt;'Primary Inputs'!$C$17,0,(SUM(OFFSET($I$77,0,BC$5-$I$5-$A93+1)))*$C146))</f>
        <v>0</v>
      </c>
      <c r="BD200" s="186">
        <f ca="1">IF(BD$5-$I$5&lt;$A93-1," ",IF(BD$5-$I$5+1&gt;'Primary Inputs'!$C$17,0,(SUM(OFFSET($I$77,0,BD$5-$I$5-$A93+1)))*$C146))</f>
        <v>0</v>
      </c>
      <c r="BE200" s="186">
        <f ca="1">IF(BE$5-$I$5&lt;$A93-1," ",IF(BE$5-$I$5+1&gt;'Primary Inputs'!$C$17,0,(SUM(OFFSET($I$77,0,BE$5-$I$5-$A93+1)))*$C146))</f>
        <v>0</v>
      </c>
      <c r="BF200" s="186">
        <f ca="1">IF(BF$5-$I$5&lt;$A93-1," ",IF(BF$5-$I$5+1&gt;'Primary Inputs'!$C$17,0,(SUM(OFFSET($I$77,0,BF$5-$I$5-$A93+1)))*$C146))</f>
        <v>0</v>
      </c>
    </row>
    <row r="201" spans="2:58">
      <c r="B201" s="134" t="s">
        <v>187</v>
      </c>
      <c r="C201" s="134">
        <f t="shared" ca="1" si="7"/>
        <v>0</v>
      </c>
      <c r="I201" s="186" t="str">
        <f ca="1">IF(I$5-$I$5&lt;$A94-1," ",IF(I$5-$I$5+1&gt;'Primary Inputs'!$C$17,0,(SUM(OFFSET($I$77,0,I$5-$I$5-$A94+1)))*$C147))</f>
        <v xml:space="preserve"> </v>
      </c>
      <c r="J201" s="186" t="str">
        <f ca="1">IF(J$5-$I$5&lt;$A94-1," ",IF(J$5-$I$5+1&gt;'Primary Inputs'!$C$17,0,(SUM(OFFSET($I$77,0,J$5-$I$5-$A94+1)))*$C147))</f>
        <v xml:space="preserve"> </v>
      </c>
      <c r="K201" s="186" t="str">
        <f ca="1">IF(K$5-$I$5&lt;$A94-1," ",IF(K$5-$I$5+1&gt;'Primary Inputs'!$C$17,0,(SUM(OFFSET($I$77,0,K$5-$I$5-$A94+1)))*$C147))</f>
        <v xml:space="preserve"> </v>
      </c>
      <c r="L201" s="186" t="str">
        <f ca="1">IF(L$5-$I$5&lt;$A94-1," ",IF(L$5-$I$5+1&gt;'Primary Inputs'!$C$17,0,(SUM(OFFSET($I$77,0,L$5-$I$5-$A94+1)))*$C147))</f>
        <v xml:space="preserve"> </v>
      </c>
      <c r="M201" s="186" t="str">
        <f ca="1">IF(M$5-$I$5&lt;$A94-1," ",IF(M$5-$I$5+1&gt;'Primary Inputs'!$C$17,0,(SUM(OFFSET($I$77,0,M$5-$I$5-$A94+1)))*$C147))</f>
        <v xml:space="preserve"> </v>
      </c>
      <c r="N201" s="186" t="str">
        <f ca="1">IF(N$5-$I$5&lt;$A94-1," ",IF(N$5-$I$5+1&gt;'Primary Inputs'!$C$17,0,(SUM(OFFSET($I$77,0,N$5-$I$5-$A94+1)))*$C147))</f>
        <v xml:space="preserve"> </v>
      </c>
      <c r="O201" s="186" t="str">
        <f ca="1">IF(O$5-$I$5&lt;$A94-1," ",IF(O$5-$I$5+1&gt;'Primary Inputs'!$C$17,0,(SUM(OFFSET($I$77,0,O$5-$I$5-$A94+1)))*$C147))</f>
        <v xml:space="preserve"> </v>
      </c>
      <c r="P201" s="186" t="str">
        <f ca="1">IF(P$5-$I$5&lt;$A94-1," ",IF(P$5-$I$5+1&gt;'Primary Inputs'!$C$17,0,(SUM(OFFSET($I$77,0,P$5-$I$5-$A94+1)))*$C147))</f>
        <v xml:space="preserve"> </v>
      </c>
      <c r="Q201" s="186" t="str">
        <f ca="1">IF(Q$5-$I$5&lt;$A94-1," ",IF(Q$5-$I$5+1&gt;'Primary Inputs'!$C$17,0,(SUM(OFFSET($I$77,0,Q$5-$I$5-$A94+1)))*$C147))</f>
        <v xml:space="preserve"> </v>
      </c>
      <c r="R201" s="186" t="str">
        <f ca="1">IF(R$5-$I$5&lt;$A94-1," ",IF(R$5-$I$5+1&gt;'Primary Inputs'!$C$17,0,(SUM(OFFSET($I$77,0,R$5-$I$5-$A94+1)))*$C147))</f>
        <v xml:space="preserve"> </v>
      </c>
      <c r="S201" s="186" t="str">
        <f ca="1">IF(S$5-$I$5&lt;$A94-1," ",IF(S$5-$I$5+1&gt;'Primary Inputs'!$C$17,0,(SUM(OFFSET($I$77,0,S$5-$I$5-$A94+1)))*$C147))</f>
        <v xml:space="preserve"> </v>
      </c>
      <c r="T201" s="186" t="str">
        <f ca="1">IF(T$5-$I$5&lt;$A94-1," ",IF(T$5-$I$5+1&gt;'Primary Inputs'!$C$17,0,(SUM(OFFSET($I$77,0,T$5-$I$5-$A94+1)))*$C147))</f>
        <v xml:space="preserve"> </v>
      </c>
      <c r="U201" s="186" t="str">
        <f ca="1">IF(U$5-$I$5&lt;$A94-1," ",IF(U$5-$I$5+1&gt;'Primary Inputs'!$C$17,0,(SUM(OFFSET($I$77,0,U$5-$I$5-$A94+1)))*$C147))</f>
        <v xml:space="preserve"> </v>
      </c>
      <c r="V201" s="186" t="str">
        <f ca="1">IF(V$5-$I$5&lt;$A94-1," ",IF(V$5-$I$5+1&gt;'Primary Inputs'!$C$17,0,(SUM(OFFSET($I$77,0,V$5-$I$5-$A94+1)))*$C147))</f>
        <v xml:space="preserve"> </v>
      </c>
      <c r="W201" s="186">
        <f ca="1">IF(W$5-$I$5&lt;$A94-1," ",IF(W$5-$I$5+1&gt;'Primary Inputs'!$C$17,0,(SUM(OFFSET($I$77,0,W$5-$I$5-$A94+1)))*$C147))</f>
        <v>0</v>
      </c>
      <c r="X201" s="186">
        <f ca="1">IF(X$5-$I$5&lt;$A94-1," ",IF(X$5-$I$5+1&gt;'Primary Inputs'!$C$17,0,(SUM(OFFSET($I$77,0,X$5-$I$5-$A94+1)))*$C147))</f>
        <v>0</v>
      </c>
      <c r="Y201" s="186">
        <f ca="1">IF(Y$5-$I$5&lt;$A94-1," ",IF(Y$5-$I$5+1&gt;'Primary Inputs'!$C$17,0,(SUM(OFFSET($I$77,0,Y$5-$I$5-$A94+1)))*$C147))</f>
        <v>0</v>
      </c>
      <c r="Z201" s="186">
        <f ca="1">IF(Z$5-$I$5&lt;$A94-1," ",IF(Z$5-$I$5+1&gt;'Primary Inputs'!$C$17,0,(SUM(OFFSET($I$77,0,Z$5-$I$5-$A94+1)))*$C147))</f>
        <v>0</v>
      </c>
      <c r="AA201" s="186">
        <f ca="1">IF(AA$5-$I$5&lt;$A94-1," ",IF(AA$5-$I$5+1&gt;'Primary Inputs'!$C$17,0,(SUM(OFFSET($I$77,0,AA$5-$I$5-$A94+1)))*$C147))</f>
        <v>0</v>
      </c>
      <c r="AB201" s="186">
        <f ca="1">IF(AB$5-$I$5&lt;$A94-1," ",IF(AB$5-$I$5+1&gt;'Primary Inputs'!$C$17,0,(SUM(OFFSET($I$77,0,AB$5-$I$5-$A94+1)))*$C147))</f>
        <v>0</v>
      </c>
      <c r="AC201" s="186">
        <f ca="1">IF(AC$5-$I$5&lt;$A94-1," ",IF(AC$5-$I$5+1&gt;'Primary Inputs'!$C$17,0,(SUM(OFFSET($I$77,0,AC$5-$I$5-$A94+1)))*$C147))</f>
        <v>0</v>
      </c>
      <c r="AD201" s="186">
        <f ca="1">IF(AD$5-$I$5&lt;$A94-1," ",IF(AD$5-$I$5+1&gt;'Primary Inputs'!$C$17,0,(SUM(OFFSET($I$77,0,AD$5-$I$5-$A94+1)))*$C147))</f>
        <v>0</v>
      </c>
      <c r="AE201" s="186">
        <f ca="1">IF(AE$5-$I$5&lt;$A94-1," ",IF(AE$5-$I$5+1&gt;'Primary Inputs'!$C$17,0,(SUM(OFFSET($I$77,0,AE$5-$I$5-$A94+1)))*$C147))</f>
        <v>0</v>
      </c>
      <c r="AF201" s="186">
        <f ca="1">IF(AF$5-$I$5&lt;$A94-1," ",IF(AF$5-$I$5+1&gt;'Primary Inputs'!$C$17,0,(SUM(OFFSET($I$77,0,AF$5-$I$5-$A94+1)))*$C147))</f>
        <v>0</v>
      </c>
      <c r="AG201" s="186">
        <f ca="1">IF(AG$5-$I$5&lt;$A94-1," ",IF(AG$5-$I$5+1&gt;'Primary Inputs'!$C$17,0,(SUM(OFFSET($I$77,0,AG$5-$I$5-$A94+1)))*$C147))</f>
        <v>0</v>
      </c>
      <c r="AH201" s="186">
        <f ca="1">IF(AH$5-$I$5&lt;$A94-1," ",IF(AH$5-$I$5+1&gt;'Primary Inputs'!$C$17,0,(SUM(OFFSET($I$77,0,AH$5-$I$5-$A94+1)))*$C147))</f>
        <v>0</v>
      </c>
      <c r="AI201" s="186">
        <f ca="1">IF(AI$5-$I$5&lt;$A94-1," ",IF(AI$5-$I$5+1&gt;'Primary Inputs'!$C$17,0,(SUM(OFFSET($I$77,0,AI$5-$I$5-$A94+1)))*$C147))</f>
        <v>0</v>
      </c>
      <c r="AJ201" s="186">
        <f ca="1">IF(AJ$5-$I$5&lt;$A94-1," ",IF(AJ$5-$I$5+1&gt;'Primary Inputs'!$C$17,0,(SUM(OFFSET($I$77,0,AJ$5-$I$5-$A94+1)))*$C147))</f>
        <v>0</v>
      </c>
      <c r="AK201" s="186">
        <f ca="1">IF(AK$5-$I$5&lt;$A94-1," ",IF(AK$5-$I$5+1&gt;'Primary Inputs'!$C$17,0,(SUM(OFFSET($I$77,0,AK$5-$I$5-$A94+1)))*$C147))</f>
        <v>0</v>
      </c>
      <c r="AL201" s="186">
        <f ca="1">IF(AL$5-$I$5&lt;$A94-1," ",IF(AL$5-$I$5+1&gt;'Primary Inputs'!$C$17,0,(SUM(OFFSET($I$77,0,AL$5-$I$5-$A94+1)))*$C147))</f>
        <v>0</v>
      </c>
      <c r="AM201" s="186">
        <f ca="1">IF(AM$5-$I$5&lt;$A94-1," ",IF(AM$5-$I$5+1&gt;'Primary Inputs'!$C$17,0,(SUM(OFFSET($I$77,0,AM$5-$I$5-$A94+1)))*$C147))</f>
        <v>0</v>
      </c>
      <c r="AN201" s="186">
        <f ca="1">IF(AN$5-$I$5&lt;$A94-1," ",IF(AN$5-$I$5+1&gt;'Primary Inputs'!$C$17,0,(SUM(OFFSET($I$77,0,AN$5-$I$5-$A94+1)))*$C147))</f>
        <v>0</v>
      </c>
      <c r="AO201" s="186">
        <f ca="1">IF(AO$5-$I$5&lt;$A94-1," ",IF(AO$5-$I$5+1&gt;'Primary Inputs'!$C$17,0,(SUM(OFFSET($I$77,0,AO$5-$I$5-$A94+1)))*$C147))</f>
        <v>0</v>
      </c>
      <c r="AP201" s="186">
        <f ca="1">IF(AP$5-$I$5&lt;$A94-1," ",IF(AP$5-$I$5+1&gt;'Primary Inputs'!$C$17,0,(SUM(OFFSET($I$77,0,AP$5-$I$5-$A94+1)))*$C147))</f>
        <v>0</v>
      </c>
      <c r="AQ201" s="186">
        <f ca="1">IF(AQ$5-$I$5&lt;$A94-1," ",IF(AQ$5-$I$5+1&gt;'Primary Inputs'!$C$17,0,(SUM(OFFSET($I$77,0,AQ$5-$I$5-$A94+1)))*$C147))</f>
        <v>0</v>
      </c>
      <c r="AR201" s="186">
        <f ca="1">IF(AR$5-$I$5&lt;$A94-1," ",IF(AR$5-$I$5+1&gt;'Primary Inputs'!$C$17,0,(SUM(OFFSET($I$77,0,AR$5-$I$5-$A94+1)))*$C147))</f>
        <v>0</v>
      </c>
      <c r="AS201" s="186">
        <f ca="1">IF(AS$5-$I$5&lt;$A94-1," ",IF(AS$5-$I$5+1&gt;'Primary Inputs'!$C$17,0,(SUM(OFFSET($I$77,0,AS$5-$I$5-$A94+1)))*$C147))</f>
        <v>0</v>
      </c>
      <c r="AT201" s="186">
        <f ca="1">IF(AT$5-$I$5&lt;$A94-1," ",IF(AT$5-$I$5+1&gt;'Primary Inputs'!$C$17,0,(SUM(OFFSET($I$77,0,AT$5-$I$5-$A94+1)))*$C147))</f>
        <v>0</v>
      </c>
      <c r="AU201" s="186">
        <f ca="1">IF(AU$5-$I$5&lt;$A94-1," ",IF(AU$5-$I$5+1&gt;'Primary Inputs'!$C$17,0,(SUM(OFFSET($I$77,0,AU$5-$I$5-$A94+1)))*$C147))</f>
        <v>0</v>
      </c>
      <c r="AV201" s="186">
        <f ca="1">IF(AV$5-$I$5&lt;$A94-1," ",IF(AV$5-$I$5+1&gt;'Primary Inputs'!$C$17,0,(SUM(OFFSET($I$77,0,AV$5-$I$5-$A94+1)))*$C147))</f>
        <v>0</v>
      </c>
      <c r="AW201" s="186">
        <f ca="1">IF(AW$5-$I$5&lt;$A94-1," ",IF(AW$5-$I$5+1&gt;'Primary Inputs'!$C$17,0,(SUM(OFFSET($I$77,0,AW$5-$I$5-$A94+1)))*$C147))</f>
        <v>0</v>
      </c>
      <c r="AX201" s="186">
        <f ca="1">IF(AX$5-$I$5&lt;$A94-1," ",IF(AX$5-$I$5+1&gt;'Primary Inputs'!$C$17,0,(SUM(OFFSET($I$77,0,AX$5-$I$5-$A94+1)))*$C147))</f>
        <v>0</v>
      </c>
      <c r="AY201" s="186">
        <f ca="1">IF(AY$5-$I$5&lt;$A94-1," ",IF(AY$5-$I$5+1&gt;'Primary Inputs'!$C$17,0,(SUM(OFFSET($I$77,0,AY$5-$I$5-$A94+1)))*$C147))</f>
        <v>0</v>
      </c>
      <c r="AZ201" s="186">
        <f ca="1">IF(AZ$5-$I$5&lt;$A94-1," ",IF(AZ$5-$I$5+1&gt;'Primary Inputs'!$C$17,0,(SUM(OFFSET($I$77,0,AZ$5-$I$5-$A94+1)))*$C147))</f>
        <v>0</v>
      </c>
      <c r="BA201" s="186">
        <f ca="1">IF(BA$5-$I$5&lt;$A94-1," ",IF(BA$5-$I$5+1&gt;'Primary Inputs'!$C$17,0,(SUM(OFFSET($I$77,0,BA$5-$I$5-$A94+1)))*$C147))</f>
        <v>0</v>
      </c>
      <c r="BB201" s="186">
        <f ca="1">IF(BB$5-$I$5&lt;$A94-1," ",IF(BB$5-$I$5+1&gt;'Primary Inputs'!$C$17,0,(SUM(OFFSET($I$77,0,BB$5-$I$5-$A94+1)))*$C147))</f>
        <v>0</v>
      </c>
      <c r="BC201" s="186">
        <f ca="1">IF(BC$5-$I$5&lt;$A94-1," ",IF(BC$5-$I$5+1&gt;'Primary Inputs'!$C$17,0,(SUM(OFFSET($I$77,0,BC$5-$I$5-$A94+1)))*$C147))</f>
        <v>0</v>
      </c>
      <c r="BD201" s="186">
        <f ca="1">IF(BD$5-$I$5&lt;$A94-1," ",IF(BD$5-$I$5+1&gt;'Primary Inputs'!$C$17,0,(SUM(OFFSET($I$77,0,BD$5-$I$5-$A94+1)))*$C147))</f>
        <v>0</v>
      </c>
      <c r="BE201" s="186">
        <f ca="1">IF(BE$5-$I$5&lt;$A94-1," ",IF(BE$5-$I$5+1&gt;'Primary Inputs'!$C$17,0,(SUM(OFFSET($I$77,0,BE$5-$I$5-$A94+1)))*$C147))</f>
        <v>0</v>
      </c>
      <c r="BF201" s="186">
        <f ca="1">IF(BF$5-$I$5&lt;$A94-1," ",IF(BF$5-$I$5+1&gt;'Primary Inputs'!$C$17,0,(SUM(OFFSET($I$77,0,BF$5-$I$5-$A94+1)))*$C147))</f>
        <v>0</v>
      </c>
    </row>
    <row r="202" spans="2:58">
      <c r="B202" s="134" t="s">
        <v>188</v>
      </c>
      <c r="C202" s="134">
        <f t="shared" ca="1" si="7"/>
        <v>0</v>
      </c>
      <c r="I202" s="186" t="str">
        <f ca="1">IF(I$5-$I$5&lt;$A95-1," ",IF(I$5-$I$5+1&gt;'Primary Inputs'!$C$17,0,(SUM(OFFSET($I$77,0,I$5-$I$5-$A95+1)))*$C148))</f>
        <v xml:space="preserve"> </v>
      </c>
      <c r="J202" s="186" t="str">
        <f ca="1">IF(J$5-$I$5&lt;$A95-1," ",IF(J$5-$I$5+1&gt;'Primary Inputs'!$C$17,0,(SUM(OFFSET($I$77,0,J$5-$I$5-$A95+1)))*$C148))</f>
        <v xml:space="preserve"> </v>
      </c>
      <c r="K202" s="186" t="str">
        <f ca="1">IF(K$5-$I$5&lt;$A95-1," ",IF(K$5-$I$5+1&gt;'Primary Inputs'!$C$17,0,(SUM(OFFSET($I$77,0,K$5-$I$5-$A95+1)))*$C148))</f>
        <v xml:space="preserve"> </v>
      </c>
      <c r="L202" s="186" t="str">
        <f ca="1">IF(L$5-$I$5&lt;$A95-1," ",IF(L$5-$I$5+1&gt;'Primary Inputs'!$C$17,0,(SUM(OFFSET($I$77,0,L$5-$I$5-$A95+1)))*$C148))</f>
        <v xml:space="preserve"> </v>
      </c>
      <c r="M202" s="186" t="str">
        <f ca="1">IF(M$5-$I$5&lt;$A95-1," ",IF(M$5-$I$5+1&gt;'Primary Inputs'!$C$17,0,(SUM(OFFSET($I$77,0,M$5-$I$5-$A95+1)))*$C148))</f>
        <v xml:space="preserve"> </v>
      </c>
      <c r="N202" s="186" t="str">
        <f ca="1">IF(N$5-$I$5&lt;$A95-1," ",IF(N$5-$I$5+1&gt;'Primary Inputs'!$C$17,0,(SUM(OFFSET($I$77,0,N$5-$I$5-$A95+1)))*$C148))</f>
        <v xml:space="preserve"> </v>
      </c>
      <c r="O202" s="186" t="str">
        <f ca="1">IF(O$5-$I$5&lt;$A95-1," ",IF(O$5-$I$5+1&gt;'Primary Inputs'!$C$17,0,(SUM(OFFSET($I$77,0,O$5-$I$5-$A95+1)))*$C148))</f>
        <v xml:space="preserve"> </v>
      </c>
      <c r="P202" s="186" t="str">
        <f ca="1">IF(P$5-$I$5&lt;$A95-1," ",IF(P$5-$I$5+1&gt;'Primary Inputs'!$C$17,0,(SUM(OFFSET($I$77,0,P$5-$I$5-$A95+1)))*$C148))</f>
        <v xml:space="preserve"> </v>
      </c>
      <c r="Q202" s="186" t="str">
        <f ca="1">IF(Q$5-$I$5&lt;$A95-1," ",IF(Q$5-$I$5+1&gt;'Primary Inputs'!$C$17,0,(SUM(OFFSET($I$77,0,Q$5-$I$5-$A95+1)))*$C148))</f>
        <v xml:space="preserve"> </v>
      </c>
      <c r="R202" s="186" t="str">
        <f ca="1">IF(R$5-$I$5&lt;$A95-1," ",IF(R$5-$I$5+1&gt;'Primary Inputs'!$C$17,0,(SUM(OFFSET($I$77,0,R$5-$I$5-$A95+1)))*$C148))</f>
        <v xml:space="preserve"> </v>
      </c>
      <c r="S202" s="186" t="str">
        <f ca="1">IF(S$5-$I$5&lt;$A95-1," ",IF(S$5-$I$5+1&gt;'Primary Inputs'!$C$17,0,(SUM(OFFSET($I$77,0,S$5-$I$5-$A95+1)))*$C148))</f>
        <v xml:space="preserve"> </v>
      </c>
      <c r="T202" s="186" t="str">
        <f ca="1">IF(T$5-$I$5&lt;$A95-1," ",IF(T$5-$I$5+1&gt;'Primary Inputs'!$C$17,0,(SUM(OFFSET($I$77,0,T$5-$I$5-$A95+1)))*$C148))</f>
        <v xml:space="preserve"> </v>
      </c>
      <c r="U202" s="186" t="str">
        <f ca="1">IF(U$5-$I$5&lt;$A95-1," ",IF(U$5-$I$5+1&gt;'Primary Inputs'!$C$17,0,(SUM(OFFSET($I$77,0,U$5-$I$5-$A95+1)))*$C148))</f>
        <v xml:space="preserve"> </v>
      </c>
      <c r="V202" s="186" t="str">
        <f ca="1">IF(V$5-$I$5&lt;$A95-1," ",IF(V$5-$I$5+1&gt;'Primary Inputs'!$C$17,0,(SUM(OFFSET($I$77,0,V$5-$I$5-$A95+1)))*$C148))</f>
        <v xml:space="preserve"> </v>
      </c>
      <c r="W202" s="186" t="str">
        <f ca="1">IF(W$5-$I$5&lt;$A95-1," ",IF(W$5-$I$5+1&gt;'Primary Inputs'!$C$17,0,(SUM(OFFSET($I$77,0,W$5-$I$5-$A95+1)))*$C148))</f>
        <v xml:space="preserve"> </v>
      </c>
      <c r="X202" s="186">
        <f ca="1">IF(X$5-$I$5&lt;$A95-1," ",IF(X$5-$I$5+1&gt;'Primary Inputs'!$C$17,0,(SUM(OFFSET($I$77,0,X$5-$I$5-$A95+1)))*$C148))</f>
        <v>0</v>
      </c>
      <c r="Y202" s="186">
        <f ca="1">IF(Y$5-$I$5&lt;$A95-1," ",IF(Y$5-$I$5+1&gt;'Primary Inputs'!$C$17,0,(SUM(OFFSET($I$77,0,Y$5-$I$5-$A95+1)))*$C148))</f>
        <v>0</v>
      </c>
      <c r="Z202" s="186">
        <f ca="1">IF(Z$5-$I$5&lt;$A95-1," ",IF(Z$5-$I$5+1&gt;'Primary Inputs'!$C$17,0,(SUM(OFFSET($I$77,0,Z$5-$I$5-$A95+1)))*$C148))</f>
        <v>0</v>
      </c>
      <c r="AA202" s="186">
        <f ca="1">IF(AA$5-$I$5&lt;$A95-1," ",IF(AA$5-$I$5+1&gt;'Primary Inputs'!$C$17,0,(SUM(OFFSET($I$77,0,AA$5-$I$5-$A95+1)))*$C148))</f>
        <v>0</v>
      </c>
      <c r="AB202" s="186">
        <f ca="1">IF(AB$5-$I$5&lt;$A95-1," ",IF(AB$5-$I$5+1&gt;'Primary Inputs'!$C$17,0,(SUM(OFFSET($I$77,0,AB$5-$I$5-$A95+1)))*$C148))</f>
        <v>0</v>
      </c>
      <c r="AC202" s="186">
        <f ca="1">IF(AC$5-$I$5&lt;$A95-1," ",IF(AC$5-$I$5+1&gt;'Primary Inputs'!$C$17,0,(SUM(OFFSET($I$77,0,AC$5-$I$5-$A95+1)))*$C148))</f>
        <v>0</v>
      </c>
      <c r="AD202" s="186">
        <f ca="1">IF(AD$5-$I$5&lt;$A95-1," ",IF(AD$5-$I$5+1&gt;'Primary Inputs'!$C$17,0,(SUM(OFFSET($I$77,0,AD$5-$I$5-$A95+1)))*$C148))</f>
        <v>0</v>
      </c>
      <c r="AE202" s="186">
        <f ca="1">IF(AE$5-$I$5&lt;$A95-1," ",IF(AE$5-$I$5+1&gt;'Primary Inputs'!$C$17,0,(SUM(OFFSET($I$77,0,AE$5-$I$5-$A95+1)))*$C148))</f>
        <v>0</v>
      </c>
      <c r="AF202" s="186">
        <f ca="1">IF(AF$5-$I$5&lt;$A95-1," ",IF(AF$5-$I$5+1&gt;'Primary Inputs'!$C$17,0,(SUM(OFFSET($I$77,0,AF$5-$I$5-$A95+1)))*$C148))</f>
        <v>0</v>
      </c>
      <c r="AG202" s="186">
        <f ca="1">IF(AG$5-$I$5&lt;$A95-1," ",IF(AG$5-$I$5+1&gt;'Primary Inputs'!$C$17,0,(SUM(OFFSET($I$77,0,AG$5-$I$5-$A95+1)))*$C148))</f>
        <v>0</v>
      </c>
      <c r="AH202" s="186">
        <f ca="1">IF(AH$5-$I$5&lt;$A95-1," ",IF(AH$5-$I$5+1&gt;'Primary Inputs'!$C$17,0,(SUM(OFFSET($I$77,0,AH$5-$I$5-$A95+1)))*$C148))</f>
        <v>0</v>
      </c>
      <c r="AI202" s="186">
        <f ca="1">IF(AI$5-$I$5&lt;$A95-1," ",IF(AI$5-$I$5+1&gt;'Primary Inputs'!$C$17,0,(SUM(OFFSET($I$77,0,AI$5-$I$5-$A95+1)))*$C148))</f>
        <v>0</v>
      </c>
      <c r="AJ202" s="186">
        <f ca="1">IF(AJ$5-$I$5&lt;$A95-1," ",IF(AJ$5-$I$5+1&gt;'Primary Inputs'!$C$17,0,(SUM(OFFSET($I$77,0,AJ$5-$I$5-$A95+1)))*$C148))</f>
        <v>0</v>
      </c>
      <c r="AK202" s="186">
        <f ca="1">IF(AK$5-$I$5&lt;$A95-1," ",IF(AK$5-$I$5+1&gt;'Primary Inputs'!$C$17,0,(SUM(OFFSET($I$77,0,AK$5-$I$5-$A95+1)))*$C148))</f>
        <v>0</v>
      </c>
      <c r="AL202" s="186">
        <f ca="1">IF(AL$5-$I$5&lt;$A95-1," ",IF(AL$5-$I$5+1&gt;'Primary Inputs'!$C$17,0,(SUM(OFFSET($I$77,0,AL$5-$I$5-$A95+1)))*$C148))</f>
        <v>0</v>
      </c>
      <c r="AM202" s="186">
        <f ca="1">IF(AM$5-$I$5&lt;$A95-1," ",IF(AM$5-$I$5+1&gt;'Primary Inputs'!$C$17,0,(SUM(OFFSET($I$77,0,AM$5-$I$5-$A95+1)))*$C148))</f>
        <v>0</v>
      </c>
      <c r="AN202" s="186">
        <f ca="1">IF(AN$5-$I$5&lt;$A95-1," ",IF(AN$5-$I$5+1&gt;'Primary Inputs'!$C$17,0,(SUM(OFFSET($I$77,0,AN$5-$I$5-$A95+1)))*$C148))</f>
        <v>0</v>
      </c>
      <c r="AO202" s="186">
        <f ca="1">IF(AO$5-$I$5&lt;$A95-1," ",IF(AO$5-$I$5+1&gt;'Primary Inputs'!$C$17,0,(SUM(OFFSET($I$77,0,AO$5-$I$5-$A95+1)))*$C148))</f>
        <v>0</v>
      </c>
      <c r="AP202" s="186">
        <f ca="1">IF(AP$5-$I$5&lt;$A95-1," ",IF(AP$5-$I$5+1&gt;'Primary Inputs'!$C$17,0,(SUM(OFFSET($I$77,0,AP$5-$I$5-$A95+1)))*$C148))</f>
        <v>0</v>
      </c>
      <c r="AQ202" s="186">
        <f ca="1">IF(AQ$5-$I$5&lt;$A95-1," ",IF(AQ$5-$I$5+1&gt;'Primary Inputs'!$C$17,0,(SUM(OFFSET($I$77,0,AQ$5-$I$5-$A95+1)))*$C148))</f>
        <v>0</v>
      </c>
      <c r="AR202" s="186">
        <f ca="1">IF(AR$5-$I$5&lt;$A95-1," ",IF(AR$5-$I$5+1&gt;'Primary Inputs'!$C$17,0,(SUM(OFFSET($I$77,0,AR$5-$I$5-$A95+1)))*$C148))</f>
        <v>0</v>
      </c>
      <c r="AS202" s="186">
        <f ca="1">IF(AS$5-$I$5&lt;$A95-1," ",IF(AS$5-$I$5+1&gt;'Primary Inputs'!$C$17,0,(SUM(OFFSET($I$77,0,AS$5-$I$5-$A95+1)))*$C148))</f>
        <v>0</v>
      </c>
      <c r="AT202" s="186">
        <f ca="1">IF(AT$5-$I$5&lt;$A95-1," ",IF(AT$5-$I$5+1&gt;'Primary Inputs'!$C$17,0,(SUM(OFFSET($I$77,0,AT$5-$I$5-$A95+1)))*$C148))</f>
        <v>0</v>
      </c>
      <c r="AU202" s="186">
        <f ca="1">IF(AU$5-$I$5&lt;$A95-1," ",IF(AU$5-$I$5+1&gt;'Primary Inputs'!$C$17,0,(SUM(OFFSET($I$77,0,AU$5-$I$5-$A95+1)))*$C148))</f>
        <v>0</v>
      </c>
      <c r="AV202" s="186">
        <f ca="1">IF(AV$5-$I$5&lt;$A95-1," ",IF(AV$5-$I$5+1&gt;'Primary Inputs'!$C$17,0,(SUM(OFFSET($I$77,0,AV$5-$I$5-$A95+1)))*$C148))</f>
        <v>0</v>
      </c>
      <c r="AW202" s="186">
        <f ca="1">IF(AW$5-$I$5&lt;$A95-1," ",IF(AW$5-$I$5+1&gt;'Primary Inputs'!$C$17,0,(SUM(OFFSET($I$77,0,AW$5-$I$5-$A95+1)))*$C148))</f>
        <v>0</v>
      </c>
      <c r="AX202" s="186">
        <f ca="1">IF(AX$5-$I$5&lt;$A95-1," ",IF(AX$5-$I$5+1&gt;'Primary Inputs'!$C$17,0,(SUM(OFFSET($I$77,0,AX$5-$I$5-$A95+1)))*$C148))</f>
        <v>0</v>
      </c>
      <c r="AY202" s="186">
        <f ca="1">IF(AY$5-$I$5&lt;$A95-1," ",IF(AY$5-$I$5+1&gt;'Primary Inputs'!$C$17,0,(SUM(OFFSET($I$77,0,AY$5-$I$5-$A95+1)))*$C148))</f>
        <v>0</v>
      </c>
      <c r="AZ202" s="186">
        <f ca="1">IF(AZ$5-$I$5&lt;$A95-1," ",IF(AZ$5-$I$5+1&gt;'Primary Inputs'!$C$17,0,(SUM(OFFSET($I$77,0,AZ$5-$I$5-$A95+1)))*$C148))</f>
        <v>0</v>
      </c>
      <c r="BA202" s="186">
        <f ca="1">IF(BA$5-$I$5&lt;$A95-1," ",IF(BA$5-$I$5+1&gt;'Primary Inputs'!$C$17,0,(SUM(OFFSET($I$77,0,BA$5-$I$5-$A95+1)))*$C148))</f>
        <v>0</v>
      </c>
      <c r="BB202" s="186">
        <f ca="1">IF(BB$5-$I$5&lt;$A95-1," ",IF(BB$5-$I$5+1&gt;'Primary Inputs'!$C$17,0,(SUM(OFFSET($I$77,0,BB$5-$I$5-$A95+1)))*$C148))</f>
        <v>0</v>
      </c>
      <c r="BC202" s="186">
        <f ca="1">IF(BC$5-$I$5&lt;$A95-1," ",IF(BC$5-$I$5+1&gt;'Primary Inputs'!$C$17,0,(SUM(OFFSET($I$77,0,BC$5-$I$5-$A95+1)))*$C148))</f>
        <v>0</v>
      </c>
      <c r="BD202" s="186">
        <f ca="1">IF(BD$5-$I$5&lt;$A95-1," ",IF(BD$5-$I$5+1&gt;'Primary Inputs'!$C$17,0,(SUM(OFFSET($I$77,0,BD$5-$I$5-$A95+1)))*$C148))</f>
        <v>0</v>
      </c>
      <c r="BE202" s="186">
        <f ca="1">IF(BE$5-$I$5&lt;$A95-1," ",IF(BE$5-$I$5+1&gt;'Primary Inputs'!$C$17,0,(SUM(OFFSET($I$77,0,BE$5-$I$5-$A95+1)))*$C148))</f>
        <v>0</v>
      </c>
      <c r="BF202" s="186">
        <f ca="1">IF(BF$5-$I$5&lt;$A95-1," ",IF(BF$5-$I$5+1&gt;'Primary Inputs'!$C$17,0,(SUM(OFFSET($I$77,0,BF$5-$I$5-$A95+1)))*$C148))</f>
        <v>0</v>
      </c>
    </row>
    <row r="203" spans="2:58">
      <c r="B203" s="134" t="s">
        <v>189</v>
      </c>
      <c r="C203" s="134">
        <f t="shared" ca="1" si="7"/>
        <v>0</v>
      </c>
      <c r="I203" s="186" t="str">
        <f ca="1">IF(I$5-$I$5&lt;$A96-1," ",IF(I$5-$I$5+1&gt;'Primary Inputs'!$C$17,0,(SUM(OFFSET($I$77,0,I$5-$I$5-$A96+1)))*$C149))</f>
        <v xml:space="preserve"> </v>
      </c>
      <c r="J203" s="186" t="str">
        <f ca="1">IF(J$5-$I$5&lt;$A96-1," ",IF(J$5-$I$5+1&gt;'Primary Inputs'!$C$17,0,(SUM(OFFSET($I$77,0,J$5-$I$5-$A96+1)))*$C149))</f>
        <v xml:space="preserve"> </v>
      </c>
      <c r="K203" s="186" t="str">
        <f ca="1">IF(K$5-$I$5&lt;$A96-1," ",IF(K$5-$I$5+1&gt;'Primary Inputs'!$C$17,0,(SUM(OFFSET($I$77,0,K$5-$I$5-$A96+1)))*$C149))</f>
        <v xml:space="preserve"> </v>
      </c>
      <c r="L203" s="186" t="str">
        <f ca="1">IF(L$5-$I$5&lt;$A96-1," ",IF(L$5-$I$5+1&gt;'Primary Inputs'!$C$17,0,(SUM(OFFSET($I$77,0,L$5-$I$5-$A96+1)))*$C149))</f>
        <v xml:space="preserve"> </v>
      </c>
      <c r="M203" s="186" t="str">
        <f ca="1">IF(M$5-$I$5&lt;$A96-1," ",IF(M$5-$I$5+1&gt;'Primary Inputs'!$C$17,0,(SUM(OFFSET($I$77,0,M$5-$I$5-$A96+1)))*$C149))</f>
        <v xml:space="preserve"> </v>
      </c>
      <c r="N203" s="186" t="str">
        <f ca="1">IF(N$5-$I$5&lt;$A96-1," ",IF(N$5-$I$5+1&gt;'Primary Inputs'!$C$17,0,(SUM(OFFSET($I$77,0,N$5-$I$5-$A96+1)))*$C149))</f>
        <v xml:space="preserve"> </v>
      </c>
      <c r="O203" s="186" t="str">
        <f ca="1">IF(O$5-$I$5&lt;$A96-1," ",IF(O$5-$I$5+1&gt;'Primary Inputs'!$C$17,0,(SUM(OFFSET($I$77,0,O$5-$I$5-$A96+1)))*$C149))</f>
        <v xml:space="preserve"> </v>
      </c>
      <c r="P203" s="186" t="str">
        <f ca="1">IF(P$5-$I$5&lt;$A96-1," ",IF(P$5-$I$5+1&gt;'Primary Inputs'!$C$17,0,(SUM(OFFSET($I$77,0,P$5-$I$5-$A96+1)))*$C149))</f>
        <v xml:space="preserve"> </v>
      </c>
      <c r="Q203" s="186" t="str">
        <f ca="1">IF(Q$5-$I$5&lt;$A96-1," ",IF(Q$5-$I$5+1&gt;'Primary Inputs'!$C$17,0,(SUM(OFFSET($I$77,0,Q$5-$I$5-$A96+1)))*$C149))</f>
        <v xml:space="preserve"> </v>
      </c>
      <c r="R203" s="186" t="str">
        <f ca="1">IF(R$5-$I$5&lt;$A96-1," ",IF(R$5-$I$5+1&gt;'Primary Inputs'!$C$17,0,(SUM(OFFSET($I$77,0,R$5-$I$5-$A96+1)))*$C149))</f>
        <v xml:space="preserve"> </v>
      </c>
      <c r="S203" s="186" t="str">
        <f ca="1">IF(S$5-$I$5&lt;$A96-1," ",IF(S$5-$I$5+1&gt;'Primary Inputs'!$C$17,0,(SUM(OFFSET($I$77,0,S$5-$I$5-$A96+1)))*$C149))</f>
        <v xml:space="preserve"> </v>
      </c>
      <c r="T203" s="186" t="str">
        <f ca="1">IF(T$5-$I$5&lt;$A96-1," ",IF(T$5-$I$5+1&gt;'Primary Inputs'!$C$17,0,(SUM(OFFSET($I$77,0,T$5-$I$5-$A96+1)))*$C149))</f>
        <v xml:space="preserve"> </v>
      </c>
      <c r="U203" s="186" t="str">
        <f ca="1">IF(U$5-$I$5&lt;$A96-1," ",IF(U$5-$I$5+1&gt;'Primary Inputs'!$C$17,0,(SUM(OFFSET($I$77,0,U$5-$I$5-$A96+1)))*$C149))</f>
        <v xml:space="preserve"> </v>
      </c>
      <c r="V203" s="186" t="str">
        <f ca="1">IF(V$5-$I$5&lt;$A96-1," ",IF(V$5-$I$5+1&gt;'Primary Inputs'!$C$17,0,(SUM(OFFSET($I$77,0,V$5-$I$5-$A96+1)))*$C149))</f>
        <v xml:space="preserve"> </v>
      </c>
      <c r="W203" s="186" t="str">
        <f ca="1">IF(W$5-$I$5&lt;$A96-1," ",IF(W$5-$I$5+1&gt;'Primary Inputs'!$C$17,0,(SUM(OFFSET($I$77,0,W$5-$I$5-$A96+1)))*$C149))</f>
        <v xml:space="preserve"> </v>
      </c>
      <c r="X203" s="186" t="str">
        <f ca="1">IF(X$5-$I$5&lt;$A96-1," ",IF(X$5-$I$5+1&gt;'Primary Inputs'!$C$17,0,(SUM(OFFSET($I$77,0,X$5-$I$5-$A96+1)))*$C149))</f>
        <v xml:space="preserve"> </v>
      </c>
      <c r="Y203" s="186">
        <f ca="1">IF(Y$5-$I$5&lt;$A96-1," ",IF(Y$5-$I$5+1&gt;'Primary Inputs'!$C$17,0,(SUM(OFFSET($I$77,0,Y$5-$I$5-$A96+1)))*$C149))</f>
        <v>0</v>
      </c>
      <c r="Z203" s="186">
        <f ca="1">IF(Z$5-$I$5&lt;$A96-1," ",IF(Z$5-$I$5+1&gt;'Primary Inputs'!$C$17,0,(SUM(OFFSET($I$77,0,Z$5-$I$5-$A96+1)))*$C149))</f>
        <v>0</v>
      </c>
      <c r="AA203" s="186">
        <f ca="1">IF(AA$5-$I$5&lt;$A96-1," ",IF(AA$5-$I$5+1&gt;'Primary Inputs'!$C$17,0,(SUM(OFFSET($I$77,0,AA$5-$I$5-$A96+1)))*$C149))</f>
        <v>0</v>
      </c>
      <c r="AB203" s="186">
        <f ca="1">IF(AB$5-$I$5&lt;$A96-1," ",IF(AB$5-$I$5+1&gt;'Primary Inputs'!$C$17,0,(SUM(OFFSET($I$77,0,AB$5-$I$5-$A96+1)))*$C149))</f>
        <v>0</v>
      </c>
      <c r="AC203" s="186">
        <f ca="1">IF(AC$5-$I$5&lt;$A96-1," ",IF(AC$5-$I$5+1&gt;'Primary Inputs'!$C$17,0,(SUM(OFFSET($I$77,0,AC$5-$I$5-$A96+1)))*$C149))</f>
        <v>0</v>
      </c>
      <c r="AD203" s="186">
        <f ca="1">IF(AD$5-$I$5&lt;$A96-1," ",IF(AD$5-$I$5+1&gt;'Primary Inputs'!$C$17,0,(SUM(OFFSET($I$77,0,AD$5-$I$5-$A96+1)))*$C149))</f>
        <v>0</v>
      </c>
      <c r="AE203" s="186">
        <f ca="1">IF(AE$5-$I$5&lt;$A96-1," ",IF(AE$5-$I$5+1&gt;'Primary Inputs'!$C$17,0,(SUM(OFFSET($I$77,0,AE$5-$I$5-$A96+1)))*$C149))</f>
        <v>0</v>
      </c>
      <c r="AF203" s="186">
        <f ca="1">IF(AF$5-$I$5&lt;$A96-1," ",IF(AF$5-$I$5+1&gt;'Primary Inputs'!$C$17,0,(SUM(OFFSET($I$77,0,AF$5-$I$5-$A96+1)))*$C149))</f>
        <v>0</v>
      </c>
      <c r="AG203" s="186">
        <f ca="1">IF(AG$5-$I$5&lt;$A96-1," ",IF(AG$5-$I$5+1&gt;'Primary Inputs'!$C$17,0,(SUM(OFFSET($I$77,0,AG$5-$I$5-$A96+1)))*$C149))</f>
        <v>0</v>
      </c>
      <c r="AH203" s="186">
        <f ca="1">IF(AH$5-$I$5&lt;$A96-1," ",IF(AH$5-$I$5+1&gt;'Primary Inputs'!$C$17,0,(SUM(OFFSET($I$77,0,AH$5-$I$5-$A96+1)))*$C149))</f>
        <v>0</v>
      </c>
      <c r="AI203" s="186">
        <f ca="1">IF(AI$5-$I$5&lt;$A96-1," ",IF(AI$5-$I$5+1&gt;'Primary Inputs'!$C$17,0,(SUM(OFFSET($I$77,0,AI$5-$I$5-$A96+1)))*$C149))</f>
        <v>0</v>
      </c>
      <c r="AJ203" s="186">
        <f ca="1">IF(AJ$5-$I$5&lt;$A96-1," ",IF(AJ$5-$I$5+1&gt;'Primary Inputs'!$C$17,0,(SUM(OFFSET($I$77,0,AJ$5-$I$5-$A96+1)))*$C149))</f>
        <v>0</v>
      </c>
      <c r="AK203" s="186">
        <f ca="1">IF(AK$5-$I$5&lt;$A96-1," ",IF(AK$5-$I$5+1&gt;'Primary Inputs'!$C$17,0,(SUM(OFFSET($I$77,0,AK$5-$I$5-$A96+1)))*$C149))</f>
        <v>0</v>
      </c>
      <c r="AL203" s="186">
        <f ca="1">IF(AL$5-$I$5&lt;$A96-1," ",IF(AL$5-$I$5+1&gt;'Primary Inputs'!$C$17,0,(SUM(OFFSET($I$77,0,AL$5-$I$5-$A96+1)))*$C149))</f>
        <v>0</v>
      </c>
      <c r="AM203" s="186">
        <f ca="1">IF(AM$5-$I$5&lt;$A96-1," ",IF(AM$5-$I$5+1&gt;'Primary Inputs'!$C$17,0,(SUM(OFFSET($I$77,0,AM$5-$I$5-$A96+1)))*$C149))</f>
        <v>0</v>
      </c>
      <c r="AN203" s="186">
        <f ca="1">IF(AN$5-$I$5&lt;$A96-1," ",IF(AN$5-$I$5+1&gt;'Primary Inputs'!$C$17,0,(SUM(OFFSET($I$77,0,AN$5-$I$5-$A96+1)))*$C149))</f>
        <v>0</v>
      </c>
      <c r="AO203" s="186">
        <f ca="1">IF(AO$5-$I$5&lt;$A96-1," ",IF(AO$5-$I$5+1&gt;'Primary Inputs'!$C$17,0,(SUM(OFFSET($I$77,0,AO$5-$I$5-$A96+1)))*$C149))</f>
        <v>0</v>
      </c>
      <c r="AP203" s="186">
        <f ca="1">IF(AP$5-$I$5&lt;$A96-1," ",IF(AP$5-$I$5+1&gt;'Primary Inputs'!$C$17,0,(SUM(OFFSET($I$77,0,AP$5-$I$5-$A96+1)))*$C149))</f>
        <v>0</v>
      </c>
      <c r="AQ203" s="186">
        <f ca="1">IF(AQ$5-$I$5&lt;$A96-1," ",IF(AQ$5-$I$5+1&gt;'Primary Inputs'!$C$17,0,(SUM(OFFSET($I$77,0,AQ$5-$I$5-$A96+1)))*$C149))</f>
        <v>0</v>
      </c>
      <c r="AR203" s="186">
        <f ca="1">IF(AR$5-$I$5&lt;$A96-1," ",IF(AR$5-$I$5+1&gt;'Primary Inputs'!$C$17,0,(SUM(OFFSET($I$77,0,AR$5-$I$5-$A96+1)))*$C149))</f>
        <v>0</v>
      </c>
      <c r="AS203" s="186">
        <f ca="1">IF(AS$5-$I$5&lt;$A96-1," ",IF(AS$5-$I$5+1&gt;'Primary Inputs'!$C$17,0,(SUM(OFFSET($I$77,0,AS$5-$I$5-$A96+1)))*$C149))</f>
        <v>0</v>
      </c>
      <c r="AT203" s="186">
        <f ca="1">IF(AT$5-$I$5&lt;$A96-1," ",IF(AT$5-$I$5+1&gt;'Primary Inputs'!$C$17,0,(SUM(OFFSET($I$77,0,AT$5-$I$5-$A96+1)))*$C149))</f>
        <v>0</v>
      </c>
      <c r="AU203" s="186">
        <f ca="1">IF(AU$5-$I$5&lt;$A96-1," ",IF(AU$5-$I$5+1&gt;'Primary Inputs'!$C$17,0,(SUM(OFFSET($I$77,0,AU$5-$I$5-$A96+1)))*$C149))</f>
        <v>0</v>
      </c>
      <c r="AV203" s="186">
        <f ca="1">IF(AV$5-$I$5&lt;$A96-1," ",IF(AV$5-$I$5+1&gt;'Primary Inputs'!$C$17,0,(SUM(OFFSET($I$77,0,AV$5-$I$5-$A96+1)))*$C149))</f>
        <v>0</v>
      </c>
      <c r="AW203" s="186">
        <f ca="1">IF(AW$5-$I$5&lt;$A96-1," ",IF(AW$5-$I$5+1&gt;'Primary Inputs'!$C$17,0,(SUM(OFFSET($I$77,0,AW$5-$I$5-$A96+1)))*$C149))</f>
        <v>0</v>
      </c>
      <c r="AX203" s="186">
        <f ca="1">IF(AX$5-$I$5&lt;$A96-1," ",IF(AX$5-$I$5+1&gt;'Primary Inputs'!$C$17,0,(SUM(OFFSET($I$77,0,AX$5-$I$5-$A96+1)))*$C149))</f>
        <v>0</v>
      </c>
      <c r="AY203" s="186">
        <f ca="1">IF(AY$5-$I$5&lt;$A96-1," ",IF(AY$5-$I$5+1&gt;'Primary Inputs'!$C$17,0,(SUM(OFFSET($I$77,0,AY$5-$I$5-$A96+1)))*$C149))</f>
        <v>0</v>
      </c>
      <c r="AZ203" s="186">
        <f ca="1">IF(AZ$5-$I$5&lt;$A96-1," ",IF(AZ$5-$I$5+1&gt;'Primary Inputs'!$C$17,0,(SUM(OFFSET($I$77,0,AZ$5-$I$5-$A96+1)))*$C149))</f>
        <v>0</v>
      </c>
      <c r="BA203" s="186">
        <f ca="1">IF(BA$5-$I$5&lt;$A96-1," ",IF(BA$5-$I$5+1&gt;'Primary Inputs'!$C$17,0,(SUM(OFFSET($I$77,0,BA$5-$I$5-$A96+1)))*$C149))</f>
        <v>0</v>
      </c>
      <c r="BB203" s="186">
        <f ca="1">IF(BB$5-$I$5&lt;$A96-1," ",IF(BB$5-$I$5+1&gt;'Primary Inputs'!$C$17,0,(SUM(OFFSET($I$77,0,BB$5-$I$5-$A96+1)))*$C149))</f>
        <v>0</v>
      </c>
      <c r="BC203" s="186">
        <f ca="1">IF(BC$5-$I$5&lt;$A96-1," ",IF(BC$5-$I$5+1&gt;'Primary Inputs'!$C$17,0,(SUM(OFFSET($I$77,0,BC$5-$I$5-$A96+1)))*$C149))</f>
        <v>0</v>
      </c>
      <c r="BD203" s="186">
        <f ca="1">IF(BD$5-$I$5&lt;$A96-1," ",IF(BD$5-$I$5+1&gt;'Primary Inputs'!$C$17,0,(SUM(OFFSET($I$77,0,BD$5-$I$5-$A96+1)))*$C149))</f>
        <v>0</v>
      </c>
      <c r="BE203" s="186">
        <f ca="1">IF(BE$5-$I$5&lt;$A96-1," ",IF(BE$5-$I$5+1&gt;'Primary Inputs'!$C$17,0,(SUM(OFFSET($I$77,0,BE$5-$I$5-$A96+1)))*$C149))</f>
        <v>0</v>
      </c>
      <c r="BF203" s="186">
        <f ca="1">IF(BF$5-$I$5&lt;$A96-1," ",IF(BF$5-$I$5+1&gt;'Primary Inputs'!$C$17,0,(SUM(OFFSET($I$77,0,BF$5-$I$5-$A96+1)))*$C149))</f>
        <v>0</v>
      </c>
    </row>
    <row r="204" spans="2:58">
      <c r="B204" s="134" t="s">
        <v>190</v>
      </c>
      <c r="C204" s="134">
        <f t="shared" ca="1" si="7"/>
        <v>0</v>
      </c>
      <c r="I204" s="186" t="str">
        <f ca="1">IF(I$5-$I$5&lt;$A97-1," ",IF(I$5-$I$5+1&gt;'Primary Inputs'!$C$17,0,(SUM(OFFSET($I$77,0,I$5-$I$5-$A97+1)))*$C150))</f>
        <v xml:space="preserve"> </v>
      </c>
      <c r="J204" s="186" t="str">
        <f ca="1">IF(J$5-$I$5&lt;$A97-1," ",IF(J$5-$I$5+1&gt;'Primary Inputs'!$C$17,0,(SUM(OFFSET($I$77,0,J$5-$I$5-$A97+1)))*$C150))</f>
        <v xml:space="preserve"> </v>
      </c>
      <c r="K204" s="186" t="str">
        <f ca="1">IF(K$5-$I$5&lt;$A97-1," ",IF(K$5-$I$5+1&gt;'Primary Inputs'!$C$17,0,(SUM(OFFSET($I$77,0,K$5-$I$5-$A97+1)))*$C150))</f>
        <v xml:space="preserve"> </v>
      </c>
      <c r="L204" s="186" t="str">
        <f ca="1">IF(L$5-$I$5&lt;$A97-1," ",IF(L$5-$I$5+1&gt;'Primary Inputs'!$C$17,0,(SUM(OFFSET($I$77,0,L$5-$I$5-$A97+1)))*$C150))</f>
        <v xml:space="preserve"> </v>
      </c>
      <c r="M204" s="186" t="str">
        <f ca="1">IF(M$5-$I$5&lt;$A97-1," ",IF(M$5-$I$5+1&gt;'Primary Inputs'!$C$17,0,(SUM(OFFSET($I$77,0,M$5-$I$5-$A97+1)))*$C150))</f>
        <v xml:space="preserve"> </v>
      </c>
      <c r="N204" s="186" t="str">
        <f ca="1">IF(N$5-$I$5&lt;$A97-1," ",IF(N$5-$I$5+1&gt;'Primary Inputs'!$C$17,0,(SUM(OFFSET($I$77,0,N$5-$I$5-$A97+1)))*$C150))</f>
        <v xml:space="preserve"> </v>
      </c>
      <c r="O204" s="186" t="str">
        <f ca="1">IF(O$5-$I$5&lt;$A97-1," ",IF(O$5-$I$5+1&gt;'Primary Inputs'!$C$17,0,(SUM(OFFSET($I$77,0,O$5-$I$5-$A97+1)))*$C150))</f>
        <v xml:space="preserve"> </v>
      </c>
      <c r="P204" s="186" t="str">
        <f ca="1">IF(P$5-$I$5&lt;$A97-1," ",IF(P$5-$I$5+1&gt;'Primary Inputs'!$C$17,0,(SUM(OFFSET($I$77,0,P$5-$I$5-$A97+1)))*$C150))</f>
        <v xml:space="preserve"> </v>
      </c>
      <c r="Q204" s="186" t="str">
        <f ca="1">IF(Q$5-$I$5&lt;$A97-1," ",IF(Q$5-$I$5+1&gt;'Primary Inputs'!$C$17,0,(SUM(OFFSET($I$77,0,Q$5-$I$5-$A97+1)))*$C150))</f>
        <v xml:space="preserve"> </v>
      </c>
      <c r="R204" s="186" t="str">
        <f ca="1">IF(R$5-$I$5&lt;$A97-1," ",IF(R$5-$I$5+1&gt;'Primary Inputs'!$C$17,0,(SUM(OFFSET($I$77,0,R$5-$I$5-$A97+1)))*$C150))</f>
        <v xml:space="preserve"> </v>
      </c>
      <c r="S204" s="186" t="str">
        <f ca="1">IF(S$5-$I$5&lt;$A97-1," ",IF(S$5-$I$5+1&gt;'Primary Inputs'!$C$17,0,(SUM(OFFSET($I$77,0,S$5-$I$5-$A97+1)))*$C150))</f>
        <v xml:space="preserve"> </v>
      </c>
      <c r="T204" s="186" t="str">
        <f ca="1">IF(T$5-$I$5&lt;$A97-1," ",IF(T$5-$I$5+1&gt;'Primary Inputs'!$C$17,0,(SUM(OFFSET($I$77,0,T$5-$I$5-$A97+1)))*$C150))</f>
        <v xml:space="preserve"> </v>
      </c>
      <c r="U204" s="186" t="str">
        <f ca="1">IF(U$5-$I$5&lt;$A97-1," ",IF(U$5-$I$5+1&gt;'Primary Inputs'!$C$17,0,(SUM(OFFSET($I$77,0,U$5-$I$5-$A97+1)))*$C150))</f>
        <v xml:space="preserve"> </v>
      </c>
      <c r="V204" s="186" t="str">
        <f ca="1">IF(V$5-$I$5&lt;$A97-1," ",IF(V$5-$I$5+1&gt;'Primary Inputs'!$C$17,0,(SUM(OFFSET($I$77,0,V$5-$I$5-$A97+1)))*$C150))</f>
        <v xml:space="preserve"> </v>
      </c>
      <c r="W204" s="186" t="str">
        <f ca="1">IF(W$5-$I$5&lt;$A97-1," ",IF(W$5-$I$5+1&gt;'Primary Inputs'!$C$17,0,(SUM(OFFSET($I$77,0,W$5-$I$5-$A97+1)))*$C150))</f>
        <v xml:space="preserve"> </v>
      </c>
      <c r="X204" s="186" t="str">
        <f ca="1">IF(X$5-$I$5&lt;$A97-1," ",IF(X$5-$I$5+1&gt;'Primary Inputs'!$C$17,0,(SUM(OFFSET($I$77,0,X$5-$I$5-$A97+1)))*$C150))</f>
        <v xml:space="preserve"> </v>
      </c>
      <c r="Y204" s="186" t="str">
        <f ca="1">IF(Y$5-$I$5&lt;$A97-1," ",IF(Y$5-$I$5+1&gt;'Primary Inputs'!$C$17,0,(SUM(OFFSET($I$77,0,Y$5-$I$5-$A97+1)))*$C150))</f>
        <v xml:space="preserve"> </v>
      </c>
      <c r="Z204" s="186">
        <f ca="1">IF(Z$5-$I$5&lt;$A97-1," ",IF(Z$5-$I$5+1&gt;'Primary Inputs'!$C$17,0,(SUM(OFFSET($I$77,0,Z$5-$I$5-$A97+1)))*$C150))</f>
        <v>0</v>
      </c>
      <c r="AA204" s="186">
        <f ca="1">IF(AA$5-$I$5&lt;$A97-1," ",IF(AA$5-$I$5+1&gt;'Primary Inputs'!$C$17,0,(SUM(OFFSET($I$77,0,AA$5-$I$5-$A97+1)))*$C150))</f>
        <v>0</v>
      </c>
      <c r="AB204" s="186">
        <f ca="1">IF(AB$5-$I$5&lt;$A97-1," ",IF(AB$5-$I$5+1&gt;'Primary Inputs'!$C$17,0,(SUM(OFFSET($I$77,0,AB$5-$I$5-$A97+1)))*$C150))</f>
        <v>0</v>
      </c>
      <c r="AC204" s="186">
        <f ca="1">IF(AC$5-$I$5&lt;$A97-1," ",IF(AC$5-$I$5+1&gt;'Primary Inputs'!$C$17,0,(SUM(OFFSET($I$77,0,AC$5-$I$5-$A97+1)))*$C150))</f>
        <v>0</v>
      </c>
      <c r="AD204" s="186">
        <f ca="1">IF(AD$5-$I$5&lt;$A97-1," ",IF(AD$5-$I$5+1&gt;'Primary Inputs'!$C$17,0,(SUM(OFFSET($I$77,0,AD$5-$I$5-$A97+1)))*$C150))</f>
        <v>0</v>
      </c>
      <c r="AE204" s="186">
        <f ca="1">IF(AE$5-$I$5&lt;$A97-1," ",IF(AE$5-$I$5+1&gt;'Primary Inputs'!$C$17,0,(SUM(OFFSET($I$77,0,AE$5-$I$5-$A97+1)))*$C150))</f>
        <v>0</v>
      </c>
      <c r="AF204" s="186">
        <f ca="1">IF(AF$5-$I$5&lt;$A97-1," ",IF(AF$5-$I$5+1&gt;'Primary Inputs'!$C$17,0,(SUM(OFFSET($I$77,0,AF$5-$I$5-$A97+1)))*$C150))</f>
        <v>0</v>
      </c>
      <c r="AG204" s="186">
        <f ca="1">IF(AG$5-$I$5&lt;$A97-1," ",IF(AG$5-$I$5+1&gt;'Primary Inputs'!$C$17,0,(SUM(OFFSET($I$77,0,AG$5-$I$5-$A97+1)))*$C150))</f>
        <v>0</v>
      </c>
      <c r="AH204" s="186">
        <f ca="1">IF(AH$5-$I$5&lt;$A97-1," ",IF(AH$5-$I$5+1&gt;'Primary Inputs'!$C$17,0,(SUM(OFFSET($I$77,0,AH$5-$I$5-$A97+1)))*$C150))</f>
        <v>0</v>
      </c>
      <c r="AI204" s="186">
        <f ca="1">IF(AI$5-$I$5&lt;$A97-1," ",IF(AI$5-$I$5+1&gt;'Primary Inputs'!$C$17,0,(SUM(OFFSET($I$77,0,AI$5-$I$5-$A97+1)))*$C150))</f>
        <v>0</v>
      </c>
      <c r="AJ204" s="186">
        <f ca="1">IF(AJ$5-$I$5&lt;$A97-1," ",IF(AJ$5-$I$5+1&gt;'Primary Inputs'!$C$17,0,(SUM(OFFSET($I$77,0,AJ$5-$I$5-$A97+1)))*$C150))</f>
        <v>0</v>
      </c>
      <c r="AK204" s="186">
        <f ca="1">IF(AK$5-$I$5&lt;$A97-1," ",IF(AK$5-$I$5+1&gt;'Primary Inputs'!$C$17,0,(SUM(OFFSET($I$77,0,AK$5-$I$5-$A97+1)))*$C150))</f>
        <v>0</v>
      </c>
      <c r="AL204" s="186">
        <f ca="1">IF(AL$5-$I$5&lt;$A97-1," ",IF(AL$5-$I$5+1&gt;'Primary Inputs'!$C$17,0,(SUM(OFFSET($I$77,0,AL$5-$I$5-$A97+1)))*$C150))</f>
        <v>0</v>
      </c>
      <c r="AM204" s="186">
        <f ca="1">IF(AM$5-$I$5&lt;$A97-1," ",IF(AM$5-$I$5+1&gt;'Primary Inputs'!$C$17,0,(SUM(OFFSET($I$77,0,AM$5-$I$5-$A97+1)))*$C150))</f>
        <v>0</v>
      </c>
      <c r="AN204" s="186">
        <f ca="1">IF(AN$5-$I$5&lt;$A97-1," ",IF(AN$5-$I$5+1&gt;'Primary Inputs'!$C$17,0,(SUM(OFFSET($I$77,0,AN$5-$I$5-$A97+1)))*$C150))</f>
        <v>0</v>
      </c>
      <c r="AO204" s="186">
        <f ca="1">IF(AO$5-$I$5&lt;$A97-1," ",IF(AO$5-$I$5+1&gt;'Primary Inputs'!$C$17,0,(SUM(OFFSET($I$77,0,AO$5-$I$5-$A97+1)))*$C150))</f>
        <v>0</v>
      </c>
      <c r="AP204" s="186">
        <f ca="1">IF(AP$5-$I$5&lt;$A97-1," ",IF(AP$5-$I$5+1&gt;'Primary Inputs'!$C$17,0,(SUM(OFFSET($I$77,0,AP$5-$I$5-$A97+1)))*$C150))</f>
        <v>0</v>
      </c>
      <c r="AQ204" s="186">
        <f ca="1">IF(AQ$5-$I$5&lt;$A97-1," ",IF(AQ$5-$I$5+1&gt;'Primary Inputs'!$C$17,0,(SUM(OFFSET($I$77,0,AQ$5-$I$5-$A97+1)))*$C150))</f>
        <v>0</v>
      </c>
      <c r="AR204" s="186">
        <f ca="1">IF(AR$5-$I$5&lt;$A97-1," ",IF(AR$5-$I$5+1&gt;'Primary Inputs'!$C$17,0,(SUM(OFFSET($I$77,0,AR$5-$I$5-$A97+1)))*$C150))</f>
        <v>0</v>
      </c>
      <c r="AS204" s="186">
        <f ca="1">IF(AS$5-$I$5&lt;$A97-1," ",IF(AS$5-$I$5+1&gt;'Primary Inputs'!$C$17,0,(SUM(OFFSET($I$77,0,AS$5-$I$5-$A97+1)))*$C150))</f>
        <v>0</v>
      </c>
      <c r="AT204" s="186">
        <f ca="1">IF(AT$5-$I$5&lt;$A97-1," ",IF(AT$5-$I$5+1&gt;'Primary Inputs'!$C$17,0,(SUM(OFFSET($I$77,0,AT$5-$I$5-$A97+1)))*$C150))</f>
        <v>0</v>
      </c>
      <c r="AU204" s="186">
        <f ca="1">IF(AU$5-$I$5&lt;$A97-1," ",IF(AU$5-$I$5+1&gt;'Primary Inputs'!$C$17,0,(SUM(OFFSET($I$77,0,AU$5-$I$5-$A97+1)))*$C150))</f>
        <v>0</v>
      </c>
      <c r="AV204" s="186">
        <f ca="1">IF(AV$5-$I$5&lt;$A97-1," ",IF(AV$5-$I$5+1&gt;'Primary Inputs'!$C$17,0,(SUM(OFFSET($I$77,0,AV$5-$I$5-$A97+1)))*$C150))</f>
        <v>0</v>
      </c>
      <c r="AW204" s="186">
        <f ca="1">IF(AW$5-$I$5&lt;$A97-1," ",IF(AW$5-$I$5+1&gt;'Primary Inputs'!$C$17,0,(SUM(OFFSET($I$77,0,AW$5-$I$5-$A97+1)))*$C150))</f>
        <v>0</v>
      </c>
      <c r="AX204" s="186">
        <f ca="1">IF(AX$5-$I$5&lt;$A97-1," ",IF(AX$5-$I$5+1&gt;'Primary Inputs'!$C$17,0,(SUM(OFFSET($I$77,0,AX$5-$I$5-$A97+1)))*$C150))</f>
        <v>0</v>
      </c>
      <c r="AY204" s="186">
        <f ca="1">IF(AY$5-$I$5&lt;$A97-1," ",IF(AY$5-$I$5+1&gt;'Primary Inputs'!$C$17,0,(SUM(OFFSET($I$77,0,AY$5-$I$5-$A97+1)))*$C150))</f>
        <v>0</v>
      </c>
      <c r="AZ204" s="186">
        <f ca="1">IF(AZ$5-$I$5&lt;$A97-1," ",IF(AZ$5-$I$5+1&gt;'Primary Inputs'!$C$17,0,(SUM(OFFSET($I$77,0,AZ$5-$I$5-$A97+1)))*$C150))</f>
        <v>0</v>
      </c>
      <c r="BA204" s="186">
        <f ca="1">IF(BA$5-$I$5&lt;$A97-1," ",IF(BA$5-$I$5+1&gt;'Primary Inputs'!$C$17,0,(SUM(OFFSET($I$77,0,BA$5-$I$5-$A97+1)))*$C150))</f>
        <v>0</v>
      </c>
      <c r="BB204" s="186">
        <f ca="1">IF(BB$5-$I$5&lt;$A97-1," ",IF(BB$5-$I$5+1&gt;'Primary Inputs'!$C$17,0,(SUM(OFFSET($I$77,0,BB$5-$I$5-$A97+1)))*$C150))</f>
        <v>0</v>
      </c>
      <c r="BC204" s="186">
        <f ca="1">IF(BC$5-$I$5&lt;$A97-1," ",IF(BC$5-$I$5+1&gt;'Primary Inputs'!$C$17,0,(SUM(OFFSET($I$77,0,BC$5-$I$5-$A97+1)))*$C150))</f>
        <v>0</v>
      </c>
      <c r="BD204" s="186">
        <f ca="1">IF(BD$5-$I$5&lt;$A97-1," ",IF(BD$5-$I$5+1&gt;'Primary Inputs'!$C$17,0,(SUM(OFFSET($I$77,0,BD$5-$I$5-$A97+1)))*$C150))</f>
        <v>0</v>
      </c>
      <c r="BE204" s="186">
        <f ca="1">IF(BE$5-$I$5&lt;$A97-1," ",IF(BE$5-$I$5+1&gt;'Primary Inputs'!$C$17,0,(SUM(OFFSET($I$77,0,BE$5-$I$5-$A97+1)))*$C150))</f>
        <v>0</v>
      </c>
      <c r="BF204" s="186">
        <f ca="1">IF(BF$5-$I$5&lt;$A97-1," ",IF(BF$5-$I$5+1&gt;'Primary Inputs'!$C$17,0,(SUM(OFFSET($I$77,0,BF$5-$I$5-$A97+1)))*$C150))</f>
        <v>0</v>
      </c>
    </row>
    <row r="205" spans="2:58">
      <c r="B205" s="134" t="s">
        <v>191</v>
      </c>
      <c r="C205" s="134">
        <f t="shared" ca="1" si="7"/>
        <v>0</v>
      </c>
      <c r="I205" s="186" t="str">
        <f ca="1">IF(I$5-$I$5&lt;$A98-1," ",IF(I$5-$I$5+1&gt;'Primary Inputs'!$C$17,0,(SUM(OFFSET($I$77,0,I$5-$I$5-$A98+1)))*$C151))</f>
        <v xml:space="preserve"> </v>
      </c>
      <c r="J205" s="186" t="str">
        <f ca="1">IF(J$5-$I$5&lt;$A98-1," ",IF(J$5-$I$5+1&gt;'Primary Inputs'!$C$17,0,(SUM(OFFSET($I$77,0,J$5-$I$5-$A98+1)))*$C151))</f>
        <v xml:space="preserve"> </v>
      </c>
      <c r="K205" s="186" t="str">
        <f ca="1">IF(K$5-$I$5&lt;$A98-1," ",IF(K$5-$I$5+1&gt;'Primary Inputs'!$C$17,0,(SUM(OFFSET($I$77,0,K$5-$I$5-$A98+1)))*$C151))</f>
        <v xml:space="preserve"> </v>
      </c>
      <c r="L205" s="186" t="str">
        <f ca="1">IF(L$5-$I$5&lt;$A98-1," ",IF(L$5-$I$5+1&gt;'Primary Inputs'!$C$17,0,(SUM(OFFSET($I$77,0,L$5-$I$5-$A98+1)))*$C151))</f>
        <v xml:space="preserve"> </v>
      </c>
      <c r="M205" s="186" t="str">
        <f ca="1">IF(M$5-$I$5&lt;$A98-1," ",IF(M$5-$I$5+1&gt;'Primary Inputs'!$C$17,0,(SUM(OFFSET($I$77,0,M$5-$I$5-$A98+1)))*$C151))</f>
        <v xml:space="preserve"> </v>
      </c>
      <c r="N205" s="186" t="str">
        <f ca="1">IF(N$5-$I$5&lt;$A98-1," ",IF(N$5-$I$5+1&gt;'Primary Inputs'!$C$17,0,(SUM(OFFSET($I$77,0,N$5-$I$5-$A98+1)))*$C151))</f>
        <v xml:space="preserve"> </v>
      </c>
      <c r="O205" s="186" t="str">
        <f ca="1">IF(O$5-$I$5&lt;$A98-1," ",IF(O$5-$I$5+1&gt;'Primary Inputs'!$C$17,0,(SUM(OFFSET($I$77,0,O$5-$I$5-$A98+1)))*$C151))</f>
        <v xml:space="preserve"> </v>
      </c>
      <c r="P205" s="186" t="str">
        <f ca="1">IF(P$5-$I$5&lt;$A98-1," ",IF(P$5-$I$5+1&gt;'Primary Inputs'!$C$17,0,(SUM(OFFSET($I$77,0,P$5-$I$5-$A98+1)))*$C151))</f>
        <v xml:space="preserve"> </v>
      </c>
      <c r="Q205" s="186" t="str">
        <f ca="1">IF(Q$5-$I$5&lt;$A98-1," ",IF(Q$5-$I$5+1&gt;'Primary Inputs'!$C$17,0,(SUM(OFFSET($I$77,0,Q$5-$I$5-$A98+1)))*$C151))</f>
        <v xml:space="preserve"> </v>
      </c>
      <c r="R205" s="186" t="str">
        <f ca="1">IF(R$5-$I$5&lt;$A98-1," ",IF(R$5-$I$5+1&gt;'Primary Inputs'!$C$17,0,(SUM(OFFSET($I$77,0,R$5-$I$5-$A98+1)))*$C151))</f>
        <v xml:space="preserve"> </v>
      </c>
      <c r="S205" s="186" t="str">
        <f ca="1">IF(S$5-$I$5&lt;$A98-1," ",IF(S$5-$I$5+1&gt;'Primary Inputs'!$C$17,0,(SUM(OFFSET($I$77,0,S$5-$I$5-$A98+1)))*$C151))</f>
        <v xml:space="preserve"> </v>
      </c>
      <c r="T205" s="186" t="str">
        <f ca="1">IF(T$5-$I$5&lt;$A98-1," ",IF(T$5-$I$5+1&gt;'Primary Inputs'!$C$17,0,(SUM(OFFSET($I$77,0,T$5-$I$5-$A98+1)))*$C151))</f>
        <v xml:space="preserve"> </v>
      </c>
      <c r="U205" s="186" t="str">
        <f ca="1">IF(U$5-$I$5&lt;$A98-1," ",IF(U$5-$I$5+1&gt;'Primary Inputs'!$C$17,0,(SUM(OFFSET($I$77,0,U$5-$I$5-$A98+1)))*$C151))</f>
        <v xml:space="preserve"> </v>
      </c>
      <c r="V205" s="186" t="str">
        <f ca="1">IF(V$5-$I$5&lt;$A98-1," ",IF(V$5-$I$5+1&gt;'Primary Inputs'!$C$17,0,(SUM(OFFSET($I$77,0,V$5-$I$5-$A98+1)))*$C151))</f>
        <v xml:space="preserve"> </v>
      </c>
      <c r="W205" s="186" t="str">
        <f ca="1">IF(W$5-$I$5&lt;$A98-1," ",IF(W$5-$I$5+1&gt;'Primary Inputs'!$C$17,0,(SUM(OFFSET($I$77,0,W$5-$I$5-$A98+1)))*$C151))</f>
        <v xml:space="preserve"> </v>
      </c>
      <c r="X205" s="186" t="str">
        <f ca="1">IF(X$5-$I$5&lt;$A98-1," ",IF(X$5-$I$5+1&gt;'Primary Inputs'!$C$17,0,(SUM(OFFSET($I$77,0,X$5-$I$5-$A98+1)))*$C151))</f>
        <v xml:space="preserve"> </v>
      </c>
      <c r="Y205" s="186" t="str">
        <f ca="1">IF(Y$5-$I$5&lt;$A98-1," ",IF(Y$5-$I$5+1&gt;'Primary Inputs'!$C$17,0,(SUM(OFFSET($I$77,0,Y$5-$I$5-$A98+1)))*$C151))</f>
        <v xml:space="preserve"> </v>
      </c>
      <c r="Z205" s="186" t="str">
        <f ca="1">IF(Z$5-$I$5&lt;$A98-1," ",IF(Z$5-$I$5+1&gt;'Primary Inputs'!$C$17,0,(SUM(OFFSET($I$77,0,Z$5-$I$5-$A98+1)))*$C151))</f>
        <v xml:space="preserve"> </v>
      </c>
      <c r="AA205" s="186">
        <f ca="1">IF(AA$5-$I$5&lt;$A98-1," ",IF(AA$5-$I$5+1&gt;'Primary Inputs'!$C$17,0,(SUM(OFFSET($I$77,0,AA$5-$I$5-$A98+1)))*$C151))</f>
        <v>0</v>
      </c>
      <c r="AB205" s="186">
        <f ca="1">IF(AB$5-$I$5&lt;$A98-1," ",IF(AB$5-$I$5+1&gt;'Primary Inputs'!$C$17,0,(SUM(OFFSET($I$77,0,AB$5-$I$5-$A98+1)))*$C151))</f>
        <v>0</v>
      </c>
      <c r="AC205" s="186">
        <f ca="1">IF(AC$5-$I$5&lt;$A98-1," ",IF(AC$5-$I$5+1&gt;'Primary Inputs'!$C$17,0,(SUM(OFFSET($I$77,0,AC$5-$I$5-$A98+1)))*$C151))</f>
        <v>0</v>
      </c>
      <c r="AD205" s="186">
        <f ca="1">IF(AD$5-$I$5&lt;$A98-1," ",IF(AD$5-$I$5+1&gt;'Primary Inputs'!$C$17,0,(SUM(OFFSET($I$77,0,AD$5-$I$5-$A98+1)))*$C151))</f>
        <v>0</v>
      </c>
      <c r="AE205" s="186">
        <f ca="1">IF(AE$5-$I$5&lt;$A98-1," ",IF(AE$5-$I$5+1&gt;'Primary Inputs'!$C$17,0,(SUM(OFFSET($I$77,0,AE$5-$I$5-$A98+1)))*$C151))</f>
        <v>0</v>
      </c>
      <c r="AF205" s="186">
        <f ca="1">IF(AF$5-$I$5&lt;$A98-1," ",IF(AF$5-$I$5+1&gt;'Primary Inputs'!$C$17,0,(SUM(OFFSET($I$77,0,AF$5-$I$5-$A98+1)))*$C151))</f>
        <v>0</v>
      </c>
      <c r="AG205" s="186">
        <f ca="1">IF(AG$5-$I$5&lt;$A98-1," ",IF(AG$5-$I$5+1&gt;'Primary Inputs'!$C$17,0,(SUM(OFFSET($I$77,0,AG$5-$I$5-$A98+1)))*$C151))</f>
        <v>0</v>
      </c>
      <c r="AH205" s="186">
        <f ca="1">IF(AH$5-$I$5&lt;$A98-1," ",IF(AH$5-$I$5+1&gt;'Primary Inputs'!$C$17,0,(SUM(OFFSET($I$77,0,AH$5-$I$5-$A98+1)))*$C151))</f>
        <v>0</v>
      </c>
      <c r="AI205" s="186">
        <f ca="1">IF(AI$5-$I$5&lt;$A98-1," ",IF(AI$5-$I$5+1&gt;'Primary Inputs'!$C$17,0,(SUM(OFFSET($I$77,0,AI$5-$I$5-$A98+1)))*$C151))</f>
        <v>0</v>
      </c>
      <c r="AJ205" s="186">
        <f ca="1">IF(AJ$5-$I$5&lt;$A98-1," ",IF(AJ$5-$I$5+1&gt;'Primary Inputs'!$C$17,0,(SUM(OFFSET($I$77,0,AJ$5-$I$5-$A98+1)))*$C151))</f>
        <v>0</v>
      </c>
      <c r="AK205" s="186">
        <f ca="1">IF(AK$5-$I$5&lt;$A98-1," ",IF(AK$5-$I$5+1&gt;'Primary Inputs'!$C$17,0,(SUM(OFFSET($I$77,0,AK$5-$I$5-$A98+1)))*$C151))</f>
        <v>0</v>
      </c>
      <c r="AL205" s="186">
        <f ca="1">IF(AL$5-$I$5&lt;$A98-1," ",IF(AL$5-$I$5+1&gt;'Primary Inputs'!$C$17,0,(SUM(OFFSET($I$77,0,AL$5-$I$5-$A98+1)))*$C151))</f>
        <v>0</v>
      </c>
      <c r="AM205" s="186">
        <f ca="1">IF(AM$5-$I$5&lt;$A98-1," ",IF(AM$5-$I$5+1&gt;'Primary Inputs'!$C$17,0,(SUM(OFFSET($I$77,0,AM$5-$I$5-$A98+1)))*$C151))</f>
        <v>0</v>
      </c>
      <c r="AN205" s="186">
        <f ca="1">IF(AN$5-$I$5&lt;$A98-1," ",IF(AN$5-$I$5+1&gt;'Primary Inputs'!$C$17,0,(SUM(OFFSET($I$77,0,AN$5-$I$5-$A98+1)))*$C151))</f>
        <v>0</v>
      </c>
      <c r="AO205" s="186">
        <f ca="1">IF(AO$5-$I$5&lt;$A98-1," ",IF(AO$5-$I$5+1&gt;'Primary Inputs'!$C$17,0,(SUM(OFFSET($I$77,0,AO$5-$I$5-$A98+1)))*$C151))</f>
        <v>0</v>
      </c>
      <c r="AP205" s="186">
        <f ca="1">IF(AP$5-$I$5&lt;$A98-1," ",IF(AP$5-$I$5+1&gt;'Primary Inputs'!$C$17,0,(SUM(OFFSET($I$77,0,AP$5-$I$5-$A98+1)))*$C151))</f>
        <v>0</v>
      </c>
      <c r="AQ205" s="186">
        <f ca="1">IF(AQ$5-$I$5&lt;$A98-1," ",IF(AQ$5-$I$5+1&gt;'Primary Inputs'!$C$17,0,(SUM(OFFSET($I$77,0,AQ$5-$I$5-$A98+1)))*$C151))</f>
        <v>0</v>
      </c>
      <c r="AR205" s="186">
        <f ca="1">IF(AR$5-$I$5&lt;$A98-1," ",IF(AR$5-$I$5+1&gt;'Primary Inputs'!$C$17,0,(SUM(OFFSET($I$77,0,AR$5-$I$5-$A98+1)))*$C151))</f>
        <v>0</v>
      </c>
      <c r="AS205" s="186">
        <f ca="1">IF(AS$5-$I$5&lt;$A98-1," ",IF(AS$5-$I$5+1&gt;'Primary Inputs'!$C$17,0,(SUM(OFFSET($I$77,0,AS$5-$I$5-$A98+1)))*$C151))</f>
        <v>0</v>
      </c>
      <c r="AT205" s="186">
        <f ca="1">IF(AT$5-$I$5&lt;$A98-1," ",IF(AT$5-$I$5+1&gt;'Primary Inputs'!$C$17,0,(SUM(OFFSET($I$77,0,AT$5-$I$5-$A98+1)))*$C151))</f>
        <v>0</v>
      </c>
      <c r="AU205" s="186">
        <f ca="1">IF(AU$5-$I$5&lt;$A98-1," ",IF(AU$5-$I$5+1&gt;'Primary Inputs'!$C$17,0,(SUM(OFFSET($I$77,0,AU$5-$I$5-$A98+1)))*$C151))</f>
        <v>0</v>
      </c>
      <c r="AV205" s="186">
        <f ca="1">IF(AV$5-$I$5&lt;$A98-1," ",IF(AV$5-$I$5+1&gt;'Primary Inputs'!$C$17,0,(SUM(OFFSET($I$77,0,AV$5-$I$5-$A98+1)))*$C151))</f>
        <v>0</v>
      </c>
      <c r="AW205" s="186">
        <f ca="1">IF(AW$5-$I$5&lt;$A98-1," ",IF(AW$5-$I$5+1&gt;'Primary Inputs'!$C$17,0,(SUM(OFFSET($I$77,0,AW$5-$I$5-$A98+1)))*$C151))</f>
        <v>0</v>
      </c>
      <c r="AX205" s="186">
        <f ca="1">IF(AX$5-$I$5&lt;$A98-1," ",IF(AX$5-$I$5+1&gt;'Primary Inputs'!$C$17,0,(SUM(OFFSET($I$77,0,AX$5-$I$5-$A98+1)))*$C151))</f>
        <v>0</v>
      </c>
      <c r="AY205" s="186">
        <f ca="1">IF(AY$5-$I$5&lt;$A98-1," ",IF(AY$5-$I$5+1&gt;'Primary Inputs'!$C$17,0,(SUM(OFFSET($I$77,0,AY$5-$I$5-$A98+1)))*$C151))</f>
        <v>0</v>
      </c>
      <c r="AZ205" s="186">
        <f ca="1">IF(AZ$5-$I$5&lt;$A98-1," ",IF(AZ$5-$I$5+1&gt;'Primary Inputs'!$C$17,0,(SUM(OFFSET($I$77,0,AZ$5-$I$5-$A98+1)))*$C151))</f>
        <v>0</v>
      </c>
      <c r="BA205" s="186">
        <f ca="1">IF(BA$5-$I$5&lt;$A98-1," ",IF(BA$5-$I$5+1&gt;'Primary Inputs'!$C$17,0,(SUM(OFFSET($I$77,0,BA$5-$I$5-$A98+1)))*$C151))</f>
        <v>0</v>
      </c>
      <c r="BB205" s="186">
        <f ca="1">IF(BB$5-$I$5&lt;$A98-1," ",IF(BB$5-$I$5+1&gt;'Primary Inputs'!$C$17,0,(SUM(OFFSET($I$77,0,BB$5-$I$5-$A98+1)))*$C151))</f>
        <v>0</v>
      </c>
      <c r="BC205" s="186">
        <f ca="1">IF(BC$5-$I$5&lt;$A98-1," ",IF(BC$5-$I$5+1&gt;'Primary Inputs'!$C$17,0,(SUM(OFFSET($I$77,0,BC$5-$I$5-$A98+1)))*$C151))</f>
        <v>0</v>
      </c>
      <c r="BD205" s="186">
        <f ca="1">IF(BD$5-$I$5&lt;$A98-1," ",IF(BD$5-$I$5+1&gt;'Primary Inputs'!$C$17,0,(SUM(OFFSET($I$77,0,BD$5-$I$5-$A98+1)))*$C151))</f>
        <v>0</v>
      </c>
      <c r="BE205" s="186">
        <f ca="1">IF(BE$5-$I$5&lt;$A98-1," ",IF(BE$5-$I$5+1&gt;'Primary Inputs'!$C$17,0,(SUM(OFFSET($I$77,0,BE$5-$I$5-$A98+1)))*$C151))</f>
        <v>0</v>
      </c>
      <c r="BF205" s="186">
        <f ca="1">IF(BF$5-$I$5&lt;$A98-1," ",IF(BF$5-$I$5+1&gt;'Primary Inputs'!$C$17,0,(SUM(OFFSET($I$77,0,BF$5-$I$5-$A98+1)))*$C151))</f>
        <v>0</v>
      </c>
    </row>
    <row r="206" spans="2:58">
      <c r="B206" s="134" t="s">
        <v>192</v>
      </c>
      <c r="C206" s="134">
        <f t="shared" ca="1" si="7"/>
        <v>0</v>
      </c>
      <c r="I206" s="186" t="str">
        <f ca="1">IF(I$5-$I$5&lt;$A99-1," ",IF(I$5-$I$5+1&gt;'Primary Inputs'!$C$17,0,(SUM(OFFSET($I$77,0,I$5-$I$5-$A99+1)))*$C152))</f>
        <v xml:space="preserve"> </v>
      </c>
      <c r="J206" s="186" t="str">
        <f ca="1">IF(J$5-$I$5&lt;$A99-1," ",IF(J$5-$I$5+1&gt;'Primary Inputs'!$C$17,0,(SUM(OFFSET($I$77,0,J$5-$I$5-$A99+1)))*$C152))</f>
        <v xml:space="preserve"> </v>
      </c>
      <c r="K206" s="186" t="str">
        <f ca="1">IF(K$5-$I$5&lt;$A99-1," ",IF(K$5-$I$5+1&gt;'Primary Inputs'!$C$17,0,(SUM(OFFSET($I$77,0,K$5-$I$5-$A99+1)))*$C152))</f>
        <v xml:space="preserve"> </v>
      </c>
      <c r="L206" s="186" t="str">
        <f ca="1">IF(L$5-$I$5&lt;$A99-1," ",IF(L$5-$I$5+1&gt;'Primary Inputs'!$C$17,0,(SUM(OFFSET($I$77,0,L$5-$I$5-$A99+1)))*$C152))</f>
        <v xml:space="preserve"> </v>
      </c>
      <c r="M206" s="186" t="str">
        <f ca="1">IF(M$5-$I$5&lt;$A99-1," ",IF(M$5-$I$5+1&gt;'Primary Inputs'!$C$17,0,(SUM(OFFSET($I$77,0,M$5-$I$5-$A99+1)))*$C152))</f>
        <v xml:space="preserve"> </v>
      </c>
      <c r="N206" s="186" t="str">
        <f ca="1">IF(N$5-$I$5&lt;$A99-1," ",IF(N$5-$I$5+1&gt;'Primary Inputs'!$C$17,0,(SUM(OFFSET($I$77,0,N$5-$I$5-$A99+1)))*$C152))</f>
        <v xml:space="preserve"> </v>
      </c>
      <c r="O206" s="186" t="str">
        <f ca="1">IF(O$5-$I$5&lt;$A99-1," ",IF(O$5-$I$5+1&gt;'Primary Inputs'!$C$17,0,(SUM(OFFSET($I$77,0,O$5-$I$5-$A99+1)))*$C152))</f>
        <v xml:space="preserve"> </v>
      </c>
      <c r="P206" s="186" t="str">
        <f ca="1">IF(P$5-$I$5&lt;$A99-1," ",IF(P$5-$I$5+1&gt;'Primary Inputs'!$C$17,0,(SUM(OFFSET($I$77,0,P$5-$I$5-$A99+1)))*$C152))</f>
        <v xml:space="preserve"> </v>
      </c>
      <c r="Q206" s="186" t="str">
        <f ca="1">IF(Q$5-$I$5&lt;$A99-1," ",IF(Q$5-$I$5+1&gt;'Primary Inputs'!$C$17,0,(SUM(OFFSET($I$77,0,Q$5-$I$5-$A99+1)))*$C152))</f>
        <v xml:space="preserve"> </v>
      </c>
      <c r="R206" s="186" t="str">
        <f ca="1">IF(R$5-$I$5&lt;$A99-1," ",IF(R$5-$I$5+1&gt;'Primary Inputs'!$C$17,0,(SUM(OFFSET($I$77,0,R$5-$I$5-$A99+1)))*$C152))</f>
        <v xml:space="preserve"> </v>
      </c>
      <c r="S206" s="186" t="str">
        <f ca="1">IF(S$5-$I$5&lt;$A99-1," ",IF(S$5-$I$5+1&gt;'Primary Inputs'!$C$17,0,(SUM(OFFSET($I$77,0,S$5-$I$5-$A99+1)))*$C152))</f>
        <v xml:space="preserve"> </v>
      </c>
      <c r="T206" s="186" t="str">
        <f ca="1">IF(T$5-$I$5&lt;$A99-1," ",IF(T$5-$I$5+1&gt;'Primary Inputs'!$C$17,0,(SUM(OFFSET($I$77,0,T$5-$I$5-$A99+1)))*$C152))</f>
        <v xml:space="preserve"> </v>
      </c>
      <c r="U206" s="186" t="str">
        <f ca="1">IF(U$5-$I$5&lt;$A99-1," ",IF(U$5-$I$5+1&gt;'Primary Inputs'!$C$17,0,(SUM(OFFSET($I$77,0,U$5-$I$5-$A99+1)))*$C152))</f>
        <v xml:space="preserve"> </v>
      </c>
      <c r="V206" s="186" t="str">
        <f ca="1">IF(V$5-$I$5&lt;$A99-1," ",IF(V$5-$I$5+1&gt;'Primary Inputs'!$C$17,0,(SUM(OFFSET($I$77,0,V$5-$I$5-$A99+1)))*$C152))</f>
        <v xml:space="preserve"> </v>
      </c>
      <c r="W206" s="186" t="str">
        <f ca="1">IF(W$5-$I$5&lt;$A99-1," ",IF(W$5-$I$5+1&gt;'Primary Inputs'!$C$17,0,(SUM(OFFSET($I$77,0,W$5-$I$5-$A99+1)))*$C152))</f>
        <v xml:space="preserve"> </v>
      </c>
      <c r="X206" s="186" t="str">
        <f ca="1">IF(X$5-$I$5&lt;$A99-1," ",IF(X$5-$I$5+1&gt;'Primary Inputs'!$C$17,0,(SUM(OFFSET($I$77,0,X$5-$I$5-$A99+1)))*$C152))</f>
        <v xml:space="preserve"> </v>
      </c>
      <c r="Y206" s="186" t="str">
        <f ca="1">IF(Y$5-$I$5&lt;$A99-1," ",IF(Y$5-$I$5+1&gt;'Primary Inputs'!$C$17,0,(SUM(OFFSET($I$77,0,Y$5-$I$5-$A99+1)))*$C152))</f>
        <v xml:space="preserve"> </v>
      </c>
      <c r="Z206" s="186" t="str">
        <f ca="1">IF(Z$5-$I$5&lt;$A99-1," ",IF(Z$5-$I$5+1&gt;'Primary Inputs'!$C$17,0,(SUM(OFFSET($I$77,0,Z$5-$I$5-$A99+1)))*$C152))</f>
        <v xml:space="preserve"> </v>
      </c>
      <c r="AA206" s="186" t="str">
        <f ca="1">IF(AA$5-$I$5&lt;$A99-1," ",IF(AA$5-$I$5+1&gt;'Primary Inputs'!$C$17,0,(SUM(OFFSET($I$77,0,AA$5-$I$5-$A99+1)))*$C152))</f>
        <v xml:space="preserve"> </v>
      </c>
      <c r="AB206" s="186">
        <f ca="1">IF(AB$5-$I$5&lt;$A99-1," ",IF(AB$5-$I$5+1&gt;'Primary Inputs'!$C$17,0,(SUM(OFFSET($I$77,0,AB$5-$I$5-$A99+1)))*$C152))</f>
        <v>0</v>
      </c>
      <c r="AC206" s="186">
        <f ca="1">IF(AC$5-$I$5&lt;$A99-1," ",IF(AC$5-$I$5+1&gt;'Primary Inputs'!$C$17,0,(SUM(OFFSET($I$77,0,AC$5-$I$5-$A99+1)))*$C152))</f>
        <v>0</v>
      </c>
      <c r="AD206" s="186">
        <f ca="1">IF(AD$5-$I$5&lt;$A99-1," ",IF(AD$5-$I$5+1&gt;'Primary Inputs'!$C$17,0,(SUM(OFFSET($I$77,0,AD$5-$I$5-$A99+1)))*$C152))</f>
        <v>0</v>
      </c>
      <c r="AE206" s="186">
        <f ca="1">IF(AE$5-$I$5&lt;$A99-1," ",IF(AE$5-$I$5+1&gt;'Primary Inputs'!$C$17,0,(SUM(OFFSET($I$77,0,AE$5-$I$5-$A99+1)))*$C152))</f>
        <v>0</v>
      </c>
      <c r="AF206" s="186">
        <f ca="1">IF(AF$5-$I$5&lt;$A99-1," ",IF(AF$5-$I$5+1&gt;'Primary Inputs'!$C$17,0,(SUM(OFFSET($I$77,0,AF$5-$I$5-$A99+1)))*$C152))</f>
        <v>0</v>
      </c>
      <c r="AG206" s="186">
        <f ca="1">IF(AG$5-$I$5&lt;$A99-1," ",IF(AG$5-$I$5+1&gt;'Primary Inputs'!$C$17,0,(SUM(OFFSET($I$77,0,AG$5-$I$5-$A99+1)))*$C152))</f>
        <v>0</v>
      </c>
      <c r="AH206" s="186">
        <f ca="1">IF(AH$5-$I$5&lt;$A99-1," ",IF(AH$5-$I$5+1&gt;'Primary Inputs'!$C$17,0,(SUM(OFFSET($I$77,0,AH$5-$I$5-$A99+1)))*$C152))</f>
        <v>0</v>
      </c>
      <c r="AI206" s="186">
        <f ca="1">IF(AI$5-$I$5&lt;$A99-1," ",IF(AI$5-$I$5+1&gt;'Primary Inputs'!$C$17,0,(SUM(OFFSET($I$77,0,AI$5-$I$5-$A99+1)))*$C152))</f>
        <v>0</v>
      </c>
      <c r="AJ206" s="186">
        <f ca="1">IF(AJ$5-$I$5&lt;$A99-1," ",IF(AJ$5-$I$5+1&gt;'Primary Inputs'!$C$17,0,(SUM(OFFSET($I$77,0,AJ$5-$I$5-$A99+1)))*$C152))</f>
        <v>0</v>
      </c>
      <c r="AK206" s="186">
        <f ca="1">IF(AK$5-$I$5&lt;$A99-1," ",IF(AK$5-$I$5+1&gt;'Primary Inputs'!$C$17,0,(SUM(OFFSET($I$77,0,AK$5-$I$5-$A99+1)))*$C152))</f>
        <v>0</v>
      </c>
      <c r="AL206" s="186">
        <f ca="1">IF(AL$5-$I$5&lt;$A99-1," ",IF(AL$5-$I$5+1&gt;'Primary Inputs'!$C$17,0,(SUM(OFFSET($I$77,0,AL$5-$I$5-$A99+1)))*$C152))</f>
        <v>0</v>
      </c>
      <c r="AM206" s="186">
        <f ca="1">IF(AM$5-$I$5&lt;$A99-1," ",IF(AM$5-$I$5+1&gt;'Primary Inputs'!$C$17,0,(SUM(OFFSET($I$77,0,AM$5-$I$5-$A99+1)))*$C152))</f>
        <v>0</v>
      </c>
      <c r="AN206" s="186">
        <f ca="1">IF(AN$5-$I$5&lt;$A99-1," ",IF(AN$5-$I$5+1&gt;'Primary Inputs'!$C$17,0,(SUM(OFFSET($I$77,0,AN$5-$I$5-$A99+1)))*$C152))</f>
        <v>0</v>
      </c>
      <c r="AO206" s="186">
        <f ca="1">IF(AO$5-$I$5&lt;$A99-1," ",IF(AO$5-$I$5+1&gt;'Primary Inputs'!$C$17,0,(SUM(OFFSET($I$77,0,AO$5-$I$5-$A99+1)))*$C152))</f>
        <v>0</v>
      </c>
      <c r="AP206" s="186">
        <f ca="1">IF(AP$5-$I$5&lt;$A99-1," ",IF(AP$5-$I$5+1&gt;'Primary Inputs'!$C$17,0,(SUM(OFFSET($I$77,0,AP$5-$I$5-$A99+1)))*$C152))</f>
        <v>0</v>
      </c>
      <c r="AQ206" s="186">
        <f ca="1">IF(AQ$5-$I$5&lt;$A99-1," ",IF(AQ$5-$I$5+1&gt;'Primary Inputs'!$C$17,0,(SUM(OFFSET($I$77,0,AQ$5-$I$5-$A99+1)))*$C152))</f>
        <v>0</v>
      </c>
      <c r="AR206" s="186">
        <f ca="1">IF(AR$5-$I$5&lt;$A99-1," ",IF(AR$5-$I$5+1&gt;'Primary Inputs'!$C$17,0,(SUM(OFFSET($I$77,0,AR$5-$I$5-$A99+1)))*$C152))</f>
        <v>0</v>
      </c>
      <c r="AS206" s="186">
        <f ca="1">IF(AS$5-$I$5&lt;$A99-1," ",IF(AS$5-$I$5+1&gt;'Primary Inputs'!$C$17,0,(SUM(OFFSET($I$77,0,AS$5-$I$5-$A99+1)))*$C152))</f>
        <v>0</v>
      </c>
      <c r="AT206" s="186">
        <f ca="1">IF(AT$5-$I$5&lt;$A99-1," ",IF(AT$5-$I$5+1&gt;'Primary Inputs'!$C$17,0,(SUM(OFFSET($I$77,0,AT$5-$I$5-$A99+1)))*$C152))</f>
        <v>0</v>
      </c>
      <c r="AU206" s="186">
        <f ca="1">IF(AU$5-$I$5&lt;$A99-1," ",IF(AU$5-$I$5+1&gt;'Primary Inputs'!$C$17,0,(SUM(OFFSET($I$77,0,AU$5-$I$5-$A99+1)))*$C152))</f>
        <v>0</v>
      </c>
      <c r="AV206" s="186">
        <f ca="1">IF(AV$5-$I$5&lt;$A99-1," ",IF(AV$5-$I$5+1&gt;'Primary Inputs'!$C$17,0,(SUM(OFFSET($I$77,0,AV$5-$I$5-$A99+1)))*$C152))</f>
        <v>0</v>
      </c>
      <c r="AW206" s="186">
        <f ca="1">IF(AW$5-$I$5&lt;$A99-1," ",IF(AW$5-$I$5+1&gt;'Primary Inputs'!$C$17,0,(SUM(OFFSET($I$77,0,AW$5-$I$5-$A99+1)))*$C152))</f>
        <v>0</v>
      </c>
      <c r="AX206" s="186">
        <f ca="1">IF(AX$5-$I$5&lt;$A99-1," ",IF(AX$5-$I$5+1&gt;'Primary Inputs'!$C$17,0,(SUM(OFFSET($I$77,0,AX$5-$I$5-$A99+1)))*$C152))</f>
        <v>0</v>
      </c>
      <c r="AY206" s="186">
        <f ca="1">IF(AY$5-$I$5&lt;$A99-1," ",IF(AY$5-$I$5+1&gt;'Primary Inputs'!$C$17,0,(SUM(OFFSET($I$77,0,AY$5-$I$5-$A99+1)))*$C152))</f>
        <v>0</v>
      </c>
      <c r="AZ206" s="186">
        <f ca="1">IF(AZ$5-$I$5&lt;$A99-1," ",IF(AZ$5-$I$5+1&gt;'Primary Inputs'!$C$17,0,(SUM(OFFSET($I$77,0,AZ$5-$I$5-$A99+1)))*$C152))</f>
        <v>0</v>
      </c>
      <c r="BA206" s="186">
        <f ca="1">IF(BA$5-$I$5&lt;$A99-1," ",IF(BA$5-$I$5+1&gt;'Primary Inputs'!$C$17,0,(SUM(OFFSET($I$77,0,BA$5-$I$5-$A99+1)))*$C152))</f>
        <v>0</v>
      </c>
      <c r="BB206" s="186">
        <f ca="1">IF(BB$5-$I$5&lt;$A99-1," ",IF(BB$5-$I$5+1&gt;'Primary Inputs'!$C$17,0,(SUM(OFFSET($I$77,0,BB$5-$I$5-$A99+1)))*$C152))</f>
        <v>0</v>
      </c>
      <c r="BC206" s="186">
        <f ca="1">IF(BC$5-$I$5&lt;$A99-1," ",IF(BC$5-$I$5+1&gt;'Primary Inputs'!$C$17,0,(SUM(OFFSET($I$77,0,BC$5-$I$5-$A99+1)))*$C152))</f>
        <v>0</v>
      </c>
      <c r="BD206" s="186">
        <f ca="1">IF(BD$5-$I$5&lt;$A99-1," ",IF(BD$5-$I$5+1&gt;'Primary Inputs'!$C$17,0,(SUM(OFFSET($I$77,0,BD$5-$I$5-$A99+1)))*$C152))</f>
        <v>0</v>
      </c>
      <c r="BE206" s="186">
        <f ca="1">IF(BE$5-$I$5&lt;$A99-1," ",IF(BE$5-$I$5+1&gt;'Primary Inputs'!$C$17,0,(SUM(OFFSET($I$77,0,BE$5-$I$5-$A99+1)))*$C152))</f>
        <v>0</v>
      </c>
      <c r="BF206" s="186">
        <f ca="1">IF(BF$5-$I$5&lt;$A99-1," ",IF(BF$5-$I$5+1&gt;'Primary Inputs'!$C$17,0,(SUM(OFFSET($I$77,0,BF$5-$I$5-$A99+1)))*$C152))</f>
        <v>0</v>
      </c>
    </row>
    <row r="207" spans="2:58">
      <c r="B207" s="134" t="s">
        <v>193</v>
      </c>
      <c r="C207" s="134">
        <f t="shared" ca="1" si="7"/>
        <v>0</v>
      </c>
      <c r="I207" s="186" t="str">
        <f ca="1">IF(I$5-$I$5&lt;$A100-1," ",IF(I$5-$I$5+1&gt;'Primary Inputs'!$C$17,0,(SUM(OFFSET($I$77,0,I$5-$I$5-$A100+1)))*$C153))</f>
        <v xml:space="preserve"> </v>
      </c>
      <c r="J207" s="186" t="str">
        <f ca="1">IF(J$5-$I$5&lt;$A100-1," ",IF(J$5-$I$5+1&gt;'Primary Inputs'!$C$17,0,(SUM(OFFSET($I$77,0,J$5-$I$5-$A100+1)))*$C153))</f>
        <v xml:space="preserve"> </v>
      </c>
      <c r="K207" s="186" t="str">
        <f ca="1">IF(K$5-$I$5&lt;$A100-1," ",IF(K$5-$I$5+1&gt;'Primary Inputs'!$C$17,0,(SUM(OFFSET($I$77,0,K$5-$I$5-$A100+1)))*$C153))</f>
        <v xml:space="preserve"> </v>
      </c>
      <c r="L207" s="186" t="str">
        <f ca="1">IF(L$5-$I$5&lt;$A100-1," ",IF(L$5-$I$5+1&gt;'Primary Inputs'!$C$17,0,(SUM(OFFSET($I$77,0,L$5-$I$5-$A100+1)))*$C153))</f>
        <v xml:space="preserve"> </v>
      </c>
      <c r="M207" s="186" t="str">
        <f ca="1">IF(M$5-$I$5&lt;$A100-1," ",IF(M$5-$I$5+1&gt;'Primary Inputs'!$C$17,0,(SUM(OFFSET($I$77,0,M$5-$I$5-$A100+1)))*$C153))</f>
        <v xml:space="preserve"> </v>
      </c>
      <c r="N207" s="186" t="str">
        <f ca="1">IF(N$5-$I$5&lt;$A100-1," ",IF(N$5-$I$5+1&gt;'Primary Inputs'!$C$17,0,(SUM(OFFSET($I$77,0,N$5-$I$5-$A100+1)))*$C153))</f>
        <v xml:space="preserve"> </v>
      </c>
      <c r="O207" s="186" t="str">
        <f ca="1">IF(O$5-$I$5&lt;$A100-1," ",IF(O$5-$I$5+1&gt;'Primary Inputs'!$C$17,0,(SUM(OFFSET($I$77,0,O$5-$I$5-$A100+1)))*$C153))</f>
        <v xml:space="preserve"> </v>
      </c>
      <c r="P207" s="186" t="str">
        <f ca="1">IF(P$5-$I$5&lt;$A100-1," ",IF(P$5-$I$5+1&gt;'Primary Inputs'!$C$17,0,(SUM(OFFSET($I$77,0,P$5-$I$5-$A100+1)))*$C153))</f>
        <v xml:space="preserve"> </v>
      </c>
      <c r="Q207" s="186" t="str">
        <f ca="1">IF(Q$5-$I$5&lt;$A100-1," ",IF(Q$5-$I$5+1&gt;'Primary Inputs'!$C$17,0,(SUM(OFFSET($I$77,0,Q$5-$I$5-$A100+1)))*$C153))</f>
        <v xml:space="preserve"> </v>
      </c>
      <c r="R207" s="186" t="str">
        <f ca="1">IF(R$5-$I$5&lt;$A100-1," ",IF(R$5-$I$5+1&gt;'Primary Inputs'!$C$17,0,(SUM(OFFSET($I$77,0,R$5-$I$5-$A100+1)))*$C153))</f>
        <v xml:space="preserve"> </v>
      </c>
      <c r="S207" s="186" t="str">
        <f ca="1">IF(S$5-$I$5&lt;$A100-1," ",IF(S$5-$I$5+1&gt;'Primary Inputs'!$C$17,0,(SUM(OFFSET($I$77,0,S$5-$I$5-$A100+1)))*$C153))</f>
        <v xml:space="preserve"> </v>
      </c>
      <c r="T207" s="186" t="str">
        <f ca="1">IF(T$5-$I$5&lt;$A100-1," ",IF(T$5-$I$5+1&gt;'Primary Inputs'!$C$17,0,(SUM(OFFSET($I$77,0,T$5-$I$5-$A100+1)))*$C153))</f>
        <v xml:space="preserve"> </v>
      </c>
      <c r="U207" s="186" t="str">
        <f ca="1">IF(U$5-$I$5&lt;$A100-1," ",IF(U$5-$I$5+1&gt;'Primary Inputs'!$C$17,0,(SUM(OFFSET($I$77,0,U$5-$I$5-$A100+1)))*$C153))</f>
        <v xml:space="preserve"> </v>
      </c>
      <c r="V207" s="186" t="str">
        <f ca="1">IF(V$5-$I$5&lt;$A100-1," ",IF(V$5-$I$5+1&gt;'Primary Inputs'!$C$17,0,(SUM(OFFSET($I$77,0,V$5-$I$5-$A100+1)))*$C153))</f>
        <v xml:space="preserve"> </v>
      </c>
      <c r="W207" s="186" t="str">
        <f ca="1">IF(W$5-$I$5&lt;$A100-1," ",IF(W$5-$I$5+1&gt;'Primary Inputs'!$C$17,0,(SUM(OFFSET($I$77,0,W$5-$I$5-$A100+1)))*$C153))</f>
        <v xml:space="preserve"> </v>
      </c>
      <c r="X207" s="186" t="str">
        <f ca="1">IF(X$5-$I$5&lt;$A100-1," ",IF(X$5-$I$5+1&gt;'Primary Inputs'!$C$17,0,(SUM(OFFSET($I$77,0,X$5-$I$5-$A100+1)))*$C153))</f>
        <v xml:space="preserve"> </v>
      </c>
      <c r="Y207" s="186" t="str">
        <f ca="1">IF(Y$5-$I$5&lt;$A100-1," ",IF(Y$5-$I$5+1&gt;'Primary Inputs'!$C$17,0,(SUM(OFFSET($I$77,0,Y$5-$I$5-$A100+1)))*$C153))</f>
        <v xml:space="preserve"> </v>
      </c>
      <c r="Z207" s="186" t="str">
        <f ca="1">IF(Z$5-$I$5&lt;$A100-1," ",IF(Z$5-$I$5+1&gt;'Primary Inputs'!$C$17,0,(SUM(OFFSET($I$77,0,Z$5-$I$5-$A100+1)))*$C153))</f>
        <v xml:space="preserve"> </v>
      </c>
      <c r="AA207" s="186" t="str">
        <f ca="1">IF(AA$5-$I$5&lt;$A100-1," ",IF(AA$5-$I$5+1&gt;'Primary Inputs'!$C$17,0,(SUM(OFFSET($I$77,0,AA$5-$I$5-$A100+1)))*$C153))</f>
        <v xml:space="preserve"> </v>
      </c>
      <c r="AB207" s="186" t="str">
        <f ca="1">IF(AB$5-$I$5&lt;$A100-1," ",IF(AB$5-$I$5+1&gt;'Primary Inputs'!$C$17,0,(SUM(OFFSET($I$77,0,AB$5-$I$5-$A100+1)))*$C153))</f>
        <v xml:space="preserve"> </v>
      </c>
      <c r="AC207" s="186">
        <f ca="1">IF(AC$5-$I$5&lt;$A100-1," ",IF(AC$5-$I$5+1&gt;'Primary Inputs'!$C$17,0,(SUM(OFFSET($I$77,0,AC$5-$I$5-$A100+1)))*$C153))</f>
        <v>0</v>
      </c>
      <c r="AD207" s="186">
        <f ca="1">IF(AD$5-$I$5&lt;$A100-1," ",IF(AD$5-$I$5+1&gt;'Primary Inputs'!$C$17,0,(SUM(OFFSET($I$77,0,AD$5-$I$5-$A100+1)))*$C153))</f>
        <v>0</v>
      </c>
      <c r="AE207" s="186">
        <f ca="1">IF(AE$5-$I$5&lt;$A100-1," ",IF(AE$5-$I$5+1&gt;'Primary Inputs'!$C$17,0,(SUM(OFFSET($I$77,0,AE$5-$I$5-$A100+1)))*$C153))</f>
        <v>0</v>
      </c>
      <c r="AF207" s="186">
        <f ca="1">IF(AF$5-$I$5&lt;$A100-1," ",IF(AF$5-$I$5+1&gt;'Primary Inputs'!$C$17,0,(SUM(OFFSET($I$77,0,AF$5-$I$5-$A100+1)))*$C153))</f>
        <v>0</v>
      </c>
      <c r="AG207" s="186">
        <f ca="1">IF(AG$5-$I$5&lt;$A100-1," ",IF(AG$5-$I$5+1&gt;'Primary Inputs'!$C$17,0,(SUM(OFFSET($I$77,0,AG$5-$I$5-$A100+1)))*$C153))</f>
        <v>0</v>
      </c>
      <c r="AH207" s="186">
        <f ca="1">IF(AH$5-$I$5&lt;$A100-1," ",IF(AH$5-$I$5+1&gt;'Primary Inputs'!$C$17,0,(SUM(OFFSET($I$77,0,AH$5-$I$5-$A100+1)))*$C153))</f>
        <v>0</v>
      </c>
      <c r="AI207" s="186">
        <f ca="1">IF(AI$5-$I$5&lt;$A100-1," ",IF(AI$5-$I$5+1&gt;'Primary Inputs'!$C$17,0,(SUM(OFFSET($I$77,0,AI$5-$I$5-$A100+1)))*$C153))</f>
        <v>0</v>
      </c>
      <c r="AJ207" s="186">
        <f ca="1">IF(AJ$5-$I$5&lt;$A100-1," ",IF(AJ$5-$I$5+1&gt;'Primary Inputs'!$C$17,0,(SUM(OFFSET($I$77,0,AJ$5-$I$5-$A100+1)))*$C153))</f>
        <v>0</v>
      </c>
      <c r="AK207" s="186">
        <f ca="1">IF(AK$5-$I$5&lt;$A100-1," ",IF(AK$5-$I$5+1&gt;'Primary Inputs'!$C$17,0,(SUM(OFFSET($I$77,0,AK$5-$I$5-$A100+1)))*$C153))</f>
        <v>0</v>
      </c>
      <c r="AL207" s="186">
        <f ca="1">IF(AL$5-$I$5&lt;$A100-1," ",IF(AL$5-$I$5+1&gt;'Primary Inputs'!$C$17,0,(SUM(OFFSET($I$77,0,AL$5-$I$5-$A100+1)))*$C153))</f>
        <v>0</v>
      </c>
      <c r="AM207" s="186">
        <f ca="1">IF(AM$5-$I$5&lt;$A100-1," ",IF(AM$5-$I$5+1&gt;'Primary Inputs'!$C$17,0,(SUM(OFFSET($I$77,0,AM$5-$I$5-$A100+1)))*$C153))</f>
        <v>0</v>
      </c>
      <c r="AN207" s="186">
        <f ca="1">IF(AN$5-$I$5&lt;$A100-1," ",IF(AN$5-$I$5+1&gt;'Primary Inputs'!$C$17,0,(SUM(OFFSET($I$77,0,AN$5-$I$5-$A100+1)))*$C153))</f>
        <v>0</v>
      </c>
      <c r="AO207" s="186">
        <f ca="1">IF(AO$5-$I$5&lt;$A100-1," ",IF(AO$5-$I$5+1&gt;'Primary Inputs'!$C$17,0,(SUM(OFFSET($I$77,0,AO$5-$I$5-$A100+1)))*$C153))</f>
        <v>0</v>
      </c>
      <c r="AP207" s="186">
        <f ca="1">IF(AP$5-$I$5&lt;$A100-1," ",IF(AP$5-$I$5+1&gt;'Primary Inputs'!$C$17,0,(SUM(OFFSET($I$77,0,AP$5-$I$5-$A100+1)))*$C153))</f>
        <v>0</v>
      </c>
      <c r="AQ207" s="186">
        <f ca="1">IF(AQ$5-$I$5&lt;$A100-1," ",IF(AQ$5-$I$5+1&gt;'Primary Inputs'!$C$17,0,(SUM(OFFSET($I$77,0,AQ$5-$I$5-$A100+1)))*$C153))</f>
        <v>0</v>
      </c>
      <c r="AR207" s="186">
        <f ca="1">IF(AR$5-$I$5&lt;$A100-1," ",IF(AR$5-$I$5+1&gt;'Primary Inputs'!$C$17,0,(SUM(OFFSET($I$77,0,AR$5-$I$5-$A100+1)))*$C153))</f>
        <v>0</v>
      </c>
      <c r="AS207" s="186">
        <f ca="1">IF(AS$5-$I$5&lt;$A100-1," ",IF(AS$5-$I$5+1&gt;'Primary Inputs'!$C$17,0,(SUM(OFFSET($I$77,0,AS$5-$I$5-$A100+1)))*$C153))</f>
        <v>0</v>
      </c>
      <c r="AT207" s="186">
        <f ca="1">IF(AT$5-$I$5&lt;$A100-1," ",IF(AT$5-$I$5+1&gt;'Primary Inputs'!$C$17,0,(SUM(OFFSET($I$77,0,AT$5-$I$5-$A100+1)))*$C153))</f>
        <v>0</v>
      </c>
      <c r="AU207" s="186">
        <f ca="1">IF(AU$5-$I$5&lt;$A100-1," ",IF(AU$5-$I$5+1&gt;'Primary Inputs'!$C$17,0,(SUM(OFFSET($I$77,0,AU$5-$I$5-$A100+1)))*$C153))</f>
        <v>0</v>
      </c>
      <c r="AV207" s="186">
        <f ca="1">IF(AV$5-$I$5&lt;$A100-1," ",IF(AV$5-$I$5+1&gt;'Primary Inputs'!$C$17,0,(SUM(OFFSET($I$77,0,AV$5-$I$5-$A100+1)))*$C153))</f>
        <v>0</v>
      </c>
      <c r="AW207" s="186">
        <f ca="1">IF(AW$5-$I$5&lt;$A100-1," ",IF(AW$5-$I$5+1&gt;'Primary Inputs'!$C$17,0,(SUM(OFFSET($I$77,0,AW$5-$I$5-$A100+1)))*$C153))</f>
        <v>0</v>
      </c>
      <c r="AX207" s="186">
        <f ca="1">IF(AX$5-$I$5&lt;$A100-1," ",IF(AX$5-$I$5+1&gt;'Primary Inputs'!$C$17,0,(SUM(OFFSET($I$77,0,AX$5-$I$5-$A100+1)))*$C153))</f>
        <v>0</v>
      </c>
      <c r="AY207" s="186">
        <f ca="1">IF(AY$5-$I$5&lt;$A100-1," ",IF(AY$5-$I$5+1&gt;'Primary Inputs'!$C$17,0,(SUM(OFFSET($I$77,0,AY$5-$I$5-$A100+1)))*$C153))</f>
        <v>0</v>
      </c>
      <c r="AZ207" s="186">
        <f ca="1">IF(AZ$5-$I$5&lt;$A100-1," ",IF(AZ$5-$I$5+1&gt;'Primary Inputs'!$C$17,0,(SUM(OFFSET($I$77,0,AZ$5-$I$5-$A100+1)))*$C153))</f>
        <v>0</v>
      </c>
      <c r="BA207" s="186">
        <f ca="1">IF(BA$5-$I$5&lt;$A100-1," ",IF(BA$5-$I$5+1&gt;'Primary Inputs'!$C$17,0,(SUM(OFFSET($I$77,0,BA$5-$I$5-$A100+1)))*$C153))</f>
        <v>0</v>
      </c>
      <c r="BB207" s="186">
        <f ca="1">IF(BB$5-$I$5&lt;$A100-1," ",IF(BB$5-$I$5+1&gt;'Primary Inputs'!$C$17,0,(SUM(OFFSET($I$77,0,BB$5-$I$5-$A100+1)))*$C153))</f>
        <v>0</v>
      </c>
      <c r="BC207" s="186">
        <f ca="1">IF(BC$5-$I$5&lt;$A100-1," ",IF(BC$5-$I$5+1&gt;'Primary Inputs'!$C$17,0,(SUM(OFFSET($I$77,0,BC$5-$I$5-$A100+1)))*$C153))</f>
        <v>0</v>
      </c>
      <c r="BD207" s="186">
        <f ca="1">IF(BD$5-$I$5&lt;$A100-1," ",IF(BD$5-$I$5+1&gt;'Primary Inputs'!$C$17,0,(SUM(OFFSET($I$77,0,BD$5-$I$5-$A100+1)))*$C153))</f>
        <v>0</v>
      </c>
      <c r="BE207" s="186">
        <f ca="1">IF(BE$5-$I$5&lt;$A100-1," ",IF(BE$5-$I$5+1&gt;'Primary Inputs'!$C$17,0,(SUM(OFFSET($I$77,0,BE$5-$I$5-$A100+1)))*$C153))</f>
        <v>0</v>
      </c>
      <c r="BF207" s="186">
        <f ca="1">IF(BF$5-$I$5&lt;$A100-1," ",IF(BF$5-$I$5+1&gt;'Primary Inputs'!$C$17,0,(SUM(OFFSET($I$77,0,BF$5-$I$5-$A100+1)))*$C153))</f>
        <v>0</v>
      </c>
    </row>
    <row r="208" spans="2:58">
      <c r="B208" s="134" t="s">
        <v>194</v>
      </c>
      <c r="C208" s="134">
        <f t="shared" ca="1" si="7"/>
        <v>0</v>
      </c>
      <c r="I208" s="186" t="str">
        <f ca="1">IF(I$5-$I$5&lt;$A101-1," ",IF(I$5-$I$5+1&gt;'Primary Inputs'!$C$17,0,(SUM(OFFSET($I$77,0,I$5-$I$5-$A101+1)))*$C154))</f>
        <v xml:space="preserve"> </v>
      </c>
      <c r="J208" s="186" t="str">
        <f ca="1">IF(J$5-$I$5&lt;$A101-1," ",IF(J$5-$I$5+1&gt;'Primary Inputs'!$C$17,0,(SUM(OFFSET($I$77,0,J$5-$I$5-$A101+1)))*$C154))</f>
        <v xml:space="preserve"> </v>
      </c>
      <c r="K208" s="186" t="str">
        <f ca="1">IF(K$5-$I$5&lt;$A101-1," ",IF(K$5-$I$5+1&gt;'Primary Inputs'!$C$17,0,(SUM(OFFSET($I$77,0,K$5-$I$5-$A101+1)))*$C154))</f>
        <v xml:space="preserve"> </v>
      </c>
      <c r="L208" s="186" t="str">
        <f ca="1">IF(L$5-$I$5&lt;$A101-1," ",IF(L$5-$I$5+1&gt;'Primary Inputs'!$C$17,0,(SUM(OFFSET($I$77,0,L$5-$I$5-$A101+1)))*$C154))</f>
        <v xml:space="preserve"> </v>
      </c>
      <c r="M208" s="186" t="str">
        <f ca="1">IF(M$5-$I$5&lt;$A101-1," ",IF(M$5-$I$5+1&gt;'Primary Inputs'!$C$17,0,(SUM(OFFSET($I$77,0,M$5-$I$5-$A101+1)))*$C154))</f>
        <v xml:space="preserve"> </v>
      </c>
      <c r="N208" s="186" t="str">
        <f ca="1">IF(N$5-$I$5&lt;$A101-1," ",IF(N$5-$I$5+1&gt;'Primary Inputs'!$C$17,0,(SUM(OFFSET($I$77,0,N$5-$I$5-$A101+1)))*$C154))</f>
        <v xml:space="preserve"> </v>
      </c>
      <c r="O208" s="186" t="str">
        <f ca="1">IF(O$5-$I$5&lt;$A101-1," ",IF(O$5-$I$5+1&gt;'Primary Inputs'!$C$17,0,(SUM(OFFSET($I$77,0,O$5-$I$5-$A101+1)))*$C154))</f>
        <v xml:space="preserve"> </v>
      </c>
      <c r="P208" s="186" t="str">
        <f ca="1">IF(P$5-$I$5&lt;$A101-1," ",IF(P$5-$I$5+1&gt;'Primary Inputs'!$C$17,0,(SUM(OFFSET($I$77,0,P$5-$I$5-$A101+1)))*$C154))</f>
        <v xml:space="preserve"> </v>
      </c>
      <c r="Q208" s="186" t="str">
        <f ca="1">IF(Q$5-$I$5&lt;$A101-1," ",IF(Q$5-$I$5+1&gt;'Primary Inputs'!$C$17,0,(SUM(OFFSET($I$77,0,Q$5-$I$5-$A101+1)))*$C154))</f>
        <v xml:space="preserve"> </v>
      </c>
      <c r="R208" s="186" t="str">
        <f ca="1">IF(R$5-$I$5&lt;$A101-1," ",IF(R$5-$I$5+1&gt;'Primary Inputs'!$C$17,0,(SUM(OFFSET($I$77,0,R$5-$I$5-$A101+1)))*$C154))</f>
        <v xml:space="preserve"> </v>
      </c>
      <c r="S208" s="186" t="str">
        <f ca="1">IF(S$5-$I$5&lt;$A101-1," ",IF(S$5-$I$5+1&gt;'Primary Inputs'!$C$17,0,(SUM(OFFSET($I$77,0,S$5-$I$5-$A101+1)))*$C154))</f>
        <v xml:space="preserve"> </v>
      </c>
      <c r="T208" s="186" t="str">
        <f ca="1">IF(T$5-$I$5&lt;$A101-1," ",IF(T$5-$I$5+1&gt;'Primary Inputs'!$C$17,0,(SUM(OFFSET($I$77,0,T$5-$I$5-$A101+1)))*$C154))</f>
        <v xml:space="preserve"> </v>
      </c>
      <c r="U208" s="186" t="str">
        <f ca="1">IF(U$5-$I$5&lt;$A101-1," ",IF(U$5-$I$5+1&gt;'Primary Inputs'!$C$17,0,(SUM(OFFSET($I$77,0,U$5-$I$5-$A101+1)))*$C154))</f>
        <v xml:space="preserve"> </v>
      </c>
      <c r="V208" s="186" t="str">
        <f ca="1">IF(V$5-$I$5&lt;$A101-1," ",IF(V$5-$I$5+1&gt;'Primary Inputs'!$C$17,0,(SUM(OFFSET($I$77,0,V$5-$I$5-$A101+1)))*$C154))</f>
        <v xml:space="preserve"> </v>
      </c>
      <c r="W208" s="186" t="str">
        <f ca="1">IF(W$5-$I$5&lt;$A101-1," ",IF(W$5-$I$5+1&gt;'Primary Inputs'!$C$17,0,(SUM(OFFSET($I$77,0,W$5-$I$5-$A101+1)))*$C154))</f>
        <v xml:space="preserve"> </v>
      </c>
      <c r="X208" s="186" t="str">
        <f ca="1">IF(X$5-$I$5&lt;$A101-1," ",IF(X$5-$I$5+1&gt;'Primary Inputs'!$C$17,0,(SUM(OFFSET($I$77,0,X$5-$I$5-$A101+1)))*$C154))</f>
        <v xml:space="preserve"> </v>
      </c>
      <c r="Y208" s="186" t="str">
        <f ca="1">IF(Y$5-$I$5&lt;$A101-1," ",IF(Y$5-$I$5+1&gt;'Primary Inputs'!$C$17,0,(SUM(OFFSET($I$77,0,Y$5-$I$5-$A101+1)))*$C154))</f>
        <v xml:space="preserve"> </v>
      </c>
      <c r="Z208" s="186" t="str">
        <f ca="1">IF(Z$5-$I$5&lt;$A101-1," ",IF(Z$5-$I$5+1&gt;'Primary Inputs'!$C$17,0,(SUM(OFFSET($I$77,0,Z$5-$I$5-$A101+1)))*$C154))</f>
        <v xml:space="preserve"> </v>
      </c>
      <c r="AA208" s="186" t="str">
        <f ca="1">IF(AA$5-$I$5&lt;$A101-1," ",IF(AA$5-$I$5+1&gt;'Primary Inputs'!$C$17,0,(SUM(OFFSET($I$77,0,AA$5-$I$5-$A101+1)))*$C154))</f>
        <v xml:space="preserve"> </v>
      </c>
      <c r="AB208" s="186" t="str">
        <f ca="1">IF(AB$5-$I$5&lt;$A101-1," ",IF(AB$5-$I$5+1&gt;'Primary Inputs'!$C$17,0,(SUM(OFFSET($I$77,0,AB$5-$I$5-$A101+1)))*$C154))</f>
        <v xml:space="preserve"> </v>
      </c>
      <c r="AC208" s="186" t="str">
        <f ca="1">IF(AC$5-$I$5&lt;$A101-1," ",IF(AC$5-$I$5+1&gt;'Primary Inputs'!$C$17,0,(SUM(OFFSET($I$77,0,AC$5-$I$5-$A101+1)))*$C154))</f>
        <v xml:space="preserve"> </v>
      </c>
      <c r="AD208" s="186">
        <f ca="1">IF(AD$5-$I$5&lt;$A101-1," ",IF(AD$5-$I$5+1&gt;'Primary Inputs'!$C$17,0,(SUM(OFFSET($I$77,0,AD$5-$I$5-$A101+1)))*$C154))</f>
        <v>0</v>
      </c>
      <c r="AE208" s="186">
        <f ca="1">IF(AE$5-$I$5&lt;$A101-1," ",IF(AE$5-$I$5+1&gt;'Primary Inputs'!$C$17,0,(SUM(OFFSET($I$77,0,AE$5-$I$5-$A101+1)))*$C154))</f>
        <v>0</v>
      </c>
      <c r="AF208" s="186">
        <f ca="1">IF(AF$5-$I$5&lt;$A101-1," ",IF(AF$5-$I$5+1&gt;'Primary Inputs'!$C$17,0,(SUM(OFFSET($I$77,0,AF$5-$I$5-$A101+1)))*$C154))</f>
        <v>0</v>
      </c>
      <c r="AG208" s="186">
        <f ca="1">IF(AG$5-$I$5&lt;$A101-1," ",IF(AG$5-$I$5+1&gt;'Primary Inputs'!$C$17,0,(SUM(OFFSET($I$77,0,AG$5-$I$5-$A101+1)))*$C154))</f>
        <v>0</v>
      </c>
      <c r="AH208" s="186">
        <f ca="1">IF(AH$5-$I$5&lt;$A101-1," ",IF(AH$5-$I$5+1&gt;'Primary Inputs'!$C$17,0,(SUM(OFFSET($I$77,0,AH$5-$I$5-$A101+1)))*$C154))</f>
        <v>0</v>
      </c>
      <c r="AI208" s="186">
        <f ca="1">IF(AI$5-$I$5&lt;$A101-1," ",IF(AI$5-$I$5+1&gt;'Primary Inputs'!$C$17,0,(SUM(OFFSET($I$77,0,AI$5-$I$5-$A101+1)))*$C154))</f>
        <v>0</v>
      </c>
      <c r="AJ208" s="186">
        <f ca="1">IF(AJ$5-$I$5&lt;$A101-1," ",IF(AJ$5-$I$5+1&gt;'Primary Inputs'!$C$17,0,(SUM(OFFSET($I$77,0,AJ$5-$I$5-$A101+1)))*$C154))</f>
        <v>0</v>
      </c>
      <c r="AK208" s="186">
        <f ca="1">IF(AK$5-$I$5&lt;$A101-1," ",IF(AK$5-$I$5+1&gt;'Primary Inputs'!$C$17,0,(SUM(OFFSET($I$77,0,AK$5-$I$5-$A101+1)))*$C154))</f>
        <v>0</v>
      </c>
      <c r="AL208" s="186">
        <f ca="1">IF(AL$5-$I$5&lt;$A101-1," ",IF(AL$5-$I$5+1&gt;'Primary Inputs'!$C$17,0,(SUM(OFFSET($I$77,0,AL$5-$I$5-$A101+1)))*$C154))</f>
        <v>0</v>
      </c>
      <c r="AM208" s="186">
        <f ca="1">IF(AM$5-$I$5&lt;$A101-1," ",IF(AM$5-$I$5+1&gt;'Primary Inputs'!$C$17,0,(SUM(OFFSET($I$77,0,AM$5-$I$5-$A101+1)))*$C154))</f>
        <v>0</v>
      </c>
      <c r="AN208" s="186">
        <f ca="1">IF(AN$5-$I$5&lt;$A101-1," ",IF(AN$5-$I$5+1&gt;'Primary Inputs'!$C$17,0,(SUM(OFFSET($I$77,0,AN$5-$I$5-$A101+1)))*$C154))</f>
        <v>0</v>
      </c>
      <c r="AO208" s="186">
        <f ca="1">IF(AO$5-$I$5&lt;$A101-1," ",IF(AO$5-$I$5+1&gt;'Primary Inputs'!$C$17,0,(SUM(OFFSET($I$77,0,AO$5-$I$5-$A101+1)))*$C154))</f>
        <v>0</v>
      </c>
      <c r="AP208" s="186">
        <f ca="1">IF(AP$5-$I$5&lt;$A101-1," ",IF(AP$5-$I$5+1&gt;'Primary Inputs'!$C$17,0,(SUM(OFFSET($I$77,0,AP$5-$I$5-$A101+1)))*$C154))</f>
        <v>0</v>
      </c>
      <c r="AQ208" s="186">
        <f ca="1">IF(AQ$5-$I$5&lt;$A101-1," ",IF(AQ$5-$I$5+1&gt;'Primary Inputs'!$C$17,0,(SUM(OFFSET($I$77,0,AQ$5-$I$5-$A101+1)))*$C154))</f>
        <v>0</v>
      </c>
      <c r="AR208" s="186">
        <f ca="1">IF(AR$5-$I$5&lt;$A101-1," ",IF(AR$5-$I$5+1&gt;'Primary Inputs'!$C$17,0,(SUM(OFFSET($I$77,0,AR$5-$I$5-$A101+1)))*$C154))</f>
        <v>0</v>
      </c>
      <c r="AS208" s="186">
        <f ca="1">IF(AS$5-$I$5&lt;$A101-1," ",IF(AS$5-$I$5+1&gt;'Primary Inputs'!$C$17,0,(SUM(OFFSET($I$77,0,AS$5-$I$5-$A101+1)))*$C154))</f>
        <v>0</v>
      </c>
      <c r="AT208" s="186">
        <f ca="1">IF(AT$5-$I$5&lt;$A101-1," ",IF(AT$5-$I$5+1&gt;'Primary Inputs'!$C$17,0,(SUM(OFFSET($I$77,0,AT$5-$I$5-$A101+1)))*$C154))</f>
        <v>0</v>
      </c>
      <c r="AU208" s="186">
        <f ca="1">IF(AU$5-$I$5&lt;$A101-1," ",IF(AU$5-$I$5+1&gt;'Primary Inputs'!$C$17,0,(SUM(OFFSET($I$77,0,AU$5-$I$5-$A101+1)))*$C154))</f>
        <v>0</v>
      </c>
      <c r="AV208" s="186">
        <f ca="1">IF(AV$5-$I$5&lt;$A101-1," ",IF(AV$5-$I$5+1&gt;'Primary Inputs'!$C$17,0,(SUM(OFFSET($I$77,0,AV$5-$I$5-$A101+1)))*$C154))</f>
        <v>0</v>
      </c>
      <c r="AW208" s="186">
        <f ca="1">IF(AW$5-$I$5&lt;$A101-1," ",IF(AW$5-$I$5+1&gt;'Primary Inputs'!$C$17,0,(SUM(OFFSET($I$77,0,AW$5-$I$5-$A101+1)))*$C154))</f>
        <v>0</v>
      </c>
      <c r="AX208" s="186">
        <f ca="1">IF(AX$5-$I$5&lt;$A101-1," ",IF(AX$5-$I$5+1&gt;'Primary Inputs'!$C$17,0,(SUM(OFFSET($I$77,0,AX$5-$I$5-$A101+1)))*$C154))</f>
        <v>0</v>
      </c>
      <c r="AY208" s="186">
        <f ca="1">IF(AY$5-$I$5&lt;$A101-1," ",IF(AY$5-$I$5+1&gt;'Primary Inputs'!$C$17,0,(SUM(OFFSET($I$77,0,AY$5-$I$5-$A101+1)))*$C154))</f>
        <v>0</v>
      </c>
      <c r="AZ208" s="186">
        <f ca="1">IF(AZ$5-$I$5&lt;$A101-1," ",IF(AZ$5-$I$5+1&gt;'Primary Inputs'!$C$17,0,(SUM(OFFSET($I$77,0,AZ$5-$I$5-$A101+1)))*$C154))</f>
        <v>0</v>
      </c>
      <c r="BA208" s="186">
        <f ca="1">IF(BA$5-$I$5&lt;$A101-1," ",IF(BA$5-$I$5+1&gt;'Primary Inputs'!$C$17,0,(SUM(OFFSET($I$77,0,BA$5-$I$5-$A101+1)))*$C154))</f>
        <v>0</v>
      </c>
      <c r="BB208" s="186">
        <f ca="1">IF(BB$5-$I$5&lt;$A101-1," ",IF(BB$5-$I$5+1&gt;'Primary Inputs'!$C$17,0,(SUM(OFFSET($I$77,0,BB$5-$I$5-$A101+1)))*$C154))</f>
        <v>0</v>
      </c>
      <c r="BC208" s="186">
        <f ca="1">IF(BC$5-$I$5&lt;$A101-1," ",IF(BC$5-$I$5+1&gt;'Primary Inputs'!$C$17,0,(SUM(OFFSET($I$77,0,BC$5-$I$5-$A101+1)))*$C154))</f>
        <v>0</v>
      </c>
      <c r="BD208" s="186">
        <f ca="1">IF(BD$5-$I$5&lt;$A101-1," ",IF(BD$5-$I$5+1&gt;'Primary Inputs'!$C$17,0,(SUM(OFFSET($I$77,0,BD$5-$I$5-$A101+1)))*$C154))</f>
        <v>0</v>
      </c>
      <c r="BE208" s="186">
        <f ca="1">IF(BE$5-$I$5&lt;$A101-1," ",IF(BE$5-$I$5+1&gt;'Primary Inputs'!$C$17,0,(SUM(OFFSET($I$77,0,BE$5-$I$5-$A101+1)))*$C154))</f>
        <v>0</v>
      </c>
      <c r="BF208" s="186">
        <f ca="1">IF(BF$5-$I$5&lt;$A101-1," ",IF(BF$5-$I$5+1&gt;'Primary Inputs'!$C$17,0,(SUM(OFFSET($I$77,0,BF$5-$I$5-$A101+1)))*$C154))</f>
        <v>0</v>
      </c>
    </row>
    <row r="209" spans="2:58">
      <c r="B209" s="134" t="s">
        <v>195</v>
      </c>
      <c r="C209" s="134">
        <f t="shared" ca="1" si="7"/>
        <v>0</v>
      </c>
      <c r="I209" s="186" t="str">
        <f ca="1">IF(I$5-$I$5&lt;$A102-1," ",IF(I$5-$I$5+1&gt;'Primary Inputs'!$C$17,0,(SUM(OFFSET($I$77,0,I$5-$I$5-$A102+1)))*$C155))</f>
        <v xml:space="preserve"> </v>
      </c>
      <c r="J209" s="186" t="str">
        <f ca="1">IF(J$5-$I$5&lt;$A102-1," ",IF(J$5-$I$5+1&gt;'Primary Inputs'!$C$17,0,(SUM(OFFSET($I$77,0,J$5-$I$5-$A102+1)))*$C155))</f>
        <v xml:space="preserve"> </v>
      </c>
      <c r="K209" s="186" t="str">
        <f ca="1">IF(K$5-$I$5&lt;$A102-1," ",IF(K$5-$I$5+1&gt;'Primary Inputs'!$C$17,0,(SUM(OFFSET($I$77,0,K$5-$I$5-$A102+1)))*$C155))</f>
        <v xml:space="preserve"> </v>
      </c>
      <c r="L209" s="186" t="str">
        <f ca="1">IF(L$5-$I$5&lt;$A102-1," ",IF(L$5-$I$5+1&gt;'Primary Inputs'!$C$17,0,(SUM(OFFSET($I$77,0,L$5-$I$5-$A102+1)))*$C155))</f>
        <v xml:space="preserve"> </v>
      </c>
      <c r="M209" s="186" t="str">
        <f ca="1">IF(M$5-$I$5&lt;$A102-1," ",IF(M$5-$I$5+1&gt;'Primary Inputs'!$C$17,0,(SUM(OFFSET($I$77,0,M$5-$I$5-$A102+1)))*$C155))</f>
        <v xml:space="preserve"> </v>
      </c>
      <c r="N209" s="186" t="str">
        <f ca="1">IF(N$5-$I$5&lt;$A102-1," ",IF(N$5-$I$5+1&gt;'Primary Inputs'!$C$17,0,(SUM(OFFSET($I$77,0,N$5-$I$5-$A102+1)))*$C155))</f>
        <v xml:space="preserve"> </v>
      </c>
      <c r="O209" s="186" t="str">
        <f ca="1">IF(O$5-$I$5&lt;$A102-1," ",IF(O$5-$I$5+1&gt;'Primary Inputs'!$C$17,0,(SUM(OFFSET($I$77,0,O$5-$I$5-$A102+1)))*$C155))</f>
        <v xml:space="preserve"> </v>
      </c>
      <c r="P209" s="186" t="str">
        <f ca="1">IF(P$5-$I$5&lt;$A102-1," ",IF(P$5-$I$5+1&gt;'Primary Inputs'!$C$17,0,(SUM(OFFSET($I$77,0,P$5-$I$5-$A102+1)))*$C155))</f>
        <v xml:space="preserve"> </v>
      </c>
      <c r="Q209" s="186" t="str">
        <f ca="1">IF(Q$5-$I$5&lt;$A102-1," ",IF(Q$5-$I$5+1&gt;'Primary Inputs'!$C$17,0,(SUM(OFFSET($I$77,0,Q$5-$I$5-$A102+1)))*$C155))</f>
        <v xml:space="preserve"> </v>
      </c>
      <c r="R209" s="186" t="str">
        <f ca="1">IF(R$5-$I$5&lt;$A102-1," ",IF(R$5-$I$5+1&gt;'Primary Inputs'!$C$17,0,(SUM(OFFSET($I$77,0,R$5-$I$5-$A102+1)))*$C155))</f>
        <v xml:space="preserve"> </v>
      </c>
      <c r="S209" s="186" t="str">
        <f ca="1">IF(S$5-$I$5&lt;$A102-1," ",IF(S$5-$I$5+1&gt;'Primary Inputs'!$C$17,0,(SUM(OFFSET($I$77,0,S$5-$I$5-$A102+1)))*$C155))</f>
        <v xml:space="preserve"> </v>
      </c>
      <c r="T209" s="186" t="str">
        <f ca="1">IF(T$5-$I$5&lt;$A102-1," ",IF(T$5-$I$5+1&gt;'Primary Inputs'!$C$17,0,(SUM(OFFSET($I$77,0,T$5-$I$5-$A102+1)))*$C155))</f>
        <v xml:space="preserve"> </v>
      </c>
      <c r="U209" s="186" t="str">
        <f ca="1">IF(U$5-$I$5&lt;$A102-1," ",IF(U$5-$I$5+1&gt;'Primary Inputs'!$C$17,0,(SUM(OFFSET($I$77,0,U$5-$I$5-$A102+1)))*$C155))</f>
        <v xml:space="preserve"> </v>
      </c>
      <c r="V209" s="186" t="str">
        <f ca="1">IF(V$5-$I$5&lt;$A102-1," ",IF(V$5-$I$5+1&gt;'Primary Inputs'!$C$17,0,(SUM(OFFSET($I$77,0,V$5-$I$5-$A102+1)))*$C155))</f>
        <v xml:space="preserve"> </v>
      </c>
      <c r="W209" s="186" t="str">
        <f ca="1">IF(W$5-$I$5&lt;$A102-1," ",IF(W$5-$I$5+1&gt;'Primary Inputs'!$C$17,0,(SUM(OFFSET($I$77,0,W$5-$I$5-$A102+1)))*$C155))</f>
        <v xml:space="preserve"> </v>
      </c>
      <c r="X209" s="186" t="str">
        <f ca="1">IF(X$5-$I$5&lt;$A102-1," ",IF(X$5-$I$5+1&gt;'Primary Inputs'!$C$17,0,(SUM(OFFSET($I$77,0,X$5-$I$5-$A102+1)))*$C155))</f>
        <v xml:space="preserve"> </v>
      </c>
      <c r="Y209" s="186" t="str">
        <f ca="1">IF(Y$5-$I$5&lt;$A102-1," ",IF(Y$5-$I$5+1&gt;'Primary Inputs'!$C$17,0,(SUM(OFFSET($I$77,0,Y$5-$I$5-$A102+1)))*$C155))</f>
        <v xml:space="preserve"> </v>
      </c>
      <c r="Z209" s="186" t="str">
        <f ca="1">IF(Z$5-$I$5&lt;$A102-1," ",IF(Z$5-$I$5+1&gt;'Primary Inputs'!$C$17,0,(SUM(OFFSET($I$77,0,Z$5-$I$5-$A102+1)))*$C155))</f>
        <v xml:space="preserve"> </v>
      </c>
      <c r="AA209" s="186" t="str">
        <f ca="1">IF(AA$5-$I$5&lt;$A102-1," ",IF(AA$5-$I$5+1&gt;'Primary Inputs'!$C$17,0,(SUM(OFFSET($I$77,0,AA$5-$I$5-$A102+1)))*$C155))</f>
        <v xml:space="preserve"> </v>
      </c>
      <c r="AB209" s="186" t="str">
        <f ca="1">IF(AB$5-$I$5&lt;$A102-1," ",IF(AB$5-$I$5+1&gt;'Primary Inputs'!$C$17,0,(SUM(OFFSET($I$77,0,AB$5-$I$5-$A102+1)))*$C155))</f>
        <v xml:space="preserve"> </v>
      </c>
      <c r="AC209" s="186" t="str">
        <f ca="1">IF(AC$5-$I$5&lt;$A102-1," ",IF(AC$5-$I$5+1&gt;'Primary Inputs'!$C$17,0,(SUM(OFFSET($I$77,0,AC$5-$I$5-$A102+1)))*$C155))</f>
        <v xml:space="preserve"> </v>
      </c>
      <c r="AD209" s="186" t="str">
        <f ca="1">IF(AD$5-$I$5&lt;$A102-1," ",IF(AD$5-$I$5+1&gt;'Primary Inputs'!$C$17,0,(SUM(OFFSET($I$77,0,AD$5-$I$5-$A102+1)))*$C155))</f>
        <v xml:space="preserve"> </v>
      </c>
      <c r="AE209" s="186">
        <f ca="1">IF(AE$5-$I$5&lt;$A102-1," ",IF(AE$5-$I$5+1&gt;'Primary Inputs'!$C$17,0,(SUM(OFFSET($I$77,0,AE$5-$I$5-$A102+1)))*$C155))</f>
        <v>0</v>
      </c>
      <c r="AF209" s="186">
        <f ca="1">IF(AF$5-$I$5&lt;$A102-1," ",IF(AF$5-$I$5+1&gt;'Primary Inputs'!$C$17,0,(SUM(OFFSET($I$77,0,AF$5-$I$5-$A102+1)))*$C155))</f>
        <v>0</v>
      </c>
      <c r="AG209" s="186">
        <f ca="1">IF(AG$5-$I$5&lt;$A102-1," ",IF(AG$5-$I$5+1&gt;'Primary Inputs'!$C$17,0,(SUM(OFFSET($I$77,0,AG$5-$I$5-$A102+1)))*$C155))</f>
        <v>0</v>
      </c>
      <c r="AH209" s="186">
        <f ca="1">IF(AH$5-$I$5&lt;$A102-1," ",IF(AH$5-$I$5+1&gt;'Primary Inputs'!$C$17,0,(SUM(OFFSET($I$77,0,AH$5-$I$5-$A102+1)))*$C155))</f>
        <v>0</v>
      </c>
      <c r="AI209" s="186">
        <f ca="1">IF(AI$5-$I$5&lt;$A102-1," ",IF(AI$5-$I$5+1&gt;'Primary Inputs'!$C$17,0,(SUM(OFFSET($I$77,0,AI$5-$I$5-$A102+1)))*$C155))</f>
        <v>0</v>
      </c>
      <c r="AJ209" s="186">
        <f ca="1">IF(AJ$5-$I$5&lt;$A102-1," ",IF(AJ$5-$I$5+1&gt;'Primary Inputs'!$C$17,0,(SUM(OFFSET($I$77,0,AJ$5-$I$5-$A102+1)))*$C155))</f>
        <v>0</v>
      </c>
      <c r="AK209" s="186">
        <f ca="1">IF(AK$5-$I$5&lt;$A102-1," ",IF(AK$5-$I$5+1&gt;'Primary Inputs'!$C$17,0,(SUM(OFFSET($I$77,0,AK$5-$I$5-$A102+1)))*$C155))</f>
        <v>0</v>
      </c>
      <c r="AL209" s="186">
        <f ca="1">IF(AL$5-$I$5&lt;$A102-1," ",IF(AL$5-$I$5+1&gt;'Primary Inputs'!$C$17,0,(SUM(OFFSET($I$77,0,AL$5-$I$5-$A102+1)))*$C155))</f>
        <v>0</v>
      </c>
      <c r="AM209" s="186">
        <f ca="1">IF(AM$5-$I$5&lt;$A102-1," ",IF(AM$5-$I$5+1&gt;'Primary Inputs'!$C$17,0,(SUM(OFFSET($I$77,0,AM$5-$I$5-$A102+1)))*$C155))</f>
        <v>0</v>
      </c>
      <c r="AN209" s="186">
        <f ca="1">IF(AN$5-$I$5&lt;$A102-1," ",IF(AN$5-$I$5+1&gt;'Primary Inputs'!$C$17,0,(SUM(OFFSET($I$77,0,AN$5-$I$5-$A102+1)))*$C155))</f>
        <v>0</v>
      </c>
      <c r="AO209" s="186">
        <f ca="1">IF(AO$5-$I$5&lt;$A102-1," ",IF(AO$5-$I$5+1&gt;'Primary Inputs'!$C$17,0,(SUM(OFFSET($I$77,0,AO$5-$I$5-$A102+1)))*$C155))</f>
        <v>0</v>
      </c>
      <c r="AP209" s="186">
        <f ca="1">IF(AP$5-$I$5&lt;$A102-1," ",IF(AP$5-$I$5+1&gt;'Primary Inputs'!$C$17,0,(SUM(OFFSET($I$77,0,AP$5-$I$5-$A102+1)))*$C155))</f>
        <v>0</v>
      </c>
      <c r="AQ209" s="186">
        <f ca="1">IF(AQ$5-$I$5&lt;$A102-1," ",IF(AQ$5-$I$5+1&gt;'Primary Inputs'!$C$17,0,(SUM(OFFSET($I$77,0,AQ$5-$I$5-$A102+1)))*$C155))</f>
        <v>0</v>
      </c>
      <c r="AR209" s="186">
        <f ca="1">IF(AR$5-$I$5&lt;$A102-1," ",IF(AR$5-$I$5+1&gt;'Primary Inputs'!$C$17,0,(SUM(OFFSET($I$77,0,AR$5-$I$5-$A102+1)))*$C155))</f>
        <v>0</v>
      </c>
      <c r="AS209" s="186">
        <f ca="1">IF(AS$5-$I$5&lt;$A102-1," ",IF(AS$5-$I$5+1&gt;'Primary Inputs'!$C$17,0,(SUM(OFFSET($I$77,0,AS$5-$I$5-$A102+1)))*$C155))</f>
        <v>0</v>
      </c>
      <c r="AT209" s="186">
        <f ca="1">IF(AT$5-$I$5&lt;$A102-1," ",IF(AT$5-$I$5+1&gt;'Primary Inputs'!$C$17,0,(SUM(OFFSET($I$77,0,AT$5-$I$5-$A102+1)))*$C155))</f>
        <v>0</v>
      </c>
      <c r="AU209" s="186">
        <f ca="1">IF(AU$5-$I$5&lt;$A102-1," ",IF(AU$5-$I$5+1&gt;'Primary Inputs'!$C$17,0,(SUM(OFFSET($I$77,0,AU$5-$I$5-$A102+1)))*$C155))</f>
        <v>0</v>
      </c>
      <c r="AV209" s="186">
        <f ca="1">IF(AV$5-$I$5&lt;$A102-1," ",IF(AV$5-$I$5+1&gt;'Primary Inputs'!$C$17,0,(SUM(OFFSET($I$77,0,AV$5-$I$5-$A102+1)))*$C155))</f>
        <v>0</v>
      </c>
      <c r="AW209" s="186">
        <f ca="1">IF(AW$5-$I$5&lt;$A102-1," ",IF(AW$5-$I$5+1&gt;'Primary Inputs'!$C$17,0,(SUM(OFFSET($I$77,0,AW$5-$I$5-$A102+1)))*$C155))</f>
        <v>0</v>
      </c>
      <c r="AX209" s="186">
        <f ca="1">IF(AX$5-$I$5&lt;$A102-1," ",IF(AX$5-$I$5+1&gt;'Primary Inputs'!$C$17,0,(SUM(OFFSET($I$77,0,AX$5-$I$5-$A102+1)))*$C155))</f>
        <v>0</v>
      </c>
      <c r="AY209" s="186">
        <f ca="1">IF(AY$5-$I$5&lt;$A102-1," ",IF(AY$5-$I$5+1&gt;'Primary Inputs'!$C$17,0,(SUM(OFFSET($I$77,0,AY$5-$I$5-$A102+1)))*$C155))</f>
        <v>0</v>
      </c>
      <c r="AZ209" s="186">
        <f ca="1">IF(AZ$5-$I$5&lt;$A102-1," ",IF(AZ$5-$I$5+1&gt;'Primary Inputs'!$C$17,0,(SUM(OFFSET($I$77,0,AZ$5-$I$5-$A102+1)))*$C155))</f>
        <v>0</v>
      </c>
      <c r="BA209" s="186">
        <f ca="1">IF(BA$5-$I$5&lt;$A102-1," ",IF(BA$5-$I$5+1&gt;'Primary Inputs'!$C$17,0,(SUM(OFFSET($I$77,0,BA$5-$I$5-$A102+1)))*$C155))</f>
        <v>0</v>
      </c>
      <c r="BB209" s="186">
        <f ca="1">IF(BB$5-$I$5&lt;$A102-1," ",IF(BB$5-$I$5+1&gt;'Primary Inputs'!$C$17,0,(SUM(OFFSET($I$77,0,BB$5-$I$5-$A102+1)))*$C155))</f>
        <v>0</v>
      </c>
      <c r="BC209" s="186">
        <f ca="1">IF(BC$5-$I$5&lt;$A102-1," ",IF(BC$5-$I$5+1&gt;'Primary Inputs'!$C$17,0,(SUM(OFFSET($I$77,0,BC$5-$I$5-$A102+1)))*$C155))</f>
        <v>0</v>
      </c>
      <c r="BD209" s="186">
        <f ca="1">IF(BD$5-$I$5&lt;$A102-1," ",IF(BD$5-$I$5+1&gt;'Primary Inputs'!$C$17,0,(SUM(OFFSET($I$77,0,BD$5-$I$5-$A102+1)))*$C155))</f>
        <v>0</v>
      </c>
      <c r="BE209" s="186">
        <f ca="1">IF(BE$5-$I$5&lt;$A102-1," ",IF(BE$5-$I$5+1&gt;'Primary Inputs'!$C$17,0,(SUM(OFFSET($I$77,0,BE$5-$I$5-$A102+1)))*$C155))</f>
        <v>0</v>
      </c>
      <c r="BF209" s="186">
        <f ca="1">IF(BF$5-$I$5&lt;$A102-1," ",IF(BF$5-$I$5+1&gt;'Primary Inputs'!$C$17,0,(SUM(OFFSET($I$77,0,BF$5-$I$5-$A102+1)))*$C155))</f>
        <v>0</v>
      </c>
    </row>
    <row r="210" spans="2:58">
      <c r="B210" s="134" t="s">
        <v>196</v>
      </c>
      <c r="C210" s="134">
        <f t="shared" ca="1" si="7"/>
        <v>0</v>
      </c>
      <c r="I210" s="186" t="str">
        <f ca="1">IF(I$5-$I$5&lt;$A103-1," ",IF(I$5-$I$5+1&gt;'Primary Inputs'!$C$17,0,(SUM(OFFSET($I$77,0,I$5-$I$5-$A103+1)))*$C156))</f>
        <v xml:space="preserve"> </v>
      </c>
      <c r="J210" s="186" t="str">
        <f ca="1">IF(J$5-$I$5&lt;$A103-1," ",IF(J$5-$I$5+1&gt;'Primary Inputs'!$C$17,0,(SUM(OFFSET($I$77,0,J$5-$I$5-$A103+1)))*$C156))</f>
        <v xml:space="preserve"> </v>
      </c>
      <c r="K210" s="186" t="str">
        <f ca="1">IF(K$5-$I$5&lt;$A103-1," ",IF(K$5-$I$5+1&gt;'Primary Inputs'!$C$17,0,(SUM(OFFSET($I$77,0,K$5-$I$5-$A103+1)))*$C156))</f>
        <v xml:space="preserve"> </v>
      </c>
      <c r="L210" s="186" t="str">
        <f ca="1">IF(L$5-$I$5&lt;$A103-1," ",IF(L$5-$I$5+1&gt;'Primary Inputs'!$C$17,0,(SUM(OFFSET($I$77,0,L$5-$I$5-$A103+1)))*$C156))</f>
        <v xml:space="preserve"> </v>
      </c>
      <c r="M210" s="186" t="str">
        <f ca="1">IF(M$5-$I$5&lt;$A103-1," ",IF(M$5-$I$5+1&gt;'Primary Inputs'!$C$17,0,(SUM(OFFSET($I$77,0,M$5-$I$5-$A103+1)))*$C156))</f>
        <v xml:space="preserve"> </v>
      </c>
      <c r="N210" s="186" t="str">
        <f ca="1">IF(N$5-$I$5&lt;$A103-1," ",IF(N$5-$I$5+1&gt;'Primary Inputs'!$C$17,0,(SUM(OFFSET($I$77,0,N$5-$I$5-$A103+1)))*$C156))</f>
        <v xml:space="preserve"> </v>
      </c>
      <c r="O210" s="186" t="str">
        <f ca="1">IF(O$5-$I$5&lt;$A103-1," ",IF(O$5-$I$5+1&gt;'Primary Inputs'!$C$17,0,(SUM(OFFSET($I$77,0,O$5-$I$5-$A103+1)))*$C156))</f>
        <v xml:space="preserve"> </v>
      </c>
      <c r="P210" s="186" t="str">
        <f ca="1">IF(P$5-$I$5&lt;$A103-1," ",IF(P$5-$I$5+1&gt;'Primary Inputs'!$C$17,0,(SUM(OFFSET($I$77,0,P$5-$I$5-$A103+1)))*$C156))</f>
        <v xml:space="preserve"> </v>
      </c>
      <c r="Q210" s="186" t="str">
        <f ca="1">IF(Q$5-$I$5&lt;$A103-1," ",IF(Q$5-$I$5+1&gt;'Primary Inputs'!$C$17,0,(SUM(OFFSET($I$77,0,Q$5-$I$5-$A103+1)))*$C156))</f>
        <v xml:space="preserve"> </v>
      </c>
      <c r="R210" s="186" t="str">
        <f ca="1">IF(R$5-$I$5&lt;$A103-1," ",IF(R$5-$I$5+1&gt;'Primary Inputs'!$C$17,0,(SUM(OFFSET($I$77,0,R$5-$I$5-$A103+1)))*$C156))</f>
        <v xml:space="preserve"> </v>
      </c>
      <c r="S210" s="186" t="str">
        <f ca="1">IF(S$5-$I$5&lt;$A103-1," ",IF(S$5-$I$5+1&gt;'Primary Inputs'!$C$17,0,(SUM(OFFSET($I$77,0,S$5-$I$5-$A103+1)))*$C156))</f>
        <v xml:space="preserve"> </v>
      </c>
      <c r="T210" s="186" t="str">
        <f ca="1">IF(T$5-$I$5&lt;$A103-1," ",IF(T$5-$I$5+1&gt;'Primary Inputs'!$C$17,0,(SUM(OFFSET($I$77,0,T$5-$I$5-$A103+1)))*$C156))</f>
        <v xml:space="preserve"> </v>
      </c>
      <c r="U210" s="186" t="str">
        <f ca="1">IF(U$5-$I$5&lt;$A103-1," ",IF(U$5-$I$5+1&gt;'Primary Inputs'!$C$17,0,(SUM(OFFSET($I$77,0,U$5-$I$5-$A103+1)))*$C156))</f>
        <v xml:space="preserve"> </v>
      </c>
      <c r="V210" s="186" t="str">
        <f ca="1">IF(V$5-$I$5&lt;$A103-1," ",IF(V$5-$I$5+1&gt;'Primary Inputs'!$C$17,0,(SUM(OFFSET($I$77,0,V$5-$I$5-$A103+1)))*$C156))</f>
        <v xml:space="preserve"> </v>
      </c>
      <c r="W210" s="186" t="str">
        <f ca="1">IF(W$5-$I$5&lt;$A103-1," ",IF(W$5-$I$5+1&gt;'Primary Inputs'!$C$17,0,(SUM(OFFSET($I$77,0,W$5-$I$5-$A103+1)))*$C156))</f>
        <v xml:space="preserve"> </v>
      </c>
      <c r="X210" s="186" t="str">
        <f ca="1">IF(X$5-$I$5&lt;$A103-1," ",IF(X$5-$I$5+1&gt;'Primary Inputs'!$C$17,0,(SUM(OFFSET($I$77,0,X$5-$I$5-$A103+1)))*$C156))</f>
        <v xml:space="preserve"> </v>
      </c>
      <c r="Y210" s="186" t="str">
        <f ca="1">IF(Y$5-$I$5&lt;$A103-1," ",IF(Y$5-$I$5+1&gt;'Primary Inputs'!$C$17,0,(SUM(OFFSET($I$77,0,Y$5-$I$5-$A103+1)))*$C156))</f>
        <v xml:space="preserve"> </v>
      </c>
      <c r="Z210" s="186" t="str">
        <f ca="1">IF(Z$5-$I$5&lt;$A103-1," ",IF(Z$5-$I$5+1&gt;'Primary Inputs'!$C$17,0,(SUM(OFFSET($I$77,0,Z$5-$I$5-$A103+1)))*$C156))</f>
        <v xml:space="preserve"> </v>
      </c>
      <c r="AA210" s="186" t="str">
        <f ca="1">IF(AA$5-$I$5&lt;$A103-1," ",IF(AA$5-$I$5+1&gt;'Primary Inputs'!$C$17,0,(SUM(OFFSET($I$77,0,AA$5-$I$5-$A103+1)))*$C156))</f>
        <v xml:space="preserve"> </v>
      </c>
      <c r="AB210" s="186" t="str">
        <f ca="1">IF(AB$5-$I$5&lt;$A103-1," ",IF(AB$5-$I$5+1&gt;'Primary Inputs'!$C$17,0,(SUM(OFFSET($I$77,0,AB$5-$I$5-$A103+1)))*$C156))</f>
        <v xml:space="preserve"> </v>
      </c>
      <c r="AC210" s="186" t="str">
        <f ca="1">IF(AC$5-$I$5&lt;$A103-1," ",IF(AC$5-$I$5+1&gt;'Primary Inputs'!$C$17,0,(SUM(OFFSET($I$77,0,AC$5-$I$5-$A103+1)))*$C156))</f>
        <v xml:space="preserve"> </v>
      </c>
      <c r="AD210" s="186" t="str">
        <f ca="1">IF(AD$5-$I$5&lt;$A103-1," ",IF(AD$5-$I$5+1&gt;'Primary Inputs'!$C$17,0,(SUM(OFFSET($I$77,0,AD$5-$I$5-$A103+1)))*$C156))</f>
        <v xml:space="preserve"> </v>
      </c>
      <c r="AE210" s="186" t="str">
        <f ca="1">IF(AE$5-$I$5&lt;$A103-1," ",IF(AE$5-$I$5+1&gt;'Primary Inputs'!$C$17,0,(SUM(OFFSET($I$77,0,AE$5-$I$5-$A103+1)))*$C156))</f>
        <v xml:space="preserve"> </v>
      </c>
      <c r="AF210" s="186">
        <f ca="1">IF(AF$5-$I$5&lt;$A103-1," ",IF(AF$5-$I$5+1&gt;'Primary Inputs'!$C$17,0,(SUM(OFFSET($I$77,0,AF$5-$I$5-$A103+1)))*$C156))</f>
        <v>0</v>
      </c>
      <c r="AG210" s="186">
        <f ca="1">IF(AG$5-$I$5&lt;$A103-1," ",IF(AG$5-$I$5+1&gt;'Primary Inputs'!$C$17,0,(SUM(OFFSET($I$77,0,AG$5-$I$5-$A103+1)))*$C156))</f>
        <v>0</v>
      </c>
      <c r="AH210" s="186">
        <f ca="1">IF(AH$5-$I$5&lt;$A103-1," ",IF(AH$5-$I$5+1&gt;'Primary Inputs'!$C$17,0,(SUM(OFFSET($I$77,0,AH$5-$I$5-$A103+1)))*$C156))</f>
        <v>0</v>
      </c>
      <c r="AI210" s="186">
        <f ca="1">IF(AI$5-$I$5&lt;$A103-1," ",IF(AI$5-$I$5+1&gt;'Primary Inputs'!$C$17,0,(SUM(OFFSET($I$77,0,AI$5-$I$5-$A103+1)))*$C156))</f>
        <v>0</v>
      </c>
      <c r="AJ210" s="186">
        <f ca="1">IF(AJ$5-$I$5&lt;$A103-1," ",IF(AJ$5-$I$5+1&gt;'Primary Inputs'!$C$17,0,(SUM(OFFSET($I$77,0,AJ$5-$I$5-$A103+1)))*$C156))</f>
        <v>0</v>
      </c>
      <c r="AK210" s="186">
        <f ca="1">IF(AK$5-$I$5&lt;$A103-1," ",IF(AK$5-$I$5+1&gt;'Primary Inputs'!$C$17,0,(SUM(OFFSET($I$77,0,AK$5-$I$5-$A103+1)))*$C156))</f>
        <v>0</v>
      </c>
      <c r="AL210" s="186">
        <f ca="1">IF(AL$5-$I$5&lt;$A103-1," ",IF(AL$5-$I$5+1&gt;'Primary Inputs'!$C$17,0,(SUM(OFFSET($I$77,0,AL$5-$I$5-$A103+1)))*$C156))</f>
        <v>0</v>
      </c>
      <c r="AM210" s="186">
        <f ca="1">IF(AM$5-$I$5&lt;$A103-1," ",IF(AM$5-$I$5+1&gt;'Primary Inputs'!$C$17,0,(SUM(OFFSET($I$77,0,AM$5-$I$5-$A103+1)))*$C156))</f>
        <v>0</v>
      </c>
      <c r="AN210" s="186">
        <f ca="1">IF(AN$5-$I$5&lt;$A103-1," ",IF(AN$5-$I$5+1&gt;'Primary Inputs'!$C$17,0,(SUM(OFFSET($I$77,0,AN$5-$I$5-$A103+1)))*$C156))</f>
        <v>0</v>
      </c>
      <c r="AO210" s="186">
        <f ca="1">IF(AO$5-$I$5&lt;$A103-1," ",IF(AO$5-$I$5+1&gt;'Primary Inputs'!$C$17,0,(SUM(OFFSET($I$77,0,AO$5-$I$5-$A103+1)))*$C156))</f>
        <v>0</v>
      </c>
      <c r="AP210" s="186">
        <f ca="1">IF(AP$5-$I$5&lt;$A103-1," ",IF(AP$5-$I$5+1&gt;'Primary Inputs'!$C$17,0,(SUM(OFFSET($I$77,0,AP$5-$I$5-$A103+1)))*$C156))</f>
        <v>0</v>
      </c>
      <c r="AQ210" s="186">
        <f ca="1">IF(AQ$5-$I$5&lt;$A103-1," ",IF(AQ$5-$I$5+1&gt;'Primary Inputs'!$C$17,0,(SUM(OFFSET($I$77,0,AQ$5-$I$5-$A103+1)))*$C156))</f>
        <v>0</v>
      </c>
      <c r="AR210" s="186">
        <f ca="1">IF(AR$5-$I$5&lt;$A103-1," ",IF(AR$5-$I$5+1&gt;'Primary Inputs'!$C$17,0,(SUM(OFFSET($I$77,0,AR$5-$I$5-$A103+1)))*$C156))</f>
        <v>0</v>
      </c>
      <c r="AS210" s="186">
        <f ca="1">IF(AS$5-$I$5&lt;$A103-1," ",IF(AS$5-$I$5+1&gt;'Primary Inputs'!$C$17,0,(SUM(OFFSET($I$77,0,AS$5-$I$5-$A103+1)))*$C156))</f>
        <v>0</v>
      </c>
      <c r="AT210" s="186">
        <f ca="1">IF(AT$5-$I$5&lt;$A103-1," ",IF(AT$5-$I$5+1&gt;'Primary Inputs'!$C$17,0,(SUM(OFFSET($I$77,0,AT$5-$I$5-$A103+1)))*$C156))</f>
        <v>0</v>
      </c>
      <c r="AU210" s="186">
        <f ca="1">IF(AU$5-$I$5&lt;$A103-1," ",IF(AU$5-$I$5+1&gt;'Primary Inputs'!$C$17,0,(SUM(OFFSET($I$77,0,AU$5-$I$5-$A103+1)))*$C156))</f>
        <v>0</v>
      </c>
      <c r="AV210" s="186">
        <f ca="1">IF(AV$5-$I$5&lt;$A103-1," ",IF(AV$5-$I$5+1&gt;'Primary Inputs'!$C$17,0,(SUM(OFFSET($I$77,0,AV$5-$I$5-$A103+1)))*$C156))</f>
        <v>0</v>
      </c>
      <c r="AW210" s="186">
        <f ca="1">IF(AW$5-$I$5&lt;$A103-1," ",IF(AW$5-$I$5+1&gt;'Primary Inputs'!$C$17,0,(SUM(OFFSET($I$77,0,AW$5-$I$5-$A103+1)))*$C156))</f>
        <v>0</v>
      </c>
      <c r="AX210" s="186">
        <f ca="1">IF(AX$5-$I$5&lt;$A103-1," ",IF(AX$5-$I$5+1&gt;'Primary Inputs'!$C$17,0,(SUM(OFFSET($I$77,0,AX$5-$I$5-$A103+1)))*$C156))</f>
        <v>0</v>
      </c>
      <c r="AY210" s="186">
        <f ca="1">IF(AY$5-$I$5&lt;$A103-1," ",IF(AY$5-$I$5+1&gt;'Primary Inputs'!$C$17,0,(SUM(OFFSET($I$77,0,AY$5-$I$5-$A103+1)))*$C156))</f>
        <v>0</v>
      </c>
      <c r="AZ210" s="186">
        <f ca="1">IF(AZ$5-$I$5&lt;$A103-1," ",IF(AZ$5-$I$5+1&gt;'Primary Inputs'!$C$17,0,(SUM(OFFSET($I$77,0,AZ$5-$I$5-$A103+1)))*$C156))</f>
        <v>0</v>
      </c>
      <c r="BA210" s="186">
        <f ca="1">IF(BA$5-$I$5&lt;$A103-1," ",IF(BA$5-$I$5+1&gt;'Primary Inputs'!$C$17,0,(SUM(OFFSET($I$77,0,BA$5-$I$5-$A103+1)))*$C156))</f>
        <v>0</v>
      </c>
      <c r="BB210" s="186">
        <f ca="1">IF(BB$5-$I$5&lt;$A103-1," ",IF(BB$5-$I$5+1&gt;'Primary Inputs'!$C$17,0,(SUM(OFFSET($I$77,0,BB$5-$I$5-$A103+1)))*$C156))</f>
        <v>0</v>
      </c>
      <c r="BC210" s="186">
        <f ca="1">IF(BC$5-$I$5&lt;$A103-1," ",IF(BC$5-$I$5+1&gt;'Primary Inputs'!$C$17,0,(SUM(OFFSET($I$77,0,BC$5-$I$5-$A103+1)))*$C156))</f>
        <v>0</v>
      </c>
      <c r="BD210" s="186">
        <f ca="1">IF(BD$5-$I$5&lt;$A103-1," ",IF(BD$5-$I$5+1&gt;'Primary Inputs'!$C$17,0,(SUM(OFFSET($I$77,0,BD$5-$I$5-$A103+1)))*$C156))</f>
        <v>0</v>
      </c>
      <c r="BE210" s="186">
        <f ca="1">IF(BE$5-$I$5&lt;$A103-1," ",IF(BE$5-$I$5+1&gt;'Primary Inputs'!$C$17,0,(SUM(OFFSET($I$77,0,BE$5-$I$5-$A103+1)))*$C156))</f>
        <v>0</v>
      </c>
      <c r="BF210" s="186">
        <f ca="1">IF(BF$5-$I$5&lt;$A103-1," ",IF(BF$5-$I$5+1&gt;'Primary Inputs'!$C$17,0,(SUM(OFFSET($I$77,0,BF$5-$I$5-$A103+1)))*$C156))</f>
        <v>0</v>
      </c>
    </row>
    <row r="211" spans="2:58">
      <c r="B211" s="134" t="s">
        <v>197</v>
      </c>
      <c r="C211" s="134">
        <f t="shared" ca="1" si="7"/>
        <v>0</v>
      </c>
      <c r="I211" s="186" t="str">
        <f ca="1">IF(I$5-$I$5&lt;$A104-1," ",IF(I$5-$I$5+1&gt;'Primary Inputs'!$C$17,0,(SUM(OFFSET($I$77,0,I$5-$I$5-$A104+1)))*$C157))</f>
        <v xml:space="preserve"> </v>
      </c>
      <c r="J211" s="186" t="str">
        <f ca="1">IF(J$5-$I$5&lt;$A104-1," ",IF(J$5-$I$5+1&gt;'Primary Inputs'!$C$17,0,(SUM(OFFSET($I$77,0,J$5-$I$5-$A104+1)))*$C157))</f>
        <v xml:space="preserve"> </v>
      </c>
      <c r="K211" s="186" t="str">
        <f ca="1">IF(K$5-$I$5&lt;$A104-1," ",IF(K$5-$I$5+1&gt;'Primary Inputs'!$C$17,0,(SUM(OFFSET($I$77,0,K$5-$I$5-$A104+1)))*$C157))</f>
        <v xml:space="preserve"> </v>
      </c>
      <c r="L211" s="186" t="str">
        <f ca="1">IF(L$5-$I$5&lt;$A104-1," ",IF(L$5-$I$5+1&gt;'Primary Inputs'!$C$17,0,(SUM(OFFSET($I$77,0,L$5-$I$5-$A104+1)))*$C157))</f>
        <v xml:space="preserve"> </v>
      </c>
      <c r="M211" s="186" t="str">
        <f ca="1">IF(M$5-$I$5&lt;$A104-1," ",IF(M$5-$I$5+1&gt;'Primary Inputs'!$C$17,0,(SUM(OFFSET($I$77,0,M$5-$I$5-$A104+1)))*$C157))</f>
        <v xml:space="preserve"> </v>
      </c>
      <c r="N211" s="186" t="str">
        <f ca="1">IF(N$5-$I$5&lt;$A104-1," ",IF(N$5-$I$5+1&gt;'Primary Inputs'!$C$17,0,(SUM(OFFSET($I$77,0,N$5-$I$5-$A104+1)))*$C157))</f>
        <v xml:space="preserve"> </v>
      </c>
      <c r="O211" s="186" t="str">
        <f ca="1">IF(O$5-$I$5&lt;$A104-1," ",IF(O$5-$I$5+1&gt;'Primary Inputs'!$C$17,0,(SUM(OFFSET($I$77,0,O$5-$I$5-$A104+1)))*$C157))</f>
        <v xml:space="preserve"> </v>
      </c>
      <c r="P211" s="186" t="str">
        <f ca="1">IF(P$5-$I$5&lt;$A104-1," ",IF(P$5-$I$5+1&gt;'Primary Inputs'!$C$17,0,(SUM(OFFSET($I$77,0,P$5-$I$5-$A104+1)))*$C157))</f>
        <v xml:space="preserve"> </v>
      </c>
      <c r="Q211" s="186" t="str">
        <f ca="1">IF(Q$5-$I$5&lt;$A104-1," ",IF(Q$5-$I$5+1&gt;'Primary Inputs'!$C$17,0,(SUM(OFFSET($I$77,0,Q$5-$I$5-$A104+1)))*$C157))</f>
        <v xml:space="preserve"> </v>
      </c>
      <c r="R211" s="186" t="str">
        <f ca="1">IF(R$5-$I$5&lt;$A104-1," ",IF(R$5-$I$5+1&gt;'Primary Inputs'!$C$17,0,(SUM(OFFSET($I$77,0,R$5-$I$5-$A104+1)))*$C157))</f>
        <v xml:space="preserve"> </v>
      </c>
      <c r="S211" s="186" t="str">
        <f ca="1">IF(S$5-$I$5&lt;$A104-1," ",IF(S$5-$I$5+1&gt;'Primary Inputs'!$C$17,0,(SUM(OFFSET($I$77,0,S$5-$I$5-$A104+1)))*$C157))</f>
        <v xml:space="preserve"> </v>
      </c>
      <c r="T211" s="186" t="str">
        <f ca="1">IF(T$5-$I$5&lt;$A104-1," ",IF(T$5-$I$5+1&gt;'Primary Inputs'!$C$17,0,(SUM(OFFSET($I$77,0,T$5-$I$5-$A104+1)))*$C157))</f>
        <v xml:space="preserve"> </v>
      </c>
      <c r="U211" s="186" t="str">
        <f ca="1">IF(U$5-$I$5&lt;$A104-1," ",IF(U$5-$I$5+1&gt;'Primary Inputs'!$C$17,0,(SUM(OFFSET($I$77,0,U$5-$I$5-$A104+1)))*$C157))</f>
        <v xml:space="preserve"> </v>
      </c>
      <c r="V211" s="186" t="str">
        <f ca="1">IF(V$5-$I$5&lt;$A104-1," ",IF(V$5-$I$5+1&gt;'Primary Inputs'!$C$17,0,(SUM(OFFSET($I$77,0,V$5-$I$5-$A104+1)))*$C157))</f>
        <v xml:space="preserve"> </v>
      </c>
      <c r="W211" s="186" t="str">
        <f ca="1">IF(W$5-$I$5&lt;$A104-1," ",IF(W$5-$I$5+1&gt;'Primary Inputs'!$C$17,0,(SUM(OFFSET($I$77,0,W$5-$I$5-$A104+1)))*$C157))</f>
        <v xml:space="preserve"> </v>
      </c>
      <c r="X211" s="186" t="str">
        <f ca="1">IF(X$5-$I$5&lt;$A104-1," ",IF(X$5-$I$5+1&gt;'Primary Inputs'!$C$17,0,(SUM(OFFSET($I$77,0,X$5-$I$5-$A104+1)))*$C157))</f>
        <v xml:space="preserve"> </v>
      </c>
      <c r="Y211" s="186" t="str">
        <f ca="1">IF(Y$5-$I$5&lt;$A104-1," ",IF(Y$5-$I$5+1&gt;'Primary Inputs'!$C$17,0,(SUM(OFFSET($I$77,0,Y$5-$I$5-$A104+1)))*$C157))</f>
        <v xml:space="preserve"> </v>
      </c>
      <c r="Z211" s="186" t="str">
        <f ca="1">IF(Z$5-$I$5&lt;$A104-1," ",IF(Z$5-$I$5+1&gt;'Primary Inputs'!$C$17,0,(SUM(OFFSET($I$77,0,Z$5-$I$5-$A104+1)))*$C157))</f>
        <v xml:space="preserve"> </v>
      </c>
      <c r="AA211" s="186" t="str">
        <f ca="1">IF(AA$5-$I$5&lt;$A104-1," ",IF(AA$5-$I$5+1&gt;'Primary Inputs'!$C$17,0,(SUM(OFFSET($I$77,0,AA$5-$I$5-$A104+1)))*$C157))</f>
        <v xml:space="preserve"> </v>
      </c>
      <c r="AB211" s="186" t="str">
        <f ca="1">IF(AB$5-$I$5&lt;$A104-1," ",IF(AB$5-$I$5+1&gt;'Primary Inputs'!$C$17,0,(SUM(OFFSET($I$77,0,AB$5-$I$5-$A104+1)))*$C157))</f>
        <v xml:space="preserve"> </v>
      </c>
      <c r="AC211" s="186" t="str">
        <f ca="1">IF(AC$5-$I$5&lt;$A104-1," ",IF(AC$5-$I$5+1&gt;'Primary Inputs'!$C$17,0,(SUM(OFFSET($I$77,0,AC$5-$I$5-$A104+1)))*$C157))</f>
        <v xml:space="preserve"> </v>
      </c>
      <c r="AD211" s="186" t="str">
        <f ca="1">IF(AD$5-$I$5&lt;$A104-1," ",IF(AD$5-$I$5+1&gt;'Primary Inputs'!$C$17,0,(SUM(OFFSET($I$77,0,AD$5-$I$5-$A104+1)))*$C157))</f>
        <v xml:space="preserve"> </v>
      </c>
      <c r="AE211" s="186" t="str">
        <f ca="1">IF(AE$5-$I$5&lt;$A104-1," ",IF(AE$5-$I$5+1&gt;'Primary Inputs'!$C$17,0,(SUM(OFFSET($I$77,0,AE$5-$I$5-$A104+1)))*$C157))</f>
        <v xml:space="preserve"> </v>
      </c>
      <c r="AF211" s="186" t="str">
        <f ca="1">IF(AF$5-$I$5&lt;$A104-1," ",IF(AF$5-$I$5+1&gt;'Primary Inputs'!$C$17,0,(SUM(OFFSET($I$77,0,AF$5-$I$5-$A104+1)))*$C157))</f>
        <v xml:space="preserve"> </v>
      </c>
      <c r="AG211" s="186">
        <f ca="1">IF(AG$5-$I$5&lt;$A104-1," ",IF(AG$5-$I$5+1&gt;'Primary Inputs'!$C$17,0,(SUM(OFFSET($I$77,0,AG$5-$I$5-$A104+1)))*$C157))</f>
        <v>0</v>
      </c>
      <c r="AH211" s="186">
        <f ca="1">IF(AH$5-$I$5&lt;$A104-1," ",IF(AH$5-$I$5+1&gt;'Primary Inputs'!$C$17,0,(SUM(OFFSET($I$77,0,AH$5-$I$5-$A104+1)))*$C157))</f>
        <v>0</v>
      </c>
      <c r="AI211" s="186">
        <f ca="1">IF(AI$5-$I$5&lt;$A104-1," ",IF(AI$5-$I$5+1&gt;'Primary Inputs'!$C$17,0,(SUM(OFFSET($I$77,0,AI$5-$I$5-$A104+1)))*$C157))</f>
        <v>0</v>
      </c>
      <c r="AJ211" s="186">
        <f ca="1">IF(AJ$5-$I$5&lt;$A104-1," ",IF(AJ$5-$I$5+1&gt;'Primary Inputs'!$C$17,0,(SUM(OFFSET($I$77,0,AJ$5-$I$5-$A104+1)))*$C157))</f>
        <v>0</v>
      </c>
      <c r="AK211" s="186">
        <f ca="1">IF(AK$5-$I$5&lt;$A104-1," ",IF(AK$5-$I$5+1&gt;'Primary Inputs'!$C$17,0,(SUM(OFFSET($I$77,0,AK$5-$I$5-$A104+1)))*$C157))</f>
        <v>0</v>
      </c>
      <c r="AL211" s="186">
        <f ca="1">IF(AL$5-$I$5&lt;$A104-1," ",IF(AL$5-$I$5+1&gt;'Primary Inputs'!$C$17,0,(SUM(OFFSET($I$77,0,AL$5-$I$5-$A104+1)))*$C157))</f>
        <v>0</v>
      </c>
      <c r="AM211" s="186">
        <f ca="1">IF(AM$5-$I$5&lt;$A104-1," ",IF(AM$5-$I$5+1&gt;'Primary Inputs'!$C$17,0,(SUM(OFFSET($I$77,0,AM$5-$I$5-$A104+1)))*$C157))</f>
        <v>0</v>
      </c>
      <c r="AN211" s="186">
        <f ca="1">IF(AN$5-$I$5&lt;$A104-1," ",IF(AN$5-$I$5+1&gt;'Primary Inputs'!$C$17,0,(SUM(OFFSET($I$77,0,AN$5-$I$5-$A104+1)))*$C157))</f>
        <v>0</v>
      </c>
      <c r="AO211" s="186">
        <f ca="1">IF(AO$5-$I$5&lt;$A104-1," ",IF(AO$5-$I$5+1&gt;'Primary Inputs'!$C$17,0,(SUM(OFFSET($I$77,0,AO$5-$I$5-$A104+1)))*$C157))</f>
        <v>0</v>
      </c>
      <c r="AP211" s="186">
        <f ca="1">IF(AP$5-$I$5&lt;$A104-1," ",IF(AP$5-$I$5+1&gt;'Primary Inputs'!$C$17,0,(SUM(OFFSET($I$77,0,AP$5-$I$5-$A104+1)))*$C157))</f>
        <v>0</v>
      </c>
      <c r="AQ211" s="186">
        <f ca="1">IF(AQ$5-$I$5&lt;$A104-1," ",IF(AQ$5-$I$5+1&gt;'Primary Inputs'!$C$17,0,(SUM(OFFSET($I$77,0,AQ$5-$I$5-$A104+1)))*$C157))</f>
        <v>0</v>
      </c>
      <c r="AR211" s="186">
        <f ca="1">IF(AR$5-$I$5&lt;$A104-1," ",IF(AR$5-$I$5+1&gt;'Primary Inputs'!$C$17,0,(SUM(OFFSET($I$77,0,AR$5-$I$5-$A104+1)))*$C157))</f>
        <v>0</v>
      </c>
      <c r="AS211" s="186">
        <f ca="1">IF(AS$5-$I$5&lt;$A104-1," ",IF(AS$5-$I$5+1&gt;'Primary Inputs'!$C$17,0,(SUM(OFFSET($I$77,0,AS$5-$I$5-$A104+1)))*$C157))</f>
        <v>0</v>
      </c>
      <c r="AT211" s="186">
        <f ca="1">IF(AT$5-$I$5&lt;$A104-1," ",IF(AT$5-$I$5+1&gt;'Primary Inputs'!$C$17,0,(SUM(OFFSET($I$77,0,AT$5-$I$5-$A104+1)))*$C157))</f>
        <v>0</v>
      </c>
      <c r="AU211" s="186">
        <f ca="1">IF(AU$5-$I$5&lt;$A104-1," ",IF(AU$5-$I$5+1&gt;'Primary Inputs'!$C$17,0,(SUM(OFFSET($I$77,0,AU$5-$I$5-$A104+1)))*$C157))</f>
        <v>0</v>
      </c>
      <c r="AV211" s="186">
        <f ca="1">IF(AV$5-$I$5&lt;$A104-1," ",IF(AV$5-$I$5+1&gt;'Primary Inputs'!$C$17,0,(SUM(OFFSET($I$77,0,AV$5-$I$5-$A104+1)))*$C157))</f>
        <v>0</v>
      </c>
      <c r="AW211" s="186">
        <f ca="1">IF(AW$5-$I$5&lt;$A104-1," ",IF(AW$5-$I$5+1&gt;'Primary Inputs'!$C$17,0,(SUM(OFFSET($I$77,0,AW$5-$I$5-$A104+1)))*$C157))</f>
        <v>0</v>
      </c>
      <c r="AX211" s="186">
        <f ca="1">IF(AX$5-$I$5&lt;$A104-1," ",IF(AX$5-$I$5+1&gt;'Primary Inputs'!$C$17,0,(SUM(OFFSET($I$77,0,AX$5-$I$5-$A104+1)))*$C157))</f>
        <v>0</v>
      </c>
      <c r="AY211" s="186">
        <f ca="1">IF(AY$5-$I$5&lt;$A104-1," ",IF(AY$5-$I$5+1&gt;'Primary Inputs'!$C$17,0,(SUM(OFFSET($I$77,0,AY$5-$I$5-$A104+1)))*$C157))</f>
        <v>0</v>
      </c>
      <c r="AZ211" s="186">
        <f ca="1">IF(AZ$5-$I$5&lt;$A104-1," ",IF(AZ$5-$I$5+1&gt;'Primary Inputs'!$C$17,0,(SUM(OFFSET($I$77,0,AZ$5-$I$5-$A104+1)))*$C157))</f>
        <v>0</v>
      </c>
      <c r="BA211" s="186">
        <f ca="1">IF(BA$5-$I$5&lt;$A104-1," ",IF(BA$5-$I$5+1&gt;'Primary Inputs'!$C$17,0,(SUM(OFFSET($I$77,0,BA$5-$I$5-$A104+1)))*$C157))</f>
        <v>0</v>
      </c>
      <c r="BB211" s="186">
        <f ca="1">IF(BB$5-$I$5&lt;$A104-1," ",IF(BB$5-$I$5+1&gt;'Primary Inputs'!$C$17,0,(SUM(OFFSET($I$77,0,BB$5-$I$5-$A104+1)))*$C157))</f>
        <v>0</v>
      </c>
      <c r="BC211" s="186">
        <f ca="1">IF(BC$5-$I$5&lt;$A104-1," ",IF(BC$5-$I$5+1&gt;'Primary Inputs'!$C$17,0,(SUM(OFFSET($I$77,0,BC$5-$I$5-$A104+1)))*$C157))</f>
        <v>0</v>
      </c>
      <c r="BD211" s="186">
        <f ca="1">IF(BD$5-$I$5&lt;$A104-1," ",IF(BD$5-$I$5+1&gt;'Primary Inputs'!$C$17,0,(SUM(OFFSET($I$77,0,BD$5-$I$5-$A104+1)))*$C157))</f>
        <v>0</v>
      </c>
      <c r="BE211" s="186">
        <f ca="1">IF(BE$5-$I$5&lt;$A104-1," ",IF(BE$5-$I$5+1&gt;'Primary Inputs'!$C$17,0,(SUM(OFFSET($I$77,0,BE$5-$I$5-$A104+1)))*$C157))</f>
        <v>0</v>
      </c>
      <c r="BF211" s="186">
        <f ca="1">IF(BF$5-$I$5&lt;$A104-1," ",IF(BF$5-$I$5+1&gt;'Primary Inputs'!$C$17,0,(SUM(OFFSET($I$77,0,BF$5-$I$5-$A104+1)))*$C157))</f>
        <v>0</v>
      </c>
    </row>
    <row r="212" spans="2:58">
      <c r="B212" s="134" t="s">
        <v>198</v>
      </c>
      <c r="C212" s="134">
        <f t="shared" ca="1" si="7"/>
        <v>0</v>
      </c>
      <c r="I212" s="186" t="str">
        <f ca="1">IF(I$5-$I$5&lt;$A105-1," ",IF(I$5-$I$5+1&gt;'Primary Inputs'!$C$17,0,(SUM(OFFSET($I$77,0,I$5-$I$5-$A105+1)))*$C158))</f>
        <v xml:space="preserve"> </v>
      </c>
      <c r="J212" s="186" t="str">
        <f ca="1">IF(J$5-$I$5&lt;$A105-1," ",IF(J$5-$I$5+1&gt;'Primary Inputs'!$C$17,0,(SUM(OFFSET($I$77,0,J$5-$I$5-$A105+1)))*$C158))</f>
        <v xml:space="preserve"> </v>
      </c>
      <c r="K212" s="186" t="str">
        <f ca="1">IF(K$5-$I$5&lt;$A105-1," ",IF(K$5-$I$5+1&gt;'Primary Inputs'!$C$17,0,(SUM(OFFSET($I$77,0,K$5-$I$5-$A105+1)))*$C158))</f>
        <v xml:space="preserve"> </v>
      </c>
      <c r="L212" s="186" t="str">
        <f ca="1">IF(L$5-$I$5&lt;$A105-1," ",IF(L$5-$I$5+1&gt;'Primary Inputs'!$C$17,0,(SUM(OFFSET($I$77,0,L$5-$I$5-$A105+1)))*$C158))</f>
        <v xml:space="preserve"> </v>
      </c>
      <c r="M212" s="186" t="str">
        <f ca="1">IF(M$5-$I$5&lt;$A105-1," ",IF(M$5-$I$5+1&gt;'Primary Inputs'!$C$17,0,(SUM(OFFSET($I$77,0,M$5-$I$5-$A105+1)))*$C158))</f>
        <v xml:space="preserve"> </v>
      </c>
      <c r="N212" s="186" t="str">
        <f ca="1">IF(N$5-$I$5&lt;$A105-1," ",IF(N$5-$I$5+1&gt;'Primary Inputs'!$C$17,0,(SUM(OFFSET($I$77,0,N$5-$I$5-$A105+1)))*$C158))</f>
        <v xml:space="preserve"> </v>
      </c>
      <c r="O212" s="186" t="str">
        <f ca="1">IF(O$5-$I$5&lt;$A105-1," ",IF(O$5-$I$5+1&gt;'Primary Inputs'!$C$17,0,(SUM(OFFSET($I$77,0,O$5-$I$5-$A105+1)))*$C158))</f>
        <v xml:space="preserve"> </v>
      </c>
      <c r="P212" s="186" t="str">
        <f ca="1">IF(P$5-$I$5&lt;$A105-1," ",IF(P$5-$I$5+1&gt;'Primary Inputs'!$C$17,0,(SUM(OFFSET($I$77,0,P$5-$I$5-$A105+1)))*$C158))</f>
        <v xml:space="preserve"> </v>
      </c>
      <c r="Q212" s="186" t="str">
        <f ca="1">IF(Q$5-$I$5&lt;$A105-1," ",IF(Q$5-$I$5+1&gt;'Primary Inputs'!$C$17,0,(SUM(OFFSET($I$77,0,Q$5-$I$5-$A105+1)))*$C158))</f>
        <v xml:space="preserve"> </v>
      </c>
      <c r="R212" s="186" t="str">
        <f ca="1">IF(R$5-$I$5&lt;$A105-1," ",IF(R$5-$I$5+1&gt;'Primary Inputs'!$C$17,0,(SUM(OFFSET($I$77,0,R$5-$I$5-$A105+1)))*$C158))</f>
        <v xml:space="preserve"> </v>
      </c>
      <c r="S212" s="186" t="str">
        <f ca="1">IF(S$5-$I$5&lt;$A105-1," ",IF(S$5-$I$5+1&gt;'Primary Inputs'!$C$17,0,(SUM(OFFSET($I$77,0,S$5-$I$5-$A105+1)))*$C158))</f>
        <v xml:space="preserve"> </v>
      </c>
      <c r="T212" s="186" t="str">
        <f ca="1">IF(T$5-$I$5&lt;$A105-1," ",IF(T$5-$I$5+1&gt;'Primary Inputs'!$C$17,0,(SUM(OFFSET($I$77,0,T$5-$I$5-$A105+1)))*$C158))</f>
        <v xml:space="preserve"> </v>
      </c>
      <c r="U212" s="186" t="str">
        <f ca="1">IF(U$5-$I$5&lt;$A105-1," ",IF(U$5-$I$5+1&gt;'Primary Inputs'!$C$17,0,(SUM(OFFSET($I$77,0,U$5-$I$5-$A105+1)))*$C158))</f>
        <v xml:space="preserve"> </v>
      </c>
      <c r="V212" s="186" t="str">
        <f ca="1">IF(V$5-$I$5&lt;$A105-1," ",IF(V$5-$I$5+1&gt;'Primary Inputs'!$C$17,0,(SUM(OFFSET($I$77,0,V$5-$I$5-$A105+1)))*$C158))</f>
        <v xml:space="preserve"> </v>
      </c>
      <c r="W212" s="186" t="str">
        <f ca="1">IF(W$5-$I$5&lt;$A105-1," ",IF(W$5-$I$5+1&gt;'Primary Inputs'!$C$17,0,(SUM(OFFSET($I$77,0,W$5-$I$5-$A105+1)))*$C158))</f>
        <v xml:space="preserve"> </v>
      </c>
      <c r="X212" s="186" t="str">
        <f ca="1">IF(X$5-$I$5&lt;$A105-1," ",IF(X$5-$I$5+1&gt;'Primary Inputs'!$C$17,0,(SUM(OFFSET($I$77,0,X$5-$I$5-$A105+1)))*$C158))</f>
        <v xml:space="preserve"> </v>
      </c>
      <c r="Y212" s="186" t="str">
        <f ca="1">IF(Y$5-$I$5&lt;$A105-1," ",IF(Y$5-$I$5+1&gt;'Primary Inputs'!$C$17,0,(SUM(OFFSET($I$77,0,Y$5-$I$5-$A105+1)))*$C158))</f>
        <v xml:space="preserve"> </v>
      </c>
      <c r="Z212" s="186" t="str">
        <f ca="1">IF(Z$5-$I$5&lt;$A105-1," ",IF(Z$5-$I$5+1&gt;'Primary Inputs'!$C$17,0,(SUM(OFFSET($I$77,0,Z$5-$I$5-$A105+1)))*$C158))</f>
        <v xml:space="preserve"> </v>
      </c>
      <c r="AA212" s="186" t="str">
        <f ca="1">IF(AA$5-$I$5&lt;$A105-1," ",IF(AA$5-$I$5+1&gt;'Primary Inputs'!$C$17,0,(SUM(OFFSET($I$77,0,AA$5-$I$5-$A105+1)))*$C158))</f>
        <v xml:space="preserve"> </v>
      </c>
      <c r="AB212" s="186" t="str">
        <f ca="1">IF(AB$5-$I$5&lt;$A105-1," ",IF(AB$5-$I$5+1&gt;'Primary Inputs'!$C$17,0,(SUM(OFFSET($I$77,0,AB$5-$I$5-$A105+1)))*$C158))</f>
        <v xml:space="preserve"> </v>
      </c>
      <c r="AC212" s="186" t="str">
        <f ca="1">IF(AC$5-$I$5&lt;$A105-1," ",IF(AC$5-$I$5+1&gt;'Primary Inputs'!$C$17,0,(SUM(OFFSET($I$77,0,AC$5-$I$5-$A105+1)))*$C158))</f>
        <v xml:space="preserve"> </v>
      </c>
      <c r="AD212" s="186" t="str">
        <f ca="1">IF(AD$5-$I$5&lt;$A105-1," ",IF(AD$5-$I$5+1&gt;'Primary Inputs'!$C$17,0,(SUM(OFFSET($I$77,0,AD$5-$I$5-$A105+1)))*$C158))</f>
        <v xml:space="preserve"> </v>
      </c>
      <c r="AE212" s="186" t="str">
        <f ca="1">IF(AE$5-$I$5&lt;$A105-1," ",IF(AE$5-$I$5+1&gt;'Primary Inputs'!$C$17,0,(SUM(OFFSET($I$77,0,AE$5-$I$5-$A105+1)))*$C158))</f>
        <v xml:space="preserve"> </v>
      </c>
      <c r="AF212" s="186" t="str">
        <f ca="1">IF(AF$5-$I$5&lt;$A105-1," ",IF(AF$5-$I$5+1&gt;'Primary Inputs'!$C$17,0,(SUM(OFFSET($I$77,0,AF$5-$I$5-$A105+1)))*$C158))</f>
        <v xml:space="preserve"> </v>
      </c>
      <c r="AG212" s="186" t="str">
        <f ca="1">IF(AG$5-$I$5&lt;$A105-1," ",IF(AG$5-$I$5+1&gt;'Primary Inputs'!$C$17,0,(SUM(OFFSET($I$77,0,AG$5-$I$5-$A105+1)))*$C158))</f>
        <v xml:space="preserve"> </v>
      </c>
      <c r="AH212" s="186">
        <f ca="1">IF(AH$5-$I$5&lt;$A105-1," ",IF(AH$5-$I$5+1&gt;'Primary Inputs'!$C$17,0,(SUM(OFFSET($I$77,0,AH$5-$I$5-$A105+1)))*$C158))</f>
        <v>0</v>
      </c>
      <c r="AI212" s="186">
        <f ca="1">IF(AI$5-$I$5&lt;$A105-1," ",IF(AI$5-$I$5+1&gt;'Primary Inputs'!$C$17,0,(SUM(OFFSET($I$77,0,AI$5-$I$5-$A105+1)))*$C158))</f>
        <v>0</v>
      </c>
      <c r="AJ212" s="186">
        <f ca="1">IF(AJ$5-$I$5&lt;$A105-1," ",IF(AJ$5-$I$5+1&gt;'Primary Inputs'!$C$17,0,(SUM(OFFSET($I$77,0,AJ$5-$I$5-$A105+1)))*$C158))</f>
        <v>0</v>
      </c>
      <c r="AK212" s="186">
        <f ca="1">IF(AK$5-$I$5&lt;$A105-1," ",IF(AK$5-$I$5+1&gt;'Primary Inputs'!$C$17,0,(SUM(OFFSET($I$77,0,AK$5-$I$5-$A105+1)))*$C158))</f>
        <v>0</v>
      </c>
      <c r="AL212" s="186">
        <f ca="1">IF(AL$5-$I$5&lt;$A105-1," ",IF(AL$5-$I$5+1&gt;'Primary Inputs'!$C$17,0,(SUM(OFFSET($I$77,0,AL$5-$I$5-$A105+1)))*$C158))</f>
        <v>0</v>
      </c>
      <c r="AM212" s="186">
        <f ca="1">IF(AM$5-$I$5&lt;$A105-1," ",IF(AM$5-$I$5+1&gt;'Primary Inputs'!$C$17,0,(SUM(OFFSET($I$77,0,AM$5-$I$5-$A105+1)))*$C158))</f>
        <v>0</v>
      </c>
      <c r="AN212" s="186">
        <f ca="1">IF(AN$5-$I$5&lt;$A105-1," ",IF(AN$5-$I$5+1&gt;'Primary Inputs'!$C$17,0,(SUM(OFFSET($I$77,0,AN$5-$I$5-$A105+1)))*$C158))</f>
        <v>0</v>
      </c>
      <c r="AO212" s="186">
        <f ca="1">IF(AO$5-$I$5&lt;$A105-1," ",IF(AO$5-$I$5+1&gt;'Primary Inputs'!$C$17,0,(SUM(OFFSET($I$77,0,AO$5-$I$5-$A105+1)))*$C158))</f>
        <v>0</v>
      </c>
      <c r="AP212" s="186">
        <f ca="1">IF(AP$5-$I$5&lt;$A105-1," ",IF(AP$5-$I$5+1&gt;'Primary Inputs'!$C$17,0,(SUM(OFFSET($I$77,0,AP$5-$I$5-$A105+1)))*$C158))</f>
        <v>0</v>
      </c>
      <c r="AQ212" s="186">
        <f ca="1">IF(AQ$5-$I$5&lt;$A105-1," ",IF(AQ$5-$I$5+1&gt;'Primary Inputs'!$C$17,0,(SUM(OFFSET($I$77,0,AQ$5-$I$5-$A105+1)))*$C158))</f>
        <v>0</v>
      </c>
      <c r="AR212" s="186">
        <f ca="1">IF(AR$5-$I$5&lt;$A105-1," ",IF(AR$5-$I$5+1&gt;'Primary Inputs'!$C$17,0,(SUM(OFFSET($I$77,0,AR$5-$I$5-$A105+1)))*$C158))</f>
        <v>0</v>
      </c>
      <c r="AS212" s="186">
        <f ca="1">IF(AS$5-$I$5&lt;$A105-1," ",IF(AS$5-$I$5+1&gt;'Primary Inputs'!$C$17,0,(SUM(OFFSET($I$77,0,AS$5-$I$5-$A105+1)))*$C158))</f>
        <v>0</v>
      </c>
      <c r="AT212" s="186">
        <f ca="1">IF(AT$5-$I$5&lt;$A105-1," ",IF(AT$5-$I$5+1&gt;'Primary Inputs'!$C$17,0,(SUM(OFFSET($I$77,0,AT$5-$I$5-$A105+1)))*$C158))</f>
        <v>0</v>
      </c>
      <c r="AU212" s="186">
        <f ca="1">IF(AU$5-$I$5&lt;$A105-1," ",IF(AU$5-$I$5+1&gt;'Primary Inputs'!$C$17,0,(SUM(OFFSET($I$77,0,AU$5-$I$5-$A105+1)))*$C158))</f>
        <v>0</v>
      </c>
      <c r="AV212" s="186">
        <f ca="1">IF(AV$5-$I$5&lt;$A105-1," ",IF(AV$5-$I$5+1&gt;'Primary Inputs'!$C$17,0,(SUM(OFFSET($I$77,0,AV$5-$I$5-$A105+1)))*$C158))</f>
        <v>0</v>
      </c>
      <c r="AW212" s="186">
        <f ca="1">IF(AW$5-$I$5&lt;$A105-1," ",IF(AW$5-$I$5+1&gt;'Primary Inputs'!$C$17,0,(SUM(OFFSET($I$77,0,AW$5-$I$5-$A105+1)))*$C158))</f>
        <v>0</v>
      </c>
      <c r="AX212" s="186">
        <f ca="1">IF(AX$5-$I$5&lt;$A105-1," ",IF(AX$5-$I$5+1&gt;'Primary Inputs'!$C$17,0,(SUM(OFFSET($I$77,0,AX$5-$I$5-$A105+1)))*$C158))</f>
        <v>0</v>
      </c>
      <c r="AY212" s="186">
        <f ca="1">IF(AY$5-$I$5&lt;$A105-1," ",IF(AY$5-$I$5+1&gt;'Primary Inputs'!$C$17,0,(SUM(OFFSET($I$77,0,AY$5-$I$5-$A105+1)))*$C158))</f>
        <v>0</v>
      </c>
      <c r="AZ212" s="186">
        <f ca="1">IF(AZ$5-$I$5&lt;$A105-1," ",IF(AZ$5-$I$5+1&gt;'Primary Inputs'!$C$17,0,(SUM(OFFSET($I$77,0,AZ$5-$I$5-$A105+1)))*$C158))</f>
        <v>0</v>
      </c>
      <c r="BA212" s="186">
        <f ca="1">IF(BA$5-$I$5&lt;$A105-1," ",IF(BA$5-$I$5+1&gt;'Primary Inputs'!$C$17,0,(SUM(OFFSET($I$77,0,BA$5-$I$5-$A105+1)))*$C158))</f>
        <v>0</v>
      </c>
      <c r="BB212" s="186">
        <f ca="1">IF(BB$5-$I$5&lt;$A105-1," ",IF(BB$5-$I$5+1&gt;'Primary Inputs'!$C$17,0,(SUM(OFFSET($I$77,0,BB$5-$I$5-$A105+1)))*$C158))</f>
        <v>0</v>
      </c>
      <c r="BC212" s="186">
        <f ca="1">IF(BC$5-$I$5&lt;$A105-1," ",IF(BC$5-$I$5+1&gt;'Primary Inputs'!$C$17,0,(SUM(OFFSET($I$77,0,BC$5-$I$5-$A105+1)))*$C158))</f>
        <v>0</v>
      </c>
      <c r="BD212" s="186">
        <f ca="1">IF(BD$5-$I$5&lt;$A105-1," ",IF(BD$5-$I$5+1&gt;'Primary Inputs'!$C$17,0,(SUM(OFFSET($I$77,0,BD$5-$I$5-$A105+1)))*$C158))</f>
        <v>0</v>
      </c>
      <c r="BE212" s="186">
        <f ca="1">IF(BE$5-$I$5&lt;$A105-1," ",IF(BE$5-$I$5+1&gt;'Primary Inputs'!$C$17,0,(SUM(OFFSET($I$77,0,BE$5-$I$5-$A105+1)))*$C158))</f>
        <v>0</v>
      </c>
      <c r="BF212" s="186">
        <f ca="1">IF(BF$5-$I$5&lt;$A105-1," ",IF(BF$5-$I$5+1&gt;'Primary Inputs'!$C$17,0,(SUM(OFFSET($I$77,0,BF$5-$I$5-$A105+1)))*$C158))</f>
        <v>0</v>
      </c>
    </row>
    <row r="213" spans="2:58">
      <c r="B213" s="134" t="s">
        <v>199</v>
      </c>
      <c r="C213" s="134">
        <f t="shared" ca="1" si="7"/>
        <v>0</v>
      </c>
      <c r="I213" s="186" t="str">
        <f ca="1">IF(I$5-$I$5&lt;$A106-1," ",IF(I$5-$I$5+1&gt;'Primary Inputs'!$C$17,0,(SUM(OFFSET($I$77,0,I$5-$I$5-$A106+1)))*$C159))</f>
        <v xml:space="preserve"> </v>
      </c>
      <c r="J213" s="186" t="str">
        <f ca="1">IF(J$5-$I$5&lt;$A106-1," ",IF(J$5-$I$5+1&gt;'Primary Inputs'!$C$17,0,(SUM(OFFSET($I$77,0,J$5-$I$5-$A106+1)))*$C159))</f>
        <v xml:space="preserve"> </v>
      </c>
      <c r="K213" s="186" t="str">
        <f ca="1">IF(K$5-$I$5&lt;$A106-1," ",IF(K$5-$I$5+1&gt;'Primary Inputs'!$C$17,0,(SUM(OFFSET($I$77,0,K$5-$I$5-$A106+1)))*$C159))</f>
        <v xml:space="preserve"> </v>
      </c>
      <c r="L213" s="186" t="str">
        <f ca="1">IF(L$5-$I$5&lt;$A106-1," ",IF(L$5-$I$5+1&gt;'Primary Inputs'!$C$17,0,(SUM(OFFSET($I$77,0,L$5-$I$5-$A106+1)))*$C159))</f>
        <v xml:space="preserve"> </v>
      </c>
      <c r="M213" s="186" t="str">
        <f ca="1">IF(M$5-$I$5&lt;$A106-1," ",IF(M$5-$I$5+1&gt;'Primary Inputs'!$C$17,0,(SUM(OFFSET($I$77,0,M$5-$I$5-$A106+1)))*$C159))</f>
        <v xml:space="preserve"> </v>
      </c>
      <c r="N213" s="186" t="str">
        <f ca="1">IF(N$5-$I$5&lt;$A106-1," ",IF(N$5-$I$5+1&gt;'Primary Inputs'!$C$17,0,(SUM(OFFSET($I$77,0,N$5-$I$5-$A106+1)))*$C159))</f>
        <v xml:space="preserve"> </v>
      </c>
      <c r="O213" s="186" t="str">
        <f ca="1">IF(O$5-$I$5&lt;$A106-1," ",IF(O$5-$I$5+1&gt;'Primary Inputs'!$C$17,0,(SUM(OFFSET($I$77,0,O$5-$I$5-$A106+1)))*$C159))</f>
        <v xml:space="preserve"> </v>
      </c>
      <c r="P213" s="186" t="str">
        <f ca="1">IF(P$5-$I$5&lt;$A106-1," ",IF(P$5-$I$5+1&gt;'Primary Inputs'!$C$17,0,(SUM(OFFSET($I$77,0,P$5-$I$5-$A106+1)))*$C159))</f>
        <v xml:space="preserve"> </v>
      </c>
      <c r="Q213" s="186" t="str">
        <f ca="1">IF(Q$5-$I$5&lt;$A106-1," ",IF(Q$5-$I$5+1&gt;'Primary Inputs'!$C$17,0,(SUM(OFFSET($I$77,0,Q$5-$I$5-$A106+1)))*$C159))</f>
        <v xml:space="preserve"> </v>
      </c>
      <c r="R213" s="186" t="str">
        <f ca="1">IF(R$5-$I$5&lt;$A106-1," ",IF(R$5-$I$5+1&gt;'Primary Inputs'!$C$17,0,(SUM(OFFSET($I$77,0,R$5-$I$5-$A106+1)))*$C159))</f>
        <v xml:space="preserve"> </v>
      </c>
      <c r="S213" s="186" t="str">
        <f ca="1">IF(S$5-$I$5&lt;$A106-1," ",IF(S$5-$I$5+1&gt;'Primary Inputs'!$C$17,0,(SUM(OFFSET($I$77,0,S$5-$I$5-$A106+1)))*$C159))</f>
        <v xml:space="preserve"> </v>
      </c>
      <c r="T213" s="186" t="str">
        <f ca="1">IF(T$5-$I$5&lt;$A106-1," ",IF(T$5-$I$5+1&gt;'Primary Inputs'!$C$17,0,(SUM(OFFSET($I$77,0,T$5-$I$5-$A106+1)))*$C159))</f>
        <v xml:space="preserve"> </v>
      </c>
      <c r="U213" s="186" t="str">
        <f ca="1">IF(U$5-$I$5&lt;$A106-1," ",IF(U$5-$I$5+1&gt;'Primary Inputs'!$C$17,0,(SUM(OFFSET($I$77,0,U$5-$I$5-$A106+1)))*$C159))</f>
        <v xml:space="preserve"> </v>
      </c>
      <c r="V213" s="186" t="str">
        <f ca="1">IF(V$5-$I$5&lt;$A106-1," ",IF(V$5-$I$5+1&gt;'Primary Inputs'!$C$17,0,(SUM(OFFSET($I$77,0,V$5-$I$5-$A106+1)))*$C159))</f>
        <v xml:space="preserve"> </v>
      </c>
      <c r="W213" s="186" t="str">
        <f ca="1">IF(W$5-$I$5&lt;$A106-1," ",IF(W$5-$I$5+1&gt;'Primary Inputs'!$C$17,0,(SUM(OFFSET($I$77,0,W$5-$I$5-$A106+1)))*$C159))</f>
        <v xml:space="preserve"> </v>
      </c>
      <c r="X213" s="186" t="str">
        <f ca="1">IF(X$5-$I$5&lt;$A106-1," ",IF(X$5-$I$5+1&gt;'Primary Inputs'!$C$17,0,(SUM(OFFSET($I$77,0,X$5-$I$5-$A106+1)))*$C159))</f>
        <v xml:space="preserve"> </v>
      </c>
      <c r="Y213" s="186" t="str">
        <f ca="1">IF(Y$5-$I$5&lt;$A106-1," ",IF(Y$5-$I$5+1&gt;'Primary Inputs'!$C$17,0,(SUM(OFFSET($I$77,0,Y$5-$I$5-$A106+1)))*$C159))</f>
        <v xml:space="preserve"> </v>
      </c>
      <c r="Z213" s="186" t="str">
        <f ca="1">IF(Z$5-$I$5&lt;$A106-1," ",IF(Z$5-$I$5+1&gt;'Primary Inputs'!$C$17,0,(SUM(OFFSET($I$77,0,Z$5-$I$5-$A106+1)))*$C159))</f>
        <v xml:space="preserve"> </v>
      </c>
      <c r="AA213" s="186" t="str">
        <f ca="1">IF(AA$5-$I$5&lt;$A106-1," ",IF(AA$5-$I$5+1&gt;'Primary Inputs'!$C$17,0,(SUM(OFFSET($I$77,0,AA$5-$I$5-$A106+1)))*$C159))</f>
        <v xml:space="preserve"> </v>
      </c>
      <c r="AB213" s="186" t="str">
        <f ca="1">IF(AB$5-$I$5&lt;$A106-1," ",IF(AB$5-$I$5+1&gt;'Primary Inputs'!$C$17,0,(SUM(OFFSET($I$77,0,AB$5-$I$5-$A106+1)))*$C159))</f>
        <v xml:space="preserve"> </v>
      </c>
      <c r="AC213" s="186" t="str">
        <f ca="1">IF(AC$5-$I$5&lt;$A106-1," ",IF(AC$5-$I$5+1&gt;'Primary Inputs'!$C$17,0,(SUM(OFFSET($I$77,0,AC$5-$I$5-$A106+1)))*$C159))</f>
        <v xml:space="preserve"> </v>
      </c>
      <c r="AD213" s="186" t="str">
        <f ca="1">IF(AD$5-$I$5&lt;$A106-1," ",IF(AD$5-$I$5+1&gt;'Primary Inputs'!$C$17,0,(SUM(OFFSET($I$77,0,AD$5-$I$5-$A106+1)))*$C159))</f>
        <v xml:space="preserve"> </v>
      </c>
      <c r="AE213" s="186" t="str">
        <f ca="1">IF(AE$5-$I$5&lt;$A106-1," ",IF(AE$5-$I$5+1&gt;'Primary Inputs'!$C$17,0,(SUM(OFFSET($I$77,0,AE$5-$I$5-$A106+1)))*$C159))</f>
        <v xml:space="preserve"> </v>
      </c>
      <c r="AF213" s="186" t="str">
        <f ca="1">IF(AF$5-$I$5&lt;$A106-1," ",IF(AF$5-$I$5+1&gt;'Primary Inputs'!$C$17,0,(SUM(OFFSET($I$77,0,AF$5-$I$5-$A106+1)))*$C159))</f>
        <v xml:space="preserve"> </v>
      </c>
      <c r="AG213" s="186" t="str">
        <f ca="1">IF(AG$5-$I$5&lt;$A106-1," ",IF(AG$5-$I$5+1&gt;'Primary Inputs'!$C$17,0,(SUM(OFFSET($I$77,0,AG$5-$I$5-$A106+1)))*$C159))</f>
        <v xml:space="preserve"> </v>
      </c>
      <c r="AH213" s="186" t="str">
        <f ca="1">IF(AH$5-$I$5&lt;$A106-1," ",IF(AH$5-$I$5+1&gt;'Primary Inputs'!$C$17,0,(SUM(OFFSET($I$77,0,AH$5-$I$5-$A106+1)))*$C159))</f>
        <v xml:space="preserve"> </v>
      </c>
      <c r="AI213" s="186">
        <f ca="1">IF(AI$5-$I$5&lt;$A106-1," ",IF(AI$5-$I$5+1&gt;'Primary Inputs'!$C$17,0,(SUM(OFFSET($I$77,0,AI$5-$I$5-$A106+1)))*$C159))</f>
        <v>0</v>
      </c>
      <c r="AJ213" s="186">
        <f ca="1">IF(AJ$5-$I$5&lt;$A106-1," ",IF(AJ$5-$I$5+1&gt;'Primary Inputs'!$C$17,0,(SUM(OFFSET($I$77,0,AJ$5-$I$5-$A106+1)))*$C159))</f>
        <v>0</v>
      </c>
      <c r="AK213" s="186">
        <f ca="1">IF(AK$5-$I$5&lt;$A106-1," ",IF(AK$5-$I$5+1&gt;'Primary Inputs'!$C$17,0,(SUM(OFFSET($I$77,0,AK$5-$I$5-$A106+1)))*$C159))</f>
        <v>0</v>
      </c>
      <c r="AL213" s="186">
        <f ca="1">IF(AL$5-$I$5&lt;$A106-1," ",IF(AL$5-$I$5+1&gt;'Primary Inputs'!$C$17,0,(SUM(OFFSET($I$77,0,AL$5-$I$5-$A106+1)))*$C159))</f>
        <v>0</v>
      </c>
      <c r="AM213" s="186">
        <f ca="1">IF(AM$5-$I$5&lt;$A106-1," ",IF(AM$5-$I$5+1&gt;'Primary Inputs'!$C$17,0,(SUM(OFFSET($I$77,0,AM$5-$I$5-$A106+1)))*$C159))</f>
        <v>0</v>
      </c>
      <c r="AN213" s="186">
        <f ca="1">IF(AN$5-$I$5&lt;$A106-1," ",IF(AN$5-$I$5+1&gt;'Primary Inputs'!$C$17,0,(SUM(OFFSET($I$77,0,AN$5-$I$5-$A106+1)))*$C159))</f>
        <v>0</v>
      </c>
      <c r="AO213" s="186">
        <f ca="1">IF(AO$5-$I$5&lt;$A106-1," ",IF(AO$5-$I$5+1&gt;'Primary Inputs'!$C$17,0,(SUM(OFFSET($I$77,0,AO$5-$I$5-$A106+1)))*$C159))</f>
        <v>0</v>
      </c>
      <c r="AP213" s="186">
        <f ca="1">IF(AP$5-$I$5&lt;$A106-1," ",IF(AP$5-$I$5+1&gt;'Primary Inputs'!$C$17,0,(SUM(OFFSET($I$77,0,AP$5-$I$5-$A106+1)))*$C159))</f>
        <v>0</v>
      </c>
      <c r="AQ213" s="186">
        <f ca="1">IF(AQ$5-$I$5&lt;$A106-1," ",IF(AQ$5-$I$5+1&gt;'Primary Inputs'!$C$17,0,(SUM(OFFSET($I$77,0,AQ$5-$I$5-$A106+1)))*$C159))</f>
        <v>0</v>
      </c>
      <c r="AR213" s="186">
        <f ca="1">IF(AR$5-$I$5&lt;$A106-1," ",IF(AR$5-$I$5+1&gt;'Primary Inputs'!$C$17,0,(SUM(OFFSET($I$77,0,AR$5-$I$5-$A106+1)))*$C159))</f>
        <v>0</v>
      </c>
      <c r="AS213" s="186">
        <f ca="1">IF(AS$5-$I$5&lt;$A106-1," ",IF(AS$5-$I$5+1&gt;'Primary Inputs'!$C$17,0,(SUM(OFFSET($I$77,0,AS$5-$I$5-$A106+1)))*$C159))</f>
        <v>0</v>
      </c>
      <c r="AT213" s="186">
        <f ca="1">IF(AT$5-$I$5&lt;$A106-1," ",IF(AT$5-$I$5+1&gt;'Primary Inputs'!$C$17,0,(SUM(OFFSET($I$77,0,AT$5-$I$5-$A106+1)))*$C159))</f>
        <v>0</v>
      </c>
      <c r="AU213" s="186">
        <f ca="1">IF(AU$5-$I$5&lt;$A106-1," ",IF(AU$5-$I$5+1&gt;'Primary Inputs'!$C$17,0,(SUM(OFFSET($I$77,0,AU$5-$I$5-$A106+1)))*$C159))</f>
        <v>0</v>
      </c>
      <c r="AV213" s="186">
        <f ca="1">IF(AV$5-$I$5&lt;$A106-1," ",IF(AV$5-$I$5+1&gt;'Primary Inputs'!$C$17,0,(SUM(OFFSET($I$77,0,AV$5-$I$5-$A106+1)))*$C159))</f>
        <v>0</v>
      </c>
      <c r="AW213" s="186">
        <f ca="1">IF(AW$5-$I$5&lt;$A106-1," ",IF(AW$5-$I$5+1&gt;'Primary Inputs'!$C$17,0,(SUM(OFFSET($I$77,0,AW$5-$I$5-$A106+1)))*$C159))</f>
        <v>0</v>
      </c>
      <c r="AX213" s="186">
        <f ca="1">IF(AX$5-$I$5&lt;$A106-1," ",IF(AX$5-$I$5+1&gt;'Primary Inputs'!$C$17,0,(SUM(OFFSET($I$77,0,AX$5-$I$5-$A106+1)))*$C159))</f>
        <v>0</v>
      </c>
      <c r="AY213" s="186">
        <f ca="1">IF(AY$5-$I$5&lt;$A106-1," ",IF(AY$5-$I$5+1&gt;'Primary Inputs'!$C$17,0,(SUM(OFFSET($I$77,0,AY$5-$I$5-$A106+1)))*$C159))</f>
        <v>0</v>
      </c>
      <c r="AZ213" s="186">
        <f ca="1">IF(AZ$5-$I$5&lt;$A106-1," ",IF(AZ$5-$I$5+1&gt;'Primary Inputs'!$C$17,0,(SUM(OFFSET($I$77,0,AZ$5-$I$5-$A106+1)))*$C159))</f>
        <v>0</v>
      </c>
      <c r="BA213" s="186">
        <f ca="1">IF(BA$5-$I$5&lt;$A106-1," ",IF(BA$5-$I$5+1&gt;'Primary Inputs'!$C$17,0,(SUM(OFFSET($I$77,0,BA$5-$I$5-$A106+1)))*$C159))</f>
        <v>0</v>
      </c>
      <c r="BB213" s="186">
        <f ca="1">IF(BB$5-$I$5&lt;$A106-1," ",IF(BB$5-$I$5+1&gt;'Primary Inputs'!$C$17,0,(SUM(OFFSET($I$77,0,BB$5-$I$5-$A106+1)))*$C159))</f>
        <v>0</v>
      </c>
      <c r="BC213" s="186">
        <f ca="1">IF(BC$5-$I$5&lt;$A106-1," ",IF(BC$5-$I$5+1&gt;'Primary Inputs'!$C$17,0,(SUM(OFFSET($I$77,0,BC$5-$I$5-$A106+1)))*$C159))</f>
        <v>0</v>
      </c>
      <c r="BD213" s="186">
        <f ca="1">IF(BD$5-$I$5&lt;$A106-1," ",IF(BD$5-$I$5+1&gt;'Primary Inputs'!$C$17,0,(SUM(OFFSET($I$77,0,BD$5-$I$5-$A106+1)))*$C159))</f>
        <v>0</v>
      </c>
      <c r="BE213" s="186">
        <f ca="1">IF(BE$5-$I$5&lt;$A106-1," ",IF(BE$5-$I$5+1&gt;'Primary Inputs'!$C$17,0,(SUM(OFFSET($I$77,0,BE$5-$I$5-$A106+1)))*$C159))</f>
        <v>0</v>
      </c>
      <c r="BF213" s="186">
        <f ca="1">IF(BF$5-$I$5&lt;$A106-1," ",IF(BF$5-$I$5+1&gt;'Primary Inputs'!$C$17,0,(SUM(OFFSET($I$77,0,BF$5-$I$5-$A106+1)))*$C159))</f>
        <v>0</v>
      </c>
    </row>
    <row r="214" spans="2:58">
      <c r="B214" s="134" t="s">
        <v>200</v>
      </c>
      <c r="C214" s="134">
        <f t="shared" ca="1" si="7"/>
        <v>0</v>
      </c>
      <c r="I214" s="186" t="str">
        <f ca="1">IF(I$5-$I$5&lt;$A107-1," ",IF(I$5-$I$5+1&gt;'Primary Inputs'!$C$17,0,(SUM(OFFSET($I$77,0,I$5-$I$5-$A107+1)))*$C160))</f>
        <v xml:space="preserve"> </v>
      </c>
      <c r="J214" s="186" t="str">
        <f ca="1">IF(J$5-$I$5&lt;$A107-1," ",IF(J$5-$I$5+1&gt;'Primary Inputs'!$C$17,0,(SUM(OFFSET($I$77,0,J$5-$I$5-$A107+1)))*$C160))</f>
        <v xml:space="preserve"> </v>
      </c>
      <c r="K214" s="186" t="str">
        <f ca="1">IF(K$5-$I$5&lt;$A107-1," ",IF(K$5-$I$5+1&gt;'Primary Inputs'!$C$17,0,(SUM(OFFSET($I$77,0,K$5-$I$5-$A107+1)))*$C160))</f>
        <v xml:space="preserve"> </v>
      </c>
      <c r="L214" s="186" t="str">
        <f ca="1">IF(L$5-$I$5&lt;$A107-1," ",IF(L$5-$I$5+1&gt;'Primary Inputs'!$C$17,0,(SUM(OFFSET($I$77,0,L$5-$I$5-$A107+1)))*$C160))</f>
        <v xml:space="preserve"> </v>
      </c>
      <c r="M214" s="186" t="str">
        <f ca="1">IF(M$5-$I$5&lt;$A107-1," ",IF(M$5-$I$5+1&gt;'Primary Inputs'!$C$17,0,(SUM(OFFSET($I$77,0,M$5-$I$5-$A107+1)))*$C160))</f>
        <v xml:space="preserve"> </v>
      </c>
      <c r="N214" s="186" t="str">
        <f ca="1">IF(N$5-$I$5&lt;$A107-1," ",IF(N$5-$I$5+1&gt;'Primary Inputs'!$C$17,0,(SUM(OFFSET($I$77,0,N$5-$I$5-$A107+1)))*$C160))</f>
        <v xml:space="preserve"> </v>
      </c>
      <c r="O214" s="186" t="str">
        <f ca="1">IF(O$5-$I$5&lt;$A107-1," ",IF(O$5-$I$5+1&gt;'Primary Inputs'!$C$17,0,(SUM(OFFSET($I$77,0,O$5-$I$5-$A107+1)))*$C160))</f>
        <v xml:space="preserve"> </v>
      </c>
      <c r="P214" s="186" t="str">
        <f ca="1">IF(P$5-$I$5&lt;$A107-1," ",IF(P$5-$I$5+1&gt;'Primary Inputs'!$C$17,0,(SUM(OFFSET($I$77,0,P$5-$I$5-$A107+1)))*$C160))</f>
        <v xml:space="preserve"> </v>
      </c>
      <c r="Q214" s="186" t="str">
        <f ca="1">IF(Q$5-$I$5&lt;$A107-1," ",IF(Q$5-$I$5+1&gt;'Primary Inputs'!$C$17,0,(SUM(OFFSET($I$77,0,Q$5-$I$5-$A107+1)))*$C160))</f>
        <v xml:space="preserve"> </v>
      </c>
      <c r="R214" s="186" t="str">
        <f ca="1">IF(R$5-$I$5&lt;$A107-1," ",IF(R$5-$I$5+1&gt;'Primary Inputs'!$C$17,0,(SUM(OFFSET($I$77,0,R$5-$I$5-$A107+1)))*$C160))</f>
        <v xml:space="preserve"> </v>
      </c>
      <c r="S214" s="186" t="str">
        <f ca="1">IF(S$5-$I$5&lt;$A107-1," ",IF(S$5-$I$5+1&gt;'Primary Inputs'!$C$17,0,(SUM(OFFSET($I$77,0,S$5-$I$5-$A107+1)))*$C160))</f>
        <v xml:space="preserve"> </v>
      </c>
      <c r="T214" s="186" t="str">
        <f ca="1">IF(T$5-$I$5&lt;$A107-1," ",IF(T$5-$I$5+1&gt;'Primary Inputs'!$C$17,0,(SUM(OFFSET($I$77,0,T$5-$I$5-$A107+1)))*$C160))</f>
        <v xml:space="preserve"> </v>
      </c>
      <c r="U214" s="186" t="str">
        <f ca="1">IF(U$5-$I$5&lt;$A107-1," ",IF(U$5-$I$5+1&gt;'Primary Inputs'!$C$17,0,(SUM(OFFSET($I$77,0,U$5-$I$5-$A107+1)))*$C160))</f>
        <v xml:space="preserve"> </v>
      </c>
      <c r="V214" s="186" t="str">
        <f ca="1">IF(V$5-$I$5&lt;$A107-1," ",IF(V$5-$I$5+1&gt;'Primary Inputs'!$C$17,0,(SUM(OFFSET($I$77,0,V$5-$I$5-$A107+1)))*$C160))</f>
        <v xml:space="preserve"> </v>
      </c>
      <c r="W214" s="186" t="str">
        <f ca="1">IF(W$5-$I$5&lt;$A107-1," ",IF(W$5-$I$5+1&gt;'Primary Inputs'!$C$17,0,(SUM(OFFSET($I$77,0,W$5-$I$5-$A107+1)))*$C160))</f>
        <v xml:space="preserve"> </v>
      </c>
      <c r="X214" s="186" t="str">
        <f ca="1">IF(X$5-$I$5&lt;$A107-1," ",IF(X$5-$I$5+1&gt;'Primary Inputs'!$C$17,0,(SUM(OFFSET($I$77,0,X$5-$I$5-$A107+1)))*$C160))</f>
        <v xml:space="preserve"> </v>
      </c>
      <c r="Y214" s="186" t="str">
        <f ca="1">IF(Y$5-$I$5&lt;$A107-1," ",IF(Y$5-$I$5+1&gt;'Primary Inputs'!$C$17,0,(SUM(OFFSET($I$77,0,Y$5-$I$5-$A107+1)))*$C160))</f>
        <v xml:space="preserve"> </v>
      </c>
      <c r="Z214" s="186" t="str">
        <f ca="1">IF(Z$5-$I$5&lt;$A107-1," ",IF(Z$5-$I$5+1&gt;'Primary Inputs'!$C$17,0,(SUM(OFFSET($I$77,0,Z$5-$I$5-$A107+1)))*$C160))</f>
        <v xml:space="preserve"> </v>
      </c>
      <c r="AA214" s="186" t="str">
        <f ca="1">IF(AA$5-$I$5&lt;$A107-1," ",IF(AA$5-$I$5+1&gt;'Primary Inputs'!$C$17,0,(SUM(OFFSET($I$77,0,AA$5-$I$5-$A107+1)))*$C160))</f>
        <v xml:space="preserve"> </v>
      </c>
      <c r="AB214" s="186" t="str">
        <f ca="1">IF(AB$5-$I$5&lt;$A107-1," ",IF(AB$5-$I$5+1&gt;'Primary Inputs'!$C$17,0,(SUM(OFFSET($I$77,0,AB$5-$I$5-$A107+1)))*$C160))</f>
        <v xml:space="preserve"> </v>
      </c>
      <c r="AC214" s="186" t="str">
        <f ca="1">IF(AC$5-$I$5&lt;$A107-1," ",IF(AC$5-$I$5+1&gt;'Primary Inputs'!$C$17,0,(SUM(OFFSET($I$77,0,AC$5-$I$5-$A107+1)))*$C160))</f>
        <v xml:space="preserve"> </v>
      </c>
      <c r="AD214" s="186" t="str">
        <f ca="1">IF(AD$5-$I$5&lt;$A107-1," ",IF(AD$5-$I$5+1&gt;'Primary Inputs'!$C$17,0,(SUM(OFFSET($I$77,0,AD$5-$I$5-$A107+1)))*$C160))</f>
        <v xml:space="preserve"> </v>
      </c>
      <c r="AE214" s="186" t="str">
        <f ca="1">IF(AE$5-$I$5&lt;$A107-1," ",IF(AE$5-$I$5+1&gt;'Primary Inputs'!$C$17,0,(SUM(OFFSET($I$77,0,AE$5-$I$5-$A107+1)))*$C160))</f>
        <v xml:space="preserve"> </v>
      </c>
      <c r="AF214" s="186" t="str">
        <f ca="1">IF(AF$5-$I$5&lt;$A107-1," ",IF(AF$5-$I$5+1&gt;'Primary Inputs'!$C$17,0,(SUM(OFFSET($I$77,0,AF$5-$I$5-$A107+1)))*$C160))</f>
        <v xml:space="preserve"> </v>
      </c>
      <c r="AG214" s="186" t="str">
        <f ca="1">IF(AG$5-$I$5&lt;$A107-1," ",IF(AG$5-$I$5+1&gt;'Primary Inputs'!$C$17,0,(SUM(OFFSET($I$77,0,AG$5-$I$5-$A107+1)))*$C160))</f>
        <v xml:space="preserve"> </v>
      </c>
      <c r="AH214" s="186" t="str">
        <f ca="1">IF(AH$5-$I$5&lt;$A107-1," ",IF(AH$5-$I$5+1&gt;'Primary Inputs'!$C$17,0,(SUM(OFFSET($I$77,0,AH$5-$I$5-$A107+1)))*$C160))</f>
        <v xml:space="preserve"> </v>
      </c>
      <c r="AI214" s="186" t="str">
        <f ca="1">IF(AI$5-$I$5&lt;$A107-1," ",IF(AI$5-$I$5+1&gt;'Primary Inputs'!$C$17,0,(SUM(OFFSET($I$77,0,AI$5-$I$5-$A107+1)))*$C160))</f>
        <v xml:space="preserve"> </v>
      </c>
      <c r="AJ214" s="186">
        <f ca="1">IF(AJ$5-$I$5&lt;$A107-1," ",IF(AJ$5-$I$5+1&gt;'Primary Inputs'!$C$17,0,(SUM(OFFSET($I$77,0,AJ$5-$I$5-$A107+1)))*$C160))</f>
        <v>0</v>
      </c>
      <c r="AK214" s="186">
        <f ca="1">IF(AK$5-$I$5&lt;$A107-1," ",IF(AK$5-$I$5+1&gt;'Primary Inputs'!$C$17,0,(SUM(OFFSET($I$77,0,AK$5-$I$5-$A107+1)))*$C160))</f>
        <v>0</v>
      </c>
      <c r="AL214" s="186">
        <f ca="1">IF(AL$5-$I$5&lt;$A107-1," ",IF(AL$5-$I$5+1&gt;'Primary Inputs'!$C$17,0,(SUM(OFFSET($I$77,0,AL$5-$I$5-$A107+1)))*$C160))</f>
        <v>0</v>
      </c>
      <c r="AM214" s="186">
        <f ca="1">IF(AM$5-$I$5&lt;$A107-1," ",IF(AM$5-$I$5+1&gt;'Primary Inputs'!$C$17,0,(SUM(OFFSET($I$77,0,AM$5-$I$5-$A107+1)))*$C160))</f>
        <v>0</v>
      </c>
      <c r="AN214" s="186">
        <f ca="1">IF(AN$5-$I$5&lt;$A107-1," ",IF(AN$5-$I$5+1&gt;'Primary Inputs'!$C$17,0,(SUM(OFFSET($I$77,0,AN$5-$I$5-$A107+1)))*$C160))</f>
        <v>0</v>
      </c>
      <c r="AO214" s="186">
        <f ca="1">IF(AO$5-$I$5&lt;$A107-1," ",IF(AO$5-$I$5+1&gt;'Primary Inputs'!$C$17,0,(SUM(OFFSET($I$77,0,AO$5-$I$5-$A107+1)))*$C160))</f>
        <v>0</v>
      </c>
      <c r="AP214" s="186">
        <f ca="1">IF(AP$5-$I$5&lt;$A107-1," ",IF(AP$5-$I$5+1&gt;'Primary Inputs'!$C$17,0,(SUM(OFFSET($I$77,0,AP$5-$I$5-$A107+1)))*$C160))</f>
        <v>0</v>
      </c>
      <c r="AQ214" s="186">
        <f ca="1">IF(AQ$5-$I$5&lt;$A107-1," ",IF(AQ$5-$I$5+1&gt;'Primary Inputs'!$C$17,0,(SUM(OFFSET($I$77,0,AQ$5-$I$5-$A107+1)))*$C160))</f>
        <v>0</v>
      </c>
      <c r="AR214" s="186">
        <f ca="1">IF(AR$5-$I$5&lt;$A107-1," ",IF(AR$5-$I$5+1&gt;'Primary Inputs'!$C$17,0,(SUM(OFFSET($I$77,0,AR$5-$I$5-$A107+1)))*$C160))</f>
        <v>0</v>
      </c>
      <c r="AS214" s="186">
        <f ca="1">IF(AS$5-$I$5&lt;$A107-1," ",IF(AS$5-$I$5+1&gt;'Primary Inputs'!$C$17,0,(SUM(OFFSET($I$77,0,AS$5-$I$5-$A107+1)))*$C160))</f>
        <v>0</v>
      </c>
      <c r="AT214" s="186">
        <f ca="1">IF(AT$5-$I$5&lt;$A107-1," ",IF(AT$5-$I$5+1&gt;'Primary Inputs'!$C$17,0,(SUM(OFFSET($I$77,0,AT$5-$I$5-$A107+1)))*$C160))</f>
        <v>0</v>
      </c>
      <c r="AU214" s="186">
        <f ca="1">IF(AU$5-$I$5&lt;$A107-1," ",IF(AU$5-$I$5+1&gt;'Primary Inputs'!$C$17,0,(SUM(OFFSET($I$77,0,AU$5-$I$5-$A107+1)))*$C160))</f>
        <v>0</v>
      </c>
      <c r="AV214" s="186">
        <f ca="1">IF(AV$5-$I$5&lt;$A107-1," ",IF(AV$5-$I$5+1&gt;'Primary Inputs'!$C$17,0,(SUM(OFFSET($I$77,0,AV$5-$I$5-$A107+1)))*$C160))</f>
        <v>0</v>
      </c>
      <c r="AW214" s="186">
        <f ca="1">IF(AW$5-$I$5&lt;$A107-1," ",IF(AW$5-$I$5+1&gt;'Primary Inputs'!$C$17,0,(SUM(OFFSET($I$77,0,AW$5-$I$5-$A107+1)))*$C160))</f>
        <v>0</v>
      </c>
      <c r="AX214" s="186">
        <f ca="1">IF(AX$5-$I$5&lt;$A107-1," ",IF(AX$5-$I$5+1&gt;'Primary Inputs'!$C$17,0,(SUM(OFFSET($I$77,0,AX$5-$I$5-$A107+1)))*$C160))</f>
        <v>0</v>
      </c>
      <c r="AY214" s="186">
        <f ca="1">IF(AY$5-$I$5&lt;$A107-1," ",IF(AY$5-$I$5+1&gt;'Primary Inputs'!$C$17,0,(SUM(OFFSET($I$77,0,AY$5-$I$5-$A107+1)))*$C160))</f>
        <v>0</v>
      </c>
      <c r="AZ214" s="186">
        <f ca="1">IF(AZ$5-$I$5&lt;$A107-1," ",IF(AZ$5-$I$5+1&gt;'Primary Inputs'!$C$17,0,(SUM(OFFSET($I$77,0,AZ$5-$I$5-$A107+1)))*$C160))</f>
        <v>0</v>
      </c>
      <c r="BA214" s="186">
        <f ca="1">IF(BA$5-$I$5&lt;$A107-1," ",IF(BA$5-$I$5+1&gt;'Primary Inputs'!$C$17,0,(SUM(OFFSET($I$77,0,BA$5-$I$5-$A107+1)))*$C160))</f>
        <v>0</v>
      </c>
      <c r="BB214" s="186">
        <f ca="1">IF(BB$5-$I$5&lt;$A107-1," ",IF(BB$5-$I$5+1&gt;'Primary Inputs'!$C$17,0,(SUM(OFFSET($I$77,0,BB$5-$I$5-$A107+1)))*$C160))</f>
        <v>0</v>
      </c>
      <c r="BC214" s="186">
        <f ca="1">IF(BC$5-$I$5&lt;$A107-1," ",IF(BC$5-$I$5+1&gt;'Primary Inputs'!$C$17,0,(SUM(OFFSET($I$77,0,BC$5-$I$5-$A107+1)))*$C160))</f>
        <v>0</v>
      </c>
      <c r="BD214" s="186">
        <f ca="1">IF(BD$5-$I$5&lt;$A107-1," ",IF(BD$5-$I$5+1&gt;'Primary Inputs'!$C$17,0,(SUM(OFFSET($I$77,0,BD$5-$I$5-$A107+1)))*$C160))</f>
        <v>0</v>
      </c>
      <c r="BE214" s="186">
        <f ca="1">IF(BE$5-$I$5&lt;$A107-1," ",IF(BE$5-$I$5+1&gt;'Primary Inputs'!$C$17,0,(SUM(OFFSET($I$77,0,BE$5-$I$5-$A107+1)))*$C160))</f>
        <v>0</v>
      </c>
      <c r="BF214" s="186">
        <f ca="1">IF(BF$5-$I$5&lt;$A107-1," ",IF(BF$5-$I$5+1&gt;'Primary Inputs'!$C$17,0,(SUM(OFFSET($I$77,0,BF$5-$I$5-$A107+1)))*$C160))</f>
        <v>0</v>
      </c>
    </row>
    <row r="215" spans="2:58">
      <c r="B215" s="134" t="s">
        <v>201</v>
      </c>
      <c r="C215" s="134">
        <f t="shared" ca="1" si="7"/>
        <v>0</v>
      </c>
      <c r="I215" s="186" t="str">
        <f ca="1">IF(I$5-$I$5&lt;$A108-1," ",IF(I$5-$I$5+1&gt;'Primary Inputs'!$C$17,0,(SUM(OFFSET($I$77,0,I$5-$I$5-$A108+1)))*$C161))</f>
        <v xml:space="preserve"> </v>
      </c>
      <c r="J215" s="186" t="str">
        <f ca="1">IF(J$5-$I$5&lt;$A108-1," ",IF(J$5-$I$5+1&gt;'Primary Inputs'!$C$17,0,(SUM(OFFSET($I$77,0,J$5-$I$5-$A108+1)))*$C161))</f>
        <v xml:space="preserve"> </v>
      </c>
      <c r="K215" s="186" t="str">
        <f ca="1">IF(K$5-$I$5&lt;$A108-1," ",IF(K$5-$I$5+1&gt;'Primary Inputs'!$C$17,0,(SUM(OFFSET($I$77,0,K$5-$I$5-$A108+1)))*$C161))</f>
        <v xml:space="preserve"> </v>
      </c>
      <c r="L215" s="186" t="str">
        <f ca="1">IF(L$5-$I$5&lt;$A108-1," ",IF(L$5-$I$5+1&gt;'Primary Inputs'!$C$17,0,(SUM(OFFSET($I$77,0,L$5-$I$5-$A108+1)))*$C161))</f>
        <v xml:space="preserve"> </v>
      </c>
      <c r="M215" s="186" t="str">
        <f ca="1">IF(M$5-$I$5&lt;$A108-1," ",IF(M$5-$I$5+1&gt;'Primary Inputs'!$C$17,0,(SUM(OFFSET($I$77,0,M$5-$I$5-$A108+1)))*$C161))</f>
        <v xml:space="preserve"> </v>
      </c>
      <c r="N215" s="186" t="str">
        <f ca="1">IF(N$5-$I$5&lt;$A108-1," ",IF(N$5-$I$5+1&gt;'Primary Inputs'!$C$17,0,(SUM(OFFSET($I$77,0,N$5-$I$5-$A108+1)))*$C161))</f>
        <v xml:space="preserve"> </v>
      </c>
      <c r="O215" s="186" t="str">
        <f ca="1">IF(O$5-$I$5&lt;$A108-1," ",IF(O$5-$I$5+1&gt;'Primary Inputs'!$C$17,0,(SUM(OFFSET($I$77,0,O$5-$I$5-$A108+1)))*$C161))</f>
        <v xml:space="preserve"> </v>
      </c>
      <c r="P215" s="186" t="str">
        <f ca="1">IF(P$5-$I$5&lt;$A108-1," ",IF(P$5-$I$5+1&gt;'Primary Inputs'!$C$17,0,(SUM(OFFSET($I$77,0,P$5-$I$5-$A108+1)))*$C161))</f>
        <v xml:space="preserve"> </v>
      </c>
      <c r="Q215" s="186" t="str">
        <f ca="1">IF(Q$5-$I$5&lt;$A108-1," ",IF(Q$5-$I$5+1&gt;'Primary Inputs'!$C$17,0,(SUM(OFFSET($I$77,0,Q$5-$I$5-$A108+1)))*$C161))</f>
        <v xml:space="preserve"> </v>
      </c>
      <c r="R215" s="186" t="str">
        <f ca="1">IF(R$5-$I$5&lt;$A108-1," ",IF(R$5-$I$5+1&gt;'Primary Inputs'!$C$17,0,(SUM(OFFSET($I$77,0,R$5-$I$5-$A108+1)))*$C161))</f>
        <v xml:space="preserve"> </v>
      </c>
      <c r="S215" s="186" t="str">
        <f ca="1">IF(S$5-$I$5&lt;$A108-1," ",IF(S$5-$I$5+1&gt;'Primary Inputs'!$C$17,0,(SUM(OFFSET($I$77,0,S$5-$I$5-$A108+1)))*$C161))</f>
        <v xml:space="preserve"> </v>
      </c>
      <c r="T215" s="186" t="str">
        <f ca="1">IF(T$5-$I$5&lt;$A108-1," ",IF(T$5-$I$5+1&gt;'Primary Inputs'!$C$17,0,(SUM(OFFSET($I$77,0,T$5-$I$5-$A108+1)))*$C161))</f>
        <v xml:space="preserve"> </v>
      </c>
      <c r="U215" s="186" t="str">
        <f ca="1">IF(U$5-$I$5&lt;$A108-1," ",IF(U$5-$I$5+1&gt;'Primary Inputs'!$C$17,0,(SUM(OFFSET($I$77,0,U$5-$I$5-$A108+1)))*$C161))</f>
        <v xml:space="preserve"> </v>
      </c>
      <c r="V215" s="186" t="str">
        <f ca="1">IF(V$5-$I$5&lt;$A108-1," ",IF(V$5-$I$5+1&gt;'Primary Inputs'!$C$17,0,(SUM(OFFSET($I$77,0,V$5-$I$5-$A108+1)))*$C161))</f>
        <v xml:space="preserve"> </v>
      </c>
      <c r="W215" s="186" t="str">
        <f ca="1">IF(W$5-$I$5&lt;$A108-1," ",IF(W$5-$I$5+1&gt;'Primary Inputs'!$C$17,0,(SUM(OFFSET($I$77,0,W$5-$I$5-$A108+1)))*$C161))</f>
        <v xml:space="preserve"> </v>
      </c>
      <c r="X215" s="186" t="str">
        <f ca="1">IF(X$5-$I$5&lt;$A108-1," ",IF(X$5-$I$5+1&gt;'Primary Inputs'!$C$17,0,(SUM(OFFSET($I$77,0,X$5-$I$5-$A108+1)))*$C161))</f>
        <v xml:space="preserve"> </v>
      </c>
      <c r="Y215" s="186" t="str">
        <f ca="1">IF(Y$5-$I$5&lt;$A108-1," ",IF(Y$5-$I$5+1&gt;'Primary Inputs'!$C$17,0,(SUM(OFFSET($I$77,0,Y$5-$I$5-$A108+1)))*$C161))</f>
        <v xml:space="preserve"> </v>
      </c>
      <c r="Z215" s="186" t="str">
        <f ca="1">IF(Z$5-$I$5&lt;$A108-1," ",IF(Z$5-$I$5+1&gt;'Primary Inputs'!$C$17,0,(SUM(OFFSET($I$77,0,Z$5-$I$5-$A108+1)))*$C161))</f>
        <v xml:space="preserve"> </v>
      </c>
      <c r="AA215" s="186" t="str">
        <f ca="1">IF(AA$5-$I$5&lt;$A108-1," ",IF(AA$5-$I$5+1&gt;'Primary Inputs'!$C$17,0,(SUM(OFFSET($I$77,0,AA$5-$I$5-$A108+1)))*$C161))</f>
        <v xml:space="preserve"> </v>
      </c>
      <c r="AB215" s="186" t="str">
        <f ca="1">IF(AB$5-$I$5&lt;$A108-1," ",IF(AB$5-$I$5+1&gt;'Primary Inputs'!$C$17,0,(SUM(OFFSET($I$77,0,AB$5-$I$5-$A108+1)))*$C161))</f>
        <v xml:space="preserve"> </v>
      </c>
      <c r="AC215" s="186" t="str">
        <f ca="1">IF(AC$5-$I$5&lt;$A108-1," ",IF(AC$5-$I$5+1&gt;'Primary Inputs'!$C$17,0,(SUM(OFFSET($I$77,0,AC$5-$I$5-$A108+1)))*$C161))</f>
        <v xml:space="preserve"> </v>
      </c>
      <c r="AD215" s="186" t="str">
        <f ca="1">IF(AD$5-$I$5&lt;$A108-1," ",IF(AD$5-$I$5+1&gt;'Primary Inputs'!$C$17,0,(SUM(OFFSET($I$77,0,AD$5-$I$5-$A108+1)))*$C161))</f>
        <v xml:space="preserve"> </v>
      </c>
      <c r="AE215" s="186" t="str">
        <f ca="1">IF(AE$5-$I$5&lt;$A108-1," ",IF(AE$5-$I$5+1&gt;'Primary Inputs'!$C$17,0,(SUM(OFFSET($I$77,0,AE$5-$I$5-$A108+1)))*$C161))</f>
        <v xml:space="preserve"> </v>
      </c>
      <c r="AF215" s="186" t="str">
        <f ca="1">IF(AF$5-$I$5&lt;$A108-1," ",IF(AF$5-$I$5+1&gt;'Primary Inputs'!$C$17,0,(SUM(OFFSET($I$77,0,AF$5-$I$5-$A108+1)))*$C161))</f>
        <v xml:space="preserve"> </v>
      </c>
      <c r="AG215" s="186" t="str">
        <f ca="1">IF(AG$5-$I$5&lt;$A108-1," ",IF(AG$5-$I$5+1&gt;'Primary Inputs'!$C$17,0,(SUM(OFFSET($I$77,0,AG$5-$I$5-$A108+1)))*$C161))</f>
        <v xml:space="preserve"> </v>
      </c>
      <c r="AH215" s="186" t="str">
        <f ca="1">IF(AH$5-$I$5&lt;$A108-1," ",IF(AH$5-$I$5+1&gt;'Primary Inputs'!$C$17,0,(SUM(OFFSET($I$77,0,AH$5-$I$5-$A108+1)))*$C161))</f>
        <v xml:space="preserve"> </v>
      </c>
      <c r="AI215" s="186" t="str">
        <f ca="1">IF(AI$5-$I$5&lt;$A108-1," ",IF(AI$5-$I$5+1&gt;'Primary Inputs'!$C$17,0,(SUM(OFFSET($I$77,0,AI$5-$I$5-$A108+1)))*$C161))</f>
        <v xml:space="preserve"> </v>
      </c>
      <c r="AJ215" s="186" t="str">
        <f ca="1">IF(AJ$5-$I$5&lt;$A108-1," ",IF(AJ$5-$I$5+1&gt;'Primary Inputs'!$C$17,0,(SUM(OFFSET($I$77,0,AJ$5-$I$5-$A108+1)))*$C161))</f>
        <v xml:space="preserve"> </v>
      </c>
      <c r="AK215" s="186">
        <f ca="1">IF(AK$5-$I$5&lt;$A108-1," ",IF(AK$5-$I$5+1&gt;'Primary Inputs'!$C$17,0,(SUM(OFFSET($I$77,0,AK$5-$I$5-$A108+1)))*$C161))</f>
        <v>0</v>
      </c>
      <c r="AL215" s="186">
        <f ca="1">IF(AL$5-$I$5&lt;$A108-1," ",IF(AL$5-$I$5+1&gt;'Primary Inputs'!$C$17,0,(SUM(OFFSET($I$77,0,AL$5-$I$5-$A108+1)))*$C161))</f>
        <v>0</v>
      </c>
      <c r="AM215" s="186">
        <f ca="1">IF(AM$5-$I$5&lt;$A108-1," ",IF(AM$5-$I$5+1&gt;'Primary Inputs'!$C$17,0,(SUM(OFFSET($I$77,0,AM$5-$I$5-$A108+1)))*$C161))</f>
        <v>0</v>
      </c>
      <c r="AN215" s="186">
        <f ca="1">IF(AN$5-$I$5&lt;$A108-1," ",IF(AN$5-$I$5+1&gt;'Primary Inputs'!$C$17,0,(SUM(OFFSET($I$77,0,AN$5-$I$5-$A108+1)))*$C161))</f>
        <v>0</v>
      </c>
      <c r="AO215" s="186">
        <f ca="1">IF(AO$5-$I$5&lt;$A108-1," ",IF(AO$5-$I$5+1&gt;'Primary Inputs'!$C$17,0,(SUM(OFFSET($I$77,0,AO$5-$I$5-$A108+1)))*$C161))</f>
        <v>0</v>
      </c>
      <c r="AP215" s="186">
        <f ca="1">IF(AP$5-$I$5&lt;$A108-1," ",IF(AP$5-$I$5+1&gt;'Primary Inputs'!$C$17,0,(SUM(OFFSET($I$77,0,AP$5-$I$5-$A108+1)))*$C161))</f>
        <v>0</v>
      </c>
      <c r="AQ215" s="186">
        <f ca="1">IF(AQ$5-$I$5&lt;$A108-1," ",IF(AQ$5-$I$5+1&gt;'Primary Inputs'!$C$17,0,(SUM(OFFSET($I$77,0,AQ$5-$I$5-$A108+1)))*$C161))</f>
        <v>0</v>
      </c>
      <c r="AR215" s="186">
        <f ca="1">IF(AR$5-$I$5&lt;$A108-1," ",IF(AR$5-$I$5+1&gt;'Primary Inputs'!$C$17,0,(SUM(OFFSET($I$77,0,AR$5-$I$5-$A108+1)))*$C161))</f>
        <v>0</v>
      </c>
      <c r="AS215" s="186">
        <f ca="1">IF(AS$5-$I$5&lt;$A108-1," ",IF(AS$5-$I$5+1&gt;'Primary Inputs'!$C$17,0,(SUM(OFFSET($I$77,0,AS$5-$I$5-$A108+1)))*$C161))</f>
        <v>0</v>
      </c>
      <c r="AT215" s="186">
        <f ca="1">IF(AT$5-$I$5&lt;$A108-1," ",IF(AT$5-$I$5+1&gt;'Primary Inputs'!$C$17,0,(SUM(OFFSET($I$77,0,AT$5-$I$5-$A108+1)))*$C161))</f>
        <v>0</v>
      </c>
      <c r="AU215" s="186">
        <f ca="1">IF(AU$5-$I$5&lt;$A108-1," ",IF(AU$5-$I$5+1&gt;'Primary Inputs'!$C$17,0,(SUM(OFFSET($I$77,0,AU$5-$I$5-$A108+1)))*$C161))</f>
        <v>0</v>
      </c>
      <c r="AV215" s="186">
        <f ca="1">IF(AV$5-$I$5&lt;$A108-1," ",IF(AV$5-$I$5+1&gt;'Primary Inputs'!$C$17,0,(SUM(OFFSET($I$77,0,AV$5-$I$5-$A108+1)))*$C161))</f>
        <v>0</v>
      </c>
      <c r="AW215" s="186">
        <f ca="1">IF(AW$5-$I$5&lt;$A108-1," ",IF(AW$5-$I$5+1&gt;'Primary Inputs'!$C$17,0,(SUM(OFFSET($I$77,0,AW$5-$I$5-$A108+1)))*$C161))</f>
        <v>0</v>
      </c>
      <c r="AX215" s="186">
        <f ca="1">IF(AX$5-$I$5&lt;$A108-1," ",IF(AX$5-$I$5+1&gt;'Primary Inputs'!$C$17,0,(SUM(OFFSET($I$77,0,AX$5-$I$5-$A108+1)))*$C161))</f>
        <v>0</v>
      </c>
      <c r="AY215" s="186">
        <f ca="1">IF(AY$5-$I$5&lt;$A108-1," ",IF(AY$5-$I$5+1&gt;'Primary Inputs'!$C$17,0,(SUM(OFFSET($I$77,0,AY$5-$I$5-$A108+1)))*$C161))</f>
        <v>0</v>
      </c>
      <c r="AZ215" s="186">
        <f ca="1">IF(AZ$5-$I$5&lt;$A108-1," ",IF(AZ$5-$I$5+1&gt;'Primary Inputs'!$C$17,0,(SUM(OFFSET($I$77,0,AZ$5-$I$5-$A108+1)))*$C161))</f>
        <v>0</v>
      </c>
      <c r="BA215" s="186">
        <f ca="1">IF(BA$5-$I$5&lt;$A108-1," ",IF(BA$5-$I$5+1&gt;'Primary Inputs'!$C$17,0,(SUM(OFFSET($I$77,0,BA$5-$I$5-$A108+1)))*$C161))</f>
        <v>0</v>
      </c>
      <c r="BB215" s="186">
        <f ca="1">IF(BB$5-$I$5&lt;$A108-1," ",IF(BB$5-$I$5+1&gt;'Primary Inputs'!$C$17,0,(SUM(OFFSET($I$77,0,BB$5-$I$5-$A108+1)))*$C161))</f>
        <v>0</v>
      </c>
      <c r="BC215" s="186">
        <f ca="1">IF(BC$5-$I$5&lt;$A108-1," ",IF(BC$5-$I$5+1&gt;'Primary Inputs'!$C$17,0,(SUM(OFFSET($I$77,0,BC$5-$I$5-$A108+1)))*$C161))</f>
        <v>0</v>
      </c>
      <c r="BD215" s="186">
        <f ca="1">IF(BD$5-$I$5&lt;$A108-1," ",IF(BD$5-$I$5+1&gt;'Primary Inputs'!$C$17,0,(SUM(OFFSET($I$77,0,BD$5-$I$5-$A108+1)))*$C161))</f>
        <v>0</v>
      </c>
      <c r="BE215" s="186">
        <f ca="1">IF(BE$5-$I$5&lt;$A108-1," ",IF(BE$5-$I$5+1&gt;'Primary Inputs'!$C$17,0,(SUM(OFFSET($I$77,0,BE$5-$I$5-$A108+1)))*$C161))</f>
        <v>0</v>
      </c>
      <c r="BF215" s="186">
        <f ca="1">IF(BF$5-$I$5&lt;$A108-1," ",IF(BF$5-$I$5+1&gt;'Primary Inputs'!$C$17,0,(SUM(OFFSET($I$77,0,BF$5-$I$5-$A108+1)))*$C161))</f>
        <v>0</v>
      </c>
    </row>
    <row r="216" spans="2:58">
      <c r="B216" s="134" t="s">
        <v>202</v>
      </c>
      <c r="C216" s="134">
        <f t="shared" ca="1" si="7"/>
        <v>0</v>
      </c>
      <c r="I216" s="186" t="str">
        <f ca="1">IF(I$5-$I$5&lt;$A109-1," ",IF(I$5-$I$5+1&gt;'Primary Inputs'!$C$17,0,(SUM(OFFSET($I$77,0,I$5-$I$5-$A109+1)))*$C162))</f>
        <v xml:space="preserve"> </v>
      </c>
      <c r="J216" s="186" t="str">
        <f ca="1">IF(J$5-$I$5&lt;$A109-1," ",IF(J$5-$I$5+1&gt;'Primary Inputs'!$C$17,0,(SUM(OFFSET($I$77,0,J$5-$I$5-$A109+1)))*$C162))</f>
        <v xml:space="preserve"> </v>
      </c>
      <c r="K216" s="186" t="str">
        <f ca="1">IF(K$5-$I$5&lt;$A109-1," ",IF(K$5-$I$5+1&gt;'Primary Inputs'!$C$17,0,(SUM(OFFSET($I$77,0,K$5-$I$5-$A109+1)))*$C162))</f>
        <v xml:space="preserve"> </v>
      </c>
      <c r="L216" s="186" t="str">
        <f ca="1">IF(L$5-$I$5&lt;$A109-1," ",IF(L$5-$I$5+1&gt;'Primary Inputs'!$C$17,0,(SUM(OFFSET($I$77,0,L$5-$I$5-$A109+1)))*$C162))</f>
        <v xml:space="preserve"> </v>
      </c>
      <c r="M216" s="186" t="str">
        <f ca="1">IF(M$5-$I$5&lt;$A109-1," ",IF(M$5-$I$5+1&gt;'Primary Inputs'!$C$17,0,(SUM(OFFSET($I$77,0,M$5-$I$5-$A109+1)))*$C162))</f>
        <v xml:space="preserve"> </v>
      </c>
      <c r="N216" s="186" t="str">
        <f ca="1">IF(N$5-$I$5&lt;$A109-1," ",IF(N$5-$I$5+1&gt;'Primary Inputs'!$C$17,0,(SUM(OFFSET($I$77,0,N$5-$I$5-$A109+1)))*$C162))</f>
        <v xml:space="preserve"> </v>
      </c>
      <c r="O216" s="186" t="str">
        <f ca="1">IF(O$5-$I$5&lt;$A109-1," ",IF(O$5-$I$5+1&gt;'Primary Inputs'!$C$17,0,(SUM(OFFSET($I$77,0,O$5-$I$5-$A109+1)))*$C162))</f>
        <v xml:space="preserve"> </v>
      </c>
      <c r="P216" s="186" t="str">
        <f ca="1">IF(P$5-$I$5&lt;$A109-1," ",IF(P$5-$I$5+1&gt;'Primary Inputs'!$C$17,0,(SUM(OFFSET($I$77,0,P$5-$I$5-$A109+1)))*$C162))</f>
        <v xml:space="preserve"> </v>
      </c>
      <c r="Q216" s="186" t="str">
        <f ca="1">IF(Q$5-$I$5&lt;$A109-1," ",IF(Q$5-$I$5+1&gt;'Primary Inputs'!$C$17,0,(SUM(OFFSET($I$77,0,Q$5-$I$5-$A109+1)))*$C162))</f>
        <v xml:space="preserve"> </v>
      </c>
      <c r="R216" s="186" t="str">
        <f ca="1">IF(R$5-$I$5&lt;$A109-1," ",IF(R$5-$I$5+1&gt;'Primary Inputs'!$C$17,0,(SUM(OFFSET($I$77,0,R$5-$I$5-$A109+1)))*$C162))</f>
        <v xml:space="preserve"> </v>
      </c>
      <c r="S216" s="186" t="str">
        <f ca="1">IF(S$5-$I$5&lt;$A109-1," ",IF(S$5-$I$5+1&gt;'Primary Inputs'!$C$17,0,(SUM(OFFSET($I$77,0,S$5-$I$5-$A109+1)))*$C162))</f>
        <v xml:space="preserve"> </v>
      </c>
      <c r="T216" s="186" t="str">
        <f ca="1">IF(T$5-$I$5&lt;$A109-1," ",IF(T$5-$I$5+1&gt;'Primary Inputs'!$C$17,0,(SUM(OFFSET($I$77,0,T$5-$I$5-$A109+1)))*$C162))</f>
        <v xml:space="preserve"> </v>
      </c>
      <c r="U216" s="186" t="str">
        <f ca="1">IF(U$5-$I$5&lt;$A109-1," ",IF(U$5-$I$5+1&gt;'Primary Inputs'!$C$17,0,(SUM(OFFSET($I$77,0,U$5-$I$5-$A109+1)))*$C162))</f>
        <v xml:space="preserve"> </v>
      </c>
      <c r="V216" s="186" t="str">
        <f ca="1">IF(V$5-$I$5&lt;$A109-1," ",IF(V$5-$I$5+1&gt;'Primary Inputs'!$C$17,0,(SUM(OFFSET($I$77,0,V$5-$I$5-$A109+1)))*$C162))</f>
        <v xml:space="preserve"> </v>
      </c>
      <c r="W216" s="186" t="str">
        <f ca="1">IF(W$5-$I$5&lt;$A109-1," ",IF(W$5-$I$5+1&gt;'Primary Inputs'!$C$17,0,(SUM(OFFSET($I$77,0,W$5-$I$5-$A109+1)))*$C162))</f>
        <v xml:space="preserve"> </v>
      </c>
      <c r="X216" s="186" t="str">
        <f ca="1">IF(X$5-$I$5&lt;$A109-1," ",IF(X$5-$I$5+1&gt;'Primary Inputs'!$C$17,0,(SUM(OFFSET($I$77,0,X$5-$I$5-$A109+1)))*$C162))</f>
        <v xml:space="preserve"> </v>
      </c>
      <c r="Y216" s="186" t="str">
        <f ca="1">IF(Y$5-$I$5&lt;$A109-1," ",IF(Y$5-$I$5+1&gt;'Primary Inputs'!$C$17,0,(SUM(OFFSET($I$77,0,Y$5-$I$5-$A109+1)))*$C162))</f>
        <v xml:space="preserve"> </v>
      </c>
      <c r="Z216" s="186" t="str">
        <f ca="1">IF(Z$5-$I$5&lt;$A109-1," ",IF(Z$5-$I$5+1&gt;'Primary Inputs'!$C$17,0,(SUM(OFFSET($I$77,0,Z$5-$I$5-$A109+1)))*$C162))</f>
        <v xml:space="preserve"> </v>
      </c>
      <c r="AA216" s="186" t="str">
        <f ca="1">IF(AA$5-$I$5&lt;$A109-1," ",IF(AA$5-$I$5+1&gt;'Primary Inputs'!$C$17,0,(SUM(OFFSET($I$77,0,AA$5-$I$5-$A109+1)))*$C162))</f>
        <v xml:space="preserve"> </v>
      </c>
      <c r="AB216" s="186" t="str">
        <f ca="1">IF(AB$5-$I$5&lt;$A109-1," ",IF(AB$5-$I$5+1&gt;'Primary Inputs'!$C$17,0,(SUM(OFFSET($I$77,0,AB$5-$I$5-$A109+1)))*$C162))</f>
        <v xml:space="preserve"> </v>
      </c>
      <c r="AC216" s="186" t="str">
        <f ca="1">IF(AC$5-$I$5&lt;$A109-1," ",IF(AC$5-$I$5+1&gt;'Primary Inputs'!$C$17,0,(SUM(OFFSET($I$77,0,AC$5-$I$5-$A109+1)))*$C162))</f>
        <v xml:space="preserve"> </v>
      </c>
      <c r="AD216" s="186" t="str">
        <f ca="1">IF(AD$5-$I$5&lt;$A109-1," ",IF(AD$5-$I$5+1&gt;'Primary Inputs'!$C$17,0,(SUM(OFFSET($I$77,0,AD$5-$I$5-$A109+1)))*$C162))</f>
        <v xml:space="preserve"> </v>
      </c>
      <c r="AE216" s="186" t="str">
        <f ca="1">IF(AE$5-$I$5&lt;$A109-1," ",IF(AE$5-$I$5+1&gt;'Primary Inputs'!$C$17,0,(SUM(OFFSET($I$77,0,AE$5-$I$5-$A109+1)))*$C162))</f>
        <v xml:space="preserve"> </v>
      </c>
      <c r="AF216" s="186" t="str">
        <f ca="1">IF(AF$5-$I$5&lt;$A109-1," ",IF(AF$5-$I$5+1&gt;'Primary Inputs'!$C$17,0,(SUM(OFFSET($I$77,0,AF$5-$I$5-$A109+1)))*$C162))</f>
        <v xml:space="preserve"> </v>
      </c>
      <c r="AG216" s="186" t="str">
        <f ca="1">IF(AG$5-$I$5&lt;$A109-1," ",IF(AG$5-$I$5+1&gt;'Primary Inputs'!$C$17,0,(SUM(OFFSET($I$77,0,AG$5-$I$5-$A109+1)))*$C162))</f>
        <v xml:space="preserve"> </v>
      </c>
      <c r="AH216" s="186" t="str">
        <f ca="1">IF(AH$5-$I$5&lt;$A109-1," ",IF(AH$5-$I$5+1&gt;'Primary Inputs'!$C$17,0,(SUM(OFFSET($I$77,0,AH$5-$I$5-$A109+1)))*$C162))</f>
        <v xml:space="preserve"> </v>
      </c>
      <c r="AI216" s="186" t="str">
        <f ca="1">IF(AI$5-$I$5&lt;$A109-1," ",IF(AI$5-$I$5+1&gt;'Primary Inputs'!$C$17,0,(SUM(OFFSET($I$77,0,AI$5-$I$5-$A109+1)))*$C162))</f>
        <v xml:space="preserve"> </v>
      </c>
      <c r="AJ216" s="186" t="str">
        <f ca="1">IF(AJ$5-$I$5&lt;$A109-1," ",IF(AJ$5-$I$5+1&gt;'Primary Inputs'!$C$17,0,(SUM(OFFSET($I$77,0,AJ$5-$I$5-$A109+1)))*$C162))</f>
        <v xml:space="preserve"> </v>
      </c>
      <c r="AK216" s="186" t="str">
        <f ca="1">IF(AK$5-$I$5&lt;$A109-1," ",IF(AK$5-$I$5+1&gt;'Primary Inputs'!$C$17,0,(SUM(OFFSET($I$77,0,AK$5-$I$5-$A109+1)))*$C162))</f>
        <v xml:space="preserve"> </v>
      </c>
      <c r="AL216" s="186">
        <f ca="1">IF(AL$5-$I$5&lt;$A109-1," ",IF(AL$5-$I$5+1&gt;'Primary Inputs'!$C$17,0,(SUM(OFFSET($I$77,0,AL$5-$I$5-$A109+1)))*$C162))</f>
        <v>0</v>
      </c>
      <c r="AM216" s="186">
        <f ca="1">IF(AM$5-$I$5&lt;$A109-1," ",IF(AM$5-$I$5+1&gt;'Primary Inputs'!$C$17,0,(SUM(OFFSET($I$77,0,AM$5-$I$5-$A109+1)))*$C162))</f>
        <v>0</v>
      </c>
      <c r="AN216" s="186">
        <f ca="1">IF(AN$5-$I$5&lt;$A109-1," ",IF(AN$5-$I$5+1&gt;'Primary Inputs'!$C$17,0,(SUM(OFFSET($I$77,0,AN$5-$I$5-$A109+1)))*$C162))</f>
        <v>0</v>
      </c>
      <c r="AO216" s="186">
        <f ca="1">IF(AO$5-$I$5&lt;$A109-1," ",IF(AO$5-$I$5+1&gt;'Primary Inputs'!$C$17,0,(SUM(OFFSET($I$77,0,AO$5-$I$5-$A109+1)))*$C162))</f>
        <v>0</v>
      </c>
      <c r="AP216" s="186">
        <f ca="1">IF(AP$5-$I$5&lt;$A109-1," ",IF(AP$5-$I$5+1&gt;'Primary Inputs'!$C$17,0,(SUM(OFFSET($I$77,0,AP$5-$I$5-$A109+1)))*$C162))</f>
        <v>0</v>
      </c>
      <c r="AQ216" s="186">
        <f ca="1">IF(AQ$5-$I$5&lt;$A109-1," ",IF(AQ$5-$I$5+1&gt;'Primary Inputs'!$C$17,0,(SUM(OFFSET($I$77,0,AQ$5-$I$5-$A109+1)))*$C162))</f>
        <v>0</v>
      </c>
      <c r="AR216" s="186">
        <f ca="1">IF(AR$5-$I$5&lt;$A109-1," ",IF(AR$5-$I$5+1&gt;'Primary Inputs'!$C$17,0,(SUM(OFFSET($I$77,0,AR$5-$I$5-$A109+1)))*$C162))</f>
        <v>0</v>
      </c>
      <c r="AS216" s="186">
        <f ca="1">IF(AS$5-$I$5&lt;$A109-1," ",IF(AS$5-$I$5+1&gt;'Primary Inputs'!$C$17,0,(SUM(OFFSET($I$77,0,AS$5-$I$5-$A109+1)))*$C162))</f>
        <v>0</v>
      </c>
      <c r="AT216" s="186">
        <f ca="1">IF(AT$5-$I$5&lt;$A109-1," ",IF(AT$5-$I$5+1&gt;'Primary Inputs'!$C$17,0,(SUM(OFFSET($I$77,0,AT$5-$I$5-$A109+1)))*$C162))</f>
        <v>0</v>
      </c>
      <c r="AU216" s="186">
        <f ca="1">IF(AU$5-$I$5&lt;$A109-1," ",IF(AU$5-$I$5+1&gt;'Primary Inputs'!$C$17,0,(SUM(OFFSET($I$77,0,AU$5-$I$5-$A109+1)))*$C162))</f>
        <v>0</v>
      </c>
      <c r="AV216" s="186">
        <f ca="1">IF(AV$5-$I$5&lt;$A109-1," ",IF(AV$5-$I$5+1&gt;'Primary Inputs'!$C$17,0,(SUM(OFFSET($I$77,0,AV$5-$I$5-$A109+1)))*$C162))</f>
        <v>0</v>
      </c>
      <c r="AW216" s="186">
        <f ca="1">IF(AW$5-$I$5&lt;$A109-1," ",IF(AW$5-$I$5+1&gt;'Primary Inputs'!$C$17,0,(SUM(OFFSET($I$77,0,AW$5-$I$5-$A109+1)))*$C162))</f>
        <v>0</v>
      </c>
      <c r="AX216" s="186">
        <f ca="1">IF(AX$5-$I$5&lt;$A109-1," ",IF(AX$5-$I$5+1&gt;'Primary Inputs'!$C$17,0,(SUM(OFFSET($I$77,0,AX$5-$I$5-$A109+1)))*$C162))</f>
        <v>0</v>
      </c>
      <c r="AY216" s="186">
        <f ca="1">IF(AY$5-$I$5&lt;$A109-1," ",IF(AY$5-$I$5+1&gt;'Primary Inputs'!$C$17,0,(SUM(OFFSET($I$77,0,AY$5-$I$5-$A109+1)))*$C162))</f>
        <v>0</v>
      </c>
      <c r="AZ216" s="186">
        <f ca="1">IF(AZ$5-$I$5&lt;$A109-1," ",IF(AZ$5-$I$5+1&gt;'Primary Inputs'!$C$17,0,(SUM(OFFSET($I$77,0,AZ$5-$I$5-$A109+1)))*$C162))</f>
        <v>0</v>
      </c>
      <c r="BA216" s="186">
        <f ca="1">IF(BA$5-$I$5&lt;$A109-1," ",IF(BA$5-$I$5+1&gt;'Primary Inputs'!$C$17,0,(SUM(OFFSET($I$77,0,BA$5-$I$5-$A109+1)))*$C162))</f>
        <v>0</v>
      </c>
      <c r="BB216" s="186">
        <f ca="1">IF(BB$5-$I$5&lt;$A109-1," ",IF(BB$5-$I$5+1&gt;'Primary Inputs'!$C$17,0,(SUM(OFFSET($I$77,0,BB$5-$I$5-$A109+1)))*$C162))</f>
        <v>0</v>
      </c>
      <c r="BC216" s="186">
        <f ca="1">IF(BC$5-$I$5&lt;$A109-1," ",IF(BC$5-$I$5+1&gt;'Primary Inputs'!$C$17,0,(SUM(OFFSET($I$77,0,BC$5-$I$5-$A109+1)))*$C162))</f>
        <v>0</v>
      </c>
      <c r="BD216" s="186">
        <f ca="1">IF(BD$5-$I$5&lt;$A109-1," ",IF(BD$5-$I$5+1&gt;'Primary Inputs'!$C$17,0,(SUM(OFFSET($I$77,0,BD$5-$I$5-$A109+1)))*$C162))</f>
        <v>0</v>
      </c>
      <c r="BE216" s="186">
        <f ca="1">IF(BE$5-$I$5&lt;$A109-1," ",IF(BE$5-$I$5+1&gt;'Primary Inputs'!$C$17,0,(SUM(OFFSET($I$77,0,BE$5-$I$5-$A109+1)))*$C162))</f>
        <v>0</v>
      </c>
      <c r="BF216" s="186">
        <f ca="1">IF(BF$5-$I$5&lt;$A109-1," ",IF(BF$5-$I$5+1&gt;'Primary Inputs'!$C$17,0,(SUM(OFFSET($I$77,0,BF$5-$I$5-$A109+1)))*$C162))</f>
        <v>0</v>
      </c>
    </row>
    <row r="217" spans="2:58">
      <c r="B217" s="134" t="s">
        <v>203</v>
      </c>
      <c r="C217" s="134">
        <f t="shared" ca="1" si="7"/>
        <v>0</v>
      </c>
      <c r="I217" s="186" t="str">
        <f ca="1">IF(I$5-$I$5&lt;$A110-1," ",IF(I$5-$I$5+1&gt;'Primary Inputs'!$C$17,0,(SUM(OFFSET($I$77,0,I$5-$I$5-$A110+1)))*$C163))</f>
        <v xml:space="preserve"> </v>
      </c>
      <c r="J217" s="186" t="str">
        <f ca="1">IF(J$5-$I$5&lt;$A110-1," ",IF(J$5-$I$5+1&gt;'Primary Inputs'!$C$17,0,(SUM(OFFSET($I$77,0,J$5-$I$5-$A110+1)))*$C163))</f>
        <v xml:space="preserve"> </v>
      </c>
      <c r="K217" s="186" t="str">
        <f ca="1">IF(K$5-$I$5&lt;$A110-1," ",IF(K$5-$I$5+1&gt;'Primary Inputs'!$C$17,0,(SUM(OFFSET($I$77,0,K$5-$I$5-$A110+1)))*$C163))</f>
        <v xml:space="preserve"> </v>
      </c>
      <c r="L217" s="186" t="str">
        <f ca="1">IF(L$5-$I$5&lt;$A110-1," ",IF(L$5-$I$5+1&gt;'Primary Inputs'!$C$17,0,(SUM(OFFSET($I$77,0,L$5-$I$5-$A110+1)))*$C163))</f>
        <v xml:space="preserve"> </v>
      </c>
      <c r="M217" s="186" t="str">
        <f ca="1">IF(M$5-$I$5&lt;$A110-1," ",IF(M$5-$I$5+1&gt;'Primary Inputs'!$C$17,0,(SUM(OFFSET($I$77,0,M$5-$I$5-$A110+1)))*$C163))</f>
        <v xml:space="preserve"> </v>
      </c>
      <c r="N217" s="186" t="str">
        <f ca="1">IF(N$5-$I$5&lt;$A110-1," ",IF(N$5-$I$5+1&gt;'Primary Inputs'!$C$17,0,(SUM(OFFSET($I$77,0,N$5-$I$5-$A110+1)))*$C163))</f>
        <v xml:space="preserve"> </v>
      </c>
      <c r="O217" s="186" t="str">
        <f ca="1">IF(O$5-$I$5&lt;$A110-1," ",IF(O$5-$I$5+1&gt;'Primary Inputs'!$C$17,0,(SUM(OFFSET($I$77,0,O$5-$I$5-$A110+1)))*$C163))</f>
        <v xml:space="preserve"> </v>
      </c>
      <c r="P217" s="186" t="str">
        <f ca="1">IF(P$5-$I$5&lt;$A110-1," ",IF(P$5-$I$5+1&gt;'Primary Inputs'!$C$17,0,(SUM(OFFSET($I$77,0,P$5-$I$5-$A110+1)))*$C163))</f>
        <v xml:space="preserve"> </v>
      </c>
      <c r="Q217" s="186" t="str">
        <f ca="1">IF(Q$5-$I$5&lt;$A110-1," ",IF(Q$5-$I$5+1&gt;'Primary Inputs'!$C$17,0,(SUM(OFFSET($I$77,0,Q$5-$I$5-$A110+1)))*$C163))</f>
        <v xml:space="preserve"> </v>
      </c>
      <c r="R217" s="186" t="str">
        <f ca="1">IF(R$5-$I$5&lt;$A110-1," ",IF(R$5-$I$5+1&gt;'Primary Inputs'!$C$17,0,(SUM(OFFSET($I$77,0,R$5-$I$5-$A110+1)))*$C163))</f>
        <v xml:space="preserve"> </v>
      </c>
      <c r="S217" s="186" t="str">
        <f ca="1">IF(S$5-$I$5&lt;$A110-1," ",IF(S$5-$I$5+1&gt;'Primary Inputs'!$C$17,0,(SUM(OFFSET($I$77,0,S$5-$I$5-$A110+1)))*$C163))</f>
        <v xml:space="preserve"> </v>
      </c>
      <c r="T217" s="186" t="str">
        <f ca="1">IF(T$5-$I$5&lt;$A110-1," ",IF(T$5-$I$5+1&gt;'Primary Inputs'!$C$17,0,(SUM(OFFSET($I$77,0,T$5-$I$5-$A110+1)))*$C163))</f>
        <v xml:space="preserve"> </v>
      </c>
      <c r="U217" s="186" t="str">
        <f ca="1">IF(U$5-$I$5&lt;$A110-1," ",IF(U$5-$I$5+1&gt;'Primary Inputs'!$C$17,0,(SUM(OFFSET($I$77,0,U$5-$I$5-$A110+1)))*$C163))</f>
        <v xml:space="preserve"> </v>
      </c>
      <c r="V217" s="186" t="str">
        <f ca="1">IF(V$5-$I$5&lt;$A110-1," ",IF(V$5-$I$5+1&gt;'Primary Inputs'!$C$17,0,(SUM(OFFSET($I$77,0,V$5-$I$5-$A110+1)))*$C163))</f>
        <v xml:space="preserve"> </v>
      </c>
      <c r="W217" s="186" t="str">
        <f ca="1">IF(W$5-$I$5&lt;$A110-1," ",IF(W$5-$I$5+1&gt;'Primary Inputs'!$C$17,0,(SUM(OFFSET($I$77,0,W$5-$I$5-$A110+1)))*$C163))</f>
        <v xml:space="preserve"> </v>
      </c>
      <c r="X217" s="186" t="str">
        <f ca="1">IF(X$5-$I$5&lt;$A110-1," ",IF(X$5-$I$5+1&gt;'Primary Inputs'!$C$17,0,(SUM(OFFSET($I$77,0,X$5-$I$5-$A110+1)))*$C163))</f>
        <v xml:space="preserve"> </v>
      </c>
      <c r="Y217" s="186" t="str">
        <f ca="1">IF(Y$5-$I$5&lt;$A110-1," ",IF(Y$5-$I$5+1&gt;'Primary Inputs'!$C$17,0,(SUM(OFFSET($I$77,0,Y$5-$I$5-$A110+1)))*$C163))</f>
        <v xml:space="preserve"> </v>
      </c>
      <c r="Z217" s="186" t="str">
        <f ca="1">IF(Z$5-$I$5&lt;$A110-1," ",IF(Z$5-$I$5+1&gt;'Primary Inputs'!$C$17,0,(SUM(OFFSET($I$77,0,Z$5-$I$5-$A110+1)))*$C163))</f>
        <v xml:space="preserve"> </v>
      </c>
      <c r="AA217" s="186" t="str">
        <f ca="1">IF(AA$5-$I$5&lt;$A110-1," ",IF(AA$5-$I$5+1&gt;'Primary Inputs'!$C$17,0,(SUM(OFFSET($I$77,0,AA$5-$I$5-$A110+1)))*$C163))</f>
        <v xml:space="preserve"> </v>
      </c>
      <c r="AB217" s="186" t="str">
        <f ca="1">IF(AB$5-$I$5&lt;$A110-1," ",IF(AB$5-$I$5+1&gt;'Primary Inputs'!$C$17,0,(SUM(OFFSET($I$77,0,AB$5-$I$5-$A110+1)))*$C163))</f>
        <v xml:space="preserve"> </v>
      </c>
      <c r="AC217" s="186" t="str">
        <f ca="1">IF(AC$5-$I$5&lt;$A110-1," ",IF(AC$5-$I$5+1&gt;'Primary Inputs'!$C$17,0,(SUM(OFFSET($I$77,0,AC$5-$I$5-$A110+1)))*$C163))</f>
        <v xml:space="preserve"> </v>
      </c>
      <c r="AD217" s="186" t="str">
        <f ca="1">IF(AD$5-$I$5&lt;$A110-1," ",IF(AD$5-$I$5+1&gt;'Primary Inputs'!$C$17,0,(SUM(OFFSET($I$77,0,AD$5-$I$5-$A110+1)))*$C163))</f>
        <v xml:space="preserve"> </v>
      </c>
      <c r="AE217" s="186" t="str">
        <f ca="1">IF(AE$5-$I$5&lt;$A110-1," ",IF(AE$5-$I$5+1&gt;'Primary Inputs'!$C$17,0,(SUM(OFFSET($I$77,0,AE$5-$I$5-$A110+1)))*$C163))</f>
        <v xml:space="preserve"> </v>
      </c>
      <c r="AF217" s="186" t="str">
        <f ca="1">IF(AF$5-$I$5&lt;$A110-1," ",IF(AF$5-$I$5+1&gt;'Primary Inputs'!$C$17,0,(SUM(OFFSET($I$77,0,AF$5-$I$5-$A110+1)))*$C163))</f>
        <v xml:space="preserve"> </v>
      </c>
      <c r="AG217" s="186" t="str">
        <f ca="1">IF(AG$5-$I$5&lt;$A110-1," ",IF(AG$5-$I$5+1&gt;'Primary Inputs'!$C$17,0,(SUM(OFFSET($I$77,0,AG$5-$I$5-$A110+1)))*$C163))</f>
        <v xml:space="preserve"> </v>
      </c>
      <c r="AH217" s="186" t="str">
        <f ca="1">IF(AH$5-$I$5&lt;$A110-1," ",IF(AH$5-$I$5+1&gt;'Primary Inputs'!$C$17,0,(SUM(OFFSET($I$77,0,AH$5-$I$5-$A110+1)))*$C163))</f>
        <v xml:space="preserve"> </v>
      </c>
      <c r="AI217" s="186" t="str">
        <f ca="1">IF(AI$5-$I$5&lt;$A110-1," ",IF(AI$5-$I$5+1&gt;'Primary Inputs'!$C$17,0,(SUM(OFFSET($I$77,0,AI$5-$I$5-$A110+1)))*$C163))</f>
        <v xml:space="preserve"> </v>
      </c>
      <c r="AJ217" s="186" t="str">
        <f ca="1">IF(AJ$5-$I$5&lt;$A110-1," ",IF(AJ$5-$I$5+1&gt;'Primary Inputs'!$C$17,0,(SUM(OFFSET($I$77,0,AJ$5-$I$5-$A110+1)))*$C163))</f>
        <v xml:space="preserve"> </v>
      </c>
      <c r="AK217" s="186" t="str">
        <f ca="1">IF(AK$5-$I$5&lt;$A110-1," ",IF(AK$5-$I$5+1&gt;'Primary Inputs'!$C$17,0,(SUM(OFFSET($I$77,0,AK$5-$I$5-$A110+1)))*$C163))</f>
        <v xml:space="preserve"> </v>
      </c>
      <c r="AL217" s="186" t="str">
        <f ca="1">IF(AL$5-$I$5&lt;$A110-1," ",IF(AL$5-$I$5+1&gt;'Primary Inputs'!$C$17,0,(SUM(OFFSET($I$77,0,AL$5-$I$5-$A110+1)))*$C163))</f>
        <v xml:space="preserve"> </v>
      </c>
      <c r="AM217" s="186">
        <f ca="1">IF(AM$5-$I$5&lt;$A110-1," ",IF(AM$5-$I$5+1&gt;'Primary Inputs'!$C$17,0,(SUM(OFFSET($I$77,0,AM$5-$I$5-$A110+1)))*$C163))</f>
        <v>0</v>
      </c>
      <c r="AN217" s="186">
        <f ca="1">IF(AN$5-$I$5&lt;$A110-1," ",IF(AN$5-$I$5+1&gt;'Primary Inputs'!$C$17,0,(SUM(OFFSET($I$77,0,AN$5-$I$5-$A110+1)))*$C163))</f>
        <v>0</v>
      </c>
      <c r="AO217" s="186">
        <f ca="1">IF(AO$5-$I$5&lt;$A110-1," ",IF(AO$5-$I$5+1&gt;'Primary Inputs'!$C$17,0,(SUM(OFFSET($I$77,0,AO$5-$I$5-$A110+1)))*$C163))</f>
        <v>0</v>
      </c>
      <c r="AP217" s="186">
        <f ca="1">IF(AP$5-$I$5&lt;$A110-1," ",IF(AP$5-$I$5+1&gt;'Primary Inputs'!$C$17,0,(SUM(OFFSET($I$77,0,AP$5-$I$5-$A110+1)))*$C163))</f>
        <v>0</v>
      </c>
      <c r="AQ217" s="186">
        <f ca="1">IF(AQ$5-$I$5&lt;$A110-1," ",IF(AQ$5-$I$5+1&gt;'Primary Inputs'!$C$17,0,(SUM(OFFSET($I$77,0,AQ$5-$I$5-$A110+1)))*$C163))</f>
        <v>0</v>
      </c>
      <c r="AR217" s="186">
        <f ca="1">IF(AR$5-$I$5&lt;$A110-1," ",IF(AR$5-$I$5+1&gt;'Primary Inputs'!$C$17,0,(SUM(OFFSET($I$77,0,AR$5-$I$5-$A110+1)))*$C163))</f>
        <v>0</v>
      </c>
      <c r="AS217" s="186">
        <f ca="1">IF(AS$5-$I$5&lt;$A110-1," ",IF(AS$5-$I$5+1&gt;'Primary Inputs'!$C$17,0,(SUM(OFFSET($I$77,0,AS$5-$I$5-$A110+1)))*$C163))</f>
        <v>0</v>
      </c>
      <c r="AT217" s="186">
        <f ca="1">IF(AT$5-$I$5&lt;$A110-1," ",IF(AT$5-$I$5+1&gt;'Primary Inputs'!$C$17,0,(SUM(OFFSET($I$77,0,AT$5-$I$5-$A110+1)))*$C163))</f>
        <v>0</v>
      </c>
      <c r="AU217" s="186">
        <f ca="1">IF(AU$5-$I$5&lt;$A110-1," ",IF(AU$5-$I$5+1&gt;'Primary Inputs'!$C$17,0,(SUM(OFFSET($I$77,0,AU$5-$I$5-$A110+1)))*$C163))</f>
        <v>0</v>
      </c>
      <c r="AV217" s="186">
        <f ca="1">IF(AV$5-$I$5&lt;$A110-1," ",IF(AV$5-$I$5+1&gt;'Primary Inputs'!$C$17,0,(SUM(OFFSET($I$77,0,AV$5-$I$5-$A110+1)))*$C163))</f>
        <v>0</v>
      </c>
      <c r="AW217" s="186">
        <f ca="1">IF(AW$5-$I$5&lt;$A110-1," ",IF(AW$5-$I$5+1&gt;'Primary Inputs'!$C$17,0,(SUM(OFFSET($I$77,0,AW$5-$I$5-$A110+1)))*$C163))</f>
        <v>0</v>
      </c>
      <c r="AX217" s="186">
        <f ca="1">IF(AX$5-$I$5&lt;$A110-1," ",IF(AX$5-$I$5+1&gt;'Primary Inputs'!$C$17,0,(SUM(OFFSET($I$77,0,AX$5-$I$5-$A110+1)))*$C163))</f>
        <v>0</v>
      </c>
      <c r="AY217" s="186">
        <f ca="1">IF(AY$5-$I$5&lt;$A110-1," ",IF(AY$5-$I$5+1&gt;'Primary Inputs'!$C$17,0,(SUM(OFFSET($I$77,0,AY$5-$I$5-$A110+1)))*$C163))</f>
        <v>0</v>
      </c>
      <c r="AZ217" s="186">
        <f ca="1">IF(AZ$5-$I$5&lt;$A110-1," ",IF(AZ$5-$I$5+1&gt;'Primary Inputs'!$C$17,0,(SUM(OFFSET($I$77,0,AZ$5-$I$5-$A110+1)))*$C163))</f>
        <v>0</v>
      </c>
      <c r="BA217" s="186">
        <f ca="1">IF(BA$5-$I$5&lt;$A110-1," ",IF(BA$5-$I$5+1&gt;'Primary Inputs'!$C$17,0,(SUM(OFFSET($I$77,0,BA$5-$I$5-$A110+1)))*$C163))</f>
        <v>0</v>
      </c>
      <c r="BB217" s="186">
        <f ca="1">IF(BB$5-$I$5&lt;$A110-1," ",IF(BB$5-$I$5+1&gt;'Primary Inputs'!$C$17,0,(SUM(OFFSET($I$77,0,BB$5-$I$5-$A110+1)))*$C163))</f>
        <v>0</v>
      </c>
      <c r="BC217" s="186">
        <f ca="1">IF(BC$5-$I$5&lt;$A110-1," ",IF(BC$5-$I$5+1&gt;'Primary Inputs'!$C$17,0,(SUM(OFFSET($I$77,0,BC$5-$I$5-$A110+1)))*$C163))</f>
        <v>0</v>
      </c>
      <c r="BD217" s="186">
        <f ca="1">IF(BD$5-$I$5&lt;$A110-1," ",IF(BD$5-$I$5+1&gt;'Primary Inputs'!$C$17,0,(SUM(OFFSET($I$77,0,BD$5-$I$5-$A110+1)))*$C163))</f>
        <v>0</v>
      </c>
      <c r="BE217" s="186">
        <f ca="1">IF(BE$5-$I$5&lt;$A110-1," ",IF(BE$5-$I$5+1&gt;'Primary Inputs'!$C$17,0,(SUM(OFFSET($I$77,0,BE$5-$I$5-$A110+1)))*$C163))</f>
        <v>0</v>
      </c>
      <c r="BF217" s="186">
        <f ca="1">IF(BF$5-$I$5&lt;$A110-1," ",IF(BF$5-$I$5+1&gt;'Primary Inputs'!$C$17,0,(SUM(OFFSET($I$77,0,BF$5-$I$5-$A110+1)))*$C163))</f>
        <v>0</v>
      </c>
    </row>
    <row r="218" spans="2:58">
      <c r="B218" s="134" t="s">
        <v>204</v>
      </c>
      <c r="C218" s="134">
        <f t="shared" ca="1" si="7"/>
        <v>0</v>
      </c>
      <c r="I218" s="186" t="str">
        <f ca="1">IF(I$5-$I$5&lt;$A111-1," ",IF(I$5-$I$5+1&gt;'Primary Inputs'!$C$17,0,(SUM(OFFSET($I$77,0,I$5-$I$5-$A111+1)))*$C164))</f>
        <v xml:space="preserve"> </v>
      </c>
      <c r="J218" s="186" t="str">
        <f ca="1">IF(J$5-$I$5&lt;$A111-1," ",IF(J$5-$I$5+1&gt;'Primary Inputs'!$C$17,0,(SUM(OFFSET($I$77,0,J$5-$I$5-$A111+1)))*$C164))</f>
        <v xml:space="preserve"> </v>
      </c>
      <c r="K218" s="186" t="str">
        <f ca="1">IF(K$5-$I$5&lt;$A111-1," ",IF(K$5-$I$5+1&gt;'Primary Inputs'!$C$17,0,(SUM(OFFSET($I$77,0,K$5-$I$5-$A111+1)))*$C164))</f>
        <v xml:space="preserve"> </v>
      </c>
      <c r="L218" s="186" t="str">
        <f ca="1">IF(L$5-$I$5&lt;$A111-1," ",IF(L$5-$I$5+1&gt;'Primary Inputs'!$C$17,0,(SUM(OFFSET($I$77,0,L$5-$I$5-$A111+1)))*$C164))</f>
        <v xml:space="preserve"> </v>
      </c>
      <c r="M218" s="186" t="str">
        <f ca="1">IF(M$5-$I$5&lt;$A111-1," ",IF(M$5-$I$5+1&gt;'Primary Inputs'!$C$17,0,(SUM(OFFSET($I$77,0,M$5-$I$5-$A111+1)))*$C164))</f>
        <v xml:space="preserve"> </v>
      </c>
      <c r="N218" s="186" t="str">
        <f ca="1">IF(N$5-$I$5&lt;$A111-1," ",IF(N$5-$I$5+1&gt;'Primary Inputs'!$C$17,0,(SUM(OFFSET($I$77,0,N$5-$I$5-$A111+1)))*$C164))</f>
        <v xml:space="preserve"> </v>
      </c>
      <c r="O218" s="186" t="str">
        <f ca="1">IF(O$5-$I$5&lt;$A111-1," ",IF(O$5-$I$5+1&gt;'Primary Inputs'!$C$17,0,(SUM(OFFSET($I$77,0,O$5-$I$5-$A111+1)))*$C164))</f>
        <v xml:space="preserve"> </v>
      </c>
      <c r="P218" s="186" t="str">
        <f ca="1">IF(P$5-$I$5&lt;$A111-1," ",IF(P$5-$I$5+1&gt;'Primary Inputs'!$C$17,0,(SUM(OFFSET($I$77,0,P$5-$I$5-$A111+1)))*$C164))</f>
        <v xml:space="preserve"> </v>
      </c>
      <c r="Q218" s="186" t="str">
        <f ca="1">IF(Q$5-$I$5&lt;$A111-1," ",IF(Q$5-$I$5+1&gt;'Primary Inputs'!$C$17,0,(SUM(OFFSET($I$77,0,Q$5-$I$5-$A111+1)))*$C164))</f>
        <v xml:space="preserve"> </v>
      </c>
      <c r="R218" s="186" t="str">
        <f ca="1">IF(R$5-$I$5&lt;$A111-1," ",IF(R$5-$I$5+1&gt;'Primary Inputs'!$C$17,0,(SUM(OFFSET($I$77,0,R$5-$I$5-$A111+1)))*$C164))</f>
        <v xml:space="preserve"> </v>
      </c>
      <c r="S218" s="186" t="str">
        <f ca="1">IF(S$5-$I$5&lt;$A111-1," ",IF(S$5-$I$5+1&gt;'Primary Inputs'!$C$17,0,(SUM(OFFSET($I$77,0,S$5-$I$5-$A111+1)))*$C164))</f>
        <v xml:space="preserve"> </v>
      </c>
      <c r="T218" s="186" t="str">
        <f ca="1">IF(T$5-$I$5&lt;$A111-1," ",IF(T$5-$I$5+1&gt;'Primary Inputs'!$C$17,0,(SUM(OFFSET($I$77,0,T$5-$I$5-$A111+1)))*$C164))</f>
        <v xml:space="preserve"> </v>
      </c>
      <c r="U218" s="186" t="str">
        <f ca="1">IF(U$5-$I$5&lt;$A111-1," ",IF(U$5-$I$5+1&gt;'Primary Inputs'!$C$17,0,(SUM(OFFSET($I$77,0,U$5-$I$5-$A111+1)))*$C164))</f>
        <v xml:space="preserve"> </v>
      </c>
      <c r="V218" s="186" t="str">
        <f ca="1">IF(V$5-$I$5&lt;$A111-1," ",IF(V$5-$I$5+1&gt;'Primary Inputs'!$C$17,0,(SUM(OFFSET($I$77,0,V$5-$I$5-$A111+1)))*$C164))</f>
        <v xml:space="preserve"> </v>
      </c>
      <c r="W218" s="186" t="str">
        <f ca="1">IF(W$5-$I$5&lt;$A111-1," ",IF(W$5-$I$5+1&gt;'Primary Inputs'!$C$17,0,(SUM(OFFSET($I$77,0,W$5-$I$5-$A111+1)))*$C164))</f>
        <v xml:space="preserve"> </v>
      </c>
      <c r="X218" s="186" t="str">
        <f ca="1">IF(X$5-$I$5&lt;$A111-1," ",IF(X$5-$I$5+1&gt;'Primary Inputs'!$C$17,0,(SUM(OFFSET($I$77,0,X$5-$I$5-$A111+1)))*$C164))</f>
        <v xml:space="preserve"> </v>
      </c>
      <c r="Y218" s="186" t="str">
        <f ca="1">IF(Y$5-$I$5&lt;$A111-1," ",IF(Y$5-$I$5+1&gt;'Primary Inputs'!$C$17,0,(SUM(OFFSET($I$77,0,Y$5-$I$5-$A111+1)))*$C164))</f>
        <v xml:space="preserve"> </v>
      </c>
      <c r="Z218" s="186" t="str">
        <f ca="1">IF(Z$5-$I$5&lt;$A111-1," ",IF(Z$5-$I$5+1&gt;'Primary Inputs'!$C$17,0,(SUM(OFFSET($I$77,0,Z$5-$I$5-$A111+1)))*$C164))</f>
        <v xml:space="preserve"> </v>
      </c>
      <c r="AA218" s="186" t="str">
        <f ca="1">IF(AA$5-$I$5&lt;$A111-1," ",IF(AA$5-$I$5+1&gt;'Primary Inputs'!$C$17,0,(SUM(OFFSET($I$77,0,AA$5-$I$5-$A111+1)))*$C164))</f>
        <v xml:space="preserve"> </v>
      </c>
      <c r="AB218" s="186" t="str">
        <f ca="1">IF(AB$5-$I$5&lt;$A111-1," ",IF(AB$5-$I$5+1&gt;'Primary Inputs'!$C$17,0,(SUM(OFFSET($I$77,0,AB$5-$I$5-$A111+1)))*$C164))</f>
        <v xml:space="preserve"> </v>
      </c>
      <c r="AC218" s="186" t="str">
        <f ca="1">IF(AC$5-$I$5&lt;$A111-1," ",IF(AC$5-$I$5+1&gt;'Primary Inputs'!$C$17,0,(SUM(OFFSET($I$77,0,AC$5-$I$5-$A111+1)))*$C164))</f>
        <v xml:space="preserve"> </v>
      </c>
      <c r="AD218" s="186" t="str">
        <f ca="1">IF(AD$5-$I$5&lt;$A111-1," ",IF(AD$5-$I$5+1&gt;'Primary Inputs'!$C$17,0,(SUM(OFFSET($I$77,0,AD$5-$I$5-$A111+1)))*$C164))</f>
        <v xml:space="preserve"> </v>
      </c>
      <c r="AE218" s="186" t="str">
        <f ca="1">IF(AE$5-$I$5&lt;$A111-1," ",IF(AE$5-$I$5+1&gt;'Primary Inputs'!$C$17,0,(SUM(OFFSET($I$77,0,AE$5-$I$5-$A111+1)))*$C164))</f>
        <v xml:space="preserve"> </v>
      </c>
      <c r="AF218" s="186" t="str">
        <f ca="1">IF(AF$5-$I$5&lt;$A111-1," ",IF(AF$5-$I$5+1&gt;'Primary Inputs'!$C$17,0,(SUM(OFFSET($I$77,0,AF$5-$I$5-$A111+1)))*$C164))</f>
        <v xml:space="preserve"> </v>
      </c>
      <c r="AG218" s="186" t="str">
        <f ca="1">IF(AG$5-$I$5&lt;$A111-1," ",IF(AG$5-$I$5+1&gt;'Primary Inputs'!$C$17,0,(SUM(OFFSET($I$77,0,AG$5-$I$5-$A111+1)))*$C164))</f>
        <v xml:space="preserve"> </v>
      </c>
      <c r="AH218" s="186" t="str">
        <f ca="1">IF(AH$5-$I$5&lt;$A111-1," ",IF(AH$5-$I$5+1&gt;'Primary Inputs'!$C$17,0,(SUM(OFFSET($I$77,0,AH$5-$I$5-$A111+1)))*$C164))</f>
        <v xml:space="preserve"> </v>
      </c>
      <c r="AI218" s="186" t="str">
        <f ca="1">IF(AI$5-$I$5&lt;$A111-1," ",IF(AI$5-$I$5+1&gt;'Primary Inputs'!$C$17,0,(SUM(OFFSET($I$77,0,AI$5-$I$5-$A111+1)))*$C164))</f>
        <v xml:space="preserve"> </v>
      </c>
      <c r="AJ218" s="186" t="str">
        <f ca="1">IF(AJ$5-$I$5&lt;$A111-1," ",IF(AJ$5-$I$5+1&gt;'Primary Inputs'!$C$17,0,(SUM(OFFSET($I$77,0,AJ$5-$I$5-$A111+1)))*$C164))</f>
        <v xml:space="preserve"> </v>
      </c>
      <c r="AK218" s="186" t="str">
        <f ca="1">IF(AK$5-$I$5&lt;$A111-1," ",IF(AK$5-$I$5+1&gt;'Primary Inputs'!$C$17,0,(SUM(OFFSET($I$77,0,AK$5-$I$5-$A111+1)))*$C164))</f>
        <v xml:space="preserve"> </v>
      </c>
      <c r="AL218" s="186" t="str">
        <f ca="1">IF(AL$5-$I$5&lt;$A111-1," ",IF(AL$5-$I$5+1&gt;'Primary Inputs'!$C$17,0,(SUM(OFFSET($I$77,0,AL$5-$I$5-$A111+1)))*$C164))</f>
        <v xml:space="preserve"> </v>
      </c>
      <c r="AM218" s="186" t="str">
        <f ca="1">IF(AM$5-$I$5&lt;$A111-1," ",IF(AM$5-$I$5+1&gt;'Primary Inputs'!$C$17,0,(SUM(OFFSET($I$77,0,AM$5-$I$5-$A111+1)))*$C164))</f>
        <v xml:space="preserve"> </v>
      </c>
      <c r="AN218" s="186">
        <f ca="1">IF(AN$5-$I$5&lt;$A111-1," ",IF(AN$5-$I$5+1&gt;'Primary Inputs'!$C$17,0,(SUM(OFFSET($I$77,0,AN$5-$I$5-$A111+1)))*$C164))</f>
        <v>0</v>
      </c>
      <c r="AO218" s="186">
        <f ca="1">IF(AO$5-$I$5&lt;$A111-1," ",IF(AO$5-$I$5+1&gt;'Primary Inputs'!$C$17,0,(SUM(OFFSET($I$77,0,AO$5-$I$5-$A111+1)))*$C164))</f>
        <v>0</v>
      </c>
      <c r="AP218" s="186">
        <f ca="1">IF(AP$5-$I$5&lt;$A111-1," ",IF(AP$5-$I$5+1&gt;'Primary Inputs'!$C$17,0,(SUM(OFFSET($I$77,0,AP$5-$I$5-$A111+1)))*$C164))</f>
        <v>0</v>
      </c>
      <c r="AQ218" s="186">
        <f ca="1">IF(AQ$5-$I$5&lt;$A111-1," ",IF(AQ$5-$I$5+1&gt;'Primary Inputs'!$C$17,0,(SUM(OFFSET($I$77,0,AQ$5-$I$5-$A111+1)))*$C164))</f>
        <v>0</v>
      </c>
      <c r="AR218" s="186">
        <f ca="1">IF(AR$5-$I$5&lt;$A111-1," ",IF(AR$5-$I$5+1&gt;'Primary Inputs'!$C$17,0,(SUM(OFFSET($I$77,0,AR$5-$I$5-$A111+1)))*$C164))</f>
        <v>0</v>
      </c>
      <c r="AS218" s="186">
        <f ca="1">IF(AS$5-$I$5&lt;$A111-1," ",IF(AS$5-$I$5+1&gt;'Primary Inputs'!$C$17,0,(SUM(OFFSET($I$77,0,AS$5-$I$5-$A111+1)))*$C164))</f>
        <v>0</v>
      </c>
      <c r="AT218" s="186">
        <f ca="1">IF(AT$5-$I$5&lt;$A111-1," ",IF(AT$5-$I$5+1&gt;'Primary Inputs'!$C$17,0,(SUM(OFFSET($I$77,0,AT$5-$I$5-$A111+1)))*$C164))</f>
        <v>0</v>
      </c>
      <c r="AU218" s="186">
        <f ca="1">IF(AU$5-$I$5&lt;$A111-1," ",IF(AU$5-$I$5+1&gt;'Primary Inputs'!$C$17,0,(SUM(OFFSET($I$77,0,AU$5-$I$5-$A111+1)))*$C164))</f>
        <v>0</v>
      </c>
      <c r="AV218" s="186">
        <f ca="1">IF(AV$5-$I$5&lt;$A111-1," ",IF(AV$5-$I$5+1&gt;'Primary Inputs'!$C$17,0,(SUM(OFFSET($I$77,0,AV$5-$I$5-$A111+1)))*$C164))</f>
        <v>0</v>
      </c>
      <c r="AW218" s="186">
        <f ca="1">IF(AW$5-$I$5&lt;$A111-1," ",IF(AW$5-$I$5+1&gt;'Primary Inputs'!$C$17,0,(SUM(OFFSET($I$77,0,AW$5-$I$5-$A111+1)))*$C164))</f>
        <v>0</v>
      </c>
      <c r="AX218" s="186">
        <f ca="1">IF(AX$5-$I$5&lt;$A111-1," ",IF(AX$5-$I$5+1&gt;'Primary Inputs'!$C$17,0,(SUM(OFFSET($I$77,0,AX$5-$I$5-$A111+1)))*$C164))</f>
        <v>0</v>
      </c>
      <c r="AY218" s="186">
        <f ca="1">IF(AY$5-$I$5&lt;$A111-1," ",IF(AY$5-$I$5+1&gt;'Primary Inputs'!$C$17,0,(SUM(OFFSET($I$77,0,AY$5-$I$5-$A111+1)))*$C164))</f>
        <v>0</v>
      </c>
      <c r="AZ218" s="186">
        <f ca="1">IF(AZ$5-$I$5&lt;$A111-1," ",IF(AZ$5-$I$5+1&gt;'Primary Inputs'!$C$17,0,(SUM(OFFSET($I$77,0,AZ$5-$I$5-$A111+1)))*$C164))</f>
        <v>0</v>
      </c>
      <c r="BA218" s="186">
        <f ca="1">IF(BA$5-$I$5&lt;$A111-1," ",IF(BA$5-$I$5+1&gt;'Primary Inputs'!$C$17,0,(SUM(OFFSET($I$77,0,BA$5-$I$5-$A111+1)))*$C164))</f>
        <v>0</v>
      </c>
      <c r="BB218" s="186">
        <f ca="1">IF(BB$5-$I$5&lt;$A111-1," ",IF(BB$5-$I$5+1&gt;'Primary Inputs'!$C$17,0,(SUM(OFFSET($I$77,0,BB$5-$I$5-$A111+1)))*$C164))</f>
        <v>0</v>
      </c>
      <c r="BC218" s="186">
        <f ca="1">IF(BC$5-$I$5&lt;$A111-1," ",IF(BC$5-$I$5+1&gt;'Primary Inputs'!$C$17,0,(SUM(OFFSET($I$77,0,BC$5-$I$5-$A111+1)))*$C164))</f>
        <v>0</v>
      </c>
      <c r="BD218" s="186">
        <f ca="1">IF(BD$5-$I$5&lt;$A111-1," ",IF(BD$5-$I$5+1&gt;'Primary Inputs'!$C$17,0,(SUM(OFFSET($I$77,0,BD$5-$I$5-$A111+1)))*$C164))</f>
        <v>0</v>
      </c>
      <c r="BE218" s="186">
        <f ca="1">IF(BE$5-$I$5&lt;$A111-1," ",IF(BE$5-$I$5+1&gt;'Primary Inputs'!$C$17,0,(SUM(OFFSET($I$77,0,BE$5-$I$5-$A111+1)))*$C164))</f>
        <v>0</v>
      </c>
      <c r="BF218" s="186">
        <f ca="1">IF(BF$5-$I$5&lt;$A111-1," ",IF(BF$5-$I$5+1&gt;'Primary Inputs'!$C$17,0,(SUM(OFFSET($I$77,0,BF$5-$I$5-$A111+1)))*$C164))</f>
        <v>0</v>
      </c>
    </row>
    <row r="219" spans="2:58">
      <c r="B219" s="134" t="s">
        <v>205</v>
      </c>
      <c r="C219" s="134">
        <f t="shared" ca="1" si="7"/>
        <v>0</v>
      </c>
      <c r="I219" s="186" t="str">
        <f ca="1">IF(I$5-$I$5&lt;$A112-1," ",IF(I$5-$I$5+1&gt;'Primary Inputs'!$C$17,0,(SUM(OFFSET($I$77,0,I$5-$I$5-$A112+1)))*$C165))</f>
        <v xml:space="preserve"> </v>
      </c>
      <c r="J219" s="186" t="str">
        <f ca="1">IF(J$5-$I$5&lt;$A112-1," ",IF(J$5-$I$5+1&gt;'Primary Inputs'!$C$17,0,(SUM(OFFSET($I$77,0,J$5-$I$5-$A112+1)))*$C165))</f>
        <v xml:space="preserve"> </v>
      </c>
      <c r="K219" s="186" t="str">
        <f ca="1">IF(K$5-$I$5&lt;$A112-1," ",IF(K$5-$I$5+1&gt;'Primary Inputs'!$C$17,0,(SUM(OFFSET($I$77,0,K$5-$I$5-$A112+1)))*$C165))</f>
        <v xml:space="preserve"> </v>
      </c>
      <c r="L219" s="186" t="str">
        <f ca="1">IF(L$5-$I$5&lt;$A112-1," ",IF(L$5-$I$5+1&gt;'Primary Inputs'!$C$17,0,(SUM(OFFSET($I$77,0,L$5-$I$5-$A112+1)))*$C165))</f>
        <v xml:space="preserve"> </v>
      </c>
      <c r="M219" s="186" t="str">
        <f ca="1">IF(M$5-$I$5&lt;$A112-1," ",IF(M$5-$I$5+1&gt;'Primary Inputs'!$C$17,0,(SUM(OFFSET($I$77,0,M$5-$I$5-$A112+1)))*$C165))</f>
        <v xml:space="preserve"> </v>
      </c>
      <c r="N219" s="186" t="str">
        <f ca="1">IF(N$5-$I$5&lt;$A112-1," ",IF(N$5-$I$5+1&gt;'Primary Inputs'!$C$17,0,(SUM(OFFSET($I$77,0,N$5-$I$5-$A112+1)))*$C165))</f>
        <v xml:space="preserve"> </v>
      </c>
      <c r="O219" s="186" t="str">
        <f ca="1">IF(O$5-$I$5&lt;$A112-1," ",IF(O$5-$I$5+1&gt;'Primary Inputs'!$C$17,0,(SUM(OFFSET($I$77,0,O$5-$I$5-$A112+1)))*$C165))</f>
        <v xml:space="preserve"> </v>
      </c>
      <c r="P219" s="186" t="str">
        <f ca="1">IF(P$5-$I$5&lt;$A112-1," ",IF(P$5-$I$5+1&gt;'Primary Inputs'!$C$17,0,(SUM(OFFSET($I$77,0,P$5-$I$5-$A112+1)))*$C165))</f>
        <v xml:space="preserve"> </v>
      </c>
      <c r="Q219" s="186" t="str">
        <f ca="1">IF(Q$5-$I$5&lt;$A112-1," ",IF(Q$5-$I$5+1&gt;'Primary Inputs'!$C$17,0,(SUM(OFFSET($I$77,0,Q$5-$I$5-$A112+1)))*$C165))</f>
        <v xml:space="preserve"> </v>
      </c>
      <c r="R219" s="186" t="str">
        <f ca="1">IF(R$5-$I$5&lt;$A112-1," ",IF(R$5-$I$5+1&gt;'Primary Inputs'!$C$17,0,(SUM(OFFSET($I$77,0,R$5-$I$5-$A112+1)))*$C165))</f>
        <v xml:space="preserve"> </v>
      </c>
      <c r="S219" s="186" t="str">
        <f ca="1">IF(S$5-$I$5&lt;$A112-1," ",IF(S$5-$I$5+1&gt;'Primary Inputs'!$C$17,0,(SUM(OFFSET($I$77,0,S$5-$I$5-$A112+1)))*$C165))</f>
        <v xml:space="preserve"> </v>
      </c>
      <c r="T219" s="186" t="str">
        <f ca="1">IF(T$5-$I$5&lt;$A112-1," ",IF(T$5-$I$5+1&gt;'Primary Inputs'!$C$17,0,(SUM(OFFSET($I$77,0,T$5-$I$5-$A112+1)))*$C165))</f>
        <v xml:space="preserve"> </v>
      </c>
      <c r="U219" s="186" t="str">
        <f ca="1">IF(U$5-$I$5&lt;$A112-1," ",IF(U$5-$I$5+1&gt;'Primary Inputs'!$C$17,0,(SUM(OFFSET($I$77,0,U$5-$I$5-$A112+1)))*$C165))</f>
        <v xml:space="preserve"> </v>
      </c>
      <c r="V219" s="186" t="str">
        <f ca="1">IF(V$5-$I$5&lt;$A112-1," ",IF(V$5-$I$5+1&gt;'Primary Inputs'!$C$17,0,(SUM(OFFSET($I$77,0,V$5-$I$5-$A112+1)))*$C165))</f>
        <v xml:space="preserve"> </v>
      </c>
      <c r="W219" s="186" t="str">
        <f ca="1">IF(W$5-$I$5&lt;$A112-1," ",IF(W$5-$I$5+1&gt;'Primary Inputs'!$C$17,0,(SUM(OFFSET($I$77,0,W$5-$I$5-$A112+1)))*$C165))</f>
        <v xml:space="preserve"> </v>
      </c>
      <c r="X219" s="186" t="str">
        <f ca="1">IF(X$5-$I$5&lt;$A112-1," ",IF(X$5-$I$5+1&gt;'Primary Inputs'!$C$17,0,(SUM(OFFSET($I$77,0,X$5-$I$5-$A112+1)))*$C165))</f>
        <v xml:space="preserve"> </v>
      </c>
      <c r="Y219" s="186" t="str">
        <f ca="1">IF(Y$5-$I$5&lt;$A112-1," ",IF(Y$5-$I$5+1&gt;'Primary Inputs'!$C$17,0,(SUM(OFFSET($I$77,0,Y$5-$I$5-$A112+1)))*$C165))</f>
        <v xml:space="preserve"> </v>
      </c>
      <c r="Z219" s="186" t="str">
        <f ca="1">IF(Z$5-$I$5&lt;$A112-1," ",IF(Z$5-$I$5+1&gt;'Primary Inputs'!$C$17,0,(SUM(OFFSET($I$77,0,Z$5-$I$5-$A112+1)))*$C165))</f>
        <v xml:space="preserve"> </v>
      </c>
      <c r="AA219" s="186" t="str">
        <f ca="1">IF(AA$5-$I$5&lt;$A112-1," ",IF(AA$5-$I$5+1&gt;'Primary Inputs'!$C$17,0,(SUM(OFFSET($I$77,0,AA$5-$I$5-$A112+1)))*$C165))</f>
        <v xml:space="preserve"> </v>
      </c>
      <c r="AB219" s="186" t="str">
        <f ca="1">IF(AB$5-$I$5&lt;$A112-1," ",IF(AB$5-$I$5+1&gt;'Primary Inputs'!$C$17,0,(SUM(OFFSET($I$77,0,AB$5-$I$5-$A112+1)))*$C165))</f>
        <v xml:space="preserve"> </v>
      </c>
      <c r="AC219" s="186" t="str">
        <f ca="1">IF(AC$5-$I$5&lt;$A112-1," ",IF(AC$5-$I$5+1&gt;'Primary Inputs'!$C$17,0,(SUM(OFFSET($I$77,0,AC$5-$I$5-$A112+1)))*$C165))</f>
        <v xml:space="preserve"> </v>
      </c>
      <c r="AD219" s="186" t="str">
        <f ca="1">IF(AD$5-$I$5&lt;$A112-1," ",IF(AD$5-$I$5+1&gt;'Primary Inputs'!$C$17,0,(SUM(OFFSET($I$77,0,AD$5-$I$5-$A112+1)))*$C165))</f>
        <v xml:space="preserve"> </v>
      </c>
      <c r="AE219" s="186" t="str">
        <f ca="1">IF(AE$5-$I$5&lt;$A112-1," ",IF(AE$5-$I$5+1&gt;'Primary Inputs'!$C$17,0,(SUM(OFFSET($I$77,0,AE$5-$I$5-$A112+1)))*$C165))</f>
        <v xml:space="preserve"> </v>
      </c>
      <c r="AF219" s="186" t="str">
        <f ca="1">IF(AF$5-$I$5&lt;$A112-1," ",IF(AF$5-$I$5+1&gt;'Primary Inputs'!$C$17,0,(SUM(OFFSET($I$77,0,AF$5-$I$5-$A112+1)))*$C165))</f>
        <v xml:space="preserve"> </v>
      </c>
      <c r="AG219" s="186" t="str">
        <f ca="1">IF(AG$5-$I$5&lt;$A112-1," ",IF(AG$5-$I$5+1&gt;'Primary Inputs'!$C$17,0,(SUM(OFFSET($I$77,0,AG$5-$I$5-$A112+1)))*$C165))</f>
        <v xml:space="preserve"> </v>
      </c>
      <c r="AH219" s="186" t="str">
        <f ca="1">IF(AH$5-$I$5&lt;$A112-1," ",IF(AH$5-$I$5+1&gt;'Primary Inputs'!$C$17,0,(SUM(OFFSET($I$77,0,AH$5-$I$5-$A112+1)))*$C165))</f>
        <v xml:space="preserve"> </v>
      </c>
      <c r="AI219" s="186" t="str">
        <f ca="1">IF(AI$5-$I$5&lt;$A112-1," ",IF(AI$5-$I$5+1&gt;'Primary Inputs'!$C$17,0,(SUM(OFFSET($I$77,0,AI$5-$I$5-$A112+1)))*$C165))</f>
        <v xml:space="preserve"> </v>
      </c>
      <c r="AJ219" s="186" t="str">
        <f ca="1">IF(AJ$5-$I$5&lt;$A112-1," ",IF(AJ$5-$I$5+1&gt;'Primary Inputs'!$C$17,0,(SUM(OFFSET($I$77,0,AJ$5-$I$5-$A112+1)))*$C165))</f>
        <v xml:space="preserve"> </v>
      </c>
      <c r="AK219" s="186" t="str">
        <f ca="1">IF(AK$5-$I$5&lt;$A112-1," ",IF(AK$5-$I$5+1&gt;'Primary Inputs'!$C$17,0,(SUM(OFFSET($I$77,0,AK$5-$I$5-$A112+1)))*$C165))</f>
        <v xml:space="preserve"> </v>
      </c>
      <c r="AL219" s="186" t="str">
        <f ca="1">IF(AL$5-$I$5&lt;$A112-1," ",IF(AL$5-$I$5+1&gt;'Primary Inputs'!$C$17,0,(SUM(OFFSET($I$77,0,AL$5-$I$5-$A112+1)))*$C165))</f>
        <v xml:space="preserve"> </v>
      </c>
      <c r="AM219" s="186" t="str">
        <f ca="1">IF(AM$5-$I$5&lt;$A112-1," ",IF(AM$5-$I$5+1&gt;'Primary Inputs'!$C$17,0,(SUM(OFFSET($I$77,0,AM$5-$I$5-$A112+1)))*$C165))</f>
        <v xml:space="preserve"> </v>
      </c>
      <c r="AN219" s="186" t="str">
        <f ca="1">IF(AN$5-$I$5&lt;$A112-1," ",IF(AN$5-$I$5+1&gt;'Primary Inputs'!$C$17,0,(SUM(OFFSET($I$77,0,AN$5-$I$5-$A112+1)))*$C165))</f>
        <v xml:space="preserve"> </v>
      </c>
      <c r="AO219" s="186">
        <f ca="1">IF(AO$5-$I$5&lt;$A112-1," ",IF(AO$5-$I$5+1&gt;'Primary Inputs'!$C$17,0,(SUM(OFFSET($I$77,0,AO$5-$I$5-$A112+1)))*$C165))</f>
        <v>0</v>
      </c>
      <c r="AP219" s="186">
        <f ca="1">IF(AP$5-$I$5&lt;$A112-1," ",IF(AP$5-$I$5+1&gt;'Primary Inputs'!$C$17,0,(SUM(OFFSET($I$77,0,AP$5-$I$5-$A112+1)))*$C165))</f>
        <v>0</v>
      </c>
      <c r="AQ219" s="186">
        <f ca="1">IF(AQ$5-$I$5&lt;$A112-1," ",IF(AQ$5-$I$5+1&gt;'Primary Inputs'!$C$17,0,(SUM(OFFSET($I$77,0,AQ$5-$I$5-$A112+1)))*$C165))</f>
        <v>0</v>
      </c>
      <c r="AR219" s="186">
        <f ca="1">IF(AR$5-$I$5&lt;$A112-1," ",IF(AR$5-$I$5+1&gt;'Primary Inputs'!$C$17,0,(SUM(OFFSET($I$77,0,AR$5-$I$5-$A112+1)))*$C165))</f>
        <v>0</v>
      </c>
      <c r="AS219" s="186">
        <f ca="1">IF(AS$5-$I$5&lt;$A112-1," ",IF(AS$5-$I$5+1&gt;'Primary Inputs'!$C$17,0,(SUM(OFFSET($I$77,0,AS$5-$I$5-$A112+1)))*$C165))</f>
        <v>0</v>
      </c>
      <c r="AT219" s="186">
        <f ca="1">IF(AT$5-$I$5&lt;$A112-1," ",IF(AT$5-$I$5+1&gt;'Primary Inputs'!$C$17,0,(SUM(OFFSET($I$77,0,AT$5-$I$5-$A112+1)))*$C165))</f>
        <v>0</v>
      </c>
      <c r="AU219" s="186">
        <f ca="1">IF(AU$5-$I$5&lt;$A112-1," ",IF(AU$5-$I$5+1&gt;'Primary Inputs'!$C$17,0,(SUM(OFFSET($I$77,0,AU$5-$I$5-$A112+1)))*$C165))</f>
        <v>0</v>
      </c>
      <c r="AV219" s="186">
        <f ca="1">IF(AV$5-$I$5&lt;$A112-1," ",IF(AV$5-$I$5+1&gt;'Primary Inputs'!$C$17,0,(SUM(OFFSET($I$77,0,AV$5-$I$5-$A112+1)))*$C165))</f>
        <v>0</v>
      </c>
      <c r="AW219" s="186">
        <f ca="1">IF(AW$5-$I$5&lt;$A112-1," ",IF(AW$5-$I$5+1&gt;'Primary Inputs'!$C$17,0,(SUM(OFFSET($I$77,0,AW$5-$I$5-$A112+1)))*$C165))</f>
        <v>0</v>
      </c>
      <c r="AX219" s="186">
        <f ca="1">IF(AX$5-$I$5&lt;$A112-1," ",IF(AX$5-$I$5+1&gt;'Primary Inputs'!$C$17,0,(SUM(OFFSET($I$77,0,AX$5-$I$5-$A112+1)))*$C165))</f>
        <v>0</v>
      </c>
      <c r="AY219" s="186">
        <f ca="1">IF(AY$5-$I$5&lt;$A112-1," ",IF(AY$5-$I$5+1&gt;'Primary Inputs'!$C$17,0,(SUM(OFFSET($I$77,0,AY$5-$I$5-$A112+1)))*$C165))</f>
        <v>0</v>
      </c>
      <c r="AZ219" s="186">
        <f ca="1">IF(AZ$5-$I$5&lt;$A112-1," ",IF(AZ$5-$I$5+1&gt;'Primary Inputs'!$C$17,0,(SUM(OFFSET($I$77,0,AZ$5-$I$5-$A112+1)))*$C165))</f>
        <v>0</v>
      </c>
      <c r="BA219" s="186">
        <f ca="1">IF(BA$5-$I$5&lt;$A112-1," ",IF(BA$5-$I$5+1&gt;'Primary Inputs'!$C$17,0,(SUM(OFFSET($I$77,0,BA$5-$I$5-$A112+1)))*$C165))</f>
        <v>0</v>
      </c>
      <c r="BB219" s="186">
        <f ca="1">IF(BB$5-$I$5&lt;$A112-1," ",IF(BB$5-$I$5+1&gt;'Primary Inputs'!$C$17,0,(SUM(OFFSET($I$77,0,BB$5-$I$5-$A112+1)))*$C165))</f>
        <v>0</v>
      </c>
      <c r="BC219" s="186">
        <f ca="1">IF(BC$5-$I$5&lt;$A112-1," ",IF(BC$5-$I$5+1&gt;'Primary Inputs'!$C$17,0,(SUM(OFFSET($I$77,0,BC$5-$I$5-$A112+1)))*$C165))</f>
        <v>0</v>
      </c>
      <c r="BD219" s="186">
        <f ca="1">IF(BD$5-$I$5&lt;$A112-1," ",IF(BD$5-$I$5+1&gt;'Primary Inputs'!$C$17,0,(SUM(OFFSET($I$77,0,BD$5-$I$5-$A112+1)))*$C165))</f>
        <v>0</v>
      </c>
      <c r="BE219" s="186">
        <f ca="1">IF(BE$5-$I$5&lt;$A112-1," ",IF(BE$5-$I$5+1&gt;'Primary Inputs'!$C$17,0,(SUM(OFFSET($I$77,0,BE$5-$I$5-$A112+1)))*$C165))</f>
        <v>0</v>
      </c>
      <c r="BF219" s="186">
        <f ca="1">IF(BF$5-$I$5&lt;$A112-1," ",IF(BF$5-$I$5+1&gt;'Primary Inputs'!$C$17,0,(SUM(OFFSET($I$77,0,BF$5-$I$5-$A112+1)))*$C165))</f>
        <v>0</v>
      </c>
    </row>
    <row r="220" spans="2:58">
      <c r="B220" s="134" t="s">
        <v>206</v>
      </c>
      <c r="C220" s="134">
        <f t="shared" ca="1" si="7"/>
        <v>0</v>
      </c>
      <c r="I220" s="186" t="str">
        <f ca="1">IF(I$5-$I$5&lt;$A113-1," ",IF(I$5-$I$5+1&gt;'Primary Inputs'!$C$17,0,(SUM(OFFSET($I$77,0,I$5-$I$5-$A113+1)))*$C166))</f>
        <v xml:space="preserve"> </v>
      </c>
      <c r="J220" s="186" t="str">
        <f ca="1">IF(J$5-$I$5&lt;$A113-1," ",IF(J$5-$I$5+1&gt;'Primary Inputs'!$C$17,0,(SUM(OFFSET($I$77,0,J$5-$I$5-$A113+1)))*$C166))</f>
        <v xml:space="preserve"> </v>
      </c>
      <c r="K220" s="186" t="str">
        <f ca="1">IF(K$5-$I$5&lt;$A113-1," ",IF(K$5-$I$5+1&gt;'Primary Inputs'!$C$17,0,(SUM(OFFSET($I$77,0,K$5-$I$5-$A113+1)))*$C166))</f>
        <v xml:space="preserve"> </v>
      </c>
      <c r="L220" s="186" t="str">
        <f ca="1">IF(L$5-$I$5&lt;$A113-1," ",IF(L$5-$I$5+1&gt;'Primary Inputs'!$C$17,0,(SUM(OFFSET($I$77,0,L$5-$I$5-$A113+1)))*$C166))</f>
        <v xml:space="preserve"> </v>
      </c>
      <c r="M220" s="186" t="str">
        <f ca="1">IF(M$5-$I$5&lt;$A113-1," ",IF(M$5-$I$5+1&gt;'Primary Inputs'!$C$17,0,(SUM(OFFSET($I$77,0,M$5-$I$5-$A113+1)))*$C166))</f>
        <v xml:space="preserve"> </v>
      </c>
      <c r="N220" s="186" t="str">
        <f ca="1">IF(N$5-$I$5&lt;$A113-1," ",IF(N$5-$I$5+1&gt;'Primary Inputs'!$C$17,0,(SUM(OFFSET($I$77,0,N$5-$I$5-$A113+1)))*$C166))</f>
        <v xml:space="preserve"> </v>
      </c>
      <c r="O220" s="186" t="str">
        <f ca="1">IF(O$5-$I$5&lt;$A113-1," ",IF(O$5-$I$5+1&gt;'Primary Inputs'!$C$17,0,(SUM(OFFSET($I$77,0,O$5-$I$5-$A113+1)))*$C166))</f>
        <v xml:space="preserve"> </v>
      </c>
      <c r="P220" s="186" t="str">
        <f ca="1">IF(P$5-$I$5&lt;$A113-1," ",IF(P$5-$I$5+1&gt;'Primary Inputs'!$C$17,0,(SUM(OFFSET($I$77,0,P$5-$I$5-$A113+1)))*$C166))</f>
        <v xml:space="preserve"> </v>
      </c>
      <c r="Q220" s="186" t="str">
        <f ca="1">IF(Q$5-$I$5&lt;$A113-1," ",IF(Q$5-$I$5+1&gt;'Primary Inputs'!$C$17,0,(SUM(OFFSET($I$77,0,Q$5-$I$5-$A113+1)))*$C166))</f>
        <v xml:space="preserve"> </v>
      </c>
      <c r="R220" s="186" t="str">
        <f ca="1">IF(R$5-$I$5&lt;$A113-1," ",IF(R$5-$I$5+1&gt;'Primary Inputs'!$C$17,0,(SUM(OFFSET($I$77,0,R$5-$I$5-$A113+1)))*$C166))</f>
        <v xml:space="preserve"> </v>
      </c>
      <c r="S220" s="186" t="str">
        <f ca="1">IF(S$5-$I$5&lt;$A113-1," ",IF(S$5-$I$5+1&gt;'Primary Inputs'!$C$17,0,(SUM(OFFSET($I$77,0,S$5-$I$5-$A113+1)))*$C166))</f>
        <v xml:space="preserve"> </v>
      </c>
      <c r="T220" s="186" t="str">
        <f ca="1">IF(T$5-$I$5&lt;$A113-1," ",IF(T$5-$I$5+1&gt;'Primary Inputs'!$C$17,0,(SUM(OFFSET($I$77,0,T$5-$I$5-$A113+1)))*$C166))</f>
        <v xml:space="preserve"> </v>
      </c>
      <c r="U220" s="186" t="str">
        <f ca="1">IF(U$5-$I$5&lt;$A113-1," ",IF(U$5-$I$5+1&gt;'Primary Inputs'!$C$17,0,(SUM(OFFSET($I$77,0,U$5-$I$5-$A113+1)))*$C166))</f>
        <v xml:space="preserve"> </v>
      </c>
      <c r="V220" s="186" t="str">
        <f ca="1">IF(V$5-$I$5&lt;$A113-1," ",IF(V$5-$I$5+1&gt;'Primary Inputs'!$C$17,0,(SUM(OFFSET($I$77,0,V$5-$I$5-$A113+1)))*$C166))</f>
        <v xml:space="preserve"> </v>
      </c>
      <c r="W220" s="186" t="str">
        <f ca="1">IF(W$5-$I$5&lt;$A113-1," ",IF(W$5-$I$5+1&gt;'Primary Inputs'!$C$17,0,(SUM(OFFSET($I$77,0,W$5-$I$5-$A113+1)))*$C166))</f>
        <v xml:space="preserve"> </v>
      </c>
      <c r="X220" s="186" t="str">
        <f ca="1">IF(X$5-$I$5&lt;$A113-1," ",IF(X$5-$I$5+1&gt;'Primary Inputs'!$C$17,0,(SUM(OFFSET($I$77,0,X$5-$I$5-$A113+1)))*$C166))</f>
        <v xml:space="preserve"> </v>
      </c>
      <c r="Y220" s="186" t="str">
        <f ca="1">IF(Y$5-$I$5&lt;$A113-1," ",IF(Y$5-$I$5+1&gt;'Primary Inputs'!$C$17,0,(SUM(OFFSET($I$77,0,Y$5-$I$5-$A113+1)))*$C166))</f>
        <v xml:space="preserve"> </v>
      </c>
      <c r="Z220" s="186" t="str">
        <f ca="1">IF(Z$5-$I$5&lt;$A113-1," ",IF(Z$5-$I$5+1&gt;'Primary Inputs'!$C$17,0,(SUM(OFFSET($I$77,0,Z$5-$I$5-$A113+1)))*$C166))</f>
        <v xml:space="preserve"> </v>
      </c>
      <c r="AA220" s="186" t="str">
        <f ca="1">IF(AA$5-$I$5&lt;$A113-1," ",IF(AA$5-$I$5+1&gt;'Primary Inputs'!$C$17,0,(SUM(OFFSET($I$77,0,AA$5-$I$5-$A113+1)))*$C166))</f>
        <v xml:space="preserve"> </v>
      </c>
      <c r="AB220" s="186" t="str">
        <f ca="1">IF(AB$5-$I$5&lt;$A113-1," ",IF(AB$5-$I$5+1&gt;'Primary Inputs'!$C$17,0,(SUM(OFFSET($I$77,0,AB$5-$I$5-$A113+1)))*$C166))</f>
        <v xml:space="preserve"> </v>
      </c>
      <c r="AC220" s="186" t="str">
        <f ca="1">IF(AC$5-$I$5&lt;$A113-1," ",IF(AC$5-$I$5+1&gt;'Primary Inputs'!$C$17,0,(SUM(OFFSET($I$77,0,AC$5-$I$5-$A113+1)))*$C166))</f>
        <v xml:space="preserve"> </v>
      </c>
      <c r="AD220" s="186" t="str">
        <f ca="1">IF(AD$5-$I$5&lt;$A113-1," ",IF(AD$5-$I$5+1&gt;'Primary Inputs'!$C$17,0,(SUM(OFFSET($I$77,0,AD$5-$I$5-$A113+1)))*$C166))</f>
        <v xml:space="preserve"> </v>
      </c>
      <c r="AE220" s="186" t="str">
        <f ca="1">IF(AE$5-$I$5&lt;$A113-1," ",IF(AE$5-$I$5+1&gt;'Primary Inputs'!$C$17,0,(SUM(OFFSET($I$77,0,AE$5-$I$5-$A113+1)))*$C166))</f>
        <v xml:space="preserve"> </v>
      </c>
      <c r="AF220" s="186" t="str">
        <f ca="1">IF(AF$5-$I$5&lt;$A113-1," ",IF(AF$5-$I$5+1&gt;'Primary Inputs'!$C$17,0,(SUM(OFFSET($I$77,0,AF$5-$I$5-$A113+1)))*$C166))</f>
        <v xml:space="preserve"> </v>
      </c>
      <c r="AG220" s="186" t="str">
        <f ca="1">IF(AG$5-$I$5&lt;$A113-1," ",IF(AG$5-$I$5+1&gt;'Primary Inputs'!$C$17,0,(SUM(OFFSET($I$77,0,AG$5-$I$5-$A113+1)))*$C166))</f>
        <v xml:space="preserve"> </v>
      </c>
      <c r="AH220" s="186" t="str">
        <f ca="1">IF(AH$5-$I$5&lt;$A113-1," ",IF(AH$5-$I$5+1&gt;'Primary Inputs'!$C$17,0,(SUM(OFFSET($I$77,0,AH$5-$I$5-$A113+1)))*$C166))</f>
        <v xml:space="preserve"> </v>
      </c>
      <c r="AI220" s="186" t="str">
        <f ca="1">IF(AI$5-$I$5&lt;$A113-1," ",IF(AI$5-$I$5+1&gt;'Primary Inputs'!$C$17,0,(SUM(OFFSET($I$77,0,AI$5-$I$5-$A113+1)))*$C166))</f>
        <v xml:space="preserve"> </v>
      </c>
      <c r="AJ220" s="186" t="str">
        <f ca="1">IF(AJ$5-$I$5&lt;$A113-1," ",IF(AJ$5-$I$5+1&gt;'Primary Inputs'!$C$17,0,(SUM(OFFSET($I$77,0,AJ$5-$I$5-$A113+1)))*$C166))</f>
        <v xml:space="preserve"> </v>
      </c>
      <c r="AK220" s="186" t="str">
        <f ca="1">IF(AK$5-$I$5&lt;$A113-1," ",IF(AK$5-$I$5+1&gt;'Primary Inputs'!$C$17,0,(SUM(OFFSET($I$77,0,AK$5-$I$5-$A113+1)))*$C166))</f>
        <v xml:space="preserve"> </v>
      </c>
      <c r="AL220" s="186" t="str">
        <f ca="1">IF(AL$5-$I$5&lt;$A113-1," ",IF(AL$5-$I$5+1&gt;'Primary Inputs'!$C$17,0,(SUM(OFFSET($I$77,0,AL$5-$I$5-$A113+1)))*$C166))</f>
        <v xml:space="preserve"> </v>
      </c>
      <c r="AM220" s="186" t="str">
        <f ca="1">IF(AM$5-$I$5&lt;$A113-1," ",IF(AM$5-$I$5+1&gt;'Primary Inputs'!$C$17,0,(SUM(OFFSET($I$77,0,AM$5-$I$5-$A113+1)))*$C166))</f>
        <v xml:space="preserve"> </v>
      </c>
      <c r="AN220" s="186" t="str">
        <f ca="1">IF(AN$5-$I$5&lt;$A113-1," ",IF(AN$5-$I$5+1&gt;'Primary Inputs'!$C$17,0,(SUM(OFFSET($I$77,0,AN$5-$I$5-$A113+1)))*$C166))</f>
        <v xml:space="preserve"> </v>
      </c>
      <c r="AO220" s="186" t="str">
        <f ca="1">IF(AO$5-$I$5&lt;$A113-1," ",IF(AO$5-$I$5+1&gt;'Primary Inputs'!$C$17,0,(SUM(OFFSET($I$77,0,AO$5-$I$5-$A113+1)))*$C166))</f>
        <v xml:space="preserve"> </v>
      </c>
      <c r="AP220" s="186">
        <f ca="1">IF(AP$5-$I$5&lt;$A113-1," ",IF(AP$5-$I$5+1&gt;'Primary Inputs'!$C$17,0,(SUM(OFFSET($I$77,0,AP$5-$I$5-$A113+1)))*$C166))</f>
        <v>0</v>
      </c>
      <c r="AQ220" s="186">
        <f ca="1">IF(AQ$5-$I$5&lt;$A113-1," ",IF(AQ$5-$I$5+1&gt;'Primary Inputs'!$C$17,0,(SUM(OFFSET($I$77,0,AQ$5-$I$5-$A113+1)))*$C166))</f>
        <v>0</v>
      </c>
      <c r="AR220" s="186">
        <f ca="1">IF(AR$5-$I$5&lt;$A113-1," ",IF(AR$5-$I$5+1&gt;'Primary Inputs'!$C$17,0,(SUM(OFFSET($I$77,0,AR$5-$I$5-$A113+1)))*$C166))</f>
        <v>0</v>
      </c>
      <c r="AS220" s="186">
        <f ca="1">IF(AS$5-$I$5&lt;$A113-1," ",IF(AS$5-$I$5+1&gt;'Primary Inputs'!$C$17,0,(SUM(OFFSET($I$77,0,AS$5-$I$5-$A113+1)))*$C166))</f>
        <v>0</v>
      </c>
      <c r="AT220" s="186">
        <f ca="1">IF(AT$5-$I$5&lt;$A113-1," ",IF(AT$5-$I$5+1&gt;'Primary Inputs'!$C$17,0,(SUM(OFFSET($I$77,0,AT$5-$I$5-$A113+1)))*$C166))</f>
        <v>0</v>
      </c>
      <c r="AU220" s="186">
        <f ca="1">IF(AU$5-$I$5&lt;$A113-1," ",IF(AU$5-$I$5+1&gt;'Primary Inputs'!$C$17,0,(SUM(OFFSET($I$77,0,AU$5-$I$5-$A113+1)))*$C166))</f>
        <v>0</v>
      </c>
      <c r="AV220" s="186">
        <f ca="1">IF(AV$5-$I$5&lt;$A113-1," ",IF(AV$5-$I$5+1&gt;'Primary Inputs'!$C$17,0,(SUM(OFFSET($I$77,0,AV$5-$I$5-$A113+1)))*$C166))</f>
        <v>0</v>
      </c>
      <c r="AW220" s="186">
        <f ca="1">IF(AW$5-$I$5&lt;$A113-1," ",IF(AW$5-$I$5+1&gt;'Primary Inputs'!$C$17,0,(SUM(OFFSET($I$77,0,AW$5-$I$5-$A113+1)))*$C166))</f>
        <v>0</v>
      </c>
      <c r="AX220" s="186">
        <f ca="1">IF(AX$5-$I$5&lt;$A113-1," ",IF(AX$5-$I$5+1&gt;'Primary Inputs'!$C$17,0,(SUM(OFFSET($I$77,0,AX$5-$I$5-$A113+1)))*$C166))</f>
        <v>0</v>
      </c>
      <c r="AY220" s="186">
        <f ca="1">IF(AY$5-$I$5&lt;$A113-1," ",IF(AY$5-$I$5+1&gt;'Primary Inputs'!$C$17,0,(SUM(OFFSET($I$77,0,AY$5-$I$5-$A113+1)))*$C166))</f>
        <v>0</v>
      </c>
      <c r="AZ220" s="186">
        <f ca="1">IF(AZ$5-$I$5&lt;$A113-1," ",IF(AZ$5-$I$5+1&gt;'Primary Inputs'!$C$17,0,(SUM(OFFSET($I$77,0,AZ$5-$I$5-$A113+1)))*$C166))</f>
        <v>0</v>
      </c>
      <c r="BA220" s="186">
        <f ca="1">IF(BA$5-$I$5&lt;$A113-1," ",IF(BA$5-$I$5+1&gt;'Primary Inputs'!$C$17,0,(SUM(OFFSET($I$77,0,BA$5-$I$5-$A113+1)))*$C166))</f>
        <v>0</v>
      </c>
      <c r="BB220" s="186">
        <f ca="1">IF(BB$5-$I$5&lt;$A113-1," ",IF(BB$5-$I$5+1&gt;'Primary Inputs'!$C$17,0,(SUM(OFFSET($I$77,0,BB$5-$I$5-$A113+1)))*$C166))</f>
        <v>0</v>
      </c>
      <c r="BC220" s="186">
        <f ca="1">IF(BC$5-$I$5&lt;$A113-1," ",IF(BC$5-$I$5+1&gt;'Primary Inputs'!$C$17,0,(SUM(OFFSET($I$77,0,BC$5-$I$5-$A113+1)))*$C166))</f>
        <v>0</v>
      </c>
      <c r="BD220" s="186">
        <f ca="1">IF(BD$5-$I$5&lt;$A113-1," ",IF(BD$5-$I$5+1&gt;'Primary Inputs'!$C$17,0,(SUM(OFFSET($I$77,0,BD$5-$I$5-$A113+1)))*$C166))</f>
        <v>0</v>
      </c>
      <c r="BE220" s="186">
        <f ca="1">IF(BE$5-$I$5&lt;$A113-1," ",IF(BE$5-$I$5+1&gt;'Primary Inputs'!$C$17,0,(SUM(OFFSET($I$77,0,BE$5-$I$5-$A113+1)))*$C166))</f>
        <v>0</v>
      </c>
      <c r="BF220" s="186">
        <f ca="1">IF(BF$5-$I$5&lt;$A113-1," ",IF(BF$5-$I$5+1&gt;'Primary Inputs'!$C$17,0,(SUM(OFFSET($I$77,0,BF$5-$I$5-$A113+1)))*$C166))</f>
        <v>0</v>
      </c>
    </row>
    <row r="221" spans="2:58">
      <c r="B221" s="134" t="s">
        <v>207</v>
      </c>
      <c r="C221" s="134">
        <f t="shared" ca="1" si="7"/>
        <v>0</v>
      </c>
      <c r="I221" s="186" t="str">
        <f ca="1">IF(I$5-$I$5&lt;$A114-1," ",IF(I$5-$I$5+1&gt;'Primary Inputs'!$C$17,0,(SUM(OFFSET($I$77,0,I$5-$I$5-$A114+1)))*$C167))</f>
        <v xml:space="preserve"> </v>
      </c>
      <c r="J221" s="186" t="str">
        <f ca="1">IF(J$5-$I$5&lt;$A114-1," ",IF(J$5-$I$5+1&gt;'Primary Inputs'!$C$17,0,(SUM(OFFSET($I$77,0,J$5-$I$5-$A114+1)))*$C167))</f>
        <v xml:space="preserve"> </v>
      </c>
      <c r="K221" s="186" t="str">
        <f ca="1">IF(K$5-$I$5&lt;$A114-1," ",IF(K$5-$I$5+1&gt;'Primary Inputs'!$C$17,0,(SUM(OFFSET($I$77,0,K$5-$I$5-$A114+1)))*$C167))</f>
        <v xml:space="preserve"> </v>
      </c>
      <c r="L221" s="186" t="str">
        <f ca="1">IF(L$5-$I$5&lt;$A114-1," ",IF(L$5-$I$5+1&gt;'Primary Inputs'!$C$17,0,(SUM(OFFSET($I$77,0,L$5-$I$5-$A114+1)))*$C167))</f>
        <v xml:space="preserve"> </v>
      </c>
      <c r="M221" s="186" t="str">
        <f ca="1">IF(M$5-$I$5&lt;$A114-1," ",IF(M$5-$I$5+1&gt;'Primary Inputs'!$C$17,0,(SUM(OFFSET($I$77,0,M$5-$I$5-$A114+1)))*$C167))</f>
        <v xml:space="preserve"> </v>
      </c>
      <c r="N221" s="186" t="str">
        <f ca="1">IF(N$5-$I$5&lt;$A114-1," ",IF(N$5-$I$5+1&gt;'Primary Inputs'!$C$17,0,(SUM(OFFSET($I$77,0,N$5-$I$5-$A114+1)))*$C167))</f>
        <v xml:space="preserve"> </v>
      </c>
      <c r="O221" s="186" t="str">
        <f ca="1">IF(O$5-$I$5&lt;$A114-1," ",IF(O$5-$I$5+1&gt;'Primary Inputs'!$C$17,0,(SUM(OFFSET($I$77,0,O$5-$I$5-$A114+1)))*$C167))</f>
        <v xml:space="preserve"> </v>
      </c>
      <c r="P221" s="186" t="str">
        <f ca="1">IF(P$5-$I$5&lt;$A114-1," ",IF(P$5-$I$5+1&gt;'Primary Inputs'!$C$17,0,(SUM(OFFSET($I$77,0,P$5-$I$5-$A114+1)))*$C167))</f>
        <v xml:space="preserve"> </v>
      </c>
      <c r="Q221" s="186" t="str">
        <f ca="1">IF(Q$5-$I$5&lt;$A114-1," ",IF(Q$5-$I$5+1&gt;'Primary Inputs'!$C$17,0,(SUM(OFFSET($I$77,0,Q$5-$I$5-$A114+1)))*$C167))</f>
        <v xml:space="preserve"> </v>
      </c>
      <c r="R221" s="186" t="str">
        <f ca="1">IF(R$5-$I$5&lt;$A114-1," ",IF(R$5-$I$5+1&gt;'Primary Inputs'!$C$17,0,(SUM(OFFSET($I$77,0,R$5-$I$5-$A114+1)))*$C167))</f>
        <v xml:space="preserve"> </v>
      </c>
      <c r="S221" s="186" t="str">
        <f ca="1">IF(S$5-$I$5&lt;$A114-1," ",IF(S$5-$I$5+1&gt;'Primary Inputs'!$C$17,0,(SUM(OFFSET($I$77,0,S$5-$I$5-$A114+1)))*$C167))</f>
        <v xml:space="preserve"> </v>
      </c>
      <c r="T221" s="186" t="str">
        <f ca="1">IF(T$5-$I$5&lt;$A114-1," ",IF(T$5-$I$5+1&gt;'Primary Inputs'!$C$17,0,(SUM(OFFSET($I$77,0,T$5-$I$5-$A114+1)))*$C167))</f>
        <v xml:space="preserve"> </v>
      </c>
      <c r="U221" s="186" t="str">
        <f ca="1">IF(U$5-$I$5&lt;$A114-1," ",IF(U$5-$I$5+1&gt;'Primary Inputs'!$C$17,0,(SUM(OFFSET($I$77,0,U$5-$I$5-$A114+1)))*$C167))</f>
        <v xml:space="preserve"> </v>
      </c>
      <c r="V221" s="186" t="str">
        <f ca="1">IF(V$5-$I$5&lt;$A114-1," ",IF(V$5-$I$5+1&gt;'Primary Inputs'!$C$17,0,(SUM(OFFSET($I$77,0,V$5-$I$5-$A114+1)))*$C167))</f>
        <v xml:space="preserve"> </v>
      </c>
      <c r="W221" s="186" t="str">
        <f ca="1">IF(W$5-$I$5&lt;$A114-1," ",IF(W$5-$I$5+1&gt;'Primary Inputs'!$C$17,0,(SUM(OFFSET($I$77,0,W$5-$I$5-$A114+1)))*$C167))</f>
        <v xml:space="preserve"> </v>
      </c>
      <c r="X221" s="186" t="str">
        <f ca="1">IF(X$5-$I$5&lt;$A114-1," ",IF(X$5-$I$5+1&gt;'Primary Inputs'!$C$17,0,(SUM(OFFSET($I$77,0,X$5-$I$5-$A114+1)))*$C167))</f>
        <v xml:space="preserve"> </v>
      </c>
      <c r="Y221" s="186" t="str">
        <f ca="1">IF(Y$5-$I$5&lt;$A114-1," ",IF(Y$5-$I$5+1&gt;'Primary Inputs'!$C$17,0,(SUM(OFFSET($I$77,0,Y$5-$I$5-$A114+1)))*$C167))</f>
        <v xml:space="preserve"> </v>
      </c>
      <c r="Z221" s="186" t="str">
        <f ca="1">IF(Z$5-$I$5&lt;$A114-1," ",IF(Z$5-$I$5+1&gt;'Primary Inputs'!$C$17,0,(SUM(OFFSET($I$77,0,Z$5-$I$5-$A114+1)))*$C167))</f>
        <v xml:space="preserve"> </v>
      </c>
      <c r="AA221" s="186" t="str">
        <f ca="1">IF(AA$5-$I$5&lt;$A114-1," ",IF(AA$5-$I$5+1&gt;'Primary Inputs'!$C$17,0,(SUM(OFFSET($I$77,0,AA$5-$I$5-$A114+1)))*$C167))</f>
        <v xml:space="preserve"> </v>
      </c>
      <c r="AB221" s="186" t="str">
        <f ca="1">IF(AB$5-$I$5&lt;$A114-1," ",IF(AB$5-$I$5+1&gt;'Primary Inputs'!$C$17,0,(SUM(OFFSET($I$77,0,AB$5-$I$5-$A114+1)))*$C167))</f>
        <v xml:space="preserve"> </v>
      </c>
      <c r="AC221" s="186" t="str">
        <f ca="1">IF(AC$5-$I$5&lt;$A114-1," ",IF(AC$5-$I$5+1&gt;'Primary Inputs'!$C$17,0,(SUM(OFFSET($I$77,0,AC$5-$I$5-$A114+1)))*$C167))</f>
        <v xml:space="preserve"> </v>
      </c>
      <c r="AD221" s="186" t="str">
        <f ca="1">IF(AD$5-$I$5&lt;$A114-1," ",IF(AD$5-$I$5+1&gt;'Primary Inputs'!$C$17,0,(SUM(OFFSET($I$77,0,AD$5-$I$5-$A114+1)))*$C167))</f>
        <v xml:space="preserve"> </v>
      </c>
      <c r="AE221" s="186" t="str">
        <f ca="1">IF(AE$5-$I$5&lt;$A114-1," ",IF(AE$5-$I$5+1&gt;'Primary Inputs'!$C$17,0,(SUM(OFFSET($I$77,0,AE$5-$I$5-$A114+1)))*$C167))</f>
        <v xml:space="preserve"> </v>
      </c>
      <c r="AF221" s="186" t="str">
        <f ca="1">IF(AF$5-$I$5&lt;$A114-1," ",IF(AF$5-$I$5+1&gt;'Primary Inputs'!$C$17,0,(SUM(OFFSET($I$77,0,AF$5-$I$5-$A114+1)))*$C167))</f>
        <v xml:space="preserve"> </v>
      </c>
      <c r="AG221" s="186" t="str">
        <f ca="1">IF(AG$5-$I$5&lt;$A114-1," ",IF(AG$5-$I$5+1&gt;'Primary Inputs'!$C$17,0,(SUM(OFFSET($I$77,0,AG$5-$I$5-$A114+1)))*$C167))</f>
        <v xml:space="preserve"> </v>
      </c>
      <c r="AH221" s="186" t="str">
        <f ca="1">IF(AH$5-$I$5&lt;$A114-1," ",IF(AH$5-$I$5+1&gt;'Primary Inputs'!$C$17,0,(SUM(OFFSET($I$77,0,AH$5-$I$5-$A114+1)))*$C167))</f>
        <v xml:space="preserve"> </v>
      </c>
      <c r="AI221" s="186" t="str">
        <f ca="1">IF(AI$5-$I$5&lt;$A114-1," ",IF(AI$5-$I$5+1&gt;'Primary Inputs'!$C$17,0,(SUM(OFFSET($I$77,0,AI$5-$I$5-$A114+1)))*$C167))</f>
        <v xml:space="preserve"> </v>
      </c>
      <c r="AJ221" s="186" t="str">
        <f ca="1">IF(AJ$5-$I$5&lt;$A114-1," ",IF(AJ$5-$I$5+1&gt;'Primary Inputs'!$C$17,0,(SUM(OFFSET($I$77,0,AJ$5-$I$5-$A114+1)))*$C167))</f>
        <v xml:space="preserve"> </v>
      </c>
      <c r="AK221" s="186" t="str">
        <f ca="1">IF(AK$5-$I$5&lt;$A114-1," ",IF(AK$5-$I$5+1&gt;'Primary Inputs'!$C$17,0,(SUM(OFFSET($I$77,0,AK$5-$I$5-$A114+1)))*$C167))</f>
        <v xml:space="preserve"> </v>
      </c>
      <c r="AL221" s="186" t="str">
        <f ca="1">IF(AL$5-$I$5&lt;$A114-1," ",IF(AL$5-$I$5+1&gt;'Primary Inputs'!$C$17,0,(SUM(OFFSET($I$77,0,AL$5-$I$5-$A114+1)))*$C167))</f>
        <v xml:space="preserve"> </v>
      </c>
      <c r="AM221" s="186" t="str">
        <f ca="1">IF(AM$5-$I$5&lt;$A114-1," ",IF(AM$5-$I$5+1&gt;'Primary Inputs'!$C$17,0,(SUM(OFFSET($I$77,0,AM$5-$I$5-$A114+1)))*$C167))</f>
        <v xml:space="preserve"> </v>
      </c>
      <c r="AN221" s="186" t="str">
        <f ca="1">IF(AN$5-$I$5&lt;$A114-1," ",IF(AN$5-$I$5+1&gt;'Primary Inputs'!$C$17,0,(SUM(OFFSET($I$77,0,AN$5-$I$5-$A114+1)))*$C167))</f>
        <v xml:space="preserve"> </v>
      </c>
      <c r="AO221" s="186" t="str">
        <f ca="1">IF(AO$5-$I$5&lt;$A114-1," ",IF(AO$5-$I$5+1&gt;'Primary Inputs'!$C$17,0,(SUM(OFFSET($I$77,0,AO$5-$I$5-$A114+1)))*$C167))</f>
        <v xml:space="preserve"> </v>
      </c>
      <c r="AP221" s="186" t="str">
        <f ca="1">IF(AP$5-$I$5&lt;$A114-1," ",IF(AP$5-$I$5+1&gt;'Primary Inputs'!$C$17,0,(SUM(OFFSET($I$77,0,AP$5-$I$5-$A114+1)))*$C167))</f>
        <v xml:space="preserve"> </v>
      </c>
      <c r="AQ221" s="186">
        <f ca="1">IF(AQ$5-$I$5&lt;$A114-1," ",IF(AQ$5-$I$5+1&gt;'Primary Inputs'!$C$17,0,(SUM(OFFSET($I$77,0,AQ$5-$I$5-$A114+1)))*$C167))</f>
        <v>0</v>
      </c>
      <c r="AR221" s="186">
        <f ca="1">IF(AR$5-$I$5&lt;$A114-1," ",IF(AR$5-$I$5+1&gt;'Primary Inputs'!$C$17,0,(SUM(OFFSET($I$77,0,AR$5-$I$5-$A114+1)))*$C167))</f>
        <v>0</v>
      </c>
      <c r="AS221" s="186">
        <f ca="1">IF(AS$5-$I$5&lt;$A114-1," ",IF(AS$5-$I$5+1&gt;'Primary Inputs'!$C$17,0,(SUM(OFFSET($I$77,0,AS$5-$I$5-$A114+1)))*$C167))</f>
        <v>0</v>
      </c>
      <c r="AT221" s="186">
        <f ca="1">IF(AT$5-$I$5&lt;$A114-1," ",IF(AT$5-$I$5+1&gt;'Primary Inputs'!$C$17,0,(SUM(OFFSET($I$77,0,AT$5-$I$5-$A114+1)))*$C167))</f>
        <v>0</v>
      </c>
      <c r="AU221" s="186">
        <f ca="1">IF(AU$5-$I$5&lt;$A114-1," ",IF(AU$5-$I$5+1&gt;'Primary Inputs'!$C$17,0,(SUM(OFFSET($I$77,0,AU$5-$I$5-$A114+1)))*$C167))</f>
        <v>0</v>
      </c>
      <c r="AV221" s="186">
        <f ca="1">IF(AV$5-$I$5&lt;$A114-1," ",IF(AV$5-$I$5+1&gt;'Primary Inputs'!$C$17,0,(SUM(OFFSET($I$77,0,AV$5-$I$5-$A114+1)))*$C167))</f>
        <v>0</v>
      </c>
      <c r="AW221" s="186">
        <f ca="1">IF(AW$5-$I$5&lt;$A114-1," ",IF(AW$5-$I$5+1&gt;'Primary Inputs'!$C$17,0,(SUM(OFFSET($I$77,0,AW$5-$I$5-$A114+1)))*$C167))</f>
        <v>0</v>
      </c>
      <c r="AX221" s="186">
        <f ca="1">IF(AX$5-$I$5&lt;$A114-1," ",IF(AX$5-$I$5+1&gt;'Primary Inputs'!$C$17,0,(SUM(OFFSET($I$77,0,AX$5-$I$5-$A114+1)))*$C167))</f>
        <v>0</v>
      </c>
      <c r="AY221" s="186">
        <f ca="1">IF(AY$5-$I$5&lt;$A114-1," ",IF(AY$5-$I$5+1&gt;'Primary Inputs'!$C$17,0,(SUM(OFFSET($I$77,0,AY$5-$I$5-$A114+1)))*$C167))</f>
        <v>0</v>
      </c>
      <c r="AZ221" s="186">
        <f ca="1">IF(AZ$5-$I$5&lt;$A114-1," ",IF(AZ$5-$I$5+1&gt;'Primary Inputs'!$C$17,0,(SUM(OFFSET($I$77,0,AZ$5-$I$5-$A114+1)))*$C167))</f>
        <v>0</v>
      </c>
      <c r="BA221" s="186">
        <f ca="1">IF(BA$5-$I$5&lt;$A114-1," ",IF(BA$5-$I$5+1&gt;'Primary Inputs'!$C$17,0,(SUM(OFFSET($I$77,0,BA$5-$I$5-$A114+1)))*$C167))</f>
        <v>0</v>
      </c>
      <c r="BB221" s="186">
        <f ca="1">IF(BB$5-$I$5&lt;$A114-1," ",IF(BB$5-$I$5+1&gt;'Primary Inputs'!$C$17,0,(SUM(OFFSET($I$77,0,BB$5-$I$5-$A114+1)))*$C167))</f>
        <v>0</v>
      </c>
      <c r="BC221" s="186">
        <f ca="1">IF(BC$5-$I$5&lt;$A114-1," ",IF(BC$5-$I$5+1&gt;'Primary Inputs'!$C$17,0,(SUM(OFFSET($I$77,0,BC$5-$I$5-$A114+1)))*$C167))</f>
        <v>0</v>
      </c>
      <c r="BD221" s="186">
        <f ca="1">IF(BD$5-$I$5&lt;$A114-1," ",IF(BD$5-$I$5+1&gt;'Primary Inputs'!$C$17,0,(SUM(OFFSET($I$77,0,BD$5-$I$5-$A114+1)))*$C167))</f>
        <v>0</v>
      </c>
      <c r="BE221" s="186">
        <f ca="1">IF(BE$5-$I$5&lt;$A114-1," ",IF(BE$5-$I$5+1&gt;'Primary Inputs'!$C$17,0,(SUM(OFFSET($I$77,0,BE$5-$I$5-$A114+1)))*$C167))</f>
        <v>0</v>
      </c>
      <c r="BF221" s="186">
        <f ca="1">IF(BF$5-$I$5&lt;$A114-1," ",IF(BF$5-$I$5+1&gt;'Primary Inputs'!$C$17,0,(SUM(OFFSET($I$77,0,BF$5-$I$5-$A114+1)))*$C167))</f>
        <v>0</v>
      </c>
    </row>
    <row r="222" spans="2:58">
      <c r="B222" s="134" t="s">
        <v>208</v>
      </c>
      <c r="C222" s="134">
        <f t="shared" ca="1" si="7"/>
        <v>0</v>
      </c>
      <c r="I222" s="186" t="str">
        <f ca="1">IF(I$5-$I$5&lt;$A115-1," ",IF(I$5-$I$5+1&gt;'Primary Inputs'!$C$17,0,(SUM(OFFSET($I$77,0,I$5-$I$5-$A115+1)))*$C168))</f>
        <v xml:space="preserve"> </v>
      </c>
      <c r="J222" s="186" t="str">
        <f ca="1">IF(J$5-$I$5&lt;$A115-1," ",IF(J$5-$I$5+1&gt;'Primary Inputs'!$C$17,0,(SUM(OFFSET($I$77,0,J$5-$I$5-$A115+1)))*$C168))</f>
        <v xml:space="preserve"> </v>
      </c>
      <c r="K222" s="186" t="str">
        <f ca="1">IF(K$5-$I$5&lt;$A115-1," ",IF(K$5-$I$5+1&gt;'Primary Inputs'!$C$17,0,(SUM(OFFSET($I$77,0,K$5-$I$5-$A115+1)))*$C168))</f>
        <v xml:space="preserve"> </v>
      </c>
      <c r="L222" s="186" t="str">
        <f ca="1">IF(L$5-$I$5&lt;$A115-1," ",IF(L$5-$I$5+1&gt;'Primary Inputs'!$C$17,0,(SUM(OFFSET($I$77,0,L$5-$I$5-$A115+1)))*$C168))</f>
        <v xml:space="preserve"> </v>
      </c>
      <c r="M222" s="186" t="str">
        <f ca="1">IF(M$5-$I$5&lt;$A115-1," ",IF(M$5-$I$5+1&gt;'Primary Inputs'!$C$17,0,(SUM(OFFSET($I$77,0,M$5-$I$5-$A115+1)))*$C168))</f>
        <v xml:space="preserve"> </v>
      </c>
      <c r="N222" s="186" t="str">
        <f ca="1">IF(N$5-$I$5&lt;$A115-1," ",IF(N$5-$I$5+1&gt;'Primary Inputs'!$C$17,0,(SUM(OFFSET($I$77,0,N$5-$I$5-$A115+1)))*$C168))</f>
        <v xml:space="preserve"> </v>
      </c>
      <c r="O222" s="186" t="str">
        <f ca="1">IF(O$5-$I$5&lt;$A115-1," ",IF(O$5-$I$5+1&gt;'Primary Inputs'!$C$17,0,(SUM(OFFSET($I$77,0,O$5-$I$5-$A115+1)))*$C168))</f>
        <v xml:space="preserve"> </v>
      </c>
      <c r="P222" s="186" t="str">
        <f ca="1">IF(P$5-$I$5&lt;$A115-1," ",IF(P$5-$I$5+1&gt;'Primary Inputs'!$C$17,0,(SUM(OFFSET($I$77,0,P$5-$I$5-$A115+1)))*$C168))</f>
        <v xml:space="preserve"> </v>
      </c>
      <c r="Q222" s="186" t="str">
        <f ca="1">IF(Q$5-$I$5&lt;$A115-1," ",IF(Q$5-$I$5+1&gt;'Primary Inputs'!$C$17,0,(SUM(OFFSET($I$77,0,Q$5-$I$5-$A115+1)))*$C168))</f>
        <v xml:space="preserve"> </v>
      </c>
      <c r="R222" s="186" t="str">
        <f ca="1">IF(R$5-$I$5&lt;$A115-1," ",IF(R$5-$I$5+1&gt;'Primary Inputs'!$C$17,0,(SUM(OFFSET($I$77,0,R$5-$I$5-$A115+1)))*$C168))</f>
        <v xml:space="preserve"> </v>
      </c>
      <c r="S222" s="186" t="str">
        <f ca="1">IF(S$5-$I$5&lt;$A115-1," ",IF(S$5-$I$5+1&gt;'Primary Inputs'!$C$17,0,(SUM(OFFSET($I$77,0,S$5-$I$5-$A115+1)))*$C168))</f>
        <v xml:space="preserve"> </v>
      </c>
      <c r="T222" s="186" t="str">
        <f ca="1">IF(T$5-$I$5&lt;$A115-1," ",IF(T$5-$I$5+1&gt;'Primary Inputs'!$C$17,0,(SUM(OFFSET($I$77,0,T$5-$I$5-$A115+1)))*$C168))</f>
        <v xml:space="preserve"> </v>
      </c>
      <c r="U222" s="186" t="str">
        <f ca="1">IF(U$5-$I$5&lt;$A115-1," ",IF(U$5-$I$5+1&gt;'Primary Inputs'!$C$17,0,(SUM(OFFSET($I$77,0,U$5-$I$5-$A115+1)))*$C168))</f>
        <v xml:space="preserve"> </v>
      </c>
      <c r="V222" s="186" t="str">
        <f ca="1">IF(V$5-$I$5&lt;$A115-1," ",IF(V$5-$I$5+1&gt;'Primary Inputs'!$C$17,0,(SUM(OFFSET($I$77,0,V$5-$I$5-$A115+1)))*$C168))</f>
        <v xml:space="preserve"> </v>
      </c>
      <c r="W222" s="186" t="str">
        <f ca="1">IF(W$5-$I$5&lt;$A115-1," ",IF(W$5-$I$5+1&gt;'Primary Inputs'!$C$17,0,(SUM(OFFSET($I$77,0,W$5-$I$5-$A115+1)))*$C168))</f>
        <v xml:space="preserve"> </v>
      </c>
      <c r="X222" s="186" t="str">
        <f ca="1">IF(X$5-$I$5&lt;$A115-1," ",IF(X$5-$I$5+1&gt;'Primary Inputs'!$C$17,0,(SUM(OFFSET($I$77,0,X$5-$I$5-$A115+1)))*$C168))</f>
        <v xml:space="preserve"> </v>
      </c>
      <c r="Y222" s="186" t="str">
        <f ca="1">IF(Y$5-$I$5&lt;$A115-1," ",IF(Y$5-$I$5+1&gt;'Primary Inputs'!$C$17,0,(SUM(OFFSET($I$77,0,Y$5-$I$5-$A115+1)))*$C168))</f>
        <v xml:space="preserve"> </v>
      </c>
      <c r="Z222" s="186" t="str">
        <f ca="1">IF(Z$5-$I$5&lt;$A115-1," ",IF(Z$5-$I$5+1&gt;'Primary Inputs'!$C$17,0,(SUM(OFFSET($I$77,0,Z$5-$I$5-$A115+1)))*$C168))</f>
        <v xml:space="preserve"> </v>
      </c>
      <c r="AA222" s="186" t="str">
        <f ca="1">IF(AA$5-$I$5&lt;$A115-1," ",IF(AA$5-$I$5+1&gt;'Primary Inputs'!$C$17,0,(SUM(OFFSET($I$77,0,AA$5-$I$5-$A115+1)))*$C168))</f>
        <v xml:space="preserve"> </v>
      </c>
      <c r="AB222" s="186" t="str">
        <f ca="1">IF(AB$5-$I$5&lt;$A115-1," ",IF(AB$5-$I$5+1&gt;'Primary Inputs'!$C$17,0,(SUM(OFFSET($I$77,0,AB$5-$I$5-$A115+1)))*$C168))</f>
        <v xml:space="preserve"> </v>
      </c>
      <c r="AC222" s="186" t="str">
        <f ca="1">IF(AC$5-$I$5&lt;$A115-1," ",IF(AC$5-$I$5+1&gt;'Primary Inputs'!$C$17,0,(SUM(OFFSET($I$77,0,AC$5-$I$5-$A115+1)))*$C168))</f>
        <v xml:space="preserve"> </v>
      </c>
      <c r="AD222" s="186" t="str">
        <f ca="1">IF(AD$5-$I$5&lt;$A115-1," ",IF(AD$5-$I$5+1&gt;'Primary Inputs'!$C$17,0,(SUM(OFFSET($I$77,0,AD$5-$I$5-$A115+1)))*$C168))</f>
        <v xml:space="preserve"> </v>
      </c>
      <c r="AE222" s="186" t="str">
        <f ca="1">IF(AE$5-$I$5&lt;$A115-1," ",IF(AE$5-$I$5+1&gt;'Primary Inputs'!$C$17,0,(SUM(OFFSET($I$77,0,AE$5-$I$5-$A115+1)))*$C168))</f>
        <v xml:space="preserve"> </v>
      </c>
      <c r="AF222" s="186" t="str">
        <f ca="1">IF(AF$5-$I$5&lt;$A115-1," ",IF(AF$5-$I$5+1&gt;'Primary Inputs'!$C$17,0,(SUM(OFFSET($I$77,0,AF$5-$I$5-$A115+1)))*$C168))</f>
        <v xml:space="preserve"> </v>
      </c>
      <c r="AG222" s="186" t="str">
        <f ca="1">IF(AG$5-$I$5&lt;$A115-1," ",IF(AG$5-$I$5+1&gt;'Primary Inputs'!$C$17,0,(SUM(OFFSET($I$77,0,AG$5-$I$5-$A115+1)))*$C168))</f>
        <v xml:space="preserve"> </v>
      </c>
      <c r="AH222" s="186" t="str">
        <f ca="1">IF(AH$5-$I$5&lt;$A115-1," ",IF(AH$5-$I$5+1&gt;'Primary Inputs'!$C$17,0,(SUM(OFFSET($I$77,0,AH$5-$I$5-$A115+1)))*$C168))</f>
        <v xml:space="preserve"> </v>
      </c>
      <c r="AI222" s="186" t="str">
        <f ca="1">IF(AI$5-$I$5&lt;$A115-1," ",IF(AI$5-$I$5+1&gt;'Primary Inputs'!$C$17,0,(SUM(OFFSET($I$77,0,AI$5-$I$5-$A115+1)))*$C168))</f>
        <v xml:space="preserve"> </v>
      </c>
      <c r="AJ222" s="186" t="str">
        <f ca="1">IF(AJ$5-$I$5&lt;$A115-1," ",IF(AJ$5-$I$5+1&gt;'Primary Inputs'!$C$17,0,(SUM(OFFSET($I$77,0,AJ$5-$I$5-$A115+1)))*$C168))</f>
        <v xml:space="preserve"> </v>
      </c>
      <c r="AK222" s="186" t="str">
        <f ca="1">IF(AK$5-$I$5&lt;$A115-1," ",IF(AK$5-$I$5+1&gt;'Primary Inputs'!$C$17,0,(SUM(OFFSET($I$77,0,AK$5-$I$5-$A115+1)))*$C168))</f>
        <v xml:space="preserve"> </v>
      </c>
      <c r="AL222" s="186" t="str">
        <f ca="1">IF(AL$5-$I$5&lt;$A115-1," ",IF(AL$5-$I$5+1&gt;'Primary Inputs'!$C$17,0,(SUM(OFFSET($I$77,0,AL$5-$I$5-$A115+1)))*$C168))</f>
        <v xml:space="preserve"> </v>
      </c>
      <c r="AM222" s="186" t="str">
        <f ca="1">IF(AM$5-$I$5&lt;$A115-1," ",IF(AM$5-$I$5+1&gt;'Primary Inputs'!$C$17,0,(SUM(OFFSET($I$77,0,AM$5-$I$5-$A115+1)))*$C168))</f>
        <v xml:space="preserve"> </v>
      </c>
      <c r="AN222" s="186" t="str">
        <f ca="1">IF(AN$5-$I$5&lt;$A115-1," ",IF(AN$5-$I$5+1&gt;'Primary Inputs'!$C$17,0,(SUM(OFFSET($I$77,0,AN$5-$I$5-$A115+1)))*$C168))</f>
        <v xml:space="preserve"> </v>
      </c>
      <c r="AO222" s="186" t="str">
        <f ca="1">IF(AO$5-$I$5&lt;$A115-1," ",IF(AO$5-$I$5+1&gt;'Primary Inputs'!$C$17,0,(SUM(OFFSET($I$77,0,AO$5-$I$5-$A115+1)))*$C168))</f>
        <v xml:space="preserve"> </v>
      </c>
      <c r="AP222" s="186" t="str">
        <f ca="1">IF(AP$5-$I$5&lt;$A115-1," ",IF(AP$5-$I$5+1&gt;'Primary Inputs'!$C$17,0,(SUM(OFFSET($I$77,0,AP$5-$I$5-$A115+1)))*$C168))</f>
        <v xml:space="preserve"> </v>
      </c>
      <c r="AQ222" s="186" t="str">
        <f ca="1">IF(AQ$5-$I$5&lt;$A115-1," ",IF(AQ$5-$I$5+1&gt;'Primary Inputs'!$C$17,0,(SUM(OFFSET($I$77,0,AQ$5-$I$5-$A115+1)))*$C168))</f>
        <v xml:space="preserve"> </v>
      </c>
      <c r="AR222" s="186">
        <f ca="1">IF(AR$5-$I$5&lt;$A115-1," ",IF(AR$5-$I$5+1&gt;'Primary Inputs'!$C$17,0,(SUM(OFFSET($I$77,0,AR$5-$I$5-$A115+1)))*$C168))</f>
        <v>0</v>
      </c>
      <c r="AS222" s="186">
        <f ca="1">IF(AS$5-$I$5&lt;$A115-1," ",IF(AS$5-$I$5+1&gt;'Primary Inputs'!$C$17,0,(SUM(OFFSET($I$77,0,AS$5-$I$5-$A115+1)))*$C168))</f>
        <v>0</v>
      </c>
      <c r="AT222" s="186">
        <f ca="1">IF(AT$5-$I$5&lt;$A115-1," ",IF(AT$5-$I$5+1&gt;'Primary Inputs'!$C$17,0,(SUM(OFFSET($I$77,0,AT$5-$I$5-$A115+1)))*$C168))</f>
        <v>0</v>
      </c>
      <c r="AU222" s="186">
        <f ca="1">IF(AU$5-$I$5&lt;$A115-1," ",IF(AU$5-$I$5+1&gt;'Primary Inputs'!$C$17,0,(SUM(OFFSET($I$77,0,AU$5-$I$5-$A115+1)))*$C168))</f>
        <v>0</v>
      </c>
      <c r="AV222" s="186">
        <f ca="1">IF(AV$5-$I$5&lt;$A115-1," ",IF(AV$5-$I$5+1&gt;'Primary Inputs'!$C$17,0,(SUM(OFFSET($I$77,0,AV$5-$I$5-$A115+1)))*$C168))</f>
        <v>0</v>
      </c>
      <c r="AW222" s="186">
        <f ca="1">IF(AW$5-$I$5&lt;$A115-1," ",IF(AW$5-$I$5+1&gt;'Primary Inputs'!$C$17,0,(SUM(OFFSET($I$77,0,AW$5-$I$5-$A115+1)))*$C168))</f>
        <v>0</v>
      </c>
      <c r="AX222" s="186">
        <f ca="1">IF(AX$5-$I$5&lt;$A115-1," ",IF(AX$5-$I$5+1&gt;'Primary Inputs'!$C$17,0,(SUM(OFFSET($I$77,0,AX$5-$I$5-$A115+1)))*$C168))</f>
        <v>0</v>
      </c>
      <c r="AY222" s="186">
        <f ca="1">IF(AY$5-$I$5&lt;$A115-1," ",IF(AY$5-$I$5+1&gt;'Primary Inputs'!$C$17,0,(SUM(OFFSET($I$77,0,AY$5-$I$5-$A115+1)))*$C168))</f>
        <v>0</v>
      </c>
      <c r="AZ222" s="186">
        <f ca="1">IF(AZ$5-$I$5&lt;$A115-1," ",IF(AZ$5-$I$5+1&gt;'Primary Inputs'!$C$17,0,(SUM(OFFSET($I$77,0,AZ$5-$I$5-$A115+1)))*$C168))</f>
        <v>0</v>
      </c>
      <c r="BA222" s="186">
        <f ca="1">IF(BA$5-$I$5&lt;$A115-1," ",IF(BA$5-$I$5+1&gt;'Primary Inputs'!$C$17,0,(SUM(OFFSET($I$77,0,BA$5-$I$5-$A115+1)))*$C168))</f>
        <v>0</v>
      </c>
      <c r="BB222" s="186">
        <f ca="1">IF(BB$5-$I$5&lt;$A115-1," ",IF(BB$5-$I$5+1&gt;'Primary Inputs'!$C$17,0,(SUM(OFFSET($I$77,0,BB$5-$I$5-$A115+1)))*$C168))</f>
        <v>0</v>
      </c>
      <c r="BC222" s="186">
        <f ca="1">IF(BC$5-$I$5&lt;$A115-1," ",IF(BC$5-$I$5+1&gt;'Primary Inputs'!$C$17,0,(SUM(OFFSET($I$77,0,BC$5-$I$5-$A115+1)))*$C168))</f>
        <v>0</v>
      </c>
      <c r="BD222" s="186">
        <f ca="1">IF(BD$5-$I$5&lt;$A115-1," ",IF(BD$5-$I$5+1&gt;'Primary Inputs'!$C$17,0,(SUM(OFFSET($I$77,0,BD$5-$I$5-$A115+1)))*$C168))</f>
        <v>0</v>
      </c>
      <c r="BE222" s="186">
        <f ca="1">IF(BE$5-$I$5&lt;$A115-1," ",IF(BE$5-$I$5+1&gt;'Primary Inputs'!$C$17,0,(SUM(OFFSET($I$77,0,BE$5-$I$5-$A115+1)))*$C168))</f>
        <v>0</v>
      </c>
      <c r="BF222" s="186">
        <f ca="1">IF(BF$5-$I$5&lt;$A115-1," ",IF(BF$5-$I$5+1&gt;'Primary Inputs'!$C$17,0,(SUM(OFFSET($I$77,0,BF$5-$I$5-$A115+1)))*$C168))</f>
        <v>0</v>
      </c>
    </row>
    <row r="223" spans="2:58">
      <c r="B223" s="134" t="s">
        <v>209</v>
      </c>
      <c r="C223" s="134">
        <f t="shared" ca="1" si="7"/>
        <v>0</v>
      </c>
      <c r="I223" s="186" t="str">
        <f ca="1">IF(I$5-$I$5&lt;$A116-1," ",IF(I$5-$I$5+1&gt;'Primary Inputs'!$C$17,0,(SUM(OFFSET($I$77,0,I$5-$I$5-$A116+1)))*$C169))</f>
        <v xml:space="preserve"> </v>
      </c>
      <c r="J223" s="186" t="str">
        <f ca="1">IF(J$5-$I$5&lt;$A116-1," ",IF(J$5-$I$5+1&gt;'Primary Inputs'!$C$17,0,(SUM(OFFSET($I$77,0,J$5-$I$5-$A116+1)))*$C169))</f>
        <v xml:space="preserve"> </v>
      </c>
      <c r="K223" s="186" t="str">
        <f ca="1">IF(K$5-$I$5&lt;$A116-1," ",IF(K$5-$I$5+1&gt;'Primary Inputs'!$C$17,0,(SUM(OFFSET($I$77,0,K$5-$I$5-$A116+1)))*$C169))</f>
        <v xml:space="preserve"> </v>
      </c>
      <c r="L223" s="186" t="str">
        <f ca="1">IF(L$5-$I$5&lt;$A116-1," ",IF(L$5-$I$5+1&gt;'Primary Inputs'!$C$17,0,(SUM(OFFSET($I$77,0,L$5-$I$5-$A116+1)))*$C169))</f>
        <v xml:space="preserve"> </v>
      </c>
      <c r="M223" s="186" t="str">
        <f ca="1">IF(M$5-$I$5&lt;$A116-1," ",IF(M$5-$I$5+1&gt;'Primary Inputs'!$C$17,0,(SUM(OFFSET($I$77,0,M$5-$I$5-$A116+1)))*$C169))</f>
        <v xml:space="preserve"> </v>
      </c>
      <c r="N223" s="186" t="str">
        <f ca="1">IF(N$5-$I$5&lt;$A116-1," ",IF(N$5-$I$5+1&gt;'Primary Inputs'!$C$17,0,(SUM(OFFSET($I$77,0,N$5-$I$5-$A116+1)))*$C169))</f>
        <v xml:space="preserve"> </v>
      </c>
      <c r="O223" s="186" t="str">
        <f ca="1">IF(O$5-$I$5&lt;$A116-1," ",IF(O$5-$I$5+1&gt;'Primary Inputs'!$C$17,0,(SUM(OFFSET($I$77,0,O$5-$I$5-$A116+1)))*$C169))</f>
        <v xml:space="preserve"> </v>
      </c>
      <c r="P223" s="186" t="str">
        <f ca="1">IF(P$5-$I$5&lt;$A116-1," ",IF(P$5-$I$5+1&gt;'Primary Inputs'!$C$17,0,(SUM(OFFSET($I$77,0,P$5-$I$5-$A116+1)))*$C169))</f>
        <v xml:space="preserve"> </v>
      </c>
      <c r="Q223" s="186" t="str">
        <f ca="1">IF(Q$5-$I$5&lt;$A116-1," ",IF(Q$5-$I$5+1&gt;'Primary Inputs'!$C$17,0,(SUM(OFFSET($I$77,0,Q$5-$I$5-$A116+1)))*$C169))</f>
        <v xml:space="preserve"> </v>
      </c>
      <c r="R223" s="186" t="str">
        <f ca="1">IF(R$5-$I$5&lt;$A116-1," ",IF(R$5-$I$5+1&gt;'Primary Inputs'!$C$17,0,(SUM(OFFSET($I$77,0,R$5-$I$5-$A116+1)))*$C169))</f>
        <v xml:space="preserve"> </v>
      </c>
      <c r="S223" s="186" t="str">
        <f ca="1">IF(S$5-$I$5&lt;$A116-1," ",IF(S$5-$I$5+1&gt;'Primary Inputs'!$C$17,0,(SUM(OFFSET($I$77,0,S$5-$I$5-$A116+1)))*$C169))</f>
        <v xml:space="preserve"> </v>
      </c>
      <c r="T223" s="186" t="str">
        <f ca="1">IF(T$5-$I$5&lt;$A116-1," ",IF(T$5-$I$5+1&gt;'Primary Inputs'!$C$17,0,(SUM(OFFSET($I$77,0,T$5-$I$5-$A116+1)))*$C169))</f>
        <v xml:space="preserve"> </v>
      </c>
      <c r="U223" s="186" t="str">
        <f ca="1">IF(U$5-$I$5&lt;$A116-1," ",IF(U$5-$I$5+1&gt;'Primary Inputs'!$C$17,0,(SUM(OFFSET($I$77,0,U$5-$I$5-$A116+1)))*$C169))</f>
        <v xml:space="preserve"> </v>
      </c>
      <c r="V223" s="186" t="str">
        <f ca="1">IF(V$5-$I$5&lt;$A116-1," ",IF(V$5-$I$5+1&gt;'Primary Inputs'!$C$17,0,(SUM(OFFSET($I$77,0,V$5-$I$5-$A116+1)))*$C169))</f>
        <v xml:space="preserve"> </v>
      </c>
      <c r="W223" s="186" t="str">
        <f ca="1">IF(W$5-$I$5&lt;$A116-1," ",IF(W$5-$I$5+1&gt;'Primary Inputs'!$C$17,0,(SUM(OFFSET($I$77,0,W$5-$I$5-$A116+1)))*$C169))</f>
        <v xml:space="preserve"> </v>
      </c>
      <c r="X223" s="186" t="str">
        <f ca="1">IF(X$5-$I$5&lt;$A116-1," ",IF(X$5-$I$5+1&gt;'Primary Inputs'!$C$17,0,(SUM(OFFSET($I$77,0,X$5-$I$5-$A116+1)))*$C169))</f>
        <v xml:space="preserve"> </v>
      </c>
      <c r="Y223" s="186" t="str">
        <f ca="1">IF(Y$5-$I$5&lt;$A116-1," ",IF(Y$5-$I$5+1&gt;'Primary Inputs'!$C$17,0,(SUM(OFFSET($I$77,0,Y$5-$I$5-$A116+1)))*$C169))</f>
        <v xml:space="preserve"> </v>
      </c>
      <c r="Z223" s="186" t="str">
        <f ca="1">IF(Z$5-$I$5&lt;$A116-1," ",IF(Z$5-$I$5+1&gt;'Primary Inputs'!$C$17,0,(SUM(OFFSET($I$77,0,Z$5-$I$5-$A116+1)))*$C169))</f>
        <v xml:space="preserve"> </v>
      </c>
      <c r="AA223" s="186" t="str">
        <f ca="1">IF(AA$5-$I$5&lt;$A116-1," ",IF(AA$5-$I$5+1&gt;'Primary Inputs'!$C$17,0,(SUM(OFFSET($I$77,0,AA$5-$I$5-$A116+1)))*$C169))</f>
        <v xml:space="preserve"> </v>
      </c>
      <c r="AB223" s="186" t="str">
        <f ca="1">IF(AB$5-$I$5&lt;$A116-1," ",IF(AB$5-$I$5+1&gt;'Primary Inputs'!$C$17,0,(SUM(OFFSET($I$77,0,AB$5-$I$5-$A116+1)))*$C169))</f>
        <v xml:space="preserve"> </v>
      </c>
      <c r="AC223" s="186" t="str">
        <f ca="1">IF(AC$5-$I$5&lt;$A116-1," ",IF(AC$5-$I$5+1&gt;'Primary Inputs'!$C$17,0,(SUM(OFFSET($I$77,0,AC$5-$I$5-$A116+1)))*$C169))</f>
        <v xml:space="preserve"> </v>
      </c>
      <c r="AD223" s="186" t="str">
        <f ca="1">IF(AD$5-$I$5&lt;$A116-1," ",IF(AD$5-$I$5+1&gt;'Primary Inputs'!$C$17,0,(SUM(OFFSET($I$77,0,AD$5-$I$5-$A116+1)))*$C169))</f>
        <v xml:space="preserve"> </v>
      </c>
      <c r="AE223" s="186" t="str">
        <f ca="1">IF(AE$5-$I$5&lt;$A116-1," ",IF(AE$5-$I$5+1&gt;'Primary Inputs'!$C$17,0,(SUM(OFFSET($I$77,0,AE$5-$I$5-$A116+1)))*$C169))</f>
        <v xml:space="preserve"> </v>
      </c>
      <c r="AF223" s="186" t="str">
        <f ca="1">IF(AF$5-$I$5&lt;$A116-1," ",IF(AF$5-$I$5+1&gt;'Primary Inputs'!$C$17,0,(SUM(OFFSET($I$77,0,AF$5-$I$5-$A116+1)))*$C169))</f>
        <v xml:space="preserve"> </v>
      </c>
      <c r="AG223" s="186" t="str">
        <f ca="1">IF(AG$5-$I$5&lt;$A116-1," ",IF(AG$5-$I$5+1&gt;'Primary Inputs'!$C$17,0,(SUM(OFFSET($I$77,0,AG$5-$I$5-$A116+1)))*$C169))</f>
        <v xml:space="preserve"> </v>
      </c>
      <c r="AH223" s="186" t="str">
        <f ca="1">IF(AH$5-$I$5&lt;$A116-1," ",IF(AH$5-$I$5+1&gt;'Primary Inputs'!$C$17,0,(SUM(OFFSET($I$77,0,AH$5-$I$5-$A116+1)))*$C169))</f>
        <v xml:space="preserve"> </v>
      </c>
      <c r="AI223" s="186" t="str">
        <f ca="1">IF(AI$5-$I$5&lt;$A116-1," ",IF(AI$5-$I$5+1&gt;'Primary Inputs'!$C$17,0,(SUM(OFFSET($I$77,0,AI$5-$I$5-$A116+1)))*$C169))</f>
        <v xml:space="preserve"> </v>
      </c>
      <c r="AJ223" s="186" t="str">
        <f ca="1">IF(AJ$5-$I$5&lt;$A116-1," ",IF(AJ$5-$I$5+1&gt;'Primary Inputs'!$C$17,0,(SUM(OFFSET($I$77,0,AJ$5-$I$5-$A116+1)))*$C169))</f>
        <v xml:space="preserve"> </v>
      </c>
      <c r="AK223" s="186" t="str">
        <f ca="1">IF(AK$5-$I$5&lt;$A116-1," ",IF(AK$5-$I$5+1&gt;'Primary Inputs'!$C$17,0,(SUM(OFFSET($I$77,0,AK$5-$I$5-$A116+1)))*$C169))</f>
        <v xml:space="preserve"> </v>
      </c>
      <c r="AL223" s="186" t="str">
        <f ca="1">IF(AL$5-$I$5&lt;$A116-1," ",IF(AL$5-$I$5+1&gt;'Primary Inputs'!$C$17,0,(SUM(OFFSET($I$77,0,AL$5-$I$5-$A116+1)))*$C169))</f>
        <v xml:space="preserve"> </v>
      </c>
      <c r="AM223" s="186" t="str">
        <f ca="1">IF(AM$5-$I$5&lt;$A116-1," ",IF(AM$5-$I$5+1&gt;'Primary Inputs'!$C$17,0,(SUM(OFFSET($I$77,0,AM$5-$I$5-$A116+1)))*$C169))</f>
        <v xml:space="preserve"> </v>
      </c>
      <c r="AN223" s="186" t="str">
        <f ca="1">IF(AN$5-$I$5&lt;$A116-1," ",IF(AN$5-$I$5+1&gt;'Primary Inputs'!$C$17,0,(SUM(OFFSET($I$77,0,AN$5-$I$5-$A116+1)))*$C169))</f>
        <v xml:space="preserve"> </v>
      </c>
      <c r="AO223" s="186" t="str">
        <f ca="1">IF(AO$5-$I$5&lt;$A116-1," ",IF(AO$5-$I$5+1&gt;'Primary Inputs'!$C$17,0,(SUM(OFFSET($I$77,0,AO$5-$I$5-$A116+1)))*$C169))</f>
        <v xml:space="preserve"> </v>
      </c>
      <c r="AP223" s="186" t="str">
        <f ca="1">IF(AP$5-$I$5&lt;$A116-1," ",IF(AP$5-$I$5+1&gt;'Primary Inputs'!$C$17,0,(SUM(OFFSET($I$77,0,AP$5-$I$5-$A116+1)))*$C169))</f>
        <v xml:space="preserve"> </v>
      </c>
      <c r="AQ223" s="186" t="str">
        <f ca="1">IF(AQ$5-$I$5&lt;$A116-1," ",IF(AQ$5-$I$5+1&gt;'Primary Inputs'!$C$17,0,(SUM(OFFSET($I$77,0,AQ$5-$I$5-$A116+1)))*$C169))</f>
        <v xml:space="preserve"> </v>
      </c>
      <c r="AR223" s="186" t="str">
        <f ca="1">IF(AR$5-$I$5&lt;$A116-1," ",IF(AR$5-$I$5+1&gt;'Primary Inputs'!$C$17,0,(SUM(OFFSET($I$77,0,AR$5-$I$5-$A116+1)))*$C169))</f>
        <v xml:space="preserve"> </v>
      </c>
      <c r="AS223" s="186">
        <f ca="1">IF(AS$5-$I$5&lt;$A116-1," ",IF(AS$5-$I$5+1&gt;'Primary Inputs'!$C$17,0,(SUM(OFFSET($I$77,0,AS$5-$I$5-$A116+1)))*$C169))</f>
        <v>0</v>
      </c>
      <c r="AT223" s="186">
        <f ca="1">IF(AT$5-$I$5&lt;$A116-1," ",IF(AT$5-$I$5+1&gt;'Primary Inputs'!$C$17,0,(SUM(OFFSET($I$77,0,AT$5-$I$5-$A116+1)))*$C169))</f>
        <v>0</v>
      </c>
      <c r="AU223" s="186">
        <f ca="1">IF(AU$5-$I$5&lt;$A116-1," ",IF(AU$5-$I$5+1&gt;'Primary Inputs'!$C$17,0,(SUM(OFFSET($I$77,0,AU$5-$I$5-$A116+1)))*$C169))</f>
        <v>0</v>
      </c>
      <c r="AV223" s="186">
        <f ca="1">IF(AV$5-$I$5&lt;$A116-1," ",IF(AV$5-$I$5+1&gt;'Primary Inputs'!$C$17,0,(SUM(OFFSET($I$77,0,AV$5-$I$5-$A116+1)))*$C169))</f>
        <v>0</v>
      </c>
      <c r="AW223" s="186">
        <f ca="1">IF(AW$5-$I$5&lt;$A116-1," ",IF(AW$5-$I$5+1&gt;'Primary Inputs'!$C$17,0,(SUM(OFFSET($I$77,0,AW$5-$I$5-$A116+1)))*$C169))</f>
        <v>0</v>
      </c>
      <c r="AX223" s="186">
        <f ca="1">IF(AX$5-$I$5&lt;$A116-1," ",IF(AX$5-$I$5+1&gt;'Primary Inputs'!$C$17,0,(SUM(OFFSET($I$77,0,AX$5-$I$5-$A116+1)))*$C169))</f>
        <v>0</v>
      </c>
      <c r="AY223" s="186">
        <f ca="1">IF(AY$5-$I$5&lt;$A116-1," ",IF(AY$5-$I$5+1&gt;'Primary Inputs'!$C$17,0,(SUM(OFFSET($I$77,0,AY$5-$I$5-$A116+1)))*$C169))</f>
        <v>0</v>
      </c>
      <c r="AZ223" s="186">
        <f ca="1">IF(AZ$5-$I$5&lt;$A116-1," ",IF(AZ$5-$I$5+1&gt;'Primary Inputs'!$C$17,0,(SUM(OFFSET($I$77,0,AZ$5-$I$5-$A116+1)))*$C169))</f>
        <v>0</v>
      </c>
      <c r="BA223" s="186">
        <f ca="1">IF(BA$5-$I$5&lt;$A116-1," ",IF(BA$5-$I$5+1&gt;'Primary Inputs'!$C$17,0,(SUM(OFFSET($I$77,0,BA$5-$I$5-$A116+1)))*$C169))</f>
        <v>0</v>
      </c>
      <c r="BB223" s="186">
        <f ca="1">IF(BB$5-$I$5&lt;$A116-1," ",IF(BB$5-$I$5+1&gt;'Primary Inputs'!$C$17,0,(SUM(OFFSET($I$77,0,BB$5-$I$5-$A116+1)))*$C169))</f>
        <v>0</v>
      </c>
      <c r="BC223" s="186">
        <f ca="1">IF(BC$5-$I$5&lt;$A116-1," ",IF(BC$5-$I$5+1&gt;'Primary Inputs'!$C$17,0,(SUM(OFFSET($I$77,0,BC$5-$I$5-$A116+1)))*$C169))</f>
        <v>0</v>
      </c>
      <c r="BD223" s="186">
        <f ca="1">IF(BD$5-$I$5&lt;$A116-1," ",IF(BD$5-$I$5+1&gt;'Primary Inputs'!$C$17,0,(SUM(OFFSET($I$77,0,BD$5-$I$5-$A116+1)))*$C169))</f>
        <v>0</v>
      </c>
      <c r="BE223" s="186">
        <f ca="1">IF(BE$5-$I$5&lt;$A116-1," ",IF(BE$5-$I$5+1&gt;'Primary Inputs'!$C$17,0,(SUM(OFFSET($I$77,0,BE$5-$I$5-$A116+1)))*$C169))</f>
        <v>0</v>
      </c>
      <c r="BF223" s="186">
        <f ca="1">IF(BF$5-$I$5&lt;$A116-1," ",IF(BF$5-$I$5+1&gt;'Primary Inputs'!$C$17,0,(SUM(OFFSET($I$77,0,BF$5-$I$5-$A116+1)))*$C169))</f>
        <v>0</v>
      </c>
    </row>
    <row r="224" spans="2:58">
      <c r="B224" s="134" t="s">
        <v>210</v>
      </c>
      <c r="C224" s="134">
        <f t="shared" ca="1" si="7"/>
        <v>0</v>
      </c>
      <c r="I224" s="186" t="str">
        <f ca="1">IF(I$5-$I$5&lt;$A117-1," ",IF(I$5-$I$5+1&gt;'Primary Inputs'!$C$17,0,(SUM(OFFSET($I$77,0,I$5-$I$5-$A117+1)))*$C170))</f>
        <v xml:space="preserve"> </v>
      </c>
      <c r="J224" s="186" t="str">
        <f ca="1">IF(J$5-$I$5&lt;$A117-1," ",IF(J$5-$I$5+1&gt;'Primary Inputs'!$C$17,0,(SUM(OFFSET($I$77,0,J$5-$I$5-$A117+1)))*$C170))</f>
        <v xml:space="preserve"> </v>
      </c>
      <c r="K224" s="186" t="str">
        <f ca="1">IF(K$5-$I$5&lt;$A117-1," ",IF(K$5-$I$5+1&gt;'Primary Inputs'!$C$17,0,(SUM(OFFSET($I$77,0,K$5-$I$5-$A117+1)))*$C170))</f>
        <v xml:space="preserve"> </v>
      </c>
      <c r="L224" s="186" t="str">
        <f ca="1">IF(L$5-$I$5&lt;$A117-1," ",IF(L$5-$I$5+1&gt;'Primary Inputs'!$C$17,0,(SUM(OFFSET($I$77,0,L$5-$I$5-$A117+1)))*$C170))</f>
        <v xml:space="preserve"> </v>
      </c>
      <c r="M224" s="186" t="str">
        <f ca="1">IF(M$5-$I$5&lt;$A117-1," ",IF(M$5-$I$5+1&gt;'Primary Inputs'!$C$17,0,(SUM(OFFSET($I$77,0,M$5-$I$5-$A117+1)))*$C170))</f>
        <v xml:space="preserve"> </v>
      </c>
      <c r="N224" s="186" t="str">
        <f ca="1">IF(N$5-$I$5&lt;$A117-1," ",IF(N$5-$I$5+1&gt;'Primary Inputs'!$C$17,0,(SUM(OFFSET($I$77,0,N$5-$I$5-$A117+1)))*$C170))</f>
        <v xml:space="preserve"> </v>
      </c>
      <c r="O224" s="186" t="str">
        <f ca="1">IF(O$5-$I$5&lt;$A117-1," ",IF(O$5-$I$5+1&gt;'Primary Inputs'!$C$17,0,(SUM(OFFSET($I$77,0,O$5-$I$5-$A117+1)))*$C170))</f>
        <v xml:space="preserve"> </v>
      </c>
      <c r="P224" s="186" t="str">
        <f ca="1">IF(P$5-$I$5&lt;$A117-1," ",IF(P$5-$I$5+1&gt;'Primary Inputs'!$C$17,0,(SUM(OFFSET($I$77,0,P$5-$I$5-$A117+1)))*$C170))</f>
        <v xml:space="preserve"> </v>
      </c>
      <c r="Q224" s="186" t="str">
        <f ca="1">IF(Q$5-$I$5&lt;$A117-1," ",IF(Q$5-$I$5+1&gt;'Primary Inputs'!$C$17,0,(SUM(OFFSET($I$77,0,Q$5-$I$5-$A117+1)))*$C170))</f>
        <v xml:space="preserve"> </v>
      </c>
      <c r="R224" s="186" t="str">
        <f ca="1">IF(R$5-$I$5&lt;$A117-1," ",IF(R$5-$I$5+1&gt;'Primary Inputs'!$C$17,0,(SUM(OFFSET($I$77,0,R$5-$I$5-$A117+1)))*$C170))</f>
        <v xml:space="preserve"> </v>
      </c>
      <c r="S224" s="186" t="str">
        <f ca="1">IF(S$5-$I$5&lt;$A117-1," ",IF(S$5-$I$5+1&gt;'Primary Inputs'!$C$17,0,(SUM(OFFSET($I$77,0,S$5-$I$5-$A117+1)))*$C170))</f>
        <v xml:space="preserve"> </v>
      </c>
      <c r="T224" s="186" t="str">
        <f ca="1">IF(T$5-$I$5&lt;$A117-1," ",IF(T$5-$I$5+1&gt;'Primary Inputs'!$C$17,0,(SUM(OFFSET($I$77,0,T$5-$I$5-$A117+1)))*$C170))</f>
        <v xml:space="preserve"> </v>
      </c>
      <c r="U224" s="186" t="str">
        <f ca="1">IF(U$5-$I$5&lt;$A117-1," ",IF(U$5-$I$5+1&gt;'Primary Inputs'!$C$17,0,(SUM(OFFSET($I$77,0,U$5-$I$5-$A117+1)))*$C170))</f>
        <v xml:space="preserve"> </v>
      </c>
      <c r="V224" s="186" t="str">
        <f ca="1">IF(V$5-$I$5&lt;$A117-1," ",IF(V$5-$I$5+1&gt;'Primary Inputs'!$C$17,0,(SUM(OFFSET($I$77,0,V$5-$I$5-$A117+1)))*$C170))</f>
        <v xml:space="preserve"> </v>
      </c>
      <c r="W224" s="186" t="str">
        <f ca="1">IF(W$5-$I$5&lt;$A117-1," ",IF(W$5-$I$5+1&gt;'Primary Inputs'!$C$17,0,(SUM(OFFSET($I$77,0,W$5-$I$5-$A117+1)))*$C170))</f>
        <v xml:space="preserve"> </v>
      </c>
      <c r="X224" s="186" t="str">
        <f ca="1">IF(X$5-$I$5&lt;$A117-1," ",IF(X$5-$I$5+1&gt;'Primary Inputs'!$C$17,0,(SUM(OFFSET($I$77,0,X$5-$I$5-$A117+1)))*$C170))</f>
        <v xml:space="preserve"> </v>
      </c>
      <c r="Y224" s="186" t="str">
        <f ca="1">IF(Y$5-$I$5&lt;$A117-1," ",IF(Y$5-$I$5+1&gt;'Primary Inputs'!$C$17,0,(SUM(OFFSET($I$77,0,Y$5-$I$5-$A117+1)))*$C170))</f>
        <v xml:space="preserve"> </v>
      </c>
      <c r="Z224" s="186" t="str">
        <f ca="1">IF(Z$5-$I$5&lt;$A117-1," ",IF(Z$5-$I$5+1&gt;'Primary Inputs'!$C$17,0,(SUM(OFFSET($I$77,0,Z$5-$I$5-$A117+1)))*$C170))</f>
        <v xml:space="preserve"> </v>
      </c>
      <c r="AA224" s="186" t="str">
        <f ca="1">IF(AA$5-$I$5&lt;$A117-1," ",IF(AA$5-$I$5+1&gt;'Primary Inputs'!$C$17,0,(SUM(OFFSET($I$77,0,AA$5-$I$5-$A117+1)))*$C170))</f>
        <v xml:space="preserve"> </v>
      </c>
      <c r="AB224" s="186" t="str">
        <f ca="1">IF(AB$5-$I$5&lt;$A117-1," ",IF(AB$5-$I$5+1&gt;'Primary Inputs'!$C$17,0,(SUM(OFFSET($I$77,0,AB$5-$I$5-$A117+1)))*$C170))</f>
        <v xml:space="preserve"> </v>
      </c>
      <c r="AC224" s="186" t="str">
        <f ca="1">IF(AC$5-$I$5&lt;$A117-1," ",IF(AC$5-$I$5+1&gt;'Primary Inputs'!$C$17,0,(SUM(OFFSET($I$77,0,AC$5-$I$5-$A117+1)))*$C170))</f>
        <v xml:space="preserve"> </v>
      </c>
      <c r="AD224" s="186" t="str">
        <f ca="1">IF(AD$5-$I$5&lt;$A117-1," ",IF(AD$5-$I$5+1&gt;'Primary Inputs'!$C$17,0,(SUM(OFFSET($I$77,0,AD$5-$I$5-$A117+1)))*$C170))</f>
        <v xml:space="preserve"> </v>
      </c>
      <c r="AE224" s="186" t="str">
        <f ca="1">IF(AE$5-$I$5&lt;$A117-1," ",IF(AE$5-$I$5+1&gt;'Primary Inputs'!$C$17,0,(SUM(OFFSET($I$77,0,AE$5-$I$5-$A117+1)))*$C170))</f>
        <v xml:space="preserve"> </v>
      </c>
      <c r="AF224" s="186" t="str">
        <f ca="1">IF(AF$5-$I$5&lt;$A117-1," ",IF(AF$5-$I$5+1&gt;'Primary Inputs'!$C$17,0,(SUM(OFFSET($I$77,0,AF$5-$I$5-$A117+1)))*$C170))</f>
        <v xml:space="preserve"> </v>
      </c>
      <c r="AG224" s="186" t="str">
        <f ca="1">IF(AG$5-$I$5&lt;$A117-1," ",IF(AG$5-$I$5+1&gt;'Primary Inputs'!$C$17,0,(SUM(OFFSET($I$77,0,AG$5-$I$5-$A117+1)))*$C170))</f>
        <v xml:space="preserve"> </v>
      </c>
      <c r="AH224" s="186" t="str">
        <f ca="1">IF(AH$5-$I$5&lt;$A117-1," ",IF(AH$5-$I$5+1&gt;'Primary Inputs'!$C$17,0,(SUM(OFFSET($I$77,0,AH$5-$I$5-$A117+1)))*$C170))</f>
        <v xml:space="preserve"> </v>
      </c>
      <c r="AI224" s="186" t="str">
        <f ca="1">IF(AI$5-$I$5&lt;$A117-1," ",IF(AI$5-$I$5+1&gt;'Primary Inputs'!$C$17,0,(SUM(OFFSET($I$77,0,AI$5-$I$5-$A117+1)))*$C170))</f>
        <v xml:space="preserve"> </v>
      </c>
      <c r="AJ224" s="186" t="str">
        <f ca="1">IF(AJ$5-$I$5&lt;$A117-1," ",IF(AJ$5-$I$5+1&gt;'Primary Inputs'!$C$17,0,(SUM(OFFSET($I$77,0,AJ$5-$I$5-$A117+1)))*$C170))</f>
        <v xml:space="preserve"> </v>
      </c>
      <c r="AK224" s="186" t="str">
        <f ca="1">IF(AK$5-$I$5&lt;$A117-1," ",IF(AK$5-$I$5+1&gt;'Primary Inputs'!$C$17,0,(SUM(OFFSET($I$77,0,AK$5-$I$5-$A117+1)))*$C170))</f>
        <v xml:space="preserve"> </v>
      </c>
      <c r="AL224" s="186" t="str">
        <f ca="1">IF(AL$5-$I$5&lt;$A117-1," ",IF(AL$5-$I$5+1&gt;'Primary Inputs'!$C$17,0,(SUM(OFFSET($I$77,0,AL$5-$I$5-$A117+1)))*$C170))</f>
        <v xml:space="preserve"> </v>
      </c>
      <c r="AM224" s="186" t="str">
        <f ca="1">IF(AM$5-$I$5&lt;$A117-1," ",IF(AM$5-$I$5+1&gt;'Primary Inputs'!$C$17,0,(SUM(OFFSET($I$77,0,AM$5-$I$5-$A117+1)))*$C170))</f>
        <v xml:space="preserve"> </v>
      </c>
      <c r="AN224" s="186" t="str">
        <f ca="1">IF(AN$5-$I$5&lt;$A117-1," ",IF(AN$5-$I$5+1&gt;'Primary Inputs'!$C$17,0,(SUM(OFFSET($I$77,0,AN$5-$I$5-$A117+1)))*$C170))</f>
        <v xml:space="preserve"> </v>
      </c>
      <c r="AO224" s="186" t="str">
        <f ca="1">IF(AO$5-$I$5&lt;$A117-1," ",IF(AO$5-$I$5+1&gt;'Primary Inputs'!$C$17,0,(SUM(OFFSET($I$77,0,AO$5-$I$5-$A117+1)))*$C170))</f>
        <v xml:space="preserve"> </v>
      </c>
      <c r="AP224" s="186" t="str">
        <f ca="1">IF(AP$5-$I$5&lt;$A117-1," ",IF(AP$5-$I$5+1&gt;'Primary Inputs'!$C$17,0,(SUM(OFFSET($I$77,0,AP$5-$I$5-$A117+1)))*$C170))</f>
        <v xml:space="preserve"> </v>
      </c>
      <c r="AQ224" s="186" t="str">
        <f ca="1">IF(AQ$5-$I$5&lt;$A117-1," ",IF(AQ$5-$I$5+1&gt;'Primary Inputs'!$C$17,0,(SUM(OFFSET($I$77,0,AQ$5-$I$5-$A117+1)))*$C170))</f>
        <v xml:space="preserve"> </v>
      </c>
      <c r="AR224" s="186" t="str">
        <f ca="1">IF(AR$5-$I$5&lt;$A117-1," ",IF(AR$5-$I$5+1&gt;'Primary Inputs'!$C$17,0,(SUM(OFFSET($I$77,0,AR$5-$I$5-$A117+1)))*$C170))</f>
        <v xml:space="preserve"> </v>
      </c>
      <c r="AS224" s="186" t="str">
        <f ca="1">IF(AS$5-$I$5&lt;$A117-1," ",IF(AS$5-$I$5+1&gt;'Primary Inputs'!$C$17,0,(SUM(OFFSET($I$77,0,AS$5-$I$5-$A117+1)))*$C170))</f>
        <v xml:space="preserve"> </v>
      </c>
      <c r="AT224" s="186">
        <f ca="1">IF(AT$5-$I$5&lt;$A117-1," ",IF(AT$5-$I$5+1&gt;'Primary Inputs'!$C$17,0,(SUM(OFFSET($I$77,0,AT$5-$I$5-$A117+1)))*$C170))</f>
        <v>0</v>
      </c>
      <c r="AU224" s="186">
        <f ca="1">IF(AU$5-$I$5&lt;$A117-1," ",IF(AU$5-$I$5+1&gt;'Primary Inputs'!$C$17,0,(SUM(OFFSET($I$77,0,AU$5-$I$5-$A117+1)))*$C170))</f>
        <v>0</v>
      </c>
      <c r="AV224" s="186">
        <f ca="1">IF(AV$5-$I$5&lt;$A117-1," ",IF(AV$5-$I$5+1&gt;'Primary Inputs'!$C$17,0,(SUM(OFFSET($I$77,0,AV$5-$I$5-$A117+1)))*$C170))</f>
        <v>0</v>
      </c>
      <c r="AW224" s="186">
        <f ca="1">IF(AW$5-$I$5&lt;$A117-1," ",IF(AW$5-$I$5+1&gt;'Primary Inputs'!$C$17,0,(SUM(OFFSET($I$77,0,AW$5-$I$5-$A117+1)))*$C170))</f>
        <v>0</v>
      </c>
      <c r="AX224" s="186">
        <f ca="1">IF(AX$5-$I$5&lt;$A117-1," ",IF(AX$5-$I$5+1&gt;'Primary Inputs'!$C$17,0,(SUM(OFFSET($I$77,0,AX$5-$I$5-$A117+1)))*$C170))</f>
        <v>0</v>
      </c>
      <c r="AY224" s="186">
        <f ca="1">IF(AY$5-$I$5&lt;$A117-1," ",IF(AY$5-$I$5+1&gt;'Primary Inputs'!$C$17,0,(SUM(OFFSET($I$77,0,AY$5-$I$5-$A117+1)))*$C170))</f>
        <v>0</v>
      </c>
      <c r="AZ224" s="186">
        <f ca="1">IF(AZ$5-$I$5&lt;$A117-1," ",IF(AZ$5-$I$5+1&gt;'Primary Inputs'!$C$17,0,(SUM(OFFSET($I$77,0,AZ$5-$I$5-$A117+1)))*$C170))</f>
        <v>0</v>
      </c>
      <c r="BA224" s="186">
        <f ca="1">IF(BA$5-$I$5&lt;$A117-1," ",IF(BA$5-$I$5+1&gt;'Primary Inputs'!$C$17,0,(SUM(OFFSET($I$77,0,BA$5-$I$5-$A117+1)))*$C170))</f>
        <v>0</v>
      </c>
      <c r="BB224" s="186">
        <f ca="1">IF(BB$5-$I$5&lt;$A117-1," ",IF(BB$5-$I$5+1&gt;'Primary Inputs'!$C$17,0,(SUM(OFFSET($I$77,0,BB$5-$I$5-$A117+1)))*$C170))</f>
        <v>0</v>
      </c>
      <c r="BC224" s="186">
        <f ca="1">IF(BC$5-$I$5&lt;$A117-1," ",IF(BC$5-$I$5+1&gt;'Primary Inputs'!$C$17,0,(SUM(OFFSET($I$77,0,BC$5-$I$5-$A117+1)))*$C170))</f>
        <v>0</v>
      </c>
      <c r="BD224" s="186">
        <f ca="1">IF(BD$5-$I$5&lt;$A117-1," ",IF(BD$5-$I$5+1&gt;'Primary Inputs'!$C$17,0,(SUM(OFFSET($I$77,0,BD$5-$I$5-$A117+1)))*$C170))</f>
        <v>0</v>
      </c>
      <c r="BE224" s="186">
        <f ca="1">IF(BE$5-$I$5&lt;$A117-1," ",IF(BE$5-$I$5+1&gt;'Primary Inputs'!$C$17,0,(SUM(OFFSET($I$77,0,BE$5-$I$5-$A117+1)))*$C170))</f>
        <v>0</v>
      </c>
      <c r="BF224" s="186">
        <f ca="1">IF(BF$5-$I$5&lt;$A117-1," ",IF(BF$5-$I$5+1&gt;'Primary Inputs'!$C$17,0,(SUM(OFFSET($I$77,0,BF$5-$I$5-$A117+1)))*$C170))</f>
        <v>0</v>
      </c>
    </row>
    <row r="225" spans="2:58">
      <c r="B225" s="134" t="s">
        <v>211</v>
      </c>
      <c r="C225" s="134">
        <f t="shared" ca="1" si="7"/>
        <v>0</v>
      </c>
      <c r="I225" s="186" t="str">
        <f ca="1">IF(I$5-$I$5&lt;$A118-1," ",IF(I$5-$I$5+1&gt;'Primary Inputs'!$C$17,0,(SUM(OFFSET($I$77,0,I$5-$I$5-$A118+1)))*$C171))</f>
        <v xml:space="preserve"> </v>
      </c>
      <c r="J225" s="186" t="str">
        <f ca="1">IF(J$5-$I$5&lt;$A118-1," ",IF(J$5-$I$5+1&gt;'Primary Inputs'!$C$17,0,(SUM(OFFSET($I$77,0,J$5-$I$5-$A118+1)))*$C171))</f>
        <v xml:space="preserve"> </v>
      </c>
      <c r="K225" s="186" t="str">
        <f ca="1">IF(K$5-$I$5&lt;$A118-1," ",IF(K$5-$I$5+1&gt;'Primary Inputs'!$C$17,0,(SUM(OFFSET($I$77,0,K$5-$I$5-$A118+1)))*$C171))</f>
        <v xml:space="preserve"> </v>
      </c>
      <c r="L225" s="186" t="str">
        <f ca="1">IF(L$5-$I$5&lt;$A118-1," ",IF(L$5-$I$5+1&gt;'Primary Inputs'!$C$17,0,(SUM(OFFSET($I$77,0,L$5-$I$5-$A118+1)))*$C171))</f>
        <v xml:space="preserve"> </v>
      </c>
      <c r="M225" s="186" t="str">
        <f ca="1">IF(M$5-$I$5&lt;$A118-1," ",IF(M$5-$I$5+1&gt;'Primary Inputs'!$C$17,0,(SUM(OFFSET($I$77,0,M$5-$I$5-$A118+1)))*$C171))</f>
        <v xml:space="preserve"> </v>
      </c>
      <c r="N225" s="186" t="str">
        <f ca="1">IF(N$5-$I$5&lt;$A118-1," ",IF(N$5-$I$5+1&gt;'Primary Inputs'!$C$17,0,(SUM(OFFSET($I$77,0,N$5-$I$5-$A118+1)))*$C171))</f>
        <v xml:space="preserve"> </v>
      </c>
      <c r="O225" s="186" t="str">
        <f ca="1">IF(O$5-$I$5&lt;$A118-1," ",IF(O$5-$I$5+1&gt;'Primary Inputs'!$C$17,0,(SUM(OFFSET($I$77,0,O$5-$I$5-$A118+1)))*$C171))</f>
        <v xml:space="preserve"> </v>
      </c>
      <c r="P225" s="186" t="str">
        <f ca="1">IF(P$5-$I$5&lt;$A118-1," ",IF(P$5-$I$5+1&gt;'Primary Inputs'!$C$17,0,(SUM(OFFSET($I$77,0,P$5-$I$5-$A118+1)))*$C171))</f>
        <v xml:space="preserve"> </v>
      </c>
      <c r="Q225" s="186" t="str">
        <f ca="1">IF(Q$5-$I$5&lt;$A118-1," ",IF(Q$5-$I$5+1&gt;'Primary Inputs'!$C$17,0,(SUM(OFFSET($I$77,0,Q$5-$I$5-$A118+1)))*$C171))</f>
        <v xml:space="preserve"> </v>
      </c>
      <c r="R225" s="186" t="str">
        <f ca="1">IF(R$5-$I$5&lt;$A118-1," ",IF(R$5-$I$5+1&gt;'Primary Inputs'!$C$17,0,(SUM(OFFSET($I$77,0,R$5-$I$5-$A118+1)))*$C171))</f>
        <v xml:space="preserve"> </v>
      </c>
      <c r="S225" s="186" t="str">
        <f ca="1">IF(S$5-$I$5&lt;$A118-1," ",IF(S$5-$I$5+1&gt;'Primary Inputs'!$C$17,0,(SUM(OFFSET($I$77,0,S$5-$I$5-$A118+1)))*$C171))</f>
        <v xml:space="preserve"> </v>
      </c>
      <c r="T225" s="186" t="str">
        <f ca="1">IF(T$5-$I$5&lt;$A118-1," ",IF(T$5-$I$5+1&gt;'Primary Inputs'!$C$17,0,(SUM(OFFSET($I$77,0,T$5-$I$5-$A118+1)))*$C171))</f>
        <v xml:space="preserve"> </v>
      </c>
      <c r="U225" s="186" t="str">
        <f ca="1">IF(U$5-$I$5&lt;$A118-1," ",IF(U$5-$I$5+1&gt;'Primary Inputs'!$C$17,0,(SUM(OFFSET($I$77,0,U$5-$I$5-$A118+1)))*$C171))</f>
        <v xml:space="preserve"> </v>
      </c>
      <c r="V225" s="186" t="str">
        <f ca="1">IF(V$5-$I$5&lt;$A118-1," ",IF(V$5-$I$5+1&gt;'Primary Inputs'!$C$17,0,(SUM(OFFSET($I$77,0,V$5-$I$5-$A118+1)))*$C171))</f>
        <v xml:space="preserve"> </v>
      </c>
      <c r="W225" s="186" t="str">
        <f ca="1">IF(W$5-$I$5&lt;$A118-1," ",IF(W$5-$I$5+1&gt;'Primary Inputs'!$C$17,0,(SUM(OFFSET($I$77,0,W$5-$I$5-$A118+1)))*$C171))</f>
        <v xml:space="preserve"> </v>
      </c>
      <c r="X225" s="186" t="str">
        <f ca="1">IF(X$5-$I$5&lt;$A118-1," ",IF(X$5-$I$5+1&gt;'Primary Inputs'!$C$17,0,(SUM(OFFSET($I$77,0,X$5-$I$5-$A118+1)))*$C171))</f>
        <v xml:space="preserve"> </v>
      </c>
      <c r="Y225" s="186" t="str">
        <f ca="1">IF(Y$5-$I$5&lt;$A118-1," ",IF(Y$5-$I$5+1&gt;'Primary Inputs'!$C$17,0,(SUM(OFFSET($I$77,0,Y$5-$I$5-$A118+1)))*$C171))</f>
        <v xml:space="preserve"> </v>
      </c>
      <c r="Z225" s="186" t="str">
        <f ca="1">IF(Z$5-$I$5&lt;$A118-1," ",IF(Z$5-$I$5+1&gt;'Primary Inputs'!$C$17,0,(SUM(OFFSET($I$77,0,Z$5-$I$5-$A118+1)))*$C171))</f>
        <v xml:space="preserve"> </v>
      </c>
      <c r="AA225" s="186" t="str">
        <f ca="1">IF(AA$5-$I$5&lt;$A118-1," ",IF(AA$5-$I$5+1&gt;'Primary Inputs'!$C$17,0,(SUM(OFFSET($I$77,0,AA$5-$I$5-$A118+1)))*$C171))</f>
        <v xml:space="preserve"> </v>
      </c>
      <c r="AB225" s="186" t="str">
        <f ca="1">IF(AB$5-$I$5&lt;$A118-1," ",IF(AB$5-$I$5+1&gt;'Primary Inputs'!$C$17,0,(SUM(OFFSET($I$77,0,AB$5-$I$5-$A118+1)))*$C171))</f>
        <v xml:space="preserve"> </v>
      </c>
      <c r="AC225" s="186" t="str">
        <f ca="1">IF(AC$5-$I$5&lt;$A118-1," ",IF(AC$5-$I$5+1&gt;'Primary Inputs'!$C$17,0,(SUM(OFFSET($I$77,0,AC$5-$I$5-$A118+1)))*$C171))</f>
        <v xml:space="preserve"> </v>
      </c>
      <c r="AD225" s="186" t="str">
        <f ca="1">IF(AD$5-$I$5&lt;$A118-1," ",IF(AD$5-$I$5+1&gt;'Primary Inputs'!$C$17,0,(SUM(OFFSET($I$77,0,AD$5-$I$5-$A118+1)))*$C171))</f>
        <v xml:space="preserve"> </v>
      </c>
      <c r="AE225" s="186" t="str">
        <f ca="1">IF(AE$5-$I$5&lt;$A118-1," ",IF(AE$5-$I$5+1&gt;'Primary Inputs'!$C$17,0,(SUM(OFFSET($I$77,0,AE$5-$I$5-$A118+1)))*$C171))</f>
        <v xml:space="preserve"> </v>
      </c>
      <c r="AF225" s="186" t="str">
        <f ca="1">IF(AF$5-$I$5&lt;$A118-1," ",IF(AF$5-$I$5+1&gt;'Primary Inputs'!$C$17,0,(SUM(OFFSET($I$77,0,AF$5-$I$5-$A118+1)))*$C171))</f>
        <v xml:space="preserve"> </v>
      </c>
      <c r="AG225" s="186" t="str">
        <f ca="1">IF(AG$5-$I$5&lt;$A118-1," ",IF(AG$5-$I$5+1&gt;'Primary Inputs'!$C$17,0,(SUM(OFFSET($I$77,0,AG$5-$I$5-$A118+1)))*$C171))</f>
        <v xml:space="preserve"> </v>
      </c>
      <c r="AH225" s="186" t="str">
        <f ca="1">IF(AH$5-$I$5&lt;$A118-1," ",IF(AH$5-$I$5+1&gt;'Primary Inputs'!$C$17,0,(SUM(OFFSET($I$77,0,AH$5-$I$5-$A118+1)))*$C171))</f>
        <v xml:space="preserve"> </v>
      </c>
      <c r="AI225" s="186" t="str">
        <f ca="1">IF(AI$5-$I$5&lt;$A118-1," ",IF(AI$5-$I$5+1&gt;'Primary Inputs'!$C$17,0,(SUM(OFFSET($I$77,0,AI$5-$I$5-$A118+1)))*$C171))</f>
        <v xml:space="preserve"> </v>
      </c>
      <c r="AJ225" s="186" t="str">
        <f ca="1">IF(AJ$5-$I$5&lt;$A118-1," ",IF(AJ$5-$I$5+1&gt;'Primary Inputs'!$C$17,0,(SUM(OFFSET($I$77,0,AJ$5-$I$5-$A118+1)))*$C171))</f>
        <v xml:space="preserve"> </v>
      </c>
      <c r="AK225" s="186" t="str">
        <f ca="1">IF(AK$5-$I$5&lt;$A118-1," ",IF(AK$5-$I$5+1&gt;'Primary Inputs'!$C$17,0,(SUM(OFFSET($I$77,0,AK$5-$I$5-$A118+1)))*$C171))</f>
        <v xml:space="preserve"> </v>
      </c>
      <c r="AL225" s="186" t="str">
        <f ca="1">IF(AL$5-$I$5&lt;$A118-1," ",IF(AL$5-$I$5+1&gt;'Primary Inputs'!$C$17,0,(SUM(OFFSET($I$77,0,AL$5-$I$5-$A118+1)))*$C171))</f>
        <v xml:space="preserve"> </v>
      </c>
      <c r="AM225" s="186" t="str">
        <f ca="1">IF(AM$5-$I$5&lt;$A118-1," ",IF(AM$5-$I$5+1&gt;'Primary Inputs'!$C$17,0,(SUM(OFFSET($I$77,0,AM$5-$I$5-$A118+1)))*$C171))</f>
        <v xml:space="preserve"> </v>
      </c>
      <c r="AN225" s="186" t="str">
        <f ca="1">IF(AN$5-$I$5&lt;$A118-1," ",IF(AN$5-$I$5+1&gt;'Primary Inputs'!$C$17,0,(SUM(OFFSET($I$77,0,AN$5-$I$5-$A118+1)))*$C171))</f>
        <v xml:space="preserve"> </v>
      </c>
      <c r="AO225" s="186" t="str">
        <f ca="1">IF(AO$5-$I$5&lt;$A118-1," ",IF(AO$5-$I$5+1&gt;'Primary Inputs'!$C$17,0,(SUM(OFFSET($I$77,0,AO$5-$I$5-$A118+1)))*$C171))</f>
        <v xml:space="preserve"> </v>
      </c>
      <c r="AP225" s="186" t="str">
        <f ca="1">IF(AP$5-$I$5&lt;$A118-1," ",IF(AP$5-$I$5+1&gt;'Primary Inputs'!$C$17,0,(SUM(OFFSET($I$77,0,AP$5-$I$5-$A118+1)))*$C171))</f>
        <v xml:space="preserve"> </v>
      </c>
      <c r="AQ225" s="186" t="str">
        <f ca="1">IF(AQ$5-$I$5&lt;$A118-1," ",IF(AQ$5-$I$5+1&gt;'Primary Inputs'!$C$17,0,(SUM(OFFSET($I$77,0,AQ$5-$I$5-$A118+1)))*$C171))</f>
        <v xml:space="preserve"> </v>
      </c>
      <c r="AR225" s="186" t="str">
        <f ca="1">IF(AR$5-$I$5&lt;$A118-1," ",IF(AR$5-$I$5+1&gt;'Primary Inputs'!$C$17,0,(SUM(OFFSET($I$77,0,AR$5-$I$5-$A118+1)))*$C171))</f>
        <v xml:space="preserve"> </v>
      </c>
      <c r="AS225" s="186" t="str">
        <f ca="1">IF(AS$5-$I$5&lt;$A118-1," ",IF(AS$5-$I$5+1&gt;'Primary Inputs'!$C$17,0,(SUM(OFFSET($I$77,0,AS$5-$I$5-$A118+1)))*$C171))</f>
        <v xml:space="preserve"> </v>
      </c>
      <c r="AT225" s="186" t="str">
        <f ca="1">IF(AT$5-$I$5&lt;$A118-1," ",IF(AT$5-$I$5+1&gt;'Primary Inputs'!$C$17,0,(SUM(OFFSET($I$77,0,AT$5-$I$5-$A118+1)))*$C171))</f>
        <v xml:space="preserve"> </v>
      </c>
      <c r="AU225" s="186">
        <f ca="1">IF(AU$5-$I$5&lt;$A118-1," ",IF(AU$5-$I$5+1&gt;'Primary Inputs'!$C$17,0,(SUM(OFFSET($I$77,0,AU$5-$I$5-$A118+1)))*$C171))</f>
        <v>0</v>
      </c>
      <c r="AV225" s="186">
        <f ca="1">IF(AV$5-$I$5&lt;$A118-1," ",IF(AV$5-$I$5+1&gt;'Primary Inputs'!$C$17,0,(SUM(OFFSET($I$77,0,AV$5-$I$5-$A118+1)))*$C171))</f>
        <v>0</v>
      </c>
      <c r="AW225" s="186">
        <f ca="1">IF(AW$5-$I$5&lt;$A118-1," ",IF(AW$5-$I$5+1&gt;'Primary Inputs'!$C$17,0,(SUM(OFFSET($I$77,0,AW$5-$I$5-$A118+1)))*$C171))</f>
        <v>0</v>
      </c>
      <c r="AX225" s="186">
        <f ca="1">IF(AX$5-$I$5&lt;$A118-1," ",IF(AX$5-$I$5+1&gt;'Primary Inputs'!$C$17,0,(SUM(OFFSET($I$77,0,AX$5-$I$5-$A118+1)))*$C171))</f>
        <v>0</v>
      </c>
      <c r="AY225" s="186">
        <f ca="1">IF(AY$5-$I$5&lt;$A118-1," ",IF(AY$5-$I$5+1&gt;'Primary Inputs'!$C$17,0,(SUM(OFFSET($I$77,0,AY$5-$I$5-$A118+1)))*$C171))</f>
        <v>0</v>
      </c>
      <c r="AZ225" s="186">
        <f ca="1">IF(AZ$5-$I$5&lt;$A118-1," ",IF(AZ$5-$I$5+1&gt;'Primary Inputs'!$C$17,0,(SUM(OFFSET($I$77,0,AZ$5-$I$5-$A118+1)))*$C171))</f>
        <v>0</v>
      </c>
      <c r="BA225" s="186">
        <f ca="1">IF(BA$5-$I$5&lt;$A118-1," ",IF(BA$5-$I$5+1&gt;'Primary Inputs'!$C$17,0,(SUM(OFFSET($I$77,0,BA$5-$I$5-$A118+1)))*$C171))</f>
        <v>0</v>
      </c>
      <c r="BB225" s="186">
        <f ca="1">IF(BB$5-$I$5&lt;$A118-1," ",IF(BB$5-$I$5+1&gt;'Primary Inputs'!$C$17,0,(SUM(OFFSET($I$77,0,BB$5-$I$5-$A118+1)))*$C171))</f>
        <v>0</v>
      </c>
      <c r="BC225" s="186">
        <f ca="1">IF(BC$5-$I$5&lt;$A118-1," ",IF(BC$5-$I$5+1&gt;'Primary Inputs'!$C$17,0,(SUM(OFFSET($I$77,0,BC$5-$I$5-$A118+1)))*$C171))</f>
        <v>0</v>
      </c>
      <c r="BD225" s="186">
        <f ca="1">IF(BD$5-$I$5&lt;$A118-1," ",IF(BD$5-$I$5+1&gt;'Primary Inputs'!$C$17,0,(SUM(OFFSET($I$77,0,BD$5-$I$5-$A118+1)))*$C171))</f>
        <v>0</v>
      </c>
      <c r="BE225" s="186">
        <f ca="1">IF(BE$5-$I$5&lt;$A118-1," ",IF(BE$5-$I$5+1&gt;'Primary Inputs'!$C$17,0,(SUM(OFFSET($I$77,0,BE$5-$I$5-$A118+1)))*$C171))</f>
        <v>0</v>
      </c>
      <c r="BF225" s="186">
        <f ca="1">IF(BF$5-$I$5&lt;$A118-1," ",IF(BF$5-$I$5+1&gt;'Primary Inputs'!$C$17,0,(SUM(OFFSET($I$77,0,BF$5-$I$5-$A118+1)))*$C171))</f>
        <v>0</v>
      </c>
    </row>
    <row r="226" spans="2:58">
      <c r="B226" s="134" t="s">
        <v>212</v>
      </c>
      <c r="C226" s="134">
        <f t="shared" ca="1" si="7"/>
        <v>0</v>
      </c>
      <c r="I226" s="186" t="str">
        <f ca="1">IF(I$5-$I$5&lt;$A119-1," ",IF(I$5-$I$5+1&gt;'Primary Inputs'!$C$17,0,(SUM(OFFSET($I$77,0,I$5-$I$5-$A119+1)))*$C172))</f>
        <v xml:space="preserve"> </v>
      </c>
      <c r="J226" s="186" t="str">
        <f ca="1">IF(J$5-$I$5&lt;$A119-1," ",IF(J$5-$I$5+1&gt;'Primary Inputs'!$C$17,0,(SUM(OFFSET($I$77,0,J$5-$I$5-$A119+1)))*$C172))</f>
        <v xml:space="preserve"> </v>
      </c>
      <c r="K226" s="186" t="str">
        <f ca="1">IF(K$5-$I$5&lt;$A119-1," ",IF(K$5-$I$5+1&gt;'Primary Inputs'!$C$17,0,(SUM(OFFSET($I$77,0,K$5-$I$5-$A119+1)))*$C172))</f>
        <v xml:space="preserve"> </v>
      </c>
      <c r="L226" s="186" t="str">
        <f ca="1">IF(L$5-$I$5&lt;$A119-1," ",IF(L$5-$I$5+1&gt;'Primary Inputs'!$C$17,0,(SUM(OFFSET($I$77,0,L$5-$I$5-$A119+1)))*$C172))</f>
        <v xml:space="preserve"> </v>
      </c>
      <c r="M226" s="186" t="str">
        <f ca="1">IF(M$5-$I$5&lt;$A119-1," ",IF(M$5-$I$5+1&gt;'Primary Inputs'!$C$17,0,(SUM(OFFSET($I$77,0,M$5-$I$5-$A119+1)))*$C172))</f>
        <v xml:space="preserve"> </v>
      </c>
      <c r="N226" s="186" t="str">
        <f ca="1">IF(N$5-$I$5&lt;$A119-1," ",IF(N$5-$I$5+1&gt;'Primary Inputs'!$C$17,0,(SUM(OFFSET($I$77,0,N$5-$I$5-$A119+1)))*$C172))</f>
        <v xml:space="preserve"> </v>
      </c>
      <c r="O226" s="186" t="str">
        <f ca="1">IF(O$5-$I$5&lt;$A119-1," ",IF(O$5-$I$5+1&gt;'Primary Inputs'!$C$17,0,(SUM(OFFSET($I$77,0,O$5-$I$5-$A119+1)))*$C172))</f>
        <v xml:space="preserve"> </v>
      </c>
      <c r="P226" s="186" t="str">
        <f ca="1">IF(P$5-$I$5&lt;$A119-1," ",IF(P$5-$I$5+1&gt;'Primary Inputs'!$C$17,0,(SUM(OFFSET($I$77,0,P$5-$I$5-$A119+1)))*$C172))</f>
        <v xml:space="preserve"> </v>
      </c>
      <c r="Q226" s="186" t="str">
        <f ca="1">IF(Q$5-$I$5&lt;$A119-1," ",IF(Q$5-$I$5+1&gt;'Primary Inputs'!$C$17,0,(SUM(OFFSET($I$77,0,Q$5-$I$5-$A119+1)))*$C172))</f>
        <v xml:space="preserve"> </v>
      </c>
      <c r="R226" s="186" t="str">
        <f ca="1">IF(R$5-$I$5&lt;$A119-1," ",IF(R$5-$I$5+1&gt;'Primary Inputs'!$C$17,0,(SUM(OFFSET($I$77,0,R$5-$I$5-$A119+1)))*$C172))</f>
        <v xml:space="preserve"> </v>
      </c>
      <c r="S226" s="186" t="str">
        <f ca="1">IF(S$5-$I$5&lt;$A119-1," ",IF(S$5-$I$5+1&gt;'Primary Inputs'!$C$17,0,(SUM(OFFSET($I$77,0,S$5-$I$5-$A119+1)))*$C172))</f>
        <v xml:space="preserve"> </v>
      </c>
      <c r="T226" s="186" t="str">
        <f ca="1">IF(T$5-$I$5&lt;$A119-1," ",IF(T$5-$I$5+1&gt;'Primary Inputs'!$C$17,0,(SUM(OFFSET($I$77,0,T$5-$I$5-$A119+1)))*$C172))</f>
        <v xml:space="preserve"> </v>
      </c>
      <c r="U226" s="186" t="str">
        <f ca="1">IF(U$5-$I$5&lt;$A119-1," ",IF(U$5-$I$5+1&gt;'Primary Inputs'!$C$17,0,(SUM(OFFSET($I$77,0,U$5-$I$5-$A119+1)))*$C172))</f>
        <v xml:space="preserve"> </v>
      </c>
      <c r="V226" s="186" t="str">
        <f ca="1">IF(V$5-$I$5&lt;$A119-1," ",IF(V$5-$I$5+1&gt;'Primary Inputs'!$C$17,0,(SUM(OFFSET($I$77,0,V$5-$I$5-$A119+1)))*$C172))</f>
        <v xml:space="preserve"> </v>
      </c>
      <c r="W226" s="186" t="str">
        <f ca="1">IF(W$5-$I$5&lt;$A119-1," ",IF(W$5-$I$5+1&gt;'Primary Inputs'!$C$17,0,(SUM(OFFSET($I$77,0,W$5-$I$5-$A119+1)))*$C172))</f>
        <v xml:space="preserve"> </v>
      </c>
      <c r="X226" s="186" t="str">
        <f ca="1">IF(X$5-$I$5&lt;$A119-1," ",IF(X$5-$I$5+1&gt;'Primary Inputs'!$C$17,0,(SUM(OFFSET($I$77,0,X$5-$I$5-$A119+1)))*$C172))</f>
        <v xml:space="preserve"> </v>
      </c>
      <c r="Y226" s="186" t="str">
        <f ca="1">IF(Y$5-$I$5&lt;$A119-1," ",IF(Y$5-$I$5+1&gt;'Primary Inputs'!$C$17,0,(SUM(OFFSET($I$77,0,Y$5-$I$5-$A119+1)))*$C172))</f>
        <v xml:space="preserve"> </v>
      </c>
      <c r="Z226" s="186" t="str">
        <f ca="1">IF(Z$5-$I$5&lt;$A119-1," ",IF(Z$5-$I$5+1&gt;'Primary Inputs'!$C$17,0,(SUM(OFFSET($I$77,0,Z$5-$I$5-$A119+1)))*$C172))</f>
        <v xml:space="preserve"> </v>
      </c>
      <c r="AA226" s="186" t="str">
        <f ca="1">IF(AA$5-$I$5&lt;$A119-1," ",IF(AA$5-$I$5+1&gt;'Primary Inputs'!$C$17,0,(SUM(OFFSET($I$77,0,AA$5-$I$5-$A119+1)))*$C172))</f>
        <v xml:space="preserve"> </v>
      </c>
      <c r="AB226" s="186" t="str">
        <f ca="1">IF(AB$5-$I$5&lt;$A119-1," ",IF(AB$5-$I$5+1&gt;'Primary Inputs'!$C$17,0,(SUM(OFFSET($I$77,0,AB$5-$I$5-$A119+1)))*$C172))</f>
        <v xml:space="preserve"> </v>
      </c>
      <c r="AC226" s="186" t="str">
        <f ca="1">IF(AC$5-$I$5&lt;$A119-1," ",IF(AC$5-$I$5+1&gt;'Primary Inputs'!$C$17,0,(SUM(OFFSET($I$77,0,AC$5-$I$5-$A119+1)))*$C172))</f>
        <v xml:space="preserve"> </v>
      </c>
      <c r="AD226" s="186" t="str">
        <f ca="1">IF(AD$5-$I$5&lt;$A119-1," ",IF(AD$5-$I$5+1&gt;'Primary Inputs'!$C$17,0,(SUM(OFFSET($I$77,0,AD$5-$I$5-$A119+1)))*$C172))</f>
        <v xml:space="preserve"> </v>
      </c>
      <c r="AE226" s="186" t="str">
        <f ca="1">IF(AE$5-$I$5&lt;$A119-1," ",IF(AE$5-$I$5+1&gt;'Primary Inputs'!$C$17,0,(SUM(OFFSET($I$77,0,AE$5-$I$5-$A119+1)))*$C172))</f>
        <v xml:space="preserve"> </v>
      </c>
      <c r="AF226" s="186" t="str">
        <f ca="1">IF(AF$5-$I$5&lt;$A119-1," ",IF(AF$5-$I$5+1&gt;'Primary Inputs'!$C$17,0,(SUM(OFFSET($I$77,0,AF$5-$I$5-$A119+1)))*$C172))</f>
        <v xml:space="preserve"> </v>
      </c>
      <c r="AG226" s="186" t="str">
        <f ca="1">IF(AG$5-$I$5&lt;$A119-1," ",IF(AG$5-$I$5+1&gt;'Primary Inputs'!$C$17,0,(SUM(OFFSET($I$77,0,AG$5-$I$5-$A119+1)))*$C172))</f>
        <v xml:space="preserve"> </v>
      </c>
      <c r="AH226" s="186" t="str">
        <f ca="1">IF(AH$5-$I$5&lt;$A119-1," ",IF(AH$5-$I$5+1&gt;'Primary Inputs'!$C$17,0,(SUM(OFFSET($I$77,0,AH$5-$I$5-$A119+1)))*$C172))</f>
        <v xml:space="preserve"> </v>
      </c>
      <c r="AI226" s="186" t="str">
        <f ca="1">IF(AI$5-$I$5&lt;$A119-1," ",IF(AI$5-$I$5+1&gt;'Primary Inputs'!$C$17,0,(SUM(OFFSET($I$77,0,AI$5-$I$5-$A119+1)))*$C172))</f>
        <v xml:space="preserve"> </v>
      </c>
      <c r="AJ226" s="186" t="str">
        <f ca="1">IF(AJ$5-$I$5&lt;$A119-1," ",IF(AJ$5-$I$5+1&gt;'Primary Inputs'!$C$17,0,(SUM(OFFSET($I$77,0,AJ$5-$I$5-$A119+1)))*$C172))</f>
        <v xml:space="preserve"> </v>
      </c>
      <c r="AK226" s="186" t="str">
        <f ca="1">IF(AK$5-$I$5&lt;$A119-1," ",IF(AK$5-$I$5+1&gt;'Primary Inputs'!$C$17,0,(SUM(OFFSET($I$77,0,AK$5-$I$5-$A119+1)))*$C172))</f>
        <v xml:space="preserve"> </v>
      </c>
      <c r="AL226" s="186" t="str">
        <f ca="1">IF(AL$5-$I$5&lt;$A119-1," ",IF(AL$5-$I$5+1&gt;'Primary Inputs'!$C$17,0,(SUM(OFFSET($I$77,0,AL$5-$I$5-$A119+1)))*$C172))</f>
        <v xml:space="preserve"> </v>
      </c>
      <c r="AM226" s="186" t="str">
        <f ca="1">IF(AM$5-$I$5&lt;$A119-1," ",IF(AM$5-$I$5+1&gt;'Primary Inputs'!$C$17,0,(SUM(OFFSET($I$77,0,AM$5-$I$5-$A119+1)))*$C172))</f>
        <v xml:space="preserve"> </v>
      </c>
      <c r="AN226" s="186" t="str">
        <f ca="1">IF(AN$5-$I$5&lt;$A119-1," ",IF(AN$5-$I$5+1&gt;'Primary Inputs'!$C$17,0,(SUM(OFFSET($I$77,0,AN$5-$I$5-$A119+1)))*$C172))</f>
        <v xml:space="preserve"> </v>
      </c>
      <c r="AO226" s="186" t="str">
        <f ca="1">IF(AO$5-$I$5&lt;$A119-1," ",IF(AO$5-$I$5+1&gt;'Primary Inputs'!$C$17,0,(SUM(OFFSET($I$77,0,AO$5-$I$5-$A119+1)))*$C172))</f>
        <v xml:space="preserve"> </v>
      </c>
      <c r="AP226" s="186" t="str">
        <f ca="1">IF(AP$5-$I$5&lt;$A119-1," ",IF(AP$5-$I$5+1&gt;'Primary Inputs'!$C$17,0,(SUM(OFFSET($I$77,0,AP$5-$I$5-$A119+1)))*$C172))</f>
        <v xml:space="preserve"> </v>
      </c>
      <c r="AQ226" s="186" t="str">
        <f ca="1">IF(AQ$5-$I$5&lt;$A119-1," ",IF(AQ$5-$I$5+1&gt;'Primary Inputs'!$C$17,0,(SUM(OFFSET($I$77,0,AQ$5-$I$5-$A119+1)))*$C172))</f>
        <v xml:space="preserve"> </v>
      </c>
      <c r="AR226" s="186" t="str">
        <f ca="1">IF(AR$5-$I$5&lt;$A119-1," ",IF(AR$5-$I$5+1&gt;'Primary Inputs'!$C$17,0,(SUM(OFFSET($I$77,0,AR$5-$I$5-$A119+1)))*$C172))</f>
        <v xml:space="preserve"> </v>
      </c>
      <c r="AS226" s="186" t="str">
        <f ca="1">IF(AS$5-$I$5&lt;$A119-1," ",IF(AS$5-$I$5+1&gt;'Primary Inputs'!$C$17,0,(SUM(OFFSET($I$77,0,AS$5-$I$5-$A119+1)))*$C172))</f>
        <v xml:space="preserve"> </v>
      </c>
      <c r="AT226" s="186" t="str">
        <f ca="1">IF(AT$5-$I$5&lt;$A119-1," ",IF(AT$5-$I$5+1&gt;'Primary Inputs'!$C$17,0,(SUM(OFFSET($I$77,0,AT$5-$I$5-$A119+1)))*$C172))</f>
        <v xml:space="preserve"> </v>
      </c>
      <c r="AU226" s="186" t="str">
        <f ca="1">IF(AU$5-$I$5&lt;$A119-1," ",IF(AU$5-$I$5+1&gt;'Primary Inputs'!$C$17,0,(SUM(OFFSET($I$77,0,AU$5-$I$5-$A119+1)))*$C172))</f>
        <v xml:space="preserve"> </v>
      </c>
      <c r="AV226" s="186">
        <f ca="1">IF(AV$5-$I$5&lt;$A119-1," ",IF(AV$5-$I$5+1&gt;'Primary Inputs'!$C$17,0,(SUM(OFFSET($I$77,0,AV$5-$I$5-$A119+1)))*$C172))</f>
        <v>0</v>
      </c>
      <c r="AW226" s="186">
        <f ca="1">IF(AW$5-$I$5&lt;$A119-1," ",IF(AW$5-$I$5+1&gt;'Primary Inputs'!$C$17,0,(SUM(OFFSET($I$77,0,AW$5-$I$5-$A119+1)))*$C172))</f>
        <v>0</v>
      </c>
      <c r="AX226" s="186">
        <f ca="1">IF(AX$5-$I$5&lt;$A119-1," ",IF(AX$5-$I$5+1&gt;'Primary Inputs'!$C$17,0,(SUM(OFFSET($I$77,0,AX$5-$I$5-$A119+1)))*$C172))</f>
        <v>0</v>
      </c>
      <c r="AY226" s="186">
        <f ca="1">IF(AY$5-$I$5&lt;$A119-1," ",IF(AY$5-$I$5+1&gt;'Primary Inputs'!$C$17,0,(SUM(OFFSET($I$77,0,AY$5-$I$5-$A119+1)))*$C172))</f>
        <v>0</v>
      </c>
      <c r="AZ226" s="186">
        <f ca="1">IF(AZ$5-$I$5&lt;$A119-1," ",IF(AZ$5-$I$5+1&gt;'Primary Inputs'!$C$17,0,(SUM(OFFSET($I$77,0,AZ$5-$I$5-$A119+1)))*$C172))</f>
        <v>0</v>
      </c>
      <c r="BA226" s="186">
        <f ca="1">IF(BA$5-$I$5&lt;$A119-1," ",IF(BA$5-$I$5+1&gt;'Primary Inputs'!$C$17,0,(SUM(OFFSET($I$77,0,BA$5-$I$5-$A119+1)))*$C172))</f>
        <v>0</v>
      </c>
      <c r="BB226" s="186">
        <f ca="1">IF(BB$5-$I$5&lt;$A119-1," ",IF(BB$5-$I$5+1&gt;'Primary Inputs'!$C$17,0,(SUM(OFFSET($I$77,0,BB$5-$I$5-$A119+1)))*$C172))</f>
        <v>0</v>
      </c>
      <c r="BC226" s="186">
        <f ca="1">IF(BC$5-$I$5&lt;$A119-1," ",IF(BC$5-$I$5+1&gt;'Primary Inputs'!$C$17,0,(SUM(OFFSET($I$77,0,BC$5-$I$5-$A119+1)))*$C172))</f>
        <v>0</v>
      </c>
      <c r="BD226" s="186">
        <f ca="1">IF(BD$5-$I$5&lt;$A119-1," ",IF(BD$5-$I$5+1&gt;'Primary Inputs'!$C$17,0,(SUM(OFFSET($I$77,0,BD$5-$I$5-$A119+1)))*$C172))</f>
        <v>0</v>
      </c>
      <c r="BE226" s="186">
        <f ca="1">IF(BE$5-$I$5&lt;$A119-1," ",IF(BE$5-$I$5+1&gt;'Primary Inputs'!$C$17,0,(SUM(OFFSET($I$77,0,BE$5-$I$5-$A119+1)))*$C172))</f>
        <v>0</v>
      </c>
      <c r="BF226" s="186">
        <f ca="1">IF(BF$5-$I$5&lt;$A119-1," ",IF(BF$5-$I$5+1&gt;'Primary Inputs'!$C$17,0,(SUM(OFFSET($I$77,0,BF$5-$I$5-$A119+1)))*$C172))</f>
        <v>0</v>
      </c>
    </row>
    <row r="227" spans="2:58">
      <c r="B227" s="134" t="s">
        <v>213</v>
      </c>
      <c r="C227" s="134">
        <f t="shared" ca="1" si="7"/>
        <v>0</v>
      </c>
      <c r="I227" s="186" t="str">
        <f ca="1">IF(I$5-$I$5&lt;$A120-1," ",IF(I$5-$I$5+1&gt;'Primary Inputs'!$C$17,0,(SUM(OFFSET($I$77,0,I$5-$I$5-$A120+1)))*$C173))</f>
        <v xml:space="preserve"> </v>
      </c>
      <c r="J227" s="186" t="str">
        <f ca="1">IF(J$5-$I$5&lt;$A120-1," ",IF(J$5-$I$5+1&gt;'Primary Inputs'!$C$17,0,(SUM(OFFSET($I$77,0,J$5-$I$5-$A120+1)))*$C173))</f>
        <v xml:space="preserve"> </v>
      </c>
      <c r="K227" s="186" t="str">
        <f ca="1">IF(K$5-$I$5&lt;$A120-1," ",IF(K$5-$I$5+1&gt;'Primary Inputs'!$C$17,0,(SUM(OFFSET($I$77,0,K$5-$I$5-$A120+1)))*$C173))</f>
        <v xml:space="preserve"> </v>
      </c>
      <c r="L227" s="186" t="str">
        <f ca="1">IF(L$5-$I$5&lt;$A120-1," ",IF(L$5-$I$5+1&gt;'Primary Inputs'!$C$17,0,(SUM(OFFSET($I$77,0,L$5-$I$5-$A120+1)))*$C173))</f>
        <v xml:space="preserve"> </v>
      </c>
      <c r="M227" s="186" t="str">
        <f ca="1">IF(M$5-$I$5&lt;$A120-1," ",IF(M$5-$I$5+1&gt;'Primary Inputs'!$C$17,0,(SUM(OFFSET($I$77,0,M$5-$I$5-$A120+1)))*$C173))</f>
        <v xml:space="preserve"> </v>
      </c>
      <c r="N227" s="186" t="str">
        <f ca="1">IF(N$5-$I$5&lt;$A120-1," ",IF(N$5-$I$5+1&gt;'Primary Inputs'!$C$17,0,(SUM(OFFSET($I$77,0,N$5-$I$5-$A120+1)))*$C173))</f>
        <v xml:space="preserve"> </v>
      </c>
      <c r="O227" s="186" t="str">
        <f ca="1">IF(O$5-$I$5&lt;$A120-1," ",IF(O$5-$I$5+1&gt;'Primary Inputs'!$C$17,0,(SUM(OFFSET($I$77,0,O$5-$I$5-$A120+1)))*$C173))</f>
        <v xml:space="preserve"> </v>
      </c>
      <c r="P227" s="186" t="str">
        <f ca="1">IF(P$5-$I$5&lt;$A120-1," ",IF(P$5-$I$5+1&gt;'Primary Inputs'!$C$17,0,(SUM(OFFSET($I$77,0,P$5-$I$5-$A120+1)))*$C173))</f>
        <v xml:space="preserve"> </v>
      </c>
      <c r="Q227" s="186" t="str">
        <f ca="1">IF(Q$5-$I$5&lt;$A120-1," ",IF(Q$5-$I$5+1&gt;'Primary Inputs'!$C$17,0,(SUM(OFFSET($I$77,0,Q$5-$I$5-$A120+1)))*$C173))</f>
        <v xml:space="preserve"> </v>
      </c>
      <c r="R227" s="186" t="str">
        <f ca="1">IF(R$5-$I$5&lt;$A120-1," ",IF(R$5-$I$5+1&gt;'Primary Inputs'!$C$17,0,(SUM(OFFSET($I$77,0,R$5-$I$5-$A120+1)))*$C173))</f>
        <v xml:space="preserve"> </v>
      </c>
      <c r="S227" s="186" t="str">
        <f ca="1">IF(S$5-$I$5&lt;$A120-1," ",IF(S$5-$I$5+1&gt;'Primary Inputs'!$C$17,0,(SUM(OFFSET($I$77,0,S$5-$I$5-$A120+1)))*$C173))</f>
        <v xml:space="preserve"> </v>
      </c>
      <c r="T227" s="186" t="str">
        <f ca="1">IF(T$5-$I$5&lt;$A120-1," ",IF(T$5-$I$5+1&gt;'Primary Inputs'!$C$17,0,(SUM(OFFSET($I$77,0,T$5-$I$5-$A120+1)))*$C173))</f>
        <v xml:space="preserve"> </v>
      </c>
      <c r="U227" s="186" t="str">
        <f ca="1">IF(U$5-$I$5&lt;$A120-1," ",IF(U$5-$I$5+1&gt;'Primary Inputs'!$C$17,0,(SUM(OFFSET($I$77,0,U$5-$I$5-$A120+1)))*$C173))</f>
        <v xml:space="preserve"> </v>
      </c>
      <c r="V227" s="186" t="str">
        <f ca="1">IF(V$5-$I$5&lt;$A120-1," ",IF(V$5-$I$5+1&gt;'Primary Inputs'!$C$17,0,(SUM(OFFSET($I$77,0,V$5-$I$5-$A120+1)))*$C173))</f>
        <v xml:space="preserve"> </v>
      </c>
      <c r="W227" s="186" t="str">
        <f ca="1">IF(W$5-$I$5&lt;$A120-1," ",IF(W$5-$I$5+1&gt;'Primary Inputs'!$C$17,0,(SUM(OFFSET($I$77,0,W$5-$I$5-$A120+1)))*$C173))</f>
        <v xml:space="preserve"> </v>
      </c>
      <c r="X227" s="186" t="str">
        <f ca="1">IF(X$5-$I$5&lt;$A120-1," ",IF(X$5-$I$5+1&gt;'Primary Inputs'!$C$17,0,(SUM(OFFSET($I$77,0,X$5-$I$5-$A120+1)))*$C173))</f>
        <v xml:space="preserve"> </v>
      </c>
      <c r="Y227" s="186" t="str">
        <f ca="1">IF(Y$5-$I$5&lt;$A120-1," ",IF(Y$5-$I$5+1&gt;'Primary Inputs'!$C$17,0,(SUM(OFFSET($I$77,0,Y$5-$I$5-$A120+1)))*$C173))</f>
        <v xml:space="preserve"> </v>
      </c>
      <c r="Z227" s="186" t="str">
        <f ca="1">IF(Z$5-$I$5&lt;$A120-1," ",IF(Z$5-$I$5+1&gt;'Primary Inputs'!$C$17,0,(SUM(OFFSET($I$77,0,Z$5-$I$5-$A120+1)))*$C173))</f>
        <v xml:space="preserve"> </v>
      </c>
      <c r="AA227" s="186" t="str">
        <f ca="1">IF(AA$5-$I$5&lt;$A120-1," ",IF(AA$5-$I$5+1&gt;'Primary Inputs'!$C$17,0,(SUM(OFFSET($I$77,0,AA$5-$I$5-$A120+1)))*$C173))</f>
        <v xml:space="preserve"> </v>
      </c>
      <c r="AB227" s="186" t="str">
        <f ca="1">IF(AB$5-$I$5&lt;$A120-1," ",IF(AB$5-$I$5+1&gt;'Primary Inputs'!$C$17,0,(SUM(OFFSET($I$77,0,AB$5-$I$5-$A120+1)))*$C173))</f>
        <v xml:space="preserve"> </v>
      </c>
      <c r="AC227" s="186" t="str">
        <f ca="1">IF(AC$5-$I$5&lt;$A120-1," ",IF(AC$5-$I$5+1&gt;'Primary Inputs'!$C$17,0,(SUM(OFFSET($I$77,0,AC$5-$I$5-$A120+1)))*$C173))</f>
        <v xml:space="preserve"> </v>
      </c>
      <c r="AD227" s="186" t="str">
        <f ca="1">IF(AD$5-$I$5&lt;$A120-1," ",IF(AD$5-$I$5+1&gt;'Primary Inputs'!$C$17,0,(SUM(OFFSET($I$77,0,AD$5-$I$5-$A120+1)))*$C173))</f>
        <v xml:space="preserve"> </v>
      </c>
      <c r="AE227" s="186" t="str">
        <f ca="1">IF(AE$5-$I$5&lt;$A120-1," ",IF(AE$5-$I$5+1&gt;'Primary Inputs'!$C$17,0,(SUM(OFFSET($I$77,0,AE$5-$I$5-$A120+1)))*$C173))</f>
        <v xml:space="preserve"> </v>
      </c>
      <c r="AF227" s="186" t="str">
        <f ca="1">IF(AF$5-$I$5&lt;$A120-1," ",IF(AF$5-$I$5+1&gt;'Primary Inputs'!$C$17,0,(SUM(OFFSET($I$77,0,AF$5-$I$5-$A120+1)))*$C173))</f>
        <v xml:space="preserve"> </v>
      </c>
      <c r="AG227" s="186" t="str">
        <f ca="1">IF(AG$5-$I$5&lt;$A120-1," ",IF(AG$5-$I$5+1&gt;'Primary Inputs'!$C$17,0,(SUM(OFFSET($I$77,0,AG$5-$I$5-$A120+1)))*$C173))</f>
        <v xml:space="preserve"> </v>
      </c>
      <c r="AH227" s="186" t="str">
        <f ca="1">IF(AH$5-$I$5&lt;$A120-1," ",IF(AH$5-$I$5+1&gt;'Primary Inputs'!$C$17,0,(SUM(OFFSET($I$77,0,AH$5-$I$5-$A120+1)))*$C173))</f>
        <v xml:space="preserve"> </v>
      </c>
      <c r="AI227" s="186" t="str">
        <f ca="1">IF(AI$5-$I$5&lt;$A120-1," ",IF(AI$5-$I$5+1&gt;'Primary Inputs'!$C$17,0,(SUM(OFFSET($I$77,0,AI$5-$I$5-$A120+1)))*$C173))</f>
        <v xml:space="preserve"> </v>
      </c>
      <c r="AJ227" s="186" t="str">
        <f ca="1">IF(AJ$5-$I$5&lt;$A120-1," ",IF(AJ$5-$I$5+1&gt;'Primary Inputs'!$C$17,0,(SUM(OFFSET($I$77,0,AJ$5-$I$5-$A120+1)))*$C173))</f>
        <v xml:space="preserve"> </v>
      </c>
      <c r="AK227" s="186" t="str">
        <f ca="1">IF(AK$5-$I$5&lt;$A120-1," ",IF(AK$5-$I$5+1&gt;'Primary Inputs'!$C$17,0,(SUM(OFFSET($I$77,0,AK$5-$I$5-$A120+1)))*$C173))</f>
        <v xml:space="preserve"> </v>
      </c>
      <c r="AL227" s="186" t="str">
        <f ca="1">IF(AL$5-$I$5&lt;$A120-1," ",IF(AL$5-$I$5+1&gt;'Primary Inputs'!$C$17,0,(SUM(OFFSET($I$77,0,AL$5-$I$5-$A120+1)))*$C173))</f>
        <v xml:space="preserve"> </v>
      </c>
      <c r="AM227" s="186" t="str">
        <f ca="1">IF(AM$5-$I$5&lt;$A120-1," ",IF(AM$5-$I$5+1&gt;'Primary Inputs'!$C$17,0,(SUM(OFFSET($I$77,0,AM$5-$I$5-$A120+1)))*$C173))</f>
        <v xml:space="preserve"> </v>
      </c>
      <c r="AN227" s="186" t="str">
        <f ca="1">IF(AN$5-$I$5&lt;$A120-1," ",IF(AN$5-$I$5+1&gt;'Primary Inputs'!$C$17,0,(SUM(OFFSET($I$77,0,AN$5-$I$5-$A120+1)))*$C173))</f>
        <v xml:space="preserve"> </v>
      </c>
      <c r="AO227" s="186" t="str">
        <f ca="1">IF(AO$5-$I$5&lt;$A120-1," ",IF(AO$5-$I$5+1&gt;'Primary Inputs'!$C$17,0,(SUM(OFFSET($I$77,0,AO$5-$I$5-$A120+1)))*$C173))</f>
        <v xml:space="preserve"> </v>
      </c>
      <c r="AP227" s="186" t="str">
        <f ca="1">IF(AP$5-$I$5&lt;$A120-1," ",IF(AP$5-$I$5+1&gt;'Primary Inputs'!$C$17,0,(SUM(OFFSET($I$77,0,AP$5-$I$5-$A120+1)))*$C173))</f>
        <v xml:space="preserve"> </v>
      </c>
      <c r="AQ227" s="186" t="str">
        <f ca="1">IF(AQ$5-$I$5&lt;$A120-1," ",IF(AQ$5-$I$5+1&gt;'Primary Inputs'!$C$17,0,(SUM(OFFSET($I$77,0,AQ$5-$I$5-$A120+1)))*$C173))</f>
        <v xml:space="preserve"> </v>
      </c>
      <c r="AR227" s="186" t="str">
        <f ca="1">IF(AR$5-$I$5&lt;$A120-1," ",IF(AR$5-$I$5+1&gt;'Primary Inputs'!$C$17,0,(SUM(OFFSET($I$77,0,AR$5-$I$5-$A120+1)))*$C173))</f>
        <v xml:space="preserve"> </v>
      </c>
      <c r="AS227" s="186" t="str">
        <f ca="1">IF(AS$5-$I$5&lt;$A120-1," ",IF(AS$5-$I$5+1&gt;'Primary Inputs'!$C$17,0,(SUM(OFFSET($I$77,0,AS$5-$I$5-$A120+1)))*$C173))</f>
        <v xml:space="preserve"> </v>
      </c>
      <c r="AT227" s="186" t="str">
        <f ca="1">IF(AT$5-$I$5&lt;$A120-1," ",IF(AT$5-$I$5+1&gt;'Primary Inputs'!$C$17,0,(SUM(OFFSET($I$77,0,AT$5-$I$5-$A120+1)))*$C173))</f>
        <v xml:space="preserve"> </v>
      </c>
      <c r="AU227" s="186" t="str">
        <f ca="1">IF(AU$5-$I$5&lt;$A120-1," ",IF(AU$5-$I$5+1&gt;'Primary Inputs'!$C$17,0,(SUM(OFFSET($I$77,0,AU$5-$I$5-$A120+1)))*$C173))</f>
        <v xml:space="preserve"> </v>
      </c>
      <c r="AV227" s="186" t="str">
        <f ca="1">IF(AV$5-$I$5&lt;$A120-1," ",IF(AV$5-$I$5+1&gt;'Primary Inputs'!$C$17,0,(SUM(OFFSET($I$77,0,AV$5-$I$5-$A120+1)))*$C173))</f>
        <v xml:space="preserve"> </v>
      </c>
      <c r="AW227" s="186">
        <f ca="1">IF(AW$5-$I$5&lt;$A120-1," ",IF(AW$5-$I$5+1&gt;'Primary Inputs'!$C$17,0,(SUM(OFFSET($I$77,0,AW$5-$I$5-$A120+1)))*$C173))</f>
        <v>0</v>
      </c>
      <c r="AX227" s="186">
        <f ca="1">IF(AX$5-$I$5&lt;$A120-1," ",IF(AX$5-$I$5+1&gt;'Primary Inputs'!$C$17,0,(SUM(OFFSET($I$77,0,AX$5-$I$5-$A120+1)))*$C173))</f>
        <v>0</v>
      </c>
      <c r="AY227" s="186">
        <f ca="1">IF(AY$5-$I$5&lt;$A120-1," ",IF(AY$5-$I$5+1&gt;'Primary Inputs'!$C$17,0,(SUM(OFFSET($I$77,0,AY$5-$I$5-$A120+1)))*$C173))</f>
        <v>0</v>
      </c>
      <c r="AZ227" s="186">
        <f ca="1">IF(AZ$5-$I$5&lt;$A120-1," ",IF(AZ$5-$I$5+1&gt;'Primary Inputs'!$C$17,0,(SUM(OFFSET($I$77,0,AZ$5-$I$5-$A120+1)))*$C173))</f>
        <v>0</v>
      </c>
      <c r="BA227" s="186">
        <f ca="1">IF(BA$5-$I$5&lt;$A120-1," ",IF(BA$5-$I$5+1&gt;'Primary Inputs'!$C$17,0,(SUM(OFFSET($I$77,0,BA$5-$I$5-$A120+1)))*$C173))</f>
        <v>0</v>
      </c>
      <c r="BB227" s="186">
        <f ca="1">IF(BB$5-$I$5&lt;$A120-1," ",IF(BB$5-$I$5+1&gt;'Primary Inputs'!$C$17,0,(SUM(OFFSET($I$77,0,BB$5-$I$5-$A120+1)))*$C173))</f>
        <v>0</v>
      </c>
      <c r="BC227" s="186">
        <f ca="1">IF(BC$5-$I$5&lt;$A120-1," ",IF(BC$5-$I$5+1&gt;'Primary Inputs'!$C$17,0,(SUM(OFFSET($I$77,0,BC$5-$I$5-$A120+1)))*$C173))</f>
        <v>0</v>
      </c>
      <c r="BD227" s="186">
        <f ca="1">IF(BD$5-$I$5&lt;$A120-1," ",IF(BD$5-$I$5+1&gt;'Primary Inputs'!$C$17,0,(SUM(OFFSET($I$77,0,BD$5-$I$5-$A120+1)))*$C173))</f>
        <v>0</v>
      </c>
      <c r="BE227" s="186">
        <f ca="1">IF(BE$5-$I$5&lt;$A120-1," ",IF(BE$5-$I$5+1&gt;'Primary Inputs'!$C$17,0,(SUM(OFFSET($I$77,0,BE$5-$I$5-$A120+1)))*$C173))</f>
        <v>0</v>
      </c>
      <c r="BF227" s="186">
        <f ca="1">IF(BF$5-$I$5&lt;$A120-1," ",IF(BF$5-$I$5+1&gt;'Primary Inputs'!$C$17,0,(SUM(OFFSET($I$77,0,BF$5-$I$5-$A120+1)))*$C173))</f>
        <v>0</v>
      </c>
    </row>
    <row r="228" spans="2:58">
      <c r="B228" s="134" t="s">
        <v>214</v>
      </c>
      <c r="C228" s="134">
        <f t="shared" ca="1" si="7"/>
        <v>0</v>
      </c>
      <c r="I228" s="186" t="str">
        <f ca="1">IF(I$5-$I$5&lt;$A121-1," ",IF(I$5-$I$5+1&gt;'Primary Inputs'!$C$17,0,(SUM(OFFSET($I$77,0,I$5-$I$5-$A121+1)))*$C174))</f>
        <v xml:space="preserve"> </v>
      </c>
      <c r="J228" s="186" t="str">
        <f ca="1">IF(J$5-$I$5&lt;$A121-1," ",IF(J$5-$I$5+1&gt;'Primary Inputs'!$C$17,0,(SUM(OFFSET($I$77,0,J$5-$I$5-$A121+1)))*$C174))</f>
        <v xml:space="preserve"> </v>
      </c>
      <c r="K228" s="186" t="str">
        <f ca="1">IF(K$5-$I$5&lt;$A121-1," ",IF(K$5-$I$5+1&gt;'Primary Inputs'!$C$17,0,(SUM(OFFSET($I$77,0,K$5-$I$5-$A121+1)))*$C174))</f>
        <v xml:space="preserve"> </v>
      </c>
      <c r="L228" s="186" t="str">
        <f ca="1">IF(L$5-$I$5&lt;$A121-1," ",IF(L$5-$I$5+1&gt;'Primary Inputs'!$C$17,0,(SUM(OFFSET($I$77,0,L$5-$I$5-$A121+1)))*$C174))</f>
        <v xml:space="preserve"> </v>
      </c>
      <c r="M228" s="186" t="str">
        <f ca="1">IF(M$5-$I$5&lt;$A121-1," ",IF(M$5-$I$5+1&gt;'Primary Inputs'!$C$17,0,(SUM(OFFSET($I$77,0,M$5-$I$5-$A121+1)))*$C174))</f>
        <v xml:space="preserve"> </v>
      </c>
      <c r="N228" s="186" t="str">
        <f ca="1">IF(N$5-$I$5&lt;$A121-1," ",IF(N$5-$I$5+1&gt;'Primary Inputs'!$C$17,0,(SUM(OFFSET($I$77,0,N$5-$I$5-$A121+1)))*$C174))</f>
        <v xml:space="preserve"> </v>
      </c>
      <c r="O228" s="186" t="str">
        <f ca="1">IF(O$5-$I$5&lt;$A121-1," ",IF(O$5-$I$5+1&gt;'Primary Inputs'!$C$17,0,(SUM(OFFSET($I$77,0,O$5-$I$5-$A121+1)))*$C174))</f>
        <v xml:space="preserve"> </v>
      </c>
      <c r="P228" s="186" t="str">
        <f ca="1">IF(P$5-$I$5&lt;$A121-1," ",IF(P$5-$I$5+1&gt;'Primary Inputs'!$C$17,0,(SUM(OFFSET($I$77,0,P$5-$I$5-$A121+1)))*$C174))</f>
        <v xml:space="preserve"> </v>
      </c>
      <c r="Q228" s="186" t="str">
        <f ca="1">IF(Q$5-$I$5&lt;$A121-1," ",IF(Q$5-$I$5+1&gt;'Primary Inputs'!$C$17,0,(SUM(OFFSET($I$77,0,Q$5-$I$5-$A121+1)))*$C174))</f>
        <v xml:space="preserve"> </v>
      </c>
      <c r="R228" s="186" t="str">
        <f ca="1">IF(R$5-$I$5&lt;$A121-1," ",IF(R$5-$I$5+1&gt;'Primary Inputs'!$C$17,0,(SUM(OFFSET($I$77,0,R$5-$I$5-$A121+1)))*$C174))</f>
        <v xml:space="preserve"> </v>
      </c>
      <c r="S228" s="186" t="str">
        <f ca="1">IF(S$5-$I$5&lt;$A121-1," ",IF(S$5-$I$5+1&gt;'Primary Inputs'!$C$17,0,(SUM(OFFSET($I$77,0,S$5-$I$5-$A121+1)))*$C174))</f>
        <v xml:space="preserve"> </v>
      </c>
      <c r="T228" s="186" t="str">
        <f ca="1">IF(T$5-$I$5&lt;$A121-1," ",IF(T$5-$I$5+1&gt;'Primary Inputs'!$C$17,0,(SUM(OFFSET($I$77,0,T$5-$I$5-$A121+1)))*$C174))</f>
        <v xml:space="preserve"> </v>
      </c>
      <c r="U228" s="186" t="str">
        <f ca="1">IF(U$5-$I$5&lt;$A121-1," ",IF(U$5-$I$5+1&gt;'Primary Inputs'!$C$17,0,(SUM(OFFSET($I$77,0,U$5-$I$5-$A121+1)))*$C174))</f>
        <v xml:space="preserve"> </v>
      </c>
      <c r="V228" s="186" t="str">
        <f ca="1">IF(V$5-$I$5&lt;$A121-1," ",IF(V$5-$I$5+1&gt;'Primary Inputs'!$C$17,0,(SUM(OFFSET($I$77,0,V$5-$I$5-$A121+1)))*$C174))</f>
        <v xml:space="preserve"> </v>
      </c>
      <c r="W228" s="186" t="str">
        <f ca="1">IF(W$5-$I$5&lt;$A121-1," ",IF(W$5-$I$5+1&gt;'Primary Inputs'!$C$17,0,(SUM(OFFSET($I$77,0,W$5-$I$5-$A121+1)))*$C174))</f>
        <v xml:space="preserve"> </v>
      </c>
      <c r="X228" s="186" t="str">
        <f ca="1">IF(X$5-$I$5&lt;$A121-1," ",IF(X$5-$I$5+1&gt;'Primary Inputs'!$C$17,0,(SUM(OFFSET($I$77,0,X$5-$I$5-$A121+1)))*$C174))</f>
        <v xml:space="preserve"> </v>
      </c>
      <c r="Y228" s="186" t="str">
        <f ca="1">IF(Y$5-$I$5&lt;$A121-1," ",IF(Y$5-$I$5+1&gt;'Primary Inputs'!$C$17,0,(SUM(OFFSET($I$77,0,Y$5-$I$5-$A121+1)))*$C174))</f>
        <v xml:space="preserve"> </v>
      </c>
      <c r="Z228" s="186" t="str">
        <f ca="1">IF(Z$5-$I$5&lt;$A121-1," ",IF(Z$5-$I$5+1&gt;'Primary Inputs'!$C$17,0,(SUM(OFFSET($I$77,0,Z$5-$I$5-$A121+1)))*$C174))</f>
        <v xml:space="preserve"> </v>
      </c>
      <c r="AA228" s="186" t="str">
        <f ca="1">IF(AA$5-$I$5&lt;$A121-1," ",IF(AA$5-$I$5+1&gt;'Primary Inputs'!$C$17,0,(SUM(OFFSET($I$77,0,AA$5-$I$5-$A121+1)))*$C174))</f>
        <v xml:space="preserve"> </v>
      </c>
      <c r="AB228" s="186" t="str">
        <f ca="1">IF(AB$5-$I$5&lt;$A121-1," ",IF(AB$5-$I$5+1&gt;'Primary Inputs'!$C$17,0,(SUM(OFFSET($I$77,0,AB$5-$I$5-$A121+1)))*$C174))</f>
        <v xml:space="preserve"> </v>
      </c>
      <c r="AC228" s="186" t="str">
        <f ca="1">IF(AC$5-$I$5&lt;$A121-1," ",IF(AC$5-$I$5+1&gt;'Primary Inputs'!$C$17,0,(SUM(OFFSET($I$77,0,AC$5-$I$5-$A121+1)))*$C174))</f>
        <v xml:space="preserve"> </v>
      </c>
      <c r="AD228" s="186" t="str">
        <f ca="1">IF(AD$5-$I$5&lt;$A121-1," ",IF(AD$5-$I$5+1&gt;'Primary Inputs'!$C$17,0,(SUM(OFFSET($I$77,0,AD$5-$I$5-$A121+1)))*$C174))</f>
        <v xml:space="preserve"> </v>
      </c>
      <c r="AE228" s="186" t="str">
        <f ca="1">IF(AE$5-$I$5&lt;$A121-1," ",IF(AE$5-$I$5+1&gt;'Primary Inputs'!$C$17,0,(SUM(OFFSET($I$77,0,AE$5-$I$5-$A121+1)))*$C174))</f>
        <v xml:space="preserve"> </v>
      </c>
      <c r="AF228" s="186" t="str">
        <f ca="1">IF(AF$5-$I$5&lt;$A121-1," ",IF(AF$5-$I$5+1&gt;'Primary Inputs'!$C$17,0,(SUM(OFFSET($I$77,0,AF$5-$I$5-$A121+1)))*$C174))</f>
        <v xml:space="preserve"> </v>
      </c>
      <c r="AG228" s="186" t="str">
        <f ca="1">IF(AG$5-$I$5&lt;$A121-1," ",IF(AG$5-$I$5+1&gt;'Primary Inputs'!$C$17,0,(SUM(OFFSET($I$77,0,AG$5-$I$5-$A121+1)))*$C174))</f>
        <v xml:space="preserve"> </v>
      </c>
      <c r="AH228" s="186" t="str">
        <f ca="1">IF(AH$5-$I$5&lt;$A121-1," ",IF(AH$5-$I$5+1&gt;'Primary Inputs'!$C$17,0,(SUM(OFFSET($I$77,0,AH$5-$I$5-$A121+1)))*$C174))</f>
        <v xml:space="preserve"> </v>
      </c>
      <c r="AI228" s="186" t="str">
        <f ca="1">IF(AI$5-$I$5&lt;$A121-1," ",IF(AI$5-$I$5+1&gt;'Primary Inputs'!$C$17,0,(SUM(OFFSET($I$77,0,AI$5-$I$5-$A121+1)))*$C174))</f>
        <v xml:space="preserve"> </v>
      </c>
      <c r="AJ228" s="186" t="str">
        <f ca="1">IF(AJ$5-$I$5&lt;$A121-1," ",IF(AJ$5-$I$5+1&gt;'Primary Inputs'!$C$17,0,(SUM(OFFSET($I$77,0,AJ$5-$I$5-$A121+1)))*$C174))</f>
        <v xml:space="preserve"> </v>
      </c>
      <c r="AK228" s="186" t="str">
        <f ca="1">IF(AK$5-$I$5&lt;$A121-1," ",IF(AK$5-$I$5+1&gt;'Primary Inputs'!$C$17,0,(SUM(OFFSET($I$77,0,AK$5-$I$5-$A121+1)))*$C174))</f>
        <v xml:space="preserve"> </v>
      </c>
      <c r="AL228" s="186" t="str">
        <f ca="1">IF(AL$5-$I$5&lt;$A121-1," ",IF(AL$5-$I$5+1&gt;'Primary Inputs'!$C$17,0,(SUM(OFFSET($I$77,0,AL$5-$I$5-$A121+1)))*$C174))</f>
        <v xml:space="preserve"> </v>
      </c>
      <c r="AM228" s="186" t="str">
        <f ca="1">IF(AM$5-$I$5&lt;$A121-1," ",IF(AM$5-$I$5+1&gt;'Primary Inputs'!$C$17,0,(SUM(OFFSET($I$77,0,AM$5-$I$5-$A121+1)))*$C174))</f>
        <v xml:space="preserve"> </v>
      </c>
      <c r="AN228" s="186" t="str">
        <f ca="1">IF(AN$5-$I$5&lt;$A121-1," ",IF(AN$5-$I$5+1&gt;'Primary Inputs'!$C$17,0,(SUM(OFFSET($I$77,0,AN$5-$I$5-$A121+1)))*$C174))</f>
        <v xml:space="preserve"> </v>
      </c>
      <c r="AO228" s="186" t="str">
        <f ca="1">IF(AO$5-$I$5&lt;$A121-1," ",IF(AO$5-$I$5+1&gt;'Primary Inputs'!$C$17,0,(SUM(OFFSET($I$77,0,AO$5-$I$5-$A121+1)))*$C174))</f>
        <v xml:space="preserve"> </v>
      </c>
      <c r="AP228" s="186" t="str">
        <f ca="1">IF(AP$5-$I$5&lt;$A121-1," ",IF(AP$5-$I$5+1&gt;'Primary Inputs'!$C$17,0,(SUM(OFFSET($I$77,0,AP$5-$I$5-$A121+1)))*$C174))</f>
        <v xml:space="preserve"> </v>
      </c>
      <c r="AQ228" s="186" t="str">
        <f ca="1">IF(AQ$5-$I$5&lt;$A121-1," ",IF(AQ$5-$I$5+1&gt;'Primary Inputs'!$C$17,0,(SUM(OFFSET($I$77,0,AQ$5-$I$5-$A121+1)))*$C174))</f>
        <v xml:space="preserve"> </v>
      </c>
      <c r="AR228" s="186" t="str">
        <f ca="1">IF(AR$5-$I$5&lt;$A121-1," ",IF(AR$5-$I$5+1&gt;'Primary Inputs'!$C$17,0,(SUM(OFFSET($I$77,0,AR$5-$I$5-$A121+1)))*$C174))</f>
        <v xml:space="preserve"> </v>
      </c>
      <c r="AS228" s="186" t="str">
        <f ca="1">IF(AS$5-$I$5&lt;$A121-1," ",IF(AS$5-$I$5+1&gt;'Primary Inputs'!$C$17,0,(SUM(OFFSET($I$77,0,AS$5-$I$5-$A121+1)))*$C174))</f>
        <v xml:space="preserve"> </v>
      </c>
      <c r="AT228" s="186" t="str">
        <f ca="1">IF(AT$5-$I$5&lt;$A121-1," ",IF(AT$5-$I$5+1&gt;'Primary Inputs'!$C$17,0,(SUM(OFFSET($I$77,0,AT$5-$I$5-$A121+1)))*$C174))</f>
        <v xml:space="preserve"> </v>
      </c>
      <c r="AU228" s="186" t="str">
        <f ca="1">IF(AU$5-$I$5&lt;$A121-1," ",IF(AU$5-$I$5+1&gt;'Primary Inputs'!$C$17,0,(SUM(OFFSET($I$77,0,AU$5-$I$5-$A121+1)))*$C174))</f>
        <v xml:space="preserve"> </v>
      </c>
      <c r="AV228" s="186" t="str">
        <f ca="1">IF(AV$5-$I$5&lt;$A121-1," ",IF(AV$5-$I$5+1&gt;'Primary Inputs'!$C$17,0,(SUM(OFFSET($I$77,0,AV$5-$I$5-$A121+1)))*$C174))</f>
        <v xml:space="preserve"> </v>
      </c>
      <c r="AW228" s="186" t="str">
        <f ca="1">IF(AW$5-$I$5&lt;$A121-1," ",IF(AW$5-$I$5+1&gt;'Primary Inputs'!$C$17,0,(SUM(OFFSET($I$77,0,AW$5-$I$5-$A121+1)))*$C174))</f>
        <v xml:space="preserve"> </v>
      </c>
      <c r="AX228" s="186">
        <f ca="1">IF(AX$5-$I$5&lt;$A121-1," ",IF(AX$5-$I$5+1&gt;'Primary Inputs'!$C$17,0,(SUM(OFFSET($I$77,0,AX$5-$I$5-$A121+1)))*$C174))</f>
        <v>0</v>
      </c>
      <c r="AY228" s="186">
        <f ca="1">IF(AY$5-$I$5&lt;$A121-1," ",IF(AY$5-$I$5+1&gt;'Primary Inputs'!$C$17,0,(SUM(OFFSET($I$77,0,AY$5-$I$5-$A121+1)))*$C174))</f>
        <v>0</v>
      </c>
      <c r="AZ228" s="186">
        <f ca="1">IF(AZ$5-$I$5&lt;$A121-1," ",IF(AZ$5-$I$5+1&gt;'Primary Inputs'!$C$17,0,(SUM(OFFSET($I$77,0,AZ$5-$I$5-$A121+1)))*$C174))</f>
        <v>0</v>
      </c>
      <c r="BA228" s="186">
        <f ca="1">IF(BA$5-$I$5&lt;$A121-1," ",IF(BA$5-$I$5+1&gt;'Primary Inputs'!$C$17,0,(SUM(OFFSET($I$77,0,BA$5-$I$5-$A121+1)))*$C174))</f>
        <v>0</v>
      </c>
      <c r="BB228" s="186">
        <f ca="1">IF(BB$5-$I$5&lt;$A121-1," ",IF(BB$5-$I$5+1&gt;'Primary Inputs'!$C$17,0,(SUM(OFFSET($I$77,0,BB$5-$I$5-$A121+1)))*$C174))</f>
        <v>0</v>
      </c>
      <c r="BC228" s="186">
        <f ca="1">IF(BC$5-$I$5&lt;$A121-1," ",IF(BC$5-$I$5+1&gt;'Primary Inputs'!$C$17,0,(SUM(OFFSET($I$77,0,BC$5-$I$5-$A121+1)))*$C174))</f>
        <v>0</v>
      </c>
      <c r="BD228" s="186">
        <f ca="1">IF(BD$5-$I$5&lt;$A121-1," ",IF(BD$5-$I$5+1&gt;'Primary Inputs'!$C$17,0,(SUM(OFFSET($I$77,0,BD$5-$I$5-$A121+1)))*$C174))</f>
        <v>0</v>
      </c>
      <c r="BE228" s="186">
        <f ca="1">IF(BE$5-$I$5&lt;$A121-1," ",IF(BE$5-$I$5+1&gt;'Primary Inputs'!$C$17,0,(SUM(OFFSET($I$77,0,BE$5-$I$5-$A121+1)))*$C174))</f>
        <v>0</v>
      </c>
      <c r="BF228" s="186">
        <f ca="1">IF(BF$5-$I$5&lt;$A121-1," ",IF(BF$5-$I$5+1&gt;'Primary Inputs'!$C$17,0,(SUM(OFFSET($I$77,0,BF$5-$I$5-$A121+1)))*$C174))</f>
        <v>0</v>
      </c>
    </row>
    <row r="229" spans="2:58">
      <c r="B229" s="134" t="s">
        <v>215</v>
      </c>
      <c r="C229" s="134">
        <f t="shared" ca="1" si="7"/>
        <v>0</v>
      </c>
      <c r="I229" s="186" t="str">
        <f ca="1">IF(I$5-$I$5&lt;$A122-1," ",IF(I$5-$I$5+1&gt;'Primary Inputs'!$C$17,0,(SUM(OFFSET($I$77,0,I$5-$I$5-$A122+1)))*$C175))</f>
        <v xml:space="preserve"> </v>
      </c>
      <c r="J229" s="186" t="str">
        <f ca="1">IF(J$5-$I$5&lt;$A122-1," ",IF(J$5-$I$5+1&gt;'Primary Inputs'!$C$17,0,(SUM(OFFSET($I$77,0,J$5-$I$5-$A122+1)))*$C175))</f>
        <v xml:space="preserve"> </v>
      </c>
      <c r="K229" s="186" t="str">
        <f ca="1">IF(K$5-$I$5&lt;$A122-1," ",IF(K$5-$I$5+1&gt;'Primary Inputs'!$C$17,0,(SUM(OFFSET($I$77,0,K$5-$I$5-$A122+1)))*$C175))</f>
        <v xml:space="preserve"> </v>
      </c>
      <c r="L229" s="186" t="str">
        <f ca="1">IF(L$5-$I$5&lt;$A122-1," ",IF(L$5-$I$5+1&gt;'Primary Inputs'!$C$17,0,(SUM(OFFSET($I$77,0,L$5-$I$5-$A122+1)))*$C175))</f>
        <v xml:space="preserve"> </v>
      </c>
      <c r="M229" s="186" t="str">
        <f ca="1">IF(M$5-$I$5&lt;$A122-1," ",IF(M$5-$I$5+1&gt;'Primary Inputs'!$C$17,0,(SUM(OFFSET($I$77,0,M$5-$I$5-$A122+1)))*$C175))</f>
        <v xml:space="preserve"> </v>
      </c>
      <c r="N229" s="186" t="str">
        <f ca="1">IF(N$5-$I$5&lt;$A122-1," ",IF(N$5-$I$5+1&gt;'Primary Inputs'!$C$17,0,(SUM(OFFSET($I$77,0,N$5-$I$5-$A122+1)))*$C175))</f>
        <v xml:space="preserve"> </v>
      </c>
      <c r="O229" s="186" t="str">
        <f ca="1">IF(O$5-$I$5&lt;$A122-1," ",IF(O$5-$I$5+1&gt;'Primary Inputs'!$C$17,0,(SUM(OFFSET($I$77,0,O$5-$I$5-$A122+1)))*$C175))</f>
        <v xml:space="preserve"> </v>
      </c>
      <c r="P229" s="186" t="str">
        <f ca="1">IF(P$5-$I$5&lt;$A122-1," ",IF(P$5-$I$5+1&gt;'Primary Inputs'!$C$17,0,(SUM(OFFSET($I$77,0,P$5-$I$5-$A122+1)))*$C175))</f>
        <v xml:space="preserve"> </v>
      </c>
      <c r="Q229" s="186" t="str">
        <f ca="1">IF(Q$5-$I$5&lt;$A122-1," ",IF(Q$5-$I$5+1&gt;'Primary Inputs'!$C$17,0,(SUM(OFFSET($I$77,0,Q$5-$I$5-$A122+1)))*$C175))</f>
        <v xml:space="preserve"> </v>
      </c>
      <c r="R229" s="186" t="str">
        <f ca="1">IF(R$5-$I$5&lt;$A122-1," ",IF(R$5-$I$5+1&gt;'Primary Inputs'!$C$17,0,(SUM(OFFSET($I$77,0,R$5-$I$5-$A122+1)))*$C175))</f>
        <v xml:space="preserve"> </v>
      </c>
      <c r="S229" s="186" t="str">
        <f ca="1">IF(S$5-$I$5&lt;$A122-1," ",IF(S$5-$I$5+1&gt;'Primary Inputs'!$C$17,0,(SUM(OFFSET($I$77,0,S$5-$I$5-$A122+1)))*$C175))</f>
        <v xml:space="preserve"> </v>
      </c>
      <c r="T229" s="186" t="str">
        <f ca="1">IF(T$5-$I$5&lt;$A122-1," ",IF(T$5-$I$5+1&gt;'Primary Inputs'!$C$17,0,(SUM(OFFSET($I$77,0,T$5-$I$5-$A122+1)))*$C175))</f>
        <v xml:space="preserve"> </v>
      </c>
      <c r="U229" s="186" t="str">
        <f ca="1">IF(U$5-$I$5&lt;$A122-1," ",IF(U$5-$I$5+1&gt;'Primary Inputs'!$C$17,0,(SUM(OFFSET($I$77,0,U$5-$I$5-$A122+1)))*$C175))</f>
        <v xml:space="preserve"> </v>
      </c>
      <c r="V229" s="186" t="str">
        <f ca="1">IF(V$5-$I$5&lt;$A122-1," ",IF(V$5-$I$5+1&gt;'Primary Inputs'!$C$17,0,(SUM(OFFSET($I$77,0,V$5-$I$5-$A122+1)))*$C175))</f>
        <v xml:space="preserve"> </v>
      </c>
      <c r="W229" s="186" t="str">
        <f ca="1">IF(W$5-$I$5&lt;$A122-1," ",IF(W$5-$I$5+1&gt;'Primary Inputs'!$C$17,0,(SUM(OFFSET($I$77,0,W$5-$I$5-$A122+1)))*$C175))</f>
        <v xml:space="preserve"> </v>
      </c>
      <c r="X229" s="186" t="str">
        <f ca="1">IF(X$5-$I$5&lt;$A122-1," ",IF(X$5-$I$5+1&gt;'Primary Inputs'!$C$17,0,(SUM(OFFSET($I$77,0,X$5-$I$5-$A122+1)))*$C175))</f>
        <v xml:space="preserve"> </v>
      </c>
      <c r="Y229" s="186" t="str">
        <f ca="1">IF(Y$5-$I$5&lt;$A122-1," ",IF(Y$5-$I$5+1&gt;'Primary Inputs'!$C$17,0,(SUM(OFFSET($I$77,0,Y$5-$I$5-$A122+1)))*$C175))</f>
        <v xml:space="preserve"> </v>
      </c>
      <c r="Z229" s="186" t="str">
        <f ca="1">IF(Z$5-$I$5&lt;$A122-1," ",IF(Z$5-$I$5+1&gt;'Primary Inputs'!$C$17,0,(SUM(OFFSET($I$77,0,Z$5-$I$5-$A122+1)))*$C175))</f>
        <v xml:space="preserve"> </v>
      </c>
      <c r="AA229" s="186" t="str">
        <f ca="1">IF(AA$5-$I$5&lt;$A122-1," ",IF(AA$5-$I$5+1&gt;'Primary Inputs'!$C$17,0,(SUM(OFFSET($I$77,0,AA$5-$I$5-$A122+1)))*$C175))</f>
        <v xml:space="preserve"> </v>
      </c>
      <c r="AB229" s="186" t="str">
        <f ca="1">IF(AB$5-$I$5&lt;$A122-1," ",IF(AB$5-$I$5+1&gt;'Primary Inputs'!$C$17,0,(SUM(OFFSET($I$77,0,AB$5-$I$5-$A122+1)))*$C175))</f>
        <v xml:space="preserve"> </v>
      </c>
      <c r="AC229" s="186" t="str">
        <f ca="1">IF(AC$5-$I$5&lt;$A122-1," ",IF(AC$5-$I$5+1&gt;'Primary Inputs'!$C$17,0,(SUM(OFFSET($I$77,0,AC$5-$I$5-$A122+1)))*$C175))</f>
        <v xml:space="preserve"> </v>
      </c>
      <c r="AD229" s="186" t="str">
        <f ca="1">IF(AD$5-$I$5&lt;$A122-1," ",IF(AD$5-$I$5+1&gt;'Primary Inputs'!$C$17,0,(SUM(OFFSET($I$77,0,AD$5-$I$5-$A122+1)))*$C175))</f>
        <v xml:space="preserve"> </v>
      </c>
      <c r="AE229" s="186" t="str">
        <f ca="1">IF(AE$5-$I$5&lt;$A122-1," ",IF(AE$5-$I$5+1&gt;'Primary Inputs'!$C$17,0,(SUM(OFFSET($I$77,0,AE$5-$I$5-$A122+1)))*$C175))</f>
        <v xml:space="preserve"> </v>
      </c>
      <c r="AF229" s="186" t="str">
        <f ca="1">IF(AF$5-$I$5&lt;$A122-1," ",IF(AF$5-$I$5+1&gt;'Primary Inputs'!$C$17,0,(SUM(OFFSET($I$77,0,AF$5-$I$5-$A122+1)))*$C175))</f>
        <v xml:space="preserve"> </v>
      </c>
      <c r="AG229" s="186" t="str">
        <f ca="1">IF(AG$5-$I$5&lt;$A122-1," ",IF(AG$5-$I$5+1&gt;'Primary Inputs'!$C$17,0,(SUM(OFFSET($I$77,0,AG$5-$I$5-$A122+1)))*$C175))</f>
        <v xml:space="preserve"> </v>
      </c>
      <c r="AH229" s="186" t="str">
        <f ca="1">IF(AH$5-$I$5&lt;$A122-1," ",IF(AH$5-$I$5+1&gt;'Primary Inputs'!$C$17,0,(SUM(OFFSET($I$77,0,AH$5-$I$5-$A122+1)))*$C175))</f>
        <v xml:space="preserve"> </v>
      </c>
      <c r="AI229" s="186" t="str">
        <f ca="1">IF(AI$5-$I$5&lt;$A122-1," ",IF(AI$5-$I$5+1&gt;'Primary Inputs'!$C$17,0,(SUM(OFFSET($I$77,0,AI$5-$I$5-$A122+1)))*$C175))</f>
        <v xml:space="preserve"> </v>
      </c>
      <c r="AJ229" s="186" t="str">
        <f ca="1">IF(AJ$5-$I$5&lt;$A122-1," ",IF(AJ$5-$I$5+1&gt;'Primary Inputs'!$C$17,0,(SUM(OFFSET($I$77,0,AJ$5-$I$5-$A122+1)))*$C175))</f>
        <v xml:space="preserve"> </v>
      </c>
      <c r="AK229" s="186" t="str">
        <f ca="1">IF(AK$5-$I$5&lt;$A122-1," ",IF(AK$5-$I$5+1&gt;'Primary Inputs'!$C$17,0,(SUM(OFFSET($I$77,0,AK$5-$I$5-$A122+1)))*$C175))</f>
        <v xml:space="preserve"> </v>
      </c>
      <c r="AL229" s="186" t="str">
        <f ca="1">IF(AL$5-$I$5&lt;$A122-1," ",IF(AL$5-$I$5+1&gt;'Primary Inputs'!$C$17,0,(SUM(OFFSET($I$77,0,AL$5-$I$5-$A122+1)))*$C175))</f>
        <v xml:space="preserve"> </v>
      </c>
      <c r="AM229" s="186" t="str">
        <f ca="1">IF(AM$5-$I$5&lt;$A122-1," ",IF(AM$5-$I$5+1&gt;'Primary Inputs'!$C$17,0,(SUM(OFFSET($I$77,0,AM$5-$I$5-$A122+1)))*$C175))</f>
        <v xml:space="preserve"> </v>
      </c>
      <c r="AN229" s="186" t="str">
        <f ca="1">IF(AN$5-$I$5&lt;$A122-1," ",IF(AN$5-$I$5+1&gt;'Primary Inputs'!$C$17,0,(SUM(OFFSET($I$77,0,AN$5-$I$5-$A122+1)))*$C175))</f>
        <v xml:space="preserve"> </v>
      </c>
      <c r="AO229" s="186" t="str">
        <f ca="1">IF(AO$5-$I$5&lt;$A122-1," ",IF(AO$5-$I$5+1&gt;'Primary Inputs'!$C$17,0,(SUM(OFFSET($I$77,0,AO$5-$I$5-$A122+1)))*$C175))</f>
        <v xml:space="preserve"> </v>
      </c>
      <c r="AP229" s="186" t="str">
        <f ca="1">IF(AP$5-$I$5&lt;$A122-1," ",IF(AP$5-$I$5+1&gt;'Primary Inputs'!$C$17,0,(SUM(OFFSET($I$77,0,AP$5-$I$5-$A122+1)))*$C175))</f>
        <v xml:space="preserve"> </v>
      </c>
      <c r="AQ229" s="186" t="str">
        <f ca="1">IF(AQ$5-$I$5&lt;$A122-1," ",IF(AQ$5-$I$5+1&gt;'Primary Inputs'!$C$17,0,(SUM(OFFSET($I$77,0,AQ$5-$I$5-$A122+1)))*$C175))</f>
        <v xml:space="preserve"> </v>
      </c>
      <c r="AR229" s="186" t="str">
        <f ca="1">IF(AR$5-$I$5&lt;$A122-1," ",IF(AR$5-$I$5+1&gt;'Primary Inputs'!$C$17,0,(SUM(OFFSET($I$77,0,AR$5-$I$5-$A122+1)))*$C175))</f>
        <v xml:space="preserve"> </v>
      </c>
      <c r="AS229" s="186" t="str">
        <f ca="1">IF(AS$5-$I$5&lt;$A122-1," ",IF(AS$5-$I$5+1&gt;'Primary Inputs'!$C$17,0,(SUM(OFFSET($I$77,0,AS$5-$I$5-$A122+1)))*$C175))</f>
        <v xml:space="preserve"> </v>
      </c>
      <c r="AT229" s="186" t="str">
        <f ca="1">IF(AT$5-$I$5&lt;$A122-1," ",IF(AT$5-$I$5+1&gt;'Primary Inputs'!$C$17,0,(SUM(OFFSET($I$77,0,AT$5-$I$5-$A122+1)))*$C175))</f>
        <v xml:space="preserve"> </v>
      </c>
      <c r="AU229" s="186" t="str">
        <f ca="1">IF(AU$5-$I$5&lt;$A122-1," ",IF(AU$5-$I$5+1&gt;'Primary Inputs'!$C$17,0,(SUM(OFFSET($I$77,0,AU$5-$I$5-$A122+1)))*$C175))</f>
        <v xml:space="preserve"> </v>
      </c>
      <c r="AV229" s="186" t="str">
        <f ca="1">IF(AV$5-$I$5&lt;$A122-1," ",IF(AV$5-$I$5+1&gt;'Primary Inputs'!$C$17,0,(SUM(OFFSET($I$77,0,AV$5-$I$5-$A122+1)))*$C175))</f>
        <v xml:space="preserve"> </v>
      </c>
      <c r="AW229" s="186" t="str">
        <f ca="1">IF(AW$5-$I$5&lt;$A122-1," ",IF(AW$5-$I$5+1&gt;'Primary Inputs'!$C$17,0,(SUM(OFFSET($I$77,0,AW$5-$I$5-$A122+1)))*$C175))</f>
        <v xml:space="preserve"> </v>
      </c>
      <c r="AX229" s="186" t="str">
        <f ca="1">IF(AX$5-$I$5&lt;$A122-1," ",IF(AX$5-$I$5+1&gt;'Primary Inputs'!$C$17,0,(SUM(OFFSET($I$77,0,AX$5-$I$5-$A122+1)))*$C175))</f>
        <v xml:space="preserve"> </v>
      </c>
      <c r="AY229" s="186">
        <f ca="1">IF(AY$5-$I$5&lt;$A122-1," ",IF(AY$5-$I$5+1&gt;'Primary Inputs'!$C$17,0,(SUM(OFFSET($I$77,0,AY$5-$I$5-$A122+1)))*$C175))</f>
        <v>0</v>
      </c>
      <c r="AZ229" s="186">
        <f ca="1">IF(AZ$5-$I$5&lt;$A122-1," ",IF(AZ$5-$I$5+1&gt;'Primary Inputs'!$C$17,0,(SUM(OFFSET($I$77,0,AZ$5-$I$5-$A122+1)))*$C175))</f>
        <v>0</v>
      </c>
      <c r="BA229" s="186">
        <f ca="1">IF(BA$5-$I$5&lt;$A122-1," ",IF(BA$5-$I$5+1&gt;'Primary Inputs'!$C$17,0,(SUM(OFFSET($I$77,0,BA$5-$I$5-$A122+1)))*$C175))</f>
        <v>0</v>
      </c>
      <c r="BB229" s="186">
        <f ca="1">IF(BB$5-$I$5&lt;$A122-1," ",IF(BB$5-$I$5+1&gt;'Primary Inputs'!$C$17,0,(SUM(OFFSET($I$77,0,BB$5-$I$5-$A122+1)))*$C175))</f>
        <v>0</v>
      </c>
      <c r="BC229" s="186">
        <f ca="1">IF(BC$5-$I$5&lt;$A122-1," ",IF(BC$5-$I$5+1&gt;'Primary Inputs'!$C$17,0,(SUM(OFFSET($I$77,0,BC$5-$I$5-$A122+1)))*$C175))</f>
        <v>0</v>
      </c>
      <c r="BD229" s="186">
        <f ca="1">IF(BD$5-$I$5&lt;$A122-1," ",IF(BD$5-$I$5+1&gt;'Primary Inputs'!$C$17,0,(SUM(OFFSET($I$77,0,BD$5-$I$5-$A122+1)))*$C175))</f>
        <v>0</v>
      </c>
      <c r="BE229" s="186">
        <f ca="1">IF(BE$5-$I$5&lt;$A122-1," ",IF(BE$5-$I$5+1&gt;'Primary Inputs'!$C$17,0,(SUM(OFFSET($I$77,0,BE$5-$I$5-$A122+1)))*$C175))</f>
        <v>0</v>
      </c>
      <c r="BF229" s="186">
        <f ca="1">IF(BF$5-$I$5&lt;$A122-1," ",IF(BF$5-$I$5+1&gt;'Primary Inputs'!$C$17,0,(SUM(OFFSET($I$77,0,BF$5-$I$5-$A122+1)))*$C175))</f>
        <v>0</v>
      </c>
    </row>
    <row r="230" spans="2:58">
      <c r="B230" s="134" t="s">
        <v>216</v>
      </c>
      <c r="C230" s="134">
        <f t="shared" ca="1" si="7"/>
        <v>0</v>
      </c>
      <c r="I230" s="186" t="str">
        <f ca="1">IF(I$5-$I$5&lt;$A123-1," ",IF(I$5-$I$5+1&gt;'Primary Inputs'!$C$17,0,(SUM(OFFSET($I$77,0,I$5-$I$5-$A123+1)))*$C176))</f>
        <v xml:space="preserve"> </v>
      </c>
      <c r="J230" s="186" t="str">
        <f ca="1">IF(J$5-$I$5&lt;$A123-1," ",IF(J$5-$I$5+1&gt;'Primary Inputs'!$C$17,0,(SUM(OFFSET($I$77,0,J$5-$I$5-$A123+1)))*$C176))</f>
        <v xml:space="preserve"> </v>
      </c>
      <c r="K230" s="186" t="str">
        <f ca="1">IF(K$5-$I$5&lt;$A123-1," ",IF(K$5-$I$5+1&gt;'Primary Inputs'!$C$17,0,(SUM(OFFSET($I$77,0,K$5-$I$5-$A123+1)))*$C176))</f>
        <v xml:space="preserve"> </v>
      </c>
      <c r="L230" s="186" t="str">
        <f ca="1">IF(L$5-$I$5&lt;$A123-1," ",IF(L$5-$I$5+1&gt;'Primary Inputs'!$C$17,0,(SUM(OFFSET($I$77,0,L$5-$I$5-$A123+1)))*$C176))</f>
        <v xml:space="preserve"> </v>
      </c>
      <c r="M230" s="186" t="str">
        <f ca="1">IF(M$5-$I$5&lt;$A123-1," ",IF(M$5-$I$5+1&gt;'Primary Inputs'!$C$17,0,(SUM(OFFSET($I$77,0,M$5-$I$5-$A123+1)))*$C176))</f>
        <v xml:space="preserve"> </v>
      </c>
      <c r="N230" s="186" t="str">
        <f ca="1">IF(N$5-$I$5&lt;$A123-1," ",IF(N$5-$I$5+1&gt;'Primary Inputs'!$C$17,0,(SUM(OFFSET($I$77,0,N$5-$I$5-$A123+1)))*$C176))</f>
        <v xml:space="preserve"> </v>
      </c>
      <c r="O230" s="186" t="str">
        <f ca="1">IF(O$5-$I$5&lt;$A123-1," ",IF(O$5-$I$5+1&gt;'Primary Inputs'!$C$17,0,(SUM(OFFSET($I$77,0,O$5-$I$5-$A123+1)))*$C176))</f>
        <v xml:space="preserve"> </v>
      </c>
      <c r="P230" s="186" t="str">
        <f ca="1">IF(P$5-$I$5&lt;$A123-1," ",IF(P$5-$I$5+1&gt;'Primary Inputs'!$C$17,0,(SUM(OFFSET($I$77,0,P$5-$I$5-$A123+1)))*$C176))</f>
        <v xml:space="preserve"> </v>
      </c>
      <c r="Q230" s="186" t="str">
        <f ca="1">IF(Q$5-$I$5&lt;$A123-1," ",IF(Q$5-$I$5+1&gt;'Primary Inputs'!$C$17,0,(SUM(OFFSET($I$77,0,Q$5-$I$5-$A123+1)))*$C176))</f>
        <v xml:space="preserve"> </v>
      </c>
      <c r="R230" s="186" t="str">
        <f ca="1">IF(R$5-$I$5&lt;$A123-1," ",IF(R$5-$I$5+1&gt;'Primary Inputs'!$C$17,0,(SUM(OFFSET($I$77,0,R$5-$I$5-$A123+1)))*$C176))</f>
        <v xml:space="preserve"> </v>
      </c>
      <c r="S230" s="186" t="str">
        <f ca="1">IF(S$5-$I$5&lt;$A123-1," ",IF(S$5-$I$5+1&gt;'Primary Inputs'!$C$17,0,(SUM(OFFSET($I$77,0,S$5-$I$5-$A123+1)))*$C176))</f>
        <v xml:space="preserve"> </v>
      </c>
      <c r="T230" s="186" t="str">
        <f ca="1">IF(T$5-$I$5&lt;$A123-1," ",IF(T$5-$I$5+1&gt;'Primary Inputs'!$C$17,0,(SUM(OFFSET($I$77,0,T$5-$I$5-$A123+1)))*$C176))</f>
        <v xml:space="preserve"> </v>
      </c>
      <c r="U230" s="186" t="str">
        <f ca="1">IF(U$5-$I$5&lt;$A123-1," ",IF(U$5-$I$5+1&gt;'Primary Inputs'!$C$17,0,(SUM(OFFSET($I$77,0,U$5-$I$5-$A123+1)))*$C176))</f>
        <v xml:space="preserve"> </v>
      </c>
      <c r="V230" s="186" t="str">
        <f ca="1">IF(V$5-$I$5&lt;$A123-1," ",IF(V$5-$I$5+1&gt;'Primary Inputs'!$C$17,0,(SUM(OFFSET($I$77,0,V$5-$I$5-$A123+1)))*$C176))</f>
        <v xml:space="preserve"> </v>
      </c>
      <c r="W230" s="186" t="str">
        <f ca="1">IF(W$5-$I$5&lt;$A123-1," ",IF(W$5-$I$5+1&gt;'Primary Inputs'!$C$17,0,(SUM(OFFSET($I$77,0,W$5-$I$5-$A123+1)))*$C176))</f>
        <v xml:space="preserve"> </v>
      </c>
      <c r="X230" s="186" t="str">
        <f ca="1">IF(X$5-$I$5&lt;$A123-1," ",IF(X$5-$I$5+1&gt;'Primary Inputs'!$C$17,0,(SUM(OFFSET($I$77,0,X$5-$I$5-$A123+1)))*$C176))</f>
        <v xml:space="preserve"> </v>
      </c>
      <c r="Y230" s="186" t="str">
        <f ca="1">IF(Y$5-$I$5&lt;$A123-1," ",IF(Y$5-$I$5+1&gt;'Primary Inputs'!$C$17,0,(SUM(OFFSET($I$77,0,Y$5-$I$5-$A123+1)))*$C176))</f>
        <v xml:space="preserve"> </v>
      </c>
      <c r="Z230" s="186" t="str">
        <f ca="1">IF(Z$5-$I$5&lt;$A123-1," ",IF(Z$5-$I$5+1&gt;'Primary Inputs'!$C$17,0,(SUM(OFFSET($I$77,0,Z$5-$I$5-$A123+1)))*$C176))</f>
        <v xml:space="preserve"> </v>
      </c>
      <c r="AA230" s="186" t="str">
        <f ca="1">IF(AA$5-$I$5&lt;$A123-1," ",IF(AA$5-$I$5+1&gt;'Primary Inputs'!$C$17,0,(SUM(OFFSET($I$77,0,AA$5-$I$5-$A123+1)))*$C176))</f>
        <v xml:space="preserve"> </v>
      </c>
      <c r="AB230" s="186" t="str">
        <f ca="1">IF(AB$5-$I$5&lt;$A123-1," ",IF(AB$5-$I$5+1&gt;'Primary Inputs'!$C$17,0,(SUM(OFFSET($I$77,0,AB$5-$I$5-$A123+1)))*$C176))</f>
        <v xml:space="preserve"> </v>
      </c>
      <c r="AC230" s="186" t="str">
        <f ca="1">IF(AC$5-$I$5&lt;$A123-1," ",IF(AC$5-$I$5+1&gt;'Primary Inputs'!$C$17,0,(SUM(OFFSET($I$77,0,AC$5-$I$5-$A123+1)))*$C176))</f>
        <v xml:space="preserve"> </v>
      </c>
      <c r="AD230" s="186" t="str">
        <f ca="1">IF(AD$5-$I$5&lt;$A123-1," ",IF(AD$5-$I$5+1&gt;'Primary Inputs'!$C$17,0,(SUM(OFFSET($I$77,0,AD$5-$I$5-$A123+1)))*$C176))</f>
        <v xml:space="preserve"> </v>
      </c>
      <c r="AE230" s="186" t="str">
        <f ca="1">IF(AE$5-$I$5&lt;$A123-1," ",IF(AE$5-$I$5+1&gt;'Primary Inputs'!$C$17,0,(SUM(OFFSET($I$77,0,AE$5-$I$5-$A123+1)))*$C176))</f>
        <v xml:space="preserve"> </v>
      </c>
      <c r="AF230" s="186" t="str">
        <f ca="1">IF(AF$5-$I$5&lt;$A123-1," ",IF(AF$5-$I$5+1&gt;'Primary Inputs'!$C$17,0,(SUM(OFFSET($I$77,0,AF$5-$I$5-$A123+1)))*$C176))</f>
        <v xml:space="preserve"> </v>
      </c>
      <c r="AG230" s="186" t="str">
        <f ca="1">IF(AG$5-$I$5&lt;$A123-1," ",IF(AG$5-$I$5+1&gt;'Primary Inputs'!$C$17,0,(SUM(OFFSET($I$77,0,AG$5-$I$5-$A123+1)))*$C176))</f>
        <v xml:space="preserve"> </v>
      </c>
      <c r="AH230" s="186" t="str">
        <f ca="1">IF(AH$5-$I$5&lt;$A123-1," ",IF(AH$5-$I$5+1&gt;'Primary Inputs'!$C$17,0,(SUM(OFFSET($I$77,0,AH$5-$I$5-$A123+1)))*$C176))</f>
        <v xml:space="preserve"> </v>
      </c>
      <c r="AI230" s="186" t="str">
        <f ca="1">IF(AI$5-$I$5&lt;$A123-1," ",IF(AI$5-$I$5+1&gt;'Primary Inputs'!$C$17,0,(SUM(OFFSET($I$77,0,AI$5-$I$5-$A123+1)))*$C176))</f>
        <v xml:space="preserve"> </v>
      </c>
      <c r="AJ230" s="186" t="str">
        <f ca="1">IF(AJ$5-$I$5&lt;$A123-1," ",IF(AJ$5-$I$5+1&gt;'Primary Inputs'!$C$17,0,(SUM(OFFSET($I$77,0,AJ$5-$I$5-$A123+1)))*$C176))</f>
        <v xml:space="preserve"> </v>
      </c>
      <c r="AK230" s="186" t="str">
        <f ca="1">IF(AK$5-$I$5&lt;$A123-1," ",IF(AK$5-$I$5+1&gt;'Primary Inputs'!$C$17,0,(SUM(OFFSET($I$77,0,AK$5-$I$5-$A123+1)))*$C176))</f>
        <v xml:space="preserve"> </v>
      </c>
      <c r="AL230" s="186" t="str">
        <f ca="1">IF(AL$5-$I$5&lt;$A123-1," ",IF(AL$5-$I$5+1&gt;'Primary Inputs'!$C$17,0,(SUM(OFFSET($I$77,0,AL$5-$I$5-$A123+1)))*$C176))</f>
        <v xml:space="preserve"> </v>
      </c>
      <c r="AM230" s="186" t="str">
        <f ca="1">IF(AM$5-$I$5&lt;$A123-1," ",IF(AM$5-$I$5+1&gt;'Primary Inputs'!$C$17,0,(SUM(OFFSET($I$77,0,AM$5-$I$5-$A123+1)))*$C176))</f>
        <v xml:space="preserve"> </v>
      </c>
      <c r="AN230" s="186" t="str">
        <f ca="1">IF(AN$5-$I$5&lt;$A123-1," ",IF(AN$5-$I$5+1&gt;'Primary Inputs'!$C$17,0,(SUM(OFFSET($I$77,0,AN$5-$I$5-$A123+1)))*$C176))</f>
        <v xml:space="preserve"> </v>
      </c>
      <c r="AO230" s="186" t="str">
        <f ca="1">IF(AO$5-$I$5&lt;$A123-1," ",IF(AO$5-$I$5+1&gt;'Primary Inputs'!$C$17,0,(SUM(OFFSET($I$77,0,AO$5-$I$5-$A123+1)))*$C176))</f>
        <v xml:space="preserve"> </v>
      </c>
      <c r="AP230" s="186" t="str">
        <f ca="1">IF(AP$5-$I$5&lt;$A123-1," ",IF(AP$5-$I$5+1&gt;'Primary Inputs'!$C$17,0,(SUM(OFFSET($I$77,0,AP$5-$I$5-$A123+1)))*$C176))</f>
        <v xml:space="preserve"> </v>
      </c>
      <c r="AQ230" s="186" t="str">
        <f ca="1">IF(AQ$5-$I$5&lt;$A123-1," ",IF(AQ$5-$I$5+1&gt;'Primary Inputs'!$C$17,0,(SUM(OFFSET($I$77,0,AQ$5-$I$5-$A123+1)))*$C176))</f>
        <v xml:space="preserve"> </v>
      </c>
      <c r="AR230" s="186" t="str">
        <f ca="1">IF(AR$5-$I$5&lt;$A123-1," ",IF(AR$5-$I$5+1&gt;'Primary Inputs'!$C$17,0,(SUM(OFFSET($I$77,0,AR$5-$I$5-$A123+1)))*$C176))</f>
        <v xml:space="preserve"> </v>
      </c>
      <c r="AS230" s="186" t="str">
        <f ca="1">IF(AS$5-$I$5&lt;$A123-1," ",IF(AS$5-$I$5+1&gt;'Primary Inputs'!$C$17,0,(SUM(OFFSET($I$77,0,AS$5-$I$5-$A123+1)))*$C176))</f>
        <v xml:space="preserve"> </v>
      </c>
      <c r="AT230" s="186" t="str">
        <f ca="1">IF(AT$5-$I$5&lt;$A123-1," ",IF(AT$5-$I$5+1&gt;'Primary Inputs'!$C$17,0,(SUM(OFFSET($I$77,0,AT$5-$I$5-$A123+1)))*$C176))</f>
        <v xml:space="preserve"> </v>
      </c>
      <c r="AU230" s="186" t="str">
        <f ca="1">IF(AU$5-$I$5&lt;$A123-1," ",IF(AU$5-$I$5+1&gt;'Primary Inputs'!$C$17,0,(SUM(OFFSET($I$77,0,AU$5-$I$5-$A123+1)))*$C176))</f>
        <v xml:space="preserve"> </v>
      </c>
      <c r="AV230" s="186" t="str">
        <f ca="1">IF(AV$5-$I$5&lt;$A123-1," ",IF(AV$5-$I$5+1&gt;'Primary Inputs'!$C$17,0,(SUM(OFFSET($I$77,0,AV$5-$I$5-$A123+1)))*$C176))</f>
        <v xml:space="preserve"> </v>
      </c>
      <c r="AW230" s="186" t="str">
        <f ca="1">IF(AW$5-$I$5&lt;$A123-1," ",IF(AW$5-$I$5+1&gt;'Primary Inputs'!$C$17,0,(SUM(OFFSET($I$77,0,AW$5-$I$5-$A123+1)))*$C176))</f>
        <v xml:space="preserve"> </v>
      </c>
      <c r="AX230" s="186" t="str">
        <f ca="1">IF(AX$5-$I$5&lt;$A123-1," ",IF(AX$5-$I$5+1&gt;'Primary Inputs'!$C$17,0,(SUM(OFFSET($I$77,0,AX$5-$I$5-$A123+1)))*$C176))</f>
        <v xml:space="preserve"> </v>
      </c>
      <c r="AY230" s="186" t="str">
        <f ca="1">IF(AY$5-$I$5&lt;$A123-1," ",IF(AY$5-$I$5+1&gt;'Primary Inputs'!$C$17,0,(SUM(OFFSET($I$77,0,AY$5-$I$5-$A123+1)))*$C176))</f>
        <v xml:space="preserve"> </v>
      </c>
      <c r="AZ230" s="186">
        <f ca="1">IF(AZ$5-$I$5&lt;$A123-1," ",IF(AZ$5-$I$5+1&gt;'Primary Inputs'!$C$17,0,(SUM(OFFSET($I$77,0,AZ$5-$I$5-$A123+1)))*$C176))</f>
        <v>0</v>
      </c>
      <c r="BA230" s="186">
        <f ca="1">IF(BA$5-$I$5&lt;$A123-1," ",IF(BA$5-$I$5+1&gt;'Primary Inputs'!$C$17,0,(SUM(OFFSET($I$77,0,BA$5-$I$5-$A123+1)))*$C176))</f>
        <v>0</v>
      </c>
      <c r="BB230" s="186">
        <f ca="1">IF(BB$5-$I$5&lt;$A123-1," ",IF(BB$5-$I$5+1&gt;'Primary Inputs'!$C$17,0,(SUM(OFFSET($I$77,0,BB$5-$I$5-$A123+1)))*$C176))</f>
        <v>0</v>
      </c>
      <c r="BC230" s="186">
        <f ca="1">IF(BC$5-$I$5&lt;$A123-1," ",IF(BC$5-$I$5+1&gt;'Primary Inputs'!$C$17,0,(SUM(OFFSET($I$77,0,BC$5-$I$5-$A123+1)))*$C176))</f>
        <v>0</v>
      </c>
      <c r="BD230" s="186">
        <f ca="1">IF(BD$5-$I$5&lt;$A123-1," ",IF(BD$5-$I$5+1&gt;'Primary Inputs'!$C$17,0,(SUM(OFFSET($I$77,0,BD$5-$I$5-$A123+1)))*$C176))</f>
        <v>0</v>
      </c>
      <c r="BE230" s="186">
        <f ca="1">IF(BE$5-$I$5&lt;$A123-1," ",IF(BE$5-$I$5+1&gt;'Primary Inputs'!$C$17,0,(SUM(OFFSET($I$77,0,BE$5-$I$5-$A123+1)))*$C176))</f>
        <v>0</v>
      </c>
      <c r="BF230" s="186">
        <f ca="1">IF(BF$5-$I$5&lt;$A123-1," ",IF(BF$5-$I$5+1&gt;'Primary Inputs'!$C$17,0,(SUM(OFFSET($I$77,0,BF$5-$I$5-$A123+1)))*$C176))</f>
        <v>0</v>
      </c>
    </row>
    <row r="231" spans="2:58">
      <c r="B231" s="134" t="s">
        <v>217</v>
      </c>
      <c r="C231" s="134">
        <f t="shared" ca="1" si="7"/>
        <v>0</v>
      </c>
      <c r="I231" s="186" t="str">
        <f ca="1">IF(I$5-$I$5&lt;$A124-1," ",IF(I$5-$I$5+1&gt;'Primary Inputs'!$C$17,0,(SUM(OFFSET($I$77,0,I$5-$I$5-$A124+1)))*$C177))</f>
        <v xml:space="preserve"> </v>
      </c>
      <c r="J231" s="186" t="str">
        <f ca="1">IF(J$5-$I$5&lt;$A124-1," ",IF(J$5-$I$5+1&gt;'Primary Inputs'!$C$17,0,(SUM(OFFSET($I$77,0,J$5-$I$5-$A124+1)))*$C177))</f>
        <v xml:space="preserve"> </v>
      </c>
      <c r="K231" s="186" t="str">
        <f ca="1">IF(K$5-$I$5&lt;$A124-1," ",IF(K$5-$I$5+1&gt;'Primary Inputs'!$C$17,0,(SUM(OFFSET($I$77,0,K$5-$I$5-$A124+1)))*$C177))</f>
        <v xml:space="preserve"> </v>
      </c>
      <c r="L231" s="186" t="str">
        <f ca="1">IF(L$5-$I$5&lt;$A124-1," ",IF(L$5-$I$5+1&gt;'Primary Inputs'!$C$17,0,(SUM(OFFSET($I$77,0,L$5-$I$5-$A124+1)))*$C177))</f>
        <v xml:space="preserve"> </v>
      </c>
      <c r="M231" s="186" t="str">
        <f ca="1">IF(M$5-$I$5&lt;$A124-1," ",IF(M$5-$I$5+1&gt;'Primary Inputs'!$C$17,0,(SUM(OFFSET($I$77,0,M$5-$I$5-$A124+1)))*$C177))</f>
        <v xml:space="preserve"> </v>
      </c>
      <c r="N231" s="186" t="str">
        <f ca="1">IF(N$5-$I$5&lt;$A124-1," ",IF(N$5-$I$5+1&gt;'Primary Inputs'!$C$17,0,(SUM(OFFSET($I$77,0,N$5-$I$5-$A124+1)))*$C177))</f>
        <v xml:space="preserve"> </v>
      </c>
      <c r="O231" s="186" t="str">
        <f ca="1">IF(O$5-$I$5&lt;$A124-1," ",IF(O$5-$I$5+1&gt;'Primary Inputs'!$C$17,0,(SUM(OFFSET($I$77,0,O$5-$I$5-$A124+1)))*$C177))</f>
        <v xml:space="preserve"> </v>
      </c>
      <c r="P231" s="186" t="str">
        <f ca="1">IF(P$5-$I$5&lt;$A124-1," ",IF(P$5-$I$5+1&gt;'Primary Inputs'!$C$17,0,(SUM(OFFSET($I$77,0,P$5-$I$5-$A124+1)))*$C177))</f>
        <v xml:space="preserve"> </v>
      </c>
      <c r="Q231" s="186" t="str">
        <f ca="1">IF(Q$5-$I$5&lt;$A124-1," ",IF(Q$5-$I$5+1&gt;'Primary Inputs'!$C$17,0,(SUM(OFFSET($I$77,0,Q$5-$I$5-$A124+1)))*$C177))</f>
        <v xml:space="preserve"> </v>
      </c>
      <c r="R231" s="186" t="str">
        <f ca="1">IF(R$5-$I$5&lt;$A124-1," ",IF(R$5-$I$5+1&gt;'Primary Inputs'!$C$17,0,(SUM(OFFSET($I$77,0,R$5-$I$5-$A124+1)))*$C177))</f>
        <v xml:space="preserve"> </v>
      </c>
      <c r="S231" s="186" t="str">
        <f ca="1">IF(S$5-$I$5&lt;$A124-1," ",IF(S$5-$I$5+1&gt;'Primary Inputs'!$C$17,0,(SUM(OFFSET($I$77,0,S$5-$I$5-$A124+1)))*$C177))</f>
        <v xml:space="preserve"> </v>
      </c>
      <c r="T231" s="186" t="str">
        <f ca="1">IF(T$5-$I$5&lt;$A124-1," ",IF(T$5-$I$5+1&gt;'Primary Inputs'!$C$17,0,(SUM(OFFSET($I$77,0,T$5-$I$5-$A124+1)))*$C177))</f>
        <v xml:space="preserve"> </v>
      </c>
      <c r="U231" s="186" t="str">
        <f ca="1">IF(U$5-$I$5&lt;$A124-1," ",IF(U$5-$I$5+1&gt;'Primary Inputs'!$C$17,0,(SUM(OFFSET($I$77,0,U$5-$I$5-$A124+1)))*$C177))</f>
        <v xml:space="preserve"> </v>
      </c>
      <c r="V231" s="186" t="str">
        <f ca="1">IF(V$5-$I$5&lt;$A124-1," ",IF(V$5-$I$5+1&gt;'Primary Inputs'!$C$17,0,(SUM(OFFSET($I$77,0,V$5-$I$5-$A124+1)))*$C177))</f>
        <v xml:space="preserve"> </v>
      </c>
      <c r="W231" s="186" t="str">
        <f ca="1">IF(W$5-$I$5&lt;$A124-1," ",IF(W$5-$I$5+1&gt;'Primary Inputs'!$C$17,0,(SUM(OFFSET($I$77,0,W$5-$I$5-$A124+1)))*$C177))</f>
        <v xml:space="preserve"> </v>
      </c>
      <c r="X231" s="186" t="str">
        <f ca="1">IF(X$5-$I$5&lt;$A124-1," ",IF(X$5-$I$5+1&gt;'Primary Inputs'!$C$17,0,(SUM(OFFSET($I$77,0,X$5-$I$5-$A124+1)))*$C177))</f>
        <v xml:space="preserve"> </v>
      </c>
      <c r="Y231" s="186" t="str">
        <f ca="1">IF(Y$5-$I$5&lt;$A124-1," ",IF(Y$5-$I$5+1&gt;'Primary Inputs'!$C$17,0,(SUM(OFFSET($I$77,0,Y$5-$I$5-$A124+1)))*$C177))</f>
        <v xml:space="preserve"> </v>
      </c>
      <c r="Z231" s="186" t="str">
        <f ca="1">IF(Z$5-$I$5&lt;$A124-1," ",IF(Z$5-$I$5+1&gt;'Primary Inputs'!$C$17,0,(SUM(OFFSET($I$77,0,Z$5-$I$5-$A124+1)))*$C177))</f>
        <v xml:space="preserve"> </v>
      </c>
      <c r="AA231" s="186" t="str">
        <f ca="1">IF(AA$5-$I$5&lt;$A124-1," ",IF(AA$5-$I$5+1&gt;'Primary Inputs'!$C$17,0,(SUM(OFFSET($I$77,0,AA$5-$I$5-$A124+1)))*$C177))</f>
        <v xml:space="preserve"> </v>
      </c>
      <c r="AB231" s="186" t="str">
        <f ca="1">IF(AB$5-$I$5&lt;$A124-1," ",IF(AB$5-$I$5+1&gt;'Primary Inputs'!$C$17,0,(SUM(OFFSET($I$77,0,AB$5-$I$5-$A124+1)))*$C177))</f>
        <v xml:space="preserve"> </v>
      </c>
      <c r="AC231" s="186" t="str">
        <f ca="1">IF(AC$5-$I$5&lt;$A124-1," ",IF(AC$5-$I$5+1&gt;'Primary Inputs'!$C$17,0,(SUM(OFFSET($I$77,0,AC$5-$I$5-$A124+1)))*$C177))</f>
        <v xml:space="preserve"> </v>
      </c>
      <c r="AD231" s="186" t="str">
        <f ca="1">IF(AD$5-$I$5&lt;$A124-1," ",IF(AD$5-$I$5+1&gt;'Primary Inputs'!$C$17,0,(SUM(OFFSET($I$77,0,AD$5-$I$5-$A124+1)))*$C177))</f>
        <v xml:space="preserve"> </v>
      </c>
      <c r="AE231" s="186" t="str">
        <f ca="1">IF(AE$5-$I$5&lt;$A124-1," ",IF(AE$5-$I$5+1&gt;'Primary Inputs'!$C$17,0,(SUM(OFFSET($I$77,0,AE$5-$I$5-$A124+1)))*$C177))</f>
        <v xml:space="preserve"> </v>
      </c>
      <c r="AF231" s="186" t="str">
        <f ca="1">IF(AF$5-$I$5&lt;$A124-1," ",IF(AF$5-$I$5+1&gt;'Primary Inputs'!$C$17,0,(SUM(OFFSET($I$77,0,AF$5-$I$5-$A124+1)))*$C177))</f>
        <v xml:space="preserve"> </v>
      </c>
      <c r="AG231" s="186" t="str">
        <f ca="1">IF(AG$5-$I$5&lt;$A124-1," ",IF(AG$5-$I$5+1&gt;'Primary Inputs'!$C$17,0,(SUM(OFFSET($I$77,0,AG$5-$I$5-$A124+1)))*$C177))</f>
        <v xml:space="preserve"> </v>
      </c>
      <c r="AH231" s="186" t="str">
        <f ca="1">IF(AH$5-$I$5&lt;$A124-1," ",IF(AH$5-$I$5+1&gt;'Primary Inputs'!$C$17,0,(SUM(OFFSET($I$77,0,AH$5-$I$5-$A124+1)))*$C177))</f>
        <v xml:space="preserve"> </v>
      </c>
      <c r="AI231" s="186" t="str">
        <f ca="1">IF(AI$5-$I$5&lt;$A124-1," ",IF(AI$5-$I$5+1&gt;'Primary Inputs'!$C$17,0,(SUM(OFFSET($I$77,0,AI$5-$I$5-$A124+1)))*$C177))</f>
        <v xml:space="preserve"> </v>
      </c>
      <c r="AJ231" s="186" t="str">
        <f ca="1">IF(AJ$5-$I$5&lt;$A124-1," ",IF(AJ$5-$I$5+1&gt;'Primary Inputs'!$C$17,0,(SUM(OFFSET($I$77,0,AJ$5-$I$5-$A124+1)))*$C177))</f>
        <v xml:space="preserve"> </v>
      </c>
      <c r="AK231" s="186" t="str">
        <f ca="1">IF(AK$5-$I$5&lt;$A124-1," ",IF(AK$5-$I$5+1&gt;'Primary Inputs'!$C$17,0,(SUM(OFFSET($I$77,0,AK$5-$I$5-$A124+1)))*$C177))</f>
        <v xml:space="preserve"> </v>
      </c>
      <c r="AL231" s="186" t="str">
        <f ca="1">IF(AL$5-$I$5&lt;$A124-1," ",IF(AL$5-$I$5+1&gt;'Primary Inputs'!$C$17,0,(SUM(OFFSET($I$77,0,AL$5-$I$5-$A124+1)))*$C177))</f>
        <v xml:space="preserve"> </v>
      </c>
      <c r="AM231" s="186" t="str">
        <f ca="1">IF(AM$5-$I$5&lt;$A124-1," ",IF(AM$5-$I$5+1&gt;'Primary Inputs'!$C$17,0,(SUM(OFFSET($I$77,0,AM$5-$I$5-$A124+1)))*$C177))</f>
        <v xml:space="preserve"> </v>
      </c>
      <c r="AN231" s="186" t="str">
        <f ca="1">IF(AN$5-$I$5&lt;$A124-1," ",IF(AN$5-$I$5+1&gt;'Primary Inputs'!$C$17,0,(SUM(OFFSET($I$77,0,AN$5-$I$5-$A124+1)))*$C177))</f>
        <v xml:space="preserve"> </v>
      </c>
      <c r="AO231" s="186" t="str">
        <f ca="1">IF(AO$5-$I$5&lt;$A124-1," ",IF(AO$5-$I$5+1&gt;'Primary Inputs'!$C$17,0,(SUM(OFFSET($I$77,0,AO$5-$I$5-$A124+1)))*$C177))</f>
        <v xml:space="preserve"> </v>
      </c>
      <c r="AP231" s="186" t="str">
        <f ca="1">IF(AP$5-$I$5&lt;$A124-1," ",IF(AP$5-$I$5+1&gt;'Primary Inputs'!$C$17,0,(SUM(OFFSET($I$77,0,AP$5-$I$5-$A124+1)))*$C177))</f>
        <v xml:space="preserve"> </v>
      </c>
      <c r="AQ231" s="186" t="str">
        <f ca="1">IF(AQ$5-$I$5&lt;$A124-1," ",IF(AQ$5-$I$5+1&gt;'Primary Inputs'!$C$17,0,(SUM(OFFSET($I$77,0,AQ$5-$I$5-$A124+1)))*$C177))</f>
        <v xml:space="preserve"> </v>
      </c>
      <c r="AR231" s="186" t="str">
        <f ca="1">IF(AR$5-$I$5&lt;$A124-1," ",IF(AR$5-$I$5+1&gt;'Primary Inputs'!$C$17,0,(SUM(OFFSET($I$77,0,AR$5-$I$5-$A124+1)))*$C177))</f>
        <v xml:space="preserve"> </v>
      </c>
      <c r="AS231" s="186" t="str">
        <f ca="1">IF(AS$5-$I$5&lt;$A124-1," ",IF(AS$5-$I$5+1&gt;'Primary Inputs'!$C$17,0,(SUM(OFFSET($I$77,0,AS$5-$I$5-$A124+1)))*$C177))</f>
        <v xml:space="preserve"> </v>
      </c>
      <c r="AT231" s="186" t="str">
        <f ca="1">IF(AT$5-$I$5&lt;$A124-1," ",IF(AT$5-$I$5+1&gt;'Primary Inputs'!$C$17,0,(SUM(OFFSET($I$77,0,AT$5-$I$5-$A124+1)))*$C177))</f>
        <v xml:space="preserve"> </v>
      </c>
      <c r="AU231" s="186" t="str">
        <f ca="1">IF(AU$5-$I$5&lt;$A124-1," ",IF(AU$5-$I$5+1&gt;'Primary Inputs'!$C$17,0,(SUM(OFFSET($I$77,0,AU$5-$I$5-$A124+1)))*$C177))</f>
        <v xml:space="preserve"> </v>
      </c>
      <c r="AV231" s="186" t="str">
        <f ca="1">IF(AV$5-$I$5&lt;$A124-1," ",IF(AV$5-$I$5+1&gt;'Primary Inputs'!$C$17,0,(SUM(OFFSET($I$77,0,AV$5-$I$5-$A124+1)))*$C177))</f>
        <v xml:space="preserve"> </v>
      </c>
      <c r="AW231" s="186" t="str">
        <f ca="1">IF(AW$5-$I$5&lt;$A124-1," ",IF(AW$5-$I$5+1&gt;'Primary Inputs'!$C$17,0,(SUM(OFFSET($I$77,0,AW$5-$I$5-$A124+1)))*$C177))</f>
        <v xml:space="preserve"> </v>
      </c>
      <c r="AX231" s="186" t="str">
        <f ca="1">IF(AX$5-$I$5&lt;$A124-1," ",IF(AX$5-$I$5+1&gt;'Primary Inputs'!$C$17,0,(SUM(OFFSET($I$77,0,AX$5-$I$5-$A124+1)))*$C177))</f>
        <v xml:space="preserve"> </v>
      </c>
      <c r="AY231" s="186" t="str">
        <f ca="1">IF(AY$5-$I$5&lt;$A124-1," ",IF(AY$5-$I$5+1&gt;'Primary Inputs'!$C$17,0,(SUM(OFFSET($I$77,0,AY$5-$I$5-$A124+1)))*$C177))</f>
        <v xml:space="preserve"> </v>
      </c>
      <c r="AZ231" s="186" t="str">
        <f ca="1">IF(AZ$5-$I$5&lt;$A124-1," ",IF(AZ$5-$I$5+1&gt;'Primary Inputs'!$C$17,0,(SUM(OFFSET($I$77,0,AZ$5-$I$5-$A124+1)))*$C177))</f>
        <v xml:space="preserve"> </v>
      </c>
      <c r="BA231" s="186">
        <f ca="1">IF(BA$5-$I$5&lt;$A124-1," ",IF(BA$5-$I$5+1&gt;'Primary Inputs'!$C$17,0,(SUM(OFFSET($I$77,0,BA$5-$I$5-$A124+1)))*$C177))</f>
        <v>0</v>
      </c>
      <c r="BB231" s="186">
        <f ca="1">IF(BB$5-$I$5&lt;$A124-1," ",IF(BB$5-$I$5+1&gt;'Primary Inputs'!$C$17,0,(SUM(OFFSET($I$77,0,BB$5-$I$5-$A124+1)))*$C177))</f>
        <v>0</v>
      </c>
      <c r="BC231" s="186">
        <f ca="1">IF(BC$5-$I$5&lt;$A124-1," ",IF(BC$5-$I$5+1&gt;'Primary Inputs'!$C$17,0,(SUM(OFFSET($I$77,0,BC$5-$I$5-$A124+1)))*$C177))</f>
        <v>0</v>
      </c>
      <c r="BD231" s="186">
        <f ca="1">IF(BD$5-$I$5&lt;$A124-1," ",IF(BD$5-$I$5+1&gt;'Primary Inputs'!$C$17,0,(SUM(OFFSET($I$77,0,BD$5-$I$5-$A124+1)))*$C177))</f>
        <v>0</v>
      </c>
      <c r="BE231" s="186">
        <f ca="1">IF(BE$5-$I$5&lt;$A124-1," ",IF(BE$5-$I$5+1&gt;'Primary Inputs'!$C$17,0,(SUM(OFFSET($I$77,0,BE$5-$I$5-$A124+1)))*$C177))</f>
        <v>0</v>
      </c>
      <c r="BF231" s="186">
        <f ca="1">IF(BF$5-$I$5&lt;$A124-1," ",IF(BF$5-$I$5+1&gt;'Primary Inputs'!$C$17,0,(SUM(OFFSET($I$77,0,BF$5-$I$5-$A124+1)))*$C177))</f>
        <v>0</v>
      </c>
    </row>
    <row r="232" spans="2:58">
      <c r="B232" s="134" t="s">
        <v>218</v>
      </c>
      <c r="C232" s="134">
        <f t="shared" ca="1" si="7"/>
        <v>0</v>
      </c>
      <c r="I232" s="186" t="str">
        <f ca="1">IF(I$5-$I$5&lt;$A125-1," ",IF(I$5-$I$5+1&gt;'Primary Inputs'!$C$17,0,(SUM(OFFSET($I$77,0,I$5-$I$5-$A125+1)))*$C178))</f>
        <v xml:space="preserve"> </v>
      </c>
      <c r="J232" s="186" t="str">
        <f ca="1">IF(J$5-$I$5&lt;$A125-1," ",IF(J$5-$I$5+1&gt;'Primary Inputs'!$C$17,0,(SUM(OFFSET($I$77,0,J$5-$I$5-$A125+1)))*$C178))</f>
        <v xml:space="preserve"> </v>
      </c>
      <c r="K232" s="186" t="str">
        <f ca="1">IF(K$5-$I$5&lt;$A125-1," ",IF(K$5-$I$5+1&gt;'Primary Inputs'!$C$17,0,(SUM(OFFSET($I$77,0,K$5-$I$5-$A125+1)))*$C178))</f>
        <v xml:space="preserve"> </v>
      </c>
      <c r="L232" s="186" t="str">
        <f ca="1">IF(L$5-$I$5&lt;$A125-1," ",IF(L$5-$I$5+1&gt;'Primary Inputs'!$C$17,0,(SUM(OFFSET($I$77,0,L$5-$I$5-$A125+1)))*$C178))</f>
        <v xml:space="preserve"> </v>
      </c>
      <c r="M232" s="186" t="str">
        <f ca="1">IF(M$5-$I$5&lt;$A125-1," ",IF(M$5-$I$5+1&gt;'Primary Inputs'!$C$17,0,(SUM(OFFSET($I$77,0,M$5-$I$5-$A125+1)))*$C178))</f>
        <v xml:space="preserve"> </v>
      </c>
      <c r="N232" s="186" t="str">
        <f ca="1">IF(N$5-$I$5&lt;$A125-1," ",IF(N$5-$I$5+1&gt;'Primary Inputs'!$C$17,0,(SUM(OFFSET($I$77,0,N$5-$I$5-$A125+1)))*$C178))</f>
        <v xml:space="preserve"> </v>
      </c>
      <c r="O232" s="186" t="str">
        <f ca="1">IF(O$5-$I$5&lt;$A125-1," ",IF(O$5-$I$5+1&gt;'Primary Inputs'!$C$17,0,(SUM(OFFSET($I$77,0,O$5-$I$5-$A125+1)))*$C178))</f>
        <v xml:space="preserve"> </v>
      </c>
      <c r="P232" s="186" t="str">
        <f ca="1">IF(P$5-$I$5&lt;$A125-1," ",IF(P$5-$I$5+1&gt;'Primary Inputs'!$C$17,0,(SUM(OFFSET($I$77,0,P$5-$I$5-$A125+1)))*$C178))</f>
        <v xml:space="preserve"> </v>
      </c>
      <c r="Q232" s="186" t="str">
        <f ca="1">IF(Q$5-$I$5&lt;$A125-1," ",IF(Q$5-$I$5+1&gt;'Primary Inputs'!$C$17,0,(SUM(OFFSET($I$77,0,Q$5-$I$5-$A125+1)))*$C178))</f>
        <v xml:space="preserve"> </v>
      </c>
      <c r="R232" s="186" t="str">
        <f ca="1">IF(R$5-$I$5&lt;$A125-1," ",IF(R$5-$I$5+1&gt;'Primary Inputs'!$C$17,0,(SUM(OFFSET($I$77,0,R$5-$I$5-$A125+1)))*$C178))</f>
        <v xml:space="preserve"> </v>
      </c>
      <c r="S232" s="186" t="str">
        <f ca="1">IF(S$5-$I$5&lt;$A125-1," ",IF(S$5-$I$5+1&gt;'Primary Inputs'!$C$17,0,(SUM(OFFSET($I$77,0,S$5-$I$5-$A125+1)))*$C178))</f>
        <v xml:space="preserve"> </v>
      </c>
      <c r="T232" s="186" t="str">
        <f ca="1">IF(T$5-$I$5&lt;$A125-1," ",IF(T$5-$I$5+1&gt;'Primary Inputs'!$C$17,0,(SUM(OFFSET($I$77,0,T$5-$I$5-$A125+1)))*$C178))</f>
        <v xml:space="preserve"> </v>
      </c>
      <c r="U232" s="186" t="str">
        <f ca="1">IF(U$5-$I$5&lt;$A125-1," ",IF(U$5-$I$5+1&gt;'Primary Inputs'!$C$17,0,(SUM(OFFSET($I$77,0,U$5-$I$5-$A125+1)))*$C178))</f>
        <v xml:space="preserve"> </v>
      </c>
      <c r="V232" s="186" t="str">
        <f ca="1">IF(V$5-$I$5&lt;$A125-1," ",IF(V$5-$I$5+1&gt;'Primary Inputs'!$C$17,0,(SUM(OFFSET($I$77,0,V$5-$I$5-$A125+1)))*$C178))</f>
        <v xml:space="preserve"> </v>
      </c>
      <c r="W232" s="186" t="str">
        <f ca="1">IF(W$5-$I$5&lt;$A125-1," ",IF(W$5-$I$5+1&gt;'Primary Inputs'!$C$17,0,(SUM(OFFSET($I$77,0,W$5-$I$5-$A125+1)))*$C178))</f>
        <v xml:space="preserve"> </v>
      </c>
      <c r="X232" s="186" t="str">
        <f ca="1">IF(X$5-$I$5&lt;$A125-1," ",IF(X$5-$I$5+1&gt;'Primary Inputs'!$C$17,0,(SUM(OFFSET($I$77,0,X$5-$I$5-$A125+1)))*$C178))</f>
        <v xml:space="preserve"> </v>
      </c>
      <c r="Y232" s="186" t="str">
        <f ca="1">IF(Y$5-$I$5&lt;$A125-1," ",IF(Y$5-$I$5+1&gt;'Primary Inputs'!$C$17,0,(SUM(OFFSET($I$77,0,Y$5-$I$5-$A125+1)))*$C178))</f>
        <v xml:space="preserve"> </v>
      </c>
      <c r="Z232" s="186" t="str">
        <f ca="1">IF(Z$5-$I$5&lt;$A125-1," ",IF(Z$5-$I$5+1&gt;'Primary Inputs'!$C$17,0,(SUM(OFFSET($I$77,0,Z$5-$I$5-$A125+1)))*$C178))</f>
        <v xml:space="preserve"> </v>
      </c>
      <c r="AA232" s="186" t="str">
        <f ca="1">IF(AA$5-$I$5&lt;$A125-1," ",IF(AA$5-$I$5+1&gt;'Primary Inputs'!$C$17,0,(SUM(OFFSET($I$77,0,AA$5-$I$5-$A125+1)))*$C178))</f>
        <v xml:space="preserve"> </v>
      </c>
      <c r="AB232" s="186" t="str">
        <f ca="1">IF(AB$5-$I$5&lt;$A125-1," ",IF(AB$5-$I$5+1&gt;'Primary Inputs'!$C$17,0,(SUM(OFFSET($I$77,0,AB$5-$I$5-$A125+1)))*$C178))</f>
        <v xml:space="preserve"> </v>
      </c>
      <c r="AC232" s="186" t="str">
        <f ca="1">IF(AC$5-$I$5&lt;$A125-1," ",IF(AC$5-$I$5+1&gt;'Primary Inputs'!$C$17,0,(SUM(OFFSET($I$77,0,AC$5-$I$5-$A125+1)))*$C178))</f>
        <v xml:space="preserve"> </v>
      </c>
      <c r="AD232" s="186" t="str">
        <f ca="1">IF(AD$5-$I$5&lt;$A125-1," ",IF(AD$5-$I$5+1&gt;'Primary Inputs'!$C$17,0,(SUM(OFFSET($I$77,0,AD$5-$I$5-$A125+1)))*$C178))</f>
        <v xml:space="preserve"> </v>
      </c>
      <c r="AE232" s="186" t="str">
        <f ca="1">IF(AE$5-$I$5&lt;$A125-1," ",IF(AE$5-$I$5+1&gt;'Primary Inputs'!$C$17,0,(SUM(OFFSET($I$77,0,AE$5-$I$5-$A125+1)))*$C178))</f>
        <v xml:space="preserve"> </v>
      </c>
      <c r="AF232" s="186" t="str">
        <f ca="1">IF(AF$5-$I$5&lt;$A125-1," ",IF(AF$5-$I$5+1&gt;'Primary Inputs'!$C$17,0,(SUM(OFFSET($I$77,0,AF$5-$I$5-$A125+1)))*$C178))</f>
        <v xml:space="preserve"> </v>
      </c>
      <c r="AG232" s="186" t="str">
        <f ca="1">IF(AG$5-$I$5&lt;$A125-1," ",IF(AG$5-$I$5+1&gt;'Primary Inputs'!$C$17,0,(SUM(OFFSET($I$77,0,AG$5-$I$5-$A125+1)))*$C178))</f>
        <v xml:space="preserve"> </v>
      </c>
      <c r="AH232" s="186" t="str">
        <f ca="1">IF(AH$5-$I$5&lt;$A125-1," ",IF(AH$5-$I$5+1&gt;'Primary Inputs'!$C$17,0,(SUM(OFFSET($I$77,0,AH$5-$I$5-$A125+1)))*$C178))</f>
        <v xml:space="preserve"> </v>
      </c>
      <c r="AI232" s="186" t="str">
        <f ca="1">IF(AI$5-$I$5&lt;$A125-1," ",IF(AI$5-$I$5+1&gt;'Primary Inputs'!$C$17,0,(SUM(OFFSET($I$77,0,AI$5-$I$5-$A125+1)))*$C178))</f>
        <v xml:space="preserve"> </v>
      </c>
      <c r="AJ232" s="186" t="str">
        <f ca="1">IF(AJ$5-$I$5&lt;$A125-1," ",IF(AJ$5-$I$5+1&gt;'Primary Inputs'!$C$17,0,(SUM(OFFSET($I$77,0,AJ$5-$I$5-$A125+1)))*$C178))</f>
        <v xml:space="preserve"> </v>
      </c>
      <c r="AK232" s="186" t="str">
        <f ca="1">IF(AK$5-$I$5&lt;$A125-1," ",IF(AK$5-$I$5+1&gt;'Primary Inputs'!$C$17,0,(SUM(OFFSET($I$77,0,AK$5-$I$5-$A125+1)))*$C178))</f>
        <v xml:space="preserve"> </v>
      </c>
      <c r="AL232" s="186" t="str">
        <f ca="1">IF(AL$5-$I$5&lt;$A125-1," ",IF(AL$5-$I$5+1&gt;'Primary Inputs'!$C$17,0,(SUM(OFFSET($I$77,0,AL$5-$I$5-$A125+1)))*$C178))</f>
        <v xml:space="preserve"> </v>
      </c>
      <c r="AM232" s="186" t="str">
        <f ca="1">IF(AM$5-$I$5&lt;$A125-1," ",IF(AM$5-$I$5+1&gt;'Primary Inputs'!$C$17,0,(SUM(OFFSET($I$77,0,AM$5-$I$5-$A125+1)))*$C178))</f>
        <v xml:space="preserve"> </v>
      </c>
      <c r="AN232" s="186" t="str">
        <f ca="1">IF(AN$5-$I$5&lt;$A125-1," ",IF(AN$5-$I$5+1&gt;'Primary Inputs'!$C$17,0,(SUM(OFFSET($I$77,0,AN$5-$I$5-$A125+1)))*$C178))</f>
        <v xml:space="preserve"> </v>
      </c>
      <c r="AO232" s="186" t="str">
        <f ca="1">IF(AO$5-$I$5&lt;$A125-1," ",IF(AO$5-$I$5+1&gt;'Primary Inputs'!$C$17,0,(SUM(OFFSET($I$77,0,AO$5-$I$5-$A125+1)))*$C178))</f>
        <v xml:space="preserve"> </v>
      </c>
      <c r="AP232" s="186" t="str">
        <f ca="1">IF(AP$5-$I$5&lt;$A125-1," ",IF(AP$5-$I$5+1&gt;'Primary Inputs'!$C$17,0,(SUM(OFFSET($I$77,0,AP$5-$I$5-$A125+1)))*$C178))</f>
        <v xml:space="preserve"> </v>
      </c>
      <c r="AQ232" s="186" t="str">
        <f ca="1">IF(AQ$5-$I$5&lt;$A125-1," ",IF(AQ$5-$I$5+1&gt;'Primary Inputs'!$C$17,0,(SUM(OFFSET($I$77,0,AQ$5-$I$5-$A125+1)))*$C178))</f>
        <v xml:space="preserve"> </v>
      </c>
      <c r="AR232" s="186" t="str">
        <f ca="1">IF(AR$5-$I$5&lt;$A125-1," ",IF(AR$5-$I$5+1&gt;'Primary Inputs'!$C$17,0,(SUM(OFFSET($I$77,0,AR$5-$I$5-$A125+1)))*$C178))</f>
        <v xml:space="preserve"> </v>
      </c>
      <c r="AS232" s="186" t="str">
        <f ca="1">IF(AS$5-$I$5&lt;$A125-1," ",IF(AS$5-$I$5+1&gt;'Primary Inputs'!$C$17,0,(SUM(OFFSET($I$77,0,AS$5-$I$5-$A125+1)))*$C178))</f>
        <v xml:space="preserve"> </v>
      </c>
      <c r="AT232" s="186" t="str">
        <f ca="1">IF(AT$5-$I$5&lt;$A125-1," ",IF(AT$5-$I$5+1&gt;'Primary Inputs'!$C$17,0,(SUM(OFFSET($I$77,0,AT$5-$I$5-$A125+1)))*$C178))</f>
        <v xml:space="preserve"> </v>
      </c>
      <c r="AU232" s="186" t="str">
        <f ca="1">IF(AU$5-$I$5&lt;$A125-1," ",IF(AU$5-$I$5+1&gt;'Primary Inputs'!$C$17,0,(SUM(OFFSET($I$77,0,AU$5-$I$5-$A125+1)))*$C178))</f>
        <v xml:space="preserve"> </v>
      </c>
      <c r="AV232" s="186" t="str">
        <f ca="1">IF(AV$5-$I$5&lt;$A125-1," ",IF(AV$5-$I$5+1&gt;'Primary Inputs'!$C$17,0,(SUM(OFFSET($I$77,0,AV$5-$I$5-$A125+1)))*$C178))</f>
        <v xml:space="preserve"> </v>
      </c>
      <c r="AW232" s="186" t="str">
        <f ca="1">IF(AW$5-$I$5&lt;$A125-1," ",IF(AW$5-$I$5+1&gt;'Primary Inputs'!$C$17,0,(SUM(OFFSET($I$77,0,AW$5-$I$5-$A125+1)))*$C178))</f>
        <v xml:space="preserve"> </v>
      </c>
      <c r="AX232" s="186" t="str">
        <f ca="1">IF(AX$5-$I$5&lt;$A125-1," ",IF(AX$5-$I$5+1&gt;'Primary Inputs'!$C$17,0,(SUM(OFFSET($I$77,0,AX$5-$I$5-$A125+1)))*$C178))</f>
        <v xml:space="preserve"> </v>
      </c>
      <c r="AY232" s="186" t="str">
        <f ca="1">IF(AY$5-$I$5&lt;$A125-1," ",IF(AY$5-$I$5+1&gt;'Primary Inputs'!$C$17,0,(SUM(OFFSET($I$77,0,AY$5-$I$5-$A125+1)))*$C178))</f>
        <v xml:space="preserve"> </v>
      </c>
      <c r="AZ232" s="186" t="str">
        <f ca="1">IF(AZ$5-$I$5&lt;$A125-1," ",IF(AZ$5-$I$5+1&gt;'Primary Inputs'!$C$17,0,(SUM(OFFSET($I$77,0,AZ$5-$I$5-$A125+1)))*$C178))</f>
        <v xml:space="preserve"> </v>
      </c>
      <c r="BA232" s="186" t="str">
        <f ca="1">IF(BA$5-$I$5&lt;$A125-1," ",IF(BA$5-$I$5+1&gt;'Primary Inputs'!$C$17,0,(SUM(OFFSET($I$77,0,BA$5-$I$5-$A125+1)))*$C178))</f>
        <v xml:space="preserve"> </v>
      </c>
      <c r="BB232" s="186">
        <f ca="1">IF(BB$5-$I$5&lt;$A125-1," ",IF(BB$5-$I$5+1&gt;'Primary Inputs'!$C$17,0,(SUM(OFFSET($I$77,0,BB$5-$I$5-$A125+1)))*$C178))</f>
        <v>0</v>
      </c>
      <c r="BC232" s="186">
        <f ca="1">IF(BC$5-$I$5&lt;$A125-1," ",IF(BC$5-$I$5+1&gt;'Primary Inputs'!$C$17,0,(SUM(OFFSET($I$77,0,BC$5-$I$5-$A125+1)))*$C178))</f>
        <v>0</v>
      </c>
      <c r="BD232" s="186">
        <f ca="1">IF(BD$5-$I$5&lt;$A125-1," ",IF(BD$5-$I$5+1&gt;'Primary Inputs'!$C$17,0,(SUM(OFFSET($I$77,0,BD$5-$I$5-$A125+1)))*$C178))</f>
        <v>0</v>
      </c>
      <c r="BE232" s="186">
        <f ca="1">IF(BE$5-$I$5&lt;$A125-1," ",IF(BE$5-$I$5+1&gt;'Primary Inputs'!$C$17,0,(SUM(OFFSET($I$77,0,BE$5-$I$5-$A125+1)))*$C178))</f>
        <v>0</v>
      </c>
      <c r="BF232" s="186">
        <f ca="1">IF(BF$5-$I$5&lt;$A125-1," ",IF(BF$5-$I$5+1&gt;'Primary Inputs'!$C$17,0,(SUM(OFFSET($I$77,0,BF$5-$I$5-$A125+1)))*$C178))</f>
        <v>0</v>
      </c>
    </row>
    <row r="233" spans="2:58">
      <c r="B233" s="134" t="s">
        <v>219</v>
      </c>
      <c r="C233" s="134">
        <f t="shared" ca="1" si="7"/>
        <v>0</v>
      </c>
      <c r="I233" s="186" t="str">
        <f ca="1">IF(I$5-$I$5&lt;$A126-1," ",IF(I$5-$I$5+1&gt;'Primary Inputs'!$C$17,0,(SUM(OFFSET($I$77,0,I$5-$I$5-$A126+1)))*$C179))</f>
        <v xml:space="preserve"> </v>
      </c>
      <c r="J233" s="186" t="str">
        <f ca="1">IF(J$5-$I$5&lt;$A126-1," ",IF(J$5-$I$5+1&gt;'Primary Inputs'!$C$17,0,(SUM(OFFSET($I$77,0,J$5-$I$5-$A126+1)))*$C179))</f>
        <v xml:space="preserve"> </v>
      </c>
      <c r="K233" s="186" t="str">
        <f ca="1">IF(K$5-$I$5&lt;$A126-1," ",IF(K$5-$I$5+1&gt;'Primary Inputs'!$C$17,0,(SUM(OFFSET($I$77,0,K$5-$I$5-$A126+1)))*$C179))</f>
        <v xml:space="preserve"> </v>
      </c>
      <c r="L233" s="186" t="str">
        <f ca="1">IF(L$5-$I$5&lt;$A126-1," ",IF(L$5-$I$5+1&gt;'Primary Inputs'!$C$17,0,(SUM(OFFSET($I$77,0,L$5-$I$5-$A126+1)))*$C179))</f>
        <v xml:space="preserve"> </v>
      </c>
      <c r="M233" s="186" t="str">
        <f ca="1">IF(M$5-$I$5&lt;$A126-1," ",IF(M$5-$I$5+1&gt;'Primary Inputs'!$C$17,0,(SUM(OFFSET($I$77,0,M$5-$I$5-$A126+1)))*$C179))</f>
        <v xml:space="preserve"> </v>
      </c>
      <c r="N233" s="186" t="str">
        <f ca="1">IF(N$5-$I$5&lt;$A126-1," ",IF(N$5-$I$5+1&gt;'Primary Inputs'!$C$17,0,(SUM(OFFSET($I$77,0,N$5-$I$5-$A126+1)))*$C179))</f>
        <v xml:space="preserve"> </v>
      </c>
      <c r="O233" s="186" t="str">
        <f ca="1">IF(O$5-$I$5&lt;$A126-1," ",IF(O$5-$I$5+1&gt;'Primary Inputs'!$C$17,0,(SUM(OFFSET($I$77,0,O$5-$I$5-$A126+1)))*$C179))</f>
        <v xml:space="preserve"> </v>
      </c>
      <c r="P233" s="186" t="str">
        <f ca="1">IF(P$5-$I$5&lt;$A126-1," ",IF(P$5-$I$5+1&gt;'Primary Inputs'!$C$17,0,(SUM(OFFSET($I$77,0,P$5-$I$5-$A126+1)))*$C179))</f>
        <v xml:space="preserve"> </v>
      </c>
      <c r="Q233" s="186" t="str">
        <f ca="1">IF(Q$5-$I$5&lt;$A126-1," ",IF(Q$5-$I$5+1&gt;'Primary Inputs'!$C$17,0,(SUM(OFFSET($I$77,0,Q$5-$I$5-$A126+1)))*$C179))</f>
        <v xml:space="preserve"> </v>
      </c>
      <c r="R233" s="186" t="str">
        <f ca="1">IF(R$5-$I$5&lt;$A126-1," ",IF(R$5-$I$5+1&gt;'Primary Inputs'!$C$17,0,(SUM(OFFSET($I$77,0,R$5-$I$5-$A126+1)))*$C179))</f>
        <v xml:space="preserve"> </v>
      </c>
      <c r="S233" s="186" t="str">
        <f ca="1">IF(S$5-$I$5&lt;$A126-1," ",IF(S$5-$I$5+1&gt;'Primary Inputs'!$C$17,0,(SUM(OFFSET($I$77,0,S$5-$I$5-$A126+1)))*$C179))</f>
        <v xml:space="preserve"> </v>
      </c>
      <c r="T233" s="186" t="str">
        <f ca="1">IF(T$5-$I$5&lt;$A126-1," ",IF(T$5-$I$5+1&gt;'Primary Inputs'!$C$17,0,(SUM(OFFSET($I$77,0,T$5-$I$5-$A126+1)))*$C179))</f>
        <v xml:space="preserve"> </v>
      </c>
      <c r="U233" s="186" t="str">
        <f ca="1">IF(U$5-$I$5&lt;$A126-1," ",IF(U$5-$I$5+1&gt;'Primary Inputs'!$C$17,0,(SUM(OFFSET($I$77,0,U$5-$I$5-$A126+1)))*$C179))</f>
        <v xml:space="preserve"> </v>
      </c>
      <c r="V233" s="186" t="str">
        <f ca="1">IF(V$5-$I$5&lt;$A126-1," ",IF(V$5-$I$5+1&gt;'Primary Inputs'!$C$17,0,(SUM(OFFSET($I$77,0,V$5-$I$5-$A126+1)))*$C179))</f>
        <v xml:space="preserve"> </v>
      </c>
      <c r="W233" s="186" t="str">
        <f ca="1">IF(W$5-$I$5&lt;$A126-1," ",IF(W$5-$I$5+1&gt;'Primary Inputs'!$C$17,0,(SUM(OFFSET($I$77,0,W$5-$I$5-$A126+1)))*$C179))</f>
        <v xml:space="preserve"> </v>
      </c>
      <c r="X233" s="186" t="str">
        <f ca="1">IF(X$5-$I$5&lt;$A126-1," ",IF(X$5-$I$5+1&gt;'Primary Inputs'!$C$17,0,(SUM(OFFSET($I$77,0,X$5-$I$5-$A126+1)))*$C179))</f>
        <v xml:space="preserve"> </v>
      </c>
      <c r="Y233" s="186" t="str">
        <f ca="1">IF(Y$5-$I$5&lt;$A126-1," ",IF(Y$5-$I$5+1&gt;'Primary Inputs'!$C$17,0,(SUM(OFFSET($I$77,0,Y$5-$I$5-$A126+1)))*$C179))</f>
        <v xml:space="preserve"> </v>
      </c>
      <c r="Z233" s="186" t="str">
        <f ca="1">IF(Z$5-$I$5&lt;$A126-1," ",IF(Z$5-$I$5+1&gt;'Primary Inputs'!$C$17,0,(SUM(OFFSET($I$77,0,Z$5-$I$5-$A126+1)))*$C179))</f>
        <v xml:space="preserve"> </v>
      </c>
      <c r="AA233" s="186" t="str">
        <f ca="1">IF(AA$5-$I$5&lt;$A126-1," ",IF(AA$5-$I$5+1&gt;'Primary Inputs'!$C$17,0,(SUM(OFFSET($I$77,0,AA$5-$I$5-$A126+1)))*$C179))</f>
        <v xml:space="preserve"> </v>
      </c>
      <c r="AB233" s="186" t="str">
        <f ca="1">IF(AB$5-$I$5&lt;$A126-1," ",IF(AB$5-$I$5+1&gt;'Primary Inputs'!$C$17,0,(SUM(OFFSET($I$77,0,AB$5-$I$5-$A126+1)))*$C179))</f>
        <v xml:space="preserve"> </v>
      </c>
      <c r="AC233" s="186" t="str">
        <f ca="1">IF(AC$5-$I$5&lt;$A126-1," ",IF(AC$5-$I$5+1&gt;'Primary Inputs'!$C$17,0,(SUM(OFFSET($I$77,0,AC$5-$I$5-$A126+1)))*$C179))</f>
        <v xml:space="preserve"> </v>
      </c>
      <c r="AD233" s="186" t="str">
        <f ca="1">IF(AD$5-$I$5&lt;$A126-1," ",IF(AD$5-$I$5+1&gt;'Primary Inputs'!$C$17,0,(SUM(OFFSET($I$77,0,AD$5-$I$5-$A126+1)))*$C179))</f>
        <v xml:space="preserve"> </v>
      </c>
      <c r="AE233" s="186" t="str">
        <f ca="1">IF(AE$5-$I$5&lt;$A126-1," ",IF(AE$5-$I$5+1&gt;'Primary Inputs'!$C$17,0,(SUM(OFFSET($I$77,0,AE$5-$I$5-$A126+1)))*$C179))</f>
        <v xml:space="preserve"> </v>
      </c>
      <c r="AF233" s="186" t="str">
        <f ca="1">IF(AF$5-$I$5&lt;$A126-1," ",IF(AF$5-$I$5+1&gt;'Primary Inputs'!$C$17,0,(SUM(OFFSET($I$77,0,AF$5-$I$5-$A126+1)))*$C179))</f>
        <v xml:space="preserve"> </v>
      </c>
      <c r="AG233" s="186" t="str">
        <f ca="1">IF(AG$5-$I$5&lt;$A126-1," ",IF(AG$5-$I$5+1&gt;'Primary Inputs'!$C$17,0,(SUM(OFFSET($I$77,0,AG$5-$I$5-$A126+1)))*$C179))</f>
        <v xml:space="preserve"> </v>
      </c>
      <c r="AH233" s="186" t="str">
        <f ca="1">IF(AH$5-$I$5&lt;$A126-1," ",IF(AH$5-$I$5+1&gt;'Primary Inputs'!$C$17,0,(SUM(OFFSET($I$77,0,AH$5-$I$5-$A126+1)))*$C179))</f>
        <v xml:space="preserve"> </v>
      </c>
      <c r="AI233" s="186" t="str">
        <f ca="1">IF(AI$5-$I$5&lt;$A126-1," ",IF(AI$5-$I$5+1&gt;'Primary Inputs'!$C$17,0,(SUM(OFFSET($I$77,0,AI$5-$I$5-$A126+1)))*$C179))</f>
        <v xml:space="preserve"> </v>
      </c>
      <c r="AJ233" s="186" t="str">
        <f ca="1">IF(AJ$5-$I$5&lt;$A126-1," ",IF(AJ$5-$I$5+1&gt;'Primary Inputs'!$C$17,0,(SUM(OFFSET($I$77,0,AJ$5-$I$5-$A126+1)))*$C179))</f>
        <v xml:space="preserve"> </v>
      </c>
      <c r="AK233" s="186" t="str">
        <f ca="1">IF(AK$5-$I$5&lt;$A126-1," ",IF(AK$5-$I$5+1&gt;'Primary Inputs'!$C$17,0,(SUM(OFFSET($I$77,0,AK$5-$I$5-$A126+1)))*$C179))</f>
        <v xml:space="preserve"> </v>
      </c>
      <c r="AL233" s="186" t="str">
        <f ca="1">IF(AL$5-$I$5&lt;$A126-1," ",IF(AL$5-$I$5+1&gt;'Primary Inputs'!$C$17,0,(SUM(OFFSET($I$77,0,AL$5-$I$5-$A126+1)))*$C179))</f>
        <v xml:space="preserve"> </v>
      </c>
      <c r="AM233" s="186" t="str">
        <f ca="1">IF(AM$5-$I$5&lt;$A126-1," ",IF(AM$5-$I$5+1&gt;'Primary Inputs'!$C$17,0,(SUM(OFFSET($I$77,0,AM$5-$I$5-$A126+1)))*$C179))</f>
        <v xml:space="preserve"> </v>
      </c>
      <c r="AN233" s="186" t="str">
        <f ca="1">IF(AN$5-$I$5&lt;$A126-1," ",IF(AN$5-$I$5+1&gt;'Primary Inputs'!$C$17,0,(SUM(OFFSET($I$77,0,AN$5-$I$5-$A126+1)))*$C179))</f>
        <v xml:space="preserve"> </v>
      </c>
      <c r="AO233" s="186" t="str">
        <f ca="1">IF(AO$5-$I$5&lt;$A126-1," ",IF(AO$5-$I$5+1&gt;'Primary Inputs'!$C$17,0,(SUM(OFFSET($I$77,0,AO$5-$I$5-$A126+1)))*$C179))</f>
        <v xml:space="preserve"> </v>
      </c>
      <c r="AP233" s="186" t="str">
        <f ca="1">IF(AP$5-$I$5&lt;$A126-1," ",IF(AP$5-$I$5+1&gt;'Primary Inputs'!$C$17,0,(SUM(OFFSET($I$77,0,AP$5-$I$5-$A126+1)))*$C179))</f>
        <v xml:space="preserve"> </v>
      </c>
      <c r="AQ233" s="186" t="str">
        <f ca="1">IF(AQ$5-$I$5&lt;$A126-1," ",IF(AQ$5-$I$5+1&gt;'Primary Inputs'!$C$17,0,(SUM(OFFSET($I$77,0,AQ$5-$I$5-$A126+1)))*$C179))</f>
        <v xml:space="preserve"> </v>
      </c>
      <c r="AR233" s="186" t="str">
        <f ca="1">IF(AR$5-$I$5&lt;$A126-1," ",IF(AR$5-$I$5+1&gt;'Primary Inputs'!$C$17,0,(SUM(OFFSET($I$77,0,AR$5-$I$5-$A126+1)))*$C179))</f>
        <v xml:space="preserve"> </v>
      </c>
      <c r="AS233" s="186" t="str">
        <f ca="1">IF(AS$5-$I$5&lt;$A126-1," ",IF(AS$5-$I$5+1&gt;'Primary Inputs'!$C$17,0,(SUM(OFFSET($I$77,0,AS$5-$I$5-$A126+1)))*$C179))</f>
        <v xml:space="preserve"> </v>
      </c>
      <c r="AT233" s="186" t="str">
        <f ca="1">IF(AT$5-$I$5&lt;$A126-1," ",IF(AT$5-$I$5+1&gt;'Primary Inputs'!$C$17,0,(SUM(OFFSET($I$77,0,AT$5-$I$5-$A126+1)))*$C179))</f>
        <v xml:space="preserve"> </v>
      </c>
      <c r="AU233" s="186" t="str">
        <f ca="1">IF(AU$5-$I$5&lt;$A126-1," ",IF(AU$5-$I$5+1&gt;'Primary Inputs'!$C$17,0,(SUM(OFFSET($I$77,0,AU$5-$I$5-$A126+1)))*$C179))</f>
        <v xml:space="preserve"> </v>
      </c>
      <c r="AV233" s="186" t="str">
        <f ca="1">IF(AV$5-$I$5&lt;$A126-1," ",IF(AV$5-$I$5+1&gt;'Primary Inputs'!$C$17,0,(SUM(OFFSET($I$77,0,AV$5-$I$5-$A126+1)))*$C179))</f>
        <v xml:space="preserve"> </v>
      </c>
      <c r="AW233" s="186" t="str">
        <f ca="1">IF(AW$5-$I$5&lt;$A126-1," ",IF(AW$5-$I$5+1&gt;'Primary Inputs'!$C$17,0,(SUM(OFFSET($I$77,0,AW$5-$I$5-$A126+1)))*$C179))</f>
        <v xml:space="preserve"> </v>
      </c>
      <c r="AX233" s="186" t="str">
        <f ca="1">IF(AX$5-$I$5&lt;$A126-1," ",IF(AX$5-$I$5+1&gt;'Primary Inputs'!$C$17,0,(SUM(OFFSET($I$77,0,AX$5-$I$5-$A126+1)))*$C179))</f>
        <v xml:space="preserve"> </v>
      </c>
      <c r="AY233" s="186" t="str">
        <f ca="1">IF(AY$5-$I$5&lt;$A126-1," ",IF(AY$5-$I$5+1&gt;'Primary Inputs'!$C$17,0,(SUM(OFFSET($I$77,0,AY$5-$I$5-$A126+1)))*$C179))</f>
        <v xml:space="preserve"> </v>
      </c>
      <c r="AZ233" s="186" t="str">
        <f ca="1">IF(AZ$5-$I$5&lt;$A126-1," ",IF(AZ$5-$I$5+1&gt;'Primary Inputs'!$C$17,0,(SUM(OFFSET($I$77,0,AZ$5-$I$5-$A126+1)))*$C179))</f>
        <v xml:space="preserve"> </v>
      </c>
      <c r="BA233" s="186" t="str">
        <f ca="1">IF(BA$5-$I$5&lt;$A126-1," ",IF(BA$5-$I$5+1&gt;'Primary Inputs'!$C$17,0,(SUM(OFFSET($I$77,0,BA$5-$I$5-$A126+1)))*$C179))</f>
        <v xml:space="preserve"> </v>
      </c>
      <c r="BB233" s="186" t="str">
        <f ca="1">IF(BB$5-$I$5&lt;$A126-1," ",IF(BB$5-$I$5+1&gt;'Primary Inputs'!$C$17,0,(SUM(OFFSET($I$77,0,BB$5-$I$5-$A126+1)))*$C179))</f>
        <v xml:space="preserve"> </v>
      </c>
      <c r="BC233" s="186">
        <f ca="1">IF(BC$5-$I$5&lt;$A126-1," ",IF(BC$5-$I$5+1&gt;'Primary Inputs'!$C$17,0,(SUM(OFFSET($I$77,0,BC$5-$I$5-$A126+1)))*$C179))</f>
        <v>0</v>
      </c>
      <c r="BD233" s="186">
        <f ca="1">IF(BD$5-$I$5&lt;$A126-1," ",IF(BD$5-$I$5+1&gt;'Primary Inputs'!$C$17,0,(SUM(OFFSET($I$77,0,BD$5-$I$5-$A126+1)))*$C179))</f>
        <v>0</v>
      </c>
      <c r="BE233" s="186">
        <f ca="1">IF(BE$5-$I$5&lt;$A126-1," ",IF(BE$5-$I$5+1&gt;'Primary Inputs'!$C$17,0,(SUM(OFFSET($I$77,0,BE$5-$I$5-$A126+1)))*$C179))</f>
        <v>0</v>
      </c>
      <c r="BF233" s="186">
        <f ca="1">IF(BF$5-$I$5&lt;$A126-1," ",IF(BF$5-$I$5+1&gt;'Primary Inputs'!$C$17,0,(SUM(OFFSET($I$77,0,BF$5-$I$5-$A126+1)))*$C179))</f>
        <v>0</v>
      </c>
    </row>
    <row r="234" spans="2:58">
      <c r="B234" s="134" t="s">
        <v>220</v>
      </c>
      <c r="C234" s="134">
        <f t="shared" ca="1" si="7"/>
        <v>0</v>
      </c>
      <c r="I234" s="186" t="str">
        <f ca="1">IF(I$5-$I$5&lt;$A127-1," ",IF(I$5-$I$5+1&gt;'Primary Inputs'!$C$17,0,(SUM(OFFSET($I$77,0,I$5-$I$5-$A127+1)))*$C180))</f>
        <v xml:space="preserve"> </v>
      </c>
      <c r="J234" s="186" t="str">
        <f ca="1">IF(J$5-$I$5&lt;$A127-1," ",IF(J$5-$I$5+1&gt;'Primary Inputs'!$C$17,0,(SUM(OFFSET($I$77,0,J$5-$I$5-$A127+1)))*$C180))</f>
        <v xml:space="preserve"> </v>
      </c>
      <c r="K234" s="186" t="str">
        <f ca="1">IF(K$5-$I$5&lt;$A127-1," ",IF(K$5-$I$5+1&gt;'Primary Inputs'!$C$17,0,(SUM(OFFSET($I$77,0,K$5-$I$5-$A127+1)))*$C180))</f>
        <v xml:space="preserve"> </v>
      </c>
      <c r="L234" s="186" t="str">
        <f ca="1">IF(L$5-$I$5&lt;$A127-1," ",IF(L$5-$I$5+1&gt;'Primary Inputs'!$C$17,0,(SUM(OFFSET($I$77,0,L$5-$I$5-$A127+1)))*$C180))</f>
        <v xml:space="preserve"> </v>
      </c>
      <c r="M234" s="186" t="str">
        <f ca="1">IF(M$5-$I$5&lt;$A127-1," ",IF(M$5-$I$5+1&gt;'Primary Inputs'!$C$17,0,(SUM(OFFSET($I$77,0,M$5-$I$5-$A127+1)))*$C180))</f>
        <v xml:space="preserve"> </v>
      </c>
      <c r="N234" s="186" t="str">
        <f ca="1">IF(N$5-$I$5&lt;$A127-1," ",IF(N$5-$I$5+1&gt;'Primary Inputs'!$C$17,0,(SUM(OFFSET($I$77,0,N$5-$I$5-$A127+1)))*$C180))</f>
        <v xml:space="preserve"> </v>
      </c>
      <c r="O234" s="186" t="str">
        <f ca="1">IF(O$5-$I$5&lt;$A127-1," ",IF(O$5-$I$5+1&gt;'Primary Inputs'!$C$17,0,(SUM(OFFSET($I$77,0,O$5-$I$5-$A127+1)))*$C180))</f>
        <v xml:space="preserve"> </v>
      </c>
      <c r="P234" s="186" t="str">
        <f ca="1">IF(P$5-$I$5&lt;$A127-1," ",IF(P$5-$I$5+1&gt;'Primary Inputs'!$C$17,0,(SUM(OFFSET($I$77,0,P$5-$I$5-$A127+1)))*$C180))</f>
        <v xml:space="preserve"> </v>
      </c>
      <c r="Q234" s="186" t="str">
        <f ca="1">IF(Q$5-$I$5&lt;$A127-1," ",IF(Q$5-$I$5+1&gt;'Primary Inputs'!$C$17,0,(SUM(OFFSET($I$77,0,Q$5-$I$5-$A127+1)))*$C180))</f>
        <v xml:space="preserve"> </v>
      </c>
      <c r="R234" s="186" t="str">
        <f ca="1">IF(R$5-$I$5&lt;$A127-1," ",IF(R$5-$I$5+1&gt;'Primary Inputs'!$C$17,0,(SUM(OFFSET($I$77,0,R$5-$I$5-$A127+1)))*$C180))</f>
        <v xml:space="preserve"> </v>
      </c>
      <c r="S234" s="186" t="str">
        <f ca="1">IF(S$5-$I$5&lt;$A127-1," ",IF(S$5-$I$5+1&gt;'Primary Inputs'!$C$17,0,(SUM(OFFSET($I$77,0,S$5-$I$5-$A127+1)))*$C180))</f>
        <v xml:space="preserve"> </v>
      </c>
      <c r="T234" s="186" t="str">
        <f ca="1">IF(T$5-$I$5&lt;$A127-1," ",IF(T$5-$I$5+1&gt;'Primary Inputs'!$C$17,0,(SUM(OFFSET($I$77,0,T$5-$I$5-$A127+1)))*$C180))</f>
        <v xml:space="preserve"> </v>
      </c>
      <c r="U234" s="186" t="str">
        <f ca="1">IF(U$5-$I$5&lt;$A127-1," ",IF(U$5-$I$5+1&gt;'Primary Inputs'!$C$17,0,(SUM(OFFSET($I$77,0,U$5-$I$5-$A127+1)))*$C180))</f>
        <v xml:space="preserve"> </v>
      </c>
      <c r="V234" s="186" t="str">
        <f ca="1">IF(V$5-$I$5&lt;$A127-1," ",IF(V$5-$I$5+1&gt;'Primary Inputs'!$C$17,0,(SUM(OFFSET($I$77,0,V$5-$I$5-$A127+1)))*$C180))</f>
        <v xml:space="preserve"> </v>
      </c>
      <c r="W234" s="186" t="str">
        <f ca="1">IF(W$5-$I$5&lt;$A127-1," ",IF(W$5-$I$5+1&gt;'Primary Inputs'!$C$17,0,(SUM(OFFSET($I$77,0,W$5-$I$5-$A127+1)))*$C180))</f>
        <v xml:space="preserve"> </v>
      </c>
      <c r="X234" s="186" t="str">
        <f ca="1">IF(X$5-$I$5&lt;$A127-1," ",IF(X$5-$I$5+1&gt;'Primary Inputs'!$C$17,0,(SUM(OFFSET($I$77,0,X$5-$I$5-$A127+1)))*$C180))</f>
        <v xml:space="preserve"> </v>
      </c>
      <c r="Y234" s="186" t="str">
        <f ca="1">IF(Y$5-$I$5&lt;$A127-1," ",IF(Y$5-$I$5+1&gt;'Primary Inputs'!$C$17,0,(SUM(OFFSET($I$77,0,Y$5-$I$5-$A127+1)))*$C180))</f>
        <v xml:space="preserve"> </v>
      </c>
      <c r="Z234" s="186" t="str">
        <f ca="1">IF(Z$5-$I$5&lt;$A127-1," ",IF(Z$5-$I$5+1&gt;'Primary Inputs'!$C$17,0,(SUM(OFFSET($I$77,0,Z$5-$I$5-$A127+1)))*$C180))</f>
        <v xml:space="preserve"> </v>
      </c>
      <c r="AA234" s="186" t="str">
        <f ca="1">IF(AA$5-$I$5&lt;$A127-1," ",IF(AA$5-$I$5+1&gt;'Primary Inputs'!$C$17,0,(SUM(OFFSET($I$77,0,AA$5-$I$5-$A127+1)))*$C180))</f>
        <v xml:space="preserve"> </v>
      </c>
      <c r="AB234" s="186" t="str">
        <f ca="1">IF(AB$5-$I$5&lt;$A127-1," ",IF(AB$5-$I$5+1&gt;'Primary Inputs'!$C$17,0,(SUM(OFFSET($I$77,0,AB$5-$I$5-$A127+1)))*$C180))</f>
        <v xml:space="preserve"> </v>
      </c>
      <c r="AC234" s="186" t="str">
        <f ca="1">IF(AC$5-$I$5&lt;$A127-1," ",IF(AC$5-$I$5+1&gt;'Primary Inputs'!$C$17,0,(SUM(OFFSET($I$77,0,AC$5-$I$5-$A127+1)))*$C180))</f>
        <v xml:space="preserve"> </v>
      </c>
      <c r="AD234" s="186" t="str">
        <f ca="1">IF(AD$5-$I$5&lt;$A127-1," ",IF(AD$5-$I$5+1&gt;'Primary Inputs'!$C$17,0,(SUM(OFFSET($I$77,0,AD$5-$I$5-$A127+1)))*$C180))</f>
        <v xml:space="preserve"> </v>
      </c>
      <c r="AE234" s="186" t="str">
        <f ca="1">IF(AE$5-$I$5&lt;$A127-1," ",IF(AE$5-$I$5+1&gt;'Primary Inputs'!$C$17,0,(SUM(OFFSET($I$77,0,AE$5-$I$5-$A127+1)))*$C180))</f>
        <v xml:space="preserve"> </v>
      </c>
      <c r="AF234" s="186" t="str">
        <f ca="1">IF(AF$5-$I$5&lt;$A127-1," ",IF(AF$5-$I$5+1&gt;'Primary Inputs'!$C$17,0,(SUM(OFFSET($I$77,0,AF$5-$I$5-$A127+1)))*$C180))</f>
        <v xml:space="preserve"> </v>
      </c>
      <c r="AG234" s="186" t="str">
        <f ca="1">IF(AG$5-$I$5&lt;$A127-1," ",IF(AG$5-$I$5+1&gt;'Primary Inputs'!$C$17,0,(SUM(OFFSET($I$77,0,AG$5-$I$5-$A127+1)))*$C180))</f>
        <v xml:space="preserve"> </v>
      </c>
      <c r="AH234" s="186" t="str">
        <f ca="1">IF(AH$5-$I$5&lt;$A127-1," ",IF(AH$5-$I$5+1&gt;'Primary Inputs'!$C$17,0,(SUM(OFFSET($I$77,0,AH$5-$I$5-$A127+1)))*$C180))</f>
        <v xml:space="preserve"> </v>
      </c>
      <c r="AI234" s="186" t="str">
        <f ca="1">IF(AI$5-$I$5&lt;$A127-1," ",IF(AI$5-$I$5+1&gt;'Primary Inputs'!$C$17,0,(SUM(OFFSET($I$77,0,AI$5-$I$5-$A127+1)))*$C180))</f>
        <v xml:space="preserve"> </v>
      </c>
      <c r="AJ234" s="186" t="str">
        <f ca="1">IF(AJ$5-$I$5&lt;$A127-1," ",IF(AJ$5-$I$5+1&gt;'Primary Inputs'!$C$17,0,(SUM(OFFSET($I$77,0,AJ$5-$I$5-$A127+1)))*$C180))</f>
        <v xml:space="preserve"> </v>
      </c>
      <c r="AK234" s="186" t="str">
        <f ca="1">IF(AK$5-$I$5&lt;$A127-1," ",IF(AK$5-$I$5+1&gt;'Primary Inputs'!$C$17,0,(SUM(OFFSET($I$77,0,AK$5-$I$5-$A127+1)))*$C180))</f>
        <v xml:space="preserve"> </v>
      </c>
      <c r="AL234" s="186" t="str">
        <f ca="1">IF(AL$5-$I$5&lt;$A127-1," ",IF(AL$5-$I$5+1&gt;'Primary Inputs'!$C$17,0,(SUM(OFFSET($I$77,0,AL$5-$I$5-$A127+1)))*$C180))</f>
        <v xml:space="preserve"> </v>
      </c>
      <c r="AM234" s="186" t="str">
        <f ca="1">IF(AM$5-$I$5&lt;$A127-1," ",IF(AM$5-$I$5+1&gt;'Primary Inputs'!$C$17,0,(SUM(OFFSET($I$77,0,AM$5-$I$5-$A127+1)))*$C180))</f>
        <v xml:space="preserve"> </v>
      </c>
      <c r="AN234" s="186" t="str">
        <f ca="1">IF(AN$5-$I$5&lt;$A127-1," ",IF(AN$5-$I$5+1&gt;'Primary Inputs'!$C$17,0,(SUM(OFFSET($I$77,0,AN$5-$I$5-$A127+1)))*$C180))</f>
        <v xml:space="preserve"> </v>
      </c>
      <c r="AO234" s="186" t="str">
        <f ca="1">IF(AO$5-$I$5&lt;$A127-1," ",IF(AO$5-$I$5+1&gt;'Primary Inputs'!$C$17,0,(SUM(OFFSET($I$77,0,AO$5-$I$5-$A127+1)))*$C180))</f>
        <v xml:space="preserve"> </v>
      </c>
      <c r="AP234" s="186" t="str">
        <f ca="1">IF(AP$5-$I$5&lt;$A127-1," ",IF(AP$5-$I$5+1&gt;'Primary Inputs'!$C$17,0,(SUM(OFFSET($I$77,0,AP$5-$I$5-$A127+1)))*$C180))</f>
        <v xml:space="preserve"> </v>
      </c>
      <c r="AQ234" s="186" t="str">
        <f ca="1">IF(AQ$5-$I$5&lt;$A127-1," ",IF(AQ$5-$I$5+1&gt;'Primary Inputs'!$C$17,0,(SUM(OFFSET($I$77,0,AQ$5-$I$5-$A127+1)))*$C180))</f>
        <v xml:space="preserve"> </v>
      </c>
      <c r="AR234" s="186" t="str">
        <f ca="1">IF(AR$5-$I$5&lt;$A127-1," ",IF(AR$5-$I$5+1&gt;'Primary Inputs'!$C$17,0,(SUM(OFFSET($I$77,0,AR$5-$I$5-$A127+1)))*$C180))</f>
        <v xml:space="preserve"> </v>
      </c>
      <c r="AS234" s="186" t="str">
        <f ca="1">IF(AS$5-$I$5&lt;$A127-1," ",IF(AS$5-$I$5+1&gt;'Primary Inputs'!$C$17,0,(SUM(OFFSET($I$77,0,AS$5-$I$5-$A127+1)))*$C180))</f>
        <v xml:space="preserve"> </v>
      </c>
      <c r="AT234" s="186" t="str">
        <f ca="1">IF(AT$5-$I$5&lt;$A127-1," ",IF(AT$5-$I$5+1&gt;'Primary Inputs'!$C$17,0,(SUM(OFFSET($I$77,0,AT$5-$I$5-$A127+1)))*$C180))</f>
        <v xml:space="preserve"> </v>
      </c>
      <c r="AU234" s="186" t="str">
        <f ca="1">IF(AU$5-$I$5&lt;$A127-1," ",IF(AU$5-$I$5+1&gt;'Primary Inputs'!$C$17,0,(SUM(OFFSET($I$77,0,AU$5-$I$5-$A127+1)))*$C180))</f>
        <v xml:space="preserve"> </v>
      </c>
      <c r="AV234" s="186" t="str">
        <f ca="1">IF(AV$5-$I$5&lt;$A127-1," ",IF(AV$5-$I$5+1&gt;'Primary Inputs'!$C$17,0,(SUM(OFFSET($I$77,0,AV$5-$I$5-$A127+1)))*$C180))</f>
        <v xml:space="preserve"> </v>
      </c>
      <c r="AW234" s="186" t="str">
        <f ca="1">IF(AW$5-$I$5&lt;$A127-1," ",IF(AW$5-$I$5+1&gt;'Primary Inputs'!$C$17,0,(SUM(OFFSET($I$77,0,AW$5-$I$5-$A127+1)))*$C180))</f>
        <v xml:space="preserve"> </v>
      </c>
      <c r="AX234" s="186" t="str">
        <f ca="1">IF(AX$5-$I$5&lt;$A127-1," ",IF(AX$5-$I$5+1&gt;'Primary Inputs'!$C$17,0,(SUM(OFFSET($I$77,0,AX$5-$I$5-$A127+1)))*$C180))</f>
        <v xml:space="preserve"> </v>
      </c>
      <c r="AY234" s="186" t="str">
        <f ca="1">IF(AY$5-$I$5&lt;$A127-1," ",IF(AY$5-$I$5+1&gt;'Primary Inputs'!$C$17,0,(SUM(OFFSET($I$77,0,AY$5-$I$5-$A127+1)))*$C180))</f>
        <v xml:space="preserve"> </v>
      </c>
      <c r="AZ234" s="186" t="str">
        <f ca="1">IF(AZ$5-$I$5&lt;$A127-1," ",IF(AZ$5-$I$5+1&gt;'Primary Inputs'!$C$17,0,(SUM(OFFSET($I$77,0,AZ$5-$I$5-$A127+1)))*$C180))</f>
        <v xml:space="preserve"> </v>
      </c>
      <c r="BA234" s="186" t="str">
        <f ca="1">IF(BA$5-$I$5&lt;$A127-1," ",IF(BA$5-$I$5+1&gt;'Primary Inputs'!$C$17,0,(SUM(OFFSET($I$77,0,BA$5-$I$5-$A127+1)))*$C180))</f>
        <v xml:space="preserve"> </v>
      </c>
      <c r="BB234" s="186" t="str">
        <f ca="1">IF(BB$5-$I$5&lt;$A127-1," ",IF(BB$5-$I$5+1&gt;'Primary Inputs'!$C$17,0,(SUM(OFFSET($I$77,0,BB$5-$I$5-$A127+1)))*$C180))</f>
        <v xml:space="preserve"> </v>
      </c>
      <c r="BC234" s="186" t="str">
        <f ca="1">IF(BC$5-$I$5&lt;$A127-1," ",IF(BC$5-$I$5+1&gt;'Primary Inputs'!$C$17,0,(SUM(OFFSET($I$77,0,BC$5-$I$5-$A127+1)))*$C180))</f>
        <v xml:space="preserve"> </v>
      </c>
      <c r="BD234" s="186">
        <f ca="1">IF(BD$5-$I$5&lt;$A127-1," ",IF(BD$5-$I$5+1&gt;'Primary Inputs'!$C$17,0,(SUM(OFFSET($I$77,0,BD$5-$I$5-$A127+1)))*$C180))</f>
        <v>0</v>
      </c>
      <c r="BE234" s="186">
        <f ca="1">IF(BE$5-$I$5&lt;$A127-1," ",IF(BE$5-$I$5+1&gt;'Primary Inputs'!$C$17,0,(SUM(OFFSET($I$77,0,BE$5-$I$5-$A127+1)))*$C180))</f>
        <v>0</v>
      </c>
      <c r="BF234" s="186">
        <f ca="1">IF(BF$5-$I$5&lt;$A127-1," ",IF(BF$5-$I$5+1&gt;'Primary Inputs'!$C$17,0,(SUM(OFFSET($I$77,0,BF$5-$I$5-$A127+1)))*$C180))</f>
        <v>0</v>
      </c>
    </row>
    <row r="235" spans="2:58">
      <c r="B235" s="134" t="s">
        <v>221</v>
      </c>
      <c r="C235" s="134">
        <f t="shared" ca="1" si="7"/>
        <v>0</v>
      </c>
      <c r="I235" s="186" t="str">
        <f ca="1">IF(I$5-$I$5&lt;$A128-1," ",IF(I$5-$I$5+1&gt;'Primary Inputs'!$C$17,0,(SUM(OFFSET($I$77,0,I$5-$I$5-$A128+1)))*$C181))</f>
        <v xml:space="preserve"> </v>
      </c>
      <c r="J235" s="186" t="str">
        <f ca="1">IF(J$5-$I$5&lt;$A128-1," ",IF(J$5-$I$5+1&gt;'Primary Inputs'!$C$17,0,(SUM(OFFSET($I$77,0,J$5-$I$5-$A128+1)))*$C181))</f>
        <v xml:space="preserve"> </v>
      </c>
      <c r="K235" s="186" t="str">
        <f ca="1">IF(K$5-$I$5&lt;$A128-1," ",IF(K$5-$I$5+1&gt;'Primary Inputs'!$C$17,0,(SUM(OFFSET($I$77,0,K$5-$I$5-$A128+1)))*$C181))</f>
        <v xml:space="preserve"> </v>
      </c>
      <c r="L235" s="186" t="str">
        <f ca="1">IF(L$5-$I$5&lt;$A128-1," ",IF(L$5-$I$5+1&gt;'Primary Inputs'!$C$17,0,(SUM(OFFSET($I$77,0,L$5-$I$5-$A128+1)))*$C181))</f>
        <v xml:space="preserve"> </v>
      </c>
      <c r="M235" s="186" t="str">
        <f ca="1">IF(M$5-$I$5&lt;$A128-1," ",IF(M$5-$I$5+1&gt;'Primary Inputs'!$C$17,0,(SUM(OFFSET($I$77,0,M$5-$I$5-$A128+1)))*$C181))</f>
        <v xml:space="preserve"> </v>
      </c>
      <c r="N235" s="186" t="str">
        <f ca="1">IF(N$5-$I$5&lt;$A128-1," ",IF(N$5-$I$5+1&gt;'Primary Inputs'!$C$17,0,(SUM(OFFSET($I$77,0,N$5-$I$5-$A128+1)))*$C181))</f>
        <v xml:space="preserve"> </v>
      </c>
      <c r="O235" s="186" t="str">
        <f ca="1">IF(O$5-$I$5&lt;$A128-1," ",IF(O$5-$I$5+1&gt;'Primary Inputs'!$C$17,0,(SUM(OFFSET($I$77,0,O$5-$I$5-$A128+1)))*$C181))</f>
        <v xml:space="preserve"> </v>
      </c>
      <c r="P235" s="186" t="str">
        <f ca="1">IF(P$5-$I$5&lt;$A128-1," ",IF(P$5-$I$5+1&gt;'Primary Inputs'!$C$17,0,(SUM(OFFSET($I$77,0,P$5-$I$5-$A128+1)))*$C181))</f>
        <v xml:space="preserve"> </v>
      </c>
      <c r="Q235" s="186" t="str">
        <f ca="1">IF(Q$5-$I$5&lt;$A128-1," ",IF(Q$5-$I$5+1&gt;'Primary Inputs'!$C$17,0,(SUM(OFFSET($I$77,0,Q$5-$I$5-$A128+1)))*$C181))</f>
        <v xml:space="preserve"> </v>
      </c>
      <c r="R235" s="186" t="str">
        <f ca="1">IF(R$5-$I$5&lt;$A128-1," ",IF(R$5-$I$5+1&gt;'Primary Inputs'!$C$17,0,(SUM(OFFSET($I$77,0,R$5-$I$5-$A128+1)))*$C181))</f>
        <v xml:space="preserve"> </v>
      </c>
      <c r="S235" s="186" t="str">
        <f ca="1">IF(S$5-$I$5&lt;$A128-1," ",IF(S$5-$I$5+1&gt;'Primary Inputs'!$C$17,0,(SUM(OFFSET($I$77,0,S$5-$I$5-$A128+1)))*$C181))</f>
        <v xml:space="preserve"> </v>
      </c>
      <c r="T235" s="186" t="str">
        <f ca="1">IF(T$5-$I$5&lt;$A128-1," ",IF(T$5-$I$5+1&gt;'Primary Inputs'!$C$17,0,(SUM(OFFSET($I$77,0,T$5-$I$5-$A128+1)))*$C181))</f>
        <v xml:space="preserve"> </v>
      </c>
      <c r="U235" s="186" t="str">
        <f ca="1">IF(U$5-$I$5&lt;$A128-1," ",IF(U$5-$I$5+1&gt;'Primary Inputs'!$C$17,0,(SUM(OFFSET($I$77,0,U$5-$I$5-$A128+1)))*$C181))</f>
        <v xml:space="preserve"> </v>
      </c>
      <c r="V235" s="186" t="str">
        <f ca="1">IF(V$5-$I$5&lt;$A128-1," ",IF(V$5-$I$5+1&gt;'Primary Inputs'!$C$17,0,(SUM(OFFSET($I$77,0,V$5-$I$5-$A128+1)))*$C181))</f>
        <v xml:space="preserve"> </v>
      </c>
      <c r="W235" s="186" t="str">
        <f ca="1">IF(W$5-$I$5&lt;$A128-1," ",IF(W$5-$I$5+1&gt;'Primary Inputs'!$C$17,0,(SUM(OFFSET($I$77,0,W$5-$I$5-$A128+1)))*$C181))</f>
        <v xml:space="preserve"> </v>
      </c>
      <c r="X235" s="186" t="str">
        <f ca="1">IF(X$5-$I$5&lt;$A128-1," ",IF(X$5-$I$5+1&gt;'Primary Inputs'!$C$17,0,(SUM(OFFSET($I$77,0,X$5-$I$5-$A128+1)))*$C181))</f>
        <v xml:space="preserve"> </v>
      </c>
      <c r="Y235" s="186" t="str">
        <f ca="1">IF(Y$5-$I$5&lt;$A128-1," ",IF(Y$5-$I$5+1&gt;'Primary Inputs'!$C$17,0,(SUM(OFFSET($I$77,0,Y$5-$I$5-$A128+1)))*$C181))</f>
        <v xml:space="preserve"> </v>
      </c>
      <c r="Z235" s="186" t="str">
        <f ca="1">IF(Z$5-$I$5&lt;$A128-1," ",IF(Z$5-$I$5+1&gt;'Primary Inputs'!$C$17,0,(SUM(OFFSET($I$77,0,Z$5-$I$5-$A128+1)))*$C181))</f>
        <v xml:space="preserve"> </v>
      </c>
      <c r="AA235" s="186" t="str">
        <f ca="1">IF(AA$5-$I$5&lt;$A128-1," ",IF(AA$5-$I$5+1&gt;'Primary Inputs'!$C$17,0,(SUM(OFFSET($I$77,0,AA$5-$I$5-$A128+1)))*$C181))</f>
        <v xml:space="preserve"> </v>
      </c>
      <c r="AB235" s="186" t="str">
        <f ca="1">IF(AB$5-$I$5&lt;$A128-1," ",IF(AB$5-$I$5+1&gt;'Primary Inputs'!$C$17,0,(SUM(OFFSET($I$77,0,AB$5-$I$5-$A128+1)))*$C181))</f>
        <v xml:space="preserve"> </v>
      </c>
      <c r="AC235" s="186" t="str">
        <f ca="1">IF(AC$5-$I$5&lt;$A128-1," ",IF(AC$5-$I$5+1&gt;'Primary Inputs'!$C$17,0,(SUM(OFFSET($I$77,0,AC$5-$I$5-$A128+1)))*$C181))</f>
        <v xml:space="preserve"> </v>
      </c>
      <c r="AD235" s="186" t="str">
        <f ca="1">IF(AD$5-$I$5&lt;$A128-1," ",IF(AD$5-$I$5+1&gt;'Primary Inputs'!$C$17,0,(SUM(OFFSET($I$77,0,AD$5-$I$5-$A128+1)))*$C181))</f>
        <v xml:space="preserve"> </v>
      </c>
      <c r="AE235" s="186" t="str">
        <f ca="1">IF(AE$5-$I$5&lt;$A128-1," ",IF(AE$5-$I$5+1&gt;'Primary Inputs'!$C$17,0,(SUM(OFFSET($I$77,0,AE$5-$I$5-$A128+1)))*$C181))</f>
        <v xml:space="preserve"> </v>
      </c>
      <c r="AF235" s="186" t="str">
        <f ca="1">IF(AF$5-$I$5&lt;$A128-1," ",IF(AF$5-$I$5+1&gt;'Primary Inputs'!$C$17,0,(SUM(OFFSET($I$77,0,AF$5-$I$5-$A128+1)))*$C181))</f>
        <v xml:space="preserve"> </v>
      </c>
      <c r="AG235" s="186" t="str">
        <f ca="1">IF(AG$5-$I$5&lt;$A128-1," ",IF(AG$5-$I$5+1&gt;'Primary Inputs'!$C$17,0,(SUM(OFFSET($I$77,0,AG$5-$I$5-$A128+1)))*$C181))</f>
        <v xml:space="preserve"> </v>
      </c>
      <c r="AH235" s="186" t="str">
        <f ca="1">IF(AH$5-$I$5&lt;$A128-1," ",IF(AH$5-$I$5+1&gt;'Primary Inputs'!$C$17,0,(SUM(OFFSET($I$77,0,AH$5-$I$5-$A128+1)))*$C181))</f>
        <v xml:space="preserve"> </v>
      </c>
      <c r="AI235" s="186" t="str">
        <f ca="1">IF(AI$5-$I$5&lt;$A128-1," ",IF(AI$5-$I$5+1&gt;'Primary Inputs'!$C$17,0,(SUM(OFFSET($I$77,0,AI$5-$I$5-$A128+1)))*$C181))</f>
        <v xml:space="preserve"> </v>
      </c>
      <c r="AJ235" s="186" t="str">
        <f ca="1">IF(AJ$5-$I$5&lt;$A128-1," ",IF(AJ$5-$I$5+1&gt;'Primary Inputs'!$C$17,0,(SUM(OFFSET($I$77,0,AJ$5-$I$5-$A128+1)))*$C181))</f>
        <v xml:space="preserve"> </v>
      </c>
      <c r="AK235" s="186" t="str">
        <f ca="1">IF(AK$5-$I$5&lt;$A128-1," ",IF(AK$5-$I$5+1&gt;'Primary Inputs'!$C$17,0,(SUM(OFFSET($I$77,0,AK$5-$I$5-$A128+1)))*$C181))</f>
        <v xml:space="preserve"> </v>
      </c>
      <c r="AL235" s="186" t="str">
        <f ca="1">IF(AL$5-$I$5&lt;$A128-1," ",IF(AL$5-$I$5+1&gt;'Primary Inputs'!$C$17,0,(SUM(OFFSET($I$77,0,AL$5-$I$5-$A128+1)))*$C181))</f>
        <v xml:space="preserve"> </v>
      </c>
      <c r="AM235" s="186" t="str">
        <f ca="1">IF(AM$5-$I$5&lt;$A128-1," ",IF(AM$5-$I$5+1&gt;'Primary Inputs'!$C$17,0,(SUM(OFFSET($I$77,0,AM$5-$I$5-$A128+1)))*$C181))</f>
        <v xml:space="preserve"> </v>
      </c>
      <c r="AN235" s="186" t="str">
        <f ca="1">IF(AN$5-$I$5&lt;$A128-1," ",IF(AN$5-$I$5+1&gt;'Primary Inputs'!$C$17,0,(SUM(OFFSET($I$77,0,AN$5-$I$5-$A128+1)))*$C181))</f>
        <v xml:space="preserve"> </v>
      </c>
      <c r="AO235" s="186" t="str">
        <f ca="1">IF(AO$5-$I$5&lt;$A128-1," ",IF(AO$5-$I$5+1&gt;'Primary Inputs'!$C$17,0,(SUM(OFFSET($I$77,0,AO$5-$I$5-$A128+1)))*$C181))</f>
        <v xml:space="preserve"> </v>
      </c>
      <c r="AP235" s="186" t="str">
        <f ca="1">IF(AP$5-$I$5&lt;$A128-1," ",IF(AP$5-$I$5+1&gt;'Primary Inputs'!$C$17,0,(SUM(OFFSET($I$77,0,AP$5-$I$5-$A128+1)))*$C181))</f>
        <v xml:space="preserve"> </v>
      </c>
      <c r="AQ235" s="186" t="str">
        <f ca="1">IF(AQ$5-$I$5&lt;$A128-1," ",IF(AQ$5-$I$5+1&gt;'Primary Inputs'!$C$17,0,(SUM(OFFSET($I$77,0,AQ$5-$I$5-$A128+1)))*$C181))</f>
        <v xml:space="preserve"> </v>
      </c>
      <c r="AR235" s="186" t="str">
        <f ca="1">IF(AR$5-$I$5&lt;$A128-1," ",IF(AR$5-$I$5+1&gt;'Primary Inputs'!$C$17,0,(SUM(OFFSET($I$77,0,AR$5-$I$5-$A128+1)))*$C181))</f>
        <v xml:space="preserve"> </v>
      </c>
      <c r="AS235" s="186" t="str">
        <f ca="1">IF(AS$5-$I$5&lt;$A128-1," ",IF(AS$5-$I$5+1&gt;'Primary Inputs'!$C$17,0,(SUM(OFFSET($I$77,0,AS$5-$I$5-$A128+1)))*$C181))</f>
        <v xml:space="preserve"> </v>
      </c>
      <c r="AT235" s="186" t="str">
        <f ca="1">IF(AT$5-$I$5&lt;$A128-1," ",IF(AT$5-$I$5+1&gt;'Primary Inputs'!$C$17,0,(SUM(OFFSET($I$77,0,AT$5-$I$5-$A128+1)))*$C181))</f>
        <v xml:space="preserve"> </v>
      </c>
      <c r="AU235" s="186" t="str">
        <f ca="1">IF(AU$5-$I$5&lt;$A128-1," ",IF(AU$5-$I$5+1&gt;'Primary Inputs'!$C$17,0,(SUM(OFFSET($I$77,0,AU$5-$I$5-$A128+1)))*$C181))</f>
        <v xml:space="preserve"> </v>
      </c>
      <c r="AV235" s="186" t="str">
        <f ca="1">IF(AV$5-$I$5&lt;$A128-1," ",IF(AV$5-$I$5+1&gt;'Primary Inputs'!$C$17,0,(SUM(OFFSET($I$77,0,AV$5-$I$5-$A128+1)))*$C181))</f>
        <v xml:space="preserve"> </v>
      </c>
      <c r="AW235" s="186" t="str">
        <f ca="1">IF(AW$5-$I$5&lt;$A128-1," ",IF(AW$5-$I$5+1&gt;'Primary Inputs'!$C$17,0,(SUM(OFFSET($I$77,0,AW$5-$I$5-$A128+1)))*$C181))</f>
        <v xml:space="preserve"> </v>
      </c>
      <c r="AX235" s="186" t="str">
        <f ca="1">IF(AX$5-$I$5&lt;$A128-1," ",IF(AX$5-$I$5+1&gt;'Primary Inputs'!$C$17,0,(SUM(OFFSET($I$77,0,AX$5-$I$5-$A128+1)))*$C181))</f>
        <v xml:space="preserve"> </v>
      </c>
      <c r="AY235" s="186" t="str">
        <f ca="1">IF(AY$5-$I$5&lt;$A128-1," ",IF(AY$5-$I$5+1&gt;'Primary Inputs'!$C$17,0,(SUM(OFFSET($I$77,0,AY$5-$I$5-$A128+1)))*$C181))</f>
        <v xml:space="preserve"> </v>
      </c>
      <c r="AZ235" s="186" t="str">
        <f ca="1">IF(AZ$5-$I$5&lt;$A128-1," ",IF(AZ$5-$I$5+1&gt;'Primary Inputs'!$C$17,0,(SUM(OFFSET($I$77,0,AZ$5-$I$5-$A128+1)))*$C181))</f>
        <v xml:space="preserve"> </v>
      </c>
      <c r="BA235" s="186" t="str">
        <f ca="1">IF(BA$5-$I$5&lt;$A128-1," ",IF(BA$5-$I$5+1&gt;'Primary Inputs'!$C$17,0,(SUM(OFFSET($I$77,0,BA$5-$I$5-$A128+1)))*$C181))</f>
        <v xml:space="preserve"> </v>
      </c>
      <c r="BB235" s="186" t="str">
        <f ca="1">IF(BB$5-$I$5&lt;$A128-1," ",IF(BB$5-$I$5+1&gt;'Primary Inputs'!$C$17,0,(SUM(OFFSET($I$77,0,BB$5-$I$5-$A128+1)))*$C181))</f>
        <v xml:space="preserve"> </v>
      </c>
      <c r="BC235" s="186" t="str">
        <f ca="1">IF(BC$5-$I$5&lt;$A128-1," ",IF(BC$5-$I$5+1&gt;'Primary Inputs'!$C$17,0,(SUM(OFFSET($I$77,0,BC$5-$I$5-$A128+1)))*$C181))</f>
        <v xml:space="preserve"> </v>
      </c>
      <c r="BD235" s="186" t="str">
        <f ca="1">IF(BD$5-$I$5&lt;$A128-1," ",IF(BD$5-$I$5+1&gt;'Primary Inputs'!$C$17,0,(SUM(OFFSET($I$77,0,BD$5-$I$5-$A128+1)))*$C181))</f>
        <v xml:space="preserve"> </v>
      </c>
      <c r="BE235" s="186">
        <f ca="1">IF(BE$5-$I$5&lt;$A128-1," ",IF(BE$5-$I$5+1&gt;'Primary Inputs'!$C$17,0,(SUM(OFFSET($I$77,0,BE$5-$I$5-$A128+1)))*$C181))</f>
        <v>0</v>
      </c>
      <c r="BF235" s="186">
        <f ca="1">IF(BF$5-$I$5&lt;$A128-1," ",IF(BF$5-$I$5+1&gt;'Primary Inputs'!$C$17,0,(SUM(OFFSET($I$77,0,BF$5-$I$5-$A128+1)))*$C181))</f>
        <v>0</v>
      </c>
    </row>
    <row r="236" spans="2:58">
      <c r="B236" s="134" t="s">
        <v>222</v>
      </c>
      <c r="C236" s="134">
        <f t="shared" ca="1" si="7"/>
        <v>0</v>
      </c>
      <c r="I236" s="186" t="str">
        <f ca="1">IF(I$5-$I$5&lt;$A129-1," ",IF(I$5-$I$5+1&gt;'Primary Inputs'!$C$17,0,(SUM(OFFSET($I$77,0,I$5-$I$5-$A129+1)))*$C182))</f>
        <v xml:space="preserve"> </v>
      </c>
      <c r="J236" s="186" t="str">
        <f ca="1">IF(J$5-$I$5&lt;$A129-1," ",IF(J$5-$I$5+1&gt;'Primary Inputs'!$C$17,0,(SUM(OFFSET($I$77,0,J$5-$I$5-$A129+1)))*$C182))</f>
        <v xml:space="preserve"> </v>
      </c>
      <c r="K236" s="186" t="str">
        <f ca="1">IF(K$5-$I$5&lt;$A129-1," ",IF(K$5-$I$5+1&gt;'Primary Inputs'!$C$17,0,(SUM(OFFSET($I$77,0,K$5-$I$5-$A129+1)))*$C182))</f>
        <v xml:space="preserve"> </v>
      </c>
      <c r="L236" s="186" t="str">
        <f ca="1">IF(L$5-$I$5&lt;$A129-1," ",IF(L$5-$I$5+1&gt;'Primary Inputs'!$C$17,0,(SUM(OFFSET($I$77,0,L$5-$I$5-$A129+1)))*$C182))</f>
        <v xml:space="preserve"> </v>
      </c>
      <c r="M236" s="186" t="str">
        <f ca="1">IF(M$5-$I$5&lt;$A129-1," ",IF(M$5-$I$5+1&gt;'Primary Inputs'!$C$17,0,(SUM(OFFSET($I$77,0,M$5-$I$5-$A129+1)))*$C182))</f>
        <v xml:space="preserve"> </v>
      </c>
      <c r="N236" s="186" t="str">
        <f ca="1">IF(N$5-$I$5&lt;$A129-1," ",IF(N$5-$I$5+1&gt;'Primary Inputs'!$C$17,0,(SUM(OFFSET($I$77,0,N$5-$I$5-$A129+1)))*$C182))</f>
        <v xml:space="preserve"> </v>
      </c>
      <c r="O236" s="186" t="str">
        <f ca="1">IF(O$5-$I$5&lt;$A129-1," ",IF(O$5-$I$5+1&gt;'Primary Inputs'!$C$17,0,(SUM(OFFSET($I$77,0,O$5-$I$5-$A129+1)))*$C182))</f>
        <v xml:space="preserve"> </v>
      </c>
      <c r="P236" s="186" t="str">
        <f ca="1">IF(P$5-$I$5&lt;$A129-1," ",IF(P$5-$I$5+1&gt;'Primary Inputs'!$C$17,0,(SUM(OFFSET($I$77,0,P$5-$I$5-$A129+1)))*$C182))</f>
        <v xml:space="preserve"> </v>
      </c>
      <c r="Q236" s="186" t="str">
        <f ca="1">IF(Q$5-$I$5&lt;$A129-1," ",IF(Q$5-$I$5+1&gt;'Primary Inputs'!$C$17,0,(SUM(OFFSET($I$77,0,Q$5-$I$5-$A129+1)))*$C182))</f>
        <v xml:space="preserve"> </v>
      </c>
      <c r="R236" s="186" t="str">
        <f ca="1">IF(R$5-$I$5&lt;$A129-1," ",IF(R$5-$I$5+1&gt;'Primary Inputs'!$C$17,0,(SUM(OFFSET($I$77,0,R$5-$I$5-$A129+1)))*$C182))</f>
        <v xml:space="preserve"> </v>
      </c>
      <c r="S236" s="186" t="str">
        <f ca="1">IF(S$5-$I$5&lt;$A129-1," ",IF(S$5-$I$5+1&gt;'Primary Inputs'!$C$17,0,(SUM(OFFSET($I$77,0,S$5-$I$5-$A129+1)))*$C182))</f>
        <v xml:space="preserve"> </v>
      </c>
      <c r="T236" s="186" t="str">
        <f ca="1">IF(T$5-$I$5&lt;$A129-1," ",IF(T$5-$I$5+1&gt;'Primary Inputs'!$C$17,0,(SUM(OFFSET($I$77,0,T$5-$I$5-$A129+1)))*$C182))</f>
        <v xml:space="preserve"> </v>
      </c>
      <c r="U236" s="186" t="str">
        <f ca="1">IF(U$5-$I$5&lt;$A129-1," ",IF(U$5-$I$5+1&gt;'Primary Inputs'!$C$17,0,(SUM(OFFSET($I$77,0,U$5-$I$5-$A129+1)))*$C182))</f>
        <v xml:space="preserve"> </v>
      </c>
      <c r="V236" s="186" t="str">
        <f ca="1">IF(V$5-$I$5&lt;$A129-1," ",IF(V$5-$I$5+1&gt;'Primary Inputs'!$C$17,0,(SUM(OFFSET($I$77,0,V$5-$I$5-$A129+1)))*$C182))</f>
        <v xml:space="preserve"> </v>
      </c>
      <c r="W236" s="186" t="str">
        <f ca="1">IF(W$5-$I$5&lt;$A129-1," ",IF(W$5-$I$5+1&gt;'Primary Inputs'!$C$17,0,(SUM(OFFSET($I$77,0,W$5-$I$5-$A129+1)))*$C182))</f>
        <v xml:space="preserve"> </v>
      </c>
      <c r="X236" s="186" t="str">
        <f ca="1">IF(X$5-$I$5&lt;$A129-1," ",IF(X$5-$I$5+1&gt;'Primary Inputs'!$C$17,0,(SUM(OFFSET($I$77,0,X$5-$I$5-$A129+1)))*$C182))</f>
        <v xml:space="preserve"> </v>
      </c>
      <c r="Y236" s="186" t="str">
        <f ca="1">IF(Y$5-$I$5&lt;$A129-1," ",IF(Y$5-$I$5+1&gt;'Primary Inputs'!$C$17,0,(SUM(OFFSET($I$77,0,Y$5-$I$5-$A129+1)))*$C182))</f>
        <v xml:space="preserve"> </v>
      </c>
      <c r="Z236" s="186" t="str">
        <f ca="1">IF(Z$5-$I$5&lt;$A129-1," ",IF(Z$5-$I$5+1&gt;'Primary Inputs'!$C$17,0,(SUM(OFFSET($I$77,0,Z$5-$I$5-$A129+1)))*$C182))</f>
        <v xml:space="preserve"> </v>
      </c>
      <c r="AA236" s="186" t="str">
        <f ca="1">IF(AA$5-$I$5&lt;$A129-1," ",IF(AA$5-$I$5+1&gt;'Primary Inputs'!$C$17,0,(SUM(OFFSET($I$77,0,AA$5-$I$5-$A129+1)))*$C182))</f>
        <v xml:space="preserve"> </v>
      </c>
      <c r="AB236" s="186" t="str">
        <f ca="1">IF(AB$5-$I$5&lt;$A129-1," ",IF(AB$5-$I$5+1&gt;'Primary Inputs'!$C$17,0,(SUM(OFFSET($I$77,0,AB$5-$I$5-$A129+1)))*$C182))</f>
        <v xml:space="preserve"> </v>
      </c>
      <c r="AC236" s="186" t="str">
        <f ca="1">IF(AC$5-$I$5&lt;$A129-1," ",IF(AC$5-$I$5+1&gt;'Primary Inputs'!$C$17,0,(SUM(OFFSET($I$77,0,AC$5-$I$5-$A129+1)))*$C182))</f>
        <v xml:space="preserve"> </v>
      </c>
      <c r="AD236" s="186" t="str">
        <f ca="1">IF(AD$5-$I$5&lt;$A129-1," ",IF(AD$5-$I$5+1&gt;'Primary Inputs'!$C$17,0,(SUM(OFFSET($I$77,0,AD$5-$I$5-$A129+1)))*$C182))</f>
        <v xml:space="preserve"> </v>
      </c>
      <c r="AE236" s="186" t="str">
        <f ca="1">IF(AE$5-$I$5&lt;$A129-1," ",IF(AE$5-$I$5+1&gt;'Primary Inputs'!$C$17,0,(SUM(OFFSET($I$77,0,AE$5-$I$5-$A129+1)))*$C182))</f>
        <v xml:space="preserve"> </v>
      </c>
      <c r="AF236" s="186" t="str">
        <f ca="1">IF(AF$5-$I$5&lt;$A129-1," ",IF(AF$5-$I$5+1&gt;'Primary Inputs'!$C$17,0,(SUM(OFFSET($I$77,0,AF$5-$I$5-$A129+1)))*$C182))</f>
        <v xml:space="preserve"> </v>
      </c>
      <c r="AG236" s="186" t="str">
        <f ca="1">IF(AG$5-$I$5&lt;$A129-1," ",IF(AG$5-$I$5+1&gt;'Primary Inputs'!$C$17,0,(SUM(OFFSET($I$77,0,AG$5-$I$5-$A129+1)))*$C182))</f>
        <v xml:space="preserve"> </v>
      </c>
      <c r="AH236" s="186" t="str">
        <f ca="1">IF(AH$5-$I$5&lt;$A129-1," ",IF(AH$5-$I$5+1&gt;'Primary Inputs'!$C$17,0,(SUM(OFFSET($I$77,0,AH$5-$I$5-$A129+1)))*$C182))</f>
        <v xml:space="preserve"> </v>
      </c>
      <c r="AI236" s="186" t="str">
        <f ca="1">IF(AI$5-$I$5&lt;$A129-1," ",IF(AI$5-$I$5+1&gt;'Primary Inputs'!$C$17,0,(SUM(OFFSET($I$77,0,AI$5-$I$5-$A129+1)))*$C182))</f>
        <v xml:space="preserve"> </v>
      </c>
      <c r="AJ236" s="186" t="str">
        <f ca="1">IF(AJ$5-$I$5&lt;$A129-1," ",IF(AJ$5-$I$5+1&gt;'Primary Inputs'!$C$17,0,(SUM(OFFSET($I$77,0,AJ$5-$I$5-$A129+1)))*$C182))</f>
        <v xml:space="preserve"> </v>
      </c>
      <c r="AK236" s="186" t="str">
        <f ca="1">IF(AK$5-$I$5&lt;$A129-1," ",IF(AK$5-$I$5+1&gt;'Primary Inputs'!$C$17,0,(SUM(OFFSET($I$77,0,AK$5-$I$5-$A129+1)))*$C182))</f>
        <v xml:space="preserve"> </v>
      </c>
      <c r="AL236" s="186" t="str">
        <f ca="1">IF(AL$5-$I$5&lt;$A129-1," ",IF(AL$5-$I$5+1&gt;'Primary Inputs'!$C$17,0,(SUM(OFFSET($I$77,0,AL$5-$I$5-$A129+1)))*$C182))</f>
        <v xml:space="preserve"> </v>
      </c>
      <c r="AM236" s="186" t="str">
        <f ca="1">IF(AM$5-$I$5&lt;$A129-1," ",IF(AM$5-$I$5+1&gt;'Primary Inputs'!$C$17,0,(SUM(OFFSET($I$77,0,AM$5-$I$5-$A129+1)))*$C182))</f>
        <v xml:space="preserve"> </v>
      </c>
      <c r="AN236" s="186" t="str">
        <f ca="1">IF(AN$5-$I$5&lt;$A129-1," ",IF(AN$5-$I$5+1&gt;'Primary Inputs'!$C$17,0,(SUM(OFFSET($I$77,0,AN$5-$I$5-$A129+1)))*$C182))</f>
        <v xml:space="preserve"> </v>
      </c>
      <c r="AO236" s="186" t="str">
        <f ca="1">IF(AO$5-$I$5&lt;$A129-1," ",IF(AO$5-$I$5+1&gt;'Primary Inputs'!$C$17,0,(SUM(OFFSET($I$77,0,AO$5-$I$5-$A129+1)))*$C182))</f>
        <v xml:space="preserve"> </v>
      </c>
      <c r="AP236" s="186" t="str">
        <f ca="1">IF(AP$5-$I$5&lt;$A129-1," ",IF(AP$5-$I$5+1&gt;'Primary Inputs'!$C$17,0,(SUM(OFFSET($I$77,0,AP$5-$I$5-$A129+1)))*$C182))</f>
        <v xml:space="preserve"> </v>
      </c>
      <c r="AQ236" s="186" t="str">
        <f ca="1">IF(AQ$5-$I$5&lt;$A129-1," ",IF(AQ$5-$I$5+1&gt;'Primary Inputs'!$C$17,0,(SUM(OFFSET($I$77,0,AQ$5-$I$5-$A129+1)))*$C182))</f>
        <v xml:space="preserve"> </v>
      </c>
      <c r="AR236" s="186" t="str">
        <f ca="1">IF(AR$5-$I$5&lt;$A129-1," ",IF(AR$5-$I$5+1&gt;'Primary Inputs'!$C$17,0,(SUM(OFFSET($I$77,0,AR$5-$I$5-$A129+1)))*$C182))</f>
        <v xml:space="preserve"> </v>
      </c>
      <c r="AS236" s="186" t="str">
        <f ca="1">IF(AS$5-$I$5&lt;$A129-1," ",IF(AS$5-$I$5+1&gt;'Primary Inputs'!$C$17,0,(SUM(OFFSET($I$77,0,AS$5-$I$5-$A129+1)))*$C182))</f>
        <v xml:space="preserve"> </v>
      </c>
      <c r="AT236" s="186" t="str">
        <f ca="1">IF(AT$5-$I$5&lt;$A129-1," ",IF(AT$5-$I$5+1&gt;'Primary Inputs'!$C$17,0,(SUM(OFFSET($I$77,0,AT$5-$I$5-$A129+1)))*$C182))</f>
        <v xml:space="preserve"> </v>
      </c>
      <c r="AU236" s="186" t="str">
        <f ca="1">IF(AU$5-$I$5&lt;$A129-1," ",IF(AU$5-$I$5+1&gt;'Primary Inputs'!$C$17,0,(SUM(OFFSET($I$77,0,AU$5-$I$5-$A129+1)))*$C182))</f>
        <v xml:space="preserve"> </v>
      </c>
      <c r="AV236" s="186" t="str">
        <f ca="1">IF(AV$5-$I$5&lt;$A129-1," ",IF(AV$5-$I$5+1&gt;'Primary Inputs'!$C$17,0,(SUM(OFFSET($I$77,0,AV$5-$I$5-$A129+1)))*$C182))</f>
        <v xml:space="preserve"> </v>
      </c>
      <c r="AW236" s="186" t="str">
        <f ca="1">IF(AW$5-$I$5&lt;$A129-1," ",IF(AW$5-$I$5+1&gt;'Primary Inputs'!$C$17,0,(SUM(OFFSET($I$77,0,AW$5-$I$5-$A129+1)))*$C182))</f>
        <v xml:space="preserve"> </v>
      </c>
      <c r="AX236" s="186" t="str">
        <f ca="1">IF(AX$5-$I$5&lt;$A129-1," ",IF(AX$5-$I$5+1&gt;'Primary Inputs'!$C$17,0,(SUM(OFFSET($I$77,0,AX$5-$I$5-$A129+1)))*$C182))</f>
        <v xml:space="preserve"> </v>
      </c>
      <c r="AY236" s="186" t="str">
        <f ca="1">IF(AY$5-$I$5&lt;$A129-1," ",IF(AY$5-$I$5+1&gt;'Primary Inputs'!$C$17,0,(SUM(OFFSET($I$77,0,AY$5-$I$5-$A129+1)))*$C182))</f>
        <v xml:space="preserve"> </v>
      </c>
      <c r="AZ236" s="186" t="str">
        <f ca="1">IF(AZ$5-$I$5&lt;$A129-1," ",IF(AZ$5-$I$5+1&gt;'Primary Inputs'!$C$17,0,(SUM(OFFSET($I$77,0,AZ$5-$I$5-$A129+1)))*$C182))</f>
        <v xml:space="preserve"> </v>
      </c>
      <c r="BA236" s="186" t="str">
        <f ca="1">IF(BA$5-$I$5&lt;$A129-1," ",IF(BA$5-$I$5+1&gt;'Primary Inputs'!$C$17,0,(SUM(OFFSET($I$77,0,BA$5-$I$5-$A129+1)))*$C182))</f>
        <v xml:space="preserve"> </v>
      </c>
      <c r="BB236" s="186" t="str">
        <f ca="1">IF(BB$5-$I$5&lt;$A129-1," ",IF(BB$5-$I$5+1&gt;'Primary Inputs'!$C$17,0,(SUM(OFFSET($I$77,0,BB$5-$I$5-$A129+1)))*$C182))</f>
        <v xml:space="preserve"> </v>
      </c>
      <c r="BC236" s="186" t="str">
        <f ca="1">IF(BC$5-$I$5&lt;$A129-1," ",IF(BC$5-$I$5+1&gt;'Primary Inputs'!$C$17,0,(SUM(OFFSET($I$77,0,BC$5-$I$5-$A129+1)))*$C182))</f>
        <v xml:space="preserve"> </v>
      </c>
      <c r="BD236" s="186" t="str">
        <f ca="1">IF(BD$5-$I$5&lt;$A129-1," ",IF(BD$5-$I$5+1&gt;'Primary Inputs'!$C$17,0,(SUM(OFFSET($I$77,0,BD$5-$I$5-$A129+1)))*$C182))</f>
        <v xml:space="preserve"> </v>
      </c>
      <c r="BE236" s="186" t="str">
        <f ca="1">IF(BE$5-$I$5&lt;$A129-1," ",IF(BE$5-$I$5+1&gt;'Primary Inputs'!$C$17,0,(SUM(OFFSET($I$77,0,BE$5-$I$5-$A129+1)))*$C182))</f>
        <v xml:space="preserve"> </v>
      </c>
      <c r="BF236" s="186">
        <f ca="1">IF(BF$5-$I$5&lt;$A129-1," ",IF(BF$5-$I$5+1&gt;'Primary Inputs'!$C$17,0,(SUM(OFFSET($I$77,0,BF$5-$I$5-$A129+1)))*$C182))</f>
        <v>0</v>
      </c>
    </row>
    <row r="237" spans="2:58">
      <c r="H237" s="157" t="s">
        <v>156</v>
      </c>
      <c r="I237" s="155">
        <f ca="1">SUM(I187:I236)</f>
        <v>0</v>
      </c>
      <c r="J237" s="155">
        <f t="shared" ref="J237:BE237" ca="1" si="8">SUM(J187:J236)</f>
        <v>-31995901.939631894</v>
      </c>
      <c r="K237" s="155">
        <f t="shared" ca="1" si="8"/>
        <v>13740.270322071323</v>
      </c>
      <c r="L237" s="155">
        <f t="shared" ca="1" si="8"/>
        <v>27480.540644142646</v>
      </c>
      <c r="M237" s="155">
        <f t="shared" ca="1" si="8"/>
        <v>27480.540644142646</v>
      </c>
      <c r="N237" s="155">
        <f t="shared" ca="1" si="8"/>
        <v>27480.540644142646</v>
      </c>
      <c r="O237" s="155">
        <f t="shared" ca="1" si="8"/>
        <v>27480.540644142646</v>
      </c>
      <c r="P237" s="155">
        <f t="shared" ca="1" si="8"/>
        <v>27480.540644142646</v>
      </c>
      <c r="Q237" s="155">
        <f t="shared" ca="1" si="8"/>
        <v>27480.540644142646</v>
      </c>
      <c r="R237" s="155">
        <f t="shared" ca="1" si="8"/>
        <v>27480.540644142646</v>
      </c>
      <c r="S237" s="155">
        <f t="shared" ca="1" si="8"/>
        <v>27480.540644142646</v>
      </c>
      <c r="T237" s="155">
        <f t="shared" ca="1" si="8"/>
        <v>27480.540644142646</v>
      </c>
      <c r="U237" s="155">
        <f t="shared" ca="1" si="8"/>
        <v>27480.540644142646</v>
      </c>
      <c r="V237" s="155">
        <f t="shared" ca="1" si="8"/>
        <v>27480.540644142646</v>
      </c>
      <c r="W237" s="155">
        <f t="shared" ca="1" si="8"/>
        <v>27480.540644142646</v>
      </c>
      <c r="X237" s="155">
        <f t="shared" ca="1" si="8"/>
        <v>27480.540644142646</v>
      </c>
      <c r="Y237" s="155">
        <f t="shared" ca="1" si="8"/>
        <v>27480.540644142646</v>
      </c>
      <c r="Z237" s="155">
        <f t="shared" ca="1" si="8"/>
        <v>27480.540644142646</v>
      </c>
      <c r="AA237" s="155">
        <f t="shared" ca="1" si="8"/>
        <v>27480.540644142646</v>
      </c>
      <c r="AB237" s="155">
        <f t="shared" ca="1" si="8"/>
        <v>27480.540644142646</v>
      </c>
      <c r="AC237" s="155">
        <f t="shared" ca="1" si="8"/>
        <v>27480.540644142646</v>
      </c>
      <c r="AD237" s="155">
        <f t="shared" ca="1" si="8"/>
        <v>27480.540644142646</v>
      </c>
      <c r="AE237" s="155">
        <f t="shared" ca="1" si="8"/>
        <v>27480.540644142646</v>
      </c>
      <c r="AF237" s="155">
        <f t="shared" ca="1" si="8"/>
        <v>27480.540644142646</v>
      </c>
      <c r="AG237" s="155">
        <f t="shared" ca="1" si="8"/>
        <v>27480.540644142646</v>
      </c>
      <c r="AH237" s="155">
        <f t="shared" ca="1" si="8"/>
        <v>27480.540644142646</v>
      </c>
      <c r="AI237" s="155">
        <f t="shared" ca="1" si="8"/>
        <v>27480.540644142646</v>
      </c>
      <c r="AJ237" s="155">
        <f t="shared" ca="1" si="8"/>
        <v>27480.540644142646</v>
      </c>
      <c r="AK237" s="155">
        <f t="shared" ca="1" si="8"/>
        <v>27480.540644142646</v>
      </c>
      <c r="AL237" s="155">
        <f t="shared" ca="1" si="8"/>
        <v>27480.540644142646</v>
      </c>
      <c r="AM237" s="155">
        <f t="shared" ca="1" si="8"/>
        <v>27480.540644142646</v>
      </c>
      <c r="AN237" s="155">
        <f t="shared" ca="1" si="8"/>
        <v>27480.540644142646</v>
      </c>
      <c r="AO237" s="155">
        <f t="shared" ca="1" si="8"/>
        <v>27480.540644142646</v>
      </c>
      <c r="AP237" s="155">
        <f t="shared" ca="1" si="8"/>
        <v>27480.540644142646</v>
      </c>
      <c r="AQ237" s="155">
        <f t="shared" ca="1" si="8"/>
        <v>27480.540644142646</v>
      </c>
      <c r="AR237" s="155">
        <f t="shared" ca="1" si="8"/>
        <v>27480.540644142646</v>
      </c>
      <c r="AS237" s="155">
        <f t="shared" ca="1" si="8"/>
        <v>27480.540644142646</v>
      </c>
      <c r="AT237" s="155">
        <f t="shared" ca="1" si="8"/>
        <v>27480.540644142646</v>
      </c>
      <c r="AU237" s="155">
        <f t="shared" ca="1" si="8"/>
        <v>27480.540644142646</v>
      </c>
      <c r="AV237" s="155">
        <f t="shared" ca="1" si="8"/>
        <v>27480.540644142646</v>
      </c>
      <c r="AW237" s="155">
        <f t="shared" ca="1" si="8"/>
        <v>27480.540644142646</v>
      </c>
      <c r="AX237" s="155">
        <f t="shared" ca="1" si="8"/>
        <v>27480.540644142646</v>
      </c>
      <c r="AY237" s="155">
        <f t="shared" ca="1" si="8"/>
        <v>27480.540644142646</v>
      </c>
      <c r="AZ237" s="155">
        <f t="shared" ca="1" si="8"/>
        <v>27480.540644142646</v>
      </c>
      <c r="BA237" s="155">
        <f t="shared" ca="1" si="8"/>
        <v>27480.540644142646</v>
      </c>
      <c r="BB237" s="155">
        <f t="shared" ca="1" si="8"/>
        <v>27480.540644142646</v>
      </c>
      <c r="BC237" s="155">
        <f t="shared" ca="1" si="8"/>
        <v>27480.540644142646</v>
      </c>
      <c r="BD237" s="155">
        <f t="shared" ca="1" si="8"/>
        <v>27480.540644142646</v>
      </c>
      <c r="BE237" s="155">
        <f t="shared" ca="1" si="8"/>
        <v>27480.540644142646</v>
      </c>
      <c r="BF237" s="155">
        <f ca="1">SUM(BF187:BF236)</f>
        <v>27480.540644142646</v>
      </c>
    </row>
    <row r="238" spans="2:58">
      <c r="I238" s="155"/>
      <c r="J238" s="155"/>
      <c r="K238" s="155"/>
      <c r="L238" s="155"/>
      <c r="M238" s="155"/>
      <c r="N238" s="155"/>
      <c r="O238" s="155"/>
      <c r="P238" s="155"/>
      <c r="Q238" s="155"/>
      <c r="R238" s="155"/>
      <c r="S238" s="155"/>
      <c r="T238" s="155"/>
      <c r="U238" s="155"/>
      <c r="V238" s="155"/>
      <c r="W238" s="155"/>
      <c r="X238" s="155"/>
      <c r="Y238" s="155"/>
      <c r="Z238" s="155"/>
      <c r="AA238" s="155"/>
      <c r="AB238" s="155"/>
      <c r="AC238" s="155"/>
      <c r="AD238" s="155"/>
      <c r="AE238" s="155"/>
      <c r="AF238" s="155"/>
      <c r="AG238" s="155"/>
      <c r="AH238" s="155"/>
      <c r="AI238" s="155"/>
      <c r="AJ238" s="155"/>
      <c r="AK238" s="155"/>
      <c r="AL238" s="155"/>
      <c r="AM238" s="155"/>
      <c r="AN238" s="155"/>
      <c r="AO238" s="155"/>
      <c r="AP238" s="155"/>
      <c r="AQ238" s="155"/>
      <c r="AR238" s="155"/>
      <c r="AS238" s="155"/>
      <c r="AT238" s="155"/>
      <c r="AU238" s="155"/>
      <c r="AV238" s="155"/>
      <c r="AW238" s="155"/>
      <c r="AX238" s="155"/>
      <c r="AY238" s="155"/>
      <c r="AZ238" s="155"/>
      <c r="BA238" s="155"/>
      <c r="BB238" s="155"/>
      <c r="BC238" s="155"/>
      <c r="BD238" s="155"/>
      <c r="BE238" s="155"/>
      <c r="BF238" s="155"/>
    </row>
    <row r="239" spans="2:58">
      <c r="I239" s="155"/>
      <c r="J239" s="155"/>
      <c r="K239" s="155"/>
      <c r="L239" s="155"/>
      <c r="M239" s="155"/>
      <c r="N239" s="155"/>
      <c r="O239" s="155"/>
      <c r="P239" s="155"/>
      <c r="Q239" s="155"/>
      <c r="R239" s="155"/>
      <c r="S239" s="155"/>
      <c r="T239" s="155"/>
      <c r="U239" s="155"/>
      <c r="V239" s="155"/>
      <c r="W239" s="155"/>
      <c r="X239" s="155"/>
      <c r="Y239" s="155"/>
      <c r="Z239" s="155"/>
      <c r="AA239" s="155"/>
      <c r="AB239" s="155"/>
      <c r="AC239" s="155"/>
      <c r="AD239" s="155"/>
      <c r="AE239" s="155"/>
      <c r="AF239" s="155"/>
      <c r="AG239" s="155"/>
      <c r="AH239" s="155"/>
      <c r="AI239" s="155"/>
      <c r="AJ239" s="155"/>
      <c r="AK239" s="155"/>
      <c r="AL239" s="155"/>
      <c r="AM239" s="155"/>
      <c r="AN239" s="155"/>
      <c r="AO239" s="155"/>
      <c r="AP239" s="155"/>
      <c r="AQ239" s="155"/>
      <c r="AR239" s="155"/>
      <c r="AS239" s="155"/>
      <c r="AT239" s="155"/>
      <c r="AU239" s="155"/>
      <c r="AV239" s="155"/>
      <c r="AW239" s="155"/>
      <c r="AX239" s="155"/>
      <c r="AY239" s="155"/>
      <c r="AZ239" s="155"/>
      <c r="BA239" s="155"/>
      <c r="BB239" s="155"/>
      <c r="BC239" s="155"/>
      <c r="BD239" s="155"/>
      <c r="BE239" s="155"/>
      <c r="BF239" s="155"/>
    </row>
    <row r="240" spans="2:58">
      <c r="B240" s="86"/>
      <c r="C240" s="87"/>
      <c r="D240" s="87"/>
      <c r="E240" s="87"/>
      <c r="F240" s="87"/>
      <c r="G240" s="87"/>
      <c r="H240" s="87"/>
    </row>
    <row r="241" spans="1:58">
      <c r="B241" s="86" t="s">
        <v>122</v>
      </c>
      <c r="C241" s="87" t="str">
        <f>"Impact "&amp;C9</f>
        <v>Impact $million (real)</v>
      </c>
      <c r="D241" s="87"/>
      <c r="E241" s="87"/>
      <c r="F241" s="87"/>
      <c r="G241" s="87"/>
      <c r="H241" s="87"/>
    </row>
    <row r="242" spans="1:58">
      <c r="B242" s="86"/>
      <c r="C242" s="87"/>
      <c r="D242" s="87"/>
      <c r="E242" s="87"/>
      <c r="F242" s="87"/>
      <c r="G242" s="87"/>
      <c r="H242" s="87"/>
    </row>
    <row r="244" spans="1:58" s="157" customFormat="1">
      <c r="A244" s="173" t="s">
        <v>885</v>
      </c>
      <c r="I244" s="174"/>
      <c r="J244" s="174"/>
      <c r="K244" s="174"/>
      <c r="L244" s="174"/>
      <c r="M244" s="174"/>
      <c r="N244" s="174"/>
      <c r="O244" s="174"/>
      <c r="P244" s="174"/>
      <c r="Q244" s="174"/>
      <c r="R244" s="174"/>
      <c r="S244" s="174"/>
      <c r="T244" s="174"/>
      <c r="U244" s="174"/>
      <c r="V244" s="174"/>
      <c r="W244" s="174"/>
      <c r="X244" s="174"/>
      <c r="Y244" s="174"/>
      <c r="Z244" s="174"/>
      <c r="AA244" s="174"/>
      <c r="AB244" s="174"/>
      <c r="AC244" s="174"/>
      <c r="AD244" s="174"/>
      <c r="AE244" s="174"/>
      <c r="AF244" s="174"/>
      <c r="AG244" s="174"/>
      <c r="AH244" s="174"/>
      <c r="AI244" s="174"/>
      <c r="AJ244" s="174"/>
      <c r="AK244" s="174"/>
      <c r="AL244" s="174"/>
      <c r="AM244" s="174"/>
      <c r="AN244" s="174"/>
      <c r="AO244" s="174"/>
      <c r="AP244" s="174"/>
      <c r="AQ244" s="174"/>
      <c r="AR244" s="174"/>
      <c r="AS244" s="174"/>
      <c r="AT244" s="174"/>
      <c r="AU244" s="174"/>
      <c r="AV244" s="174"/>
      <c r="AW244" s="174"/>
      <c r="AX244" s="174"/>
      <c r="AY244" s="174"/>
      <c r="AZ244" s="174"/>
      <c r="BA244" s="174"/>
      <c r="BB244" s="174"/>
      <c r="BC244" s="174"/>
      <c r="BD244" s="174"/>
      <c r="BE244" s="174"/>
      <c r="BF244" s="174"/>
    </row>
    <row r="245" spans="1:58">
      <c r="F245" s="22" t="s">
        <v>93</v>
      </c>
      <c r="G245" s="22" t="s">
        <v>92</v>
      </c>
      <c r="H245" s="22" t="str">
        <f>'Primary Inputs'!$C$17&amp;"-Year NPV"</f>
        <v>50-Year NPV</v>
      </c>
      <c r="J245" s="22"/>
      <c r="K245" s="22"/>
      <c r="L245" s="22"/>
    </row>
    <row r="246" spans="1:58">
      <c r="B246" s="6" t="str">
        <f>Calculations!F371</f>
        <v>Civic engagement &amp; governance</v>
      </c>
      <c r="C246" s="6" t="str">
        <f>$C$8</f>
        <v>$million</v>
      </c>
      <c r="F246" s="111">
        <f ca="1">Calculations!H371/'Primary Inputs'!$C$22</f>
        <v>0</v>
      </c>
      <c r="G246" s="111">
        <f ca="1">Calculations!I371/'Primary Inputs'!$C$22</f>
        <v>0</v>
      </c>
      <c r="H246" s="111">
        <f ca="1">Calculations!J371/'Primary Inputs'!$C$22</f>
        <v>0</v>
      </c>
      <c r="J246" s="109"/>
      <c r="K246" s="155"/>
      <c r="L246" s="155"/>
    </row>
    <row r="247" spans="1:58">
      <c r="B247" s="6" t="str">
        <f>Calculations!F372</f>
        <v>Cultural identity</v>
      </c>
      <c r="C247" s="6" t="str">
        <f t="shared" ref="C247:C258" si="9">$C$8</f>
        <v>$million</v>
      </c>
      <c r="F247" s="111">
        <f ca="1">Calculations!H372/'Primary Inputs'!$C$22</f>
        <v>0</v>
      </c>
      <c r="G247" s="111">
        <f ca="1">Calculations!I372/'Primary Inputs'!$C$22</f>
        <v>0</v>
      </c>
      <c r="H247" s="111">
        <f ca="1">Calculations!J372/'Primary Inputs'!$C$22</f>
        <v>0</v>
      </c>
      <c r="J247" s="155"/>
      <c r="K247" s="155"/>
      <c r="L247" s="155"/>
    </row>
    <row r="248" spans="1:58">
      <c r="B248" s="6" t="str">
        <f>Calculations!F373</f>
        <v>Environment</v>
      </c>
      <c r="C248" s="6" t="str">
        <f t="shared" si="9"/>
        <v>$million</v>
      </c>
      <c r="F248" s="111">
        <f ca="1">Calculations!H373/'Primary Inputs'!$C$22</f>
        <v>0</v>
      </c>
      <c r="G248" s="111">
        <f ca="1">Calculations!I373/'Primary Inputs'!$C$22</f>
        <v>0</v>
      </c>
      <c r="H248" s="111">
        <f ca="1">Calculations!J373/'Primary Inputs'!$C$22</f>
        <v>0</v>
      </c>
      <c r="J248" s="155"/>
      <c r="K248" s="155"/>
      <c r="L248" s="155"/>
    </row>
    <row r="249" spans="1:58">
      <c r="B249" s="6" t="str">
        <f>Calculations!F374</f>
        <v>Health</v>
      </c>
      <c r="C249" s="6" t="str">
        <f t="shared" si="9"/>
        <v>$million</v>
      </c>
      <c r="F249" s="111">
        <f ca="1">Calculations!H374/'Primary Inputs'!$C$22</f>
        <v>0</v>
      </c>
      <c r="G249" s="111">
        <f ca="1">Calculations!I374/'Primary Inputs'!$C$22</f>
        <v>0</v>
      </c>
      <c r="H249" s="111">
        <f ca="1">Calculations!J374/'Primary Inputs'!$C$22</f>
        <v>0</v>
      </c>
      <c r="J249" s="155"/>
      <c r="K249" s="155"/>
      <c r="L249" s="155"/>
    </row>
    <row r="250" spans="1:58">
      <c r="B250" s="6" t="str">
        <f>Calculations!F375</f>
        <v>Housing</v>
      </c>
      <c r="C250" s="6" t="str">
        <f t="shared" si="9"/>
        <v>$million</v>
      </c>
      <c r="F250" s="111">
        <f ca="1">Calculations!H375/'Primary Inputs'!$C$22</f>
        <v>2.8696274921318723E-2</v>
      </c>
      <c r="G250" s="111">
        <f ca="1">Calculations!I375/'Primary Inputs'!$C$22</f>
        <v>7.6457871386809401E-2</v>
      </c>
      <c r="H250" s="111">
        <f ca="1">Calculations!J375/'Primary Inputs'!$C$22</f>
        <v>0.22477492713604891</v>
      </c>
      <c r="J250" s="155"/>
      <c r="K250" s="155"/>
      <c r="L250" s="155"/>
    </row>
    <row r="251" spans="1:58">
      <c r="B251" s="6" t="str">
        <f>Calculations!F376</f>
        <v>Income &amp; consumption</v>
      </c>
      <c r="C251" s="6" t="str">
        <f t="shared" si="9"/>
        <v>$million</v>
      </c>
      <c r="F251" s="111">
        <f ca="1">Calculations!H376/'Primary Inputs'!$C$22</f>
        <v>31.388930873258555</v>
      </c>
      <c r="G251" s="111">
        <f ca="1">Calculations!I376/'Primary Inputs'!$C$22</f>
        <v>31.388930873258555</v>
      </c>
      <c r="H251" s="111">
        <f ca="1">Calculations!J376/'Primary Inputs'!$C$22</f>
        <v>31.388930873258555</v>
      </c>
      <c r="J251" s="155"/>
      <c r="K251" s="155"/>
      <c r="L251" s="155"/>
    </row>
    <row r="252" spans="1:58">
      <c r="B252" s="6" t="str">
        <f>Calculations!F377</f>
        <v>Jobs &amp; earnings</v>
      </c>
      <c r="C252" s="6" t="str">
        <f t="shared" si="9"/>
        <v>$million</v>
      </c>
      <c r="F252" s="111">
        <f ca="1">Calculations!H377/'Primary Inputs'!$C$22</f>
        <v>0</v>
      </c>
      <c r="G252" s="111">
        <f ca="1">Calculations!I377/'Primary Inputs'!$C$22</f>
        <v>0</v>
      </c>
      <c r="H252" s="111">
        <f ca="1">Calculations!J377/'Primary Inputs'!$C$22</f>
        <v>0</v>
      </c>
      <c r="J252" s="155"/>
      <c r="K252" s="155"/>
      <c r="L252" s="155"/>
    </row>
    <row r="253" spans="1:58">
      <c r="B253" s="6" t="str">
        <f>Calculations!F378</f>
        <v>Knowledge &amp; skills</v>
      </c>
      <c r="C253" s="6" t="str">
        <f t="shared" si="9"/>
        <v>$million</v>
      </c>
      <c r="F253" s="111">
        <f ca="1">Calculations!H378/'Primary Inputs'!$C$22</f>
        <v>0</v>
      </c>
      <c r="G253" s="111">
        <f ca="1">Calculations!I378/'Primary Inputs'!$C$22</f>
        <v>0</v>
      </c>
      <c r="H253" s="111">
        <f ca="1">Calculations!J378/'Primary Inputs'!$C$22</f>
        <v>0</v>
      </c>
      <c r="J253" s="155"/>
      <c r="K253" s="155"/>
      <c r="L253" s="155"/>
    </row>
    <row r="254" spans="1:58">
      <c r="B254" s="6" t="str">
        <f>Calculations!F379</f>
        <v>Safety and security</v>
      </c>
      <c r="C254" s="6" t="str">
        <f t="shared" si="9"/>
        <v>$million</v>
      </c>
      <c r="F254" s="111">
        <f ca="1">Calculations!H379/'Primary Inputs'!$C$22</f>
        <v>0</v>
      </c>
      <c r="G254" s="111">
        <f ca="1">Calculations!I379/'Primary Inputs'!$C$22</f>
        <v>0</v>
      </c>
      <c r="H254" s="111">
        <f ca="1">Calculations!J379/'Primary Inputs'!$C$22</f>
        <v>0</v>
      </c>
      <c r="J254" s="155"/>
      <c r="K254" s="109"/>
      <c r="L254" s="155"/>
    </row>
    <row r="255" spans="1:58">
      <c r="B255" s="6" t="str">
        <f>Calculations!F380</f>
        <v>Social connections</v>
      </c>
      <c r="C255" s="6" t="str">
        <f t="shared" si="9"/>
        <v>$million</v>
      </c>
      <c r="F255" s="111">
        <f ca="1">Calculations!H380/'Primary Inputs'!$C$22</f>
        <v>0</v>
      </c>
      <c r="G255" s="111">
        <f ca="1">Calculations!I380/'Primary Inputs'!$C$22</f>
        <v>0</v>
      </c>
      <c r="H255" s="111">
        <f ca="1">Calculations!J380/'Primary Inputs'!$C$22</f>
        <v>0</v>
      </c>
      <c r="J255" s="109"/>
      <c r="K255" s="109"/>
      <c r="L255" s="109"/>
    </row>
    <row r="256" spans="1:58">
      <c r="B256" s="6" t="str">
        <f>Calculations!F381</f>
        <v>Subjective wellbeing</v>
      </c>
      <c r="C256" s="6" t="str">
        <f t="shared" si="9"/>
        <v>$million</v>
      </c>
      <c r="F256" s="111">
        <f ca="1">Calculations!H381/'Primary Inputs'!$C$22</f>
        <v>0</v>
      </c>
      <c r="G256" s="111">
        <f ca="1">Calculations!I381/'Primary Inputs'!$C$22</f>
        <v>0</v>
      </c>
      <c r="H256" s="111">
        <f ca="1">Calculations!J381/'Primary Inputs'!$C$22</f>
        <v>0</v>
      </c>
    </row>
    <row r="257" spans="2:8">
      <c r="B257" s="6" t="str">
        <f>Calculations!F382</f>
        <v>Time use</v>
      </c>
      <c r="C257" s="6" t="str">
        <f t="shared" si="9"/>
        <v>$million</v>
      </c>
      <c r="F257" s="111">
        <f ca="1">Calculations!H382/'Primary Inputs'!$C$22</f>
        <v>0.99484732428679523</v>
      </c>
      <c r="G257" s="111">
        <f ca="1">Calculations!I382/'Primary Inputs'!$C$22</f>
        <v>0.99484732428679523</v>
      </c>
      <c r="H257" s="111">
        <f ca="1">Calculations!J382/'Primary Inputs'!$C$22</f>
        <v>0.99484732428679523</v>
      </c>
    </row>
    <row r="258" spans="2:8">
      <c r="B258" s="6" t="str">
        <f>Calculations!F383</f>
        <v>Other</v>
      </c>
      <c r="C258" s="6" t="str">
        <f t="shared" si="9"/>
        <v>$million</v>
      </c>
      <c r="F258" s="111">
        <f ca="1">Calculations!H383/'Primary Inputs'!$C$22</f>
        <v>0</v>
      </c>
      <c r="G258" s="111">
        <f ca="1">Calculations!I383/'Primary Inputs'!$C$22</f>
        <v>0</v>
      </c>
      <c r="H258" s="111">
        <f ca="1">Calculations!J383/'Primary Inputs'!$C$22</f>
        <v>0</v>
      </c>
    </row>
  </sheetData>
  <dataConsolidate link="1"/>
  <conditionalFormatting sqref="I80:BF129 I133:BF182 I187:BF236">
    <cfRule type="containsText" dxfId="29" priority="7" operator="containsText" text=" ">
      <formula>NOT(ISERROR(SEARCH(" ",I80)))</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theme="0" tint="-0.499984740745262"/>
  </sheetPr>
  <dimension ref="A1:CZ259"/>
  <sheetViews>
    <sheetView zoomScaleNormal="100" workbookViewId="0">
      <selection activeCell="I17" sqref="I17"/>
    </sheetView>
  </sheetViews>
  <sheetFormatPr defaultColWidth="8.625" defaultRowHeight="12.75"/>
  <cols>
    <col min="1" max="1" width="12.625" style="6" customWidth="1"/>
    <col min="2" max="2" width="23.125" style="6" bestFit="1" customWidth="1"/>
    <col min="3" max="3" width="24.625" style="6" bestFit="1" customWidth="1"/>
    <col min="4" max="5" width="8.625" style="6"/>
    <col min="6" max="6" width="10.125" style="6" bestFit="1" customWidth="1"/>
    <col min="7" max="8" width="11.375" style="6" bestFit="1" customWidth="1"/>
    <col min="9" max="9" width="5.875" style="25" customWidth="1"/>
    <col min="10" max="58" width="6.625" style="25" bestFit="1" customWidth="1"/>
    <col min="59" max="16384" width="8.625" style="6"/>
  </cols>
  <sheetData>
    <row r="1" spans="1:58" s="33" customFormat="1" ht="30.75">
      <c r="A1" s="32" t="s">
        <v>295</v>
      </c>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row>
    <row r="3" spans="1:58">
      <c r="A3" s="30"/>
    </row>
    <row r="4" spans="1:58" hidden="1">
      <c r="A4" s="30"/>
      <c r="B4" s="25"/>
      <c r="I4" s="488"/>
      <c r="M4" s="488" t="s">
        <v>889</v>
      </c>
    </row>
    <row r="5" spans="1:58" s="163" customFormat="1" ht="30">
      <c r="A5" s="161"/>
      <c r="B5" s="162"/>
      <c r="C5" s="161"/>
      <c r="D5" s="21"/>
      <c r="G5" s="20"/>
      <c r="H5" s="20"/>
      <c r="I5" s="278">
        <f>'Primary Inputs Alt'!E$27</f>
        <v>2022</v>
      </c>
      <c r="J5" s="278">
        <f>'Primary Inputs Alt'!F$27</f>
        <v>2023</v>
      </c>
      <c r="K5" s="278">
        <f>'Primary Inputs Alt'!G$27</f>
        <v>2024</v>
      </c>
      <c r="L5" s="278">
        <f>'Primary Inputs Alt'!H$27</f>
        <v>2025</v>
      </c>
      <c r="M5" s="278">
        <f>'Primary Inputs Alt'!I$27</f>
        <v>2026</v>
      </c>
      <c r="N5" s="278">
        <f>'Primary Inputs Alt'!J$27</f>
        <v>2027</v>
      </c>
      <c r="O5" s="278">
        <f>'Primary Inputs Alt'!K$27</f>
        <v>2028</v>
      </c>
      <c r="P5" s="278">
        <f>'Primary Inputs Alt'!L$27</f>
        <v>2029</v>
      </c>
      <c r="Q5" s="278">
        <f>'Primary Inputs Alt'!M$27</f>
        <v>2030</v>
      </c>
      <c r="R5" s="278">
        <f>'Primary Inputs Alt'!N$27</f>
        <v>2031</v>
      </c>
      <c r="S5" s="278">
        <f>'Primary Inputs Alt'!O$27</f>
        <v>2032</v>
      </c>
      <c r="T5" s="278">
        <f>'Primary Inputs Alt'!P$27</f>
        <v>2033</v>
      </c>
      <c r="U5" s="278">
        <f>'Primary Inputs Alt'!Q$27</f>
        <v>2034</v>
      </c>
      <c r="V5" s="278">
        <f>'Primary Inputs Alt'!R$27</f>
        <v>2035</v>
      </c>
      <c r="W5" s="278">
        <f>'Primary Inputs Alt'!S$27</f>
        <v>2036</v>
      </c>
      <c r="X5" s="278">
        <f>'Primary Inputs Alt'!T$27</f>
        <v>2037</v>
      </c>
      <c r="Y5" s="278">
        <f>'Primary Inputs Alt'!U$27</f>
        <v>2038</v>
      </c>
      <c r="Z5" s="278">
        <f>'Primary Inputs Alt'!V$27</f>
        <v>2039</v>
      </c>
      <c r="AA5" s="278">
        <f>'Primary Inputs Alt'!W$27</f>
        <v>2040</v>
      </c>
      <c r="AB5" s="278">
        <f>'Primary Inputs Alt'!X$27</f>
        <v>2041</v>
      </c>
      <c r="AC5" s="278">
        <f>'Primary Inputs Alt'!Y$27</f>
        <v>2042</v>
      </c>
      <c r="AD5" s="278">
        <f>'Primary Inputs Alt'!Z$27</f>
        <v>2043</v>
      </c>
      <c r="AE5" s="278">
        <f>'Primary Inputs Alt'!AA$27</f>
        <v>2044</v>
      </c>
      <c r="AF5" s="278">
        <f>'Primary Inputs Alt'!AB$27</f>
        <v>2045</v>
      </c>
      <c r="AG5" s="278">
        <f>'Primary Inputs Alt'!AC$27</f>
        <v>2046</v>
      </c>
      <c r="AH5" s="278">
        <f>'Primary Inputs Alt'!AD$27</f>
        <v>2047</v>
      </c>
      <c r="AI5" s="278">
        <f>'Primary Inputs Alt'!AE$27</f>
        <v>2048</v>
      </c>
      <c r="AJ5" s="278">
        <f>'Primary Inputs Alt'!AF$27</f>
        <v>2049</v>
      </c>
      <c r="AK5" s="278">
        <f>'Primary Inputs Alt'!AG$27</f>
        <v>2050</v>
      </c>
      <c r="AL5" s="278">
        <f>'Primary Inputs Alt'!AH$27</f>
        <v>2051</v>
      </c>
      <c r="AM5" s="278">
        <f>'Primary Inputs Alt'!AI$27</f>
        <v>2052</v>
      </c>
      <c r="AN5" s="278">
        <f>'Primary Inputs Alt'!AJ$27</f>
        <v>2053</v>
      </c>
      <c r="AO5" s="278">
        <f>'Primary Inputs Alt'!AK$27</f>
        <v>2054</v>
      </c>
      <c r="AP5" s="278">
        <f>'Primary Inputs Alt'!AL$27</f>
        <v>2055</v>
      </c>
      <c r="AQ5" s="278">
        <f>'Primary Inputs Alt'!AM$27</f>
        <v>2056</v>
      </c>
      <c r="AR5" s="278">
        <f>'Primary Inputs Alt'!AN$27</f>
        <v>2057</v>
      </c>
      <c r="AS5" s="278">
        <f>'Primary Inputs Alt'!AO$27</f>
        <v>2058</v>
      </c>
      <c r="AT5" s="278">
        <f>'Primary Inputs Alt'!AP$27</f>
        <v>2059</v>
      </c>
      <c r="AU5" s="278">
        <f>'Primary Inputs Alt'!AQ$27</f>
        <v>2060</v>
      </c>
      <c r="AV5" s="278">
        <f>'Primary Inputs Alt'!AR$27</f>
        <v>2061</v>
      </c>
      <c r="AW5" s="278">
        <f>'Primary Inputs Alt'!AS$27</f>
        <v>2062</v>
      </c>
      <c r="AX5" s="278">
        <f>'Primary Inputs Alt'!AT$27</f>
        <v>2063</v>
      </c>
      <c r="AY5" s="278">
        <f>'Primary Inputs Alt'!AU$27</f>
        <v>2064</v>
      </c>
      <c r="AZ5" s="278">
        <f>'Primary Inputs Alt'!AV$27</f>
        <v>2065</v>
      </c>
      <c r="BA5" s="278">
        <f>'Primary Inputs Alt'!AW$27</f>
        <v>2066</v>
      </c>
      <c r="BB5" s="278">
        <f>'Primary Inputs Alt'!AX$27</f>
        <v>2067</v>
      </c>
      <c r="BC5" s="278">
        <f>'Primary Inputs Alt'!AY$27</f>
        <v>2068</v>
      </c>
      <c r="BD5" s="278">
        <f>'Primary Inputs Alt'!AZ$27</f>
        <v>2069</v>
      </c>
      <c r="BE5" s="278">
        <f>'Primary Inputs Alt'!BA$27</f>
        <v>2070</v>
      </c>
      <c r="BF5" s="278">
        <f>'Primary Inputs Alt'!BB$27</f>
        <v>2071</v>
      </c>
    </row>
    <row r="6" spans="1:58" hidden="1"/>
    <row r="7" spans="1:58" hidden="1">
      <c r="A7" s="30" t="s">
        <v>88</v>
      </c>
    </row>
    <row r="8" spans="1:58" hidden="1">
      <c r="B8" s="6" t="str">
        <f>'Primary Inputs Alt'!B$23</f>
        <v>Units</v>
      </c>
      <c r="C8" s="6" t="str">
        <f>'Primary Inputs Alt'!C$23</f>
        <v>$m</v>
      </c>
    </row>
    <row r="9" spans="1:58" hidden="1">
      <c r="B9" s="6" t="s">
        <v>294</v>
      </c>
      <c r="C9" s="6" t="str">
        <f xml:space="preserve"> C8 &amp; " (real)"</f>
        <v>$m (real)</v>
      </c>
      <c r="D9" s="31"/>
    </row>
    <row r="10" spans="1:58" hidden="1">
      <c r="B10" s="6" t="s">
        <v>89</v>
      </c>
      <c r="C10" s="6" t="str">
        <f>'Primary Inputs Alt'!$C$17&amp;"-Year present value (" &amp; C8 &amp; ")"</f>
        <v>50-Year present value ($m)</v>
      </c>
    </row>
    <row r="12" spans="1:58">
      <c r="A12" s="173" t="s">
        <v>879</v>
      </c>
      <c r="B12" s="157"/>
      <c r="C12" s="157"/>
      <c r="D12" s="157"/>
      <c r="E12" s="157"/>
      <c r="F12" s="157"/>
      <c r="G12" s="157"/>
      <c r="H12" s="157"/>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row>
    <row r="14" spans="1:58" s="483" customFormat="1">
      <c r="A14" s="484" t="s">
        <v>881</v>
      </c>
      <c r="I14" s="487">
        <f ca="1">'Calculations Alt'!K110/'Primary Inputs Alt'!$C$22</f>
        <v>0</v>
      </c>
      <c r="J14" s="487">
        <f ca="1">'Calculations Alt'!L110/'Primary Inputs Alt'!$C$22</f>
        <v>33.822928476932809</v>
      </c>
      <c r="K14" s="487">
        <f ca="1">'Calculations Alt'!M110/'Primary Inputs Alt'!$C$22</f>
        <v>6.5383001245839277E-3</v>
      </c>
      <c r="L14" s="487">
        <f ca="1">'Calculations Alt'!N110/'Primary Inputs Alt'!$C$22</f>
        <v>1.2820196322713586E-2</v>
      </c>
      <c r="M14" s="487">
        <f ca="1">'Calculations Alt'!O110/'Primary Inputs Alt'!$C$22</f>
        <v>1.2568819924229004E-2</v>
      </c>
      <c r="N14" s="487">
        <f ca="1">'Calculations Alt'!P110/'Primary Inputs Alt'!$C$22</f>
        <v>1.2322372474734316E-2</v>
      </c>
      <c r="O14" s="487">
        <f ca="1">'Calculations Alt'!Q110/'Primary Inputs Alt'!$C$22</f>
        <v>1.2080757328170899E-2</v>
      </c>
      <c r="P14" s="487">
        <f ca="1">'Calculations Alt'!R110/'Primary Inputs Alt'!$C$22</f>
        <v>1.1843879733500881E-2</v>
      </c>
      <c r="Q14" s="487">
        <f ca="1">'Calculations Alt'!S110/'Primary Inputs Alt'!$C$22</f>
        <v>1.1611646797549884E-2</v>
      </c>
      <c r="R14" s="487">
        <f ca="1">'Calculations Alt'!T110/'Primary Inputs Alt'!$C$22</f>
        <v>1.1383967448578319E-2</v>
      </c>
      <c r="S14" s="487">
        <f ca="1">'Calculations Alt'!U110/'Primary Inputs Alt'!$C$22</f>
        <v>1.1160752400566978E-2</v>
      </c>
      <c r="T14" s="487">
        <f ca="1">'Calculations Alt'!V110/'Primary Inputs Alt'!$C$22</f>
        <v>1.094191411820292E-2</v>
      </c>
      <c r="U14" s="487">
        <f ca="1">'Calculations Alt'!W110/'Primary Inputs Alt'!$C$22</f>
        <v>1.0727366782551883E-2</v>
      </c>
      <c r="V14" s="487">
        <f ca="1">'Calculations Alt'!X110/'Primary Inputs Alt'!$C$22</f>
        <v>1.0517026257403805E-2</v>
      </c>
      <c r="W14" s="487">
        <f ca="1">'Calculations Alt'!Y110/'Primary Inputs Alt'!$C$22</f>
        <v>1.0310810056278243E-2</v>
      </c>
      <c r="X14" s="487">
        <f ca="1">'Calculations Alt'!Z110/'Primary Inputs Alt'!$C$22</f>
        <v>1.0108637310076708E-2</v>
      </c>
      <c r="Y14" s="487">
        <f ca="1">'Calculations Alt'!AA110/'Primary Inputs Alt'!$C$22</f>
        <v>9.9104287353693199E-3</v>
      </c>
      <c r="Z14" s="487">
        <f ca="1">'Calculations Alt'!AB110/'Primary Inputs Alt'!$C$22</f>
        <v>9.716106603303255E-3</v>
      </c>
      <c r="AA14" s="487">
        <f ca="1">'Calculations Alt'!AC110/'Primary Inputs Alt'!$C$22</f>
        <v>9.5255947091208385E-3</v>
      </c>
      <c r="AB14" s="487">
        <f ca="1">'Calculations Alt'!AD110/'Primary Inputs Alt'!$C$22</f>
        <v>9.3388183422753318E-3</v>
      </c>
      <c r="AC14" s="487">
        <f ca="1">'Calculations Alt'!AE110/'Primary Inputs Alt'!$C$22</f>
        <v>9.1557042571326769E-3</v>
      </c>
      <c r="AD14" s="487">
        <f ca="1">'Calculations Alt'!AF110/'Primary Inputs Alt'!$C$22</f>
        <v>8.9761806442477214E-3</v>
      </c>
      <c r="AE14" s="487">
        <f ca="1">'Calculations Alt'!AG110/'Primary Inputs Alt'!$C$22</f>
        <v>8.8001771022036476E-3</v>
      </c>
      <c r="AF14" s="487">
        <f ca="1">'Calculations Alt'!AH110/'Primary Inputs Alt'!$C$22</f>
        <v>8.6276246100035758E-3</v>
      </c>
      <c r="AG14" s="487">
        <f ca="1">'Calculations Alt'!AI110/'Primary Inputs Alt'!$C$22</f>
        <v>8.4584555000035058E-3</v>
      </c>
      <c r="AH14" s="487">
        <f ca="1">'Calculations Alt'!AJ110/'Primary Inputs Alt'!$C$22</f>
        <v>8.2926034313759861E-3</v>
      </c>
      <c r="AI14" s="487">
        <f ca="1">'Calculations Alt'!AK110/'Primary Inputs Alt'!$C$22</f>
        <v>8.1300033640941041E-3</v>
      </c>
      <c r="AJ14" s="487">
        <f ca="1">'Calculations Alt'!AL110/'Primary Inputs Alt'!$C$22</f>
        <v>7.9705915334255927E-3</v>
      </c>
      <c r="AK14" s="487">
        <f ca="1">'Calculations Alt'!AM110/'Primary Inputs Alt'!$C$22</f>
        <v>7.8143054249270507E-3</v>
      </c>
      <c r="AL14" s="487">
        <f ca="1">'Calculations Alt'!AN110/'Primary Inputs Alt'!$C$22</f>
        <v>7.6610837499284804E-3</v>
      </c>
      <c r="AM14" s="487">
        <f ca="1">'Calculations Alt'!AO110/'Primary Inputs Alt'!$C$22</f>
        <v>7.5108664214985103E-3</v>
      </c>
      <c r="AN14" s="487">
        <f ca="1">'Calculations Alt'!AP110/'Primary Inputs Alt'!$C$22</f>
        <v>7.3635945308808924E-3</v>
      </c>
      <c r="AO14" s="487">
        <f ca="1">'Calculations Alt'!AQ110/'Primary Inputs Alt'!$C$22</f>
        <v>7.2192103243930317E-3</v>
      </c>
      <c r="AP14" s="487">
        <f ca="1">'Calculations Alt'!AR110/'Primary Inputs Alt'!$C$22</f>
        <v>7.0776571807774817E-3</v>
      </c>
      <c r="AQ14" s="487">
        <f ca="1">'Calculations Alt'!AS110/'Primary Inputs Alt'!$C$22</f>
        <v>6.9388795889975307E-3</v>
      </c>
      <c r="AR14" s="487">
        <f ca="1">'Calculations Alt'!AT110/'Primary Inputs Alt'!$C$22</f>
        <v>6.802823126468167E-3</v>
      </c>
      <c r="AS14" s="487">
        <f ca="1">'Calculations Alt'!AU110/'Primary Inputs Alt'!$C$22</f>
        <v>6.6694344377138896E-3</v>
      </c>
      <c r="AT14" s="487">
        <f ca="1">'Calculations Alt'!AV110/'Primary Inputs Alt'!$C$22</f>
        <v>6.5386612134449877E-3</v>
      </c>
      <c r="AU14" s="487">
        <f ca="1">'Calculations Alt'!AW110/'Primary Inputs Alt'!$C$22</f>
        <v>6.410452170044106E-3</v>
      </c>
      <c r="AV14" s="487">
        <f ca="1">'Calculations Alt'!AX110/'Primary Inputs Alt'!$C$22</f>
        <v>6.2847570294550063E-3</v>
      </c>
      <c r="AW14" s="487">
        <f ca="1">'Calculations Alt'!AY110/'Primary Inputs Alt'!$C$22</f>
        <v>6.1615264994656915E-3</v>
      </c>
      <c r="AX14" s="487">
        <f ca="1">'Calculations Alt'!AZ110/'Primary Inputs Alt'!$C$22</f>
        <v>6.040712254378129E-3</v>
      </c>
      <c r="AY14" s="487">
        <f ca="1">'Calculations Alt'!BA110/'Primary Inputs Alt'!$C$22</f>
        <v>5.9222669160569888E-3</v>
      </c>
      <c r="AZ14" s="487">
        <f ca="1">'Calculations Alt'!BB110/'Primary Inputs Alt'!$C$22</f>
        <v>5.8061440353499895E-3</v>
      </c>
      <c r="BA14" s="487">
        <f ca="1">'Calculations Alt'!BC110/'Primary Inputs Alt'!$C$22</f>
        <v>5.6922980738725384E-3</v>
      </c>
      <c r="BB14" s="487">
        <f ca="1">'Calculations Alt'!BD110/'Primary Inputs Alt'!$C$22</f>
        <v>5.5806843861495471E-3</v>
      </c>
      <c r="BC14" s="487">
        <f ca="1">'Calculations Alt'!BE110/'Primary Inputs Alt'!$C$22</f>
        <v>5.4712592021073985E-3</v>
      </c>
      <c r="BD14" s="487">
        <f ca="1">'Calculations Alt'!BF110/'Primary Inputs Alt'!$C$22</f>
        <v>5.3639796099092148E-3</v>
      </c>
      <c r="BE14" s="487">
        <f ca="1">'Calculations Alt'!BG110/'Primary Inputs Alt'!$C$22</f>
        <v>5.2588035391266802E-3</v>
      </c>
      <c r="BF14" s="487">
        <f ca="1">'Calculations Alt'!BH110/'Primary Inputs Alt'!$C$22</f>
        <v>5.1556897442418441E-3</v>
      </c>
    </row>
    <row r="16" spans="1:58" s="483" customFormat="1">
      <c r="A16" s="484" t="s">
        <v>882</v>
      </c>
      <c r="I16" s="487">
        <f>-'Calculations Alt'!K395/'Primary Inputs Alt'!$C$22</f>
        <v>0</v>
      </c>
      <c r="J16" s="487">
        <f>-'Calculations Alt'!L395/'Primary Inputs Alt'!$C$22</f>
        <v>-3.8829315410849969</v>
      </c>
      <c r="K16" s="487">
        <f>-'Calculations Alt'!M395/'Primary Inputs Alt'!$C$22</f>
        <v>0</v>
      </c>
      <c r="L16" s="487">
        <f>-'Calculations Alt'!N395/'Primary Inputs Alt'!$C$22</f>
        <v>0</v>
      </c>
      <c r="M16" s="487">
        <f>-'Calculations Alt'!O395/'Primary Inputs Alt'!$C$22</f>
        <v>0</v>
      </c>
      <c r="N16" s="487">
        <f>-'Calculations Alt'!P395/'Primary Inputs Alt'!$C$22</f>
        <v>0</v>
      </c>
      <c r="O16" s="487">
        <f>-'Calculations Alt'!Q395/'Primary Inputs Alt'!$C$22</f>
        <v>0</v>
      </c>
      <c r="P16" s="487">
        <f>-'Calculations Alt'!R395/'Primary Inputs Alt'!$C$22</f>
        <v>0</v>
      </c>
      <c r="Q16" s="487">
        <f>-'Calculations Alt'!S395/'Primary Inputs Alt'!$C$22</f>
        <v>0</v>
      </c>
      <c r="R16" s="487">
        <f>-'Calculations Alt'!T395/'Primary Inputs Alt'!$C$22</f>
        <v>0</v>
      </c>
      <c r="S16" s="487">
        <f>-'Calculations Alt'!U395/'Primary Inputs Alt'!$C$22</f>
        <v>0</v>
      </c>
      <c r="T16" s="487">
        <f>-'Calculations Alt'!V395/'Primary Inputs Alt'!$C$22</f>
        <v>0</v>
      </c>
      <c r="U16" s="487">
        <f>-'Calculations Alt'!W395/'Primary Inputs Alt'!$C$22</f>
        <v>0</v>
      </c>
      <c r="V16" s="487">
        <f>-'Calculations Alt'!X395/'Primary Inputs Alt'!$C$22</f>
        <v>0</v>
      </c>
      <c r="W16" s="487">
        <f>-'Calculations Alt'!Y395/'Primary Inputs Alt'!$C$22</f>
        <v>0</v>
      </c>
      <c r="X16" s="487">
        <f>-'Calculations Alt'!Z395/'Primary Inputs Alt'!$C$22</f>
        <v>0</v>
      </c>
      <c r="Y16" s="487">
        <f>-'Calculations Alt'!AA395/'Primary Inputs Alt'!$C$22</f>
        <v>0</v>
      </c>
      <c r="Z16" s="487">
        <f>-'Calculations Alt'!AB395/'Primary Inputs Alt'!$C$22</f>
        <v>0</v>
      </c>
      <c r="AA16" s="487">
        <f>-'Calculations Alt'!AC395/'Primary Inputs Alt'!$C$22</f>
        <v>0</v>
      </c>
      <c r="AB16" s="487">
        <f>-'Calculations Alt'!AD395/'Primary Inputs Alt'!$C$22</f>
        <v>0</v>
      </c>
      <c r="AC16" s="487">
        <f>-'Calculations Alt'!AE395/'Primary Inputs Alt'!$C$22</f>
        <v>0</v>
      </c>
      <c r="AD16" s="487">
        <f>-'Calculations Alt'!AF395/'Primary Inputs Alt'!$C$22</f>
        <v>0</v>
      </c>
      <c r="AE16" s="487">
        <f>-'Calculations Alt'!AG395/'Primary Inputs Alt'!$C$22</f>
        <v>0</v>
      </c>
      <c r="AF16" s="487">
        <f>-'Calculations Alt'!AH395/'Primary Inputs Alt'!$C$22</f>
        <v>0</v>
      </c>
      <c r="AG16" s="487">
        <f>-'Calculations Alt'!AI395/'Primary Inputs Alt'!$C$22</f>
        <v>0</v>
      </c>
      <c r="AH16" s="487">
        <f>-'Calculations Alt'!AJ395/'Primary Inputs Alt'!$C$22</f>
        <v>0</v>
      </c>
      <c r="AI16" s="487">
        <f>-'Calculations Alt'!AK395/'Primary Inputs Alt'!$C$22</f>
        <v>0</v>
      </c>
      <c r="AJ16" s="487">
        <f>-'Calculations Alt'!AL395/'Primary Inputs Alt'!$C$22</f>
        <v>0</v>
      </c>
      <c r="AK16" s="487">
        <f>-'Calculations Alt'!AM395/'Primary Inputs Alt'!$C$22</f>
        <v>0</v>
      </c>
      <c r="AL16" s="487">
        <f>-'Calculations Alt'!AN395/'Primary Inputs Alt'!$C$22</f>
        <v>0</v>
      </c>
      <c r="AM16" s="487">
        <f>-'Calculations Alt'!AO395/'Primary Inputs Alt'!$C$22</f>
        <v>0</v>
      </c>
      <c r="AN16" s="487">
        <f>-'Calculations Alt'!AP395/'Primary Inputs Alt'!$C$22</f>
        <v>0</v>
      </c>
      <c r="AO16" s="487">
        <f>-'Calculations Alt'!AQ395/'Primary Inputs Alt'!$C$22</f>
        <v>0</v>
      </c>
      <c r="AP16" s="487">
        <f>-'Calculations Alt'!AR395/'Primary Inputs Alt'!$C$22</f>
        <v>0</v>
      </c>
      <c r="AQ16" s="487">
        <f>-'Calculations Alt'!AS395/'Primary Inputs Alt'!$C$22</f>
        <v>0</v>
      </c>
      <c r="AR16" s="487">
        <f>-'Calculations Alt'!AT395/'Primary Inputs Alt'!$C$22</f>
        <v>0</v>
      </c>
      <c r="AS16" s="487">
        <f>-'Calculations Alt'!AU395/'Primary Inputs Alt'!$C$22</f>
        <v>0</v>
      </c>
      <c r="AT16" s="487">
        <f>-'Calculations Alt'!AV395/'Primary Inputs Alt'!$C$22</f>
        <v>0</v>
      </c>
      <c r="AU16" s="487">
        <f>-'Calculations Alt'!AW395/'Primary Inputs Alt'!$C$22</f>
        <v>0</v>
      </c>
      <c r="AV16" s="487">
        <f>-'Calculations Alt'!AX395/'Primary Inputs Alt'!$C$22</f>
        <v>0</v>
      </c>
      <c r="AW16" s="487">
        <f>-'Calculations Alt'!AY395/'Primary Inputs Alt'!$C$22</f>
        <v>0</v>
      </c>
      <c r="AX16" s="487">
        <f>-'Calculations Alt'!AZ395/'Primary Inputs Alt'!$C$22</f>
        <v>0</v>
      </c>
      <c r="AY16" s="487">
        <f>-'Calculations Alt'!BA395/'Primary Inputs Alt'!$C$22</f>
        <v>0</v>
      </c>
      <c r="AZ16" s="487">
        <f>-'Calculations Alt'!BB395/'Primary Inputs Alt'!$C$22</f>
        <v>0</v>
      </c>
      <c r="BA16" s="487">
        <f>-'Calculations Alt'!BC395/'Primary Inputs Alt'!$C$22</f>
        <v>0</v>
      </c>
      <c r="BB16" s="487">
        <f>-'Calculations Alt'!BD395/'Primary Inputs Alt'!$C$22</f>
        <v>0</v>
      </c>
      <c r="BC16" s="487">
        <f>-'Calculations Alt'!BE395/'Primary Inputs Alt'!$C$22</f>
        <v>0</v>
      </c>
      <c r="BD16" s="487">
        <f>-'Calculations Alt'!BF395/'Primary Inputs Alt'!$C$22</f>
        <v>0</v>
      </c>
      <c r="BE16" s="487">
        <f>-'Calculations Alt'!BG395/'Primary Inputs Alt'!$C$22</f>
        <v>0</v>
      </c>
      <c r="BF16" s="487">
        <f>-'Calculations Alt'!BH395/'Primary Inputs Alt'!$C$22</f>
        <v>0</v>
      </c>
    </row>
    <row r="17" spans="1:58">
      <c r="B17" s="134"/>
    </row>
    <row r="18" spans="1:58" s="483" customFormat="1">
      <c r="A18" s="485" t="s">
        <v>883</v>
      </c>
      <c r="I18" s="487">
        <f ca="1">I14+I16</f>
        <v>0</v>
      </c>
      <c r="J18" s="487">
        <f t="shared" ref="J18:BF18" ca="1" si="0">J14+J16</f>
        <v>29.939996935847812</v>
      </c>
      <c r="K18" s="487">
        <f t="shared" ca="1" si="0"/>
        <v>6.5383001245839277E-3</v>
      </c>
      <c r="L18" s="487">
        <f t="shared" ca="1" si="0"/>
        <v>1.2820196322713586E-2</v>
      </c>
      <c r="M18" s="487">
        <f t="shared" ca="1" si="0"/>
        <v>1.2568819924229004E-2</v>
      </c>
      <c r="N18" s="487">
        <f t="shared" ca="1" si="0"/>
        <v>1.2322372474734316E-2</v>
      </c>
      <c r="O18" s="487">
        <f t="shared" ca="1" si="0"/>
        <v>1.2080757328170899E-2</v>
      </c>
      <c r="P18" s="487">
        <f t="shared" ca="1" si="0"/>
        <v>1.1843879733500881E-2</v>
      </c>
      <c r="Q18" s="487">
        <f t="shared" ca="1" si="0"/>
        <v>1.1611646797549884E-2</v>
      </c>
      <c r="R18" s="487">
        <f t="shared" ca="1" si="0"/>
        <v>1.1383967448578319E-2</v>
      </c>
      <c r="S18" s="487">
        <f t="shared" ca="1" si="0"/>
        <v>1.1160752400566978E-2</v>
      </c>
      <c r="T18" s="487">
        <f t="shared" ca="1" si="0"/>
        <v>1.094191411820292E-2</v>
      </c>
      <c r="U18" s="487">
        <f t="shared" ca="1" si="0"/>
        <v>1.0727366782551883E-2</v>
      </c>
      <c r="V18" s="487">
        <f t="shared" ca="1" si="0"/>
        <v>1.0517026257403805E-2</v>
      </c>
      <c r="W18" s="487">
        <f t="shared" ca="1" si="0"/>
        <v>1.0310810056278243E-2</v>
      </c>
      <c r="X18" s="487">
        <f t="shared" ca="1" si="0"/>
        <v>1.0108637310076708E-2</v>
      </c>
      <c r="Y18" s="487">
        <f t="shared" ca="1" si="0"/>
        <v>9.9104287353693199E-3</v>
      </c>
      <c r="Z18" s="487">
        <f t="shared" ca="1" si="0"/>
        <v>9.716106603303255E-3</v>
      </c>
      <c r="AA18" s="487">
        <f t="shared" ca="1" si="0"/>
        <v>9.5255947091208385E-3</v>
      </c>
      <c r="AB18" s="487">
        <f t="shared" ca="1" si="0"/>
        <v>9.3388183422753318E-3</v>
      </c>
      <c r="AC18" s="487">
        <f t="shared" ca="1" si="0"/>
        <v>9.1557042571326769E-3</v>
      </c>
      <c r="AD18" s="487">
        <f t="shared" ca="1" si="0"/>
        <v>8.9761806442477214E-3</v>
      </c>
      <c r="AE18" s="487">
        <f t="shared" ca="1" si="0"/>
        <v>8.8001771022036476E-3</v>
      </c>
      <c r="AF18" s="487">
        <f t="shared" ca="1" si="0"/>
        <v>8.6276246100035758E-3</v>
      </c>
      <c r="AG18" s="487">
        <f t="shared" ca="1" si="0"/>
        <v>8.4584555000035058E-3</v>
      </c>
      <c r="AH18" s="487">
        <f t="shared" ca="1" si="0"/>
        <v>8.2926034313759861E-3</v>
      </c>
      <c r="AI18" s="487">
        <f t="shared" ca="1" si="0"/>
        <v>8.1300033640941041E-3</v>
      </c>
      <c r="AJ18" s="487">
        <f t="shared" ca="1" si="0"/>
        <v>7.9705915334255927E-3</v>
      </c>
      <c r="AK18" s="487">
        <f t="shared" ca="1" si="0"/>
        <v>7.8143054249270507E-3</v>
      </c>
      <c r="AL18" s="487">
        <f t="shared" ca="1" si="0"/>
        <v>7.6610837499284804E-3</v>
      </c>
      <c r="AM18" s="487">
        <f t="shared" ca="1" si="0"/>
        <v>7.5108664214985103E-3</v>
      </c>
      <c r="AN18" s="487">
        <f t="shared" ca="1" si="0"/>
        <v>7.3635945308808924E-3</v>
      </c>
      <c r="AO18" s="487">
        <f t="shared" ca="1" si="0"/>
        <v>7.2192103243930317E-3</v>
      </c>
      <c r="AP18" s="487">
        <f t="shared" ca="1" si="0"/>
        <v>7.0776571807774817E-3</v>
      </c>
      <c r="AQ18" s="487">
        <f t="shared" ca="1" si="0"/>
        <v>6.9388795889975307E-3</v>
      </c>
      <c r="AR18" s="487">
        <f t="shared" ca="1" si="0"/>
        <v>6.802823126468167E-3</v>
      </c>
      <c r="AS18" s="487">
        <f t="shared" ca="1" si="0"/>
        <v>6.6694344377138896E-3</v>
      </c>
      <c r="AT18" s="487">
        <f t="shared" ca="1" si="0"/>
        <v>6.5386612134449877E-3</v>
      </c>
      <c r="AU18" s="487">
        <f t="shared" ca="1" si="0"/>
        <v>6.410452170044106E-3</v>
      </c>
      <c r="AV18" s="487">
        <f t="shared" ca="1" si="0"/>
        <v>6.2847570294550063E-3</v>
      </c>
      <c r="AW18" s="487">
        <f t="shared" ca="1" si="0"/>
        <v>6.1615264994656915E-3</v>
      </c>
      <c r="AX18" s="487">
        <f t="shared" ca="1" si="0"/>
        <v>6.040712254378129E-3</v>
      </c>
      <c r="AY18" s="487">
        <f t="shared" ca="1" si="0"/>
        <v>5.9222669160569888E-3</v>
      </c>
      <c r="AZ18" s="487">
        <f t="shared" ca="1" si="0"/>
        <v>5.8061440353499895E-3</v>
      </c>
      <c r="BA18" s="487">
        <f t="shared" ca="1" si="0"/>
        <v>5.6922980738725384E-3</v>
      </c>
      <c r="BB18" s="487">
        <f t="shared" ca="1" si="0"/>
        <v>5.5806843861495471E-3</v>
      </c>
      <c r="BC18" s="487">
        <f t="shared" ca="1" si="0"/>
        <v>5.4712592021073985E-3</v>
      </c>
      <c r="BD18" s="487">
        <f t="shared" ca="1" si="0"/>
        <v>5.3639796099092148E-3</v>
      </c>
      <c r="BE18" s="487">
        <f t="shared" ca="1" si="0"/>
        <v>5.2588035391266802E-3</v>
      </c>
      <c r="BF18" s="487">
        <f t="shared" ca="1" si="0"/>
        <v>5.1556897442418441E-3</v>
      </c>
    </row>
    <row r="19" spans="1:58">
      <c r="E19" s="482"/>
    </row>
    <row r="20" spans="1:58" s="483" customFormat="1">
      <c r="A20" s="483" t="s">
        <v>884</v>
      </c>
      <c r="C20" s="486"/>
      <c r="I20" s="487">
        <f ca="1">SUM($I$18:I$18)</f>
        <v>0</v>
      </c>
      <c r="J20" s="487">
        <f ca="1">SUM($I$18:J$18)</f>
        <v>29.939996935847812</v>
      </c>
      <c r="K20" s="487">
        <f ca="1">SUM($I$18:K$18)</f>
        <v>29.946535235972398</v>
      </c>
      <c r="L20" s="487">
        <f ca="1">SUM($I$18:L$18)</f>
        <v>29.959355432295112</v>
      </c>
      <c r="M20" s="487">
        <f ca="1">SUM($I$18:M$18)</f>
        <v>29.971924252219342</v>
      </c>
      <c r="N20" s="487">
        <f ca="1">SUM($I$18:N$18)</f>
        <v>29.984246624694077</v>
      </c>
      <c r="O20" s="487">
        <f ca="1">SUM($I$18:O$18)</f>
        <v>29.996327382022248</v>
      </c>
      <c r="P20" s="487">
        <f ca="1">SUM($I$18:P$18)</f>
        <v>30.008171261755749</v>
      </c>
      <c r="Q20" s="487">
        <f ca="1">SUM($I$18:Q$18)</f>
        <v>30.019782908553299</v>
      </c>
      <c r="R20" s="487">
        <f ca="1">SUM($I$18:R$18)</f>
        <v>30.031166876001876</v>
      </c>
      <c r="S20" s="487">
        <f ca="1">SUM($I$18:S$18)</f>
        <v>30.042327628402443</v>
      </c>
      <c r="T20" s="487">
        <f ca="1">SUM($I$18:T$18)</f>
        <v>30.053269542520646</v>
      </c>
      <c r="U20" s="487">
        <f ca="1">SUM($I$18:U$18)</f>
        <v>30.063996909303196</v>
      </c>
      <c r="V20" s="487">
        <f ca="1">SUM($I$18:V$18)</f>
        <v>30.074513935560599</v>
      </c>
      <c r="W20" s="487">
        <f ca="1">SUM($I$18:W$18)</f>
        <v>30.084824745616878</v>
      </c>
      <c r="X20" s="487">
        <f ca="1">SUM($I$18:X$18)</f>
        <v>30.094933382926953</v>
      </c>
      <c r="Y20" s="487">
        <f ca="1">SUM($I$18:Y$18)</f>
        <v>30.104843811662324</v>
      </c>
      <c r="Z20" s="487">
        <f ca="1">SUM($I$18:Z$18)</f>
        <v>30.114559918265627</v>
      </c>
      <c r="AA20" s="487">
        <f ca="1">SUM($I$18:AA$18)</f>
        <v>30.124085512974748</v>
      </c>
      <c r="AB20" s="487">
        <f ca="1">SUM($I$18:AB$18)</f>
        <v>30.133424331317023</v>
      </c>
      <c r="AC20" s="487">
        <f ca="1">SUM($I$18:AC$18)</f>
        <v>30.142580035574156</v>
      </c>
      <c r="AD20" s="487">
        <f ca="1">SUM($I$18:AD$18)</f>
        <v>30.151556216218403</v>
      </c>
      <c r="AE20" s="487">
        <f ca="1">SUM($I$18:AE$18)</f>
        <v>30.160356393320605</v>
      </c>
      <c r="AF20" s="487">
        <f ca="1">SUM($I$18:AF$18)</f>
        <v>30.168984017930608</v>
      </c>
      <c r="AG20" s="487">
        <f ca="1">SUM($I$18:AG$18)</f>
        <v>30.177442473430613</v>
      </c>
      <c r="AH20" s="487">
        <f ca="1">SUM($I$18:AH$18)</f>
        <v>30.185735076861988</v>
      </c>
      <c r="AI20" s="487">
        <f ca="1">SUM($I$18:AI$18)</f>
        <v>30.193865080226082</v>
      </c>
      <c r="AJ20" s="487">
        <f ca="1">SUM($I$18:AJ$18)</f>
        <v>30.201835671759508</v>
      </c>
      <c r="AK20" s="487">
        <f ca="1">SUM($I$18:AK$18)</f>
        <v>30.209649977184434</v>
      </c>
      <c r="AL20" s="487">
        <f ca="1">SUM($I$18:AL$18)</f>
        <v>30.217311060934364</v>
      </c>
      <c r="AM20" s="487">
        <f ca="1">SUM($I$18:AM$18)</f>
        <v>30.224821927355862</v>
      </c>
      <c r="AN20" s="487">
        <f ca="1">SUM($I$18:AN$18)</f>
        <v>30.232185521886741</v>
      </c>
      <c r="AO20" s="487">
        <f ca="1">SUM($I$18:AO$18)</f>
        <v>30.239404732211135</v>
      </c>
      <c r="AP20" s="487">
        <f ca="1">SUM($I$18:AP$18)</f>
        <v>30.246482389391911</v>
      </c>
      <c r="AQ20" s="487">
        <f ca="1">SUM($I$18:AQ$18)</f>
        <v>30.253421268980908</v>
      </c>
      <c r="AR20" s="487">
        <f ca="1">SUM($I$18:AR$18)</f>
        <v>30.260224092107375</v>
      </c>
      <c r="AS20" s="487">
        <f ca="1">SUM($I$18:AS$18)</f>
        <v>30.26689352654509</v>
      </c>
      <c r="AT20" s="487">
        <f ca="1">SUM($I$18:AT$18)</f>
        <v>30.273432187758534</v>
      </c>
      <c r="AU20" s="487">
        <f ca="1">SUM($I$18:AU$18)</f>
        <v>30.279842639928578</v>
      </c>
      <c r="AV20" s="487">
        <f ca="1">SUM($I$18:AV$18)</f>
        <v>30.286127396958033</v>
      </c>
      <c r="AW20" s="487">
        <f ca="1">SUM($I$18:AW$18)</f>
        <v>30.292288923457498</v>
      </c>
      <c r="AX20" s="487">
        <f ca="1">SUM($I$18:AX$18)</f>
        <v>30.298329635711877</v>
      </c>
      <c r="AY20" s="487">
        <f ca="1">SUM($I$18:AY$18)</f>
        <v>30.304251902627932</v>
      </c>
      <c r="AZ20" s="487">
        <f ca="1">SUM($I$18:AZ$18)</f>
        <v>30.310058046663283</v>
      </c>
      <c r="BA20" s="487">
        <f ca="1">SUM($I$18:BA$18)</f>
        <v>30.315750344737154</v>
      </c>
      <c r="BB20" s="487">
        <f ca="1">SUM($I$18:BB$18)</f>
        <v>30.321331029123304</v>
      </c>
      <c r="BC20" s="487">
        <f ca="1">SUM($I$18:BC$18)</f>
        <v>30.32680228832541</v>
      </c>
      <c r="BD20" s="487">
        <f ca="1">SUM($I$18:BD$18)</f>
        <v>30.332166267935321</v>
      </c>
      <c r="BE20" s="487">
        <f ca="1">SUM($I$18:BE$18)</f>
        <v>30.337425071474449</v>
      </c>
      <c r="BF20" s="487">
        <f ca="1">SUM($I$18:BF$18)</f>
        <v>30.342580761218692</v>
      </c>
    </row>
    <row r="22" spans="1:58">
      <c r="A22" s="6" t="s">
        <v>887</v>
      </c>
      <c r="B22" s="6" t="str">
        <f>I$5&amp;""&amp;$M$4&amp;""&amp;M$5</f>
        <v>2022-2026</v>
      </c>
      <c r="C22" s="25">
        <f ca="1">SUM(I$14:M$14)</f>
        <v>33.854855793304331</v>
      </c>
    </row>
    <row r="23" spans="1:58">
      <c r="B23" s="6" t="str">
        <f>N5&amp;""&amp;$M$4&amp;""&amp;R$5</f>
        <v>2027-2031</v>
      </c>
      <c r="C23" s="25">
        <f ca="1">SUM(N$14:R$14)</f>
        <v>5.9242623782534296E-2</v>
      </c>
    </row>
    <row r="24" spans="1:58">
      <c r="B24" s="6" t="str">
        <f>S$5&amp;""&amp;$M$4&amp;""&amp;W$5</f>
        <v>2032-2036</v>
      </c>
      <c r="C24" s="25">
        <f ca="1">SUM(S$14:W$14)</f>
        <v>5.365786961500383E-2</v>
      </c>
    </row>
    <row r="25" spans="1:58">
      <c r="B25" s="6" t="str">
        <f>X$5&amp;""&amp;$M$4&amp;""&amp;AB$5</f>
        <v>2037-2041</v>
      </c>
      <c r="C25" s="25">
        <f ca="1">SUM(X$14:AB$14)</f>
        <v>4.8599585700145449E-2</v>
      </c>
    </row>
    <row r="26" spans="1:58">
      <c r="B26" s="6" t="str">
        <f>AC$5&amp;""&amp;$M$4&amp;""&amp;AG$5</f>
        <v>2042-2046</v>
      </c>
      <c r="C26" s="25">
        <f ca="1">SUM(AC$14:AG$14)</f>
        <v>4.4018142113591126E-2</v>
      </c>
    </row>
    <row r="27" spans="1:58">
      <c r="B27" s="6" t="str">
        <f>AH$5&amp;""&amp;$M$4&amp;""&amp;AL$5</f>
        <v>2047-2051</v>
      </c>
      <c r="C27" s="25">
        <f ca="1">SUM(AH$14:AL$14)</f>
        <v>3.9868587503751218E-2</v>
      </c>
    </row>
    <row r="28" spans="1:58">
      <c r="B28" s="6" t="str">
        <f>AM$5&amp;""&amp;$M$4&amp;""&amp;AQ$5</f>
        <v>2052-2056</v>
      </c>
      <c r="C28" s="25">
        <f ca="1">SUM(AM$14:AQ$14)</f>
        <v>3.6110208046547444E-2</v>
      </c>
    </row>
    <row r="29" spans="1:58">
      <c r="B29" s="6" t="str">
        <f>AR$5&amp;""&amp;$M$4&amp;""&amp;AV$5</f>
        <v>2057-2061</v>
      </c>
      <c r="C29" s="25">
        <f ca="1">SUM(AR$14:AV$14)</f>
        <v>3.2706127977126159E-2</v>
      </c>
    </row>
    <row r="30" spans="1:58">
      <c r="B30" s="6" t="str">
        <f>AW$5&amp;""&amp;$M$4&amp;""&amp;BA$5</f>
        <v>2062-2066</v>
      </c>
      <c r="C30" s="25">
        <f ca="1">SUM(AW$14:BA$14)</f>
        <v>2.9622947779123339E-2</v>
      </c>
    </row>
    <row r="31" spans="1:58">
      <c r="B31" s="6" t="str">
        <f>BB$5&amp;""&amp;$M$4&amp;""&amp;BF$5</f>
        <v>2067-2071</v>
      </c>
      <c r="C31" s="25">
        <f ca="1">SUM(BB$14:BF$14)</f>
        <v>2.6830416481534683E-2</v>
      </c>
    </row>
    <row r="33" spans="1:3">
      <c r="A33" s="6" t="s">
        <v>888</v>
      </c>
      <c r="B33" s="6" t="str">
        <f>B22</f>
        <v>2022-2026</v>
      </c>
      <c r="C33" s="25">
        <f>SUM(I$16:M$16)</f>
        <v>-3.8829315410849969</v>
      </c>
    </row>
    <row r="34" spans="1:3">
      <c r="B34" s="6" t="str">
        <f t="shared" ref="B34:B42" si="1">B23</f>
        <v>2027-2031</v>
      </c>
      <c r="C34" s="25">
        <f>SUM(N$16:R$16)</f>
        <v>0</v>
      </c>
    </row>
    <row r="35" spans="1:3">
      <c r="B35" s="6" t="str">
        <f t="shared" si="1"/>
        <v>2032-2036</v>
      </c>
      <c r="C35" s="25">
        <f>SUM(S$16:W$16)</f>
        <v>0</v>
      </c>
    </row>
    <row r="36" spans="1:3">
      <c r="B36" s="6" t="str">
        <f t="shared" si="1"/>
        <v>2037-2041</v>
      </c>
      <c r="C36" s="25">
        <f>SUM(X$16:AB$16)</f>
        <v>0</v>
      </c>
    </row>
    <row r="37" spans="1:3">
      <c r="B37" s="6" t="str">
        <f t="shared" si="1"/>
        <v>2042-2046</v>
      </c>
      <c r="C37" s="25">
        <f>SUM(AC$16:AG$16)</f>
        <v>0</v>
      </c>
    </row>
    <row r="38" spans="1:3">
      <c r="B38" s="6" t="str">
        <f t="shared" si="1"/>
        <v>2047-2051</v>
      </c>
      <c r="C38" s="25">
        <f>SUM(AH$16:AL$16)</f>
        <v>0</v>
      </c>
    </row>
    <row r="39" spans="1:3">
      <c r="B39" s="6" t="str">
        <f t="shared" si="1"/>
        <v>2052-2056</v>
      </c>
      <c r="C39" s="25">
        <f>SUM(AM$16:AQ$16)</f>
        <v>0</v>
      </c>
    </row>
    <row r="40" spans="1:3">
      <c r="B40" s="6" t="str">
        <f t="shared" si="1"/>
        <v>2057-2061</v>
      </c>
      <c r="C40" s="25">
        <f>SUM(AR$16:AV$16)</f>
        <v>0</v>
      </c>
    </row>
    <row r="41" spans="1:3">
      <c r="B41" s="6" t="str">
        <f t="shared" si="1"/>
        <v>2062-2066</v>
      </c>
      <c r="C41" s="25">
        <f>SUM(AW$16:BA$16)</f>
        <v>0</v>
      </c>
    </row>
    <row r="42" spans="1:3">
      <c r="B42" s="6" t="str">
        <f t="shared" si="1"/>
        <v>2067-2071</v>
      </c>
      <c r="C42" s="25">
        <f>SUM(BB$16:BF$16)</f>
        <v>0</v>
      </c>
    </row>
    <row r="44" spans="1:3">
      <c r="A44" s="59" t="s">
        <v>903</v>
      </c>
      <c r="B44" s="6" t="str">
        <f>B22</f>
        <v>2022-2026</v>
      </c>
      <c r="C44" s="25">
        <f ca="1">SUM(I$18:M$18)</f>
        <v>29.971924252219342</v>
      </c>
    </row>
    <row r="45" spans="1:3">
      <c r="A45" s="59"/>
      <c r="B45" s="6" t="str">
        <f t="shared" ref="B45:B53" si="2">B23</f>
        <v>2027-2031</v>
      </c>
      <c r="C45" s="25">
        <f ca="1">SUM(N$18:R$18)</f>
        <v>5.9242623782534296E-2</v>
      </c>
    </row>
    <row r="46" spans="1:3">
      <c r="A46" s="59"/>
      <c r="B46" s="6" t="str">
        <f t="shared" si="2"/>
        <v>2032-2036</v>
      </c>
      <c r="C46" s="25">
        <f ca="1">SUM(S$18:W$18)</f>
        <v>5.365786961500383E-2</v>
      </c>
    </row>
    <row r="47" spans="1:3">
      <c r="A47" s="59"/>
      <c r="B47" s="6" t="str">
        <f t="shared" si="2"/>
        <v>2037-2041</v>
      </c>
      <c r="C47" s="25">
        <f ca="1">SUM(X$18:AB$18)</f>
        <v>4.8599585700145449E-2</v>
      </c>
    </row>
    <row r="48" spans="1:3">
      <c r="A48" s="59"/>
      <c r="B48" s="6" t="str">
        <f t="shared" si="2"/>
        <v>2042-2046</v>
      </c>
      <c r="C48" s="25">
        <f ca="1">SUM(AC$18:AG$18)</f>
        <v>4.4018142113591126E-2</v>
      </c>
    </row>
    <row r="49" spans="1:3">
      <c r="A49" s="59"/>
      <c r="B49" s="6" t="str">
        <f t="shared" si="2"/>
        <v>2047-2051</v>
      </c>
      <c r="C49" s="25">
        <f ca="1">SUM(AH$18:AL$18)</f>
        <v>3.9868587503751218E-2</v>
      </c>
    </row>
    <row r="50" spans="1:3">
      <c r="A50" s="59"/>
      <c r="B50" s="6" t="str">
        <f t="shared" si="2"/>
        <v>2052-2056</v>
      </c>
      <c r="C50" s="25">
        <f ca="1">SUM(AM$18:AQ$18)</f>
        <v>3.6110208046547444E-2</v>
      </c>
    </row>
    <row r="51" spans="1:3">
      <c r="B51" s="6" t="str">
        <f t="shared" si="2"/>
        <v>2057-2061</v>
      </c>
      <c r="C51" s="25">
        <f ca="1">SUM(AR$18:AV$18)</f>
        <v>3.2706127977126159E-2</v>
      </c>
    </row>
    <row r="52" spans="1:3">
      <c r="B52" s="6" t="str">
        <f t="shared" si="2"/>
        <v>2062-2066</v>
      </c>
      <c r="C52" s="25">
        <f ca="1">SUM(AW$18:BA$18)</f>
        <v>2.9622947779123339E-2</v>
      </c>
    </row>
    <row r="53" spans="1:3">
      <c r="B53" s="6" t="str">
        <f t="shared" si="2"/>
        <v>2067-2071</v>
      </c>
      <c r="C53" s="25">
        <f ca="1">SUM(BB$18:BF$18)</f>
        <v>2.6830416481534683E-2</v>
      </c>
    </row>
    <row r="54" spans="1:3">
      <c r="C54" s="25"/>
    </row>
    <row r="55" spans="1:3">
      <c r="A55" s="263" t="s">
        <v>884</v>
      </c>
      <c r="B55" s="6" t="str">
        <f>B33</f>
        <v>2022-2026</v>
      </c>
      <c r="C55" s="25">
        <f ca="1">M$20</f>
        <v>29.971924252219342</v>
      </c>
    </row>
    <row r="56" spans="1:3">
      <c r="A56" s="263"/>
      <c r="B56" s="6" t="str">
        <f t="shared" ref="B56:B64" si="3">B34</f>
        <v>2027-2031</v>
      </c>
      <c r="C56" s="25">
        <f ca="1">R$20</f>
        <v>30.031166876001876</v>
      </c>
    </row>
    <row r="57" spans="1:3">
      <c r="A57" s="263"/>
      <c r="B57" s="6" t="str">
        <f t="shared" si="3"/>
        <v>2032-2036</v>
      </c>
      <c r="C57" s="25">
        <f ca="1">W$20</f>
        <v>30.084824745616878</v>
      </c>
    </row>
    <row r="58" spans="1:3">
      <c r="B58" s="6" t="str">
        <f t="shared" si="3"/>
        <v>2037-2041</v>
      </c>
      <c r="C58" s="25">
        <f ca="1">AB$20</f>
        <v>30.133424331317023</v>
      </c>
    </row>
    <row r="59" spans="1:3">
      <c r="B59" s="6" t="str">
        <f t="shared" si="3"/>
        <v>2042-2046</v>
      </c>
      <c r="C59" s="25">
        <f ca="1">AG$20</f>
        <v>30.177442473430613</v>
      </c>
    </row>
    <row r="60" spans="1:3">
      <c r="B60" s="6" t="str">
        <f t="shared" si="3"/>
        <v>2047-2051</v>
      </c>
      <c r="C60" s="25">
        <f ca="1">AL$20</f>
        <v>30.217311060934364</v>
      </c>
    </row>
    <row r="61" spans="1:3">
      <c r="B61" s="6" t="str">
        <f t="shared" si="3"/>
        <v>2052-2056</v>
      </c>
      <c r="C61" s="25">
        <f ca="1">AQ$20</f>
        <v>30.253421268980908</v>
      </c>
    </row>
    <row r="62" spans="1:3">
      <c r="B62" s="6" t="str">
        <f t="shared" si="3"/>
        <v>2057-2061</v>
      </c>
      <c r="C62" s="25">
        <f ca="1">AV$20</f>
        <v>30.286127396958033</v>
      </c>
    </row>
    <row r="63" spans="1:3">
      <c r="B63" s="6" t="str">
        <f t="shared" si="3"/>
        <v>2062-2066</v>
      </c>
      <c r="C63" s="25">
        <f ca="1">BA$20</f>
        <v>30.315750344737154</v>
      </c>
    </row>
    <row r="64" spans="1:3">
      <c r="B64" s="6" t="str">
        <f t="shared" si="3"/>
        <v>2067-2071</v>
      </c>
      <c r="C64" s="25">
        <f ca="1">BF$20</f>
        <v>30.342580761218692</v>
      </c>
    </row>
    <row r="67" spans="1:58" s="157" customFormat="1">
      <c r="A67" s="173" t="s">
        <v>483</v>
      </c>
      <c r="I67" s="174"/>
      <c r="J67" s="174"/>
      <c r="K67" s="174"/>
      <c r="L67" s="174"/>
      <c r="M67" s="174"/>
      <c r="N67" s="174"/>
      <c r="O67" s="174"/>
      <c r="P67" s="174"/>
      <c r="Q67" s="174"/>
      <c r="R67" s="174"/>
      <c r="S67" s="174"/>
      <c r="T67" s="174"/>
      <c r="U67" s="174"/>
      <c r="V67" s="174"/>
      <c r="W67" s="174"/>
      <c r="X67" s="174"/>
      <c r="Y67" s="174"/>
      <c r="Z67" s="174"/>
      <c r="AA67" s="174"/>
      <c r="AB67" s="174"/>
      <c r="AC67" s="174"/>
      <c r="AD67" s="174"/>
      <c r="AE67" s="174"/>
      <c r="AF67" s="174"/>
      <c r="AG67" s="174"/>
      <c r="AH67" s="174"/>
      <c r="AI67" s="174"/>
      <c r="AJ67" s="174"/>
      <c r="AK67" s="174"/>
      <c r="AL67" s="174"/>
      <c r="AM67" s="174"/>
      <c r="AN67" s="174"/>
      <c r="AO67" s="174"/>
      <c r="AP67" s="174"/>
      <c r="AQ67" s="174"/>
      <c r="AR67" s="174"/>
      <c r="AS67" s="174"/>
      <c r="AT67" s="174"/>
      <c r="AU67" s="174"/>
      <c r="AV67" s="174"/>
      <c r="AW67" s="174"/>
      <c r="AX67" s="174"/>
      <c r="AY67" s="174"/>
      <c r="AZ67" s="174"/>
      <c r="BA67" s="174"/>
      <c r="BB67" s="174"/>
      <c r="BC67" s="174"/>
      <c r="BD67" s="174"/>
      <c r="BE67" s="174"/>
      <c r="BF67" s="174"/>
    </row>
    <row r="69" spans="1:58">
      <c r="B69" s="6" t="s">
        <v>119</v>
      </c>
      <c r="I69" s="155">
        <f ca="1">I131/'Primary Inputs Alt'!$C$22</f>
        <v>0</v>
      </c>
      <c r="J69" s="155">
        <f ca="1">J131/'Primary Inputs Alt'!$C$22</f>
        <v>2.8467710449984329</v>
      </c>
      <c r="K69" s="155">
        <f ca="1">K131/'Primary Inputs Alt'!$C$22</f>
        <v>2.0610405483106983E-2</v>
      </c>
      <c r="L69" s="155">
        <f ca="1">L131/'Primary Inputs Alt'!$C$22</f>
        <v>4.1220810966213967E-2</v>
      </c>
      <c r="M69" s="155">
        <f ca="1">M131/'Primary Inputs Alt'!$C$22</f>
        <v>4.1220810966213967E-2</v>
      </c>
      <c r="N69" s="155">
        <f ca="1">N131/'Primary Inputs Alt'!$C$22</f>
        <v>4.1220810966213967E-2</v>
      </c>
      <c r="O69" s="155">
        <f ca="1">O131/'Primary Inputs Alt'!$C$22</f>
        <v>4.1220810966213967E-2</v>
      </c>
      <c r="P69" s="155">
        <f ca="1">P131/'Primary Inputs Alt'!$C$22</f>
        <v>4.1220810966213967E-2</v>
      </c>
      <c r="Q69" s="155">
        <f ca="1">Q131/'Primary Inputs Alt'!$C$22</f>
        <v>4.1220810966213967E-2</v>
      </c>
      <c r="R69" s="155">
        <f ca="1">R131/'Primary Inputs Alt'!$C$22</f>
        <v>4.1220810966213967E-2</v>
      </c>
      <c r="S69" s="155">
        <f ca="1">S131/'Primary Inputs Alt'!$C$22</f>
        <v>4.1220810966213967E-2</v>
      </c>
      <c r="T69" s="155">
        <f ca="1">T131/'Primary Inputs Alt'!$C$22</f>
        <v>4.1220810966213967E-2</v>
      </c>
      <c r="U69" s="155">
        <f ca="1">U131/'Primary Inputs Alt'!$C$22</f>
        <v>4.1220810966213967E-2</v>
      </c>
      <c r="V69" s="155">
        <f ca="1">V131/'Primary Inputs Alt'!$C$22</f>
        <v>4.1220810966213967E-2</v>
      </c>
      <c r="W69" s="155">
        <f ca="1">W131/'Primary Inputs Alt'!$C$22</f>
        <v>4.1220810966213967E-2</v>
      </c>
      <c r="X69" s="155">
        <f ca="1">X131/'Primary Inputs Alt'!$C$22</f>
        <v>4.1220810966213967E-2</v>
      </c>
      <c r="Y69" s="155">
        <f ca="1">Y131/'Primary Inputs Alt'!$C$22</f>
        <v>4.1220810966213967E-2</v>
      </c>
      <c r="Z69" s="155">
        <f ca="1">Z131/'Primary Inputs Alt'!$C$22</f>
        <v>4.1220810966213967E-2</v>
      </c>
      <c r="AA69" s="155">
        <f ca="1">AA131/'Primary Inputs Alt'!$C$22</f>
        <v>4.1220810966213967E-2</v>
      </c>
      <c r="AB69" s="155">
        <f ca="1">AB131/'Primary Inputs Alt'!$C$22</f>
        <v>4.1220810966213967E-2</v>
      </c>
      <c r="AC69" s="155">
        <f ca="1">AC131/'Primary Inputs Alt'!$C$22</f>
        <v>4.1220810966213967E-2</v>
      </c>
      <c r="AD69" s="155">
        <f ca="1">AD131/'Primary Inputs Alt'!$C$22</f>
        <v>4.1220810966213967E-2</v>
      </c>
      <c r="AE69" s="155">
        <f ca="1">AE131/'Primary Inputs Alt'!$C$22</f>
        <v>4.1220810966213967E-2</v>
      </c>
      <c r="AF69" s="155">
        <f ca="1">AF131/'Primary Inputs Alt'!$C$22</f>
        <v>4.1220810966213967E-2</v>
      </c>
      <c r="AG69" s="155">
        <f ca="1">AG131/'Primary Inputs Alt'!$C$22</f>
        <v>4.1220810966213967E-2</v>
      </c>
      <c r="AH69" s="155">
        <f ca="1">AH131/'Primary Inputs Alt'!$C$22</f>
        <v>4.1220810966213967E-2</v>
      </c>
      <c r="AI69" s="155">
        <f ca="1">AI131/'Primary Inputs Alt'!$C$22</f>
        <v>4.1220810966213967E-2</v>
      </c>
      <c r="AJ69" s="155">
        <f ca="1">AJ131/'Primary Inputs Alt'!$C$22</f>
        <v>4.1220810966213967E-2</v>
      </c>
      <c r="AK69" s="155">
        <f ca="1">AK131/'Primary Inputs Alt'!$C$22</f>
        <v>4.1220810966213967E-2</v>
      </c>
      <c r="AL69" s="155">
        <f ca="1">AL131/'Primary Inputs Alt'!$C$22</f>
        <v>4.1220810966213967E-2</v>
      </c>
      <c r="AM69" s="155">
        <f ca="1">AM131/'Primary Inputs Alt'!$C$22</f>
        <v>4.1220810966213967E-2</v>
      </c>
      <c r="AN69" s="155">
        <f ca="1">AN131/'Primary Inputs Alt'!$C$22</f>
        <v>4.1220810966213967E-2</v>
      </c>
      <c r="AO69" s="155">
        <f ca="1">AO131/'Primary Inputs Alt'!$C$22</f>
        <v>4.1220810966213967E-2</v>
      </c>
      <c r="AP69" s="155">
        <f ca="1">AP131/'Primary Inputs Alt'!$C$22</f>
        <v>4.1220810966213967E-2</v>
      </c>
      <c r="AQ69" s="155">
        <f ca="1">AQ131/'Primary Inputs Alt'!$C$22</f>
        <v>4.1220810966213967E-2</v>
      </c>
      <c r="AR69" s="155">
        <f ca="1">AR131/'Primary Inputs Alt'!$C$22</f>
        <v>4.1220810966213967E-2</v>
      </c>
      <c r="AS69" s="155">
        <f ca="1">AS131/'Primary Inputs Alt'!$C$22</f>
        <v>4.1220810966213967E-2</v>
      </c>
      <c r="AT69" s="155">
        <f ca="1">AT131/'Primary Inputs Alt'!$C$22</f>
        <v>4.1220810966213967E-2</v>
      </c>
      <c r="AU69" s="155">
        <f ca="1">AU131/'Primary Inputs Alt'!$C$22</f>
        <v>4.1220810966213967E-2</v>
      </c>
      <c r="AV69" s="155">
        <f ca="1">AV131/'Primary Inputs Alt'!$C$22</f>
        <v>4.1220810966213967E-2</v>
      </c>
      <c r="AW69" s="155">
        <f ca="1">AW131/'Primary Inputs Alt'!$C$22</f>
        <v>4.1220810966213967E-2</v>
      </c>
      <c r="AX69" s="155">
        <f ca="1">AX131/'Primary Inputs Alt'!$C$22</f>
        <v>4.1220810966213967E-2</v>
      </c>
      <c r="AY69" s="155">
        <f ca="1">AY131/'Primary Inputs Alt'!$C$22</f>
        <v>4.1220810966213967E-2</v>
      </c>
      <c r="AZ69" s="155">
        <f ca="1">AZ131/'Primary Inputs Alt'!$C$22</f>
        <v>4.1220810966213967E-2</v>
      </c>
      <c r="BA69" s="155">
        <f ca="1">BA131/'Primary Inputs Alt'!$C$22</f>
        <v>4.1220810966213967E-2</v>
      </c>
      <c r="BB69" s="155">
        <f ca="1">BB131/'Primary Inputs Alt'!$C$22</f>
        <v>4.1220810966213967E-2</v>
      </c>
      <c r="BC69" s="155">
        <f ca="1">BC131/'Primary Inputs Alt'!$C$22</f>
        <v>4.1220810966213967E-2</v>
      </c>
      <c r="BD69" s="155">
        <f ca="1">BD131/'Primary Inputs Alt'!$C$22</f>
        <v>4.1220810966213967E-2</v>
      </c>
      <c r="BE69" s="155">
        <f ca="1">BE131/'Primary Inputs Alt'!$C$22</f>
        <v>4.1220810966213967E-2</v>
      </c>
      <c r="BF69" s="155">
        <f ca="1">BF131/'Primary Inputs Alt'!$C$22</f>
        <v>4.1220810966213967E-2</v>
      </c>
    </row>
    <row r="70" spans="1:58">
      <c r="I70" s="155">
        <v>0</v>
      </c>
      <c r="J70" s="155">
        <v>0</v>
      </c>
      <c r="K70" s="155">
        <v>0</v>
      </c>
      <c r="L70" s="155">
        <v>0</v>
      </c>
      <c r="M70" s="155">
        <v>0</v>
      </c>
      <c r="N70" s="155">
        <v>0</v>
      </c>
      <c r="O70" s="155">
        <v>0</v>
      </c>
      <c r="P70" s="155">
        <v>0</v>
      </c>
      <c r="Q70" s="155">
        <v>0</v>
      </c>
      <c r="R70" s="155">
        <v>0</v>
      </c>
      <c r="S70" s="155">
        <v>0</v>
      </c>
      <c r="T70" s="155">
        <v>0</v>
      </c>
      <c r="U70" s="155">
        <v>0</v>
      </c>
      <c r="V70" s="155">
        <v>0</v>
      </c>
      <c r="W70" s="155">
        <v>0</v>
      </c>
      <c r="X70" s="155">
        <v>0</v>
      </c>
      <c r="Y70" s="155">
        <v>0</v>
      </c>
      <c r="Z70" s="155">
        <v>0</v>
      </c>
      <c r="AA70" s="155">
        <v>0</v>
      </c>
      <c r="AB70" s="155">
        <v>0</v>
      </c>
      <c r="AC70" s="155">
        <v>0</v>
      </c>
      <c r="AD70" s="155">
        <v>0</v>
      </c>
      <c r="AE70" s="155">
        <v>0</v>
      </c>
      <c r="AF70" s="155">
        <v>0</v>
      </c>
      <c r="AG70" s="155">
        <v>0</v>
      </c>
      <c r="AH70" s="155">
        <v>0</v>
      </c>
      <c r="AI70" s="155">
        <v>0</v>
      </c>
      <c r="AJ70" s="155">
        <v>0</v>
      </c>
      <c r="AK70" s="155">
        <v>0</v>
      </c>
      <c r="AL70" s="155">
        <v>0</v>
      </c>
      <c r="AM70" s="155">
        <v>0</v>
      </c>
      <c r="AN70" s="155">
        <v>0</v>
      </c>
      <c r="AO70" s="155">
        <v>0</v>
      </c>
      <c r="AP70" s="155">
        <v>0</v>
      </c>
      <c r="AQ70" s="155">
        <v>0</v>
      </c>
      <c r="AR70" s="155">
        <v>0</v>
      </c>
      <c r="AS70" s="155">
        <v>0</v>
      </c>
      <c r="AT70" s="155">
        <v>0</v>
      </c>
      <c r="AU70" s="155">
        <v>0</v>
      </c>
      <c r="AV70" s="155">
        <v>0</v>
      </c>
      <c r="AW70" s="155">
        <v>0</v>
      </c>
      <c r="AX70" s="155">
        <v>0</v>
      </c>
      <c r="AY70" s="155">
        <v>0</v>
      </c>
      <c r="AZ70" s="155">
        <v>0</v>
      </c>
      <c r="BA70" s="155">
        <v>0</v>
      </c>
      <c r="BB70" s="155">
        <v>0</v>
      </c>
      <c r="BC70" s="155">
        <v>0</v>
      </c>
      <c r="BD70" s="155">
        <v>0</v>
      </c>
      <c r="BE70" s="155">
        <v>0</v>
      </c>
      <c r="BF70" s="155">
        <v>0</v>
      </c>
    </row>
    <row r="71" spans="1:58">
      <c r="B71" s="86" t="s">
        <v>121</v>
      </c>
      <c r="C71" s="87"/>
      <c r="D71" s="87"/>
      <c r="E71" s="87"/>
      <c r="F71" s="87"/>
      <c r="G71" s="87"/>
      <c r="H71" s="87"/>
      <c r="I71" s="155">
        <f ca="1">I184/'Primary Inputs Alt'!$C$22</f>
        <v>0</v>
      </c>
      <c r="J71" s="155">
        <f ca="1">J184/'Primary Inputs Alt'!$C$22</f>
        <v>34.842672984630333</v>
      </c>
      <c r="K71" s="155">
        <f ca="1">K184/'Primary Inputs Alt'!$C$22</f>
        <v>6.8701351610356617E-3</v>
      </c>
      <c r="L71" s="155">
        <f ca="1">L184/'Primary Inputs Alt'!$C$22</f>
        <v>1.3740270322071323E-2</v>
      </c>
      <c r="M71" s="155">
        <f ca="1">M184/'Primary Inputs Alt'!$C$22</f>
        <v>1.3740270322071323E-2</v>
      </c>
      <c r="N71" s="155">
        <f ca="1">N184/'Primary Inputs Alt'!$C$22</f>
        <v>1.3740270322071323E-2</v>
      </c>
      <c r="O71" s="155">
        <f ca="1">O184/'Primary Inputs Alt'!$C$22</f>
        <v>1.3740270322071323E-2</v>
      </c>
      <c r="P71" s="155">
        <f ca="1">P184/'Primary Inputs Alt'!$C$22</f>
        <v>1.3740270322071323E-2</v>
      </c>
      <c r="Q71" s="155">
        <f ca="1">Q184/'Primary Inputs Alt'!$C$22</f>
        <v>1.3740270322071323E-2</v>
      </c>
      <c r="R71" s="155">
        <f ca="1">R184/'Primary Inputs Alt'!$C$22</f>
        <v>1.3740270322071323E-2</v>
      </c>
      <c r="S71" s="155">
        <f ca="1">S184/'Primary Inputs Alt'!$C$22</f>
        <v>1.3740270322071323E-2</v>
      </c>
      <c r="T71" s="155">
        <f ca="1">T184/'Primary Inputs Alt'!$C$22</f>
        <v>1.3740270322071323E-2</v>
      </c>
      <c r="U71" s="155">
        <f ca="1">U184/'Primary Inputs Alt'!$C$22</f>
        <v>1.3740270322071323E-2</v>
      </c>
      <c r="V71" s="155">
        <f ca="1">V184/'Primary Inputs Alt'!$C$22</f>
        <v>1.3740270322071323E-2</v>
      </c>
      <c r="W71" s="155">
        <f ca="1">W184/'Primary Inputs Alt'!$C$22</f>
        <v>1.3740270322071323E-2</v>
      </c>
      <c r="X71" s="155">
        <f ca="1">X184/'Primary Inputs Alt'!$C$22</f>
        <v>1.3740270322071323E-2</v>
      </c>
      <c r="Y71" s="155">
        <f ca="1">Y184/'Primary Inputs Alt'!$C$22</f>
        <v>1.3740270322071323E-2</v>
      </c>
      <c r="Z71" s="155">
        <f ca="1">Z184/'Primary Inputs Alt'!$C$22</f>
        <v>1.3740270322071323E-2</v>
      </c>
      <c r="AA71" s="155">
        <f ca="1">AA184/'Primary Inputs Alt'!$C$22</f>
        <v>1.3740270322071323E-2</v>
      </c>
      <c r="AB71" s="155">
        <f ca="1">AB184/'Primary Inputs Alt'!$C$22</f>
        <v>1.3740270322071323E-2</v>
      </c>
      <c r="AC71" s="155">
        <f ca="1">AC184/'Primary Inputs Alt'!$C$22</f>
        <v>1.3740270322071323E-2</v>
      </c>
      <c r="AD71" s="155">
        <f ca="1">AD184/'Primary Inputs Alt'!$C$22</f>
        <v>1.3740270322071323E-2</v>
      </c>
      <c r="AE71" s="155">
        <f ca="1">AE184/'Primary Inputs Alt'!$C$22</f>
        <v>1.3740270322071323E-2</v>
      </c>
      <c r="AF71" s="155">
        <f ca="1">AF184/'Primary Inputs Alt'!$C$22</f>
        <v>1.3740270322071323E-2</v>
      </c>
      <c r="AG71" s="155">
        <f ca="1">AG184/'Primary Inputs Alt'!$C$22</f>
        <v>1.3740270322071323E-2</v>
      </c>
      <c r="AH71" s="155">
        <f ca="1">AH184/'Primary Inputs Alt'!$C$22</f>
        <v>1.3740270322071323E-2</v>
      </c>
      <c r="AI71" s="155">
        <f ca="1">AI184/'Primary Inputs Alt'!$C$22</f>
        <v>1.3740270322071323E-2</v>
      </c>
      <c r="AJ71" s="155">
        <f ca="1">AJ184/'Primary Inputs Alt'!$C$22</f>
        <v>1.3740270322071323E-2</v>
      </c>
      <c r="AK71" s="155">
        <f ca="1">AK184/'Primary Inputs Alt'!$C$22</f>
        <v>1.3740270322071323E-2</v>
      </c>
      <c r="AL71" s="155">
        <f ca="1">AL184/'Primary Inputs Alt'!$C$22</f>
        <v>1.3740270322071323E-2</v>
      </c>
      <c r="AM71" s="155">
        <f ca="1">AM184/'Primary Inputs Alt'!$C$22</f>
        <v>1.3740270322071323E-2</v>
      </c>
      <c r="AN71" s="155">
        <f ca="1">AN184/'Primary Inputs Alt'!$C$22</f>
        <v>1.3740270322071323E-2</v>
      </c>
      <c r="AO71" s="155">
        <f ca="1">AO184/'Primary Inputs Alt'!$C$22</f>
        <v>1.3740270322071323E-2</v>
      </c>
      <c r="AP71" s="155">
        <f ca="1">AP184/'Primary Inputs Alt'!$C$22</f>
        <v>1.3740270322071323E-2</v>
      </c>
      <c r="AQ71" s="155">
        <f ca="1">AQ184/'Primary Inputs Alt'!$C$22</f>
        <v>1.3740270322071323E-2</v>
      </c>
      <c r="AR71" s="155">
        <f ca="1">AR184/'Primary Inputs Alt'!$C$22</f>
        <v>1.3740270322071323E-2</v>
      </c>
      <c r="AS71" s="155">
        <f ca="1">AS184/'Primary Inputs Alt'!$C$22</f>
        <v>1.3740270322071323E-2</v>
      </c>
      <c r="AT71" s="155">
        <f ca="1">AT184/'Primary Inputs Alt'!$C$22</f>
        <v>1.3740270322071323E-2</v>
      </c>
      <c r="AU71" s="155">
        <f ca="1">AU184/'Primary Inputs Alt'!$C$22</f>
        <v>1.3740270322071323E-2</v>
      </c>
      <c r="AV71" s="155">
        <f ca="1">AV184/'Primary Inputs Alt'!$C$22</f>
        <v>1.3740270322071323E-2</v>
      </c>
      <c r="AW71" s="155">
        <f ca="1">AW184/'Primary Inputs Alt'!$C$22</f>
        <v>1.3740270322071323E-2</v>
      </c>
      <c r="AX71" s="155">
        <f ca="1">AX184/'Primary Inputs Alt'!$C$22</f>
        <v>1.3740270322071323E-2</v>
      </c>
      <c r="AY71" s="155">
        <f ca="1">AY184/'Primary Inputs Alt'!$C$22</f>
        <v>1.3740270322071323E-2</v>
      </c>
      <c r="AZ71" s="155">
        <f ca="1">AZ184/'Primary Inputs Alt'!$C$22</f>
        <v>1.3740270322071323E-2</v>
      </c>
      <c r="BA71" s="155">
        <f ca="1">BA184/'Primary Inputs Alt'!$C$22</f>
        <v>1.3740270322071323E-2</v>
      </c>
      <c r="BB71" s="155">
        <f ca="1">BB184/'Primary Inputs Alt'!$C$22</f>
        <v>1.3740270322071323E-2</v>
      </c>
      <c r="BC71" s="155">
        <f ca="1">BC184/'Primary Inputs Alt'!$C$22</f>
        <v>1.3740270322071323E-2</v>
      </c>
      <c r="BD71" s="155">
        <f ca="1">BD184/'Primary Inputs Alt'!$C$22</f>
        <v>1.3740270322071323E-2</v>
      </c>
      <c r="BE71" s="155">
        <f ca="1">BE184/'Primary Inputs Alt'!$C$22</f>
        <v>1.3740270322071323E-2</v>
      </c>
      <c r="BF71" s="155">
        <f ca="1">BF184/'Primary Inputs Alt'!$C$22</f>
        <v>1.3740270322071323E-2</v>
      </c>
    </row>
    <row r="72" spans="1:58">
      <c r="B72" s="86"/>
      <c r="C72" s="87"/>
      <c r="D72" s="87"/>
      <c r="E72" s="87"/>
      <c r="F72" s="87"/>
      <c r="G72" s="87"/>
      <c r="H72" s="87"/>
      <c r="I72" s="155">
        <v>0</v>
      </c>
      <c r="J72" s="155">
        <v>0</v>
      </c>
      <c r="K72" s="155">
        <v>0</v>
      </c>
      <c r="L72" s="155">
        <v>0</v>
      </c>
      <c r="M72" s="155">
        <v>0</v>
      </c>
      <c r="N72" s="155">
        <v>0</v>
      </c>
      <c r="O72" s="155">
        <v>0</v>
      </c>
      <c r="P72" s="155">
        <v>0</v>
      </c>
      <c r="Q72" s="155">
        <v>0</v>
      </c>
      <c r="R72" s="155">
        <v>0</v>
      </c>
      <c r="S72" s="155">
        <v>0</v>
      </c>
      <c r="T72" s="155">
        <v>0</v>
      </c>
      <c r="U72" s="155">
        <v>0</v>
      </c>
      <c r="V72" s="155">
        <v>0</v>
      </c>
      <c r="W72" s="155">
        <v>0</v>
      </c>
      <c r="X72" s="155">
        <v>0</v>
      </c>
      <c r="Y72" s="155">
        <v>0</v>
      </c>
      <c r="Z72" s="155">
        <v>0</v>
      </c>
      <c r="AA72" s="155">
        <v>0</v>
      </c>
      <c r="AB72" s="155">
        <v>0</v>
      </c>
      <c r="AC72" s="155">
        <v>0</v>
      </c>
      <c r="AD72" s="155">
        <v>0</v>
      </c>
      <c r="AE72" s="155">
        <v>0</v>
      </c>
      <c r="AF72" s="155">
        <v>0</v>
      </c>
      <c r="AG72" s="155">
        <v>0</v>
      </c>
      <c r="AH72" s="155">
        <v>0</v>
      </c>
      <c r="AI72" s="155">
        <v>0</v>
      </c>
      <c r="AJ72" s="155">
        <v>0</v>
      </c>
      <c r="AK72" s="155">
        <v>0</v>
      </c>
      <c r="AL72" s="155">
        <v>0</v>
      </c>
      <c r="AM72" s="155">
        <v>0</v>
      </c>
      <c r="AN72" s="155">
        <v>0</v>
      </c>
      <c r="AO72" s="155">
        <v>0</v>
      </c>
      <c r="AP72" s="155">
        <v>0</v>
      </c>
      <c r="AQ72" s="155">
        <v>0</v>
      </c>
      <c r="AR72" s="155">
        <v>0</v>
      </c>
      <c r="AS72" s="155">
        <v>0</v>
      </c>
      <c r="AT72" s="155">
        <v>0</v>
      </c>
      <c r="AU72" s="155">
        <v>0</v>
      </c>
      <c r="AV72" s="155">
        <v>0</v>
      </c>
      <c r="AW72" s="155">
        <v>0</v>
      </c>
      <c r="AX72" s="155">
        <v>0</v>
      </c>
      <c r="AY72" s="155">
        <v>0</v>
      </c>
      <c r="AZ72" s="155">
        <v>0</v>
      </c>
      <c r="BA72" s="155">
        <v>0</v>
      </c>
      <c r="BB72" s="155">
        <v>0</v>
      </c>
      <c r="BC72" s="155">
        <v>0</v>
      </c>
      <c r="BD72" s="155">
        <v>0</v>
      </c>
      <c r="BE72" s="155">
        <v>0</v>
      </c>
      <c r="BF72" s="155">
        <v>0</v>
      </c>
    </row>
    <row r="73" spans="1:58">
      <c r="B73" s="6" t="s">
        <v>120</v>
      </c>
      <c r="I73" s="155">
        <f ca="1">I238/'Primary Inputs Alt'!$C$22</f>
        <v>0</v>
      </c>
      <c r="J73" s="155">
        <f ca="1">J238/'Primary Inputs Alt'!$C$22</f>
        <v>-31.995901939631896</v>
      </c>
      <c r="K73" s="155">
        <f ca="1">K238/'Primary Inputs Alt'!$C$22</f>
        <v>1.3740270322071323E-2</v>
      </c>
      <c r="L73" s="155">
        <f ca="1">L238/'Primary Inputs Alt'!$C$22</f>
        <v>2.7480540644142647E-2</v>
      </c>
      <c r="M73" s="155">
        <f ca="1">M238/'Primary Inputs Alt'!$C$22</f>
        <v>2.7480540644142647E-2</v>
      </c>
      <c r="N73" s="155">
        <f ca="1">N238/'Primary Inputs Alt'!$C$22</f>
        <v>2.7480540644142647E-2</v>
      </c>
      <c r="O73" s="155">
        <f ca="1">O238/'Primary Inputs Alt'!$C$22</f>
        <v>2.7480540644142647E-2</v>
      </c>
      <c r="P73" s="155">
        <f ca="1">P238/'Primary Inputs Alt'!$C$22</f>
        <v>2.7480540644142647E-2</v>
      </c>
      <c r="Q73" s="155">
        <f ca="1">Q238/'Primary Inputs Alt'!$C$22</f>
        <v>2.7480540644142647E-2</v>
      </c>
      <c r="R73" s="155">
        <f ca="1">R238/'Primary Inputs Alt'!$C$22</f>
        <v>2.7480540644142647E-2</v>
      </c>
      <c r="S73" s="155">
        <f ca="1">S238/'Primary Inputs Alt'!$C$22</f>
        <v>2.7480540644142647E-2</v>
      </c>
      <c r="T73" s="155">
        <f ca="1">T238/'Primary Inputs Alt'!$C$22</f>
        <v>2.7480540644142647E-2</v>
      </c>
      <c r="U73" s="155">
        <f ca="1">U238/'Primary Inputs Alt'!$C$22</f>
        <v>2.7480540644142647E-2</v>
      </c>
      <c r="V73" s="155">
        <f ca="1">V238/'Primary Inputs Alt'!$C$22</f>
        <v>2.7480540644142647E-2</v>
      </c>
      <c r="W73" s="155">
        <f ca="1">W238/'Primary Inputs Alt'!$C$22</f>
        <v>2.7480540644142647E-2</v>
      </c>
      <c r="X73" s="155">
        <f ca="1">X238/'Primary Inputs Alt'!$C$22</f>
        <v>2.7480540644142647E-2</v>
      </c>
      <c r="Y73" s="155">
        <f ca="1">Y238/'Primary Inputs Alt'!$C$22</f>
        <v>2.7480540644142647E-2</v>
      </c>
      <c r="Z73" s="155">
        <f ca="1">Z238/'Primary Inputs Alt'!$C$22</f>
        <v>2.7480540644142647E-2</v>
      </c>
      <c r="AA73" s="155">
        <f ca="1">AA238/'Primary Inputs Alt'!$C$22</f>
        <v>2.7480540644142647E-2</v>
      </c>
      <c r="AB73" s="155">
        <f ca="1">AB238/'Primary Inputs Alt'!$C$22</f>
        <v>2.7480540644142647E-2</v>
      </c>
      <c r="AC73" s="155">
        <f ca="1">AC238/'Primary Inputs Alt'!$C$22</f>
        <v>2.7480540644142647E-2</v>
      </c>
      <c r="AD73" s="155">
        <f ca="1">AD238/'Primary Inputs Alt'!$C$22</f>
        <v>2.7480540644142647E-2</v>
      </c>
      <c r="AE73" s="155">
        <f ca="1">AE238/'Primary Inputs Alt'!$C$22</f>
        <v>2.7480540644142647E-2</v>
      </c>
      <c r="AF73" s="155">
        <f ca="1">AF238/'Primary Inputs Alt'!$C$22</f>
        <v>2.7480540644142647E-2</v>
      </c>
      <c r="AG73" s="155">
        <f ca="1">AG238/'Primary Inputs Alt'!$C$22</f>
        <v>2.7480540644142647E-2</v>
      </c>
      <c r="AH73" s="155">
        <f ca="1">AH238/'Primary Inputs Alt'!$C$22</f>
        <v>2.7480540644142647E-2</v>
      </c>
      <c r="AI73" s="155">
        <f ca="1">AI238/'Primary Inputs Alt'!$C$22</f>
        <v>2.7480540644142647E-2</v>
      </c>
      <c r="AJ73" s="155">
        <f ca="1">AJ238/'Primary Inputs Alt'!$C$22</f>
        <v>2.7480540644142647E-2</v>
      </c>
      <c r="AK73" s="155">
        <f ca="1">AK238/'Primary Inputs Alt'!$C$22</f>
        <v>2.7480540644142647E-2</v>
      </c>
      <c r="AL73" s="155">
        <f ca="1">AL238/'Primary Inputs Alt'!$C$22</f>
        <v>2.7480540644142647E-2</v>
      </c>
      <c r="AM73" s="155">
        <f ca="1">AM238/'Primary Inputs Alt'!$C$22</f>
        <v>2.7480540644142647E-2</v>
      </c>
      <c r="AN73" s="155">
        <f ca="1">AN238/'Primary Inputs Alt'!$C$22</f>
        <v>2.7480540644142647E-2</v>
      </c>
      <c r="AO73" s="155">
        <f ca="1">AO238/'Primary Inputs Alt'!$C$22</f>
        <v>2.7480540644142647E-2</v>
      </c>
      <c r="AP73" s="155">
        <f ca="1">AP238/'Primary Inputs Alt'!$C$22</f>
        <v>2.7480540644142647E-2</v>
      </c>
      <c r="AQ73" s="155">
        <f ca="1">AQ238/'Primary Inputs Alt'!$C$22</f>
        <v>2.7480540644142647E-2</v>
      </c>
      <c r="AR73" s="155">
        <f ca="1">AR238/'Primary Inputs Alt'!$C$22</f>
        <v>2.7480540644142647E-2</v>
      </c>
      <c r="AS73" s="155">
        <f ca="1">AS238/'Primary Inputs Alt'!$C$22</f>
        <v>2.7480540644142647E-2</v>
      </c>
      <c r="AT73" s="155">
        <f ca="1">AT238/'Primary Inputs Alt'!$C$22</f>
        <v>2.7480540644142647E-2</v>
      </c>
      <c r="AU73" s="155">
        <f ca="1">AU238/'Primary Inputs Alt'!$C$22</f>
        <v>2.7480540644142647E-2</v>
      </c>
      <c r="AV73" s="155">
        <f ca="1">AV238/'Primary Inputs Alt'!$C$22</f>
        <v>2.7480540644142647E-2</v>
      </c>
      <c r="AW73" s="155">
        <f ca="1">AW238/'Primary Inputs Alt'!$C$22</f>
        <v>2.7480540644142647E-2</v>
      </c>
      <c r="AX73" s="155">
        <f ca="1">AX238/'Primary Inputs Alt'!$C$22</f>
        <v>2.7480540644142647E-2</v>
      </c>
      <c r="AY73" s="155">
        <f ca="1">AY238/'Primary Inputs Alt'!$C$22</f>
        <v>2.7480540644142647E-2</v>
      </c>
      <c r="AZ73" s="155">
        <f ca="1">AZ238/'Primary Inputs Alt'!$C$22</f>
        <v>2.7480540644142647E-2</v>
      </c>
      <c r="BA73" s="155">
        <f ca="1">BA238/'Primary Inputs Alt'!$C$22</f>
        <v>2.7480540644142647E-2</v>
      </c>
      <c r="BB73" s="155">
        <f ca="1">BB238/'Primary Inputs Alt'!$C$22</f>
        <v>2.7480540644142647E-2</v>
      </c>
      <c r="BC73" s="155">
        <f ca="1">BC238/'Primary Inputs Alt'!$C$22</f>
        <v>2.7480540644142647E-2</v>
      </c>
      <c r="BD73" s="155">
        <f ca="1">BD238/'Primary Inputs Alt'!$C$22</f>
        <v>2.7480540644142647E-2</v>
      </c>
      <c r="BE73" s="155">
        <f ca="1">BE238/'Primary Inputs Alt'!$C$22</f>
        <v>2.7480540644142647E-2</v>
      </c>
      <c r="BF73" s="155">
        <f ca="1">BF238/'Primary Inputs Alt'!$C$22</f>
        <v>2.7480540644142647E-2</v>
      </c>
    </row>
    <row r="74" spans="1:58">
      <c r="I74" s="155">
        <v>0</v>
      </c>
      <c r="J74" s="155">
        <v>0</v>
      </c>
      <c r="K74" s="155">
        <v>0</v>
      </c>
      <c r="L74" s="155">
        <v>0</v>
      </c>
      <c r="M74" s="155">
        <v>0</v>
      </c>
      <c r="N74" s="155">
        <v>0</v>
      </c>
      <c r="O74" s="155">
        <v>0</v>
      </c>
      <c r="P74" s="155">
        <v>0</v>
      </c>
      <c r="Q74" s="155">
        <v>0</v>
      </c>
      <c r="R74" s="155">
        <v>0</v>
      </c>
      <c r="S74" s="155">
        <v>0</v>
      </c>
      <c r="T74" s="155">
        <v>0</v>
      </c>
      <c r="U74" s="155">
        <v>0</v>
      </c>
      <c r="V74" s="155">
        <v>0</v>
      </c>
      <c r="W74" s="155">
        <v>0</v>
      </c>
      <c r="X74" s="155">
        <v>0</v>
      </c>
      <c r="Y74" s="155">
        <v>0</v>
      </c>
      <c r="Z74" s="155">
        <v>0</v>
      </c>
      <c r="AA74" s="155">
        <v>0</v>
      </c>
      <c r="AB74" s="155">
        <v>0</v>
      </c>
      <c r="AC74" s="155">
        <v>0</v>
      </c>
      <c r="AD74" s="155">
        <v>0</v>
      </c>
      <c r="AE74" s="155">
        <v>0</v>
      </c>
      <c r="AF74" s="155">
        <v>0</v>
      </c>
      <c r="AG74" s="155">
        <v>0</v>
      </c>
      <c r="AH74" s="155">
        <v>0</v>
      </c>
      <c r="AI74" s="155">
        <v>0</v>
      </c>
      <c r="AJ74" s="155">
        <v>0</v>
      </c>
      <c r="AK74" s="155">
        <v>0</v>
      </c>
      <c r="AL74" s="155">
        <v>0</v>
      </c>
      <c r="AM74" s="155">
        <v>0</v>
      </c>
      <c r="AN74" s="155">
        <v>0</v>
      </c>
      <c r="AO74" s="155">
        <v>0</v>
      </c>
      <c r="AP74" s="155">
        <v>0</v>
      </c>
      <c r="AQ74" s="155">
        <v>0</v>
      </c>
      <c r="AR74" s="155">
        <v>0</v>
      </c>
      <c r="AS74" s="155">
        <v>0</v>
      </c>
      <c r="AT74" s="155">
        <v>0</v>
      </c>
      <c r="AU74" s="155">
        <v>0</v>
      </c>
      <c r="AV74" s="155">
        <v>0</v>
      </c>
      <c r="AW74" s="155">
        <v>0</v>
      </c>
      <c r="AX74" s="155">
        <v>0</v>
      </c>
      <c r="AY74" s="155">
        <v>0</v>
      </c>
      <c r="AZ74" s="155">
        <v>0</v>
      </c>
      <c r="BA74" s="155">
        <v>0</v>
      </c>
      <c r="BB74" s="155">
        <v>0</v>
      </c>
      <c r="BC74" s="155">
        <v>0</v>
      </c>
      <c r="BD74" s="155">
        <v>0</v>
      </c>
      <c r="BE74" s="155">
        <v>0</v>
      </c>
      <c r="BF74" s="155">
        <v>0</v>
      </c>
    </row>
    <row r="75" spans="1:58" s="153" customFormat="1">
      <c r="B75" s="158" t="s">
        <v>160</v>
      </c>
      <c r="I75" s="156"/>
      <c r="J75" s="156"/>
      <c r="K75" s="156"/>
      <c r="L75" s="156"/>
      <c r="M75" s="156"/>
      <c r="N75" s="156"/>
      <c r="O75" s="156"/>
      <c r="P75" s="156"/>
      <c r="Q75" s="156"/>
      <c r="R75" s="156"/>
      <c r="S75" s="156"/>
      <c r="T75" s="156"/>
      <c r="U75" s="156"/>
      <c r="V75" s="156"/>
      <c r="W75" s="156"/>
      <c r="X75" s="156"/>
      <c r="Y75" s="156"/>
      <c r="Z75" s="156"/>
      <c r="AA75" s="156"/>
      <c r="AB75" s="156"/>
      <c r="AC75" s="156"/>
      <c r="AD75" s="156"/>
      <c r="AE75" s="156"/>
      <c r="AF75" s="156"/>
      <c r="AG75" s="156"/>
      <c r="AH75" s="156"/>
      <c r="AI75" s="156"/>
      <c r="AJ75" s="156"/>
      <c r="AK75" s="156"/>
      <c r="AL75" s="156"/>
      <c r="AM75" s="156"/>
      <c r="AN75" s="156"/>
      <c r="AO75" s="156"/>
      <c r="AP75" s="156"/>
      <c r="AQ75" s="156"/>
      <c r="AR75" s="156"/>
      <c r="AS75" s="156"/>
      <c r="AT75" s="156"/>
      <c r="AU75" s="156"/>
      <c r="AV75" s="156"/>
      <c r="AW75" s="156"/>
      <c r="AX75" s="156"/>
      <c r="AY75" s="156"/>
      <c r="AZ75" s="156"/>
      <c r="BA75" s="156"/>
      <c r="BB75" s="156"/>
      <c r="BC75" s="156"/>
      <c r="BD75" s="156"/>
      <c r="BE75" s="156"/>
      <c r="BF75" s="156"/>
    </row>
    <row r="76" spans="1:58">
      <c r="B76" s="6" t="s">
        <v>119</v>
      </c>
      <c r="I76" s="155">
        <f ca="1">SUMIF('Impact Inputs'!$P$6:$P$154,"Pre intervention level",'Impact Inputs'!T6:T154)*-1</f>
        <v>3594.4078850990313</v>
      </c>
      <c r="J76" s="155">
        <f ca="1">SUMIF('Impact Inputs'!$P$6:$P$154,"Pre intervention level",'Impact Inputs'!U6:U154)*-1</f>
        <v>26.023239246347202</v>
      </c>
      <c r="K76" s="155">
        <f ca="1">SUMIF('Impact Inputs'!$P$6:$P$154,"Pre intervention level",'Impact Inputs'!V6:V154)*-1</f>
        <v>52.046478492694405</v>
      </c>
      <c r="L76" s="155">
        <f ca="1">SUMIF('Impact Inputs'!$P$6:$P$154,"Pre intervention level",'Impact Inputs'!W6:W154)*-1</f>
        <v>52.046478492694405</v>
      </c>
      <c r="M76" s="155">
        <f ca="1">SUMIF('Impact Inputs'!$P$6:$P$154,"Pre intervention level",'Impact Inputs'!X6:X154)*-1</f>
        <v>52.046478492694405</v>
      </c>
      <c r="N76" s="155">
        <f ca="1">SUMIF('Impact Inputs'!$P$6:$P$154,"Pre intervention level",'Impact Inputs'!Y6:Y154)*-1</f>
        <v>52.046478492694405</v>
      </c>
      <c r="O76" s="155">
        <f ca="1">SUMIF('Impact Inputs'!$P$6:$P$154,"Pre intervention level",'Impact Inputs'!Z6:Z154)*-1</f>
        <v>52.046478492694405</v>
      </c>
      <c r="P76" s="155">
        <f ca="1">SUMIF('Impact Inputs'!$P$6:$P$154,"Pre intervention level",'Impact Inputs'!AA6:AA154)*-1</f>
        <v>52.046478492694405</v>
      </c>
      <c r="Q76" s="155">
        <f ca="1">SUMIF('Impact Inputs'!$P$6:$P$154,"Pre intervention level",'Impact Inputs'!AB6:AB154)*-1</f>
        <v>52.046478492694405</v>
      </c>
      <c r="R76" s="155">
        <f ca="1">SUMIF('Impact Inputs'!$P$6:$P$154,"Pre intervention level",'Impact Inputs'!AC6:AC154)*-1</f>
        <v>52.046478492694405</v>
      </c>
      <c r="S76" s="155">
        <f ca="1">SUMIF('Impact Inputs'!$P$6:$P$154,"Pre intervention level",'Impact Inputs'!AD6:AD154)*-1</f>
        <v>52.046478492694405</v>
      </c>
      <c r="T76" s="155">
        <f ca="1">SUMIF('Impact Inputs'!$P$6:$P$154,"Pre intervention level",'Impact Inputs'!AE6:AE154)*-1</f>
        <v>52.046478492694405</v>
      </c>
      <c r="U76" s="155">
        <f ca="1">SUMIF('Impact Inputs'!$P$6:$P$154,"Pre intervention level",'Impact Inputs'!AF6:AF154)*-1</f>
        <v>52.046478492694405</v>
      </c>
      <c r="V76" s="155">
        <f ca="1">SUMIF('Impact Inputs'!$P$6:$P$154,"Pre intervention level",'Impact Inputs'!AG6:AG154)*-1</f>
        <v>52.046478492694405</v>
      </c>
      <c r="W76" s="155">
        <f ca="1">SUMIF('Impact Inputs'!$P$6:$P$154,"Pre intervention level",'Impact Inputs'!AH6:AH154)*-1</f>
        <v>52.046478492694405</v>
      </c>
      <c r="X76" s="155">
        <f ca="1">SUMIF('Impact Inputs'!$P$6:$P$154,"Pre intervention level",'Impact Inputs'!AI6:AI154)*-1</f>
        <v>52.046478492694405</v>
      </c>
      <c r="Y76" s="155">
        <f ca="1">SUMIF('Impact Inputs'!$P$6:$P$154,"Pre intervention level",'Impact Inputs'!AJ6:AJ154)*-1</f>
        <v>52.046478492694405</v>
      </c>
      <c r="Z76" s="155">
        <f ca="1">SUMIF('Impact Inputs'!$P$6:$P$154,"Pre intervention level",'Impact Inputs'!AK6:AK154)*-1</f>
        <v>52.046478492694405</v>
      </c>
      <c r="AA76" s="155">
        <f ca="1">SUMIF('Impact Inputs'!$P$6:$P$154,"Pre intervention level",'Impact Inputs'!AL6:AL154)*-1</f>
        <v>52.046478492694405</v>
      </c>
      <c r="AB76" s="155">
        <f ca="1">SUMIF('Impact Inputs'!$P$6:$P$154,"Pre intervention level",'Impact Inputs'!AM6:AM154)*-1</f>
        <v>52.046478492694405</v>
      </c>
      <c r="AC76" s="155">
        <f ca="1">SUMIF('Impact Inputs'!$P$6:$P$154,"Pre intervention level",'Impact Inputs'!AN6:AN154)*-1</f>
        <v>52.046478492694405</v>
      </c>
      <c r="AD76" s="155">
        <f ca="1">SUMIF('Impact Inputs'!$P$6:$P$154,"Pre intervention level",'Impact Inputs'!AO6:AO154)*-1</f>
        <v>52.046478492694405</v>
      </c>
      <c r="AE76" s="155">
        <f ca="1">SUMIF('Impact Inputs'!$P$6:$P$154,"Pre intervention level",'Impact Inputs'!AP6:AP154)*-1</f>
        <v>52.046478492694405</v>
      </c>
      <c r="AF76" s="155">
        <f ca="1">SUMIF('Impact Inputs'!$P$6:$P$154,"Pre intervention level",'Impact Inputs'!AQ6:AQ154)*-1</f>
        <v>52.046478492694405</v>
      </c>
      <c r="AG76" s="155">
        <f ca="1">SUMIF('Impact Inputs'!$P$6:$P$154,"Pre intervention level",'Impact Inputs'!AR6:AR154)*-1</f>
        <v>52.046478492694405</v>
      </c>
      <c r="AH76" s="155">
        <f ca="1">SUMIF('Impact Inputs'!$P$6:$P$154,"Pre intervention level",'Impact Inputs'!AS6:AS154)*-1</f>
        <v>52.046478492694405</v>
      </c>
      <c r="AI76" s="155">
        <f ca="1">SUMIF('Impact Inputs'!$P$6:$P$154,"Pre intervention level",'Impact Inputs'!AT6:AT154)*-1</f>
        <v>52.046478492694405</v>
      </c>
      <c r="AJ76" s="155">
        <f ca="1">SUMIF('Impact Inputs'!$P$6:$P$154,"Pre intervention level",'Impact Inputs'!AU6:AU154)*-1</f>
        <v>52.046478492694405</v>
      </c>
      <c r="AK76" s="155">
        <f ca="1">SUMIF('Impact Inputs'!$P$6:$P$154,"Pre intervention level",'Impact Inputs'!AV6:AV154)*-1</f>
        <v>52.046478492694405</v>
      </c>
      <c r="AL76" s="155">
        <f ca="1">SUMIF('Impact Inputs'!$P$6:$P$154,"Pre intervention level",'Impact Inputs'!AW6:AW154)*-1</f>
        <v>52.046478492694405</v>
      </c>
      <c r="AM76" s="155">
        <f ca="1">SUMIF('Impact Inputs'!$P$6:$P$154,"Pre intervention level",'Impact Inputs'!AX6:AX154)*-1</f>
        <v>52.046478492694405</v>
      </c>
      <c r="AN76" s="155">
        <f ca="1">SUMIF('Impact Inputs'!$P$6:$P$154,"Pre intervention level",'Impact Inputs'!AY6:AY154)*-1</f>
        <v>52.046478492694405</v>
      </c>
      <c r="AO76" s="155">
        <f ca="1">SUMIF('Impact Inputs'!$P$6:$P$154,"Pre intervention level",'Impact Inputs'!AZ6:AZ154)*-1</f>
        <v>52.046478492694405</v>
      </c>
      <c r="AP76" s="155">
        <f ca="1">SUMIF('Impact Inputs'!$P$6:$P$154,"Pre intervention level",'Impact Inputs'!BA6:BA154)*-1</f>
        <v>52.046478492694405</v>
      </c>
      <c r="AQ76" s="155">
        <f ca="1">SUMIF('Impact Inputs'!$P$6:$P$154,"Pre intervention level",'Impact Inputs'!BB6:BB154)*-1</f>
        <v>52.046478492694405</v>
      </c>
      <c r="AR76" s="155">
        <f ca="1">SUMIF('Impact Inputs'!$P$6:$P$154,"Pre intervention level",'Impact Inputs'!BC6:BC154)*-1</f>
        <v>52.046478492694405</v>
      </c>
      <c r="AS76" s="155">
        <f ca="1">SUMIF('Impact Inputs'!$P$6:$P$154,"Pre intervention level",'Impact Inputs'!BD6:BD154)*-1</f>
        <v>52.046478492694405</v>
      </c>
      <c r="AT76" s="155">
        <f ca="1">SUMIF('Impact Inputs'!$P$6:$P$154,"Pre intervention level",'Impact Inputs'!BE6:BE154)*-1</f>
        <v>52.046478492694405</v>
      </c>
      <c r="AU76" s="155">
        <f ca="1">SUMIF('Impact Inputs'!$P$6:$P$154,"Pre intervention level",'Impact Inputs'!BF6:BF154)*-1</f>
        <v>52.046478492694405</v>
      </c>
      <c r="AV76" s="155">
        <f ca="1">SUMIF('Impact Inputs'!$P$6:$P$154,"Pre intervention level",'Impact Inputs'!BG6:BG154)*-1</f>
        <v>52.046478492694405</v>
      </c>
      <c r="AW76" s="155">
        <f ca="1">SUMIF('Impact Inputs'!$P$6:$P$154,"Pre intervention level",'Impact Inputs'!BH6:BH154)*-1</f>
        <v>52.046478492694405</v>
      </c>
      <c r="AX76" s="155">
        <f ca="1">SUMIF('Impact Inputs'!$P$6:$P$154,"Pre intervention level",'Impact Inputs'!BI6:BI154)*-1</f>
        <v>52.046478492694405</v>
      </c>
      <c r="AY76" s="155">
        <f ca="1">SUMIF('Impact Inputs'!$P$6:$P$154,"Pre intervention level",'Impact Inputs'!BJ6:BJ154)*-1</f>
        <v>52.046478492694405</v>
      </c>
      <c r="AZ76" s="155">
        <f ca="1">SUMIF('Impact Inputs'!$P$6:$P$154,"Pre intervention level",'Impact Inputs'!BK6:BK154)*-1</f>
        <v>52.046478492694405</v>
      </c>
      <c r="BA76" s="155">
        <f ca="1">SUMIF('Impact Inputs'!$P$6:$P$154,"Pre intervention level",'Impact Inputs'!BL6:BL154)*-1</f>
        <v>52.046478492694405</v>
      </c>
      <c r="BB76" s="155">
        <f ca="1">SUMIF('Impact Inputs'!$P$6:$P$154,"Pre intervention level",'Impact Inputs'!BM6:BM154)*-1</f>
        <v>52.046478492694405</v>
      </c>
      <c r="BC76" s="155">
        <f ca="1">SUMIF('Impact Inputs'!$P$6:$P$154,"Pre intervention level",'Impact Inputs'!BN6:BN154)*-1</f>
        <v>52.046478492694405</v>
      </c>
      <c r="BD76" s="155">
        <f ca="1">SUMIF('Impact Inputs'!$P$6:$P$154,"Pre intervention level",'Impact Inputs'!BO6:BO154)*-1</f>
        <v>52.046478492694405</v>
      </c>
      <c r="BE76" s="155">
        <f ca="1">SUMIF('Impact Inputs'!$P$6:$P$154,"Pre intervention level",'Impact Inputs'!BP6:BP154)*-1</f>
        <v>52.046478492694405</v>
      </c>
      <c r="BF76" s="155">
        <f ca="1">SUMIF('Impact Inputs'!$P$6:$P$154,"Pre intervention level",'Impact Inputs'!BQ6:BQ154)*-1</f>
        <v>52.046478492694405</v>
      </c>
    </row>
    <row r="77" spans="1:58">
      <c r="B77" s="86" t="s">
        <v>121</v>
      </c>
      <c r="I77" s="155">
        <f ca="1">SUMIF('Impact Inputs'!$P$6:$P$154,"Marginal impact",'Impact Inputs'!T6:T154)</f>
        <v>43993.273970492839</v>
      </c>
      <c r="J77" s="155">
        <f ca="1">SUMIF('Impact Inputs'!$P$6:$P$154,"Marginal impact",'Impact Inputs'!U6:U154)</f>
        <v>8.6744130821157341</v>
      </c>
      <c r="K77" s="155">
        <f ca="1">SUMIF('Impact Inputs'!$P$6:$P$154,"Marginal impact",'Impact Inputs'!V6:V154)</f>
        <v>17.348826164231468</v>
      </c>
      <c r="L77" s="155">
        <f ca="1">SUMIF('Impact Inputs'!$P$6:$P$154,"Marginal impact",'Impact Inputs'!W6:W154)</f>
        <v>17.348826164231468</v>
      </c>
      <c r="M77" s="155">
        <f ca="1">SUMIF('Impact Inputs'!$P$6:$P$154,"Marginal impact",'Impact Inputs'!X6:X154)</f>
        <v>17.348826164231468</v>
      </c>
      <c r="N77" s="155">
        <f ca="1">SUMIF('Impact Inputs'!$P$6:$P$154,"Marginal impact",'Impact Inputs'!Y6:Y154)</f>
        <v>17.348826164231468</v>
      </c>
      <c r="O77" s="155">
        <f ca="1">SUMIF('Impact Inputs'!$P$6:$P$154,"Marginal impact",'Impact Inputs'!Z6:Z154)</f>
        <v>17.348826164231468</v>
      </c>
      <c r="P77" s="155">
        <f ca="1">SUMIF('Impact Inputs'!$P$6:$P$154,"Marginal impact",'Impact Inputs'!AA6:AA154)</f>
        <v>17.348826164231468</v>
      </c>
      <c r="Q77" s="155">
        <f ca="1">SUMIF('Impact Inputs'!$P$6:$P$154,"Marginal impact",'Impact Inputs'!AB6:AB154)</f>
        <v>17.348826164231468</v>
      </c>
      <c r="R77" s="155">
        <f ca="1">SUMIF('Impact Inputs'!$P$6:$P$154,"Marginal impact",'Impact Inputs'!AC6:AC154)</f>
        <v>17.348826164231468</v>
      </c>
      <c r="S77" s="155">
        <f ca="1">SUMIF('Impact Inputs'!$P$6:$P$154,"Marginal impact",'Impact Inputs'!AD6:AD154)</f>
        <v>17.348826164231468</v>
      </c>
      <c r="T77" s="155">
        <f ca="1">SUMIF('Impact Inputs'!$P$6:$P$154,"Marginal impact",'Impact Inputs'!AE6:AE154)</f>
        <v>17.348826164231468</v>
      </c>
      <c r="U77" s="155">
        <f ca="1">SUMIF('Impact Inputs'!$P$6:$P$154,"Marginal impact",'Impact Inputs'!AF6:AF154)</f>
        <v>17.348826164231468</v>
      </c>
      <c r="V77" s="155">
        <f ca="1">SUMIF('Impact Inputs'!$P$6:$P$154,"Marginal impact",'Impact Inputs'!AG6:AG154)</f>
        <v>17.348826164231468</v>
      </c>
      <c r="W77" s="155">
        <f ca="1">SUMIF('Impact Inputs'!$P$6:$P$154,"Marginal impact",'Impact Inputs'!AH6:AH154)</f>
        <v>17.348826164231468</v>
      </c>
      <c r="X77" s="155">
        <f ca="1">SUMIF('Impact Inputs'!$P$6:$P$154,"Marginal impact",'Impact Inputs'!AI6:AI154)</f>
        <v>17.348826164231468</v>
      </c>
      <c r="Y77" s="155">
        <f ca="1">SUMIF('Impact Inputs'!$P$6:$P$154,"Marginal impact",'Impact Inputs'!AJ6:AJ154)</f>
        <v>17.348826164231468</v>
      </c>
      <c r="Z77" s="155">
        <f ca="1">SUMIF('Impact Inputs'!$P$6:$P$154,"Marginal impact",'Impact Inputs'!AK6:AK154)</f>
        <v>17.348826164231468</v>
      </c>
      <c r="AA77" s="155">
        <f ca="1">SUMIF('Impact Inputs'!$P$6:$P$154,"Marginal impact",'Impact Inputs'!AL6:AL154)</f>
        <v>17.348826164231468</v>
      </c>
      <c r="AB77" s="155">
        <f ca="1">SUMIF('Impact Inputs'!$P$6:$P$154,"Marginal impact",'Impact Inputs'!AM6:AM154)</f>
        <v>17.348826164231468</v>
      </c>
      <c r="AC77" s="155">
        <f ca="1">SUMIF('Impact Inputs'!$P$6:$P$154,"Marginal impact",'Impact Inputs'!AN6:AN154)</f>
        <v>17.348826164231468</v>
      </c>
      <c r="AD77" s="155">
        <f ca="1">SUMIF('Impact Inputs'!$P$6:$P$154,"Marginal impact",'Impact Inputs'!AO6:AO154)</f>
        <v>17.348826164231468</v>
      </c>
      <c r="AE77" s="155">
        <f ca="1">SUMIF('Impact Inputs'!$P$6:$P$154,"Marginal impact",'Impact Inputs'!AP6:AP154)</f>
        <v>17.348826164231468</v>
      </c>
      <c r="AF77" s="155">
        <f ca="1">SUMIF('Impact Inputs'!$P$6:$P$154,"Marginal impact",'Impact Inputs'!AQ6:AQ154)</f>
        <v>17.348826164231468</v>
      </c>
      <c r="AG77" s="155">
        <f ca="1">SUMIF('Impact Inputs'!$P$6:$P$154,"Marginal impact",'Impact Inputs'!AR6:AR154)</f>
        <v>17.348826164231468</v>
      </c>
      <c r="AH77" s="155">
        <f ca="1">SUMIF('Impact Inputs'!$P$6:$P$154,"Marginal impact",'Impact Inputs'!AS6:AS154)</f>
        <v>17.348826164231468</v>
      </c>
      <c r="AI77" s="155">
        <f ca="1">SUMIF('Impact Inputs'!$P$6:$P$154,"Marginal impact",'Impact Inputs'!AT6:AT154)</f>
        <v>17.348826164231468</v>
      </c>
      <c r="AJ77" s="155">
        <f ca="1">SUMIF('Impact Inputs'!$P$6:$P$154,"Marginal impact",'Impact Inputs'!AU6:AU154)</f>
        <v>17.348826164231468</v>
      </c>
      <c r="AK77" s="155">
        <f ca="1">SUMIF('Impact Inputs'!$P$6:$P$154,"Marginal impact",'Impact Inputs'!AV6:AV154)</f>
        <v>17.348826164231468</v>
      </c>
      <c r="AL77" s="155">
        <f ca="1">SUMIF('Impact Inputs'!$P$6:$P$154,"Marginal impact",'Impact Inputs'!AW6:AW154)</f>
        <v>17.348826164231468</v>
      </c>
      <c r="AM77" s="155">
        <f ca="1">SUMIF('Impact Inputs'!$P$6:$P$154,"Marginal impact",'Impact Inputs'!AX6:AX154)</f>
        <v>17.348826164231468</v>
      </c>
      <c r="AN77" s="155">
        <f ca="1">SUMIF('Impact Inputs'!$P$6:$P$154,"Marginal impact",'Impact Inputs'!AY6:AY154)</f>
        <v>17.348826164231468</v>
      </c>
      <c r="AO77" s="155">
        <f ca="1">SUMIF('Impact Inputs'!$P$6:$P$154,"Marginal impact",'Impact Inputs'!AZ6:AZ154)</f>
        <v>17.348826164231468</v>
      </c>
      <c r="AP77" s="155">
        <f ca="1">SUMIF('Impact Inputs'!$P$6:$P$154,"Marginal impact",'Impact Inputs'!BA6:BA154)</f>
        <v>17.348826164231468</v>
      </c>
      <c r="AQ77" s="155">
        <f ca="1">SUMIF('Impact Inputs'!$P$6:$P$154,"Marginal impact",'Impact Inputs'!BB6:BB154)</f>
        <v>17.348826164231468</v>
      </c>
      <c r="AR77" s="155">
        <f ca="1">SUMIF('Impact Inputs'!$P$6:$P$154,"Marginal impact",'Impact Inputs'!BC6:BC154)</f>
        <v>17.348826164231468</v>
      </c>
      <c r="AS77" s="155">
        <f ca="1">SUMIF('Impact Inputs'!$P$6:$P$154,"Marginal impact",'Impact Inputs'!BD6:BD154)</f>
        <v>17.348826164231468</v>
      </c>
      <c r="AT77" s="155">
        <f ca="1">SUMIF('Impact Inputs'!$P$6:$P$154,"Marginal impact",'Impact Inputs'!BE6:BE154)</f>
        <v>17.348826164231468</v>
      </c>
      <c r="AU77" s="155">
        <f ca="1">SUMIF('Impact Inputs'!$P$6:$P$154,"Marginal impact",'Impact Inputs'!BF6:BF154)</f>
        <v>17.348826164231468</v>
      </c>
      <c r="AV77" s="155">
        <f ca="1">SUMIF('Impact Inputs'!$P$6:$P$154,"Marginal impact",'Impact Inputs'!BG6:BG154)</f>
        <v>17.348826164231468</v>
      </c>
      <c r="AW77" s="155">
        <f ca="1">SUMIF('Impact Inputs'!$P$6:$P$154,"Marginal impact",'Impact Inputs'!BH6:BH154)</f>
        <v>17.348826164231468</v>
      </c>
      <c r="AX77" s="155">
        <f ca="1">SUMIF('Impact Inputs'!$P$6:$P$154,"Marginal impact",'Impact Inputs'!BI6:BI154)</f>
        <v>17.348826164231468</v>
      </c>
      <c r="AY77" s="155">
        <f ca="1">SUMIF('Impact Inputs'!$P$6:$P$154,"Marginal impact",'Impact Inputs'!BJ6:BJ154)</f>
        <v>17.348826164231468</v>
      </c>
      <c r="AZ77" s="155">
        <f ca="1">SUMIF('Impact Inputs'!$P$6:$P$154,"Marginal impact",'Impact Inputs'!BK6:BK154)</f>
        <v>17.348826164231468</v>
      </c>
      <c r="BA77" s="155">
        <f ca="1">SUMIF('Impact Inputs'!$P$6:$P$154,"Marginal impact",'Impact Inputs'!BL6:BL154)</f>
        <v>17.348826164231468</v>
      </c>
      <c r="BB77" s="155">
        <f ca="1">SUMIF('Impact Inputs'!$P$6:$P$154,"Marginal impact",'Impact Inputs'!BM6:BM154)</f>
        <v>17.348826164231468</v>
      </c>
      <c r="BC77" s="155">
        <f ca="1">SUMIF('Impact Inputs'!$P$6:$P$154,"Marginal impact",'Impact Inputs'!BN6:BN154)</f>
        <v>17.348826164231468</v>
      </c>
      <c r="BD77" s="155">
        <f ca="1">SUMIF('Impact Inputs'!$P$6:$P$154,"Marginal impact",'Impact Inputs'!BO6:BO154)</f>
        <v>17.348826164231468</v>
      </c>
      <c r="BE77" s="155">
        <f ca="1">SUMIF('Impact Inputs'!$P$6:$P$154,"Marginal impact",'Impact Inputs'!BP6:BP154)</f>
        <v>17.348826164231468</v>
      </c>
      <c r="BF77" s="155">
        <f ca="1">SUMIF('Impact Inputs'!$P$6:$P$154,"Marginal impact",'Impact Inputs'!BQ6:BQ154)</f>
        <v>17.348826164231468</v>
      </c>
    </row>
    <row r="78" spans="1:58">
      <c r="B78" s="6" t="s">
        <v>120</v>
      </c>
      <c r="C78" s="87"/>
      <c r="D78" s="87"/>
      <c r="E78" s="87"/>
      <c r="F78" s="87"/>
      <c r="G78" s="87"/>
      <c r="H78" s="87"/>
      <c r="I78" s="25">
        <f ca="1">SUMIF('Impact Inputs'!$P$6:$P$154,"Post intervention level",'Impact Inputs'!T6:T154)*-1</f>
        <v>-40398.866085393805</v>
      </c>
      <c r="J78" s="25">
        <f ca="1">SUMIF('Impact Inputs'!$P$6:$P$154,"Post intervention level",'Impact Inputs'!U6:U154)*-1</f>
        <v>17.348826164231468</v>
      </c>
      <c r="K78" s="25">
        <f ca="1">SUMIF('Impact Inputs'!$P$6:$P$154,"Post intervention level",'Impact Inputs'!V6:V154)*-1</f>
        <v>34.697652328462937</v>
      </c>
      <c r="L78" s="25">
        <f ca="1">SUMIF('Impact Inputs'!$P$6:$P$154,"Post intervention level",'Impact Inputs'!W6:W154)*-1</f>
        <v>34.697652328462937</v>
      </c>
      <c r="M78" s="25">
        <f ca="1">SUMIF('Impact Inputs'!$P$6:$P$154,"Post intervention level",'Impact Inputs'!X6:X154)*-1</f>
        <v>34.697652328462937</v>
      </c>
      <c r="N78" s="25">
        <f ca="1">SUMIF('Impact Inputs'!$P$6:$P$154,"Post intervention level",'Impact Inputs'!Y6:Y154)*-1</f>
        <v>34.697652328462937</v>
      </c>
      <c r="O78" s="25">
        <f ca="1">SUMIF('Impact Inputs'!$P$6:$P$154,"Post intervention level",'Impact Inputs'!Z6:Z154)*-1</f>
        <v>34.697652328462937</v>
      </c>
      <c r="P78" s="25">
        <f ca="1">SUMIF('Impact Inputs'!$P$6:$P$154,"Post intervention level",'Impact Inputs'!AA6:AA154)*-1</f>
        <v>34.697652328462937</v>
      </c>
      <c r="Q78" s="25">
        <f ca="1">SUMIF('Impact Inputs'!$P$6:$P$154,"Post intervention level",'Impact Inputs'!AB6:AB154)*-1</f>
        <v>34.697652328462937</v>
      </c>
      <c r="R78" s="25">
        <f ca="1">SUMIF('Impact Inputs'!$P$6:$P$154,"Post intervention level",'Impact Inputs'!AC6:AC154)*-1</f>
        <v>34.697652328462937</v>
      </c>
      <c r="S78" s="25">
        <f ca="1">SUMIF('Impact Inputs'!$P$6:$P$154,"Post intervention level",'Impact Inputs'!AD6:AD154)*-1</f>
        <v>34.697652328462937</v>
      </c>
      <c r="T78" s="25">
        <f ca="1">SUMIF('Impact Inputs'!$P$6:$P$154,"Post intervention level",'Impact Inputs'!AE6:AE154)*-1</f>
        <v>34.697652328462937</v>
      </c>
      <c r="U78" s="25">
        <f ca="1">SUMIF('Impact Inputs'!$P$6:$P$154,"Post intervention level",'Impact Inputs'!AF6:AF154)*-1</f>
        <v>34.697652328462937</v>
      </c>
      <c r="V78" s="25">
        <f ca="1">SUMIF('Impact Inputs'!$P$6:$P$154,"Post intervention level",'Impact Inputs'!AG6:AG154)*-1</f>
        <v>34.697652328462937</v>
      </c>
      <c r="W78" s="25">
        <f ca="1">SUMIF('Impact Inputs'!$P$6:$P$154,"Post intervention level",'Impact Inputs'!AH6:AH154)*-1</f>
        <v>34.697652328462937</v>
      </c>
      <c r="X78" s="25">
        <f ca="1">SUMIF('Impact Inputs'!$P$6:$P$154,"Post intervention level",'Impact Inputs'!AI6:AI154)*-1</f>
        <v>34.697652328462937</v>
      </c>
      <c r="Y78" s="25">
        <f ca="1">SUMIF('Impact Inputs'!$P$6:$P$154,"Post intervention level",'Impact Inputs'!AJ6:AJ154)*-1</f>
        <v>34.697652328462937</v>
      </c>
      <c r="Z78" s="25">
        <f ca="1">SUMIF('Impact Inputs'!$P$6:$P$154,"Post intervention level",'Impact Inputs'!AK6:AK154)*-1</f>
        <v>34.697652328462937</v>
      </c>
      <c r="AA78" s="25">
        <f ca="1">SUMIF('Impact Inputs'!$P$6:$P$154,"Post intervention level",'Impact Inputs'!AL6:AL154)*-1</f>
        <v>34.697652328462937</v>
      </c>
      <c r="AB78" s="25">
        <f ca="1">SUMIF('Impact Inputs'!$P$6:$P$154,"Post intervention level",'Impact Inputs'!AM6:AM154)*-1</f>
        <v>34.697652328462937</v>
      </c>
      <c r="AC78" s="25">
        <f ca="1">SUMIF('Impact Inputs'!$P$6:$P$154,"Post intervention level",'Impact Inputs'!AN6:AN154)*-1</f>
        <v>34.697652328462937</v>
      </c>
      <c r="AD78" s="25">
        <f ca="1">SUMIF('Impact Inputs'!$P$6:$P$154,"Post intervention level",'Impact Inputs'!AO6:AO154)*-1</f>
        <v>34.697652328462937</v>
      </c>
      <c r="AE78" s="25">
        <f ca="1">SUMIF('Impact Inputs'!$P$6:$P$154,"Post intervention level",'Impact Inputs'!AP6:AP154)*-1</f>
        <v>34.697652328462937</v>
      </c>
      <c r="AF78" s="25">
        <f ca="1">SUMIF('Impact Inputs'!$P$6:$P$154,"Post intervention level",'Impact Inputs'!AQ6:AQ154)*-1</f>
        <v>34.697652328462937</v>
      </c>
      <c r="AG78" s="25">
        <f ca="1">SUMIF('Impact Inputs'!$P$6:$P$154,"Post intervention level",'Impact Inputs'!AR6:AR154)*-1</f>
        <v>34.697652328462937</v>
      </c>
      <c r="AH78" s="25">
        <f ca="1">SUMIF('Impact Inputs'!$P$6:$P$154,"Post intervention level",'Impact Inputs'!AS6:AS154)*-1</f>
        <v>34.697652328462937</v>
      </c>
      <c r="AI78" s="25">
        <f ca="1">SUMIF('Impact Inputs'!$P$6:$P$154,"Post intervention level",'Impact Inputs'!AT6:AT154)*-1</f>
        <v>34.697652328462937</v>
      </c>
      <c r="AJ78" s="25">
        <f ca="1">SUMIF('Impact Inputs'!$P$6:$P$154,"Post intervention level",'Impact Inputs'!AU6:AU154)*-1</f>
        <v>34.697652328462937</v>
      </c>
      <c r="AK78" s="25">
        <f ca="1">SUMIF('Impact Inputs'!$P$6:$P$154,"Post intervention level",'Impact Inputs'!AV6:AV154)*-1</f>
        <v>34.697652328462937</v>
      </c>
      <c r="AL78" s="25">
        <f ca="1">SUMIF('Impact Inputs'!$P$6:$P$154,"Post intervention level",'Impact Inputs'!AW6:AW154)*-1</f>
        <v>34.697652328462937</v>
      </c>
      <c r="AM78" s="25">
        <f ca="1">SUMIF('Impact Inputs'!$P$6:$P$154,"Post intervention level",'Impact Inputs'!AX6:AX154)*-1</f>
        <v>34.697652328462937</v>
      </c>
      <c r="AN78" s="25">
        <f ca="1">SUMIF('Impact Inputs'!$P$6:$P$154,"Post intervention level",'Impact Inputs'!AY6:AY154)*-1</f>
        <v>34.697652328462937</v>
      </c>
      <c r="AO78" s="25">
        <f ca="1">SUMIF('Impact Inputs'!$P$6:$P$154,"Post intervention level",'Impact Inputs'!AZ6:AZ154)*-1</f>
        <v>34.697652328462937</v>
      </c>
      <c r="AP78" s="25">
        <f ca="1">SUMIF('Impact Inputs'!$P$6:$P$154,"Post intervention level",'Impact Inputs'!BA6:BA154)*-1</f>
        <v>34.697652328462937</v>
      </c>
      <c r="AQ78" s="25">
        <f ca="1">SUMIF('Impact Inputs'!$P$6:$P$154,"Post intervention level",'Impact Inputs'!BB6:BB154)*-1</f>
        <v>34.697652328462937</v>
      </c>
      <c r="AR78" s="25">
        <f ca="1">SUMIF('Impact Inputs'!$P$6:$P$154,"Post intervention level",'Impact Inputs'!BC6:BC154)*-1</f>
        <v>34.697652328462937</v>
      </c>
      <c r="AS78" s="25">
        <f ca="1">SUMIF('Impact Inputs'!$P$6:$P$154,"Post intervention level",'Impact Inputs'!BD6:BD154)*-1</f>
        <v>34.697652328462937</v>
      </c>
      <c r="AT78" s="25">
        <f ca="1">SUMIF('Impact Inputs'!$P$6:$P$154,"Post intervention level",'Impact Inputs'!BE6:BE154)*-1</f>
        <v>34.697652328462937</v>
      </c>
      <c r="AU78" s="25">
        <f ca="1">SUMIF('Impact Inputs'!$P$6:$P$154,"Post intervention level",'Impact Inputs'!BF6:BF154)*-1</f>
        <v>34.697652328462937</v>
      </c>
      <c r="AV78" s="25">
        <f ca="1">SUMIF('Impact Inputs'!$P$6:$P$154,"Post intervention level",'Impact Inputs'!BG6:BG154)*-1</f>
        <v>34.697652328462937</v>
      </c>
      <c r="AW78" s="25">
        <f ca="1">SUMIF('Impact Inputs'!$P$6:$P$154,"Post intervention level",'Impact Inputs'!BH6:BH154)*-1</f>
        <v>34.697652328462937</v>
      </c>
      <c r="AX78" s="25">
        <f ca="1">SUMIF('Impact Inputs'!$P$6:$P$154,"Post intervention level",'Impact Inputs'!BI6:BI154)*-1</f>
        <v>34.697652328462937</v>
      </c>
      <c r="AY78" s="25">
        <f ca="1">SUMIF('Impact Inputs'!$P$6:$P$154,"Post intervention level",'Impact Inputs'!BJ6:BJ154)*-1</f>
        <v>34.697652328462937</v>
      </c>
      <c r="AZ78" s="25">
        <f ca="1">SUMIF('Impact Inputs'!$P$6:$P$154,"Post intervention level",'Impact Inputs'!BK6:BK154)*-1</f>
        <v>34.697652328462937</v>
      </c>
      <c r="BA78" s="25">
        <f ca="1">SUMIF('Impact Inputs'!$P$6:$P$154,"Post intervention level",'Impact Inputs'!BL6:BL154)*-1</f>
        <v>34.697652328462937</v>
      </c>
      <c r="BB78" s="25">
        <f ca="1">SUMIF('Impact Inputs'!$P$6:$P$154,"Post intervention level",'Impact Inputs'!BM6:BM154)*-1</f>
        <v>34.697652328462937</v>
      </c>
      <c r="BC78" s="25">
        <f ca="1">SUMIF('Impact Inputs'!$P$6:$P$154,"Post intervention level",'Impact Inputs'!BN6:BN154)*-1</f>
        <v>34.697652328462937</v>
      </c>
      <c r="BD78" s="25">
        <f ca="1">SUMIF('Impact Inputs'!$P$6:$P$154,"Post intervention level",'Impact Inputs'!BO6:BO154)*-1</f>
        <v>34.697652328462937</v>
      </c>
      <c r="BE78" s="25">
        <f ca="1">SUMIF('Impact Inputs'!$P$6:$P$154,"Post intervention level",'Impact Inputs'!BP6:BP154)*-1</f>
        <v>34.697652328462937</v>
      </c>
      <c r="BF78" s="25">
        <f ca="1">SUMIF('Impact Inputs'!$P$6:$P$154,"Post intervention level",'Impact Inputs'!BQ6:BQ154)*-1</f>
        <v>34.697652328462937</v>
      </c>
    </row>
    <row r="79" spans="1:58">
      <c r="I79" s="155"/>
      <c r="J79" s="155"/>
      <c r="K79" s="155"/>
      <c r="L79" s="155"/>
      <c r="M79" s="155"/>
      <c r="N79" s="155"/>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c r="BB79" s="155"/>
      <c r="BC79" s="155"/>
      <c r="BD79" s="155"/>
      <c r="BE79" s="155"/>
      <c r="BF79" s="155"/>
    </row>
    <row r="80" spans="1:58">
      <c r="B80" s="159" t="s">
        <v>161</v>
      </c>
      <c r="C80" s="159" t="s">
        <v>147</v>
      </c>
      <c r="I80" s="155"/>
      <c r="J80" s="155"/>
      <c r="K80" s="155"/>
      <c r="L80" s="155"/>
      <c r="M80" s="155"/>
      <c r="N80" s="155"/>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c r="BB80" s="155"/>
      <c r="BC80" s="155"/>
      <c r="BD80" s="155"/>
      <c r="BE80" s="155"/>
      <c r="BF80" s="155"/>
    </row>
    <row r="81" spans="1:104" s="153" customFormat="1">
      <c r="A81" s="153">
        <v>1</v>
      </c>
      <c r="B81" s="153" t="s">
        <v>7</v>
      </c>
      <c r="C81" s="153">
        <f ca="1">OFFSET('Primary Inputs Alt'!$E$12,0,$A81-1)</f>
        <v>0</v>
      </c>
      <c r="I81" s="185">
        <f ca="1">IF(I$5-$I$5&lt;$A81-1," ",IF(I$5-$I$5+1&gt;'Primary Inputs Alt'!$C$17,0,(SUM(OFFSET($I$76,0,I$5-$I$5-$A81+1)))*$C81))</f>
        <v>0</v>
      </c>
      <c r="J81" s="185">
        <f ca="1">IF(J$5-$I$5&lt;$A81-1," ",IF(J$5-$I$5+1&gt;'Primary Inputs Alt'!$C$17,0,(SUM(OFFSET($I$76,0,J$5-$I$5-$A81+1)))*$C81))</f>
        <v>0</v>
      </c>
      <c r="K81" s="185">
        <f ca="1">IF(K$5-$I$5&lt;$A81-1," ",IF(K$5-$I$5+1&gt;'Primary Inputs Alt'!$C$17,0,(SUM(OFFSET($I$76,0,K$5-$I$5-$A81+1)))*$C81))</f>
        <v>0</v>
      </c>
      <c r="L81" s="185">
        <f ca="1">IF(L$5-$I$5&lt;$A81-1," ",IF(L$5-$I$5+1&gt;'Primary Inputs Alt'!$C$17,0,(SUM(OFFSET($I$76,0,L$5-$I$5-$A81+1)))*$C81))</f>
        <v>0</v>
      </c>
      <c r="M81" s="185">
        <f ca="1">IF(M$5-$I$5&lt;$A81-1," ",IF(M$5-$I$5+1&gt;'Primary Inputs Alt'!$C$17,0,(SUM(OFFSET($I$76,0,M$5-$I$5-$A81+1)))*$C81))</f>
        <v>0</v>
      </c>
      <c r="N81" s="185">
        <f ca="1">IF(N$5-$I$5&lt;$A81-1," ",IF(N$5-$I$5+1&gt;'Primary Inputs Alt'!$C$17,0,(SUM(OFFSET($I$76,0,N$5-$I$5-$A81+1)))*$C81))</f>
        <v>0</v>
      </c>
      <c r="O81" s="185">
        <f ca="1">IF(O$5-$I$5&lt;$A81-1," ",IF(O$5-$I$5+1&gt;'Primary Inputs Alt'!$C$17,0,(SUM(OFFSET($I$76,0,O$5-$I$5-$A81+1)))*$C81))</f>
        <v>0</v>
      </c>
      <c r="P81" s="185">
        <f ca="1">IF(P$5-$I$5&lt;$A81-1," ",IF(P$5-$I$5+1&gt;'Primary Inputs Alt'!$C$17,0,(SUM(OFFSET($I$76,0,P$5-$I$5-$A81+1)))*$C81))</f>
        <v>0</v>
      </c>
      <c r="Q81" s="185">
        <f ca="1">IF(Q$5-$I$5&lt;$A81-1," ",IF(Q$5-$I$5+1&gt;'Primary Inputs Alt'!$C$17,0,(SUM(OFFSET($I$76,0,Q$5-$I$5-$A81+1)))*$C81))</f>
        <v>0</v>
      </c>
      <c r="R81" s="185">
        <f ca="1">IF(R$5-$I$5&lt;$A81-1," ",IF(R$5-$I$5+1&gt;'Primary Inputs Alt'!$C$17,0,(SUM(OFFSET($I$76,0,R$5-$I$5-$A81+1)))*$C81))</f>
        <v>0</v>
      </c>
      <c r="S81" s="185">
        <f ca="1">IF(S$5-$I$5&lt;$A81-1," ",IF(S$5-$I$5+1&gt;'Primary Inputs Alt'!$C$17,0,(SUM(OFFSET($I$76,0,S$5-$I$5-$A81+1)))*$C81))</f>
        <v>0</v>
      </c>
      <c r="T81" s="185">
        <f ca="1">IF(T$5-$I$5&lt;$A81-1," ",IF(T$5-$I$5+1&gt;'Primary Inputs Alt'!$C$17,0,(SUM(OFFSET($I$76,0,T$5-$I$5-$A81+1)))*$C81))</f>
        <v>0</v>
      </c>
      <c r="U81" s="185">
        <f ca="1">IF(U$5-$I$5&lt;$A81-1," ",IF(U$5-$I$5+1&gt;'Primary Inputs Alt'!$C$17,0,(SUM(OFFSET($I$76,0,U$5-$I$5-$A81+1)))*$C81))</f>
        <v>0</v>
      </c>
      <c r="V81" s="185">
        <f ca="1">IF(V$5-$I$5&lt;$A81-1," ",IF(V$5-$I$5+1&gt;'Primary Inputs Alt'!$C$17,0,(SUM(OFFSET($I$76,0,V$5-$I$5-$A81+1)))*$C81))</f>
        <v>0</v>
      </c>
      <c r="W81" s="185">
        <f ca="1">IF(W$5-$I$5&lt;$A81-1," ",IF(W$5-$I$5+1&gt;'Primary Inputs Alt'!$C$17,0,(SUM(OFFSET($I$76,0,W$5-$I$5-$A81+1)))*$C81))</f>
        <v>0</v>
      </c>
      <c r="X81" s="185">
        <f ca="1">IF(X$5-$I$5&lt;$A81-1," ",IF(X$5-$I$5+1&gt;'Primary Inputs Alt'!$C$17,0,(SUM(OFFSET($I$76,0,X$5-$I$5-$A81+1)))*$C81))</f>
        <v>0</v>
      </c>
      <c r="Y81" s="185">
        <f ca="1">IF(Y$5-$I$5&lt;$A81-1," ",IF(Y$5-$I$5+1&gt;'Primary Inputs Alt'!$C$17,0,(SUM(OFFSET($I$76,0,Y$5-$I$5-$A81+1)))*$C81))</f>
        <v>0</v>
      </c>
      <c r="Z81" s="185">
        <f ca="1">IF(Z$5-$I$5&lt;$A81-1," ",IF(Z$5-$I$5+1&gt;'Primary Inputs Alt'!$C$17,0,(SUM(OFFSET($I$76,0,Z$5-$I$5-$A81+1)))*$C81))</f>
        <v>0</v>
      </c>
      <c r="AA81" s="185">
        <f ca="1">IF(AA$5-$I$5&lt;$A81-1," ",IF(AA$5-$I$5+1&gt;'Primary Inputs Alt'!$C$17,0,(SUM(OFFSET($I$76,0,AA$5-$I$5-$A81+1)))*$C81))</f>
        <v>0</v>
      </c>
      <c r="AB81" s="185">
        <f ca="1">IF(AB$5-$I$5&lt;$A81-1," ",IF(AB$5-$I$5+1&gt;'Primary Inputs Alt'!$C$17,0,(SUM(OFFSET($I$76,0,AB$5-$I$5-$A81+1)))*$C81))</f>
        <v>0</v>
      </c>
      <c r="AC81" s="185">
        <f ca="1">IF(AC$5-$I$5&lt;$A81-1," ",IF(AC$5-$I$5+1&gt;'Primary Inputs Alt'!$C$17,0,(SUM(OFFSET($I$76,0,AC$5-$I$5-$A81+1)))*$C81))</f>
        <v>0</v>
      </c>
      <c r="AD81" s="185">
        <f ca="1">IF(AD$5-$I$5&lt;$A81-1," ",IF(AD$5-$I$5+1&gt;'Primary Inputs Alt'!$C$17,0,(SUM(OFFSET($I$76,0,AD$5-$I$5-$A81+1)))*$C81))</f>
        <v>0</v>
      </c>
      <c r="AE81" s="185">
        <f ca="1">IF(AE$5-$I$5&lt;$A81-1," ",IF(AE$5-$I$5+1&gt;'Primary Inputs Alt'!$C$17,0,(SUM(OFFSET($I$76,0,AE$5-$I$5-$A81+1)))*$C81))</f>
        <v>0</v>
      </c>
      <c r="AF81" s="185">
        <f ca="1">IF(AF$5-$I$5&lt;$A81-1," ",IF(AF$5-$I$5+1&gt;'Primary Inputs Alt'!$C$17,0,(SUM(OFFSET($I$76,0,AF$5-$I$5-$A81+1)))*$C81))</f>
        <v>0</v>
      </c>
      <c r="AG81" s="185">
        <f ca="1">IF(AG$5-$I$5&lt;$A81-1," ",IF(AG$5-$I$5+1&gt;'Primary Inputs Alt'!$C$17,0,(SUM(OFFSET($I$76,0,AG$5-$I$5-$A81+1)))*$C81))</f>
        <v>0</v>
      </c>
      <c r="AH81" s="185">
        <f ca="1">IF(AH$5-$I$5&lt;$A81-1," ",IF(AH$5-$I$5+1&gt;'Primary Inputs Alt'!$C$17,0,(SUM(OFFSET($I$76,0,AH$5-$I$5-$A81+1)))*$C81))</f>
        <v>0</v>
      </c>
      <c r="AI81" s="185">
        <f ca="1">IF(AI$5-$I$5&lt;$A81-1," ",IF(AI$5-$I$5+1&gt;'Primary Inputs Alt'!$C$17,0,(SUM(OFFSET($I$76,0,AI$5-$I$5-$A81+1)))*$C81))</f>
        <v>0</v>
      </c>
      <c r="AJ81" s="185">
        <f ca="1">IF(AJ$5-$I$5&lt;$A81-1," ",IF(AJ$5-$I$5+1&gt;'Primary Inputs Alt'!$C$17,0,(SUM(OFFSET($I$76,0,AJ$5-$I$5-$A81+1)))*$C81))</f>
        <v>0</v>
      </c>
      <c r="AK81" s="185">
        <f ca="1">IF(AK$5-$I$5&lt;$A81-1," ",IF(AK$5-$I$5+1&gt;'Primary Inputs Alt'!$C$17,0,(SUM(OFFSET($I$76,0,AK$5-$I$5-$A81+1)))*$C81))</f>
        <v>0</v>
      </c>
      <c r="AL81" s="185">
        <f ca="1">IF(AL$5-$I$5&lt;$A81-1," ",IF(AL$5-$I$5+1&gt;'Primary Inputs Alt'!$C$17,0,(SUM(OFFSET($I$76,0,AL$5-$I$5-$A81+1)))*$C81))</f>
        <v>0</v>
      </c>
      <c r="AM81" s="185">
        <f ca="1">IF(AM$5-$I$5&lt;$A81-1," ",IF(AM$5-$I$5+1&gt;'Primary Inputs Alt'!$C$17,0,(SUM(OFFSET($I$76,0,AM$5-$I$5-$A81+1)))*$C81))</f>
        <v>0</v>
      </c>
      <c r="AN81" s="185">
        <f ca="1">IF(AN$5-$I$5&lt;$A81-1," ",IF(AN$5-$I$5+1&gt;'Primary Inputs Alt'!$C$17,0,(SUM(OFFSET($I$76,0,AN$5-$I$5-$A81+1)))*$C81))</f>
        <v>0</v>
      </c>
      <c r="AO81" s="185">
        <f ca="1">IF(AO$5-$I$5&lt;$A81-1," ",IF(AO$5-$I$5+1&gt;'Primary Inputs Alt'!$C$17,0,(SUM(OFFSET($I$76,0,AO$5-$I$5-$A81+1)))*$C81))</f>
        <v>0</v>
      </c>
      <c r="AP81" s="185">
        <f ca="1">IF(AP$5-$I$5&lt;$A81-1," ",IF(AP$5-$I$5+1&gt;'Primary Inputs Alt'!$C$17,0,(SUM(OFFSET($I$76,0,AP$5-$I$5-$A81+1)))*$C81))</f>
        <v>0</v>
      </c>
      <c r="AQ81" s="185">
        <f ca="1">IF(AQ$5-$I$5&lt;$A81-1," ",IF(AQ$5-$I$5+1&gt;'Primary Inputs Alt'!$C$17,0,(SUM(OFFSET($I$76,0,AQ$5-$I$5-$A81+1)))*$C81))</f>
        <v>0</v>
      </c>
      <c r="AR81" s="185">
        <f ca="1">IF(AR$5-$I$5&lt;$A81-1," ",IF(AR$5-$I$5+1&gt;'Primary Inputs Alt'!$C$17,0,(SUM(OFFSET($I$76,0,AR$5-$I$5-$A81+1)))*$C81))</f>
        <v>0</v>
      </c>
      <c r="AS81" s="185">
        <f ca="1">IF(AS$5-$I$5&lt;$A81-1," ",IF(AS$5-$I$5+1&gt;'Primary Inputs Alt'!$C$17,0,(SUM(OFFSET($I$76,0,AS$5-$I$5-$A81+1)))*$C81))</f>
        <v>0</v>
      </c>
      <c r="AT81" s="185">
        <f ca="1">IF(AT$5-$I$5&lt;$A81-1," ",IF(AT$5-$I$5+1&gt;'Primary Inputs Alt'!$C$17,0,(SUM(OFFSET($I$76,0,AT$5-$I$5-$A81+1)))*$C81))</f>
        <v>0</v>
      </c>
      <c r="AU81" s="185">
        <f ca="1">IF(AU$5-$I$5&lt;$A81-1," ",IF(AU$5-$I$5+1&gt;'Primary Inputs Alt'!$C$17,0,(SUM(OFFSET($I$76,0,AU$5-$I$5-$A81+1)))*$C81))</f>
        <v>0</v>
      </c>
      <c r="AV81" s="185">
        <f ca="1">IF(AV$5-$I$5&lt;$A81-1," ",IF(AV$5-$I$5+1&gt;'Primary Inputs Alt'!$C$17,0,(SUM(OFFSET($I$76,0,AV$5-$I$5-$A81+1)))*$C81))</f>
        <v>0</v>
      </c>
      <c r="AW81" s="185">
        <f ca="1">IF(AW$5-$I$5&lt;$A81-1," ",IF(AW$5-$I$5+1&gt;'Primary Inputs Alt'!$C$17,0,(SUM(OFFSET($I$76,0,AW$5-$I$5-$A81+1)))*$C81))</f>
        <v>0</v>
      </c>
      <c r="AX81" s="185">
        <f ca="1">IF(AX$5-$I$5&lt;$A81-1," ",IF(AX$5-$I$5+1&gt;'Primary Inputs Alt'!$C$17,0,(SUM(OFFSET($I$76,0,AX$5-$I$5-$A81+1)))*$C81))</f>
        <v>0</v>
      </c>
      <c r="AY81" s="185">
        <f ca="1">IF(AY$5-$I$5&lt;$A81-1," ",IF(AY$5-$I$5+1&gt;'Primary Inputs Alt'!$C$17,0,(SUM(OFFSET($I$76,0,AY$5-$I$5-$A81+1)))*$C81))</f>
        <v>0</v>
      </c>
      <c r="AZ81" s="185">
        <f ca="1">IF(AZ$5-$I$5&lt;$A81-1," ",IF(AZ$5-$I$5+1&gt;'Primary Inputs Alt'!$C$17,0,(SUM(OFFSET($I$76,0,AZ$5-$I$5-$A81+1)))*$C81))</f>
        <v>0</v>
      </c>
      <c r="BA81" s="185">
        <f ca="1">IF(BA$5-$I$5&lt;$A81-1," ",IF(BA$5-$I$5+1&gt;'Primary Inputs Alt'!$C$17,0,(SUM(OFFSET($I$76,0,BA$5-$I$5-$A81+1)))*$C81))</f>
        <v>0</v>
      </c>
      <c r="BB81" s="185">
        <f ca="1">IF(BB$5-$I$5&lt;$A81-1," ",IF(BB$5-$I$5+1&gt;'Primary Inputs Alt'!$C$17,0,(SUM(OFFSET($I$76,0,BB$5-$I$5-$A81+1)))*$C81))</f>
        <v>0</v>
      </c>
      <c r="BC81" s="185">
        <f ca="1">IF(BC$5-$I$5&lt;$A81-1," ",IF(BC$5-$I$5+1&gt;'Primary Inputs Alt'!$C$17,0,(SUM(OFFSET($I$76,0,BC$5-$I$5-$A81+1)))*$C81))</f>
        <v>0</v>
      </c>
      <c r="BD81" s="185">
        <f ca="1">IF(BD$5-$I$5&lt;$A81-1," ",IF(BD$5-$I$5+1&gt;'Primary Inputs Alt'!$C$17,0,(SUM(OFFSET($I$76,0,BD$5-$I$5-$A81+1)))*$C81))</f>
        <v>0</v>
      </c>
      <c r="BE81" s="185">
        <f ca="1">IF(BE$5-$I$5&lt;$A81-1," ",IF(BE$5-$I$5+1&gt;'Primary Inputs Alt'!$C$17,0,(SUM(OFFSET($I$76,0,BE$5-$I$5-$A81+1)))*$C81))</f>
        <v>0</v>
      </c>
      <c r="BF81" s="185">
        <f ca="1">IF(BF$5-$I$5&lt;$A81-1," ",IF(BF$5-$I$5+1&gt;'Primary Inputs Alt'!$C$17,0,(SUM(OFFSET($I$76,0,BF$5-$I$5-$A81+1)))*$C81))</f>
        <v>0</v>
      </c>
    </row>
    <row r="82" spans="1:104">
      <c r="A82" s="134">
        <v>2</v>
      </c>
      <c r="B82" s="134" t="s">
        <v>8</v>
      </c>
      <c r="C82" s="134">
        <f ca="1">OFFSET('Primary Inputs Alt'!$E$12,0,$A82-1)</f>
        <v>792</v>
      </c>
      <c r="I82" s="186" t="str">
        <f ca="1">IF(I$5-$I$5&lt;$A82-1," ",IF(I$5-$I$5+1&gt;'Primary Inputs Alt'!$C$17,0,(SUM(OFFSET($I$76,0,I$5-$I$5-$A82+1)))*$C82))</f>
        <v xml:space="preserve"> </v>
      </c>
      <c r="J82" s="186">
        <f ca="1">IF(J$5-$I$5&lt;$A82-1," ",IF(J$5-$I$5+1&gt;'Primary Inputs Alt'!$C$17,0,(SUM(OFFSET($I$76,0,J$5-$I$5-$A82+1)))*$C82))</f>
        <v>2846771.044998433</v>
      </c>
      <c r="K82" s="186">
        <f ca="1">IF(K$5-$I$5&lt;$A82-1," ",IF(K$5-$I$5+1&gt;'Primary Inputs Alt'!$C$17,0,(SUM(OFFSET($I$76,0,K$5-$I$5-$A82+1)))*$C82))</f>
        <v>20610.405483106984</v>
      </c>
      <c r="L82" s="186">
        <f ca="1">IF(L$5-$I$5&lt;$A82-1," ",IF(L$5-$I$5+1&gt;'Primary Inputs Alt'!$C$17,0,(SUM(OFFSET($I$76,0,L$5-$I$5-$A82+1)))*$C82))</f>
        <v>41220.810966213969</v>
      </c>
      <c r="M82" s="186">
        <f ca="1">IF(M$5-$I$5&lt;$A82-1," ",IF(M$5-$I$5+1&gt;'Primary Inputs Alt'!$C$17,0,(SUM(OFFSET($I$76,0,M$5-$I$5-$A82+1)))*$C82))</f>
        <v>41220.810966213969</v>
      </c>
      <c r="N82" s="186">
        <f ca="1">IF(N$5-$I$5&lt;$A82-1," ",IF(N$5-$I$5+1&gt;'Primary Inputs Alt'!$C$17,0,(SUM(OFFSET($I$76,0,N$5-$I$5-$A82+1)))*$C82))</f>
        <v>41220.810966213969</v>
      </c>
      <c r="O82" s="186">
        <f ca="1">IF(O$5-$I$5&lt;$A82-1," ",IF(O$5-$I$5+1&gt;'Primary Inputs Alt'!$C$17,0,(SUM(OFFSET($I$76,0,O$5-$I$5-$A82+1)))*$C82))</f>
        <v>41220.810966213969</v>
      </c>
      <c r="P82" s="186">
        <f ca="1">IF(P$5-$I$5&lt;$A82-1," ",IF(P$5-$I$5+1&gt;'Primary Inputs Alt'!$C$17,0,(SUM(OFFSET($I$76,0,P$5-$I$5-$A82+1)))*$C82))</f>
        <v>41220.810966213969</v>
      </c>
      <c r="Q82" s="186">
        <f ca="1">IF(Q$5-$I$5&lt;$A82-1," ",IF(Q$5-$I$5+1&gt;'Primary Inputs Alt'!$C$17,0,(SUM(OFFSET($I$76,0,Q$5-$I$5-$A82+1)))*$C82))</f>
        <v>41220.810966213969</v>
      </c>
      <c r="R82" s="186">
        <f ca="1">IF(R$5-$I$5&lt;$A82-1," ",IF(R$5-$I$5+1&gt;'Primary Inputs Alt'!$C$17,0,(SUM(OFFSET($I$76,0,R$5-$I$5-$A82+1)))*$C82))</f>
        <v>41220.810966213969</v>
      </c>
      <c r="S82" s="186">
        <f ca="1">IF(S$5-$I$5&lt;$A82-1," ",IF(S$5-$I$5+1&gt;'Primary Inputs Alt'!$C$17,0,(SUM(OFFSET($I$76,0,S$5-$I$5-$A82+1)))*$C82))</f>
        <v>41220.810966213969</v>
      </c>
      <c r="T82" s="186">
        <f ca="1">IF(T$5-$I$5&lt;$A82-1," ",IF(T$5-$I$5+1&gt;'Primary Inputs Alt'!$C$17,0,(SUM(OFFSET($I$76,0,T$5-$I$5-$A82+1)))*$C82))</f>
        <v>41220.810966213969</v>
      </c>
      <c r="U82" s="186">
        <f ca="1">IF(U$5-$I$5&lt;$A82-1," ",IF(U$5-$I$5+1&gt;'Primary Inputs Alt'!$C$17,0,(SUM(OFFSET($I$76,0,U$5-$I$5-$A82+1)))*$C82))</f>
        <v>41220.810966213969</v>
      </c>
      <c r="V82" s="186">
        <f ca="1">IF(V$5-$I$5&lt;$A82-1," ",IF(V$5-$I$5+1&gt;'Primary Inputs Alt'!$C$17,0,(SUM(OFFSET($I$76,0,V$5-$I$5-$A82+1)))*$C82))</f>
        <v>41220.810966213969</v>
      </c>
      <c r="W82" s="186">
        <f ca="1">IF(W$5-$I$5&lt;$A82-1," ",IF(W$5-$I$5+1&gt;'Primary Inputs Alt'!$C$17,0,(SUM(OFFSET($I$76,0,W$5-$I$5-$A82+1)))*$C82))</f>
        <v>41220.810966213969</v>
      </c>
      <c r="X82" s="186">
        <f ca="1">IF(X$5-$I$5&lt;$A82-1," ",IF(X$5-$I$5+1&gt;'Primary Inputs Alt'!$C$17,0,(SUM(OFFSET($I$76,0,X$5-$I$5-$A82+1)))*$C82))</f>
        <v>41220.810966213969</v>
      </c>
      <c r="Y82" s="186">
        <f ca="1">IF(Y$5-$I$5&lt;$A82-1," ",IF(Y$5-$I$5+1&gt;'Primary Inputs Alt'!$C$17,0,(SUM(OFFSET($I$76,0,Y$5-$I$5-$A82+1)))*$C82))</f>
        <v>41220.810966213969</v>
      </c>
      <c r="Z82" s="186">
        <f ca="1">IF(Z$5-$I$5&lt;$A82-1," ",IF(Z$5-$I$5+1&gt;'Primary Inputs Alt'!$C$17,0,(SUM(OFFSET($I$76,0,Z$5-$I$5-$A82+1)))*$C82))</f>
        <v>41220.810966213969</v>
      </c>
      <c r="AA82" s="186">
        <f ca="1">IF(AA$5-$I$5&lt;$A82-1," ",IF(AA$5-$I$5+1&gt;'Primary Inputs Alt'!$C$17,0,(SUM(OFFSET($I$76,0,AA$5-$I$5-$A82+1)))*$C82))</f>
        <v>41220.810966213969</v>
      </c>
      <c r="AB82" s="186">
        <f ca="1">IF(AB$5-$I$5&lt;$A82-1," ",IF(AB$5-$I$5+1&gt;'Primary Inputs Alt'!$C$17,0,(SUM(OFFSET($I$76,0,AB$5-$I$5-$A82+1)))*$C82))</f>
        <v>41220.810966213969</v>
      </c>
      <c r="AC82" s="186">
        <f ca="1">IF(AC$5-$I$5&lt;$A82-1," ",IF(AC$5-$I$5+1&gt;'Primary Inputs Alt'!$C$17,0,(SUM(OFFSET($I$76,0,AC$5-$I$5-$A82+1)))*$C82))</f>
        <v>41220.810966213969</v>
      </c>
      <c r="AD82" s="186">
        <f ca="1">IF(AD$5-$I$5&lt;$A82-1," ",IF(AD$5-$I$5+1&gt;'Primary Inputs Alt'!$C$17,0,(SUM(OFFSET($I$76,0,AD$5-$I$5-$A82+1)))*$C82))</f>
        <v>41220.810966213969</v>
      </c>
      <c r="AE82" s="186">
        <f ca="1">IF(AE$5-$I$5&lt;$A82-1," ",IF(AE$5-$I$5+1&gt;'Primary Inputs Alt'!$C$17,0,(SUM(OFFSET($I$76,0,AE$5-$I$5-$A82+1)))*$C82))</f>
        <v>41220.810966213969</v>
      </c>
      <c r="AF82" s="186">
        <f ca="1">IF(AF$5-$I$5&lt;$A82-1," ",IF(AF$5-$I$5+1&gt;'Primary Inputs Alt'!$C$17,0,(SUM(OFFSET($I$76,0,AF$5-$I$5-$A82+1)))*$C82))</f>
        <v>41220.810966213969</v>
      </c>
      <c r="AG82" s="186">
        <f ca="1">IF(AG$5-$I$5&lt;$A82-1," ",IF(AG$5-$I$5+1&gt;'Primary Inputs Alt'!$C$17,0,(SUM(OFFSET($I$76,0,AG$5-$I$5-$A82+1)))*$C82))</f>
        <v>41220.810966213969</v>
      </c>
      <c r="AH82" s="186">
        <f ca="1">IF(AH$5-$I$5&lt;$A82-1," ",IF(AH$5-$I$5+1&gt;'Primary Inputs Alt'!$C$17,0,(SUM(OFFSET($I$76,0,AH$5-$I$5-$A82+1)))*$C82))</f>
        <v>41220.810966213969</v>
      </c>
      <c r="AI82" s="186">
        <f ca="1">IF(AI$5-$I$5&lt;$A82-1," ",IF(AI$5-$I$5+1&gt;'Primary Inputs Alt'!$C$17,0,(SUM(OFFSET($I$76,0,AI$5-$I$5-$A82+1)))*$C82))</f>
        <v>41220.810966213969</v>
      </c>
      <c r="AJ82" s="186">
        <f ca="1">IF(AJ$5-$I$5&lt;$A82-1," ",IF(AJ$5-$I$5+1&gt;'Primary Inputs Alt'!$C$17,0,(SUM(OFFSET($I$76,0,AJ$5-$I$5-$A82+1)))*$C82))</f>
        <v>41220.810966213969</v>
      </c>
      <c r="AK82" s="186">
        <f ca="1">IF(AK$5-$I$5&lt;$A82-1," ",IF(AK$5-$I$5+1&gt;'Primary Inputs Alt'!$C$17,0,(SUM(OFFSET($I$76,0,AK$5-$I$5-$A82+1)))*$C82))</f>
        <v>41220.810966213969</v>
      </c>
      <c r="AL82" s="186">
        <f ca="1">IF(AL$5-$I$5&lt;$A82-1," ",IF(AL$5-$I$5+1&gt;'Primary Inputs Alt'!$C$17,0,(SUM(OFFSET($I$76,0,AL$5-$I$5-$A82+1)))*$C82))</f>
        <v>41220.810966213969</v>
      </c>
      <c r="AM82" s="186">
        <f ca="1">IF(AM$5-$I$5&lt;$A82-1," ",IF(AM$5-$I$5+1&gt;'Primary Inputs Alt'!$C$17,0,(SUM(OFFSET($I$76,0,AM$5-$I$5-$A82+1)))*$C82))</f>
        <v>41220.810966213969</v>
      </c>
      <c r="AN82" s="186">
        <f ca="1">IF(AN$5-$I$5&lt;$A82-1," ",IF(AN$5-$I$5+1&gt;'Primary Inputs Alt'!$C$17,0,(SUM(OFFSET($I$76,0,AN$5-$I$5-$A82+1)))*$C82))</f>
        <v>41220.810966213969</v>
      </c>
      <c r="AO82" s="186">
        <f ca="1">IF(AO$5-$I$5&lt;$A82-1," ",IF(AO$5-$I$5+1&gt;'Primary Inputs Alt'!$C$17,0,(SUM(OFFSET($I$76,0,AO$5-$I$5-$A82+1)))*$C82))</f>
        <v>41220.810966213969</v>
      </c>
      <c r="AP82" s="186">
        <f ca="1">IF(AP$5-$I$5&lt;$A82-1," ",IF(AP$5-$I$5+1&gt;'Primary Inputs Alt'!$C$17,0,(SUM(OFFSET($I$76,0,AP$5-$I$5-$A82+1)))*$C82))</f>
        <v>41220.810966213969</v>
      </c>
      <c r="AQ82" s="186">
        <f ca="1">IF(AQ$5-$I$5&lt;$A82-1," ",IF(AQ$5-$I$5+1&gt;'Primary Inputs Alt'!$C$17,0,(SUM(OFFSET($I$76,0,AQ$5-$I$5-$A82+1)))*$C82))</f>
        <v>41220.810966213969</v>
      </c>
      <c r="AR82" s="186">
        <f ca="1">IF(AR$5-$I$5&lt;$A82-1," ",IF(AR$5-$I$5+1&gt;'Primary Inputs Alt'!$C$17,0,(SUM(OFFSET($I$76,0,AR$5-$I$5-$A82+1)))*$C82))</f>
        <v>41220.810966213969</v>
      </c>
      <c r="AS82" s="186">
        <f ca="1">IF(AS$5-$I$5&lt;$A82-1," ",IF(AS$5-$I$5+1&gt;'Primary Inputs Alt'!$C$17,0,(SUM(OFFSET($I$76,0,AS$5-$I$5-$A82+1)))*$C82))</f>
        <v>41220.810966213969</v>
      </c>
      <c r="AT82" s="186">
        <f ca="1">IF(AT$5-$I$5&lt;$A82-1," ",IF(AT$5-$I$5+1&gt;'Primary Inputs Alt'!$C$17,0,(SUM(OFFSET($I$76,0,AT$5-$I$5-$A82+1)))*$C82))</f>
        <v>41220.810966213969</v>
      </c>
      <c r="AU82" s="186">
        <f ca="1">IF(AU$5-$I$5&lt;$A82-1," ",IF(AU$5-$I$5+1&gt;'Primary Inputs Alt'!$C$17,0,(SUM(OFFSET($I$76,0,AU$5-$I$5-$A82+1)))*$C82))</f>
        <v>41220.810966213969</v>
      </c>
      <c r="AV82" s="186">
        <f ca="1">IF(AV$5-$I$5&lt;$A82-1," ",IF(AV$5-$I$5+1&gt;'Primary Inputs Alt'!$C$17,0,(SUM(OFFSET($I$76,0,AV$5-$I$5-$A82+1)))*$C82))</f>
        <v>41220.810966213969</v>
      </c>
      <c r="AW82" s="186">
        <f ca="1">IF(AW$5-$I$5&lt;$A82-1," ",IF(AW$5-$I$5+1&gt;'Primary Inputs Alt'!$C$17,0,(SUM(OFFSET($I$76,0,AW$5-$I$5-$A82+1)))*$C82))</f>
        <v>41220.810966213969</v>
      </c>
      <c r="AX82" s="186">
        <f ca="1">IF(AX$5-$I$5&lt;$A82-1," ",IF(AX$5-$I$5+1&gt;'Primary Inputs Alt'!$C$17,0,(SUM(OFFSET($I$76,0,AX$5-$I$5-$A82+1)))*$C82))</f>
        <v>41220.810966213969</v>
      </c>
      <c r="AY82" s="186">
        <f ca="1">IF(AY$5-$I$5&lt;$A82-1," ",IF(AY$5-$I$5+1&gt;'Primary Inputs Alt'!$C$17,0,(SUM(OFFSET($I$76,0,AY$5-$I$5-$A82+1)))*$C82))</f>
        <v>41220.810966213969</v>
      </c>
      <c r="AZ82" s="186">
        <f ca="1">IF(AZ$5-$I$5&lt;$A82-1," ",IF(AZ$5-$I$5+1&gt;'Primary Inputs Alt'!$C$17,0,(SUM(OFFSET($I$76,0,AZ$5-$I$5-$A82+1)))*$C82))</f>
        <v>41220.810966213969</v>
      </c>
      <c r="BA82" s="186">
        <f ca="1">IF(BA$5-$I$5&lt;$A82-1," ",IF(BA$5-$I$5+1&gt;'Primary Inputs Alt'!$C$17,0,(SUM(OFFSET($I$76,0,BA$5-$I$5-$A82+1)))*$C82))</f>
        <v>41220.810966213969</v>
      </c>
      <c r="BB82" s="186">
        <f ca="1">IF(BB$5-$I$5&lt;$A82-1," ",IF(BB$5-$I$5+1&gt;'Primary Inputs Alt'!$C$17,0,(SUM(OFFSET($I$76,0,BB$5-$I$5-$A82+1)))*$C82))</f>
        <v>41220.810966213969</v>
      </c>
      <c r="BC82" s="186">
        <f ca="1">IF(BC$5-$I$5&lt;$A82-1," ",IF(BC$5-$I$5+1&gt;'Primary Inputs Alt'!$C$17,0,(SUM(OFFSET($I$76,0,BC$5-$I$5-$A82+1)))*$C82))</f>
        <v>41220.810966213969</v>
      </c>
      <c r="BD82" s="186">
        <f ca="1">IF(BD$5-$I$5&lt;$A82-1," ",IF(BD$5-$I$5+1&gt;'Primary Inputs Alt'!$C$17,0,(SUM(OFFSET($I$76,0,BD$5-$I$5-$A82+1)))*$C82))</f>
        <v>41220.810966213969</v>
      </c>
      <c r="BE82" s="186">
        <f ca="1">IF(BE$5-$I$5&lt;$A82-1," ",IF(BE$5-$I$5+1&gt;'Primary Inputs Alt'!$C$17,0,(SUM(OFFSET($I$76,0,BE$5-$I$5-$A82+1)))*$C82))</f>
        <v>41220.810966213969</v>
      </c>
      <c r="BF82" s="186">
        <f ca="1">IF(BF$5-$I$5&lt;$A82-1," ",IF(BF$5-$I$5+1&gt;'Primary Inputs Alt'!$C$17,0,(SUM(OFFSET($I$76,0,BF$5-$I$5-$A82+1)))*$C82))</f>
        <v>41220.810966213969</v>
      </c>
      <c r="BG82" s="134"/>
      <c r="BH82" s="134"/>
      <c r="BI82" s="134"/>
      <c r="BJ82" s="134"/>
      <c r="BK82" s="134"/>
      <c r="BL82" s="134"/>
      <c r="BM82" s="134"/>
      <c r="BN82" s="134"/>
      <c r="BO82" s="134"/>
      <c r="BP82" s="134"/>
      <c r="BQ82" s="134"/>
      <c r="BR82" s="134"/>
      <c r="BS82" s="134"/>
      <c r="BT82" s="134"/>
      <c r="BU82" s="134"/>
      <c r="BV82" s="134"/>
      <c r="BW82" s="134"/>
      <c r="BX82" s="134"/>
      <c r="BY82" s="134"/>
      <c r="BZ82" s="134"/>
      <c r="CA82" s="134"/>
      <c r="CB82" s="134"/>
      <c r="CC82" s="134"/>
      <c r="CD82" s="134"/>
      <c r="CE82" s="134"/>
      <c r="CF82" s="134"/>
      <c r="CG82" s="134"/>
      <c r="CH82" s="134"/>
      <c r="CI82" s="134"/>
      <c r="CJ82" s="134"/>
      <c r="CK82" s="134"/>
      <c r="CL82" s="134"/>
      <c r="CM82" s="134"/>
      <c r="CN82" s="134"/>
      <c r="CO82" s="134"/>
      <c r="CP82" s="134"/>
      <c r="CQ82" s="134"/>
      <c r="CR82" s="134"/>
      <c r="CS82" s="134"/>
      <c r="CT82" s="134"/>
      <c r="CU82" s="134"/>
      <c r="CV82" s="134"/>
      <c r="CW82" s="134"/>
      <c r="CX82" s="134"/>
      <c r="CY82" s="134"/>
      <c r="CZ82" s="134"/>
    </row>
    <row r="83" spans="1:104">
      <c r="A83" s="134">
        <v>3</v>
      </c>
      <c r="B83" s="134" t="s">
        <v>9</v>
      </c>
      <c r="C83" s="134">
        <f ca="1">OFFSET('Primary Inputs Alt'!$E$12,0,$A83-1)</f>
        <v>0</v>
      </c>
      <c r="E83" s="87"/>
      <c r="F83" s="87"/>
      <c r="G83" s="87"/>
      <c r="H83" s="87"/>
      <c r="I83" s="186" t="str">
        <f ca="1">IF(I$5-$I$5&lt;$A83-1," ",IF(I$5-$I$5+1&gt;'Primary Inputs Alt'!$C$17,0,(SUM(OFFSET($I$76,0,I$5-$I$5-$A83+1)))*$C83))</f>
        <v xml:space="preserve"> </v>
      </c>
      <c r="J83" s="186" t="str">
        <f ca="1">IF(J$5-$I$5&lt;$A83-1," ",IF(J$5-$I$5+1&gt;'Primary Inputs Alt'!$C$17,0,(SUM(OFFSET($I$76,0,J$5-$I$5-$A83+1)))*$C83))</f>
        <v xml:space="preserve"> </v>
      </c>
      <c r="K83" s="186">
        <f ca="1">IF(K$5-$I$5&lt;$A83-1," ",IF(K$5-$I$5+1&gt;'Primary Inputs Alt'!$C$17,0,(SUM(OFFSET($I$76,0,K$5-$I$5-$A83+1)))*$C83))</f>
        <v>0</v>
      </c>
      <c r="L83" s="186">
        <f ca="1">IF(L$5-$I$5&lt;$A83-1," ",IF(L$5-$I$5+1&gt;'Primary Inputs Alt'!$C$17,0,(SUM(OFFSET($I$76,0,L$5-$I$5-$A83+1)))*$C83))</f>
        <v>0</v>
      </c>
      <c r="M83" s="186">
        <f ca="1">IF(M$5-$I$5&lt;$A83-1," ",IF(M$5-$I$5+1&gt;'Primary Inputs Alt'!$C$17,0,(SUM(OFFSET($I$76,0,M$5-$I$5-$A83+1)))*$C83))</f>
        <v>0</v>
      </c>
      <c r="N83" s="186">
        <f ca="1">IF(N$5-$I$5&lt;$A83-1," ",IF(N$5-$I$5+1&gt;'Primary Inputs Alt'!$C$17,0,(SUM(OFFSET($I$76,0,N$5-$I$5-$A83+1)))*$C83))</f>
        <v>0</v>
      </c>
      <c r="O83" s="186">
        <f ca="1">IF(O$5-$I$5&lt;$A83-1," ",IF(O$5-$I$5+1&gt;'Primary Inputs Alt'!$C$17,0,(SUM(OFFSET($I$76,0,O$5-$I$5-$A83+1)))*$C83))</f>
        <v>0</v>
      </c>
      <c r="P83" s="186">
        <f ca="1">IF(P$5-$I$5&lt;$A83-1," ",IF(P$5-$I$5+1&gt;'Primary Inputs Alt'!$C$17,0,(SUM(OFFSET($I$76,0,P$5-$I$5-$A83+1)))*$C83))</f>
        <v>0</v>
      </c>
      <c r="Q83" s="186">
        <f ca="1">IF(Q$5-$I$5&lt;$A83-1," ",IF(Q$5-$I$5+1&gt;'Primary Inputs Alt'!$C$17,0,(SUM(OFFSET($I$76,0,Q$5-$I$5-$A83+1)))*$C83))</f>
        <v>0</v>
      </c>
      <c r="R83" s="186">
        <f ca="1">IF(R$5-$I$5&lt;$A83-1," ",IF(R$5-$I$5+1&gt;'Primary Inputs Alt'!$C$17,0,(SUM(OFFSET($I$76,0,R$5-$I$5-$A83+1)))*$C83))</f>
        <v>0</v>
      </c>
      <c r="S83" s="186">
        <f ca="1">IF(S$5-$I$5&lt;$A83-1," ",IF(S$5-$I$5+1&gt;'Primary Inputs Alt'!$C$17,0,(SUM(OFFSET($I$76,0,S$5-$I$5-$A83+1)))*$C83))</f>
        <v>0</v>
      </c>
      <c r="T83" s="186">
        <f ca="1">IF(T$5-$I$5&lt;$A83-1," ",IF(T$5-$I$5+1&gt;'Primary Inputs Alt'!$C$17,0,(SUM(OFFSET($I$76,0,T$5-$I$5-$A83+1)))*$C83))</f>
        <v>0</v>
      </c>
      <c r="U83" s="186">
        <f ca="1">IF(U$5-$I$5&lt;$A83-1," ",IF(U$5-$I$5+1&gt;'Primary Inputs Alt'!$C$17,0,(SUM(OFFSET($I$76,0,U$5-$I$5-$A83+1)))*$C83))</f>
        <v>0</v>
      </c>
      <c r="V83" s="186">
        <f ca="1">IF(V$5-$I$5&lt;$A83-1," ",IF(V$5-$I$5+1&gt;'Primary Inputs Alt'!$C$17,0,(SUM(OFFSET($I$76,0,V$5-$I$5-$A83+1)))*$C83))</f>
        <v>0</v>
      </c>
      <c r="W83" s="186">
        <f ca="1">IF(W$5-$I$5&lt;$A83-1," ",IF(W$5-$I$5+1&gt;'Primary Inputs Alt'!$C$17,0,(SUM(OFFSET($I$76,0,W$5-$I$5-$A83+1)))*$C83))</f>
        <v>0</v>
      </c>
      <c r="X83" s="186">
        <f ca="1">IF(X$5-$I$5&lt;$A83-1," ",IF(X$5-$I$5+1&gt;'Primary Inputs Alt'!$C$17,0,(SUM(OFFSET($I$76,0,X$5-$I$5-$A83+1)))*$C83))</f>
        <v>0</v>
      </c>
      <c r="Y83" s="186">
        <f ca="1">IF(Y$5-$I$5&lt;$A83-1," ",IF(Y$5-$I$5+1&gt;'Primary Inputs Alt'!$C$17,0,(SUM(OFFSET($I$76,0,Y$5-$I$5-$A83+1)))*$C83))</f>
        <v>0</v>
      </c>
      <c r="Z83" s="186">
        <f ca="1">IF(Z$5-$I$5&lt;$A83-1," ",IF(Z$5-$I$5+1&gt;'Primary Inputs Alt'!$C$17,0,(SUM(OFFSET($I$76,0,Z$5-$I$5-$A83+1)))*$C83))</f>
        <v>0</v>
      </c>
      <c r="AA83" s="186">
        <f ca="1">IF(AA$5-$I$5&lt;$A83-1," ",IF(AA$5-$I$5+1&gt;'Primary Inputs Alt'!$C$17,0,(SUM(OFFSET($I$76,0,AA$5-$I$5-$A83+1)))*$C83))</f>
        <v>0</v>
      </c>
      <c r="AB83" s="186">
        <f ca="1">IF(AB$5-$I$5&lt;$A83-1," ",IF(AB$5-$I$5+1&gt;'Primary Inputs Alt'!$C$17,0,(SUM(OFFSET($I$76,0,AB$5-$I$5-$A83+1)))*$C83))</f>
        <v>0</v>
      </c>
      <c r="AC83" s="186">
        <f ca="1">IF(AC$5-$I$5&lt;$A83-1," ",IF(AC$5-$I$5+1&gt;'Primary Inputs Alt'!$C$17,0,(SUM(OFFSET($I$76,0,AC$5-$I$5-$A83+1)))*$C83))</f>
        <v>0</v>
      </c>
      <c r="AD83" s="186">
        <f ca="1">IF(AD$5-$I$5&lt;$A83-1," ",IF(AD$5-$I$5+1&gt;'Primary Inputs Alt'!$C$17,0,(SUM(OFFSET($I$76,0,AD$5-$I$5-$A83+1)))*$C83))</f>
        <v>0</v>
      </c>
      <c r="AE83" s="186">
        <f ca="1">IF(AE$5-$I$5&lt;$A83-1," ",IF(AE$5-$I$5+1&gt;'Primary Inputs Alt'!$C$17,0,(SUM(OFFSET($I$76,0,AE$5-$I$5-$A83+1)))*$C83))</f>
        <v>0</v>
      </c>
      <c r="AF83" s="186">
        <f ca="1">IF(AF$5-$I$5&lt;$A83-1," ",IF(AF$5-$I$5+1&gt;'Primary Inputs Alt'!$C$17,0,(SUM(OFFSET($I$76,0,AF$5-$I$5-$A83+1)))*$C83))</f>
        <v>0</v>
      </c>
      <c r="AG83" s="186">
        <f ca="1">IF(AG$5-$I$5&lt;$A83-1," ",IF(AG$5-$I$5+1&gt;'Primary Inputs Alt'!$C$17,0,(SUM(OFFSET($I$76,0,AG$5-$I$5-$A83+1)))*$C83))</f>
        <v>0</v>
      </c>
      <c r="AH83" s="186">
        <f ca="1">IF(AH$5-$I$5&lt;$A83-1," ",IF(AH$5-$I$5+1&gt;'Primary Inputs Alt'!$C$17,0,(SUM(OFFSET($I$76,0,AH$5-$I$5-$A83+1)))*$C83))</f>
        <v>0</v>
      </c>
      <c r="AI83" s="186">
        <f ca="1">IF(AI$5-$I$5&lt;$A83-1," ",IF(AI$5-$I$5+1&gt;'Primary Inputs Alt'!$C$17,0,(SUM(OFFSET($I$76,0,AI$5-$I$5-$A83+1)))*$C83))</f>
        <v>0</v>
      </c>
      <c r="AJ83" s="186">
        <f ca="1">IF(AJ$5-$I$5&lt;$A83-1," ",IF(AJ$5-$I$5+1&gt;'Primary Inputs Alt'!$C$17,0,(SUM(OFFSET($I$76,0,AJ$5-$I$5-$A83+1)))*$C83))</f>
        <v>0</v>
      </c>
      <c r="AK83" s="186">
        <f ca="1">IF(AK$5-$I$5&lt;$A83-1," ",IF(AK$5-$I$5+1&gt;'Primary Inputs Alt'!$C$17,0,(SUM(OFFSET($I$76,0,AK$5-$I$5-$A83+1)))*$C83))</f>
        <v>0</v>
      </c>
      <c r="AL83" s="186">
        <f ca="1">IF(AL$5-$I$5&lt;$A83-1," ",IF(AL$5-$I$5+1&gt;'Primary Inputs Alt'!$C$17,0,(SUM(OFFSET($I$76,0,AL$5-$I$5-$A83+1)))*$C83))</f>
        <v>0</v>
      </c>
      <c r="AM83" s="186">
        <f ca="1">IF(AM$5-$I$5&lt;$A83-1," ",IF(AM$5-$I$5+1&gt;'Primary Inputs Alt'!$C$17,0,(SUM(OFFSET($I$76,0,AM$5-$I$5-$A83+1)))*$C83))</f>
        <v>0</v>
      </c>
      <c r="AN83" s="186">
        <f ca="1">IF(AN$5-$I$5&lt;$A83-1," ",IF(AN$5-$I$5+1&gt;'Primary Inputs Alt'!$C$17,0,(SUM(OFFSET($I$76,0,AN$5-$I$5-$A83+1)))*$C83))</f>
        <v>0</v>
      </c>
      <c r="AO83" s="186">
        <f ca="1">IF(AO$5-$I$5&lt;$A83-1," ",IF(AO$5-$I$5+1&gt;'Primary Inputs Alt'!$C$17,0,(SUM(OFFSET($I$76,0,AO$5-$I$5-$A83+1)))*$C83))</f>
        <v>0</v>
      </c>
      <c r="AP83" s="186">
        <f ca="1">IF(AP$5-$I$5&lt;$A83-1," ",IF(AP$5-$I$5+1&gt;'Primary Inputs Alt'!$C$17,0,(SUM(OFFSET($I$76,0,AP$5-$I$5-$A83+1)))*$C83))</f>
        <v>0</v>
      </c>
      <c r="AQ83" s="186">
        <f ca="1">IF(AQ$5-$I$5&lt;$A83-1," ",IF(AQ$5-$I$5+1&gt;'Primary Inputs Alt'!$C$17,0,(SUM(OFFSET($I$76,0,AQ$5-$I$5-$A83+1)))*$C83))</f>
        <v>0</v>
      </c>
      <c r="AR83" s="186">
        <f ca="1">IF(AR$5-$I$5&lt;$A83-1," ",IF(AR$5-$I$5+1&gt;'Primary Inputs Alt'!$C$17,0,(SUM(OFFSET($I$76,0,AR$5-$I$5-$A83+1)))*$C83))</f>
        <v>0</v>
      </c>
      <c r="AS83" s="186">
        <f ca="1">IF(AS$5-$I$5&lt;$A83-1," ",IF(AS$5-$I$5+1&gt;'Primary Inputs Alt'!$C$17,0,(SUM(OFFSET($I$76,0,AS$5-$I$5-$A83+1)))*$C83))</f>
        <v>0</v>
      </c>
      <c r="AT83" s="186">
        <f ca="1">IF(AT$5-$I$5&lt;$A83-1," ",IF(AT$5-$I$5+1&gt;'Primary Inputs Alt'!$C$17,0,(SUM(OFFSET($I$76,0,AT$5-$I$5-$A83+1)))*$C83))</f>
        <v>0</v>
      </c>
      <c r="AU83" s="186">
        <f ca="1">IF(AU$5-$I$5&lt;$A83-1," ",IF(AU$5-$I$5+1&gt;'Primary Inputs Alt'!$C$17,0,(SUM(OFFSET($I$76,0,AU$5-$I$5-$A83+1)))*$C83))</f>
        <v>0</v>
      </c>
      <c r="AV83" s="186">
        <f ca="1">IF(AV$5-$I$5&lt;$A83-1," ",IF(AV$5-$I$5+1&gt;'Primary Inputs Alt'!$C$17,0,(SUM(OFFSET($I$76,0,AV$5-$I$5-$A83+1)))*$C83))</f>
        <v>0</v>
      </c>
      <c r="AW83" s="186">
        <f ca="1">IF(AW$5-$I$5&lt;$A83-1," ",IF(AW$5-$I$5+1&gt;'Primary Inputs Alt'!$C$17,0,(SUM(OFFSET($I$76,0,AW$5-$I$5-$A83+1)))*$C83))</f>
        <v>0</v>
      </c>
      <c r="AX83" s="186">
        <f ca="1">IF(AX$5-$I$5&lt;$A83-1," ",IF(AX$5-$I$5+1&gt;'Primary Inputs Alt'!$C$17,0,(SUM(OFFSET($I$76,0,AX$5-$I$5-$A83+1)))*$C83))</f>
        <v>0</v>
      </c>
      <c r="AY83" s="186">
        <f ca="1">IF(AY$5-$I$5&lt;$A83-1," ",IF(AY$5-$I$5+1&gt;'Primary Inputs Alt'!$C$17,0,(SUM(OFFSET($I$76,0,AY$5-$I$5-$A83+1)))*$C83))</f>
        <v>0</v>
      </c>
      <c r="AZ83" s="186">
        <f ca="1">IF(AZ$5-$I$5&lt;$A83-1," ",IF(AZ$5-$I$5+1&gt;'Primary Inputs Alt'!$C$17,0,(SUM(OFFSET($I$76,0,AZ$5-$I$5-$A83+1)))*$C83))</f>
        <v>0</v>
      </c>
      <c r="BA83" s="186">
        <f ca="1">IF(BA$5-$I$5&lt;$A83-1," ",IF(BA$5-$I$5+1&gt;'Primary Inputs Alt'!$C$17,0,(SUM(OFFSET($I$76,0,BA$5-$I$5-$A83+1)))*$C83))</f>
        <v>0</v>
      </c>
      <c r="BB83" s="186">
        <f ca="1">IF(BB$5-$I$5&lt;$A83-1," ",IF(BB$5-$I$5+1&gt;'Primary Inputs Alt'!$C$17,0,(SUM(OFFSET($I$76,0,BB$5-$I$5-$A83+1)))*$C83))</f>
        <v>0</v>
      </c>
      <c r="BC83" s="186">
        <f ca="1">IF(BC$5-$I$5&lt;$A83-1," ",IF(BC$5-$I$5+1&gt;'Primary Inputs Alt'!$C$17,0,(SUM(OFFSET($I$76,0,BC$5-$I$5-$A83+1)))*$C83))</f>
        <v>0</v>
      </c>
      <c r="BD83" s="186">
        <f ca="1">IF(BD$5-$I$5&lt;$A83-1," ",IF(BD$5-$I$5+1&gt;'Primary Inputs Alt'!$C$17,0,(SUM(OFFSET($I$76,0,BD$5-$I$5-$A83+1)))*$C83))</f>
        <v>0</v>
      </c>
      <c r="BE83" s="186">
        <f ca="1">IF(BE$5-$I$5&lt;$A83-1," ",IF(BE$5-$I$5+1&gt;'Primary Inputs Alt'!$C$17,0,(SUM(OFFSET($I$76,0,BE$5-$I$5-$A83+1)))*$C83))</f>
        <v>0</v>
      </c>
      <c r="BF83" s="186">
        <f ca="1">IF(BF$5-$I$5&lt;$A83-1," ",IF(BF$5-$I$5+1&gt;'Primary Inputs Alt'!$C$17,0,(SUM(OFFSET($I$76,0,BF$5-$I$5-$A83+1)))*$C83))</f>
        <v>0</v>
      </c>
      <c r="BG83" s="134"/>
      <c r="BH83" s="134"/>
      <c r="BI83" s="134"/>
      <c r="BJ83" s="134"/>
      <c r="BK83" s="134"/>
      <c r="BL83" s="134"/>
      <c r="BM83" s="134"/>
      <c r="BN83" s="134"/>
      <c r="BO83" s="134"/>
      <c r="BP83" s="134"/>
      <c r="BQ83" s="134"/>
      <c r="BR83" s="134"/>
      <c r="BS83" s="134"/>
      <c r="BT83" s="134"/>
      <c r="BU83" s="134"/>
      <c r="BV83" s="134"/>
      <c r="BW83" s="134"/>
      <c r="BX83" s="134"/>
      <c r="BY83" s="134"/>
      <c r="BZ83" s="134"/>
      <c r="CA83" s="134"/>
      <c r="CB83" s="134"/>
      <c r="CC83" s="134"/>
      <c r="CD83" s="134"/>
      <c r="CE83" s="134"/>
      <c r="CF83" s="134"/>
      <c r="CG83" s="134"/>
      <c r="CH83" s="134"/>
      <c r="CI83" s="134"/>
      <c r="CJ83" s="134"/>
      <c r="CK83" s="134"/>
      <c r="CL83" s="134"/>
      <c r="CM83" s="134"/>
      <c r="CN83" s="134"/>
      <c r="CO83" s="134"/>
      <c r="CP83" s="134"/>
      <c r="CQ83" s="134"/>
      <c r="CR83" s="134"/>
      <c r="CS83" s="134"/>
      <c r="CT83" s="134"/>
      <c r="CU83" s="134"/>
      <c r="CV83" s="134"/>
      <c r="CW83" s="134"/>
      <c r="CX83" s="134"/>
      <c r="CY83" s="134"/>
      <c r="CZ83" s="134"/>
    </row>
    <row r="84" spans="1:104">
      <c r="A84" s="134">
        <v>4</v>
      </c>
      <c r="B84" s="134" t="s">
        <v>10</v>
      </c>
      <c r="C84" s="134">
        <f ca="1">OFFSET('Primary Inputs Alt'!$E$12,0,$A84-1)</f>
        <v>0</v>
      </c>
      <c r="I84" s="186" t="str">
        <f ca="1">IF(I$5-$I$5&lt;$A84-1," ",IF(I$5-$I$5+1&gt;'Primary Inputs Alt'!$C$17,0,(SUM(OFFSET($I$76,0,I$5-$I$5-$A84+1)))*$C84))</f>
        <v xml:space="preserve"> </v>
      </c>
      <c r="J84" s="186" t="str">
        <f ca="1">IF(J$5-$I$5&lt;$A84-1," ",IF(J$5-$I$5+1&gt;'Primary Inputs Alt'!$C$17,0,(SUM(OFFSET($I$76,0,J$5-$I$5-$A84+1)))*$C84))</f>
        <v xml:space="preserve"> </v>
      </c>
      <c r="K84" s="186" t="str">
        <f ca="1">IF(K$5-$I$5&lt;$A84-1," ",IF(K$5-$I$5+1&gt;'Primary Inputs Alt'!$C$17,0,(SUM(OFFSET($I$76,0,K$5-$I$5-$A84+1)))*$C84))</f>
        <v xml:space="preserve"> </v>
      </c>
      <c r="L84" s="186">
        <f ca="1">IF(L$5-$I$5&lt;$A84-1," ",IF(L$5-$I$5+1&gt;'Primary Inputs Alt'!$C$17,0,(SUM(OFFSET($I$76,0,L$5-$I$5-$A84+1)))*$C84))</f>
        <v>0</v>
      </c>
      <c r="M84" s="186">
        <f ca="1">IF(M$5-$I$5&lt;$A84-1," ",IF(M$5-$I$5+1&gt;'Primary Inputs Alt'!$C$17,0,(SUM(OFFSET($I$76,0,M$5-$I$5-$A84+1)))*$C84))</f>
        <v>0</v>
      </c>
      <c r="N84" s="186">
        <f ca="1">IF(N$5-$I$5&lt;$A84-1," ",IF(N$5-$I$5+1&gt;'Primary Inputs Alt'!$C$17,0,(SUM(OFFSET($I$76,0,N$5-$I$5-$A84+1)))*$C84))</f>
        <v>0</v>
      </c>
      <c r="O84" s="186">
        <f ca="1">IF(O$5-$I$5&lt;$A84-1," ",IF(O$5-$I$5+1&gt;'Primary Inputs Alt'!$C$17,0,(SUM(OFFSET($I$76,0,O$5-$I$5-$A84+1)))*$C84))</f>
        <v>0</v>
      </c>
      <c r="P84" s="186">
        <f ca="1">IF(P$5-$I$5&lt;$A84-1," ",IF(P$5-$I$5+1&gt;'Primary Inputs Alt'!$C$17,0,(SUM(OFFSET($I$76,0,P$5-$I$5-$A84+1)))*$C84))</f>
        <v>0</v>
      </c>
      <c r="Q84" s="186">
        <f ca="1">IF(Q$5-$I$5&lt;$A84-1," ",IF(Q$5-$I$5+1&gt;'Primary Inputs Alt'!$C$17,0,(SUM(OFFSET($I$76,0,Q$5-$I$5-$A84+1)))*$C84))</f>
        <v>0</v>
      </c>
      <c r="R84" s="186">
        <f ca="1">IF(R$5-$I$5&lt;$A84-1," ",IF(R$5-$I$5+1&gt;'Primary Inputs Alt'!$C$17,0,(SUM(OFFSET($I$76,0,R$5-$I$5-$A84+1)))*$C84))</f>
        <v>0</v>
      </c>
      <c r="S84" s="186">
        <f ca="1">IF(S$5-$I$5&lt;$A84-1," ",IF(S$5-$I$5+1&gt;'Primary Inputs Alt'!$C$17,0,(SUM(OFFSET($I$76,0,S$5-$I$5-$A84+1)))*$C84))</f>
        <v>0</v>
      </c>
      <c r="T84" s="186">
        <f ca="1">IF(T$5-$I$5&lt;$A84-1," ",IF(T$5-$I$5+1&gt;'Primary Inputs Alt'!$C$17,0,(SUM(OFFSET($I$76,0,T$5-$I$5-$A84+1)))*$C84))</f>
        <v>0</v>
      </c>
      <c r="U84" s="186">
        <f ca="1">IF(U$5-$I$5&lt;$A84-1," ",IF(U$5-$I$5+1&gt;'Primary Inputs Alt'!$C$17,0,(SUM(OFFSET($I$76,0,U$5-$I$5-$A84+1)))*$C84))</f>
        <v>0</v>
      </c>
      <c r="V84" s="186">
        <f ca="1">IF(V$5-$I$5&lt;$A84-1," ",IF(V$5-$I$5+1&gt;'Primary Inputs Alt'!$C$17,0,(SUM(OFFSET($I$76,0,V$5-$I$5-$A84+1)))*$C84))</f>
        <v>0</v>
      </c>
      <c r="W84" s="186">
        <f ca="1">IF(W$5-$I$5&lt;$A84-1," ",IF(W$5-$I$5+1&gt;'Primary Inputs Alt'!$C$17,0,(SUM(OFFSET($I$76,0,W$5-$I$5-$A84+1)))*$C84))</f>
        <v>0</v>
      </c>
      <c r="X84" s="186">
        <f ca="1">IF(X$5-$I$5&lt;$A84-1," ",IF(X$5-$I$5+1&gt;'Primary Inputs Alt'!$C$17,0,(SUM(OFFSET($I$76,0,X$5-$I$5-$A84+1)))*$C84))</f>
        <v>0</v>
      </c>
      <c r="Y84" s="186">
        <f ca="1">IF(Y$5-$I$5&lt;$A84-1," ",IF(Y$5-$I$5+1&gt;'Primary Inputs Alt'!$C$17,0,(SUM(OFFSET($I$76,0,Y$5-$I$5-$A84+1)))*$C84))</f>
        <v>0</v>
      </c>
      <c r="Z84" s="186">
        <f ca="1">IF(Z$5-$I$5&lt;$A84-1," ",IF(Z$5-$I$5+1&gt;'Primary Inputs Alt'!$C$17,0,(SUM(OFFSET($I$76,0,Z$5-$I$5-$A84+1)))*$C84))</f>
        <v>0</v>
      </c>
      <c r="AA84" s="186">
        <f ca="1">IF(AA$5-$I$5&lt;$A84-1," ",IF(AA$5-$I$5+1&gt;'Primary Inputs Alt'!$C$17,0,(SUM(OFFSET($I$76,0,AA$5-$I$5-$A84+1)))*$C84))</f>
        <v>0</v>
      </c>
      <c r="AB84" s="186">
        <f ca="1">IF(AB$5-$I$5&lt;$A84-1," ",IF(AB$5-$I$5+1&gt;'Primary Inputs Alt'!$C$17,0,(SUM(OFFSET($I$76,0,AB$5-$I$5-$A84+1)))*$C84))</f>
        <v>0</v>
      </c>
      <c r="AC84" s="186">
        <f ca="1">IF(AC$5-$I$5&lt;$A84-1," ",IF(AC$5-$I$5+1&gt;'Primary Inputs Alt'!$C$17,0,(SUM(OFFSET($I$76,0,AC$5-$I$5-$A84+1)))*$C84))</f>
        <v>0</v>
      </c>
      <c r="AD84" s="186">
        <f ca="1">IF(AD$5-$I$5&lt;$A84-1," ",IF(AD$5-$I$5+1&gt;'Primary Inputs Alt'!$C$17,0,(SUM(OFFSET($I$76,0,AD$5-$I$5-$A84+1)))*$C84))</f>
        <v>0</v>
      </c>
      <c r="AE84" s="186">
        <f ca="1">IF(AE$5-$I$5&lt;$A84-1," ",IF(AE$5-$I$5+1&gt;'Primary Inputs Alt'!$C$17,0,(SUM(OFFSET($I$76,0,AE$5-$I$5-$A84+1)))*$C84))</f>
        <v>0</v>
      </c>
      <c r="AF84" s="186">
        <f ca="1">IF(AF$5-$I$5&lt;$A84-1," ",IF(AF$5-$I$5+1&gt;'Primary Inputs Alt'!$C$17,0,(SUM(OFFSET($I$76,0,AF$5-$I$5-$A84+1)))*$C84))</f>
        <v>0</v>
      </c>
      <c r="AG84" s="186">
        <f ca="1">IF(AG$5-$I$5&lt;$A84-1," ",IF(AG$5-$I$5+1&gt;'Primary Inputs Alt'!$C$17,0,(SUM(OFFSET($I$76,0,AG$5-$I$5-$A84+1)))*$C84))</f>
        <v>0</v>
      </c>
      <c r="AH84" s="186">
        <f ca="1">IF(AH$5-$I$5&lt;$A84-1," ",IF(AH$5-$I$5+1&gt;'Primary Inputs Alt'!$C$17,0,(SUM(OFFSET($I$76,0,AH$5-$I$5-$A84+1)))*$C84))</f>
        <v>0</v>
      </c>
      <c r="AI84" s="186">
        <f ca="1">IF(AI$5-$I$5&lt;$A84-1," ",IF(AI$5-$I$5+1&gt;'Primary Inputs Alt'!$C$17,0,(SUM(OFFSET($I$76,0,AI$5-$I$5-$A84+1)))*$C84))</f>
        <v>0</v>
      </c>
      <c r="AJ84" s="186">
        <f ca="1">IF(AJ$5-$I$5&lt;$A84-1," ",IF(AJ$5-$I$5+1&gt;'Primary Inputs Alt'!$C$17,0,(SUM(OFFSET($I$76,0,AJ$5-$I$5-$A84+1)))*$C84))</f>
        <v>0</v>
      </c>
      <c r="AK84" s="186">
        <f ca="1">IF(AK$5-$I$5&lt;$A84-1," ",IF(AK$5-$I$5+1&gt;'Primary Inputs Alt'!$C$17,0,(SUM(OFFSET($I$76,0,AK$5-$I$5-$A84+1)))*$C84))</f>
        <v>0</v>
      </c>
      <c r="AL84" s="186">
        <f ca="1">IF(AL$5-$I$5&lt;$A84-1," ",IF(AL$5-$I$5+1&gt;'Primary Inputs Alt'!$C$17,0,(SUM(OFFSET($I$76,0,AL$5-$I$5-$A84+1)))*$C84))</f>
        <v>0</v>
      </c>
      <c r="AM84" s="186">
        <f ca="1">IF(AM$5-$I$5&lt;$A84-1," ",IF(AM$5-$I$5+1&gt;'Primary Inputs Alt'!$C$17,0,(SUM(OFFSET($I$76,0,AM$5-$I$5-$A84+1)))*$C84))</f>
        <v>0</v>
      </c>
      <c r="AN84" s="186">
        <f ca="1">IF(AN$5-$I$5&lt;$A84-1," ",IF(AN$5-$I$5+1&gt;'Primary Inputs Alt'!$C$17,0,(SUM(OFFSET($I$76,0,AN$5-$I$5-$A84+1)))*$C84))</f>
        <v>0</v>
      </c>
      <c r="AO84" s="186">
        <f ca="1">IF(AO$5-$I$5&lt;$A84-1," ",IF(AO$5-$I$5+1&gt;'Primary Inputs Alt'!$C$17,0,(SUM(OFFSET($I$76,0,AO$5-$I$5-$A84+1)))*$C84))</f>
        <v>0</v>
      </c>
      <c r="AP84" s="186">
        <f ca="1">IF(AP$5-$I$5&lt;$A84-1," ",IF(AP$5-$I$5+1&gt;'Primary Inputs Alt'!$C$17,0,(SUM(OFFSET($I$76,0,AP$5-$I$5-$A84+1)))*$C84))</f>
        <v>0</v>
      </c>
      <c r="AQ84" s="186">
        <f ca="1">IF(AQ$5-$I$5&lt;$A84-1," ",IF(AQ$5-$I$5+1&gt;'Primary Inputs Alt'!$C$17,0,(SUM(OFFSET($I$76,0,AQ$5-$I$5-$A84+1)))*$C84))</f>
        <v>0</v>
      </c>
      <c r="AR84" s="186">
        <f ca="1">IF(AR$5-$I$5&lt;$A84-1," ",IF(AR$5-$I$5+1&gt;'Primary Inputs Alt'!$C$17,0,(SUM(OFFSET($I$76,0,AR$5-$I$5-$A84+1)))*$C84))</f>
        <v>0</v>
      </c>
      <c r="AS84" s="186">
        <f ca="1">IF(AS$5-$I$5&lt;$A84-1," ",IF(AS$5-$I$5+1&gt;'Primary Inputs Alt'!$C$17,0,(SUM(OFFSET($I$76,0,AS$5-$I$5-$A84+1)))*$C84))</f>
        <v>0</v>
      </c>
      <c r="AT84" s="186">
        <f ca="1">IF(AT$5-$I$5&lt;$A84-1," ",IF(AT$5-$I$5+1&gt;'Primary Inputs Alt'!$C$17,0,(SUM(OFFSET($I$76,0,AT$5-$I$5-$A84+1)))*$C84))</f>
        <v>0</v>
      </c>
      <c r="AU84" s="186">
        <f ca="1">IF(AU$5-$I$5&lt;$A84-1," ",IF(AU$5-$I$5+1&gt;'Primary Inputs Alt'!$C$17,0,(SUM(OFFSET($I$76,0,AU$5-$I$5-$A84+1)))*$C84))</f>
        <v>0</v>
      </c>
      <c r="AV84" s="186">
        <f ca="1">IF(AV$5-$I$5&lt;$A84-1," ",IF(AV$5-$I$5+1&gt;'Primary Inputs Alt'!$C$17,0,(SUM(OFFSET($I$76,0,AV$5-$I$5-$A84+1)))*$C84))</f>
        <v>0</v>
      </c>
      <c r="AW84" s="186">
        <f ca="1">IF(AW$5-$I$5&lt;$A84-1," ",IF(AW$5-$I$5+1&gt;'Primary Inputs Alt'!$C$17,0,(SUM(OFFSET($I$76,0,AW$5-$I$5-$A84+1)))*$C84))</f>
        <v>0</v>
      </c>
      <c r="AX84" s="186">
        <f ca="1">IF(AX$5-$I$5&lt;$A84-1," ",IF(AX$5-$I$5+1&gt;'Primary Inputs Alt'!$C$17,0,(SUM(OFFSET($I$76,0,AX$5-$I$5-$A84+1)))*$C84))</f>
        <v>0</v>
      </c>
      <c r="AY84" s="186">
        <f ca="1">IF(AY$5-$I$5&lt;$A84-1," ",IF(AY$5-$I$5+1&gt;'Primary Inputs Alt'!$C$17,0,(SUM(OFFSET($I$76,0,AY$5-$I$5-$A84+1)))*$C84))</f>
        <v>0</v>
      </c>
      <c r="AZ84" s="186">
        <f ca="1">IF(AZ$5-$I$5&lt;$A84-1," ",IF(AZ$5-$I$5+1&gt;'Primary Inputs Alt'!$C$17,0,(SUM(OFFSET($I$76,0,AZ$5-$I$5-$A84+1)))*$C84))</f>
        <v>0</v>
      </c>
      <c r="BA84" s="186">
        <f ca="1">IF(BA$5-$I$5&lt;$A84-1," ",IF(BA$5-$I$5+1&gt;'Primary Inputs Alt'!$C$17,0,(SUM(OFFSET($I$76,0,BA$5-$I$5-$A84+1)))*$C84))</f>
        <v>0</v>
      </c>
      <c r="BB84" s="186">
        <f ca="1">IF(BB$5-$I$5&lt;$A84-1," ",IF(BB$5-$I$5+1&gt;'Primary Inputs Alt'!$C$17,0,(SUM(OFFSET($I$76,0,BB$5-$I$5-$A84+1)))*$C84))</f>
        <v>0</v>
      </c>
      <c r="BC84" s="186">
        <f ca="1">IF(BC$5-$I$5&lt;$A84-1," ",IF(BC$5-$I$5+1&gt;'Primary Inputs Alt'!$C$17,0,(SUM(OFFSET($I$76,0,BC$5-$I$5-$A84+1)))*$C84))</f>
        <v>0</v>
      </c>
      <c r="BD84" s="186">
        <f ca="1">IF(BD$5-$I$5&lt;$A84-1," ",IF(BD$5-$I$5+1&gt;'Primary Inputs Alt'!$C$17,0,(SUM(OFFSET($I$76,0,BD$5-$I$5-$A84+1)))*$C84))</f>
        <v>0</v>
      </c>
      <c r="BE84" s="186">
        <f ca="1">IF(BE$5-$I$5&lt;$A84-1," ",IF(BE$5-$I$5+1&gt;'Primary Inputs Alt'!$C$17,0,(SUM(OFFSET($I$76,0,BE$5-$I$5-$A84+1)))*$C84))</f>
        <v>0</v>
      </c>
      <c r="BF84" s="186">
        <f ca="1">IF(BF$5-$I$5&lt;$A84-1," ",IF(BF$5-$I$5+1&gt;'Primary Inputs Alt'!$C$17,0,(SUM(OFFSET($I$76,0,BF$5-$I$5-$A84+1)))*$C84))</f>
        <v>0</v>
      </c>
      <c r="BG84" s="134"/>
      <c r="BH84" s="134"/>
      <c r="BI84" s="134"/>
      <c r="BJ84" s="134"/>
      <c r="BK84" s="134"/>
      <c r="BL84" s="134"/>
      <c r="BM84" s="134"/>
      <c r="BN84" s="134"/>
      <c r="BO84" s="134"/>
      <c r="BP84" s="134"/>
      <c r="BQ84" s="134"/>
      <c r="BR84" s="134"/>
      <c r="BS84" s="134"/>
      <c r="BT84" s="134"/>
      <c r="BU84" s="134"/>
      <c r="BV84" s="134"/>
      <c r="BW84" s="134"/>
      <c r="BX84" s="134"/>
      <c r="BY84" s="134"/>
      <c r="BZ84" s="134"/>
      <c r="CA84" s="134"/>
      <c r="CB84" s="134"/>
      <c r="CC84" s="134"/>
      <c r="CD84" s="134"/>
      <c r="CE84" s="134"/>
      <c r="CF84" s="134"/>
      <c r="CG84" s="134"/>
      <c r="CH84" s="134"/>
      <c r="CI84" s="134"/>
      <c r="CJ84" s="134"/>
      <c r="CK84" s="134"/>
      <c r="CL84" s="134"/>
      <c r="CM84" s="134"/>
      <c r="CN84" s="134"/>
      <c r="CO84" s="134"/>
      <c r="CP84" s="134"/>
      <c r="CQ84" s="134"/>
      <c r="CR84" s="134"/>
      <c r="CS84" s="134"/>
      <c r="CT84" s="134"/>
      <c r="CU84" s="134"/>
      <c r="CV84" s="134"/>
      <c r="CW84" s="134"/>
      <c r="CX84" s="134"/>
      <c r="CY84" s="134"/>
      <c r="CZ84" s="134"/>
    </row>
    <row r="85" spans="1:104">
      <c r="A85" s="134">
        <v>5</v>
      </c>
      <c r="B85" s="134" t="s">
        <v>11</v>
      </c>
      <c r="C85" s="134">
        <f ca="1">OFFSET('Primary Inputs Alt'!$E$12,0,$A85-1)</f>
        <v>0</v>
      </c>
      <c r="I85" s="186" t="str">
        <f ca="1">IF(I$5-$I$5&lt;$A85-1," ",IF(I$5-$I$5+1&gt;'Primary Inputs Alt'!$C$17,0,(SUM(OFFSET($I$76,0,I$5-$I$5-$A85+1)))*$C85))</f>
        <v xml:space="preserve"> </v>
      </c>
      <c r="J85" s="186" t="str">
        <f ca="1">IF(J$5-$I$5&lt;$A85-1," ",IF(J$5-$I$5+1&gt;'Primary Inputs Alt'!$C$17,0,(SUM(OFFSET($I$76,0,J$5-$I$5-$A85+1)))*$C85))</f>
        <v xml:space="preserve"> </v>
      </c>
      <c r="K85" s="186" t="str">
        <f ca="1">IF(K$5-$I$5&lt;$A85-1," ",IF(K$5-$I$5+1&gt;'Primary Inputs Alt'!$C$17,0,(SUM(OFFSET($I$76,0,K$5-$I$5-$A85+1)))*$C85))</f>
        <v xml:space="preserve"> </v>
      </c>
      <c r="L85" s="186" t="str">
        <f ca="1">IF(L$5-$I$5&lt;$A85-1," ",IF(L$5-$I$5+1&gt;'Primary Inputs Alt'!$C$17,0,(SUM(OFFSET($I$76,0,L$5-$I$5-$A85+1)))*$C85))</f>
        <v xml:space="preserve"> </v>
      </c>
      <c r="M85" s="186">
        <f ca="1">IF(M$5-$I$5&lt;$A85-1," ",IF(M$5-$I$5+1&gt;'Primary Inputs Alt'!$C$17,0,(SUM(OFFSET($I$76,0,M$5-$I$5-$A85+1)))*$C85))</f>
        <v>0</v>
      </c>
      <c r="N85" s="186">
        <f ca="1">IF(N$5-$I$5&lt;$A85-1," ",IF(N$5-$I$5+1&gt;'Primary Inputs Alt'!$C$17,0,(SUM(OFFSET($I$76,0,N$5-$I$5-$A85+1)))*$C85))</f>
        <v>0</v>
      </c>
      <c r="O85" s="186">
        <f ca="1">IF(O$5-$I$5&lt;$A85-1," ",IF(O$5-$I$5+1&gt;'Primary Inputs Alt'!$C$17,0,(SUM(OFFSET($I$76,0,O$5-$I$5-$A85+1)))*$C85))</f>
        <v>0</v>
      </c>
      <c r="P85" s="186">
        <f ca="1">IF(P$5-$I$5&lt;$A85-1," ",IF(P$5-$I$5+1&gt;'Primary Inputs Alt'!$C$17,0,(SUM(OFFSET($I$76,0,P$5-$I$5-$A85+1)))*$C85))</f>
        <v>0</v>
      </c>
      <c r="Q85" s="186">
        <f ca="1">IF(Q$5-$I$5&lt;$A85-1," ",IF(Q$5-$I$5+1&gt;'Primary Inputs Alt'!$C$17,0,(SUM(OFFSET($I$76,0,Q$5-$I$5-$A85+1)))*$C85))</f>
        <v>0</v>
      </c>
      <c r="R85" s="186">
        <f ca="1">IF(R$5-$I$5&lt;$A85-1," ",IF(R$5-$I$5+1&gt;'Primary Inputs Alt'!$C$17,0,(SUM(OFFSET($I$76,0,R$5-$I$5-$A85+1)))*$C85))</f>
        <v>0</v>
      </c>
      <c r="S85" s="186">
        <f ca="1">IF(S$5-$I$5&lt;$A85-1," ",IF(S$5-$I$5+1&gt;'Primary Inputs Alt'!$C$17,0,(SUM(OFFSET($I$76,0,S$5-$I$5-$A85+1)))*$C85))</f>
        <v>0</v>
      </c>
      <c r="T85" s="186">
        <f ca="1">IF(T$5-$I$5&lt;$A85-1," ",IF(T$5-$I$5+1&gt;'Primary Inputs Alt'!$C$17,0,(SUM(OFFSET($I$76,0,T$5-$I$5-$A85+1)))*$C85))</f>
        <v>0</v>
      </c>
      <c r="U85" s="186">
        <f ca="1">IF(U$5-$I$5&lt;$A85-1," ",IF(U$5-$I$5+1&gt;'Primary Inputs Alt'!$C$17,0,(SUM(OFFSET($I$76,0,U$5-$I$5-$A85+1)))*$C85))</f>
        <v>0</v>
      </c>
      <c r="V85" s="186">
        <f ca="1">IF(V$5-$I$5&lt;$A85-1," ",IF(V$5-$I$5+1&gt;'Primary Inputs Alt'!$C$17,0,(SUM(OFFSET($I$76,0,V$5-$I$5-$A85+1)))*$C85))</f>
        <v>0</v>
      </c>
      <c r="W85" s="186">
        <f ca="1">IF(W$5-$I$5&lt;$A85-1," ",IF(W$5-$I$5+1&gt;'Primary Inputs Alt'!$C$17,0,(SUM(OFFSET($I$76,0,W$5-$I$5-$A85+1)))*$C85))</f>
        <v>0</v>
      </c>
      <c r="X85" s="186">
        <f ca="1">IF(X$5-$I$5&lt;$A85-1," ",IF(X$5-$I$5+1&gt;'Primary Inputs Alt'!$C$17,0,(SUM(OFFSET($I$76,0,X$5-$I$5-$A85+1)))*$C85))</f>
        <v>0</v>
      </c>
      <c r="Y85" s="186">
        <f ca="1">IF(Y$5-$I$5&lt;$A85-1," ",IF(Y$5-$I$5+1&gt;'Primary Inputs Alt'!$C$17,0,(SUM(OFFSET($I$76,0,Y$5-$I$5-$A85+1)))*$C85))</f>
        <v>0</v>
      </c>
      <c r="Z85" s="186">
        <f ca="1">IF(Z$5-$I$5&lt;$A85-1," ",IF(Z$5-$I$5+1&gt;'Primary Inputs Alt'!$C$17,0,(SUM(OFFSET($I$76,0,Z$5-$I$5-$A85+1)))*$C85))</f>
        <v>0</v>
      </c>
      <c r="AA85" s="186">
        <f ca="1">IF(AA$5-$I$5&lt;$A85-1," ",IF(AA$5-$I$5+1&gt;'Primary Inputs Alt'!$C$17,0,(SUM(OFFSET($I$76,0,AA$5-$I$5-$A85+1)))*$C85))</f>
        <v>0</v>
      </c>
      <c r="AB85" s="186">
        <f ca="1">IF(AB$5-$I$5&lt;$A85-1," ",IF(AB$5-$I$5+1&gt;'Primary Inputs Alt'!$C$17,0,(SUM(OFFSET($I$76,0,AB$5-$I$5-$A85+1)))*$C85))</f>
        <v>0</v>
      </c>
      <c r="AC85" s="186">
        <f ca="1">IF(AC$5-$I$5&lt;$A85-1," ",IF(AC$5-$I$5+1&gt;'Primary Inputs Alt'!$C$17,0,(SUM(OFFSET($I$76,0,AC$5-$I$5-$A85+1)))*$C85))</f>
        <v>0</v>
      </c>
      <c r="AD85" s="186">
        <f ca="1">IF(AD$5-$I$5&lt;$A85-1," ",IF(AD$5-$I$5+1&gt;'Primary Inputs Alt'!$C$17,0,(SUM(OFFSET($I$76,0,AD$5-$I$5-$A85+1)))*$C85))</f>
        <v>0</v>
      </c>
      <c r="AE85" s="186">
        <f ca="1">IF(AE$5-$I$5&lt;$A85-1," ",IF(AE$5-$I$5+1&gt;'Primary Inputs Alt'!$C$17,0,(SUM(OFFSET($I$76,0,AE$5-$I$5-$A85+1)))*$C85))</f>
        <v>0</v>
      </c>
      <c r="AF85" s="186">
        <f ca="1">IF(AF$5-$I$5&lt;$A85-1," ",IF(AF$5-$I$5+1&gt;'Primary Inputs Alt'!$C$17,0,(SUM(OFFSET($I$76,0,AF$5-$I$5-$A85+1)))*$C85))</f>
        <v>0</v>
      </c>
      <c r="AG85" s="186">
        <f ca="1">IF(AG$5-$I$5&lt;$A85-1," ",IF(AG$5-$I$5+1&gt;'Primary Inputs Alt'!$C$17,0,(SUM(OFFSET($I$76,0,AG$5-$I$5-$A85+1)))*$C85))</f>
        <v>0</v>
      </c>
      <c r="AH85" s="186">
        <f ca="1">IF(AH$5-$I$5&lt;$A85-1," ",IF(AH$5-$I$5+1&gt;'Primary Inputs Alt'!$C$17,0,(SUM(OFFSET($I$76,0,AH$5-$I$5-$A85+1)))*$C85))</f>
        <v>0</v>
      </c>
      <c r="AI85" s="186">
        <f ca="1">IF(AI$5-$I$5&lt;$A85-1," ",IF(AI$5-$I$5+1&gt;'Primary Inputs Alt'!$C$17,0,(SUM(OFFSET($I$76,0,AI$5-$I$5-$A85+1)))*$C85))</f>
        <v>0</v>
      </c>
      <c r="AJ85" s="186">
        <f ca="1">IF(AJ$5-$I$5&lt;$A85-1," ",IF(AJ$5-$I$5+1&gt;'Primary Inputs Alt'!$C$17,0,(SUM(OFFSET($I$76,0,AJ$5-$I$5-$A85+1)))*$C85))</f>
        <v>0</v>
      </c>
      <c r="AK85" s="186">
        <f ca="1">IF(AK$5-$I$5&lt;$A85-1," ",IF(AK$5-$I$5+1&gt;'Primary Inputs Alt'!$C$17,0,(SUM(OFFSET($I$76,0,AK$5-$I$5-$A85+1)))*$C85))</f>
        <v>0</v>
      </c>
      <c r="AL85" s="186">
        <f ca="1">IF(AL$5-$I$5&lt;$A85-1," ",IF(AL$5-$I$5+1&gt;'Primary Inputs Alt'!$C$17,0,(SUM(OFFSET($I$76,0,AL$5-$I$5-$A85+1)))*$C85))</f>
        <v>0</v>
      </c>
      <c r="AM85" s="186">
        <f ca="1">IF(AM$5-$I$5&lt;$A85-1," ",IF(AM$5-$I$5+1&gt;'Primary Inputs Alt'!$C$17,0,(SUM(OFFSET($I$76,0,AM$5-$I$5-$A85+1)))*$C85))</f>
        <v>0</v>
      </c>
      <c r="AN85" s="186">
        <f ca="1">IF(AN$5-$I$5&lt;$A85-1," ",IF(AN$5-$I$5+1&gt;'Primary Inputs Alt'!$C$17,0,(SUM(OFFSET($I$76,0,AN$5-$I$5-$A85+1)))*$C85))</f>
        <v>0</v>
      </c>
      <c r="AO85" s="186">
        <f ca="1">IF(AO$5-$I$5&lt;$A85-1," ",IF(AO$5-$I$5+1&gt;'Primary Inputs Alt'!$C$17,0,(SUM(OFFSET($I$76,0,AO$5-$I$5-$A85+1)))*$C85))</f>
        <v>0</v>
      </c>
      <c r="AP85" s="186">
        <f ca="1">IF(AP$5-$I$5&lt;$A85-1," ",IF(AP$5-$I$5+1&gt;'Primary Inputs Alt'!$C$17,0,(SUM(OFFSET($I$76,0,AP$5-$I$5-$A85+1)))*$C85))</f>
        <v>0</v>
      </c>
      <c r="AQ85" s="186">
        <f ca="1">IF(AQ$5-$I$5&lt;$A85-1," ",IF(AQ$5-$I$5+1&gt;'Primary Inputs Alt'!$C$17,0,(SUM(OFFSET($I$76,0,AQ$5-$I$5-$A85+1)))*$C85))</f>
        <v>0</v>
      </c>
      <c r="AR85" s="186">
        <f ca="1">IF(AR$5-$I$5&lt;$A85-1," ",IF(AR$5-$I$5+1&gt;'Primary Inputs Alt'!$C$17,0,(SUM(OFFSET($I$76,0,AR$5-$I$5-$A85+1)))*$C85))</f>
        <v>0</v>
      </c>
      <c r="AS85" s="186">
        <f ca="1">IF(AS$5-$I$5&lt;$A85-1," ",IF(AS$5-$I$5+1&gt;'Primary Inputs Alt'!$C$17,0,(SUM(OFFSET($I$76,0,AS$5-$I$5-$A85+1)))*$C85))</f>
        <v>0</v>
      </c>
      <c r="AT85" s="186">
        <f ca="1">IF(AT$5-$I$5&lt;$A85-1," ",IF(AT$5-$I$5+1&gt;'Primary Inputs Alt'!$C$17,0,(SUM(OFFSET($I$76,0,AT$5-$I$5-$A85+1)))*$C85))</f>
        <v>0</v>
      </c>
      <c r="AU85" s="186">
        <f ca="1">IF(AU$5-$I$5&lt;$A85-1," ",IF(AU$5-$I$5+1&gt;'Primary Inputs Alt'!$C$17,0,(SUM(OFFSET($I$76,0,AU$5-$I$5-$A85+1)))*$C85))</f>
        <v>0</v>
      </c>
      <c r="AV85" s="186">
        <f ca="1">IF(AV$5-$I$5&lt;$A85-1," ",IF(AV$5-$I$5+1&gt;'Primary Inputs Alt'!$C$17,0,(SUM(OFFSET($I$76,0,AV$5-$I$5-$A85+1)))*$C85))</f>
        <v>0</v>
      </c>
      <c r="AW85" s="186">
        <f ca="1">IF(AW$5-$I$5&lt;$A85-1," ",IF(AW$5-$I$5+1&gt;'Primary Inputs Alt'!$C$17,0,(SUM(OFFSET($I$76,0,AW$5-$I$5-$A85+1)))*$C85))</f>
        <v>0</v>
      </c>
      <c r="AX85" s="186">
        <f ca="1">IF(AX$5-$I$5&lt;$A85-1," ",IF(AX$5-$I$5+1&gt;'Primary Inputs Alt'!$C$17,0,(SUM(OFFSET($I$76,0,AX$5-$I$5-$A85+1)))*$C85))</f>
        <v>0</v>
      </c>
      <c r="AY85" s="186">
        <f ca="1">IF(AY$5-$I$5&lt;$A85-1," ",IF(AY$5-$I$5+1&gt;'Primary Inputs Alt'!$C$17,0,(SUM(OFFSET($I$76,0,AY$5-$I$5-$A85+1)))*$C85))</f>
        <v>0</v>
      </c>
      <c r="AZ85" s="186">
        <f ca="1">IF(AZ$5-$I$5&lt;$A85-1," ",IF(AZ$5-$I$5+1&gt;'Primary Inputs Alt'!$C$17,0,(SUM(OFFSET($I$76,0,AZ$5-$I$5-$A85+1)))*$C85))</f>
        <v>0</v>
      </c>
      <c r="BA85" s="186">
        <f ca="1">IF(BA$5-$I$5&lt;$A85-1," ",IF(BA$5-$I$5+1&gt;'Primary Inputs Alt'!$C$17,0,(SUM(OFFSET($I$76,0,BA$5-$I$5-$A85+1)))*$C85))</f>
        <v>0</v>
      </c>
      <c r="BB85" s="186">
        <f ca="1">IF(BB$5-$I$5&lt;$A85-1," ",IF(BB$5-$I$5+1&gt;'Primary Inputs Alt'!$C$17,0,(SUM(OFFSET($I$76,0,BB$5-$I$5-$A85+1)))*$C85))</f>
        <v>0</v>
      </c>
      <c r="BC85" s="186">
        <f ca="1">IF(BC$5-$I$5&lt;$A85-1," ",IF(BC$5-$I$5+1&gt;'Primary Inputs Alt'!$C$17,0,(SUM(OFFSET($I$76,0,BC$5-$I$5-$A85+1)))*$C85))</f>
        <v>0</v>
      </c>
      <c r="BD85" s="186">
        <f ca="1">IF(BD$5-$I$5&lt;$A85-1," ",IF(BD$5-$I$5+1&gt;'Primary Inputs Alt'!$C$17,0,(SUM(OFFSET($I$76,0,BD$5-$I$5-$A85+1)))*$C85))</f>
        <v>0</v>
      </c>
      <c r="BE85" s="186">
        <f ca="1">IF(BE$5-$I$5&lt;$A85-1," ",IF(BE$5-$I$5+1&gt;'Primary Inputs Alt'!$C$17,0,(SUM(OFFSET($I$76,0,BE$5-$I$5-$A85+1)))*$C85))</f>
        <v>0</v>
      </c>
      <c r="BF85" s="186">
        <f ca="1">IF(BF$5-$I$5&lt;$A85-1," ",IF(BF$5-$I$5+1&gt;'Primary Inputs Alt'!$C$17,0,(SUM(OFFSET($I$76,0,BF$5-$I$5-$A85+1)))*$C85))</f>
        <v>0</v>
      </c>
      <c r="BG85" s="134"/>
      <c r="BH85" s="134"/>
      <c r="BI85" s="134"/>
      <c r="BJ85" s="134"/>
      <c r="BK85" s="134"/>
      <c r="BL85" s="134"/>
      <c r="BM85" s="134"/>
      <c r="BN85" s="134"/>
      <c r="BO85" s="134"/>
      <c r="BP85" s="134"/>
      <c r="BQ85" s="134"/>
      <c r="BR85" s="134"/>
      <c r="BS85" s="134"/>
      <c r="BT85" s="134"/>
      <c r="BU85" s="134"/>
      <c r="BV85" s="134"/>
      <c r="BW85" s="134"/>
      <c r="BX85" s="134"/>
      <c r="BY85" s="134"/>
      <c r="BZ85" s="134"/>
      <c r="CA85" s="134"/>
      <c r="CB85" s="134"/>
      <c r="CC85" s="134"/>
      <c r="CD85" s="134"/>
      <c r="CE85" s="134"/>
      <c r="CF85" s="134"/>
      <c r="CG85" s="134"/>
      <c r="CH85" s="134"/>
      <c r="CI85" s="134"/>
      <c r="CJ85" s="134"/>
      <c r="CK85" s="134"/>
      <c r="CL85" s="134"/>
      <c r="CM85" s="134"/>
      <c r="CN85" s="134"/>
      <c r="CO85" s="134"/>
      <c r="CP85" s="134"/>
      <c r="CQ85" s="134"/>
      <c r="CR85" s="134"/>
      <c r="CS85" s="134"/>
      <c r="CT85" s="134"/>
      <c r="CU85" s="134"/>
      <c r="CV85" s="134"/>
      <c r="CW85" s="134"/>
      <c r="CX85" s="134"/>
      <c r="CY85" s="134"/>
      <c r="CZ85" s="134"/>
    </row>
    <row r="86" spans="1:104">
      <c r="A86" s="134">
        <v>6</v>
      </c>
      <c r="B86" s="134" t="s">
        <v>178</v>
      </c>
      <c r="C86" s="134">
        <f ca="1">OFFSET('Primary Inputs Alt'!$E$12,0,$A86-1)</f>
        <v>0</v>
      </c>
      <c r="I86" s="186" t="str">
        <f ca="1">IF(I$5-$I$5&lt;$A86-1," ",IF(I$5-$I$5+1&gt;'Primary Inputs Alt'!$C$17,0,(SUM(OFFSET($I$76,0,I$5-$I$5-$A86+1)))*$C86))</f>
        <v xml:space="preserve"> </v>
      </c>
      <c r="J86" s="186" t="str">
        <f ca="1">IF(J$5-$I$5&lt;$A86-1," ",IF(J$5-$I$5+1&gt;'Primary Inputs Alt'!$C$17,0,(SUM(OFFSET($I$76,0,J$5-$I$5-$A86+1)))*$C86))</f>
        <v xml:space="preserve"> </v>
      </c>
      <c r="K86" s="186" t="str">
        <f ca="1">IF(K$5-$I$5&lt;$A86-1," ",IF(K$5-$I$5+1&gt;'Primary Inputs Alt'!$C$17,0,(SUM(OFFSET($I$76,0,K$5-$I$5-$A86+1)))*$C86))</f>
        <v xml:space="preserve"> </v>
      </c>
      <c r="L86" s="186" t="str">
        <f ca="1">IF(L$5-$I$5&lt;$A86-1," ",IF(L$5-$I$5+1&gt;'Primary Inputs Alt'!$C$17,0,(SUM(OFFSET($I$76,0,L$5-$I$5-$A86+1)))*$C86))</f>
        <v xml:space="preserve"> </v>
      </c>
      <c r="M86" s="186" t="str">
        <f ca="1">IF(M$5-$I$5&lt;$A86-1," ",IF(M$5-$I$5+1&gt;'Primary Inputs Alt'!$C$17,0,(SUM(OFFSET($I$76,0,M$5-$I$5-$A86+1)))*$C86))</f>
        <v xml:space="preserve"> </v>
      </c>
      <c r="N86" s="186">
        <f ca="1">IF(N$5-$I$5&lt;$A86-1," ",IF(N$5-$I$5+1&gt;'Primary Inputs Alt'!$C$17,0,(SUM(OFFSET($I$76,0,N$5-$I$5-$A86+1)))*$C86))</f>
        <v>0</v>
      </c>
      <c r="O86" s="186">
        <f ca="1">IF(O$5-$I$5&lt;$A86-1," ",IF(O$5-$I$5+1&gt;'Primary Inputs Alt'!$C$17,0,(SUM(OFFSET($I$76,0,O$5-$I$5-$A86+1)))*$C86))</f>
        <v>0</v>
      </c>
      <c r="P86" s="186">
        <f ca="1">IF(P$5-$I$5&lt;$A86-1," ",IF(P$5-$I$5+1&gt;'Primary Inputs Alt'!$C$17,0,(SUM(OFFSET($I$76,0,P$5-$I$5-$A86+1)))*$C86))</f>
        <v>0</v>
      </c>
      <c r="Q86" s="186">
        <f ca="1">IF(Q$5-$I$5&lt;$A86-1," ",IF(Q$5-$I$5+1&gt;'Primary Inputs Alt'!$C$17,0,(SUM(OFFSET($I$76,0,Q$5-$I$5-$A86+1)))*$C86))</f>
        <v>0</v>
      </c>
      <c r="R86" s="186">
        <f ca="1">IF(R$5-$I$5&lt;$A86-1," ",IF(R$5-$I$5+1&gt;'Primary Inputs Alt'!$C$17,0,(SUM(OFFSET($I$76,0,R$5-$I$5-$A86+1)))*$C86))</f>
        <v>0</v>
      </c>
      <c r="S86" s="186">
        <f ca="1">IF(S$5-$I$5&lt;$A86-1," ",IF(S$5-$I$5+1&gt;'Primary Inputs Alt'!$C$17,0,(SUM(OFFSET($I$76,0,S$5-$I$5-$A86+1)))*$C86))</f>
        <v>0</v>
      </c>
      <c r="T86" s="186">
        <f ca="1">IF(T$5-$I$5&lt;$A86-1," ",IF(T$5-$I$5+1&gt;'Primary Inputs Alt'!$C$17,0,(SUM(OFFSET($I$76,0,T$5-$I$5-$A86+1)))*$C86))</f>
        <v>0</v>
      </c>
      <c r="U86" s="186">
        <f ca="1">IF(U$5-$I$5&lt;$A86-1," ",IF(U$5-$I$5+1&gt;'Primary Inputs Alt'!$C$17,0,(SUM(OFFSET($I$76,0,U$5-$I$5-$A86+1)))*$C86))</f>
        <v>0</v>
      </c>
      <c r="V86" s="186">
        <f ca="1">IF(V$5-$I$5&lt;$A86-1," ",IF(V$5-$I$5+1&gt;'Primary Inputs Alt'!$C$17,0,(SUM(OFFSET($I$76,0,V$5-$I$5-$A86+1)))*$C86))</f>
        <v>0</v>
      </c>
      <c r="W86" s="186">
        <f ca="1">IF(W$5-$I$5&lt;$A86-1," ",IF(W$5-$I$5+1&gt;'Primary Inputs Alt'!$C$17,0,(SUM(OFFSET($I$76,0,W$5-$I$5-$A86+1)))*$C86))</f>
        <v>0</v>
      </c>
      <c r="X86" s="186">
        <f ca="1">IF(X$5-$I$5&lt;$A86-1," ",IF(X$5-$I$5+1&gt;'Primary Inputs Alt'!$C$17,0,(SUM(OFFSET($I$76,0,X$5-$I$5-$A86+1)))*$C86))</f>
        <v>0</v>
      </c>
      <c r="Y86" s="186">
        <f ca="1">IF(Y$5-$I$5&lt;$A86-1," ",IF(Y$5-$I$5+1&gt;'Primary Inputs Alt'!$C$17,0,(SUM(OFFSET($I$76,0,Y$5-$I$5-$A86+1)))*$C86))</f>
        <v>0</v>
      </c>
      <c r="Z86" s="186">
        <f ca="1">IF(Z$5-$I$5&lt;$A86-1," ",IF(Z$5-$I$5+1&gt;'Primary Inputs Alt'!$C$17,0,(SUM(OFFSET($I$76,0,Z$5-$I$5-$A86+1)))*$C86))</f>
        <v>0</v>
      </c>
      <c r="AA86" s="186">
        <f ca="1">IF(AA$5-$I$5&lt;$A86-1," ",IF(AA$5-$I$5+1&gt;'Primary Inputs Alt'!$C$17,0,(SUM(OFFSET($I$76,0,AA$5-$I$5-$A86+1)))*$C86))</f>
        <v>0</v>
      </c>
      <c r="AB86" s="186">
        <f ca="1">IF(AB$5-$I$5&lt;$A86-1," ",IF(AB$5-$I$5+1&gt;'Primary Inputs Alt'!$C$17,0,(SUM(OFFSET($I$76,0,AB$5-$I$5-$A86+1)))*$C86))</f>
        <v>0</v>
      </c>
      <c r="AC86" s="186">
        <f ca="1">IF(AC$5-$I$5&lt;$A86-1," ",IF(AC$5-$I$5+1&gt;'Primary Inputs Alt'!$C$17,0,(SUM(OFFSET($I$76,0,AC$5-$I$5-$A86+1)))*$C86))</f>
        <v>0</v>
      </c>
      <c r="AD86" s="186">
        <f ca="1">IF(AD$5-$I$5&lt;$A86-1," ",IF(AD$5-$I$5+1&gt;'Primary Inputs Alt'!$C$17,0,(SUM(OFFSET($I$76,0,AD$5-$I$5-$A86+1)))*$C86))</f>
        <v>0</v>
      </c>
      <c r="AE86" s="186">
        <f ca="1">IF(AE$5-$I$5&lt;$A86-1," ",IF(AE$5-$I$5+1&gt;'Primary Inputs Alt'!$C$17,0,(SUM(OFFSET($I$76,0,AE$5-$I$5-$A86+1)))*$C86))</f>
        <v>0</v>
      </c>
      <c r="AF86" s="186">
        <f ca="1">IF(AF$5-$I$5&lt;$A86-1," ",IF(AF$5-$I$5+1&gt;'Primary Inputs Alt'!$C$17,0,(SUM(OFFSET($I$76,0,AF$5-$I$5-$A86+1)))*$C86))</f>
        <v>0</v>
      </c>
      <c r="AG86" s="186">
        <f ca="1">IF(AG$5-$I$5&lt;$A86-1," ",IF(AG$5-$I$5+1&gt;'Primary Inputs Alt'!$C$17,0,(SUM(OFFSET($I$76,0,AG$5-$I$5-$A86+1)))*$C86))</f>
        <v>0</v>
      </c>
      <c r="AH86" s="186">
        <f ca="1">IF(AH$5-$I$5&lt;$A86-1," ",IF(AH$5-$I$5+1&gt;'Primary Inputs Alt'!$C$17,0,(SUM(OFFSET($I$76,0,AH$5-$I$5-$A86+1)))*$C86))</f>
        <v>0</v>
      </c>
      <c r="AI86" s="186">
        <f ca="1">IF(AI$5-$I$5&lt;$A86-1," ",IF(AI$5-$I$5+1&gt;'Primary Inputs Alt'!$C$17,0,(SUM(OFFSET($I$76,0,AI$5-$I$5-$A86+1)))*$C86))</f>
        <v>0</v>
      </c>
      <c r="AJ86" s="186">
        <f ca="1">IF(AJ$5-$I$5&lt;$A86-1," ",IF(AJ$5-$I$5+1&gt;'Primary Inputs Alt'!$C$17,0,(SUM(OFFSET($I$76,0,AJ$5-$I$5-$A86+1)))*$C86))</f>
        <v>0</v>
      </c>
      <c r="AK86" s="186">
        <f ca="1">IF(AK$5-$I$5&lt;$A86-1," ",IF(AK$5-$I$5+1&gt;'Primary Inputs Alt'!$C$17,0,(SUM(OFFSET($I$76,0,AK$5-$I$5-$A86+1)))*$C86))</f>
        <v>0</v>
      </c>
      <c r="AL86" s="186">
        <f ca="1">IF(AL$5-$I$5&lt;$A86-1," ",IF(AL$5-$I$5+1&gt;'Primary Inputs Alt'!$C$17,0,(SUM(OFFSET($I$76,0,AL$5-$I$5-$A86+1)))*$C86))</f>
        <v>0</v>
      </c>
      <c r="AM86" s="186">
        <f ca="1">IF(AM$5-$I$5&lt;$A86-1," ",IF(AM$5-$I$5+1&gt;'Primary Inputs Alt'!$C$17,0,(SUM(OFFSET($I$76,0,AM$5-$I$5-$A86+1)))*$C86))</f>
        <v>0</v>
      </c>
      <c r="AN86" s="186">
        <f ca="1">IF(AN$5-$I$5&lt;$A86-1," ",IF(AN$5-$I$5+1&gt;'Primary Inputs Alt'!$C$17,0,(SUM(OFFSET($I$76,0,AN$5-$I$5-$A86+1)))*$C86))</f>
        <v>0</v>
      </c>
      <c r="AO86" s="186">
        <f ca="1">IF(AO$5-$I$5&lt;$A86-1," ",IF(AO$5-$I$5+1&gt;'Primary Inputs Alt'!$C$17,0,(SUM(OFFSET($I$76,0,AO$5-$I$5-$A86+1)))*$C86))</f>
        <v>0</v>
      </c>
      <c r="AP86" s="186">
        <f ca="1">IF(AP$5-$I$5&lt;$A86-1," ",IF(AP$5-$I$5+1&gt;'Primary Inputs Alt'!$C$17,0,(SUM(OFFSET($I$76,0,AP$5-$I$5-$A86+1)))*$C86))</f>
        <v>0</v>
      </c>
      <c r="AQ86" s="186">
        <f ca="1">IF(AQ$5-$I$5&lt;$A86-1," ",IF(AQ$5-$I$5+1&gt;'Primary Inputs Alt'!$C$17,0,(SUM(OFFSET($I$76,0,AQ$5-$I$5-$A86+1)))*$C86))</f>
        <v>0</v>
      </c>
      <c r="AR86" s="186">
        <f ca="1">IF(AR$5-$I$5&lt;$A86-1," ",IF(AR$5-$I$5+1&gt;'Primary Inputs Alt'!$C$17,0,(SUM(OFFSET($I$76,0,AR$5-$I$5-$A86+1)))*$C86))</f>
        <v>0</v>
      </c>
      <c r="AS86" s="186">
        <f ca="1">IF(AS$5-$I$5&lt;$A86-1," ",IF(AS$5-$I$5+1&gt;'Primary Inputs Alt'!$C$17,0,(SUM(OFFSET($I$76,0,AS$5-$I$5-$A86+1)))*$C86))</f>
        <v>0</v>
      </c>
      <c r="AT86" s="186">
        <f ca="1">IF(AT$5-$I$5&lt;$A86-1," ",IF(AT$5-$I$5+1&gt;'Primary Inputs Alt'!$C$17,0,(SUM(OFFSET($I$76,0,AT$5-$I$5-$A86+1)))*$C86))</f>
        <v>0</v>
      </c>
      <c r="AU86" s="186">
        <f ca="1">IF(AU$5-$I$5&lt;$A86-1," ",IF(AU$5-$I$5+1&gt;'Primary Inputs Alt'!$C$17,0,(SUM(OFFSET($I$76,0,AU$5-$I$5-$A86+1)))*$C86))</f>
        <v>0</v>
      </c>
      <c r="AV86" s="186">
        <f ca="1">IF(AV$5-$I$5&lt;$A86-1," ",IF(AV$5-$I$5+1&gt;'Primary Inputs Alt'!$C$17,0,(SUM(OFFSET($I$76,0,AV$5-$I$5-$A86+1)))*$C86))</f>
        <v>0</v>
      </c>
      <c r="AW86" s="186">
        <f ca="1">IF(AW$5-$I$5&lt;$A86-1," ",IF(AW$5-$I$5+1&gt;'Primary Inputs Alt'!$C$17,0,(SUM(OFFSET($I$76,0,AW$5-$I$5-$A86+1)))*$C86))</f>
        <v>0</v>
      </c>
      <c r="AX86" s="186">
        <f ca="1">IF(AX$5-$I$5&lt;$A86-1," ",IF(AX$5-$I$5+1&gt;'Primary Inputs Alt'!$C$17,0,(SUM(OFFSET($I$76,0,AX$5-$I$5-$A86+1)))*$C86))</f>
        <v>0</v>
      </c>
      <c r="AY86" s="186">
        <f ca="1">IF(AY$5-$I$5&lt;$A86-1," ",IF(AY$5-$I$5+1&gt;'Primary Inputs Alt'!$C$17,0,(SUM(OFFSET($I$76,0,AY$5-$I$5-$A86+1)))*$C86))</f>
        <v>0</v>
      </c>
      <c r="AZ86" s="186">
        <f ca="1">IF(AZ$5-$I$5&lt;$A86-1," ",IF(AZ$5-$I$5+1&gt;'Primary Inputs Alt'!$C$17,0,(SUM(OFFSET($I$76,0,AZ$5-$I$5-$A86+1)))*$C86))</f>
        <v>0</v>
      </c>
      <c r="BA86" s="186">
        <f ca="1">IF(BA$5-$I$5&lt;$A86-1," ",IF(BA$5-$I$5+1&gt;'Primary Inputs Alt'!$C$17,0,(SUM(OFFSET($I$76,0,BA$5-$I$5-$A86+1)))*$C86))</f>
        <v>0</v>
      </c>
      <c r="BB86" s="186">
        <f ca="1">IF(BB$5-$I$5&lt;$A86-1," ",IF(BB$5-$I$5+1&gt;'Primary Inputs Alt'!$C$17,0,(SUM(OFFSET($I$76,0,BB$5-$I$5-$A86+1)))*$C86))</f>
        <v>0</v>
      </c>
      <c r="BC86" s="186">
        <f ca="1">IF(BC$5-$I$5&lt;$A86-1," ",IF(BC$5-$I$5+1&gt;'Primary Inputs Alt'!$C$17,0,(SUM(OFFSET($I$76,0,BC$5-$I$5-$A86+1)))*$C86))</f>
        <v>0</v>
      </c>
      <c r="BD86" s="186">
        <f ca="1">IF(BD$5-$I$5&lt;$A86-1," ",IF(BD$5-$I$5+1&gt;'Primary Inputs Alt'!$C$17,0,(SUM(OFFSET($I$76,0,BD$5-$I$5-$A86+1)))*$C86))</f>
        <v>0</v>
      </c>
      <c r="BE86" s="186">
        <f ca="1">IF(BE$5-$I$5&lt;$A86-1," ",IF(BE$5-$I$5+1&gt;'Primary Inputs Alt'!$C$17,0,(SUM(OFFSET($I$76,0,BE$5-$I$5-$A86+1)))*$C86))</f>
        <v>0</v>
      </c>
      <c r="BF86" s="186">
        <f ca="1">IF(BF$5-$I$5&lt;$A86-1," ",IF(BF$5-$I$5+1&gt;'Primary Inputs Alt'!$C$17,0,(SUM(OFFSET($I$76,0,BF$5-$I$5-$A86+1)))*$C86))</f>
        <v>0</v>
      </c>
      <c r="BG86" s="134"/>
      <c r="BH86" s="134"/>
      <c r="BI86" s="134"/>
      <c r="BJ86" s="134"/>
      <c r="BK86" s="134"/>
      <c r="BL86" s="134"/>
      <c r="BM86" s="134"/>
      <c r="BN86" s="134"/>
      <c r="BO86" s="134"/>
      <c r="BP86" s="134"/>
      <c r="BQ86" s="134"/>
      <c r="BR86" s="134"/>
      <c r="BS86" s="134"/>
      <c r="BT86" s="134"/>
      <c r="BU86" s="134"/>
      <c r="BV86" s="134"/>
      <c r="BW86" s="134"/>
      <c r="BX86" s="134"/>
      <c r="BY86" s="134"/>
      <c r="BZ86" s="134"/>
      <c r="CA86" s="134"/>
      <c r="CB86" s="134"/>
      <c r="CC86" s="134"/>
      <c r="CD86" s="134"/>
      <c r="CE86" s="134"/>
      <c r="CF86" s="134"/>
      <c r="CG86" s="134"/>
      <c r="CH86" s="134"/>
      <c r="CI86" s="134"/>
      <c r="CJ86" s="134"/>
      <c r="CK86" s="134"/>
      <c r="CL86" s="134"/>
      <c r="CM86" s="134"/>
      <c r="CN86" s="134"/>
      <c r="CO86" s="134"/>
      <c r="CP86" s="134"/>
      <c r="CQ86" s="134"/>
      <c r="CR86" s="134"/>
      <c r="CS86" s="134"/>
      <c r="CT86" s="134"/>
      <c r="CU86" s="134"/>
      <c r="CV86" s="134"/>
      <c r="CW86" s="134"/>
      <c r="CX86" s="134"/>
      <c r="CY86" s="134"/>
      <c r="CZ86" s="134"/>
    </row>
    <row r="87" spans="1:104">
      <c r="A87" s="134">
        <v>7</v>
      </c>
      <c r="B87" s="134" t="s">
        <v>179</v>
      </c>
      <c r="C87" s="134">
        <f ca="1">OFFSET('Primary Inputs Alt'!$E$12,0,$A87-1)</f>
        <v>0</v>
      </c>
      <c r="I87" s="186" t="str">
        <f ca="1">IF(I$5-$I$5&lt;$A87-1," ",IF(I$5-$I$5+1&gt;'Primary Inputs Alt'!$C$17,0,(SUM(OFFSET($I$76,0,I$5-$I$5-$A87+1)))*$C87))</f>
        <v xml:space="preserve"> </v>
      </c>
      <c r="J87" s="186" t="str">
        <f ca="1">IF(J$5-$I$5&lt;$A87-1," ",IF(J$5-$I$5+1&gt;'Primary Inputs Alt'!$C$17,0,(SUM(OFFSET($I$76,0,J$5-$I$5-$A87+1)))*$C87))</f>
        <v xml:space="preserve"> </v>
      </c>
      <c r="K87" s="186" t="str">
        <f ca="1">IF(K$5-$I$5&lt;$A87-1," ",IF(K$5-$I$5+1&gt;'Primary Inputs Alt'!$C$17,0,(SUM(OFFSET($I$76,0,K$5-$I$5-$A87+1)))*$C87))</f>
        <v xml:space="preserve"> </v>
      </c>
      <c r="L87" s="186" t="str">
        <f ca="1">IF(L$5-$I$5&lt;$A87-1," ",IF(L$5-$I$5+1&gt;'Primary Inputs Alt'!$C$17,0,(SUM(OFFSET($I$76,0,L$5-$I$5-$A87+1)))*$C87))</f>
        <v xml:space="preserve"> </v>
      </c>
      <c r="M87" s="186" t="str">
        <f ca="1">IF(M$5-$I$5&lt;$A87-1," ",IF(M$5-$I$5+1&gt;'Primary Inputs Alt'!$C$17,0,(SUM(OFFSET($I$76,0,M$5-$I$5-$A87+1)))*$C87))</f>
        <v xml:space="preserve"> </v>
      </c>
      <c r="N87" s="186" t="str">
        <f ca="1">IF(N$5-$I$5&lt;$A87-1," ",IF(N$5-$I$5+1&gt;'Primary Inputs Alt'!$C$17,0,(SUM(OFFSET($I$76,0,N$5-$I$5-$A87+1)))*$C87))</f>
        <v xml:space="preserve"> </v>
      </c>
      <c r="O87" s="186">
        <f ca="1">IF(O$5-$I$5&lt;$A87-1," ",IF(O$5-$I$5+1&gt;'Primary Inputs Alt'!$C$17,0,(SUM(OFFSET($I$76,0,O$5-$I$5-$A87+1)))*$C87))</f>
        <v>0</v>
      </c>
      <c r="P87" s="186">
        <f ca="1">IF(P$5-$I$5&lt;$A87-1," ",IF(P$5-$I$5+1&gt;'Primary Inputs Alt'!$C$17,0,(SUM(OFFSET($I$76,0,P$5-$I$5-$A87+1)))*$C87))</f>
        <v>0</v>
      </c>
      <c r="Q87" s="186">
        <f ca="1">IF(Q$5-$I$5&lt;$A87-1," ",IF(Q$5-$I$5+1&gt;'Primary Inputs Alt'!$C$17,0,(SUM(OFFSET($I$76,0,Q$5-$I$5-$A87+1)))*$C87))</f>
        <v>0</v>
      </c>
      <c r="R87" s="186">
        <f ca="1">IF(R$5-$I$5&lt;$A87-1," ",IF(R$5-$I$5+1&gt;'Primary Inputs Alt'!$C$17,0,(SUM(OFFSET($I$76,0,R$5-$I$5-$A87+1)))*$C87))</f>
        <v>0</v>
      </c>
      <c r="S87" s="186">
        <f ca="1">IF(S$5-$I$5&lt;$A87-1," ",IF(S$5-$I$5+1&gt;'Primary Inputs Alt'!$C$17,0,(SUM(OFFSET($I$76,0,S$5-$I$5-$A87+1)))*$C87))</f>
        <v>0</v>
      </c>
      <c r="T87" s="186">
        <f ca="1">IF(T$5-$I$5&lt;$A87-1," ",IF(T$5-$I$5+1&gt;'Primary Inputs Alt'!$C$17,0,(SUM(OFFSET($I$76,0,T$5-$I$5-$A87+1)))*$C87))</f>
        <v>0</v>
      </c>
      <c r="U87" s="186">
        <f ca="1">IF(U$5-$I$5&lt;$A87-1," ",IF(U$5-$I$5+1&gt;'Primary Inputs Alt'!$C$17,0,(SUM(OFFSET($I$76,0,U$5-$I$5-$A87+1)))*$C87))</f>
        <v>0</v>
      </c>
      <c r="V87" s="186">
        <f ca="1">IF(V$5-$I$5&lt;$A87-1," ",IF(V$5-$I$5+1&gt;'Primary Inputs Alt'!$C$17,0,(SUM(OFFSET($I$76,0,V$5-$I$5-$A87+1)))*$C87))</f>
        <v>0</v>
      </c>
      <c r="W87" s="186">
        <f ca="1">IF(W$5-$I$5&lt;$A87-1," ",IF(W$5-$I$5+1&gt;'Primary Inputs Alt'!$C$17,0,(SUM(OFFSET($I$76,0,W$5-$I$5-$A87+1)))*$C87))</f>
        <v>0</v>
      </c>
      <c r="X87" s="186">
        <f ca="1">IF(X$5-$I$5&lt;$A87-1," ",IF(X$5-$I$5+1&gt;'Primary Inputs Alt'!$C$17,0,(SUM(OFFSET($I$76,0,X$5-$I$5-$A87+1)))*$C87))</f>
        <v>0</v>
      </c>
      <c r="Y87" s="186">
        <f ca="1">IF(Y$5-$I$5&lt;$A87-1," ",IF(Y$5-$I$5+1&gt;'Primary Inputs Alt'!$C$17,0,(SUM(OFFSET($I$76,0,Y$5-$I$5-$A87+1)))*$C87))</f>
        <v>0</v>
      </c>
      <c r="Z87" s="186">
        <f ca="1">IF(Z$5-$I$5&lt;$A87-1," ",IF(Z$5-$I$5+1&gt;'Primary Inputs Alt'!$C$17,0,(SUM(OFFSET($I$76,0,Z$5-$I$5-$A87+1)))*$C87))</f>
        <v>0</v>
      </c>
      <c r="AA87" s="186">
        <f ca="1">IF(AA$5-$I$5&lt;$A87-1," ",IF(AA$5-$I$5+1&gt;'Primary Inputs Alt'!$C$17,0,(SUM(OFFSET($I$76,0,AA$5-$I$5-$A87+1)))*$C87))</f>
        <v>0</v>
      </c>
      <c r="AB87" s="186">
        <f ca="1">IF(AB$5-$I$5&lt;$A87-1," ",IF(AB$5-$I$5+1&gt;'Primary Inputs Alt'!$C$17,0,(SUM(OFFSET($I$76,0,AB$5-$I$5-$A87+1)))*$C87))</f>
        <v>0</v>
      </c>
      <c r="AC87" s="186">
        <f ca="1">IF(AC$5-$I$5&lt;$A87-1," ",IF(AC$5-$I$5+1&gt;'Primary Inputs Alt'!$C$17,0,(SUM(OFFSET($I$76,0,AC$5-$I$5-$A87+1)))*$C87))</f>
        <v>0</v>
      </c>
      <c r="AD87" s="186">
        <f ca="1">IF(AD$5-$I$5&lt;$A87-1," ",IF(AD$5-$I$5+1&gt;'Primary Inputs Alt'!$C$17,0,(SUM(OFFSET($I$76,0,AD$5-$I$5-$A87+1)))*$C87))</f>
        <v>0</v>
      </c>
      <c r="AE87" s="186">
        <f ca="1">IF(AE$5-$I$5&lt;$A87-1," ",IF(AE$5-$I$5+1&gt;'Primary Inputs Alt'!$C$17,0,(SUM(OFFSET($I$76,0,AE$5-$I$5-$A87+1)))*$C87))</f>
        <v>0</v>
      </c>
      <c r="AF87" s="186">
        <f ca="1">IF(AF$5-$I$5&lt;$A87-1," ",IF(AF$5-$I$5+1&gt;'Primary Inputs Alt'!$C$17,0,(SUM(OFFSET($I$76,0,AF$5-$I$5-$A87+1)))*$C87))</f>
        <v>0</v>
      </c>
      <c r="AG87" s="186">
        <f ca="1">IF(AG$5-$I$5&lt;$A87-1," ",IF(AG$5-$I$5+1&gt;'Primary Inputs Alt'!$C$17,0,(SUM(OFFSET($I$76,0,AG$5-$I$5-$A87+1)))*$C87))</f>
        <v>0</v>
      </c>
      <c r="AH87" s="186">
        <f ca="1">IF(AH$5-$I$5&lt;$A87-1," ",IF(AH$5-$I$5+1&gt;'Primary Inputs Alt'!$C$17,0,(SUM(OFFSET($I$76,0,AH$5-$I$5-$A87+1)))*$C87))</f>
        <v>0</v>
      </c>
      <c r="AI87" s="186">
        <f ca="1">IF(AI$5-$I$5&lt;$A87-1," ",IF(AI$5-$I$5+1&gt;'Primary Inputs Alt'!$C$17,0,(SUM(OFFSET($I$76,0,AI$5-$I$5-$A87+1)))*$C87))</f>
        <v>0</v>
      </c>
      <c r="AJ87" s="186">
        <f ca="1">IF(AJ$5-$I$5&lt;$A87-1," ",IF(AJ$5-$I$5+1&gt;'Primary Inputs Alt'!$C$17,0,(SUM(OFFSET($I$76,0,AJ$5-$I$5-$A87+1)))*$C87))</f>
        <v>0</v>
      </c>
      <c r="AK87" s="186">
        <f ca="1">IF(AK$5-$I$5&lt;$A87-1," ",IF(AK$5-$I$5+1&gt;'Primary Inputs Alt'!$C$17,0,(SUM(OFFSET($I$76,0,AK$5-$I$5-$A87+1)))*$C87))</f>
        <v>0</v>
      </c>
      <c r="AL87" s="186">
        <f ca="1">IF(AL$5-$I$5&lt;$A87-1," ",IF(AL$5-$I$5+1&gt;'Primary Inputs Alt'!$C$17,0,(SUM(OFFSET($I$76,0,AL$5-$I$5-$A87+1)))*$C87))</f>
        <v>0</v>
      </c>
      <c r="AM87" s="186">
        <f ca="1">IF(AM$5-$I$5&lt;$A87-1," ",IF(AM$5-$I$5+1&gt;'Primary Inputs Alt'!$C$17,0,(SUM(OFFSET($I$76,0,AM$5-$I$5-$A87+1)))*$C87))</f>
        <v>0</v>
      </c>
      <c r="AN87" s="186">
        <f ca="1">IF(AN$5-$I$5&lt;$A87-1," ",IF(AN$5-$I$5+1&gt;'Primary Inputs Alt'!$C$17,0,(SUM(OFFSET($I$76,0,AN$5-$I$5-$A87+1)))*$C87))</f>
        <v>0</v>
      </c>
      <c r="AO87" s="186">
        <f ca="1">IF(AO$5-$I$5&lt;$A87-1," ",IF(AO$5-$I$5+1&gt;'Primary Inputs Alt'!$C$17,0,(SUM(OFFSET($I$76,0,AO$5-$I$5-$A87+1)))*$C87))</f>
        <v>0</v>
      </c>
      <c r="AP87" s="186">
        <f ca="1">IF(AP$5-$I$5&lt;$A87-1," ",IF(AP$5-$I$5+1&gt;'Primary Inputs Alt'!$C$17,0,(SUM(OFFSET($I$76,0,AP$5-$I$5-$A87+1)))*$C87))</f>
        <v>0</v>
      </c>
      <c r="AQ87" s="186">
        <f ca="1">IF(AQ$5-$I$5&lt;$A87-1," ",IF(AQ$5-$I$5+1&gt;'Primary Inputs Alt'!$C$17,0,(SUM(OFFSET($I$76,0,AQ$5-$I$5-$A87+1)))*$C87))</f>
        <v>0</v>
      </c>
      <c r="AR87" s="186">
        <f ca="1">IF(AR$5-$I$5&lt;$A87-1," ",IF(AR$5-$I$5+1&gt;'Primary Inputs Alt'!$C$17,0,(SUM(OFFSET($I$76,0,AR$5-$I$5-$A87+1)))*$C87))</f>
        <v>0</v>
      </c>
      <c r="AS87" s="186">
        <f ca="1">IF(AS$5-$I$5&lt;$A87-1," ",IF(AS$5-$I$5+1&gt;'Primary Inputs Alt'!$C$17,0,(SUM(OFFSET($I$76,0,AS$5-$I$5-$A87+1)))*$C87))</f>
        <v>0</v>
      </c>
      <c r="AT87" s="186">
        <f ca="1">IF(AT$5-$I$5&lt;$A87-1," ",IF(AT$5-$I$5+1&gt;'Primary Inputs Alt'!$C$17,0,(SUM(OFFSET($I$76,0,AT$5-$I$5-$A87+1)))*$C87))</f>
        <v>0</v>
      </c>
      <c r="AU87" s="186">
        <f ca="1">IF(AU$5-$I$5&lt;$A87-1," ",IF(AU$5-$I$5+1&gt;'Primary Inputs Alt'!$C$17,0,(SUM(OFFSET($I$76,0,AU$5-$I$5-$A87+1)))*$C87))</f>
        <v>0</v>
      </c>
      <c r="AV87" s="186">
        <f ca="1">IF(AV$5-$I$5&lt;$A87-1," ",IF(AV$5-$I$5+1&gt;'Primary Inputs Alt'!$C$17,0,(SUM(OFFSET($I$76,0,AV$5-$I$5-$A87+1)))*$C87))</f>
        <v>0</v>
      </c>
      <c r="AW87" s="186">
        <f ca="1">IF(AW$5-$I$5&lt;$A87-1," ",IF(AW$5-$I$5+1&gt;'Primary Inputs Alt'!$C$17,0,(SUM(OFFSET($I$76,0,AW$5-$I$5-$A87+1)))*$C87))</f>
        <v>0</v>
      </c>
      <c r="AX87" s="186">
        <f ca="1">IF(AX$5-$I$5&lt;$A87-1," ",IF(AX$5-$I$5+1&gt;'Primary Inputs Alt'!$C$17,0,(SUM(OFFSET($I$76,0,AX$5-$I$5-$A87+1)))*$C87))</f>
        <v>0</v>
      </c>
      <c r="AY87" s="186">
        <f ca="1">IF(AY$5-$I$5&lt;$A87-1," ",IF(AY$5-$I$5+1&gt;'Primary Inputs Alt'!$C$17,0,(SUM(OFFSET($I$76,0,AY$5-$I$5-$A87+1)))*$C87))</f>
        <v>0</v>
      </c>
      <c r="AZ87" s="186">
        <f ca="1">IF(AZ$5-$I$5&lt;$A87-1," ",IF(AZ$5-$I$5+1&gt;'Primary Inputs Alt'!$C$17,0,(SUM(OFFSET($I$76,0,AZ$5-$I$5-$A87+1)))*$C87))</f>
        <v>0</v>
      </c>
      <c r="BA87" s="186">
        <f ca="1">IF(BA$5-$I$5&lt;$A87-1," ",IF(BA$5-$I$5+1&gt;'Primary Inputs Alt'!$C$17,0,(SUM(OFFSET($I$76,0,BA$5-$I$5-$A87+1)))*$C87))</f>
        <v>0</v>
      </c>
      <c r="BB87" s="186">
        <f ca="1">IF(BB$5-$I$5&lt;$A87-1," ",IF(BB$5-$I$5+1&gt;'Primary Inputs Alt'!$C$17,0,(SUM(OFFSET($I$76,0,BB$5-$I$5-$A87+1)))*$C87))</f>
        <v>0</v>
      </c>
      <c r="BC87" s="186">
        <f ca="1">IF(BC$5-$I$5&lt;$A87-1," ",IF(BC$5-$I$5+1&gt;'Primary Inputs Alt'!$C$17,0,(SUM(OFFSET($I$76,0,BC$5-$I$5-$A87+1)))*$C87))</f>
        <v>0</v>
      </c>
      <c r="BD87" s="186">
        <f ca="1">IF(BD$5-$I$5&lt;$A87-1," ",IF(BD$5-$I$5+1&gt;'Primary Inputs Alt'!$C$17,0,(SUM(OFFSET($I$76,0,BD$5-$I$5-$A87+1)))*$C87))</f>
        <v>0</v>
      </c>
      <c r="BE87" s="186">
        <f ca="1">IF(BE$5-$I$5&lt;$A87-1," ",IF(BE$5-$I$5+1&gt;'Primary Inputs Alt'!$C$17,0,(SUM(OFFSET($I$76,0,BE$5-$I$5-$A87+1)))*$C87))</f>
        <v>0</v>
      </c>
      <c r="BF87" s="186">
        <f ca="1">IF(BF$5-$I$5&lt;$A87-1," ",IF(BF$5-$I$5+1&gt;'Primary Inputs Alt'!$C$17,0,(SUM(OFFSET($I$76,0,BF$5-$I$5-$A87+1)))*$C87))</f>
        <v>0</v>
      </c>
      <c r="BG87" s="134"/>
      <c r="BH87" s="134"/>
      <c r="BI87" s="134"/>
      <c r="BJ87" s="134"/>
      <c r="BK87" s="134"/>
      <c r="BL87" s="134"/>
      <c r="BM87" s="134"/>
      <c r="BN87" s="134"/>
      <c r="BO87" s="134"/>
      <c r="BP87" s="134"/>
      <c r="BQ87" s="134"/>
      <c r="BR87" s="134"/>
      <c r="BS87" s="134"/>
      <c r="BT87" s="134"/>
      <c r="BU87" s="134"/>
      <c r="BV87" s="134"/>
      <c r="BW87" s="134"/>
      <c r="BX87" s="134"/>
      <c r="BY87" s="134"/>
      <c r="BZ87" s="134"/>
      <c r="CA87" s="134"/>
      <c r="CB87" s="134"/>
      <c r="CC87" s="134"/>
      <c r="CD87" s="134"/>
      <c r="CE87" s="134"/>
      <c r="CF87" s="134"/>
      <c r="CG87" s="134"/>
      <c r="CH87" s="134"/>
      <c r="CI87" s="134"/>
      <c r="CJ87" s="134"/>
      <c r="CK87" s="134"/>
      <c r="CL87" s="134"/>
      <c r="CM87" s="134"/>
      <c r="CN87" s="134"/>
      <c r="CO87" s="134"/>
      <c r="CP87" s="134"/>
      <c r="CQ87" s="134"/>
      <c r="CR87" s="134"/>
      <c r="CS87" s="134"/>
      <c r="CT87" s="134"/>
      <c r="CU87" s="134"/>
      <c r="CV87" s="134"/>
      <c r="CW87" s="134"/>
      <c r="CX87" s="134"/>
      <c r="CY87" s="134"/>
      <c r="CZ87" s="134"/>
    </row>
    <row r="88" spans="1:104">
      <c r="A88" s="134">
        <v>8</v>
      </c>
      <c r="B88" s="134" t="s">
        <v>180</v>
      </c>
      <c r="C88" s="134">
        <f ca="1">OFFSET('Primary Inputs Alt'!$E$12,0,$A88-1)</f>
        <v>0</v>
      </c>
      <c r="I88" s="186" t="str">
        <f ca="1">IF(I$5-$I$5&lt;$A88-1," ",IF(I$5-$I$5+1&gt;'Primary Inputs Alt'!$C$17,0,(SUM(OFFSET($I$76,0,I$5-$I$5-$A88+1)))*$C88))</f>
        <v xml:space="preserve"> </v>
      </c>
      <c r="J88" s="186" t="str">
        <f ca="1">IF(J$5-$I$5&lt;$A88-1," ",IF(J$5-$I$5+1&gt;'Primary Inputs Alt'!$C$17,0,(SUM(OFFSET($I$76,0,J$5-$I$5-$A88+1)))*$C88))</f>
        <v xml:space="preserve"> </v>
      </c>
      <c r="K88" s="186" t="str">
        <f ca="1">IF(K$5-$I$5&lt;$A88-1," ",IF(K$5-$I$5+1&gt;'Primary Inputs Alt'!$C$17,0,(SUM(OFFSET($I$76,0,K$5-$I$5-$A88+1)))*$C88))</f>
        <v xml:space="preserve"> </v>
      </c>
      <c r="L88" s="186" t="str">
        <f ca="1">IF(L$5-$I$5&lt;$A88-1," ",IF(L$5-$I$5+1&gt;'Primary Inputs Alt'!$C$17,0,(SUM(OFFSET($I$76,0,L$5-$I$5-$A88+1)))*$C88))</f>
        <v xml:space="preserve"> </v>
      </c>
      <c r="M88" s="186" t="str">
        <f ca="1">IF(M$5-$I$5&lt;$A88-1," ",IF(M$5-$I$5+1&gt;'Primary Inputs Alt'!$C$17,0,(SUM(OFFSET($I$76,0,M$5-$I$5-$A88+1)))*$C88))</f>
        <v xml:space="preserve"> </v>
      </c>
      <c r="N88" s="186" t="str">
        <f ca="1">IF(N$5-$I$5&lt;$A88-1," ",IF(N$5-$I$5+1&gt;'Primary Inputs Alt'!$C$17,0,(SUM(OFFSET($I$76,0,N$5-$I$5-$A88+1)))*$C88))</f>
        <v xml:space="preserve"> </v>
      </c>
      <c r="O88" s="186" t="str">
        <f ca="1">IF(O$5-$I$5&lt;$A88-1," ",IF(O$5-$I$5+1&gt;'Primary Inputs Alt'!$C$17,0,(SUM(OFFSET($I$76,0,O$5-$I$5-$A88+1)))*$C88))</f>
        <v xml:space="preserve"> </v>
      </c>
      <c r="P88" s="186">
        <f ca="1">IF(P$5-$I$5&lt;$A88-1," ",IF(P$5-$I$5+1&gt;'Primary Inputs Alt'!$C$17,0,(SUM(OFFSET($I$76,0,P$5-$I$5-$A88+1)))*$C88))</f>
        <v>0</v>
      </c>
      <c r="Q88" s="186">
        <f ca="1">IF(Q$5-$I$5&lt;$A88-1," ",IF(Q$5-$I$5+1&gt;'Primary Inputs Alt'!$C$17,0,(SUM(OFFSET($I$76,0,Q$5-$I$5-$A88+1)))*$C88))</f>
        <v>0</v>
      </c>
      <c r="R88" s="186">
        <f ca="1">IF(R$5-$I$5&lt;$A88-1," ",IF(R$5-$I$5+1&gt;'Primary Inputs Alt'!$C$17,0,(SUM(OFFSET($I$76,0,R$5-$I$5-$A88+1)))*$C88))</f>
        <v>0</v>
      </c>
      <c r="S88" s="186">
        <f ca="1">IF(S$5-$I$5&lt;$A88-1," ",IF(S$5-$I$5+1&gt;'Primary Inputs Alt'!$C$17,0,(SUM(OFFSET($I$76,0,S$5-$I$5-$A88+1)))*$C88))</f>
        <v>0</v>
      </c>
      <c r="T88" s="186">
        <f ca="1">IF(T$5-$I$5&lt;$A88-1," ",IF(T$5-$I$5+1&gt;'Primary Inputs Alt'!$C$17,0,(SUM(OFFSET($I$76,0,T$5-$I$5-$A88+1)))*$C88))</f>
        <v>0</v>
      </c>
      <c r="U88" s="186">
        <f ca="1">IF(U$5-$I$5&lt;$A88-1," ",IF(U$5-$I$5+1&gt;'Primary Inputs Alt'!$C$17,0,(SUM(OFFSET($I$76,0,U$5-$I$5-$A88+1)))*$C88))</f>
        <v>0</v>
      </c>
      <c r="V88" s="186">
        <f ca="1">IF(V$5-$I$5&lt;$A88-1," ",IF(V$5-$I$5+1&gt;'Primary Inputs Alt'!$C$17,0,(SUM(OFFSET($I$76,0,V$5-$I$5-$A88+1)))*$C88))</f>
        <v>0</v>
      </c>
      <c r="W88" s="186">
        <f ca="1">IF(W$5-$I$5&lt;$A88-1," ",IF(W$5-$I$5+1&gt;'Primary Inputs Alt'!$C$17,0,(SUM(OFFSET($I$76,0,W$5-$I$5-$A88+1)))*$C88))</f>
        <v>0</v>
      </c>
      <c r="X88" s="186">
        <f ca="1">IF(X$5-$I$5&lt;$A88-1," ",IF(X$5-$I$5+1&gt;'Primary Inputs Alt'!$C$17,0,(SUM(OFFSET($I$76,0,X$5-$I$5-$A88+1)))*$C88))</f>
        <v>0</v>
      </c>
      <c r="Y88" s="186">
        <f ca="1">IF(Y$5-$I$5&lt;$A88-1," ",IF(Y$5-$I$5+1&gt;'Primary Inputs Alt'!$C$17,0,(SUM(OFFSET($I$76,0,Y$5-$I$5-$A88+1)))*$C88))</f>
        <v>0</v>
      </c>
      <c r="Z88" s="186">
        <f ca="1">IF(Z$5-$I$5&lt;$A88-1," ",IF(Z$5-$I$5+1&gt;'Primary Inputs Alt'!$C$17,0,(SUM(OFFSET($I$76,0,Z$5-$I$5-$A88+1)))*$C88))</f>
        <v>0</v>
      </c>
      <c r="AA88" s="186">
        <f ca="1">IF(AA$5-$I$5&lt;$A88-1," ",IF(AA$5-$I$5+1&gt;'Primary Inputs Alt'!$C$17,0,(SUM(OFFSET($I$76,0,AA$5-$I$5-$A88+1)))*$C88))</f>
        <v>0</v>
      </c>
      <c r="AB88" s="186">
        <f ca="1">IF(AB$5-$I$5&lt;$A88-1," ",IF(AB$5-$I$5+1&gt;'Primary Inputs Alt'!$C$17,0,(SUM(OFFSET($I$76,0,AB$5-$I$5-$A88+1)))*$C88))</f>
        <v>0</v>
      </c>
      <c r="AC88" s="186">
        <f ca="1">IF(AC$5-$I$5&lt;$A88-1," ",IF(AC$5-$I$5+1&gt;'Primary Inputs Alt'!$C$17,0,(SUM(OFFSET($I$76,0,AC$5-$I$5-$A88+1)))*$C88))</f>
        <v>0</v>
      </c>
      <c r="AD88" s="186">
        <f ca="1">IF(AD$5-$I$5&lt;$A88-1," ",IF(AD$5-$I$5+1&gt;'Primary Inputs Alt'!$C$17,0,(SUM(OFFSET($I$76,0,AD$5-$I$5-$A88+1)))*$C88))</f>
        <v>0</v>
      </c>
      <c r="AE88" s="186">
        <f ca="1">IF(AE$5-$I$5&lt;$A88-1," ",IF(AE$5-$I$5+1&gt;'Primary Inputs Alt'!$C$17,0,(SUM(OFFSET($I$76,0,AE$5-$I$5-$A88+1)))*$C88))</f>
        <v>0</v>
      </c>
      <c r="AF88" s="186">
        <f ca="1">IF(AF$5-$I$5&lt;$A88-1," ",IF(AF$5-$I$5+1&gt;'Primary Inputs Alt'!$C$17,0,(SUM(OFFSET($I$76,0,AF$5-$I$5-$A88+1)))*$C88))</f>
        <v>0</v>
      </c>
      <c r="AG88" s="186">
        <f ca="1">IF(AG$5-$I$5&lt;$A88-1," ",IF(AG$5-$I$5+1&gt;'Primary Inputs Alt'!$C$17,0,(SUM(OFFSET($I$76,0,AG$5-$I$5-$A88+1)))*$C88))</f>
        <v>0</v>
      </c>
      <c r="AH88" s="186">
        <f ca="1">IF(AH$5-$I$5&lt;$A88-1," ",IF(AH$5-$I$5+1&gt;'Primary Inputs Alt'!$C$17,0,(SUM(OFFSET($I$76,0,AH$5-$I$5-$A88+1)))*$C88))</f>
        <v>0</v>
      </c>
      <c r="AI88" s="186">
        <f ca="1">IF(AI$5-$I$5&lt;$A88-1," ",IF(AI$5-$I$5+1&gt;'Primary Inputs Alt'!$C$17,0,(SUM(OFFSET($I$76,0,AI$5-$I$5-$A88+1)))*$C88))</f>
        <v>0</v>
      </c>
      <c r="AJ88" s="186">
        <f ca="1">IF(AJ$5-$I$5&lt;$A88-1," ",IF(AJ$5-$I$5+1&gt;'Primary Inputs Alt'!$C$17,0,(SUM(OFFSET($I$76,0,AJ$5-$I$5-$A88+1)))*$C88))</f>
        <v>0</v>
      </c>
      <c r="AK88" s="186">
        <f ca="1">IF(AK$5-$I$5&lt;$A88-1," ",IF(AK$5-$I$5+1&gt;'Primary Inputs Alt'!$C$17,0,(SUM(OFFSET($I$76,0,AK$5-$I$5-$A88+1)))*$C88))</f>
        <v>0</v>
      </c>
      <c r="AL88" s="186">
        <f ca="1">IF(AL$5-$I$5&lt;$A88-1," ",IF(AL$5-$I$5+1&gt;'Primary Inputs Alt'!$C$17,0,(SUM(OFFSET($I$76,0,AL$5-$I$5-$A88+1)))*$C88))</f>
        <v>0</v>
      </c>
      <c r="AM88" s="186">
        <f ca="1">IF(AM$5-$I$5&lt;$A88-1," ",IF(AM$5-$I$5+1&gt;'Primary Inputs Alt'!$C$17,0,(SUM(OFFSET($I$76,0,AM$5-$I$5-$A88+1)))*$C88))</f>
        <v>0</v>
      </c>
      <c r="AN88" s="186">
        <f ca="1">IF(AN$5-$I$5&lt;$A88-1," ",IF(AN$5-$I$5+1&gt;'Primary Inputs Alt'!$C$17,0,(SUM(OFFSET($I$76,0,AN$5-$I$5-$A88+1)))*$C88))</f>
        <v>0</v>
      </c>
      <c r="AO88" s="186">
        <f ca="1">IF(AO$5-$I$5&lt;$A88-1," ",IF(AO$5-$I$5+1&gt;'Primary Inputs Alt'!$C$17,0,(SUM(OFFSET($I$76,0,AO$5-$I$5-$A88+1)))*$C88))</f>
        <v>0</v>
      </c>
      <c r="AP88" s="186">
        <f ca="1">IF(AP$5-$I$5&lt;$A88-1," ",IF(AP$5-$I$5+1&gt;'Primary Inputs Alt'!$C$17,0,(SUM(OFFSET($I$76,0,AP$5-$I$5-$A88+1)))*$C88))</f>
        <v>0</v>
      </c>
      <c r="AQ88" s="186">
        <f ca="1">IF(AQ$5-$I$5&lt;$A88-1," ",IF(AQ$5-$I$5+1&gt;'Primary Inputs Alt'!$C$17,0,(SUM(OFFSET($I$76,0,AQ$5-$I$5-$A88+1)))*$C88))</f>
        <v>0</v>
      </c>
      <c r="AR88" s="186">
        <f ca="1">IF(AR$5-$I$5&lt;$A88-1," ",IF(AR$5-$I$5+1&gt;'Primary Inputs Alt'!$C$17,0,(SUM(OFFSET($I$76,0,AR$5-$I$5-$A88+1)))*$C88))</f>
        <v>0</v>
      </c>
      <c r="AS88" s="186">
        <f ca="1">IF(AS$5-$I$5&lt;$A88-1," ",IF(AS$5-$I$5+1&gt;'Primary Inputs Alt'!$C$17,0,(SUM(OFFSET($I$76,0,AS$5-$I$5-$A88+1)))*$C88))</f>
        <v>0</v>
      </c>
      <c r="AT88" s="186">
        <f ca="1">IF(AT$5-$I$5&lt;$A88-1," ",IF(AT$5-$I$5+1&gt;'Primary Inputs Alt'!$C$17,0,(SUM(OFFSET($I$76,0,AT$5-$I$5-$A88+1)))*$C88))</f>
        <v>0</v>
      </c>
      <c r="AU88" s="186">
        <f ca="1">IF(AU$5-$I$5&lt;$A88-1," ",IF(AU$5-$I$5+1&gt;'Primary Inputs Alt'!$C$17,0,(SUM(OFFSET($I$76,0,AU$5-$I$5-$A88+1)))*$C88))</f>
        <v>0</v>
      </c>
      <c r="AV88" s="186">
        <f ca="1">IF(AV$5-$I$5&lt;$A88-1," ",IF(AV$5-$I$5+1&gt;'Primary Inputs Alt'!$C$17,0,(SUM(OFFSET($I$76,0,AV$5-$I$5-$A88+1)))*$C88))</f>
        <v>0</v>
      </c>
      <c r="AW88" s="186">
        <f ca="1">IF(AW$5-$I$5&lt;$A88-1," ",IF(AW$5-$I$5+1&gt;'Primary Inputs Alt'!$C$17,0,(SUM(OFFSET($I$76,0,AW$5-$I$5-$A88+1)))*$C88))</f>
        <v>0</v>
      </c>
      <c r="AX88" s="186">
        <f ca="1">IF(AX$5-$I$5&lt;$A88-1," ",IF(AX$5-$I$5+1&gt;'Primary Inputs Alt'!$C$17,0,(SUM(OFFSET($I$76,0,AX$5-$I$5-$A88+1)))*$C88))</f>
        <v>0</v>
      </c>
      <c r="AY88" s="186">
        <f ca="1">IF(AY$5-$I$5&lt;$A88-1," ",IF(AY$5-$I$5+1&gt;'Primary Inputs Alt'!$C$17,0,(SUM(OFFSET($I$76,0,AY$5-$I$5-$A88+1)))*$C88))</f>
        <v>0</v>
      </c>
      <c r="AZ88" s="186">
        <f ca="1">IF(AZ$5-$I$5&lt;$A88-1," ",IF(AZ$5-$I$5+1&gt;'Primary Inputs Alt'!$C$17,0,(SUM(OFFSET($I$76,0,AZ$5-$I$5-$A88+1)))*$C88))</f>
        <v>0</v>
      </c>
      <c r="BA88" s="186">
        <f ca="1">IF(BA$5-$I$5&lt;$A88-1," ",IF(BA$5-$I$5+1&gt;'Primary Inputs Alt'!$C$17,0,(SUM(OFFSET($I$76,0,BA$5-$I$5-$A88+1)))*$C88))</f>
        <v>0</v>
      </c>
      <c r="BB88" s="186">
        <f ca="1">IF(BB$5-$I$5&lt;$A88-1," ",IF(BB$5-$I$5+1&gt;'Primary Inputs Alt'!$C$17,0,(SUM(OFFSET($I$76,0,BB$5-$I$5-$A88+1)))*$C88))</f>
        <v>0</v>
      </c>
      <c r="BC88" s="186">
        <f ca="1">IF(BC$5-$I$5&lt;$A88-1," ",IF(BC$5-$I$5+1&gt;'Primary Inputs Alt'!$C$17,0,(SUM(OFFSET($I$76,0,BC$5-$I$5-$A88+1)))*$C88))</f>
        <v>0</v>
      </c>
      <c r="BD88" s="186">
        <f ca="1">IF(BD$5-$I$5&lt;$A88-1," ",IF(BD$5-$I$5+1&gt;'Primary Inputs Alt'!$C$17,0,(SUM(OFFSET($I$76,0,BD$5-$I$5-$A88+1)))*$C88))</f>
        <v>0</v>
      </c>
      <c r="BE88" s="186">
        <f ca="1">IF(BE$5-$I$5&lt;$A88-1," ",IF(BE$5-$I$5+1&gt;'Primary Inputs Alt'!$C$17,0,(SUM(OFFSET($I$76,0,BE$5-$I$5-$A88+1)))*$C88))</f>
        <v>0</v>
      </c>
      <c r="BF88" s="186">
        <f ca="1">IF(BF$5-$I$5&lt;$A88-1," ",IF(BF$5-$I$5+1&gt;'Primary Inputs Alt'!$C$17,0,(SUM(OFFSET($I$76,0,BF$5-$I$5-$A88+1)))*$C88))</f>
        <v>0</v>
      </c>
      <c r="BG88" s="134"/>
      <c r="BH88" s="134"/>
      <c r="BI88" s="134"/>
      <c r="BJ88" s="134"/>
      <c r="BK88" s="134"/>
      <c r="BL88" s="134"/>
      <c r="BM88" s="134"/>
      <c r="BN88" s="134"/>
      <c r="BO88" s="134"/>
      <c r="BP88" s="134"/>
      <c r="BQ88" s="134"/>
      <c r="BR88" s="134"/>
      <c r="BS88" s="134"/>
      <c r="BT88" s="134"/>
      <c r="BU88" s="134"/>
      <c r="BV88" s="134"/>
      <c r="BW88" s="134"/>
      <c r="BX88" s="134"/>
      <c r="BY88" s="134"/>
      <c r="BZ88" s="134"/>
      <c r="CA88" s="134"/>
      <c r="CB88" s="134"/>
      <c r="CC88" s="134"/>
      <c r="CD88" s="134"/>
      <c r="CE88" s="134"/>
      <c r="CF88" s="134"/>
      <c r="CG88" s="134"/>
      <c r="CH88" s="134"/>
      <c r="CI88" s="134"/>
      <c r="CJ88" s="134"/>
      <c r="CK88" s="134"/>
      <c r="CL88" s="134"/>
      <c r="CM88" s="134"/>
      <c r="CN88" s="134"/>
      <c r="CO88" s="134"/>
      <c r="CP88" s="134"/>
      <c r="CQ88" s="134"/>
      <c r="CR88" s="134"/>
      <c r="CS88" s="134"/>
      <c r="CT88" s="134"/>
      <c r="CU88" s="134"/>
      <c r="CV88" s="134"/>
      <c r="CW88" s="134"/>
      <c r="CX88" s="134"/>
      <c r="CY88" s="134"/>
      <c r="CZ88" s="134"/>
    </row>
    <row r="89" spans="1:104">
      <c r="A89" s="134">
        <v>9</v>
      </c>
      <c r="B89" s="134" t="s">
        <v>181</v>
      </c>
      <c r="C89" s="134">
        <f ca="1">OFFSET('Primary Inputs Alt'!$E$12,0,$A89-1)</f>
        <v>0</v>
      </c>
      <c r="I89" s="186" t="str">
        <f ca="1">IF(I$5-$I$5&lt;$A89-1," ",IF(I$5-$I$5+1&gt;'Primary Inputs Alt'!$C$17,0,(SUM(OFFSET($I$76,0,I$5-$I$5-$A89+1)))*$C89))</f>
        <v xml:space="preserve"> </v>
      </c>
      <c r="J89" s="186" t="str">
        <f ca="1">IF(J$5-$I$5&lt;$A89-1," ",IF(J$5-$I$5+1&gt;'Primary Inputs Alt'!$C$17,0,(SUM(OFFSET($I$76,0,J$5-$I$5-$A89+1)))*$C89))</f>
        <v xml:space="preserve"> </v>
      </c>
      <c r="K89" s="186" t="str">
        <f ca="1">IF(K$5-$I$5&lt;$A89-1," ",IF(K$5-$I$5+1&gt;'Primary Inputs Alt'!$C$17,0,(SUM(OFFSET($I$76,0,K$5-$I$5-$A89+1)))*$C89))</f>
        <v xml:space="preserve"> </v>
      </c>
      <c r="L89" s="186" t="str">
        <f ca="1">IF(L$5-$I$5&lt;$A89-1," ",IF(L$5-$I$5+1&gt;'Primary Inputs Alt'!$C$17,0,(SUM(OFFSET($I$76,0,L$5-$I$5-$A89+1)))*$C89))</f>
        <v xml:space="preserve"> </v>
      </c>
      <c r="M89" s="186" t="str">
        <f ca="1">IF(M$5-$I$5&lt;$A89-1," ",IF(M$5-$I$5+1&gt;'Primary Inputs Alt'!$C$17,0,(SUM(OFFSET($I$76,0,M$5-$I$5-$A89+1)))*$C89))</f>
        <v xml:space="preserve"> </v>
      </c>
      <c r="N89" s="186" t="str">
        <f ca="1">IF(N$5-$I$5&lt;$A89-1," ",IF(N$5-$I$5+1&gt;'Primary Inputs Alt'!$C$17,0,(SUM(OFFSET($I$76,0,N$5-$I$5-$A89+1)))*$C89))</f>
        <v xml:space="preserve"> </v>
      </c>
      <c r="O89" s="186" t="str">
        <f ca="1">IF(O$5-$I$5&lt;$A89-1," ",IF(O$5-$I$5+1&gt;'Primary Inputs Alt'!$C$17,0,(SUM(OFFSET($I$76,0,O$5-$I$5-$A89+1)))*$C89))</f>
        <v xml:space="preserve"> </v>
      </c>
      <c r="P89" s="186" t="str">
        <f ca="1">IF(P$5-$I$5&lt;$A89-1," ",IF(P$5-$I$5+1&gt;'Primary Inputs Alt'!$C$17,0,(SUM(OFFSET($I$76,0,P$5-$I$5-$A89+1)))*$C89))</f>
        <v xml:space="preserve"> </v>
      </c>
      <c r="Q89" s="186">
        <f ca="1">IF(Q$5-$I$5&lt;$A89-1," ",IF(Q$5-$I$5+1&gt;'Primary Inputs Alt'!$C$17,0,(SUM(OFFSET($I$76,0,Q$5-$I$5-$A89+1)))*$C89))</f>
        <v>0</v>
      </c>
      <c r="R89" s="186">
        <f ca="1">IF(R$5-$I$5&lt;$A89-1," ",IF(R$5-$I$5+1&gt;'Primary Inputs Alt'!$C$17,0,(SUM(OFFSET($I$76,0,R$5-$I$5-$A89+1)))*$C89))</f>
        <v>0</v>
      </c>
      <c r="S89" s="186">
        <f ca="1">IF(S$5-$I$5&lt;$A89-1," ",IF(S$5-$I$5+1&gt;'Primary Inputs Alt'!$C$17,0,(SUM(OFFSET($I$76,0,S$5-$I$5-$A89+1)))*$C89))</f>
        <v>0</v>
      </c>
      <c r="T89" s="186">
        <f ca="1">IF(T$5-$I$5&lt;$A89-1," ",IF(T$5-$I$5+1&gt;'Primary Inputs Alt'!$C$17,0,(SUM(OFFSET($I$76,0,T$5-$I$5-$A89+1)))*$C89))</f>
        <v>0</v>
      </c>
      <c r="U89" s="186">
        <f ca="1">IF(U$5-$I$5&lt;$A89-1," ",IF(U$5-$I$5+1&gt;'Primary Inputs Alt'!$C$17,0,(SUM(OFFSET($I$76,0,U$5-$I$5-$A89+1)))*$C89))</f>
        <v>0</v>
      </c>
      <c r="V89" s="186">
        <f ca="1">IF(V$5-$I$5&lt;$A89-1," ",IF(V$5-$I$5+1&gt;'Primary Inputs Alt'!$C$17,0,(SUM(OFFSET($I$76,0,V$5-$I$5-$A89+1)))*$C89))</f>
        <v>0</v>
      </c>
      <c r="W89" s="186">
        <f ca="1">IF(W$5-$I$5&lt;$A89-1," ",IF(W$5-$I$5+1&gt;'Primary Inputs Alt'!$C$17,0,(SUM(OFFSET($I$76,0,W$5-$I$5-$A89+1)))*$C89))</f>
        <v>0</v>
      </c>
      <c r="X89" s="186">
        <f ca="1">IF(X$5-$I$5&lt;$A89-1," ",IF(X$5-$I$5+1&gt;'Primary Inputs Alt'!$C$17,0,(SUM(OFFSET($I$76,0,X$5-$I$5-$A89+1)))*$C89))</f>
        <v>0</v>
      </c>
      <c r="Y89" s="186">
        <f ca="1">IF(Y$5-$I$5&lt;$A89-1," ",IF(Y$5-$I$5+1&gt;'Primary Inputs Alt'!$C$17,0,(SUM(OFFSET($I$76,0,Y$5-$I$5-$A89+1)))*$C89))</f>
        <v>0</v>
      </c>
      <c r="Z89" s="186">
        <f ca="1">IF(Z$5-$I$5&lt;$A89-1," ",IF(Z$5-$I$5+1&gt;'Primary Inputs Alt'!$C$17,0,(SUM(OFFSET($I$76,0,Z$5-$I$5-$A89+1)))*$C89))</f>
        <v>0</v>
      </c>
      <c r="AA89" s="186">
        <f ca="1">IF(AA$5-$I$5&lt;$A89-1," ",IF(AA$5-$I$5+1&gt;'Primary Inputs Alt'!$C$17,0,(SUM(OFFSET($I$76,0,AA$5-$I$5-$A89+1)))*$C89))</f>
        <v>0</v>
      </c>
      <c r="AB89" s="186">
        <f ca="1">IF(AB$5-$I$5&lt;$A89-1," ",IF(AB$5-$I$5+1&gt;'Primary Inputs Alt'!$C$17,0,(SUM(OFFSET($I$76,0,AB$5-$I$5-$A89+1)))*$C89))</f>
        <v>0</v>
      </c>
      <c r="AC89" s="186">
        <f ca="1">IF(AC$5-$I$5&lt;$A89-1," ",IF(AC$5-$I$5+1&gt;'Primary Inputs Alt'!$C$17,0,(SUM(OFFSET($I$76,0,AC$5-$I$5-$A89+1)))*$C89))</f>
        <v>0</v>
      </c>
      <c r="AD89" s="186">
        <f ca="1">IF(AD$5-$I$5&lt;$A89-1," ",IF(AD$5-$I$5+1&gt;'Primary Inputs Alt'!$C$17,0,(SUM(OFFSET($I$76,0,AD$5-$I$5-$A89+1)))*$C89))</f>
        <v>0</v>
      </c>
      <c r="AE89" s="186">
        <f ca="1">IF(AE$5-$I$5&lt;$A89-1," ",IF(AE$5-$I$5+1&gt;'Primary Inputs Alt'!$C$17,0,(SUM(OFFSET($I$76,0,AE$5-$I$5-$A89+1)))*$C89))</f>
        <v>0</v>
      </c>
      <c r="AF89" s="186">
        <f ca="1">IF(AF$5-$I$5&lt;$A89-1," ",IF(AF$5-$I$5+1&gt;'Primary Inputs Alt'!$C$17,0,(SUM(OFFSET($I$76,0,AF$5-$I$5-$A89+1)))*$C89))</f>
        <v>0</v>
      </c>
      <c r="AG89" s="186">
        <f ca="1">IF(AG$5-$I$5&lt;$A89-1," ",IF(AG$5-$I$5+1&gt;'Primary Inputs Alt'!$C$17,0,(SUM(OFFSET($I$76,0,AG$5-$I$5-$A89+1)))*$C89))</f>
        <v>0</v>
      </c>
      <c r="AH89" s="186">
        <f ca="1">IF(AH$5-$I$5&lt;$A89-1," ",IF(AH$5-$I$5+1&gt;'Primary Inputs Alt'!$C$17,0,(SUM(OFFSET($I$76,0,AH$5-$I$5-$A89+1)))*$C89))</f>
        <v>0</v>
      </c>
      <c r="AI89" s="186">
        <f ca="1">IF(AI$5-$I$5&lt;$A89-1," ",IF(AI$5-$I$5+1&gt;'Primary Inputs Alt'!$C$17,0,(SUM(OFFSET($I$76,0,AI$5-$I$5-$A89+1)))*$C89))</f>
        <v>0</v>
      </c>
      <c r="AJ89" s="186">
        <f ca="1">IF(AJ$5-$I$5&lt;$A89-1," ",IF(AJ$5-$I$5+1&gt;'Primary Inputs Alt'!$C$17,0,(SUM(OFFSET($I$76,0,AJ$5-$I$5-$A89+1)))*$C89))</f>
        <v>0</v>
      </c>
      <c r="AK89" s="186">
        <f ca="1">IF(AK$5-$I$5&lt;$A89-1," ",IF(AK$5-$I$5+1&gt;'Primary Inputs Alt'!$C$17,0,(SUM(OFFSET($I$76,0,AK$5-$I$5-$A89+1)))*$C89))</f>
        <v>0</v>
      </c>
      <c r="AL89" s="186">
        <f ca="1">IF(AL$5-$I$5&lt;$A89-1," ",IF(AL$5-$I$5+1&gt;'Primary Inputs Alt'!$C$17,0,(SUM(OFFSET($I$76,0,AL$5-$I$5-$A89+1)))*$C89))</f>
        <v>0</v>
      </c>
      <c r="AM89" s="186">
        <f ca="1">IF(AM$5-$I$5&lt;$A89-1," ",IF(AM$5-$I$5+1&gt;'Primary Inputs Alt'!$C$17,0,(SUM(OFFSET($I$76,0,AM$5-$I$5-$A89+1)))*$C89))</f>
        <v>0</v>
      </c>
      <c r="AN89" s="186">
        <f ca="1">IF(AN$5-$I$5&lt;$A89-1," ",IF(AN$5-$I$5+1&gt;'Primary Inputs Alt'!$C$17,0,(SUM(OFFSET($I$76,0,AN$5-$I$5-$A89+1)))*$C89))</f>
        <v>0</v>
      </c>
      <c r="AO89" s="186">
        <f ca="1">IF(AO$5-$I$5&lt;$A89-1," ",IF(AO$5-$I$5+1&gt;'Primary Inputs Alt'!$C$17,0,(SUM(OFFSET($I$76,0,AO$5-$I$5-$A89+1)))*$C89))</f>
        <v>0</v>
      </c>
      <c r="AP89" s="186">
        <f ca="1">IF(AP$5-$I$5&lt;$A89-1," ",IF(AP$5-$I$5+1&gt;'Primary Inputs Alt'!$C$17,0,(SUM(OFFSET($I$76,0,AP$5-$I$5-$A89+1)))*$C89))</f>
        <v>0</v>
      </c>
      <c r="AQ89" s="186">
        <f ca="1">IF(AQ$5-$I$5&lt;$A89-1," ",IF(AQ$5-$I$5+1&gt;'Primary Inputs Alt'!$C$17,0,(SUM(OFFSET($I$76,0,AQ$5-$I$5-$A89+1)))*$C89))</f>
        <v>0</v>
      </c>
      <c r="AR89" s="186">
        <f ca="1">IF(AR$5-$I$5&lt;$A89-1," ",IF(AR$5-$I$5+1&gt;'Primary Inputs Alt'!$C$17,0,(SUM(OFFSET($I$76,0,AR$5-$I$5-$A89+1)))*$C89))</f>
        <v>0</v>
      </c>
      <c r="AS89" s="186">
        <f ca="1">IF(AS$5-$I$5&lt;$A89-1," ",IF(AS$5-$I$5+1&gt;'Primary Inputs Alt'!$C$17,0,(SUM(OFFSET($I$76,0,AS$5-$I$5-$A89+1)))*$C89))</f>
        <v>0</v>
      </c>
      <c r="AT89" s="186">
        <f ca="1">IF(AT$5-$I$5&lt;$A89-1," ",IF(AT$5-$I$5+1&gt;'Primary Inputs Alt'!$C$17,0,(SUM(OFFSET($I$76,0,AT$5-$I$5-$A89+1)))*$C89))</f>
        <v>0</v>
      </c>
      <c r="AU89" s="186">
        <f ca="1">IF(AU$5-$I$5&lt;$A89-1," ",IF(AU$5-$I$5+1&gt;'Primary Inputs Alt'!$C$17,0,(SUM(OFFSET($I$76,0,AU$5-$I$5-$A89+1)))*$C89))</f>
        <v>0</v>
      </c>
      <c r="AV89" s="186">
        <f ca="1">IF(AV$5-$I$5&lt;$A89-1," ",IF(AV$5-$I$5+1&gt;'Primary Inputs Alt'!$C$17,0,(SUM(OFFSET($I$76,0,AV$5-$I$5-$A89+1)))*$C89))</f>
        <v>0</v>
      </c>
      <c r="AW89" s="186">
        <f ca="1">IF(AW$5-$I$5&lt;$A89-1," ",IF(AW$5-$I$5+1&gt;'Primary Inputs Alt'!$C$17,0,(SUM(OFFSET($I$76,0,AW$5-$I$5-$A89+1)))*$C89))</f>
        <v>0</v>
      </c>
      <c r="AX89" s="186">
        <f ca="1">IF(AX$5-$I$5&lt;$A89-1," ",IF(AX$5-$I$5+1&gt;'Primary Inputs Alt'!$C$17,0,(SUM(OFFSET($I$76,0,AX$5-$I$5-$A89+1)))*$C89))</f>
        <v>0</v>
      </c>
      <c r="AY89" s="186">
        <f ca="1">IF(AY$5-$I$5&lt;$A89-1," ",IF(AY$5-$I$5+1&gt;'Primary Inputs Alt'!$C$17,0,(SUM(OFFSET($I$76,0,AY$5-$I$5-$A89+1)))*$C89))</f>
        <v>0</v>
      </c>
      <c r="AZ89" s="186">
        <f ca="1">IF(AZ$5-$I$5&lt;$A89-1," ",IF(AZ$5-$I$5+1&gt;'Primary Inputs Alt'!$C$17,0,(SUM(OFFSET($I$76,0,AZ$5-$I$5-$A89+1)))*$C89))</f>
        <v>0</v>
      </c>
      <c r="BA89" s="186">
        <f ca="1">IF(BA$5-$I$5&lt;$A89-1," ",IF(BA$5-$I$5+1&gt;'Primary Inputs Alt'!$C$17,0,(SUM(OFFSET($I$76,0,BA$5-$I$5-$A89+1)))*$C89))</f>
        <v>0</v>
      </c>
      <c r="BB89" s="186">
        <f ca="1">IF(BB$5-$I$5&lt;$A89-1," ",IF(BB$5-$I$5+1&gt;'Primary Inputs Alt'!$C$17,0,(SUM(OFFSET($I$76,0,BB$5-$I$5-$A89+1)))*$C89))</f>
        <v>0</v>
      </c>
      <c r="BC89" s="186">
        <f ca="1">IF(BC$5-$I$5&lt;$A89-1," ",IF(BC$5-$I$5+1&gt;'Primary Inputs Alt'!$C$17,0,(SUM(OFFSET($I$76,0,BC$5-$I$5-$A89+1)))*$C89))</f>
        <v>0</v>
      </c>
      <c r="BD89" s="186">
        <f ca="1">IF(BD$5-$I$5&lt;$A89-1," ",IF(BD$5-$I$5+1&gt;'Primary Inputs Alt'!$C$17,0,(SUM(OFFSET($I$76,0,BD$5-$I$5-$A89+1)))*$C89))</f>
        <v>0</v>
      </c>
      <c r="BE89" s="186">
        <f ca="1">IF(BE$5-$I$5&lt;$A89-1," ",IF(BE$5-$I$5+1&gt;'Primary Inputs Alt'!$C$17,0,(SUM(OFFSET($I$76,0,BE$5-$I$5-$A89+1)))*$C89))</f>
        <v>0</v>
      </c>
      <c r="BF89" s="186">
        <f ca="1">IF(BF$5-$I$5&lt;$A89-1," ",IF(BF$5-$I$5+1&gt;'Primary Inputs Alt'!$C$17,0,(SUM(OFFSET($I$76,0,BF$5-$I$5-$A89+1)))*$C89))</f>
        <v>0</v>
      </c>
      <c r="BG89" s="134"/>
      <c r="BH89" s="134"/>
      <c r="BI89" s="134"/>
      <c r="BJ89" s="134"/>
      <c r="BK89" s="134"/>
      <c r="BL89" s="134"/>
      <c r="BM89" s="134"/>
      <c r="BN89" s="134"/>
      <c r="BO89" s="134"/>
      <c r="BP89" s="134"/>
      <c r="BQ89" s="134"/>
      <c r="BR89" s="134"/>
      <c r="BS89" s="134"/>
      <c r="BT89" s="134"/>
      <c r="BU89" s="134"/>
      <c r="BV89" s="134"/>
      <c r="BW89" s="134"/>
      <c r="BX89" s="134"/>
      <c r="BY89" s="134"/>
      <c r="BZ89" s="134"/>
      <c r="CA89" s="134"/>
      <c r="CB89" s="134"/>
      <c r="CC89" s="134"/>
      <c r="CD89" s="134"/>
      <c r="CE89" s="134"/>
      <c r="CF89" s="134"/>
      <c r="CG89" s="134"/>
      <c r="CH89" s="134"/>
      <c r="CI89" s="134"/>
      <c r="CJ89" s="134"/>
      <c r="CK89" s="134"/>
      <c r="CL89" s="134"/>
      <c r="CM89" s="134"/>
      <c r="CN89" s="134"/>
      <c r="CO89" s="134"/>
      <c r="CP89" s="134"/>
      <c r="CQ89" s="134"/>
      <c r="CR89" s="134"/>
      <c r="CS89" s="134"/>
      <c r="CT89" s="134"/>
      <c r="CU89" s="134"/>
      <c r="CV89" s="134"/>
      <c r="CW89" s="134"/>
      <c r="CX89" s="134"/>
      <c r="CY89" s="134"/>
      <c r="CZ89" s="134"/>
    </row>
    <row r="90" spans="1:104">
      <c r="A90" s="134">
        <v>10</v>
      </c>
      <c r="B90" s="134" t="s">
        <v>182</v>
      </c>
      <c r="C90" s="134">
        <f ca="1">OFFSET('Primary Inputs Alt'!$E$12,0,$A90-1)</f>
        <v>0</v>
      </c>
      <c r="I90" s="186" t="str">
        <f ca="1">IF(I$5-$I$5&lt;$A90-1," ",IF(I$5-$I$5+1&gt;'Primary Inputs Alt'!$C$17,0,(SUM(OFFSET($I$76,0,I$5-$I$5-$A90+1)))*$C90))</f>
        <v xml:space="preserve"> </v>
      </c>
      <c r="J90" s="186" t="str">
        <f ca="1">IF(J$5-$I$5&lt;$A90-1," ",IF(J$5-$I$5+1&gt;'Primary Inputs Alt'!$C$17,0,(SUM(OFFSET($I$76,0,J$5-$I$5-$A90+1)))*$C90))</f>
        <v xml:space="preserve"> </v>
      </c>
      <c r="K90" s="186" t="str">
        <f ca="1">IF(K$5-$I$5&lt;$A90-1," ",IF(K$5-$I$5+1&gt;'Primary Inputs Alt'!$C$17,0,(SUM(OFFSET($I$76,0,K$5-$I$5-$A90+1)))*$C90))</f>
        <v xml:space="preserve"> </v>
      </c>
      <c r="L90" s="186" t="str">
        <f ca="1">IF(L$5-$I$5&lt;$A90-1," ",IF(L$5-$I$5+1&gt;'Primary Inputs Alt'!$C$17,0,(SUM(OFFSET($I$76,0,L$5-$I$5-$A90+1)))*$C90))</f>
        <v xml:space="preserve"> </v>
      </c>
      <c r="M90" s="186" t="str">
        <f ca="1">IF(M$5-$I$5&lt;$A90-1," ",IF(M$5-$I$5+1&gt;'Primary Inputs Alt'!$C$17,0,(SUM(OFFSET($I$76,0,M$5-$I$5-$A90+1)))*$C90))</f>
        <v xml:space="preserve"> </v>
      </c>
      <c r="N90" s="186" t="str">
        <f ca="1">IF(N$5-$I$5&lt;$A90-1," ",IF(N$5-$I$5+1&gt;'Primary Inputs Alt'!$C$17,0,(SUM(OFFSET($I$76,0,N$5-$I$5-$A90+1)))*$C90))</f>
        <v xml:space="preserve"> </v>
      </c>
      <c r="O90" s="186" t="str">
        <f ca="1">IF(O$5-$I$5&lt;$A90-1," ",IF(O$5-$I$5+1&gt;'Primary Inputs Alt'!$C$17,0,(SUM(OFFSET($I$76,0,O$5-$I$5-$A90+1)))*$C90))</f>
        <v xml:space="preserve"> </v>
      </c>
      <c r="P90" s="186" t="str">
        <f ca="1">IF(P$5-$I$5&lt;$A90-1," ",IF(P$5-$I$5+1&gt;'Primary Inputs Alt'!$C$17,0,(SUM(OFFSET($I$76,0,P$5-$I$5-$A90+1)))*$C90))</f>
        <v xml:space="preserve"> </v>
      </c>
      <c r="Q90" s="186" t="str">
        <f ca="1">IF(Q$5-$I$5&lt;$A90-1," ",IF(Q$5-$I$5+1&gt;'Primary Inputs Alt'!$C$17,0,(SUM(OFFSET($I$76,0,Q$5-$I$5-$A90+1)))*$C90))</f>
        <v xml:space="preserve"> </v>
      </c>
      <c r="R90" s="186">
        <f ca="1">IF(R$5-$I$5&lt;$A90-1," ",IF(R$5-$I$5+1&gt;'Primary Inputs Alt'!$C$17,0,(SUM(OFFSET($I$76,0,R$5-$I$5-$A90+1)))*$C90))</f>
        <v>0</v>
      </c>
      <c r="S90" s="186">
        <f ca="1">IF(S$5-$I$5&lt;$A90-1," ",IF(S$5-$I$5+1&gt;'Primary Inputs Alt'!$C$17,0,(SUM(OFFSET($I$76,0,S$5-$I$5-$A90+1)))*$C90))</f>
        <v>0</v>
      </c>
      <c r="T90" s="186">
        <f ca="1">IF(T$5-$I$5&lt;$A90-1," ",IF(T$5-$I$5+1&gt;'Primary Inputs Alt'!$C$17,0,(SUM(OFFSET($I$76,0,T$5-$I$5-$A90+1)))*$C90))</f>
        <v>0</v>
      </c>
      <c r="U90" s="186">
        <f ca="1">IF(U$5-$I$5&lt;$A90-1," ",IF(U$5-$I$5+1&gt;'Primary Inputs Alt'!$C$17,0,(SUM(OFFSET($I$76,0,U$5-$I$5-$A90+1)))*$C90))</f>
        <v>0</v>
      </c>
      <c r="V90" s="186">
        <f ca="1">IF(V$5-$I$5&lt;$A90-1," ",IF(V$5-$I$5+1&gt;'Primary Inputs Alt'!$C$17,0,(SUM(OFFSET($I$76,0,V$5-$I$5-$A90+1)))*$C90))</f>
        <v>0</v>
      </c>
      <c r="W90" s="186">
        <f ca="1">IF(W$5-$I$5&lt;$A90-1," ",IF(W$5-$I$5+1&gt;'Primary Inputs Alt'!$C$17,0,(SUM(OFFSET($I$76,0,W$5-$I$5-$A90+1)))*$C90))</f>
        <v>0</v>
      </c>
      <c r="X90" s="186">
        <f ca="1">IF(X$5-$I$5&lt;$A90-1," ",IF(X$5-$I$5+1&gt;'Primary Inputs Alt'!$C$17,0,(SUM(OFFSET($I$76,0,X$5-$I$5-$A90+1)))*$C90))</f>
        <v>0</v>
      </c>
      <c r="Y90" s="186">
        <f ca="1">IF(Y$5-$I$5&lt;$A90-1," ",IF(Y$5-$I$5+1&gt;'Primary Inputs Alt'!$C$17,0,(SUM(OFFSET($I$76,0,Y$5-$I$5-$A90+1)))*$C90))</f>
        <v>0</v>
      </c>
      <c r="Z90" s="186">
        <f ca="1">IF(Z$5-$I$5&lt;$A90-1," ",IF(Z$5-$I$5+1&gt;'Primary Inputs Alt'!$C$17,0,(SUM(OFFSET($I$76,0,Z$5-$I$5-$A90+1)))*$C90))</f>
        <v>0</v>
      </c>
      <c r="AA90" s="186">
        <f ca="1">IF(AA$5-$I$5&lt;$A90-1," ",IF(AA$5-$I$5+1&gt;'Primary Inputs Alt'!$C$17,0,(SUM(OFFSET($I$76,0,AA$5-$I$5-$A90+1)))*$C90))</f>
        <v>0</v>
      </c>
      <c r="AB90" s="186">
        <f ca="1">IF(AB$5-$I$5&lt;$A90-1," ",IF(AB$5-$I$5+1&gt;'Primary Inputs Alt'!$C$17,0,(SUM(OFFSET($I$76,0,AB$5-$I$5-$A90+1)))*$C90))</f>
        <v>0</v>
      </c>
      <c r="AC90" s="186">
        <f ca="1">IF(AC$5-$I$5&lt;$A90-1," ",IF(AC$5-$I$5+1&gt;'Primary Inputs Alt'!$C$17,0,(SUM(OFFSET($I$76,0,AC$5-$I$5-$A90+1)))*$C90))</f>
        <v>0</v>
      </c>
      <c r="AD90" s="186">
        <f ca="1">IF(AD$5-$I$5&lt;$A90-1," ",IF(AD$5-$I$5+1&gt;'Primary Inputs Alt'!$C$17,0,(SUM(OFFSET($I$76,0,AD$5-$I$5-$A90+1)))*$C90))</f>
        <v>0</v>
      </c>
      <c r="AE90" s="186">
        <f ca="1">IF(AE$5-$I$5&lt;$A90-1," ",IF(AE$5-$I$5+1&gt;'Primary Inputs Alt'!$C$17,0,(SUM(OFFSET($I$76,0,AE$5-$I$5-$A90+1)))*$C90))</f>
        <v>0</v>
      </c>
      <c r="AF90" s="186">
        <f ca="1">IF(AF$5-$I$5&lt;$A90-1," ",IF(AF$5-$I$5+1&gt;'Primary Inputs Alt'!$C$17,0,(SUM(OFFSET($I$76,0,AF$5-$I$5-$A90+1)))*$C90))</f>
        <v>0</v>
      </c>
      <c r="AG90" s="186">
        <f ca="1">IF(AG$5-$I$5&lt;$A90-1," ",IF(AG$5-$I$5+1&gt;'Primary Inputs Alt'!$C$17,0,(SUM(OFFSET($I$76,0,AG$5-$I$5-$A90+1)))*$C90))</f>
        <v>0</v>
      </c>
      <c r="AH90" s="186">
        <f ca="1">IF(AH$5-$I$5&lt;$A90-1," ",IF(AH$5-$I$5+1&gt;'Primary Inputs Alt'!$C$17,0,(SUM(OFFSET($I$76,0,AH$5-$I$5-$A90+1)))*$C90))</f>
        <v>0</v>
      </c>
      <c r="AI90" s="186">
        <f ca="1">IF(AI$5-$I$5&lt;$A90-1," ",IF(AI$5-$I$5+1&gt;'Primary Inputs Alt'!$C$17,0,(SUM(OFFSET($I$76,0,AI$5-$I$5-$A90+1)))*$C90))</f>
        <v>0</v>
      </c>
      <c r="AJ90" s="186">
        <f ca="1">IF(AJ$5-$I$5&lt;$A90-1," ",IF(AJ$5-$I$5+1&gt;'Primary Inputs Alt'!$C$17,0,(SUM(OFFSET($I$76,0,AJ$5-$I$5-$A90+1)))*$C90))</f>
        <v>0</v>
      </c>
      <c r="AK90" s="186">
        <f ca="1">IF(AK$5-$I$5&lt;$A90-1," ",IF(AK$5-$I$5+1&gt;'Primary Inputs Alt'!$C$17,0,(SUM(OFFSET($I$76,0,AK$5-$I$5-$A90+1)))*$C90))</f>
        <v>0</v>
      </c>
      <c r="AL90" s="186">
        <f ca="1">IF(AL$5-$I$5&lt;$A90-1," ",IF(AL$5-$I$5+1&gt;'Primary Inputs Alt'!$C$17,0,(SUM(OFFSET($I$76,0,AL$5-$I$5-$A90+1)))*$C90))</f>
        <v>0</v>
      </c>
      <c r="AM90" s="186">
        <f ca="1">IF(AM$5-$I$5&lt;$A90-1," ",IF(AM$5-$I$5+1&gt;'Primary Inputs Alt'!$C$17,0,(SUM(OFFSET($I$76,0,AM$5-$I$5-$A90+1)))*$C90))</f>
        <v>0</v>
      </c>
      <c r="AN90" s="186">
        <f ca="1">IF(AN$5-$I$5&lt;$A90-1," ",IF(AN$5-$I$5+1&gt;'Primary Inputs Alt'!$C$17,0,(SUM(OFFSET($I$76,0,AN$5-$I$5-$A90+1)))*$C90))</f>
        <v>0</v>
      </c>
      <c r="AO90" s="186">
        <f ca="1">IF(AO$5-$I$5&lt;$A90-1," ",IF(AO$5-$I$5+1&gt;'Primary Inputs Alt'!$C$17,0,(SUM(OFFSET($I$76,0,AO$5-$I$5-$A90+1)))*$C90))</f>
        <v>0</v>
      </c>
      <c r="AP90" s="186">
        <f ca="1">IF(AP$5-$I$5&lt;$A90-1," ",IF(AP$5-$I$5+1&gt;'Primary Inputs Alt'!$C$17,0,(SUM(OFFSET($I$76,0,AP$5-$I$5-$A90+1)))*$C90))</f>
        <v>0</v>
      </c>
      <c r="AQ90" s="186">
        <f ca="1">IF(AQ$5-$I$5&lt;$A90-1," ",IF(AQ$5-$I$5+1&gt;'Primary Inputs Alt'!$C$17,0,(SUM(OFFSET($I$76,0,AQ$5-$I$5-$A90+1)))*$C90))</f>
        <v>0</v>
      </c>
      <c r="AR90" s="186">
        <f ca="1">IF(AR$5-$I$5&lt;$A90-1," ",IF(AR$5-$I$5+1&gt;'Primary Inputs Alt'!$C$17,0,(SUM(OFFSET($I$76,0,AR$5-$I$5-$A90+1)))*$C90))</f>
        <v>0</v>
      </c>
      <c r="AS90" s="186">
        <f ca="1">IF(AS$5-$I$5&lt;$A90-1," ",IF(AS$5-$I$5+1&gt;'Primary Inputs Alt'!$C$17,0,(SUM(OFFSET($I$76,0,AS$5-$I$5-$A90+1)))*$C90))</f>
        <v>0</v>
      </c>
      <c r="AT90" s="186">
        <f ca="1">IF(AT$5-$I$5&lt;$A90-1," ",IF(AT$5-$I$5+1&gt;'Primary Inputs Alt'!$C$17,0,(SUM(OFFSET($I$76,0,AT$5-$I$5-$A90+1)))*$C90))</f>
        <v>0</v>
      </c>
      <c r="AU90" s="186">
        <f ca="1">IF(AU$5-$I$5&lt;$A90-1," ",IF(AU$5-$I$5+1&gt;'Primary Inputs Alt'!$C$17,0,(SUM(OFFSET($I$76,0,AU$5-$I$5-$A90+1)))*$C90))</f>
        <v>0</v>
      </c>
      <c r="AV90" s="186">
        <f ca="1">IF(AV$5-$I$5&lt;$A90-1," ",IF(AV$5-$I$5+1&gt;'Primary Inputs Alt'!$C$17,0,(SUM(OFFSET($I$76,0,AV$5-$I$5-$A90+1)))*$C90))</f>
        <v>0</v>
      </c>
      <c r="AW90" s="186">
        <f ca="1">IF(AW$5-$I$5&lt;$A90-1," ",IF(AW$5-$I$5+1&gt;'Primary Inputs Alt'!$C$17,0,(SUM(OFFSET($I$76,0,AW$5-$I$5-$A90+1)))*$C90))</f>
        <v>0</v>
      </c>
      <c r="AX90" s="186">
        <f ca="1">IF(AX$5-$I$5&lt;$A90-1," ",IF(AX$5-$I$5+1&gt;'Primary Inputs Alt'!$C$17,0,(SUM(OFFSET($I$76,0,AX$5-$I$5-$A90+1)))*$C90))</f>
        <v>0</v>
      </c>
      <c r="AY90" s="186">
        <f ca="1">IF(AY$5-$I$5&lt;$A90-1," ",IF(AY$5-$I$5+1&gt;'Primary Inputs Alt'!$C$17,0,(SUM(OFFSET($I$76,0,AY$5-$I$5-$A90+1)))*$C90))</f>
        <v>0</v>
      </c>
      <c r="AZ90" s="186">
        <f ca="1">IF(AZ$5-$I$5&lt;$A90-1," ",IF(AZ$5-$I$5+1&gt;'Primary Inputs Alt'!$C$17,0,(SUM(OFFSET($I$76,0,AZ$5-$I$5-$A90+1)))*$C90))</f>
        <v>0</v>
      </c>
      <c r="BA90" s="186">
        <f ca="1">IF(BA$5-$I$5&lt;$A90-1," ",IF(BA$5-$I$5+1&gt;'Primary Inputs Alt'!$C$17,0,(SUM(OFFSET($I$76,0,BA$5-$I$5-$A90+1)))*$C90))</f>
        <v>0</v>
      </c>
      <c r="BB90" s="186">
        <f ca="1">IF(BB$5-$I$5&lt;$A90-1," ",IF(BB$5-$I$5+1&gt;'Primary Inputs Alt'!$C$17,0,(SUM(OFFSET($I$76,0,BB$5-$I$5-$A90+1)))*$C90))</f>
        <v>0</v>
      </c>
      <c r="BC90" s="186">
        <f ca="1">IF(BC$5-$I$5&lt;$A90-1," ",IF(BC$5-$I$5+1&gt;'Primary Inputs Alt'!$C$17,0,(SUM(OFFSET($I$76,0,BC$5-$I$5-$A90+1)))*$C90))</f>
        <v>0</v>
      </c>
      <c r="BD90" s="186">
        <f ca="1">IF(BD$5-$I$5&lt;$A90-1," ",IF(BD$5-$I$5+1&gt;'Primary Inputs Alt'!$C$17,0,(SUM(OFFSET($I$76,0,BD$5-$I$5-$A90+1)))*$C90))</f>
        <v>0</v>
      </c>
      <c r="BE90" s="186">
        <f ca="1">IF(BE$5-$I$5&lt;$A90-1," ",IF(BE$5-$I$5+1&gt;'Primary Inputs Alt'!$C$17,0,(SUM(OFFSET($I$76,0,BE$5-$I$5-$A90+1)))*$C90))</f>
        <v>0</v>
      </c>
      <c r="BF90" s="186">
        <f ca="1">IF(BF$5-$I$5&lt;$A90-1," ",IF(BF$5-$I$5+1&gt;'Primary Inputs Alt'!$C$17,0,(SUM(OFFSET($I$76,0,BF$5-$I$5-$A90+1)))*$C90))</f>
        <v>0</v>
      </c>
      <c r="BG90" s="134"/>
      <c r="BH90" s="134"/>
      <c r="BI90" s="134"/>
      <c r="BJ90" s="134"/>
      <c r="BK90" s="134"/>
      <c r="BL90" s="134"/>
      <c r="BM90" s="134"/>
      <c r="BN90" s="134"/>
      <c r="BO90" s="134"/>
      <c r="BP90" s="134"/>
      <c r="BQ90" s="134"/>
      <c r="BR90" s="134"/>
      <c r="BS90" s="134"/>
      <c r="BT90" s="134"/>
      <c r="BU90" s="134"/>
      <c r="BV90" s="134"/>
      <c r="BW90" s="134"/>
      <c r="BX90" s="134"/>
      <c r="BY90" s="134"/>
      <c r="BZ90" s="134"/>
      <c r="CA90" s="134"/>
      <c r="CB90" s="134"/>
      <c r="CC90" s="134"/>
      <c r="CD90" s="134"/>
      <c r="CE90" s="134"/>
      <c r="CF90" s="134"/>
      <c r="CG90" s="134"/>
      <c r="CH90" s="134"/>
      <c r="CI90" s="134"/>
      <c r="CJ90" s="134"/>
      <c r="CK90" s="134"/>
      <c r="CL90" s="134"/>
      <c r="CM90" s="134"/>
      <c r="CN90" s="134"/>
      <c r="CO90" s="134"/>
      <c r="CP90" s="134"/>
      <c r="CQ90" s="134"/>
      <c r="CR90" s="134"/>
      <c r="CS90" s="134"/>
      <c r="CT90" s="134"/>
      <c r="CU90" s="134"/>
      <c r="CV90" s="134"/>
      <c r="CW90" s="134"/>
      <c r="CX90" s="134"/>
      <c r="CY90" s="134"/>
      <c r="CZ90" s="134"/>
    </row>
    <row r="91" spans="1:104">
      <c r="A91" s="134">
        <v>11</v>
      </c>
      <c r="B91" s="134" t="s">
        <v>183</v>
      </c>
      <c r="C91" s="134">
        <f ca="1">OFFSET('Primary Inputs Alt'!$E$12,0,$A91-1)</f>
        <v>0</v>
      </c>
      <c r="I91" s="186" t="str">
        <f ca="1">IF(I$5-$I$5&lt;$A91-1," ",IF(I$5-$I$5+1&gt;'Primary Inputs Alt'!$C$17,0,(SUM(OFFSET($I$76,0,I$5-$I$5-$A91+1)))*$C91))</f>
        <v xml:space="preserve"> </v>
      </c>
      <c r="J91" s="186" t="str">
        <f ca="1">IF(J$5-$I$5&lt;$A91-1," ",IF(J$5-$I$5+1&gt;'Primary Inputs Alt'!$C$17,0,(SUM(OFFSET($I$76,0,J$5-$I$5-$A91+1)))*$C91))</f>
        <v xml:space="preserve"> </v>
      </c>
      <c r="K91" s="186" t="str">
        <f ca="1">IF(K$5-$I$5&lt;$A91-1," ",IF(K$5-$I$5+1&gt;'Primary Inputs Alt'!$C$17,0,(SUM(OFFSET($I$76,0,K$5-$I$5-$A91+1)))*$C91))</f>
        <v xml:space="preserve"> </v>
      </c>
      <c r="L91" s="186" t="str">
        <f ca="1">IF(L$5-$I$5&lt;$A91-1," ",IF(L$5-$I$5+1&gt;'Primary Inputs Alt'!$C$17,0,(SUM(OFFSET($I$76,0,L$5-$I$5-$A91+1)))*$C91))</f>
        <v xml:space="preserve"> </v>
      </c>
      <c r="M91" s="186" t="str">
        <f ca="1">IF(M$5-$I$5&lt;$A91-1," ",IF(M$5-$I$5+1&gt;'Primary Inputs Alt'!$C$17,0,(SUM(OFFSET($I$76,0,M$5-$I$5-$A91+1)))*$C91))</f>
        <v xml:space="preserve"> </v>
      </c>
      <c r="N91" s="186" t="str">
        <f ca="1">IF(N$5-$I$5&lt;$A91-1," ",IF(N$5-$I$5+1&gt;'Primary Inputs Alt'!$C$17,0,(SUM(OFFSET($I$76,0,N$5-$I$5-$A91+1)))*$C91))</f>
        <v xml:space="preserve"> </v>
      </c>
      <c r="O91" s="186" t="str">
        <f ca="1">IF(O$5-$I$5&lt;$A91-1," ",IF(O$5-$I$5+1&gt;'Primary Inputs Alt'!$C$17,0,(SUM(OFFSET($I$76,0,O$5-$I$5-$A91+1)))*$C91))</f>
        <v xml:space="preserve"> </v>
      </c>
      <c r="P91" s="186" t="str">
        <f ca="1">IF(P$5-$I$5&lt;$A91-1," ",IF(P$5-$I$5+1&gt;'Primary Inputs Alt'!$C$17,0,(SUM(OFFSET($I$76,0,P$5-$I$5-$A91+1)))*$C91))</f>
        <v xml:space="preserve"> </v>
      </c>
      <c r="Q91" s="186" t="str">
        <f ca="1">IF(Q$5-$I$5&lt;$A91-1," ",IF(Q$5-$I$5+1&gt;'Primary Inputs Alt'!$C$17,0,(SUM(OFFSET($I$76,0,Q$5-$I$5-$A91+1)))*$C91))</f>
        <v xml:space="preserve"> </v>
      </c>
      <c r="R91" s="186" t="str">
        <f ca="1">IF(R$5-$I$5&lt;$A91-1," ",IF(R$5-$I$5+1&gt;'Primary Inputs Alt'!$C$17,0,(SUM(OFFSET($I$76,0,R$5-$I$5-$A91+1)))*$C91))</f>
        <v xml:space="preserve"> </v>
      </c>
      <c r="S91" s="186">
        <f ca="1">IF(S$5-$I$5&lt;$A91-1," ",IF(S$5-$I$5+1&gt;'Primary Inputs Alt'!$C$17,0,(SUM(OFFSET($I$76,0,S$5-$I$5-$A91+1)))*$C91))</f>
        <v>0</v>
      </c>
      <c r="T91" s="186">
        <f ca="1">IF(T$5-$I$5&lt;$A91-1," ",IF(T$5-$I$5+1&gt;'Primary Inputs Alt'!$C$17,0,(SUM(OFFSET($I$76,0,T$5-$I$5-$A91+1)))*$C91))</f>
        <v>0</v>
      </c>
      <c r="U91" s="186">
        <f ca="1">IF(U$5-$I$5&lt;$A91-1," ",IF(U$5-$I$5+1&gt;'Primary Inputs Alt'!$C$17,0,(SUM(OFFSET($I$76,0,U$5-$I$5-$A91+1)))*$C91))</f>
        <v>0</v>
      </c>
      <c r="V91" s="186">
        <f ca="1">IF(V$5-$I$5&lt;$A91-1," ",IF(V$5-$I$5+1&gt;'Primary Inputs Alt'!$C$17,0,(SUM(OFFSET($I$76,0,V$5-$I$5-$A91+1)))*$C91))</f>
        <v>0</v>
      </c>
      <c r="W91" s="186">
        <f ca="1">IF(W$5-$I$5&lt;$A91-1," ",IF(W$5-$I$5+1&gt;'Primary Inputs Alt'!$C$17,0,(SUM(OFFSET($I$76,0,W$5-$I$5-$A91+1)))*$C91))</f>
        <v>0</v>
      </c>
      <c r="X91" s="186">
        <f ca="1">IF(X$5-$I$5&lt;$A91-1," ",IF(X$5-$I$5+1&gt;'Primary Inputs Alt'!$C$17,0,(SUM(OFFSET($I$76,0,X$5-$I$5-$A91+1)))*$C91))</f>
        <v>0</v>
      </c>
      <c r="Y91" s="186">
        <f ca="1">IF(Y$5-$I$5&lt;$A91-1," ",IF(Y$5-$I$5+1&gt;'Primary Inputs Alt'!$C$17,0,(SUM(OFFSET($I$76,0,Y$5-$I$5-$A91+1)))*$C91))</f>
        <v>0</v>
      </c>
      <c r="Z91" s="186">
        <f ca="1">IF(Z$5-$I$5&lt;$A91-1," ",IF(Z$5-$I$5+1&gt;'Primary Inputs Alt'!$C$17,0,(SUM(OFFSET($I$76,0,Z$5-$I$5-$A91+1)))*$C91))</f>
        <v>0</v>
      </c>
      <c r="AA91" s="186">
        <f ca="1">IF(AA$5-$I$5&lt;$A91-1," ",IF(AA$5-$I$5+1&gt;'Primary Inputs Alt'!$C$17,0,(SUM(OFFSET($I$76,0,AA$5-$I$5-$A91+1)))*$C91))</f>
        <v>0</v>
      </c>
      <c r="AB91" s="186">
        <f ca="1">IF(AB$5-$I$5&lt;$A91-1," ",IF(AB$5-$I$5+1&gt;'Primary Inputs Alt'!$C$17,0,(SUM(OFFSET($I$76,0,AB$5-$I$5-$A91+1)))*$C91))</f>
        <v>0</v>
      </c>
      <c r="AC91" s="186">
        <f ca="1">IF(AC$5-$I$5&lt;$A91-1," ",IF(AC$5-$I$5+1&gt;'Primary Inputs Alt'!$C$17,0,(SUM(OFFSET($I$76,0,AC$5-$I$5-$A91+1)))*$C91))</f>
        <v>0</v>
      </c>
      <c r="AD91" s="186">
        <f ca="1">IF(AD$5-$I$5&lt;$A91-1," ",IF(AD$5-$I$5+1&gt;'Primary Inputs Alt'!$C$17,0,(SUM(OFFSET($I$76,0,AD$5-$I$5-$A91+1)))*$C91))</f>
        <v>0</v>
      </c>
      <c r="AE91" s="186">
        <f ca="1">IF(AE$5-$I$5&lt;$A91-1," ",IF(AE$5-$I$5+1&gt;'Primary Inputs Alt'!$C$17,0,(SUM(OFFSET($I$76,0,AE$5-$I$5-$A91+1)))*$C91))</f>
        <v>0</v>
      </c>
      <c r="AF91" s="186">
        <f ca="1">IF(AF$5-$I$5&lt;$A91-1," ",IF(AF$5-$I$5+1&gt;'Primary Inputs Alt'!$C$17,0,(SUM(OFFSET($I$76,0,AF$5-$I$5-$A91+1)))*$C91))</f>
        <v>0</v>
      </c>
      <c r="AG91" s="186">
        <f ca="1">IF(AG$5-$I$5&lt;$A91-1," ",IF(AG$5-$I$5+1&gt;'Primary Inputs Alt'!$C$17,0,(SUM(OFFSET($I$76,0,AG$5-$I$5-$A91+1)))*$C91))</f>
        <v>0</v>
      </c>
      <c r="AH91" s="186">
        <f ca="1">IF(AH$5-$I$5&lt;$A91-1," ",IF(AH$5-$I$5+1&gt;'Primary Inputs Alt'!$C$17,0,(SUM(OFFSET($I$76,0,AH$5-$I$5-$A91+1)))*$C91))</f>
        <v>0</v>
      </c>
      <c r="AI91" s="186">
        <f ca="1">IF(AI$5-$I$5&lt;$A91-1," ",IF(AI$5-$I$5+1&gt;'Primary Inputs Alt'!$C$17,0,(SUM(OFFSET($I$76,0,AI$5-$I$5-$A91+1)))*$C91))</f>
        <v>0</v>
      </c>
      <c r="AJ91" s="186">
        <f ca="1">IF(AJ$5-$I$5&lt;$A91-1," ",IF(AJ$5-$I$5+1&gt;'Primary Inputs Alt'!$C$17,0,(SUM(OFFSET($I$76,0,AJ$5-$I$5-$A91+1)))*$C91))</f>
        <v>0</v>
      </c>
      <c r="AK91" s="186">
        <f ca="1">IF(AK$5-$I$5&lt;$A91-1," ",IF(AK$5-$I$5+1&gt;'Primary Inputs Alt'!$C$17,0,(SUM(OFFSET($I$76,0,AK$5-$I$5-$A91+1)))*$C91))</f>
        <v>0</v>
      </c>
      <c r="AL91" s="186">
        <f ca="1">IF(AL$5-$I$5&lt;$A91-1," ",IF(AL$5-$I$5+1&gt;'Primary Inputs Alt'!$C$17,0,(SUM(OFFSET($I$76,0,AL$5-$I$5-$A91+1)))*$C91))</f>
        <v>0</v>
      </c>
      <c r="AM91" s="186">
        <f ca="1">IF(AM$5-$I$5&lt;$A91-1," ",IF(AM$5-$I$5+1&gt;'Primary Inputs Alt'!$C$17,0,(SUM(OFFSET($I$76,0,AM$5-$I$5-$A91+1)))*$C91))</f>
        <v>0</v>
      </c>
      <c r="AN91" s="186">
        <f ca="1">IF(AN$5-$I$5&lt;$A91-1," ",IF(AN$5-$I$5+1&gt;'Primary Inputs Alt'!$C$17,0,(SUM(OFFSET($I$76,0,AN$5-$I$5-$A91+1)))*$C91))</f>
        <v>0</v>
      </c>
      <c r="AO91" s="186">
        <f ca="1">IF(AO$5-$I$5&lt;$A91-1," ",IF(AO$5-$I$5+1&gt;'Primary Inputs Alt'!$C$17,0,(SUM(OFFSET($I$76,0,AO$5-$I$5-$A91+1)))*$C91))</f>
        <v>0</v>
      </c>
      <c r="AP91" s="186">
        <f ca="1">IF(AP$5-$I$5&lt;$A91-1," ",IF(AP$5-$I$5+1&gt;'Primary Inputs Alt'!$C$17,0,(SUM(OFFSET($I$76,0,AP$5-$I$5-$A91+1)))*$C91))</f>
        <v>0</v>
      </c>
      <c r="AQ91" s="186">
        <f ca="1">IF(AQ$5-$I$5&lt;$A91-1," ",IF(AQ$5-$I$5+1&gt;'Primary Inputs Alt'!$C$17,0,(SUM(OFFSET($I$76,0,AQ$5-$I$5-$A91+1)))*$C91))</f>
        <v>0</v>
      </c>
      <c r="AR91" s="186">
        <f ca="1">IF(AR$5-$I$5&lt;$A91-1," ",IF(AR$5-$I$5+1&gt;'Primary Inputs Alt'!$C$17,0,(SUM(OFFSET($I$76,0,AR$5-$I$5-$A91+1)))*$C91))</f>
        <v>0</v>
      </c>
      <c r="AS91" s="186">
        <f ca="1">IF(AS$5-$I$5&lt;$A91-1," ",IF(AS$5-$I$5+1&gt;'Primary Inputs Alt'!$C$17,0,(SUM(OFFSET($I$76,0,AS$5-$I$5-$A91+1)))*$C91))</f>
        <v>0</v>
      </c>
      <c r="AT91" s="186">
        <f ca="1">IF(AT$5-$I$5&lt;$A91-1," ",IF(AT$5-$I$5+1&gt;'Primary Inputs Alt'!$C$17,0,(SUM(OFFSET($I$76,0,AT$5-$I$5-$A91+1)))*$C91))</f>
        <v>0</v>
      </c>
      <c r="AU91" s="186">
        <f ca="1">IF(AU$5-$I$5&lt;$A91-1," ",IF(AU$5-$I$5+1&gt;'Primary Inputs Alt'!$C$17,0,(SUM(OFFSET($I$76,0,AU$5-$I$5-$A91+1)))*$C91))</f>
        <v>0</v>
      </c>
      <c r="AV91" s="186">
        <f ca="1">IF(AV$5-$I$5&lt;$A91-1," ",IF(AV$5-$I$5+1&gt;'Primary Inputs Alt'!$C$17,0,(SUM(OFFSET($I$76,0,AV$5-$I$5-$A91+1)))*$C91))</f>
        <v>0</v>
      </c>
      <c r="AW91" s="186">
        <f ca="1">IF(AW$5-$I$5&lt;$A91-1," ",IF(AW$5-$I$5+1&gt;'Primary Inputs Alt'!$C$17,0,(SUM(OFFSET($I$76,0,AW$5-$I$5-$A91+1)))*$C91))</f>
        <v>0</v>
      </c>
      <c r="AX91" s="186">
        <f ca="1">IF(AX$5-$I$5&lt;$A91-1," ",IF(AX$5-$I$5+1&gt;'Primary Inputs Alt'!$C$17,0,(SUM(OFFSET($I$76,0,AX$5-$I$5-$A91+1)))*$C91))</f>
        <v>0</v>
      </c>
      <c r="AY91" s="186">
        <f ca="1">IF(AY$5-$I$5&lt;$A91-1," ",IF(AY$5-$I$5+1&gt;'Primary Inputs Alt'!$C$17,0,(SUM(OFFSET($I$76,0,AY$5-$I$5-$A91+1)))*$C91))</f>
        <v>0</v>
      </c>
      <c r="AZ91" s="186">
        <f ca="1">IF(AZ$5-$I$5&lt;$A91-1," ",IF(AZ$5-$I$5+1&gt;'Primary Inputs Alt'!$C$17,0,(SUM(OFFSET($I$76,0,AZ$5-$I$5-$A91+1)))*$C91))</f>
        <v>0</v>
      </c>
      <c r="BA91" s="186">
        <f ca="1">IF(BA$5-$I$5&lt;$A91-1," ",IF(BA$5-$I$5+1&gt;'Primary Inputs Alt'!$C$17,0,(SUM(OFFSET($I$76,0,BA$5-$I$5-$A91+1)))*$C91))</f>
        <v>0</v>
      </c>
      <c r="BB91" s="186">
        <f ca="1">IF(BB$5-$I$5&lt;$A91-1," ",IF(BB$5-$I$5+1&gt;'Primary Inputs Alt'!$C$17,0,(SUM(OFFSET($I$76,0,BB$5-$I$5-$A91+1)))*$C91))</f>
        <v>0</v>
      </c>
      <c r="BC91" s="186">
        <f ca="1">IF(BC$5-$I$5&lt;$A91-1," ",IF(BC$5-$I$5+1&gt;'Primary Inputs Alt'!$C$17,0,(SUM(OFFSET($I$76,0,BC$5-$I$5-$A91+1)))*$C91))</f>
        <v>0</v>
      </c>
      <c r="BD91" s="186">
        <f ca="1">IF(BD$5-$I$5&lt;$A91-1," ",IF(BD$5-$I$5+1&gt;'Primary Inputs Alt'!$C$17,0,(SUM(OFFSET($I$76,0,BD$5-$I$5-$A91+1)))*$C91))</f>
        <v>0</v>
      </c>
      <c r="BE91" s="186">
        <f ca="1">IF(BE$5-$I$5&lt;$A91-1," ",IF(BE$5-$I$5+1&gt;'Primary Inputs Alt'!$C$17,0,(SUM(OFFSET($I$76,0,BE$5-$I$5-$A91+1)))*$C91))</f>
        <v>0</v>
      </c>
      <c r="BF91" s="186">
        <f ca="1">IF(BF$5-$I$5&lt;$A91-1," ",IF(BF$5-$I$5+1&gt;'Primary Inputs Alt'!$C$17,0,(SUM(OFFSET($I$76,0,BF$5-$I$5-$A91+1)))*$C91))</f>
        <v>0</v>
      </c>
      <c r="BG91" s="134"/>
      <c r="BH91" s="134"/>
      <c r="BI91" s="134"/>
      <c r="BJ91" s="134"/>
      <c r="BK91" s="134"/>
      <c r="BL91" s="134"/>
      <c r="BM91" s="134"/>
      <c r="BN91" s="134"/>
      <c r="BO91" s="134"/>
      <c r="BP91" s="134"/>
      <c r="BQ91" s="134"/>
      <c r="BR91" s="134"/>
      <c r="BS91" s="134"/>
      <c r="BT91" s="134"/>
      <c r="BU91" s="134"/>
      <c r="BV91" s="134"/>
      <c r="BW91" s="134"/>
      <c r="BX91" s="134"/>
      <c r="BY91" s="134"/>
      <c r="BZ91" s="134"/>
      <c r="CA91" s="134"/>
      <c r="CB91" s="134"/>
      <c r="CC91" s="134"/>
      <c r="CD91" s="134"/>
      <c r="CE91" s="134"/>
      <c r="CF91" s="134"/>
      <c r="CG91" s="134"/>
      <c r="CH91" s="134"/>
      <c r="CI91" s="134"/>
      <c r="CJ91" s="134"/>
      <c r="CK91" s="134"/>
      <c r="CL91" s="134"/>
      <c r="CM91" s="134"/>
      <c r="CN91" s="134"/>
      <c r="CO91" s="134"/>
      <c r="CP91" s="134"/>
      <c r="CQ91" s="134"/>
      <c r="CR91" s="134"/>
      <c r="CS91" s="134"/>
      <c r="CT91" s="134"/>
      <c r="CU91" s="134"/>
      <c r="CV91" s="134"/>
      <c r="CW91" s="134"/>
      <c r="CX91" s="134"/>
      <c r="CY91" s="134"/>
      <c r="CZ91" s="134"/>
    </row>
    <row r="92" spans="1:104">
      <c r="A92" s="134">
        <v>12</v>
      </c>
      <c r="B92" s="134" t="s">
        <v>184</v>
      </c>
      <c r="C92" s="134">
        <f ca="1">OFFSET('Primary Inputs Alt'!$E$12,0,$A92-1)</f>
        <v>0</v>
      </c>
      <c r="I92" s="186" t="str">
        <f ca="1">IF(I$5-$I$5&lt;$A92-1," ",IF(I$5-$I$5+1&gt;'Primary Inputs Alt'!$C$17,0,(SUM(OFFSET($I$76,0,I$5-$I$5-$A92+1)))*$C92))</f>
        <v xml:space="preserve"> </v>
      </c>
      <c r="J92" s="186" t="str">
        <f ca="1">IF(J$5-$I$5&lt;$A92-1," ",IF(J$5-$I$5+1&gt;'Primary Inputs Alt'!$C$17,0,(SUM(OFFSET($I$76,0,J$5-$I$5-$A92+1)))*$C92))</f>
        <v xml:space="preserve"> </v>
      </c>
      <c r="K92" s="186" t="str">
        <f ca="1">IF(K$5-$I$5&lt;$A92-1," ",IF(K$5-$I$5+1&gt;'Primary Inputs Alt'!$C$17,0,(SUM(OFFSET($I$76,0,K$5-$I$5-$A92+1)))*$C92))</f>
        <v xml:space="preserve"> </v>
      </c>
      <c r="L92" s="186" t="str">
        <f ca="1">IF(L$5-$I$5&lt;$A92-1," ",IF(L$5-$I$5+1&gt;'Primary Inputs Alt'!$C$17,0,(SUM(OFFSET($I$76,0,L$5-$I$5-$A92+1)))*$C92))</f>
        <v xml:space="preserve"> </v>
      </c>
      <c r="M92" s="186" t="str">
        <f ca="1">IF(M$5-$I$5&lt;$A92-1," ",IF(M$5-$I$5+1&gt;'Primary Inputs Alt'!$C$17,0,(SUM(OFFSET($I$76,0,M$5-$I$5-$A92+1)))*$C92))</f>
        <v xml:space="preserve"> </v>
      </c>
      <c r="N92" s="186" t="str">
        <f ca="1">IF(N$5-$I$5&lt;$A92-1," ",IF(N$5-$I$5+1&gt;'Primary Inputs Alt'!$C$17,0,(SUM(OFFSET($I$76,0,N$5-$I$5-$A92+1)))*$C92))</f>
        <v xml:space="preserve"> </v>
      </c>
      <c r="O92" s="186" t="str">
        <f ca="1">IF(O$5-$I$5&lt;$A92-1," ",IF(O$5-$I$5+1&gt;'Primary Inputs Alt'!$C$17,0,(SUM(OFFSET($I$76,0,O$5-$I$5-$A92+1)))*$C92))</f>
        <v xml:space="preserve"> </v>
      </c>
      <c r="P92" s="186" t="str">
        <f ca="1">IF(P$5-$I$5&lt;$A92-1," ",IF(P$5-$I$5+1&gt;'Primary Inputs Alt'!$C$17,0,(SUM(OFFSET($I$76,0,P$5-$I$5-$A92+1)))*$C92))</f>
        <v xml:space="preserve"> </v>
      </c>
      <c r="Q92" s="186" t="str">
        <f ca="1">IF(Q$5-$I$5&lt;$A92-1," ",IF(Q$5-$I$5+1&gt;'Primary Inputs Alt'!$C$17,0,(SUM(OFFSET($I$76,0,Q$5-$I$5-$A92+1)))*$C92))</f>
        <v xml:space="preserve"> </v>
      </c>
      <c r="R92" s="186" t="str">
        <f ca="1">IF(R$5-$I$5&lt;$A92-1," ",IF(R$5-$I$5+1&gt;'Primary Inputs Alt'!$C$17,0,(SUM(OFFSET($I$76,0,R$5-$I$5-$A92+1)))*$C92))</f>
        <v xml:space="preserve"> </v>
      </c>
      <c r="S92" s="186" t="str">
        <f ca="1">IF(S$5-$I$5&lt;$A92-1," ",IF(S$5-$I$5+1&gt;'Primary Inputs Alt'!$C$17,0,(SUM(OFFSET($I$76,0,S$5-$I$5-$A92+1)))*$C92))</f>
        <v xml:space="preserve"> </v>
      </c>
      <c r="T92" s="186">
        <f ca="1">IF(T$5-$I$5&lt;$A92-1," ",IF(T$5-$I$5+1&gt;'Primary Inputs Alt'!$C$17,0,(SUM(OFFSET($I$76,0,T$5-$I$5-$A92+1)))*$C92))</f>
        <v>0</v>
      </c>
      <c r="U92" s="186">
        <f ca="1">IF(U$5-$I$5&lt;$A92-1," ",IF(U$5-$I$5+1&gt;'Primary Inputs Alt'!$C$17,0,(SUM(OFFSET($I$76,0,U$5-$I$5-$A92+1)))*$C92))</f>
        <v>0</v>
      </c>
      <c r="V92" s="186">
        <f ca="1">IF(V$5-$I$5&lt;$A92-1," ",IF(V$5-$I$5+1&gt;'Primary Inputs Alt'!$C$17,0,(SUM(OFFSET($I$76,0,V$5-$I$5-$A92+1)))*$C92))</f>
        <v>0</v>
      </c>
      <c r="W92" s="186">
        <f ca="1">IF(W$5-$I$5&lt;$A92-1," ",IF(W$5-$I$5+1&gt;'Primary Inputs Alt'!$C$17,0,(SUM(OFFSET($I$76,0,W$5-$I$5-$A92+1)))*$C92))</f>
        <v>0</v>
      </c>
      <c r="X92" s="186">
        <f ca="1">IF(X$5-$I$5&lt;$A92-1," ",IF(X$5-$I$5+1&gt;'Primary Inputs Alt'!$C$17,0,(SUM(OFFSET($I$76,0,X$5-$I$5-$A92+1)))*$C92))</f>
        <v>0</v>
      </c>
      <c r="Y92" s="186">
        <f ca="1">IF(Y$5-$I$5&lt;$A92-1," ",IF(Y$5-$I$5+1&gt;'Primary Inputs Alt'!$C$17,0,(SUM(OFFSET($I$76,0,Y$5-$I$5-$A92+1)))*$C92))</f>
        <v>0</v>
      </c>
      <c r="Z92" s="186">
        <f ca="1">IF(Z$5-$I$5&lt;$A92-1," ",IF(Z$5-$I$5+1&gt;'Primary Inputs Alt'!$C$17,0,(SUM(OFFSET($I$76,0,Z$5-$I$5-$A92+1)))*$C92))</f>
        <v>0</v>
      </c>
      <c r="AA92" s="186">
        <f ca="1">IF(AA$5-$I$5&lt;$A92-1," ",IF(AA$5-$I$5+1&gt;'Primary Inputs Alt'!$C$17,0,(SUM(OFFSET($I$76,0,AA$5-$I$5-$A92+1)))*$C92))</f>
        <v>0</v>
      </c>
      <c r="AB92" s="186">
        <f ca="1">IF(AB$5-$I$5&lt;$A92-1," ",IF(AB$5-$I$5+1&gt;'Primary Inputs Alt'!$C$17,0,(SUM(OFFSET($I$76,0,AB$5-$I$5-$A92+1)))*$C92))</f>
        <v>0</v>
      </c>
      <c r="AC92" s="186">
        <f ca="1">IF(AC$5-$I$5&lt;$A92-1," ",IF(AC$5-$I$5+1&gt;'Primary Inputs Alt'!$C$17,0,(SUM(OFFSET($I$76,0,AC$5-$I$5-$A92+1)))*$C92))</f>
        <v>0</v>
      </c>
      <c r="AD92" s="186">
        <f ca="1">IF(AD$5-$I$5&lt;$A92-1," ",IF(AD$5-$I$5+1&gt;'Primary Inputs Alt'!$C$17,0,(SUM(OFFSET($I$76,0,AD$5-$I$5-$A92+1)))*$C92))</f>
        <v>0</v>
      </c>
      <c r="AE92" s="186">
        <f ca="1">IF(AE$5-$I$5&lt;$A92-1," ",IF(AE$5-$I$5+1&gt;'Primary Inputs Alt'!$C$17,0,(SUM(OFFSET($I$76,0,AE$5-$I$5-$A92+1)))*$C92))</f>
        <v>0</v>
      </c>
      <c r="AF92" s="186">
        <f ca="1">IF(AF$5-$I$5&lt;$A92-1," ",IF(AF$5-$I$5+1&gt;'Primary Inputs Alt'!$C$17,0,(SUM(OFFSET($I$76,0,AF$5-$I$5-$A92+1)))*$C92))</f>
        <v>0</v>
      </c>
      <c r="AG92" s="186">
        <f ca="1">IF(AG$5-$I$5&lt;$A92-1," ",IF(AG$5-$I$5+1&gt;'Primary Inputs Alt'!$C$17,0,(SUM(OFFSET($I$76,0,AG$5-$I$5-$A92+1)))*$C92))</f>
        <v>0</v>
      </c>
      <c r="AH92" s="186">
        <f ca="1">IF(AH$5-$I$5&lt;$A92-1," ",IF(AH$5-$I$5+1&gt;'Primary Inputs Alt'!$C$17,0,(SUM(OFFSET($I$76,0,AH$5-$I$5-$A92+1)))*$C92))</f>
        <v>0</v>
      </c>
      <c r="AI92" s="186">
        <f ca="1">IF(AI$5-$I$5&lt;$A92-1," ",IF(AI$5-$I$5+1&gt;'Primary Inputs Alt'!$C$17,0,(SUM(OFFSET($I$76,0,AI$5-$I$5-$A92+1)))*$C92))</f>
        <v>0</v>
      </c>
      <c r="AJ92" s="186">
        <f ca="1">IF(AJ$5-$I$5&lt;$A92-1," ",IF(AJ$5-$I$5+1&gt;'Primary Inputs Alt'!$C$17,0,(SUM(OFFSET($I$76,0,AJ$5-$I$5-$A92+1)))*$C92))</f>
        <v>0</v>
      </c>
      <c r="AK92" s="186">
        <f ca="1">IF(AK$5-$I$5&lt;$A92-1," ",IF(AK$5-$I$5+1&gt;'Primary Inputs Alt'!$C$17,0,(SUM(OFFSET($I$76,0,AK$5-$I$5-$A92+1)))*$C92))</f>
        <v>0</v>
      </c>
      <c r="AL92" s="186">
        <f ca="1">IF(AL$5-$I$5&lt;$A92-1," ",IF(AL$5-$I$5+1&gt;'Primary Inputs Alt'!$C$17,0,(SUM(OFFSET($I$76,0,AL$5-$I$5-$A92+1)))*$C92))</f>
        <v>0</v>
      </c>
      <c r="AM92" s="186">
        <f ca="1">IF(AM$5-$I$5&lt;$A92-1," ",IF(AM$5-$I$5+1&gt;'Primary Inputs Alt'!$C$17,0,(SUM(OFFSET($I$76,0,AM$5-$I$5-$A92+1)))*$C92))</f>
        <v>0</v>
      </c>
      <c r="AN92" s="186">
        <f ca="1">IF(AN$5-$I$5&lt;$A92-1," ",IF(AN$5-$I$5+1&gt;'Primary Inputs Alt'!$C$17,0,(SUM(OFFSET($I$76,0,AN$5-$I$5-$A92+1)))*$C92))</f>
        <v>0</v>
      </c>
      <c r="AO92" s="186">
        <f ca="1">IF(AO$5-$I$5&lt;$A92-1," ",IF(AO$5-$I$5+1&gt;'Primary Inputs Alt'!$C$17,0,(SUM(OFFSET($I$76,0,AO$5-$I$5-$A92+1)))*$C92))</f>
        <v>0</v>
      </c>
      <c r="AP92" s="186">
        <f ca="1">IF(AP$5-$I$5&lt;$A92-1," ",IF(AP$5-$I$5+1&gt;'Primary Inputs Alt'!$C$17,0,(SUM(OFFSET($I$76,0,AP$5-$I$5-$A92+1)))*$C92))</f>
        <v>0</v>
      </c>
      <c r="AQ92" s="186">
        <f ca="1">IF(AQ$5-$I$5&lt;$A92-1," ",IF(AQ$5-$I$5+1&gt;'Primary Inputs Alt'!$C$17,0,(SUM(OFFSET($I$76,0,AQ$5-$I$5-$A92+1)))*$C92))</f>
        <v>0</v>
      </c>
      <c r="AR92" s="186">
        <f ca="1">IF(AR$5-$I$5&lt;$A92-1," ",IF(AR$5-$I$5+1&gt;'Primary Inputs Alt'!$C$17,0,(SUM(OFFSET($I$76,0,AR$5-$I$5-$A92+1)))*$C92))</f>
        <v>0</v>
      </c>
      <c r="AS92" s="186">
        <f ca="1">IF(AS$5-$I$5&lt;$A92-1," ",IF(AS$5-$I$5+1&gt;'Primary Inputs Alt'!$C$17,0,(SUM(OFFSET($I$76,0,AS$5-$I$5-$A92+1)))*$C92))</f>
        <v>0</v>
      </c>
      <c r="AT92" s="186">
        <f ca="1">IF(AT$5-$I$5&lt;$A92-1," ",IF(AT$5-$I$5+1&gt;'Primary Inputs Alt'!$C$17,0,(SUM(OFFSET($I$76,0,AT$5-$I$5-$A92+1)))*$C92))</f>
        <v>0</v>
      </c>
      <c r="AU92" s="186">
        <f ca="1">IF(AU$5-$I$5&lt;$A92-1," ",IF(AU$5-$I$5+1&gt;'Primary Inputs Alt'!$C$17,0,(SUM(OFFSET($I$76,0,AU$5-$I$5-$A92+1)))*$C92))</f>
        <v>0</v>
      </c>
      <c r="AV92" s="186">
        <f ca="1">IF(AV$5-$I$5&lt;$A92-1," ",IF(AV$5-$I$5+1&gt;'Primary Inputs Alt'!$C$17,0,(SUM(OFFSET($I$76,0,AV$5-$I$5-$A92+1)))*$C92))</f>
        <v>0</v>
      </c>
      <c r="AW92" s="186">
        <f ca="1">IF(AW$5-$I$5&lt;$A92-1," ",IF(AW$5-$I$5+1&gt;'Primary Inputs Alt'!$C$17,0,(SUM(OFFSET($I$76,0,AW$5-$I$5-$A92+1)))*$C92))</f>
        <v>0</v>
      </c>
      <c r="AX92" s="186">
        <f ca="1">IF(AX$5-$I$5&lt;$A92-1," ",IF(AX$5-$I$5+1&gt;'Primary Inputs Alt'!$C$17,0,(SUM(OFFSET($I$76,0,AX$5-$I$5-$A92+1)))*$C92))</f>
        <v>0</v>
      </c>
      <c r="AY92" s="186">
        <f ca="1">IF(AY$5-$I$5&lt;$A92-1," ",IF(AY$5-$I$5+1&gt;'Primary Inputs Alt'!$C$17,0,(SUM(OFFSET($I$76,0,AY$5-$I$5-$A92+1)))*$C92))</f>
        <v>0</v>
      </c>
      <c r="AZ92" s="186">
        <f ca="1">IF(AZ$5-$I$5&lt;$A92-1," ",IF(AZ$5-$I$5+1&gt;'Primary Inputs Alt'!$C$17,0,(SUM(OFFSET($I$76,0,AZ$5-$I$5-$A92+1)))*$C92))</f>
        <v>0</v>
      </c>
      <c r="BA92" s="186">
        <f ca="1">IF(BA$5-$I$5&lt;$A92-1," ",IF(BA$5-$I$5+1&gt;'Primary Inputs Alt'!$C$17,0,(SUM(OFFSET($I$76,0,BA$5-$I$5-$A92+1)))*$C92))</f>
        <v>0</v>
      </c>
      <c r="BB92" s="186">
        <f ca="1">IF(BB$5-$I$5&lt;$A92-1," ",IF(BB$5-$I$5+1&gt;'Primary Inputs Alt'!$C$17,0,(SUM(OFFSET($I$76,0,BB$5-$I$5-$A92+1)))*$C92))</f>
        <v>0</v>
      </c>
      <c r="BC92" s="186">
        <f ca="1">IF(BC$5-$I$5&lt;$A92-1," ",IF(BC$5-$I$5+1&gt;'Primary Inputs Alt'!$C$17,0,(SUM(OFFSET($I$76,0,BC$5-$I$5-$A92+1)))*$C92))</f>
        <v>0</v>
      </c>
      <c r="BD92" s="186">
        <f ca="1">IF(BD$5-$I$5&lt;$A92-1," ",IF(BD$5-$I$5+1&gt;'Primary Inputs Alt'!$C$17,0,(SUM(OFFSET($I$76,0,BD$5-$I$5-$A92+1)))*$C92))</f>
        <v>0</v>
      </c>
      <c r="BE92" s="186">
        <f ca="1">IF(BE$5-$I$5&lt;$A92-1," ",IF(BE$5-$I$5+1&gt;'Primary Inputs Alt'!$C$17,0,(SUM(OFFSET($I$76,0,BE$5-$I$5-$A92+1)))*$C92))</f>
        <v>0</v>
      </c>
      <c r="BF92" s="186">
        <f ca="1">IF(BF$5-$I$5&lt;$A92-1," ",IF(BF$5-$I$5+1&gt;'Primary Inputs Alt'!$C$17,0,(SUM(OFFSET($I$76,0,BF$5-$I$5-$A92+1)))*$C92))</f>
        <v>0</v>
      </c>
      <c r="BG92" s="134"/>
      <c r="BH92" s="134"/>
      <c r="BI92" s="134"/>
      <c r="BJ92" s="134"/>
      <c r="BK92" s="134"/>
      <c r="BL92" s="134"/>
      <c r="BM92" s="134"/>
      <c r="BN92" s="134"/>
      <c r="BO92" s="134"/>
      <c r="BP92" s="134"/>
      <c r="BQ92" s="134"/>
      <c r="BR92" s="134"/>
      <c r="BS92" s="134"/>
      <c r="BT92" s="134"/>
      <c r="BU92" s="134"/>
      <c r="BV92" s="134"/>
      <c r="BW92" s="134"/>
      <c r="BX92" s="134"/>
      <c r="BY92" s="134"/>
      <c r="BZ92" s="134"/>
      <c r="CA92" s="134"/>
      <c r="CB92" s="134"/>
      <c r="CC92" s="134"/>
      <c r="CD92" s="134"/>
      <c r="CE92" s="134"/>
      <c r="CF92" s="134"/>
      <c r="CG92" s="134"/>
      <c r="CH92" s="134"/>
      <c r="CI92" s="134"/>
      <c r="CJ92" s="134"/>
      <c r="CK92" s="134"/>
      <c r="CL92" s="134"/>
      <c r="CM92" s="134"/>
      <c r="CN92" s="134"/>
      <c r="CO92" s="134"/>
      <c r="CP92" s="134"/>
      <c r="CQ92" s="134"/>
      <c r="CR92" s="134"/>
      <c r="CS92" s="134"/>
      <c r="CT92" s="134"/>
      <c r="CU92" s="134"/>
      <c r="CV92" s="134"/>
      <c r="CW92" s="134"/>
      <c r="CX92" s="134"/>
      <c r="CY92" s="134"/>
      <c r="CZ92" s="134"/>
    </row>
    <row r="93" spans="1:104">
      <c r="A93" s="134">
        <v>13</v>
      </c>
      <c r="B93" s="134" t="s">
        <v>185</v>
      </c>
      <c r="C93" s="134">
        <f ca="1">OFFSET('Primary Inputs Alt'!$E$12,0,$A93-1)</f>
        <v>0</v>
      </c>
      <c r="I93" s="186" t="str">
        <f ca="1">IF(I$5-$I$5&lt;$A93-1," ",IF(I$5-$I$5+1&gt;'Primary Inputs Alt'!$C$17,0,(SUM(OFFSET($I$76,0,I$5-$I$5-$A93+1)))*$C93))</f>
        <v xml:space="preserve"> </v>
      </c>
      <c r="J93" s="186" t="str">
        <f ca="1">IF(J$5-$I$5&lt;$A93-1," ",IF(J$5-$I$5+1&gt;'Primary Inputs Alt'!$C$17,0,(SUM(OFFSET($I$76,0,J$5-$I$5-$A93+1)))*$C93))</f>
        <v xml:space="preserve"> </v>
      </c>
      <c r="K93" s="186" t="str">
        <f ca="1">IF(K$5-$I$5&lt;$A93-1," ",IF(K$5-$I$5+1&gt;'Primary Inputs Alt'!$C$17,0,(SUM(OFFSET($I$76,0,K$5-$I$5-$A93+1)))*$C93))</f>
        <v xml:space="preserve"> </v>
      </c>
      <c r="L93" s="186" t="str">
        <f ca="1">IF(L$5-$I$5&lt;$A93-1," ",IF(L$5-$I$5+1&gt;'Primary Inputs Alt'!$C$17,0,(SUM(OFFSET($I$76,0,L$5-$I$5-$A93+1)))*$C93))</f>
        <v xml:space="preserve"> </v>
      </c>
      <c r="M93" s="186" t="str">
        <f ca="1">IF(M$5-$I$5&lt;$A93-1," ",IF(M$5-$I$5+1&gt;'Primary Inputs Alt'!$C$17,0,(SUM(OFFSET($I$76,0,M$5-$I$5-$A93+1)))*$C93))</f>
        <v xml:space="preserve"> </v>
      </c>
      <c r="N93" s="186" t="str">
        <f ca="1">IF(N$5-$I$5&lt;$A93-1," ",IF(N$5-$I$5+1&gt;'Primary Inputs Alt'!$C$17,0,(SUM(OFFSET($I$76,0,N$5-$I$5-$A93+1)))*$C93))</f>
        <v xml:space="preserve"> </v>
      </c>
      <c r="O93" s="186" t="str">
        <f ca="1">IF(O$5-$I$5&lt;$A93-1," ",IF(O$5-$I$5+1&gt;'Primary Inputs Alt'!$C$17,0,(SUM(OFFSET($I$76,0,O$5-$I$5-$A93+1)))*$C93))</f>
        <v xml:space="preserve"> </v>
      </c>
      <c r="P93" s="186" t="str">
        <f ca="1">IF(P$5-$I$5&lt;$A93-1," ",IF(P$5-$I$5+1&gt;'Primary Inputs Alt'!$C$17,0,(SUM(OFFSET($I$76,0,P$5-$I$5-$A93+1)))*$C93))</f>
        <v xml:space="preserve"> </v>
      </c>
      <c r="Q93" s="186" t="str">
        <f ca="1">IF(Q$5-$I$5&lt;$A93-1," ",IF(Q$5-$I$5+1&gt;'Primary Inputs Alt'!$C$17,0,(SUM(OFFSET($I$76,0,Q$5-$I$5-$A93+1)))*$C93))</f>
        <v xml:space="preserve"> </v>
      </c>
      <c r="R93" s="186" t="str">
        <f ca="1">IF(R$5-$I$5&lt;$A93-1," ",IF(R$5-$I$5+1&gt;'Primary Inputs Alt'!$C$17,0,(SUM(OFFSET($I$76,0,R$5-$I$5-$A93+1)))*$C93))</f>
        <v xml:space="preserve"> </v>
      </c>
      <c r="S93" s="186" t="str">
        <f ca="1">IF(S$5-$I$5&lt;$A93-1," ",IF(S$5-$I$5+1&gt;'Primary Inputs Alt'!$C$17,0,(SUM(OFFSET($I$76,0,S$5-$I$5-$A93+1)))*$C93))</f>
        <v xml:space="preserve"> </v>
      </c>
      <c r="T93" s="186" t="str">
        <f ca="1">IF(T$5-$I$5&lt;$A93-1," ",IF(T$5-$I$5+1&gt;'Primary Inputs Alt'!$C$17,0,(SUM(OFFSET($I$76,0,T$5-$I$5-$A93+1)))*$C93))</f>
        <v xml:space="preserve"> </v>
      </c>
      <c r="U93" s="186">
        <f ca="1">IF(U$5-$I$5&lt;$A93-1," ",IF(U$5-$I$5+1&gt;'Primary Inputs Alt'!$C$17,0,(SUM(OFFSET($I$76,0,U$5-$I$5-$A93+1)))*$C93))</f>
        <v>0</v>
      </c>
      <c r="V93" s="186">
        <f ca="1">IF(V$5-$I$5&lt;$A93-1," ",IF(V$5-$I$5+1&gt;'Primary Inputs Alt'!$C$17,0,(SUM(OFFSET($I$76,0,V$5-$I$5-$A93+1)))*$C93))</f>
        <v>0</v>
      </c>
      <c r="W93" s="186">
        <f ca="1">IF(W$5-$I$5&lt;$A93-1," ",IF(W$5-$I$5+1&gt;'Primary Inputs Alt'!$C$17,0,(SUM(OFFSET($I$76,0,W$5-$I$5-$A93+1)))*$C93))</f>
        <v>0</v>
      </c>
      <c r="X93" s="186">
        <f ca="1">IF(X$5-$I$5&lt;$A93-1," ",IF(X$5-$I$5+1&gt;'Primary Inputs Alt'!$C$17,0,(SUM(OFFSET($I$76,0,X$5-$I$5-$A93+1)))*$C93))</f>
        <v>0</v>
      </c>
      <c r="Y93" s="186">
        <f ca="1">IF(Y$5-$I$5&lt;$A93-1," ",IF(Y$5-$I$5+1&gt;'Primary Inputs Alt'!$C$17,0,(SUM(OFFSET($I$76,0,Y$5-$I$5-$A93+1)))*$C93))</f>
        <v>0</v>
      </c>
      <c r="Z93" s="186">
        <f ca="1">IF(Z$5-$I$5&lt;$A93-1," ",IF(Z$5-$I$5+1&gt;'Primary Inputs Alt'!$C$17,0,(SUM(OFFSET($I$76,0,Z$5-$I$5-$A93+1)))*$C93))</f>
        <v>0</v>
      </c>
      <c r="AA93" s="186">
        <f ca="1">IF(AA$5-$I$5&lt;$A93-1," ",IF(AA$5-$I$5+1&gt;'Primary Inputs Alt'!$C$17,0,(SUM(OFFSET($I$76,0,AA$5-$I$5-$A93+1)))*$C93))</f>
        <v>0</v>
      </c>
      <c r="AB93" s="186">
        <f ca="1">IF(AB$5-$I$5&lt;$A93-1," ",IF(AB$5-$I$5+1&gt;'Primary Inputs Alt'!$C$17,0,(SUM(OFFSET($I$76,0,AB$5-$I$5-$A93+1)))*$C93))</f>
        <v>0</v>
      </c>
      <c r="AC93" s="186">
        <f ca="1">IF(AC$5-$I$5&lt;$A93-1," ",IF(AC$5-$I$5+1&gt;'Primary Inputs Alt'!$C$17,0,(SUM(OFFSET($I$76,0,AC$5-$I$5-$A93+1)))*$C93))</f>
        <v>0</v>
      </c>
      <c r="AD93" s="186">
        <f ca="1">IF(AD$5-$I$5&lt;$A93-1," ",IF(AD$5-$I$5+1&gt;'Primary Inputs Alt'!$C$17,0,(SUM(OFFSET($I$76,0,AD$5-$I$5-$A93+1)))*$C93))</f>
        <v>0</v>
      </c>
      <c r="AE93" s="186">
        <f ca="1">IF(AE$5-$I$5&lt;$A93-1," ",IF(AE$5-$I$5+1&gt;'Primary Inputs Alt'!$C$17,0,(SUM(OFFSET($I$76,0,AE$5-$I$5-$A93+1)))*$C93))</f>
        <v>0</v>
      </c>
      <c r="AF93" s="186">
        <f ca="1">IF(AF$5-$I$5&lt;$A93-1," ",IF(AF$5-$I$5+1&gt;'Primary Inputs Alt'!$C$17,0,(SUM(OFFSET($I$76,0,AF$5-$I$5-$A93+1)))*$C93))</f>
        <v>0</v>
      </c>
      <c r="AG93" s="186">
        <f ca="1">IF(AG$5-$I$5&lt;$A93-1," ",IF(AG$5-$I$5+1&gt;'Primary Inputs Alt'!$C$17,0,(SUM(OFFSET($I$76,0,AG$5-$I$5-$A93+1)))*$C93))</f>
        <v>0</v>
      </c>
      <c r="AH93" s="186">
        <f ca="1">IF(AH$5-$I$5&lt;$A93-1," ",IF(AH$5-$I$5+1&gt;'Primary Inputs Alt'!$C$17,0,(SUM(OFFSET($I$76,0,AH$5-$I$5-$A93+1)))*$C93))</f>
        <v>0</v>
      </c>
      <c r="AI93" s="186">
        <f ca="1">IF(AI$5-$I$5&lt;$A93-1," ",IF(AI$5-$I$5+1&gt;'Primary Inputs Alt'!$C$17,0,(SUM(OFFSET($I$76,0,AI$5-$I$5-$A93+1)))*$C93))</f>
        <v>0</v>
      </c>
      <c r="AJ93" s="186">
        <f ca="1">IF(AJ$5-$I$5&lt;$A93-1," ",IF(AJ$5-$I$5+1&gt;'Primary Inputs Alt'!$C$17,0,(SUM(OFFSET($I$76,0,AJ$5-$I$5-$A93+1)))*$C93))</f>
        <v>0</v>
      </c>
      <c r="AK93" s="186">
        <f ca="1">IF(AK$5-$I$5&lt;$A93-1," ",IF(AK$5-$I$5+1&gt;'Primary Inputs Alt'!$C$17,0,(SUM(OFFSET($I$76,0,AK$5-$I$5-$A93+1)))*$C93))</f>
        <v>0</v>
      </c>
      <c r="AL93" s="186">
        <f ca="1">IF(AL$5-$I$5&lt;$A93-1," ",IF(AL$5-$I$5+1&gt;'Primary Inputs Alt'!$C$17,0,(SUM(OFFSET($I$76,0,AL$5-$I$5-$A93+1)))*$C93))</f>
        <v>0</v>
      </c>
      <c r="AM93" s="186">
        <f ca="1">IF(AM$5-$I$5&lt;$A93-1," ",IF(AM$5-$I$5+1&gt;'Primary Inputs Alt'!$C$17,0,(SUM(OFFSET($I$76,0,AM$5-$I$5-$A93+1)))*$C93))</f>
        <v>0</v>
      </c>
      <c r="AN93" s="186">
        <f ca="1">IF(AN$5-$I$5&lt;$A93-1," ",IF(AN$5-$I$5+1&gt;'Primary Inputs Alt'!$C$17,0,(SUM(OFFSET($I$76,0,AN$5-$I$5-$A93+1)))*$C93))</f>
        <v>0</v>
      </c>
      <c r="AO93" s="186">
        <f ca="1">IF(AO$5-$I$5&lt;$A93-1," ",IF(AO$5-$I$5+1&gt;'Primary Inputs Alt'!$C$17,0,(SUM(OFFSET($I$76,0,AO$5-$I$5-$A93+1)))*$C93))</f>
        <v>0</v>
      </c>
      <c r="AP93" s="186">
        <f ca="1">IF(AP$5-$I$5&lt;$A93-1," ",IF(AP$5-$I$5+1&gt;'Primary Inputs Alt'!$C$17,0,(SUM(OFFSET($I$76,0,AP$5-$I$5-$A93+1)))*$C93))</f>
        <v>0</v>
      </c>
      <c r="AQ93" s="186">
        <f ca="1">IF(AQ$5-$I$5&lt;$A93-1," ",IF(AQ$5-$I$5+1&gt;'Primary Inputs Alt'!$C$17,0,(SUM(OFFSET($I$76,0,AQ$5-$I$5-$A93+1)))*$C93))</f>
        <v>0</v>
      </c>
      <c r="AR93" s="186">
        <f ca="1">IF(AR$5-$I$5&lt;$A93-1," ",IF(AR$5-$I$5+1&gt;'Primary Inputs Alt'!$C$17,0,(SUM(OFFSET($I$76,0,AR$5-$I$5-$A93+1)))*$C93))</f>
        <v>0</v>
      </c>
      <c r="AS93" s="186">
        <f ca="1">IF(AS$5-$I$5&lt;$A93-1," ",IF(AS$5-$I$5+1&gt;'Primary Inputs Alt'!$C$17,0,(SUM(OFFSET($I$76,0,AS$5-$I$5-$A93+1)))*$C93))</f>
        <v>0</v>
      </c>
      <c r="AT93" s="186">
        <f ca="1">IF(AT$5-$I$5&lt;$A93-1," ",IF(AT$5-$I$5+1&gt;'Primary Inputs Alt'!$C$17,0,(SUM(OFFSET($I$76,0,AT$5-$I$5-$A93+1)))*$C93))</f>
        <v>0</v>
      </c>
      <c r="AU93" s="186">
        <f ca="1">IF(AU$5-$I$5&lt;$A93-1," ",IF(AU$5-$I$5+1&gt;'Primary Inputs Alt'!$C$17,0,(SUM(OFFSET($I$76,0,AU$5-$I$5-$A93+1)))*$C93))</f>
        <v>0</v>
      </c>
      <c r="AV93" s="186">
        <f ca="1">IF(AV$5-$I$5&lt;$A93-1," ",IF(AV$5-$I$5+1&gt;'Primary Inputs Alt'!$C$17,0,(SUM(OFFSET($I$76,0,AV$5-$I$5-$A93+1)))*$C93))</f>
        <v>0</v>
      </c>
      <c r="AW93" s="186">
        <f ca="1">IF(AW$5-$I$5&lt;$A93-1," ",IF(AW$5-$I$5+1&gt;'Primary Inputs Alt'!$C$17,0,(SUM(OFFSET($I$76,0,AW$5-$I$5-$A93+1)))*$C93))</f>
        <v>0</v>
      </c>
      <c r="AX93" s="186">
        <f ca="1">IF(AX$5-$I$5&lt;$A93-1," ",IF(AX$5-$I$5+1&gt;'Primary Inputs Alt'!$C$17,0,(SUM(OFFSET($I$76,0,AX$5-$I$5-$A93+1)))*$C93))</f>
        <v>0</v>
      </c>
      <c r="AY93" s="186">
        <f ca="1">IF(AY$5-$I$5&lt;$A93-1," ",IF(AY$5-$I$5+1&gt;'Primary Inputs Alt'!$C$17,0,(SUM(OFFSET($I$76,0,AY$5-$I$5-$A93+1)))*$C93))</f>
        <v>0</v>
      </c>
      <c r="AZ93" s="186">
        <f ca="1">IF(AZ$5-$I$5&lt;$A93-1," ",IF(AZ$5-$I$5+1&gt;'Primary Inputs Alt'!$C$17,0,(SUM(OFFSET($I$76,0,AZ$5-$I$5-$A93+1)))*$C93))</f>
        <v>0</v>
      </c>
      <c r="BA93" s="186">
        <f ca="1">IF(BA$5-$I$5&lt;$A93-1," ",IF(BA$5-$I$5+1&gt;'Primary Inputs Alt'!$C$17,0,(SUM(OFFSET($I$76,0,BA$5-$I$5-$A93+1)))*$C93))</f>
        <v>0</v>
      </c>
      <c r="BB93" s="186">
        <f ca="1">IF(BB$5-$I$5&lt;$A93-1," ",IF(BB$5-$I$5+1&gt;'Primary Inputs Alt'!$C$17,0,(SUM(OFFSET($I$76,0,BB$5-$I$5-$A93+1)))*$C93))</f>
        <v>0</v>
      </c>
      <c r="BC93" s="186">
        <f ca="1">IF(BC$5-$I$5&lt;$A93-1," ",IF(BC$5-$I$5+1&gt;'Primary Inputs Alt'!$C$17,0,(SUM(OFFSET($I$76,0,BC$5-$I$5-$A93+1)))*$C93))</f>
        <v>0</v>
      </c>
      <c r="BD93" s="186">
        <f ca="1">IF(BD$5-$I$5&lt;$A93-1," ",IF(BD$5-$I$5+1&gt;'Primary Inputs Alt'!$C$17,0,(SUM(OFFSET($I$76,0,BD$5-$I$5-$A93+1)))*$C93))</f>
        <v>0</v>
      </c>
      <c r="BE93" s="186">
        <f ca="1">IF(BE$5-$I$5&lt;$A93-1," ",IF(BE$5-$I$5+1&gt;'Primary Inputs Alt'!$C$17,0,(SUM(OFFSET($I$76,0,BE$5-$I$5-$A93+1)))*$C93))</f>
        <v>0</v>
      </c>
      <c r="BF93" s="186">
        <f ca="1">IF(BF$5-$I$5&lt;$A93-1," ",IF(BF$5-$I$5+1&gt;'Primary Inputs Alt'!$C$17,0,(SUM(OFFSET($I$76,0,BF$5-$I$5-$A93+1)))*$C93))</f>
        <v>0</v>
      </c>
      <c r="BG93" s="134"/>
      <c r="BH93" s="134"/>
      <c r="BI93" s="134"/>
      <c r="BJ93" s="134"/>
      <c r="BK93" s="134"/>
      <c r="BL93" s="134"/>
      <c r="BM93" s="134"/>
      <c r="BN93" s="134"/>
      <c r="BO93" s="13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row>
    <row r="94" spans="1:104">
      <c r="A94" s="134">
        <v>14</v>
      </c>
      <c r="B94" s="134" t="s">
        <v>186</v>
      </c>
      <c r="C94" s="134">
        <f ca="1">OFFSET('Primary Inputs Alt'!$E$12,0,$A94-1)</f>
        <v>0</v>
      </c>
      <c r="I94" s="186" t="str">
        <f ca="1">IF(I$5-$I$5&lt;$A94-1," ",IF(I$5-$I$5+1&gt;'Primary Inputs Alt'!$C$17,0,(SUM(OFFSET($I$76,0,I$5-$I$5-$A94+1)))*$C94))</f>
        <v xml:space="preserve"> </v>
      </c>
      <c r="J94" s="186" t="str">
        <f ca="1">IF(J$5-$I$5&lt;$A94-1," ",IF(J$5-$I$5+1&gt;'Primary Inputs Alt'!$C$17,0,(SUM(OFFSET($I$76,0,J$5-$I$5-$A94+1)))*$C94))</f>
        <v xml:space="preserve"> </v>
      </c>
      <c r="K94" s="186" t="str">
        <f ca="1">IF(K$5-$I$5&lt;$A94-1," ",IF(K$5-$I$5+1&gt;'Primary Inputs Alt'!$C$17,0,(SUM(OFFSET($I$76,0,K$5-$I$5-$A94+1)))*$C94))</f>
        <v xml:space="preserve"> </v>
      </c>
      <c r="L94" s="186" t="str">
        <f ca="1">IF(L$5-$I$5&lt;$A94-1," ",IF(L$5-$I$5+1&gt;'Primary Inputs Alt'!$C$17,0,(SUM(OFFSET($I$76,0,L$5-$I$5-$A94+1)))*$C94))</f>
        <v xml:space="preserve"> </v>
      </c>
      <c r="M94" s="186" t="str">
        <f ca="1">IF(M$5-$I$5&lt;$A94-1," ",IF(M$5-$I$5+1&gt;'Primary Inputs Alt'!$C$17,0,(SUM(OFFSET($I$76,0,M$5-$I$5-$A94+1)))*$C94))</f>
        <v xml:space="preserve"> </v>
      </c>
      <c r="N94" s="186" t="str">
        <f ca="1">IF(N$5-$I$5&lt;$A94-1," ",IF(N$5-$I$5+1&gt;'Primary Inputs Alt'!$C$17,0,(SUM(OFFSET($I$76,0,N$5-$I$5-$A94+1)))*$C94))</f>
        <v xml:space="preserve"> </v>
      </c>
      <c r="O94" s="186" t="str">
        <f ca="1">IF(O$5-$I$5&lt;$A94-1," ",IF(O$5-$I$5+1&gt;'Primary Inputs Alt'!$C$17,0,(SUM(OFFSET($I$76,0,O$5-$I$5-$A94+1)))*$C94))</f>
        <v xml:space="preserve"> </v>
      </c>
      <c r="P94" s="186" t="str">
        <f ca="1">IF(P$5-$I$5&lt;$A94-1," ",IF(P$5-$I$5+1&gt;'Primary Inputs Alt'!$C$17,0,(SUM(OFFSET($I$76,0,P$5-$I$5-$A94+1)))*$C94))</f>
        <v xml:space="preserve"> </v>
      </c>
      <c r="Q94" s="186" t="str">
        <f ca="1">IF(Q$5-$I$5&lt;$A94-1," ",IF(Q$5-$I$5+1&gt;'Primary Inputs Alt'!$C$17,0,(SUM(OFFSET($I$76,0,Q$5-$I$5-$A94+1)))*$C94))</f>
        <v xml:space="preserve"> </v>
      </c>
      <c r="R94" s="186" t="str">
        <f ca="1">IF(R$5-$I$5&lt;$A94-1," ",IF(R$5-$I$5+1&gt;'Primary Inputs Alt'!$C$17,0,(SUM(OFFSET($I$76,0,R$5-$I$5-$A94+1)))*$C94))</f>
        <v xml:space="preserve"> </v>
      </c>
      <c r="S94" s="186" t="str">
        <f ca="1">IF(S$5-$I$5&lt;$A94-1," ",IF(S$5-$I$5+1&gt;'Primary Inputs Alt'!$C$17,0,(SUM(OFFSET($I$76,0,S$5-$I$5-$A94+1)))*$C94))</f>
        <v xml:space="preserve"> </v>
      </c>
      <c r="T94" s="186" t="str">
        <f ca="1">IF(T$5-$I$5&lt;$A94-1," ",IF(T$5-$I$5+1&gt;'Primary Inputs Alt'!$C$17,0,(SUM(OFFSET($I$76,0,T$5-$I$5-$A94+1)))*$C94))</f>
        <v xml:space="preserve"> </v>
      </c>
      <c r="U94" s="186" t="str">
        <f ca="1">IF(U$5-$I$5&lt;$A94-1," ",IF(U$5-$I$5+1&gt;'Primary Inputs Alt'!$C$17,0,(SUM(OFFSET($I$76,0,U$5-$I$5-$A94+1)))*$C94))</f>
        <v xml:space="preserve"> </v>
      </c>
      <c r="V94" s="186">
        <f ca="1">IF(V$5-$I$5&lt;$A94-1," ",IF(V$5-$I$5+1&gt;'Primary Inputs Alt'!$C$17,0,(SUM(OFFSET($I$76,0,V$5-$I$5-$A94+1)))*$C94))</f>
        <v>0</v>
      </c>
      <c r="W94" s="186">
        <f ca="1">IF(W$5-$I$5&lt;$A94-1," ",IF(W$5-$I$5+1&gt;'Primary Inputs Alt'!$C$17,0,(SUM(OFFSET($I$76,0,W$5-$I$5-$A94+1)))*$C94))</f>
        <v>0</v>
      </c>
      <c r="X94" s="186">
        <f ca="1">IF(X$5-$I$5&lt;$A94-1," ",IF(X$5-$I$5+1&gt;'Primary Inputs Alt'!$C$17,0,(SUM(OFFSET($I$76,0,X$5-$I$5-$A94+1)))*$C94))</f>
        <v>0</v>
      </c>
      <c r="Y94" s="186">
        <f ca="1">IF(Y$5-$I$5&lt;$A94-1," ",IF(Y$5-$I$5+1&gt;'Primary Inputs Alt'!$C$17,0,(SUM(OFFSET($I$76,0,Y$5-$I$5-$A94+1)))*$C94))</f>
        <v>0</v>
      </c>
      <c r="Z94" s="186">
        <f ca="1">IF(Z$5-$I$5&lt;$A94-1," ",IF(Z$5-$I$5+1&gt;'Primary Inputs Alt'!$C$17,0,(SUM(OFFSET($I$76,0,Z$5-$I$5-$A94+1)))*$C94))</f>
        <v>0</v>
      </c>
      <c r="AA94" s="186">
        <f ca="1">IF(AA$5-$I$5&lt;$A94-1," ",IF(AA$5-$I$5+1&gt;'Primary Inputs Alt'!$C$17,0,(SUM(OFFSET($I$76,0,AA$5-$I$5-$A94+1)))*$C94))</f>
        <v>0</v>
      </c>
      <c r="AB94" s="186">
        <f ca="1">IF(AB$5-$I$5&lt;$A94-1," ",IF(AB$5-$I$5+1&gt;'Primary Inputs Alt'!$C$17,0,(SUM(OFFSET($I$76,0,AB$5-$I$5-$A94+1)))*$C94))</f>
        <v>0</v>
      </c>
      <c r="AC94" s="186">
        <f ca="1">IF(AC$5-$I$5&lt;$A94-1," ",IF(AC$5-$I$5+1&gt;'Primary Inputs Alt'!$C$17,0,(SUM(OFFSET($I$76,0,AC$5-$I$5-$A94+1)))*$C94))</f>
        <v>0</v>
      </c>
      <c r="AD94" s="186">
        <f ca="1">IF(AD$5-$I$5&lt;$A94-1," ",IF(AD$5-$I$5+1&gt;'Primary Inputs Alt'!$C$17,0,(SUM(OFFSET($I$76,0,AD$5-$I$5-$A94+1)))*$C94))</f>
        <v>0</v>
      </c>
      <c r="AE94" s="186">
        <f ca="1">IF(AE$5-$I$5&lt;$A94-1," ",IF(AE$5-$I$5+1&gt;'Primary Inputs Alt'!$C$17,0,(SUM(OFFSET($I$76,0,AE$5-$I$5-$A94+1)))*$C94))</f>
        <v>0</v>
      </c>
      <c r="AF94" s="186">
        <f ca="1">IF(AF$5-$I$5&lt;$A94-1," ",IF(AF$5-$I$5+1&gt;'Primary Inputs Alt'!$C$17,0,(SUM(OFFSET($I$76,0,AF$5-$I$5-$A94+1)))*$C94))</f>
        <v>0</v>
      </c>
      <c r="AG94" s="186">
        <f ca="1">IF(AG$5-$I$5&lt;$A94-1," ",IF(AG$5-$I$5+1&gt;'Primary Inputs Alt'!$C$17,0,(SUM(OFFSET($I$76,0,AG$5-$I$5-$A94+1)))*$C94))</f>
        <v>0</v>
      </c>
      <c r="AH94" s="186">
        <f ca="1">IF(AH$5-$I$5&lt;$A94-1," ",IF(AH$5-$I$5+1&gt;'Primary Inputs Alt'!$C$17,0,(SUM(OFFSET($I$76,0,AH$5-$I$5-$A94+1)))*$C94))</f>
        <v>0</v>
      </c>
      <c r="AI94" s="186">
        <f ca="1">IF(AI$5-$I$5&lt;$A94-1," ",IF(AI$5-$I$5+1&gt;'Primary Inputs Alt'!$C$17,0,(SUM(OFFSET($I$76,0,AI$5-$I$5-$A94+1)))*$C94))</f>
        <v>0</v>
      </c>
      <c r="AJ94" s="186">
        <f ca="1">IF(AJ$5-$I$5&lt;$A94-1," ",IF(AJ$5-$I$5+1&gt;'Primary Inputs Alt'!$C$17,0,(SUM(OFFSET($I$76,0,AJ$5-$I$5-$A94+1)))*$C94))</f>
        <v>0</v>
      </c>
      <c r="AK94" s="186">
        <f ca="1">IF(AK$5-$I$5&lt;$A94-1," ",IF(AK$5-$I$5+1&gt;'Primary Inputs Alt'!$C$17,0,(SUM(OFFSET($I$76,0,AK$5-$I$5-$A94+1)))*$C94))</f>
        <v>0</v>
      </c>
      <c r="AL94" s="186">
        <f ca="1">IF(AL$5-$I$5&lt;$A94-1," ",IF(AL$5-$I$5+1&gt;'Primary Inputs Alt'!$C$17,0,(SUM(OFFSET($I$76,0,AL$5-$I$5-$A94+1)))*$C94))</f>
        <v>0</v>
      </c>
      <c r="AM94" s="186">
        <f ca="1">IF(AM$5-$I$5&lt;$A94-1," ",IF(AM$5-$I$5+1&gt;'Primary Inputs Alt'!$C$17,0,(SUM(OFFSET($I$76,0,AM$5-$I$5-$A94+1)))*$C94))</f>
        <v>0</v>
      </c>
      <c r="AN94" s="186">
        <f ca="1">IF(AN$5-$I$5&lt;$A94-1," ",IF(AN$5-$I$5+1&gt;'Primary Inputs Alt'!$C$17,0,(SUM(OFFSET($I$76,0,AN$5-$I$5-$A94+1)))*$C94))</f>
        <v>0</v>
      </c>
      <c r="AO94" s="186">
        <f ca="1">IF(AO$5-$I$5&lt;$A94-1," ",IF(AO$5-$I$5+1&gt;'Primary Inputs Alt'!$C$17,0,(SUM(OFFSET($I$76,0,AO$5-$I$5-$A94+1)))*$C94))</f>
        <v>0</v>
      </c>
      <c r="AP94" s="186">
        <f ca="1">IF(AP$5-$I$5&lt;$A94-1," ",IF(AP$5-$I$5+1&gt;'Primary Inputs Alt'!$C$17,0,(SUM(OFFSET($I$76,0,AP$5-$I$5-$A94+1)))*$C94))</f>
        <v>0</v>
      </c>
      <c r="AQ94" s="186">
        <f ca="1">IF(AQ$5-$I$5&lt;$A94-1," ",IF(AQ$5-$I$5+1&gt;'Primary Inputs Alt'!$C$17,0,(SUM(OFFSET($I$76,0,AQ$5-$I$5-$A94+1)))*$C94))</f>
        <v>0</v>
      </c>
      <c r="AR94" s="186">
        <f ca="1">IF(AR$5-$I$5&lt;$A94-1," ",IF(AR$5-$I$5+1&gt;'Primary Inputs Alt'!$C$17,0,(SUM(OFFSET($I$76,0,AR$5-$I$5-$A94+1)))*$C94))</f>
        <v>0</v>
      </c>
      <c r="AS94" s="186">
        <f ca="1">IF(AS$5-$I$5&lt;$A94-1," ",IF(AS$5-$I$5+1&gt;'Primary Inputs Alt'!$C$17,0,(SUM(OFFSET($I$76,0,AS$5-$I$5-$A94+1)))*$C94))</f>
        <v>0</v>
      </c>
      <c r="AT94" s="186">
        <f ca="1">IF(AT$5-$I$5&lt;$A94-1," ",IF(AT$5-$I$5+1&gt;'Primary Inputs Alt'!$C$17,0,(SUM(OFFSET($I$76,0,AT$5-$I$5-$A94+1)))*$C94))</f>
        <v>0</v>
      </c>
      <c r="AU94" s="186">
        <f ca="1">IF(AU$5-$I$5&lt;$A94-1," ",IF(AU$5-$I$5+1&gt;'Primary Inputs Alt'!$C$17,0,(SUM(OFFSET($I$76,0,AU$5-$I$5-$A94+1)))*$C94))</f>
        <v>0</v>
      </c>
      <c r="AV94" s="186">
        <f ca="1">IF(AV$5-$I$5&lt;$A94-1," ",IF(AV$5-$I$5+1&gt;'Primary Inputs Alt'!$C$17,0,(SUM(OFFSET($I$76,0,AV$5-$I$5-$A94+1)))*$C94))</f>
        <v>0</v>
      </c>
      <c r="AW94" s="186">
        <f ca="1">IF(AW$5-$I$5&lt;$A94-1," ",IF(AW$5-$I$5+1&gt;'Primary Inputs Alt'!$C$17,0,(SUM(OFFSET($I$76,0,AW$5-$I$5-$A94+1)))*$C94))</f>
        <v>0</v>
      </c>
      <c r="AX94" s="186">
        <f ca="1">IF(AX$5-$I$5&lt;$A94-1," ",IF(AX$5-$I$5+1&gt;'Primary Inputs Alt'!$C$17,0,(SUM(OFFSET($I$76,0,AX$5-$I$5-$A94+1)))*$C94))</f>
        <v>0</v>
      </c>
      <c r="AY94" s="186">
        <f ca="1">IF(AY$5-$I$5&lt;$A94-1," ",IF(AY$5-$I$5+1&gt;'Primary Inputs Alt'!$C$17,0,(SUM(OFFSET($I$76,0,AY$5-$I$5-$A94+1)))*$C94))</f>
        <v>0</v>
      </c>
      <c r="AZ94" s="186">
        <f ca="1">IF(AZ$5-$I$5&lt;$A94-1," ",IF(AZ$5-$I$5+1&gt;'Primary Inputs Alt'!$C$17,0,(SUM(OFFSET($I$76,0,AZ$5-$I$5-$A94+1)))*$C94))</f>
        <v>0</v>
      </c>
      <c r="BA94" s="186">
        <f ca="1">IF(BA$5-$I$5&lt;$A94-1," ",IF(BA$5-$I$5+1&gt;'Primary Inputs Alt'!$C$17,0,(SUM(OFFSET($I$76,0,BA$5-$I$5-$A94+1)))*$C94))</f>
        <v>0</v>
      </c>
      <c r="BB94" s="186">
        <f ca="1">IF(BB$5-$I$5&lt;$A94-1," ",IF(BB$5-$I$5+1&gt;'Primary Inputs Alt'!$C$17,0,(SUM(OFFSET($I$76,0,BB$5-$I$5-$A94+1)))*$C94))</f>
        <v>0</v>
      </c>
      <c r="BC94" s="186">
        <f ca="1">IF(BC$5-$I$5&lt;$A94-1," ",IF(BC$5-$I$5+1&gt;'Primary Inputs Alt'!$C$17,0,(SUM(OFFSET($I$76,0,BC$5-$I$5-$A94+1)))*$C94))</f>
        <v>0</v>
      </c>
      <c r="BD94" s="186">
        <f ca="1">IF(BD$5-$I$5&lt;$A94-1," ",IF(BD$5-$I$5+1&gt;'Primary Inputs Alt'!$C$17,0,(SUM(OFFSET($I$76,0,BD$5-$I$5-$A94+1)))*$C94))</f>
        <v>0</v>
      </c>
      <c r="BE94" s="186">
        <f ca="1">IF(BE$5-$I$5&lt;$A94-1," ",IF(BE$5-$I$5+1&gt;'Primary Inputs Alt'!$C$17,0,(SUM(OFFSET($I$76,0,BE$5-$I$5-$A94+1)))*$C94))</f>
        <v>0</v>
      </c>
      <c r="BF94" s="186">
        <f ca="1">IF(BF$5-$I$5&lt;$A94-1," ",IF(BF$5-$I$5+1&gt;'Primary Inputs Alt'!$C$17,0,(SUM(OFFSET($I$76,0,BF$5-$I$5-$A94+1)))*$C94))</f>
        <v>0</v>
      </c>
      <c r="BG94" s="134"/>
      <c r="BH94" s="134"/>
      <c r="BI94" s="134"/>
      <c r="BJ94" s="134"/>
      <c r="BK94" s="134"/>
      <c r="BL94" s="134"/>
      <c r="BM94" s="134"/>
      <c r="BN94" s="134"/>
      <c r="BO94" s="134"/>
      <c r="BP94" s="134"/>
      <c r="BQ94" s="134"/>
      <c r="BR94" s="134"/>
      <c r="BS94" s="134"/>
      <c r="BT94" s="134"/>
      <c r="BU94" s="134"/>
      <c r="BV94" s="134"/>
      <c r="BW94" s="134"/>
      <c r="BX94" s="134"/>
      <c r="BY94" s="134"/>
      <c r="BZ94" s="134"/>
      <c r="CA94" s="134"/>
      <c r="CB94" s="134"/>
      <c r="CC94" s="134"/>
      <c r="CD94" s="134"/>
      <c r="CE94" s="134"/>
      <c r="CF94" s="134"/>
      <c r="CG94" s="134"/>
      <c r="CH94" s="134"/>
      <c r="CI94" s="134"/>
      <c r="CJ94" s="134"/>
      <c r="CK94" s="134"/>
      <c r="CL94" s="134"/>
      <c r="CM94" s="134"/>
      <c r="CN94" s="134"/>
      <c r="CO94" s="134"/>
      <c r="CP94" s="134"/>
      <c r="CQ94" s="134"/>
      <c r="CR94" s="134"/>
      <c r="CS94" s="134"/>
      <c r="CT94" s="134"/>
      <c r="CU94" s="134"/>
      <c r="CV94" s="134"/>
      <c r="CW94" s="134"/>
      <c r="CX94" s="134"/>
      <c r="CY94" s="134"/>
      <c r="CZ94" s="134"/>
    </row>
    <row r="95" spans="1:104">
      <c r="A95" s="134">
        <v>15</v>
      </c>
      <c r="B95" s="134" t="s">
        <v>187</v>
      </c>
      <c r="C95" s="134">
        <f ca="1">OFFSET('Primary Inputs Alt'!$E$12,0,$A95-1)</f>
        <v>0</v>
      </c>
      <c r="I95" s="186" t="str">
        <f ca="1">IF(I$5-$I$5&lt;$A95-1," ",IF(I$5-$I$5+1&gt;'Primary Inputs Alt'!$C$17,0,(SUM(OFFSET($I$76,0,I$5-$I$5-$A95+1)))*$C95))</f>
        <v xml:space="preserve"> </v>
      </c>
      <c r="J95" s="186" t="str">
        <f ca="1">IF(J$5-$I$5&lt;$A95-1," ",IF(J$5-$I$5+1&gt;'Primary Inputs Alt'!$C$17,0,(SUM(OFFSET($I$76,0,J$5-$I$5-$A95+1)))*$C95))</f>
        <v xml:space="preserve"> </v>
      </c>
      <c r="K95" s="186" t="str">
        <f ca="1">IF(K$5-$I$5&lt;$A95-1," ",IF(K$5-$I$5+1&gt;'Primary Inputs Alt'!$C$17,0,(SUM(OFFSET($I$76,0,K$5-$I$5-$A95+1)))*$C95))</f>
        <v xml:space="preserve"> </v>
      </c>
      <c r="L95" s="186" t="str">
        <f ca="1">IF(L$5-$I$5&lt;$A95-1," ",IF(L$5-$I$5+1&gt;'Primary Inputs Alt'!$C$17,0,(SUM(OFFSET($I$76,0,L$5-$I$5-$A95+1)))*$C95))</f>
        <v xml:space="preserve"> </v>
      </c>
      <c r="M95" s="186" t="str">
        <f ca="1">IF(M$5-$I$5&lt;$A95-1," ",IF(M$5-$I$5+1&gt;'Primary Inputs Alt'!$C$17,0,(SUM(OFFSET($I$76,0,M$5-$I$5-$A95+1)))*$C95))</f>
        <v xml:space="preserve"> </v>
      </c>
      <c r="N95" s="186" t="str">
        <f ca="1">IF(N$5-$I$5&lt;$A95-1," ",IF(N$5-$I$5+1&gt;'Primary Inputs Alt'!$C$17,0,(SUM(OFFSET($I$76,0,N$5-$I$5-$A95+1)))*$C95))</f>
        <v xml:space="preserve"> </v>
      </c>
      <c r="O95" s="186" t="str">
        <f ca="1">IF(O$5-$I$5&lt;$A95-1," ",IF(O$5-$I$5+1&gt;'Primary Inputs Alt'!$C$17,0,(SUM(OFFSET($I$76,0,O$5-$I$5-$A95+1)))*$C95))</f>
        <v xml:space="preserve"> </v>
      </c>
      <c r="P95" s="186" t="str">
        <f ca="1">IF(P$5-$I$5&lt;$A95-1," ",IF(P$5-$I$5+1&gt;'Primary Inputs Alt'!$C$17,0,(SUM(OFFSET($I$76,0,P$5-$I$5-$A95+1)))*$C95))</f>
        <v xml:space="preserve"> </v>
      </c>
      <c r="Q95" s="186" t="str">
        <f ca="1">IF(Q$5-$I$5&lt;$A95-1," ",IF(Q$5-$I$5+1&gt;'Primary Inputs Alt'!$C$17,0,(SUM(OFFSET($I$76,0,Q$5-$I$5-$A95+1)))*$C95))</f>
        <v xml:space="preserve"> </v>
      </c>
      <c r="R95" s="186" t="str">
        <f ca="1">IF(R$5-$I$5&lt;$A95-1," ",IF(R$5-$I$5+1&gt;'Primary Inputs Alt'!$C$17,0,(SUM(OFFSET($I$76,0,R$5-$I$5-$A95+1)))*$C95))</f>
        <v xml:space="preserve"> </v>
      </c>
      <c r="S95" s="186" t="str">
        <f ca="1">IF(S$5-$I$5&lt;$A95-1," ",IF(S$5-$I$5+1&gt;'Primary Inputs Alt'!$C$17,0,(SUM(OFFSET($I$76,0,S$5-$I$5-$A95+1)))*$C95))</f>
        <v xml:space="preserve"> </v>
      </c>
      <c r="T95" s="186" t="str">
        <f ca="1">IF(T$5-$I$5&lt;$A95-1," ",IF(T$5-$I$5+1&gt;'Primary Inputs Alt'!$C$17,0,(SUM(OFFSET($I$76,0,T$5-$I$5-$A95+1)))*$C95))</f>
        <v xml:space="preserve"> </v>
      </c>
      <c r="U95" s="186" t="str">
        <f ca="1">IF(U$5-$I$5&lt;$A95-1," ",IF(U$5-$I$5+1&gt;'Primary Inputs Alt'!$C$17,0,(SUM(OFFSET($I$76,0,U$5-$I$5-$A95+1)))*$C95))</f>
        <v xml:space="preserve"> </v>
      </c>
      <c r="V95" s="186" t="str">
        <f ca="1">IF(V$5-$I$5&lt;$A95-1," ",IF(V$5-$I$5+1&gt;'Primary Inputs Alt'!$C$17,0,(SUM(OFFSET($I$76,0,V$5-$I$5-$A95+1)))*$C95))</f>
        <v xml:space="preserve"> </v>
      </c>
      <c r="W95" s="186">
        <f ca="1">IF(W$5-$I$5&lt;$A95-1," ",IF(W$5-$I$5+1&gt;'Primary Inputs Alt'!$C$17,0,(SUM(OFFSET($I$76,0,W$5-$I$5-$A95+1)))*$C95))</f>
        <v>0</v>
      </c>
      <c r="X95" s="186">
        <f ca="1">IF(X$5-$I$5&lt;$A95-1," ",IF(X$5-$I$5+1&gt;'Primary Inputs Alt'!$C$17,0,(SUM(OFFSET($I$76,0,X$5-$I$5-$A95+1)))*$C95))</f>
        <v>0</v>
      </c>
      <c r="Y95" s="186">
        <f ca="1">IF(Y$5-$I$5&lt;$A95-1," ",IF(Y$5-$I$5+1&gt;'Primary Inputs Alt'!$C$17,0,(SUM(OFFSET($I$76,0,Y$5-$I$5-$A95+1)))*$C95))</f>
        <v>0</v>
      </c>
      <c r="Z95" s="186">
        <f ca="1">IF(Z$5-$I$5&lt;$A95-1," ",IF(Z$5-$I$5+1&gt;'Primary Inputs Alt'!$C$17,0,(SUM(OFFSET($I$76,0,Z$5-$I$5-$A95+1)))*$C95))</f>
        <v>0</v>
      </c>
      <c r="AA95" s="186">
        <f ca="1">IF(AA$5-$I$5&lt;$A95-1," ",IF(AA$5-$I$5+1&gt;'Primary Inputs Alt'!$C$17,0,(SUM(OFFSET($I$76,0,AA$5-$I$5-$A95+1)))*$C95))</f>
        <v>0</v>
      </c>
      <c r="AB95" s="186">
        <f ca="1">IF(AB$5-$I$5&lt;$A95-1," ",IF(AB$5-$I$5+1&gt;'Primary Inputs Alt'!$C$17,0,(SUM(OFFSET($I$76,0,AB$5-$I$5-$A95+1)))*$C95))</f>
        <v>0</v>
      </c>
      <c r="AC95" s="186">
        <f ca="1">IF(AC$5-$I$5&lt;$A95-1," ",IF(AC$5-$I$5+1&gt;'Primary Inputs Alt'!$C$17,0,(SUM(OFFSET($I$76,0,AC$5-$I$5-$A95+1)))*$C95))</f>
        <v>0</v>
      </c>
      <c r="AD95" s="186">
        <f ca="1">IF(AD$5-$I$5&lt;$A95-1," ",IF(AD$5-$I$5+1&gt;'Primary Inputs Alt'!$C$17,0,(SUM(OFFSET($I$76,0,AD$5-$I$5-$A95+1)))*$C95))</f>
        <v>0</v>
      </c>
      <c r="AE95" s="186">
        <f ca="1">IF(AE$5-$I$5&lt;$A95-1," ",IF(AE$5-$I$5+1&gt;'Primary Inputs Alt'!$C$17,0,(SUM(OFFSET($I$76,0,AE$5-$I$5-$A95+1)))*$C95))</f>
        <v>0</v>
      </c>
      <c r="AF95" s="186">
        <f ca="1">IF(AF$5-$I$5&lt;$A95-1," ",IF(AF$5-$I$5+1&gt;'Primary Inputs Alt'!$C$17,0,(SUM(OFFSET($I$76,0,AF$5-$I$5-$A95+1)))*$C95))</f>
        <v>0</v>
      </c>
      <c r="AG95" s="186">
        <f ca="1">IF(AG$5-$I$5&lt;$A95-1," ",IF(AG$5-$I$5+1&gt;'Primary Inputs Alt'!$C$17,0,(SUM(OFFSET($I$76,0,AG$5-$I$5-$A95+1)))*$C95))</f>
        <v>0</v>
      </c>
      <c r="AH95" s="186">
        <f ca="1">IF(AH$5-$I$5&lt;$A95-1," ",IF(AH$5-$I$5+1&gt;'Primary Inputs Alt'!$C$17,0,(SUM(OFFSET($I$76,0,AH$5-$I$5-$A95+1)))*$C95))</f>
        <v>0</v>
      </c>
      <c r="AI95" s="186">
        <f ca="1">IF(AI$5-$I$5&lt;$A95-1," ",IF(AI$5-$I$5+1&gt;'Primary Inputs Alt'!$C$17,0,(SUM(OFFSET($I$76,0,AI$5-$I$5-$A95+1)))*$C95))</f>
        <v>0</v>
      </c>
      <c r="AJ95" s="186">
        <f ca="1">IF(AJ$5-$I$5&lt;$A95-1," ",IF(AJ$5-$I$5+1&gt;'Primary Inputs Alt'!$C$17,0,(SUM(OFFSET($I$76,0,AJ$5-$I$5-$A95+1)))*$C95))</f>
        <v>0</v>
      </c>
      <c r="AK95" s="186">
        <f ca="1">IF(AK$5-$I$5&lt;$A95-1," ",IF(AK$5-$I$5+1&gt;'Primary Inputs Alt'!$C$17,0,(SUM(OFFSET($I$76,0,AK$5-$I$5-$A95+1)))*$C95))</f>
        <v>0</v>
      </c>
      <c r="AL95" s="186">
        <f ca="1">IF(AL$5-$I$5&lt;$A95-1," ",IF(AL$5-$I$5+1&gt;'Primary Inputs Alt'!$C$17,0,(SUM(OFFSET($I$76,0,AL$5-$I$5-$A95+1)))*$C95))</f>
        <v>0</v>
      </c>
      <c r="AM95" s="186">
        <f ca="1">IF(AM$5-$I$5&lt;$A95-1," ",IF(AM$5-$I$5+1&gt;'Primary Inputs Alt'!$C$17,0,(SUM(OFFSET($I$76,0,AM$5-$I$5-$A95+1)))*$C95))</f>
        <v>0</v>
      </c>
      <c r="AN95" s="186">
        <f ca="1">IF(AN$5-$I$5&lt;$A95-1," ",IF(AN$5-$I$5+1&gt;'Primary Inputs Alt'!$C$17,0,(SUM(OFFSET($I$76,0,AN$5-$I$5-$A95+1)))*$C95))</f>
        <v>0</v>
      </c>
      <c r="AO95" s="186">
        <f ca="1">IF(AO$5-$I$5&lt;$A95-1," ",IF(AO$5-$I$5+1&gt;'Primary Inputs Alt'!$C$17,0,(SUM(OFFSET($I$76,0,AO$5-$I$5-$A95+1)))*$C95))</f>
        <v>0</v>
      </c>
      <c r="AP95" s="186">
        <f ca="1">IF(AP$5-$I$5&lt;$A95-1," ",IF(AP$5-$I$5+1&gt;'Primary Inputs Alt'!$C$17,0,(SUM(OFFSET($I$76,0,AP$5-$I$5-$A95+1)))*$C95))</f>
        <v>0</v>
      </c>
      <c r="AQ95" s="186">
        <f ca="1">IF(AQ$5-$I$5&lt;$A95-1," ",IF(AQ$5-$I$5+1&gt;'Primary Inputs Alt'!$C$17,0,(SUM(OFFSET($I$76,0,AQ$5-$I$5-$A95+1)))*$C95))</f>
        <v>0</v>
      </c>
      <c r="AR95" s="186">
        <f ca="1">IF(AR$5-$I$5&lt;$A95-1," ",IF(AR$5-$I$5+1&gt;'Primary Inputs Alt'!$C$17,0,(SUM(OFFSET($I$76,0,AR$5-$I$5-$A95+1)))*$C95))</f>
        <v>0</v>
      </c>
      <c r="AS95" s="186">
        <f ca="1">IF(AS$5-$I$5&lt;$A95-1," ",IF(AS$5-$I$5+1&gt;'Primary Inputs Alt'!$C$17,0,(SUM(OFFSET($I$76,0,AS$5-$I$5-$A95+1)))*$C95))</f>
        <v>0</v>
      </c>
      <c r="AT95" s="186">
        <f ca="1">IF(AT$5-$I$5&lt;$A95-1," ",IF(AT$5-$I$5+1&gt;'Primary Inputs Alt'!$C$17,0,(SUM(OFFSET($I$76,0,AT$5-$I$5-$A95+1)))*$C95))</f>
        <v>0</v>
      </c>
      <c r="AU95" s="186">
        <f ca="1">IF(AU$5-$I$5&lt;$A95-1," ",IF(AU$5-$I$5+1&gt;'Primary Inputs Alt'!$C$17,0,(SUM(OFFSET($I$76,0,AU$5-$I$5-$A95+1)))*$C95))</f>
        <v>0</v>
      </c>
      <c r="AV95" s="186">
        <f ca="1">IF(AV$5-$I$5&lt;$A95-1," ",IF(AV$5-$I$5+1&gt;'Primary Inputs Alt'!$C$17,0,(SUM(OFFSET($I$76,0,AV$5-$I$5-$A95+1)))*$C95))</f>
        <v>0</v>
      </c>
      <c r="AW95" s="186">
        <f ca="1">IF(AW$5-$I$5&lt;$A95-1," ",IF(AW$5-$I$5+1&gt;'Primary Inputs Alt'!$C$17,0,(SUM(OFFSET($I$76,0,AW$5-$I$5-$A95+1)))*$C95))</f>
        <v>0</v>
      </c>
      <c r="AX95" s="186">
        <f ca="1">IF(AX$5-$I$5&lt;$A95-1," ",IF(AX$5-$I$5+1&gt;'Primary Inputs Alt'!$C$17,0,(SUM(OFFSET($I$76,0,AX$5-$I$5-$A95+1)))*$C95))</f>
        <v>0</v>
      </c>
      <c r="AY95" s="186">
        <f ca="1">IF(AY$5-$I$5&lt;$A95-1," ",IF(AY$5-$I$5+1&gt;'Primary Inputs Alt'!$C$17,0,(SUM(OFFSET($I$76,0,AY$5-$I$5-$A95+1)))*$C95))</f>
        <v>0</v>
      </c>
      <c r="AZ95" s="186">
        <f ca="1">IF(AZ$5-$I$5&lt;$A95-1," ",IF(AZ$5-$I$5+1&gt;'Primary Inputs Alt'!$C$17,0,(SUM(OFFSET($I$76,0,AZ$5-$I$5-$A95+1)))*$C95))</f>
        <v>0</v>
      </c>
      <c r="BA95" s="186">
        <f ca="1">IF(BA$5-$I$5&lt;$A95-1," ",IF(BA$5-$I$5+1&gt;'Primary Inputs Alt'!$C$17,0,(SUM(OFFSET($I$76,0,BA$5-$I$5-$A95+1)))*$C95))</f>
        <v>0</v>
      </c>
      <c r="BB95" s="186">
        <f ca="1">IF(BB$5-$I$5&lt;$A95-1," ",IF(BB$5-$I$5+1&gt;'Primary Inputs Alt'!$C$17,0,(SUM(OFFSET($I$76,0,BB$5-$I$5-$A95+1)))*$C95))</f>
        <v>0</v>
      </c>
      <c r="BC95" s="186">
        <f ca="1">IF(BC$5-$I$5&lt;$A95-1," ",IF(BC$5-$I$5+1&gt;'Primary Inputs Alt'!$C$17,0,(SUM(OFFSET($I$76,0,BC$5-$I$5-$A95+1)))*$C95))</f>
        <v>0</v>
      </c>
      <c r="BD95" s="186">
        <f ca="1">IF(BD$5-$I$5&lt;$A95-1," ",IF(BD$5-$I$5+1&gt;'Primary Inputs Alt'!$C$17,0,(SUM(OFFSET($I$76,0,BD$5-$I$5-$A95+1)))*$C95))</f>
        <v>0</v>
      </c>
      <c r="BE95" s="186">
        <f ca="1">IF(BE$5-$I$5&lt;$A95-1," ",IF(BE$5-$I$5+1&gt;'Primary Inputs Alt'!$C$17,0,(SUM(OFFSET($I$76,0,BE$5-$I$5-$A95+1)))*$C95))</f>
        <v>0</v>
      </c>
      <c r="BF95" s="186">
        <f ca="1">IF(BF$5-$I$5&lt;$A95-1," ",IF(BF$5-$I$5+1&gt;'Primary Inputs Alt'!$C$17,0,(SUM(OFFSET($I$76,0,BF$5-$I$5-$A95+1)))*$C95))</f>
        <v>0</v>
      </c>
      <c r="BG95" s="134"/>
      <c r="BH95" s="134"/>
      <c r="BI95" s="134"/>
      <c r="BJ95" s="134"/>
      <c r="BK95" s="134"/>
      <c r="BL95" s="134"/>
      <c r="BM95" s="134"/>
      <c r="BN95" s="134"/>
      <c r="BO95" s="134"/>
      <c r="BP95" s="134"/>
      <c r="BQ95" s="134"/>
      <c r="BR95" s="134"/>
      <c r="BS95" s="134"/>
      <c r="BT95" s="134"/>
      <c r="BU95" s="134"/>
      <c r="BV95" s="134"/>
      <c r="BW95" s="134"/>
      <c r="BX95" s="134"/>
      <c r="BY95" s="134"/>
      <c r="BZ95" s="134"/>
      <c r="CA95" s="134"/>
      <c r="CB95" s="134"/>
      <c r="CC95" s="134"/>
      <c r="CD95" s="134"/>
      <c r="CE95" s="134"/>
      <c r="CF95" s="134"/>
      <c r="CG95" s="134"/>
      <c r="CH95" s="134"/>
      <c r="CI95" s="134"/>
      <c r="CJ95" s="134"/>
      <c r="CK95" s="134"/>
      <c r="CL95" s="134"/>
      <c r="CM95" s="134"/>
      <c r="CN95" s="134"/>
      <c r="CO95" s="134"/>
      <c r="CP95" s="134"/>
      <c r="CQ95" s="134"/>
      <c r="CR95" s="134"/>
      <c r="CS95" s="134"/>
      <c r="CT95" s="134"/>
      <c r="CU95" s="134"/>
      <c r="CV95" s="134"/>
      <c r="CW95" s="134"/>
      <c r="CX95" s="134"/>
      <c r="CY95" s="134"/>
      <c r="CZ95" s="134"/>
    </row>
    <row r="96" spans="1:104">
      <c r="A96" s="134">
        <v>16</v>
      </c>
      <c r="B96" s="134" t="s">
        <v>188</v>
      </c>
      <c r="C96" s="134">
        <f ca="1">OFFSET('Primary Inputs Alt'!$E$12,0,$A96-1)</f>
        <v>0</v>
      </c>
      <c r="I96" s="186" t="str">
        <f ca="1">IF(I$5-$I$5&lt;$A96-1," ",IF(I$5-$I$5+1&gt;'Primary Inputs Alt'!$C$17,0,(SUM(OFFSET($I$76,0,I$5-$I$5-$A96+1)))*$C96))</f>
        <v xml:space="preserve"> </v>
      </c>
      <c r="J96" s="186" t="str">
        <f ca="1">IF(J$5-$I$5&lt;$A96-1," ",IF(J$5-$I$5+1&gt;'Primary Inputs Alt'!$C$17,0,(SUM(OFFSET($I$76,0,J$5-$I$5-$A96+1)))*$C96))</f>
        <v xml:space="preserve"> </v>
      </c>
      <c r="K96" s="186" t="str">
        <f ca="1">IF(K$5-$I$5&lt;$A96-1," ",IF(K$5-$I$5+1&gt;'Primary Inputs Alt'!$C$17,0,(SUM(OFFSET($I$76,0,K$5-$I$5-$A96+1)))*$C96))</f>
        <v xml:space="preserve"> </v>
      </c>
      <c r="L96" s="186" t="str">
        <f ca="1">IF(L$5-$I$5&lt;$A96-1," ",IF(L$5-$I$5+1&gt;'Primary Inputs Alt'!$C$17,0,(SUM(OFFSET($I$76,0,L$5-$I$5-$A96+1)))*$C96))</f>
        <v xml:space="preserve"> </v>
      </c>
      <c r="M96" s="186" t="str">
        <f ca="1">IF(M$5-$I$5&lt;$A96-1," ",IF(M$5-$I$5+1&gt;'Primary Inputs Alt'!$C$17,0,(SUM(OFFSET($I$76,0,M$5-$I$5-$A96+1)))*$C96))</f>
        <v xml:space="preserve"> </v>
      </c>
      <c r="N96" s="186" t="str">
        <f ca="1">IF(N$5-$I$5&lt;$A96-1," ",IF(N$5-$I$5+1&gt;'Primary Inputs Alt'!$C$17,0,(SUM(OFFSET($I$76,0,N$5-$I$5-$A96+1)))*$C96))</f>
        <v xml:space="preserve"> </v>
      </c>
      <c r="O96" s="186" t="str">
        <f ca="1">IF(O$5-$I$5&lt;$A96-1," ",IF(O$5-$I$5+1&gt;'Primary Inputs Alt'!$C$17,0,(SUM(OFFSET($I$76,0,O$5-$I$5-$A96+1)))*$C96))</f>
        <v xml:space="preserve"> </v>
      </c>
      <c r="P96" s="186" t="str">
        <f ca="1">IF(P$5-$I$5&lt;$A96-1," ",IF(P$5-$I$5+1&gt;'Primary Inputs Alt'!$C$17,0,(SUM(OFFSET($I$76,0,P$5-$I$5-$A96+1)))*$C96))</f>
        <v xml:space="preserve"> </v>
      </c>
      <c r="Q96" s="186" t="str">
        <f ca="1">IF(Q$5-$I$5&lt;$A96-1," ",IF(Q$5-$I$5+1&gt;'Primary Inputs Alt'!$C$17,0,(SUM(OFFSET($I$76,0,Q$5-$I$5-$A96+1)))*$C96))</f>
        <v xml:space="preserve"> </v>
      </c>
      <c r="R96" s="186" t="str">
        <f ca="1">IF(R$5-$I$5&lt;$A96-1," ",IF(R$5-$I$5+1&gt;'Primary Inputs Alt'!$C$17,0,(SUM(OFFSET($I$76,0,R$5-$I$5-$A96+1)))*$C96))</f>
        <v xml:space="preserve"> </v>
      </c>
      <c r="S96" s="186" t="str">
        <f ca="1">IF(S$5-$I$5&lt;$A96-1," ",IF(S$5-$I$5+1&gt;'Primary Inputs Alt'!$C$17,0,(SUM(OFFSET($I$76,0,S$5-$I$5-$A96+1)))*$C96))</f>
        <v xml:space="preserve"> </v>
      </c>
      <c r="T96" s="186" t="str">
        <f ca="1">IF(T$5-$I$5&lt;$A96-1," ",IF(T$5-$I$5+1&gt;'Primary Inputs Alt'!$C$17,0,(SUM(OFFSET($I$76,0,T$5-$I$5-$A96+1)))*$C96))</f>
        <v xml:space="preserve"> </v>
      </c>
      <c r="U96" s="186" t="str">
        <f ca="1">IF(U$5-$I$5&lt;$A96-1," ",IF(U$5-$I$5+1&gt;'Primary Inputs Alt'!$C$17,0,(SUM(OFFSET($I$76,0,U$5-$I$5-$A96+1)))*$C96))</f>
        <v xml:space="preserve"> </v>
      </c>
      <c r="V96" s="186" t="str">
        <f ca="1">IF(V$5-$I$5&lt;$A96-1," ",IF(V$5-$I$5+1&gt;'Primary Inputs Alt'!$C$17,0,(SUM(OFFSET($I$76,0,V$5-$I$5-$A96+1)))*$C96))</f>
        <v xml:space="preserve"> </v>
      </c>
      <c r="W96" s="186" t="str">
        <f ca="1">IF(W$5-$I$5&lt;$A96-1," ",IF(W$5-$I$5+1&gt;'Primary Inputs Alt'!$C$17,0,(SUM(OFFSET($I$76,0,W$5-$I$5-$A96+1)))*$C96))</f>
        <v xml:space="preserve"> </v>
      </c>
      <c r="X96" s="186">
        <f ca="1">IF(X$5-$I$5&lt;$A96-1," ",IF(X$5-$I$5+1&gt;'Primary Inputs Alt'!$C$17,0,(SUM(OFFSET($I$76,0,X$5-$I$5-$A96+1)))*$C96))</f>
        <v>0</v>
      </c>
      <c r="Y96" s="186">
        <f ca="1">IF(Y$5-$I$5&lt;$A96-1," ",IF(Y$5-$I$5+1&gt;'Primary Inputs Alt'!$C$17,0,(SUM(OFFSET($I$76,0,Y$5-$I$5-$A96+1)))*$C96))</f>
        <v>0</v>
      </c>
      <c r="Z96" s="186">
        <f ca="1">IF(Z$5-$I$5&lt;$A96-1," ",IF(Z$5-$I$5+1&gt;'Primary Inputs Alt'!$C$17,0,(SUM(OFFSET($I$76,0,Z$5-$I$5-$A96+1)))*$C96))</f>
        <v>0</v>
      </c>
      <c r="AA96" s="186">
        <f ca="1">IF(AA$5-$I$5&lt;$A96-1," ",IF(AA$5-$I$5+1&gt;'Primary Inputs Alt'!$C$17,0,(SUM(OFFSET($I$76,0,AA$5-$I$5-$A96+1)))*$C96))</f>
        <v>0</v>
      </c>
      <c r="AB96" s="186">
        <f ca="1">IF(AB$5-$I$5&lt;$A96-1," ",IF(AB$5-$I$5+1&gt;'Primary Inputs Alt'!$C$17,0,(SUM(OFFSET($I$76,0,AB$5-$I$5-$A96+1)))*$C96))</f>
        <v>0</v>
      </c>
      <c r="AC96" s="186">
        <f ca="1">IF(AC$5-$I$5&lt;$A96-1," ",IF(AC$5-$I$5+1&gt;'Primary Inputs Alt'!$C$17,0,(SUM(OFFSET($I$76,0,AC$5-$I$5-$A96+1)))*$C96))</f>
        <v>0</v>
      </c>
      <c r="AD96" s="186">
        <f ca="1">IF(AD$5-$I$5&lt;$A96-1," ",IF(AD$5-$I$5+1&gt;'Primary Inputs Alt'!$C$17,0,(SUM(OFFSET($I$76,0,AD$5-$I$5-$A96+1)))*$C96))</f>
        <v>0</v>
      </c>
      <c r="AE96" s="186">
        <f ca="1">IF(AE$5-$I$5&lt;$A96-1," ",IF(AE$5-$I$5+1&gt;'Primary Inputs Alt'!$C$17,0,(SUM(OFFSET($I$76,0,AE$5-$I$5-$A96+1)))*$C96))</f>
        <v>0</v>
      </c>
      <c r="AF96" s="186">
        <f ca="1">IF(AF$5-$I$5&lt;$A96-1," ",IF(AF$5-$I$5+1&gt;'Primary Inputs Alt'!$C$17,0,(SUM(OFFSET($I$76,0,AF$5-$I$5-$A96+1)))*$C96))</f>
        <v>0</v>
      </c>
      <c r="AG96" s="186">
        <f ca="1">IF(AG$5-$I$5&lt;$A96-1," ",IF(AG$5-$I$5+1&gt;'Primary Inputs Alt'!$C$17,0,(SUM(OFFSET($I$76,0,AG$5-$I$5-$A96+1)))*$C96))</f>
        <v>0</v>
      </c>
      <c r="AH96" s="186">
        <f ca="1">IF(AH$5-$I$5&lt;$A96-1," ",IF(AH$5-$I$5+1&gt;'Primary Inputs Alt'!$C$17,0,(SUM(OFFSET($I$76,0,AH$5-$I$5-$A96+1)))*$C96))</f>
        <v>0</v>
      </c>
      <c r="AI96" s="186">
        <f ca="1">IF(AI$5-$I$5&lt;$A96-1," ",IF(AI$5-$I$5+1&gt;'Primary Inputs Alt'!$C$17,0,(SUM(OFFSET($I$76,0,AI$5-$I$5-$A96+1)))*$C96))</f>
        <v>0</v>
      </c>
      <c r="AJ96" s="186">
        <f ca="1">IF(AJ$5-$I$5&lt;$A96-1," ",IF(AJ$5-$I$5+1&gt;'Primary Inputs Alt'!$C$17,0,(SUM(OFFSET($I$76,0,AJ$5-$I$5-$A96+1)))*$C96))</f>
        <v>0</v>
      </c>
      <c r="AK96" s="186">
        <f ca="1">IF(AK$5-$I$5&lt;$A96-1," ",IF(AK$5-$I$5+1&gt;'Primary Inputs Alt'!$C$17,0,(SUM(OFFSET($I$76,0,AK$5-$I$5-$A96+1)))*$C96))</f>
        <v>0</v>
      </c>
      <c r="AL96" s="186">
        <f ca="1">IF(AL$5-$I$5&lt;$A96-1," ",IF(AL$5-$I$5+1&gt;'Primary Inputs Alt'!$C$17,0,(SUM(OFFSET($I$76,0,AL$5-$I$5-$A96+1)))*$C96))</f>
        <v>0</v>
      </c>
      <c r="AM96" s="186">
        <f ca="1">IF(AM$5-$I$5&lt;$A96-1," ",IF(AM$5-$I$5+1&gt;'Primary Inputs Alt'!$C$17,0,(SUM(OFFSET($I$76,0,AM$5-$I$5-$A96+1)))*$C96))</f>
        <v>0</v>
      </c>
      <c r="AN96" s="186">
        <f ca="1">IF(AN$5-$I$5&lt;$A96-1," ",IF(AN$5-$I$5+1&gt;'Primary Inputs Alt'!$C$17,0,(SUM(OFFSET($I$76,0,AN$5-$I$5-$A96+1)))*$C96))</f>
        <v>0</v>
      </c>
      <c r="AO96" s="186">
        <f ca="1">IF(AO$5-$I$5&lt;$A96-1," ",IF(AO$5-$I$5+1&gt;'Primary Inputs Alt'!$C$17,0,(SUM(OFFSET($I$76,0,AO$5-$I$5-$A96+1)))*$C96))</f>
        <v>0</v>
      </c>
      <c r="AP96" s="186">
        <f ca="1">IF(AP$5-$I$5&lt;$A96-1," ",IF(AP$5-$I$5+1&gt;'Primary Inputs Alt'!$C$17,0,(SUM(OFFSET($I$76,0,AP$5-$I$5-$A96+1)))*$C96))</f>
        <v>0</v>
      </c>
      <c r="AQ96" s="186">
        <f ca="1">IF(AQ$5-$I$5&lt;$A96-1," ",IF(AQ$5-$I$5+1&gt;'Primary Inputs Alt'!$C$17,0,(SUM(OFFSET($I$76,0,AQ$5-$I$5-$A96+1)))*$C96))</f>
        <v>0</v>
      </c>
      <c r="AR96" s="186">
        <f ca="1">IF(AR$5-$I$5&lt;$A96-1," ",IF(AR$5-$I$5+1&gt;'Primary Inputs Alt'!$C$17,0,(SUM(OFFSET($I$76,0,AR$5-$I$5-$A96+1)))*$C96))</f>
        <v>0</v>
      </c>
      <c r="AS96" s="186">
        <f ca="1">IF(AS$5-$I$5&lt;$A96-1," ",IF(AS$5-$I$5+1&gt;'Primary Inputs Alt'!$C$17,0,(SUM(OFFSET($I$76,0,AS$5-$I$5-$A96+1)))*$C96))</f>
        <v>0</v>
      </c>
      <c r="AT96" s="186">
        <f ca="1">IF(AT$5-$I$5&lt;$A96-1," ",IF(AT$5-$I$5+1&gt;'Primary Inputs Alt'!$C$17,0,(SUM(OFFSET($I$76,0,AT$5-$I$5-$A96+1)))*$C96))</f>
        <v>0</v>
      </c>
      <c r="AU96" s="186">
        <f ca="1">IF(AU$5-$I$5&lt;$A96-1," ",IF(AU$5-$I$5+1&gt;'Primary Inputs Alt'!$C$17,0,(SUM(OFFSET($I$76,0,AU$5-$I$5-$A96+1)))*$C96))</f>
        <v>0</v>
      </c>
      <c r="AV96" s="186">
        <f ca="1">IF(AV$5-$I$5&lt;$A96-1," ",IF(AV$5-$I$5+1&gt;'Primary Inputs Alt'!$C$17,0,(SUM(OFFSET($I$76,0,AV$5-$I$5-$A96+1)))*$C96))</f>
        <v>0</v>
      </c>
      <c r="AW96" s="186">
        <f ca="1">IF(AW$5-$I$5&lt;$A96-1," ",IF(AW$5-$I$5+1&gt;'Primary Inputs Alt'!$C$17,0,(SUM(OFFSET($I$76,0,AW$5-$I$5-$A96+1)))*$C96))</f>
        <v>0</v>
      </c>
      <c r="AX96" s="186">
        <f ca="1">IF(AX$5-$I$5&lt;$A96-1," ",IF(AX$5-$I$5+1&gt;'Primary Inputs Alt'!$C$17,0,(SUM(OFFSET($I$76,0,AX$5-$I$5-$A96+1)))*$C96))</f>
        <v>0</v>
      </c>
      <c r="AY96" s="186">
        <f ca="1">IF(AY$5-$I$5&lt;$A96-1," ",IF(AY$5-$I$5+1&gt;'Primary Inputs Alt'!$C$17,0,(SUM(OFFSET($I$76,0,AY$5-$I$5-$A96+1)))*$C96))</f>
        <v>0</v>
      </c>
      <c r="AZ96" s="186">
        <f ca="1">IF(AZ$5-$I$5&lt;$A96-1," ",IF(AZ$5-$I$5+1&gt;'Primary Inputs Alt'!$C$17,0,(SUM(OFFSET($I$76,0,AZ$5-$I$5-$A96+1)))*$C96))</f>
        <v>0</v>
      </c>
      <c r="BA96" s="186">
        <f ca="1">IF(BA$5-$I$5&lt;$A96-1," ",IF(BA$5-$I$5+1&gt;'Primary Inputs Alt'!$C$17,0,(SUM(OFFSET($I$76,0,BA$5-$I$5-$A96+1)))*$C96))</f>
        <v>0</v>
      </c>
      <c r="BB96" s="186">
        <f ca="1">IF(BB$5-$I$5&lt;$A96-1," ",IF(BB$5-$I$5+1&gt;'Primary Inputs Alt'!$C$17,0,(SUM(OFFSET($I$76,0,BB$5-$I$5-$A96+1)))*$C96))</f>
        <v>0</v>
      </c>
      <c r="BC96" s="186">
        <f ca="1">IF(BC$5-$I$5&lt;$A96-1," ",IF(BC$5-$I$5+1&gt;'Primary Inputs Alt'!$C$17,0,(SUM(OFFSET($I$76,0,BC$5-$I$5-$A96+1)))*$C96))</f>
        <v>0</v>
      </c>
      <c r="BD96" s="186">
        <f ca="1">IF(BD$5-$I$5&lt;$A96-1," ",IF(BD$5-$I$5+1&gt;'Primary Inputs Alt'!$C$17,0,(SUM(OFFSET($I$76,0,BD$5-$I$5-$A96+1)))*$C96))</f>
        <v>0</v>
      </c>
      <c r="BE96" s="186">
        <f ca="1">IF(BE$5-$I$5&lt;$A96-1," ",IF(BE$5-$I$5+1&gt;'Primary Inputs Alt'!$C$17,0,(SUM(OFFSET($I$76,0,BE$5-$I$5-$A96+1)))*$C96))</f>
        <v>0</v>
      </c>
      <c r="BF96" s="186">
        <f ca="1">IF(BF$5-$I$5&lt;$A96-1," ",IF(BF$5-$I$5+1&gt;'Primary Inputs Alt'!$C$17,0,(SUM(OFFSET($I$76,0,BF$5-$I$5-$A96+1)))*$C96))</f>
        <v>0</v>
      </c>
      <c r="BG96" s="134"/>
      <c r="BH96" s="134"/>
      <c r="BI96" s="134"/>
      <c r="BJ96" s="134"/>
      <c r="BK96" s="134"/>
      <c r="BL96" s="134"/>
      <c r="BM96" s="134"/>
      <c r="BN96" s="134"/>
      <c r="BO96" s="134"/>
      <c r="BP96" s="134"/>
      <c r="BQ96" s="134"/>
      <c r="BR96" s="134"/>
      <c r="BS96" s="134"/>
      <c r="BT96" s="134"/>
      <c r="BU96" s="134"/>
      <c r="BV96" s="134"/>
      <c r="BW96" s="134"/>
      <c r="BX96" s="134"/>
      <c r="BY96" s="134"/>
      <c r="BZ96" s="134"/>
      <c r="CA96" s="134"/>
      <c r="CB96" s="134"/>
      <c r="CC96" s="134"/>
      <c r="CD96" s="134"/>
      <c r="CE96" s="134"/>
      <c r="CF96" s="134"/>
      <c r="CG96" s="134"/>
      <c r="CH96" s="134"/>
      <c r="CI96" s="134"/>
      <c r="CJ96" s="134"/>
      <c r="CK96" s="134"/>
      <c r="CL96" s="134"/>
      <c r="CM96" s="134"/>
      <c r="CN96" s="134"/>
      <c r="CO96" s="134"/>
      <c r="CP96" s="134"/>
      <c r="CQ96" s="134"/>
      <c r="CR96" s="134"/>
      <c r="CS96" s="134"/>
      <c r="CT96" s="134"/>
      <c r="CU96" s="134"/>
      <c r="CV96" s="134"/>
      <c r="CW96" s="134"/>
      <c r="CX96" s="134"/>
      <c r="CY96" s="134"/>
      <c r="CZ96" s="134"/>
    </row>
    <row r="97" spans="1:104">
      <c r="A97" s="134">
        <v>17</v>
      </c>
      <c r="B97" s="134" t="s">
        <v>189</v>
      </c>
      <c r="C97" s="134">
        <f ca="1">OFFSET('Primary Inputs Alt'!$E$12,0,$A97-1)</f>
        <v>0</v>
      </c>
      <c r="I97" s="186" t="str">
        <f ca="1">IF(I$5-$I$5&lt;$A97-1," ",IF(I$5-$I$5+1&gt;'Primary Inputs Alt'!$C$17,0,(SUM(OFFSET($I$76,0,I$5-$I$5-$A97+1)))*$C97))</f>
        <v xml:space="preserve"> </v>
      </c>
      <c r="J97" s="186" t="str">
        <f ca="1">IF(J$5-$I$5&lt;$A97-1," ",IF(J$5-$I$5+1&gt;'Primary Inputs Alt'!$C$17,0,(SUM(OFFSET($I$76,0,J$5-$I$5-$A97+1)))*$C97))</f>
        <v xml:space="preserve"> </v>
      </c>
      <c r="K97" s="186" t="str">
        <f ca="1">IF(K$5-$I$5&lt;$A97-1," ",IF(K$5-$I$5+1&gt;'Primary Inputs Alt'!$C$17,0,(SUM(OFFSET($I$76,0,K$5-$I$5-$A97+1)))*$C97))</f>
        <v xml:space="preserve"> </v>
      </c>
      <c r="L97" s="186" t="str">
        <f ca="1">IF(L$5-$I$5&lt;$A97-1," ",IF(L$5-$I$5+1&gt;'Primary Inputs Alt'!$C$17,0,(SUM(OFFSET($I$76,0,L$5-$I$5-$A97+1)))*$C97))</f>
        <v xml:space="preserve"> </v>
      </c>
      <c r="M97" s="186" t="str">
        <f ca="1">IF(M$5-$I$5&lt;$A97-1," ",IF(M$5-$I$5+1&gt;'Primary Inputs Alt'!$C$17,0,(SUM(OFFSET($I$76,0,M$5-$I$5-$A97+1)))*$C97))</f>
        <v xml:space="preserve"> </v>
      </c>
      <c r="N97" s="186" t="str">
        <f ca="1">IF(N$5-$I$5&lt;$A97-1," ",IF(N$5-$I$5+1&gt;'Primary Inputs Alt'!$C$17,0,(SUM(OFFSET($I$76,0,N$5-$I$5-$A97+1)))*$C97))</f>
        <v xml:space="preserve"> </v>
      </c>
      <c r="O97" s="186" t="str">
        <f ca="1">IF(O$5-$I$5&lt;$A97-1," ",IF(O$5-$I$5+1&gt;'Primary Inputs Alt'!$C$17,0,(SUM(OFFSET($I$76,0,O$5-$I$5-$A97+1)))*$C97))</f>
        <v xml:space="preserve"> </v>
      </c>
      <c r="P97" s="186" t="str">
        <f ca="1">IF(P$5-$I$5&lt;$A97-1," ",IF(P$5-$I$5+1&gt;'Primary Inputs Alt'!$C$17,0,(SUM(OFFSET($I$76,0,P$5-$I$5-$A97+1)))*$C97))</f>
        <v xml:space="preserve"> </v>
      </c>
      <c r="Q97" s="186" t="str">
        <f ca="1">IF(Q$5-$I$5&lt;$A97-1," ",IF(Q$5-$I$5+1&gt;'Primary Inputs Alt'!$C$17,0,(SUM(OFFSET($I$76,0,Q$5-$I$5-$A97+1)))*$C97))</f>
        <v xml:space="preserve"> </v>
      </c>
      <c r="R97" s="186" t="str">
        <f ca="1">IF(R$5-$I$5&lt;$A97-1," ",IF(R$5-$I$5+1&gt;'Primary Inputs Alt'!$C$17,0,(SUM(OFFSET($I$76,0,R$5-$I$5-$A97+1)))*$C97))</f>
        <v xml:space="preserve"> </v>
      </c>
      <c r="S97" s="186" t="str">
        <f ca="1">IF(S$5-$I$5&lt;$A97-1," ",IF(S$5-$I$5+1&gt;'Primary Inputs Alt'!$C$17,0,(SUM(OFFSET($I$76,0,S$5-$I$5-$A97+1)))*$C97))</f>
        <v xml:space="preserve"> </v>
      </c>
      <c r="T97" s="186" t="str">
        <f ca="1">IF(T$5-$I$5&lt;$A97-1," ",IF(T$5-$I$5+1&gt;'Primary Inputs Alt'!$C$17,0,(SUM(OFFSET($I$76,0,T$5-$I$5-$A97+1)))*$C97))</f>
        <v xml:space="preserve"> </v>
      </c>
      <c r="U97" s="186" t="str">
        <f ca="1">IF(U$5-$I$5&lt;$A97-1," ",IF(U$5-$I$5+1&gt;'Primary Inputs Alt'!$C$17,0,(SUM(OFFSET($I$76,0,U$5-$I$5-$A97+1)))*$C97))</f>
        <v xml:space="preserve"> </v>
      </c>
      <c r="V97" s="186" t="str">
        <f ca="1">IF(V$5-$I$5&lt;$A97-1," ",IF(V$5-$I$5+1&gt;'Primary Inputs Alt'!$C$17,0,(SUM(OFFSET($I$76,0,V$5-$I$5-$A97+1)))*$C97))</f>
        <v xml:space="preserve"> </v>
      </c>
      <c r="W97" s="186" t="str">
        <f ca="1">IF(W$5-$I$5&lt;$A97-1," ",IF(W$5-$I$5+1&gt;'Primary Inputs Alt'!$C$17,0,(SUM(OFFSET($I$76,0,W$5-$I$5-$A97+1)))*$C97))</f>
        <v xml:space="preserve"> </v>
      </c>
      <c r="X97" s="186" t="str">
        <f ca="1">IF(X$5-$I$5&lt;$A97-1," ",IF(X$5-$I$5+1&gt;'Primary Inputs Alt'!$C$17,0,(SUM(OFFSET($I$76,0,X$5-$I$5-$A97+1)))*$C97))</f>
        <v xml:space="preserve"> </v>
      </c>
      <c r="Y97" s="186">
        <f ca="1">IF(Y$5-$I$5&lt;$A97-1," ",IF(Y$5-$I$5+1&gt;'Primary Inputs Alt'!$C$17,0,(SUM(OFFSET($I$76,0,Y$5-$I$5-$A97+1)))*$C97))</f>
        <v>0</v>
      </c>
      <c r="Z97" s="186">
        <f ca="1">IF(Z$5-$I$5&lt;$A97-1," ",IF(Z$5-$I$5+1&gt;'Primary Inputs Alt'!$C$17,0,(SUM(OFFSET($I$76,0,Z$5-$I$5-$A97+1)))*$C97))</f>
        <v>0</v>
      </c>
      <c r="AA97" s="186">
        <f ca="1">IF(AA$5-$I$5&lt;$A97-1," ",IF(AA$5-$I$5+1&gt;'Primary Inputs Alt'!$C$17,0,(SUM(OFFSET($I$76,0,AA$5-$I$5-$A97+1)))*$C97))</f>
        <v>0</v>
      </c>
      <c r="AB97" s="186">
        <f ca="1">IF(AB$5-$I$5&lt;$A97-1," ",IF(AB$5-$I$5+1&gt;'Primary Inputs Alt'!$C$17,0,(SUM(OFFSET($I$76,0,AB$5-$I$5-$A97+1)))*$C97))</f>
        <v>0</v>
      </c>
      <c r="AC97" s="186">
        <f ca="1">IF(AC$5-$I$5&lt;$A97-1," ",IF(AC$5-$I$5+1&gt;'Primary Inputs Alt'!$C$17,0,(SUM(OFFSET($I$76,0,AC$5-$I$5-$A97+1)))*$C97))</f>
        <v>0</v>
      </c>
      <c r="AD97" s="186">
        <f ca="1">IF(AD$5-$I$5&lt;$A97-1," ",IF(AD$5-$I$5+1&gt;'Primary Inputs Alt'!$C$17,0,(SUM(OFFSET($I$76,0,AD$5-$I$5-$A97+1)))*$C97))</f>
        <v>0</v>
      </c>
      <c r="AE97" s="186">
        <f ca="1">IF(AE$5-$I$5&lt;$A97-1," ",IF(AE$5-$I$5+1&gt;'Primary Inputs Alt'!$C$17,0,(SUM(OFFSET($I$76,0,AE$5-$I$5-$A97+1)))*$C97))</f>
        <v>0</v>
      </c>
      <c r="AF97" s="186">
        <f ca="1">IF(AF$5-$I$5&lt;$A97-1," ",IF(AF$5-$I$5+1&gt;'Primary Inputs Alt'!$C$17,0,(SUM(OFFSET($I$76,0,AF$5-$I$5-$A97+1)))*$C97))</f>
        <v>0</v>
      </c>
      <c r="AG97" s="186">
        <f ca="1">IF(AG$5-$I$5&lt;$A97-1," ",IF(AG$5-$I$5+1&gt;'Primary Inputs Alt'!$C$17,0,(SUM(OFFSET($I$76,0,AG$5-$I$5-$A97+1)))*$C97))</f>
        <v>0</v>
      </c>
      <c r="AH97" s="186">
        <f ca="1">IF(AH$5-$I$5&lt;$A97-1," ",IF(AH$5-$I$5+1&gt;'Primary Inputs Alt'!$C$17,0,(SUM(OFFSET($I$76,0,AH$5-$I$5-$A97+1)))*$C97))</f>
        <v>0</v>
      </c>
      <c r="AI97" s="186">
        <f ca="1">IF(AI$5-$I$5&lt;$A97-1," ",IF(AI$5-$I$5+1&gt;'Primary Inputs Alt'!$C$17,0,(SUM(OFFSET($I$76,0,AI$5-$I$5-$A97+1)))*$C97))</f>
        <v>0</v>
      </c>
      <c r="AJ97" s="186">
        <f ca="1">IF(AJ$5-$I$5&lt;$A97-1," ",IF(AJ$5-$I$5+1&gt;'Primary Inputs Alt'!$C$17,0,(SUM(OFFSET($I$76,0,AJ$5-$I$5-$A97+1)))*$C97))</f>
        <v>0</v>
      </c>
      <c r="AK97" s="186">
        <f ca="1">IF(AK$5-$I$5&lt;$A97-1," ",IF(AK$5-$I$5+1&gt;'Primary Inputs Alt'!$C$17,0,(SUM(OFFSET($I$76,0,AK$5-$I$5-$A97+1)))*$C97))</f>
        <v>0</v>
      </c>
      <c r="AL97" s="186">
        <f ca="1">IF(AL$5-$I$5&lt;$A97-1," ",IF(AL$5-$I$5+1&gt;'Primary Inputs Alt'!$C$17,0,(SUM(OFFSET($I$76,0,AL$5-$I$5-$A97+1)))*$C97))</f>
        <v>0</v>
      </c>
      <c r="AM97" s="186">
        <f ca="1">IF(AM$5-$I$5&lt;$A97-1," ",IF(AM$5-$I$5+1&gt;'Primary Inputs Alt'!$C$17,0,(SUM(OFFSET($I$76,0,AM$5-$I$5-$A97+1)))*$C97))</f>
        <v>0</v>
      </c>
      <c r="AN97" s="186">
        <f ca="1">IF(AN$5-$I$5&lt;$A97-1," ",IF(AN$5-$I$5+1&gt;'Primary Inputs Alt'!$C$17,0,(SUM(OFFSET($I$76,0,AN$5-$I$5-$A97+1)))*$C97))</f>
        <v>0</v>
      </c>
      <c r="AO97" s="186">
        <f ca="1">IF(AO$5-$I$5&lt;$A97-1," ",IF(AO$5-$I$5+1&gt;'Primary Inputs Alt'!$C$17,0,(SUM(OFFSET($I$76,0,AO$5-$I$5-$A97+1)))*$C97))</f>
        <v>0</v>
      </c>
      <c r="AP97" s="186">
        <f ca="1">IF(AP$5-$I$5&lt;$A97-1," ",IF(AP$5-$I$5+1&gt;'Primary Inputs Alt'!$C$17,0,(SUM(OFFSET($I$76,0,AP$5-$I$5-$A97+1)))*$C97))</f>
        <v>0</v>
      </c>
      <c r="AQ97" s="186">
        <f ca="1">IF(AQ$5-$I$5&lt;$A97-1," ",IF(AQ$5-$I$5+1&gt;'Primary Inputs Alt'!$C$17,0,(SUM(OFFSET($I$76,0,AQ$5-$I$5-$A97+1)))*$C97))</f>
        <v>0</v>
      </c>
      <c r="AR97" s="186">
        <f ca="1">IF(AR$5-$I$5&lt;$A97-1," ",IF(AR$5-$I$5+1&gt;'Primary Inputs Alt'!$C$17,0,(SUM(OFFSET($I$76,0,AR$5-$I$5-$A97+1)))*$C97))</f>
        <v>0</v>
      </c>
      <c r="AS97" s="186">
        <f ca="1">IF(AS$5-$I$5&lt;$A97-1," ",IF(AS$5-$I$5+1&gt;'Primary Inputs Alt'!$C$17,0,(SUM(OFFSET($I$76,0,AS$5-$I$5-$A97+1)))*$C97))</f>
        <v>0</v>
      </c>
      <c r="AT97" s="186">
        <f ca="1">IF(AT$5-$I$5&lt;$A97-1," ",IF(AT$5-$I$5+1&gt;'Primary Inputs Alt'!$C$17,0,(SUM(OFFSET($I$76,0,AT$5-$I$5-$A97+1)))*$C97))</f>
        <v>0</v>
      </c>
      <c r="AU97" s="186">
        <f ca="1">IF(AU$5-$I$5&lt;$A97-1," ",IF(AU$5-$I$5+1&gt;'Primary Inputs Alt'!$C$17,0,(SUM(OFFSET($I$76,0,AU$5-$I$5-$A97+1)))*$C97))</f>
        <v>0</v>
      </c>
      <c r="AV97" s="186">
        <f ca="1">IF(AV$5-$I$5&lt;$A97-1," ",IF(AV$5-$I$5+1&gt;'Primary Inputs Alt'!$C$17,0,(SUM(OFFSET($I$76,0,AV$5-$I$5-$A97+1)))*$C97))</f>
        <v>0</v>
      </c>
      <c r="AW97" s="186">
        <f ca="1">IF(AW$5-$I$5&lt;$A97-1," ",IF(AW$5-$I$5+1&gt;'Primary Inputs Alt'!$C$17,0,(SUM(OFFSET($I$76,0,AW$5-$I$5-$A97+1)))*$C97))</f>
        <v>0</v>
      </c>
      <c r="AX97" s="186">
        <f ca="1">IF(AX$5-$I$5&lt;$A97-1," ",IF(AX$5-$I$5+1&gt;'Primary Inputs Alt'!$C$17,0,(SUM(OFFSET($I$76,0,AX$5-$I$5-$A97+1)))*$C97))</f>
        <v>0</v>
      </c>
      <c r="AY97" s="186">
        <f ca="1">IF(AY$5-$I$5&lt;$A97-1," ",IF(AY$5-$I$5+1&gt;'Primary Inputs Alt'!$C$17,0,(SUM(OFFSET($I$76,0,AY$5-$I$5-$A97+1)))*$C97))</f>
        <v>0</v>
      </c>
      <c r="AZ97" s="186">
        <f ca="1">IF(AZ$5-$I$5&lt;$A97-1," ",IF(AZ$5-$I$5+1&gt;'Primary Inputs Alt'!$C$17,0,(SUM(OFFSET($I$76,0,AZ$5-$I$5-$A97+1)))*$C97))</f>
        <v>0</v>
      </c>
      <c r="BA97" s="186">
        <f ca="1">IF(BA$5-$I$5&lt;$A97-1," ",IF(BA$5-$I$5+1&gt;'Primary Inputs Alt'!$C$17,0,(SUM(OFFSET($I$76,0,BA$5-$I$5-$A97+1)))*$C97))</f>
        <v>0</v>
      </c>
      <c r="BB97" s="186">
        <f ca="1">IF(BB$5-$I$5&lt;$A97-1," ",IF(BB$5-$I$5+1&gt;'Primary Inputs Alt'!$C$17,0,(SUM(OFFSET($I$76,0,BB$5-$I$5-$A97+1)))*$C97))</f>
        <v>0</v>
      </c>
      <c r="BC97" s="186">
        <f ca="1">IF(BC$5-$I$5&lt;$A97-1," ",IF(BC$5-$I$5+1&gt;'Primary Inputs Alt'!$C$17,0,(SUM(OFFSET($I$76,0,BC$5-$I$5-$A97+1)))*$C97))</f>
        <v>0</v>
      </c>
      <c r="BD97" s="186">
        <f ca="1">IF(BD$5-$I$5&lt;$A97-1," ",IF(BD$5-$I$5+1&gt;'Primary Inputs Alt'!$C$17,0,(SUM(OFFSET($I$76,0,BD$5-$I$5-$A97+1)))*$C97))</f>
        <v>0</v>
      </c>
      <c r="BE97" s="186">
        <f ca="1">IF(BE$5-$I$5&lt;$A97-1," ",IF(BE$5-$I$5+1&gt;'Primary Inputs Alt'!$C$17,0,(SUM(OFFSET($I$76,0,BE$5-$I$5-$A97+1)))*$C97))</f>
        <v>0</v>
      </c>
      <c r="BF97" s="186">
        <f ca="1">IF(BF$5-$I$5&lt;$A97-1," ",IF(BF$5-$I$5+1&gt;'Primary Inputs Alt'!$C$17,0,(SUM(OFFSET($I$76,0,BF$5-$I$5-$A97+1)))*$C97))</f>
        <v>0</v>
      </c>
      <c r="BG97" s="134"/>
      <c r="BH97" s="134"/>
      <c r="BI97" s="134"/>
      <c r="BJ97" s="134"/>
      <c r="BK97" s="134"/>
      <c r="BL97" s="134"/>
      <c r="BM97" s="134"/>
      <c r="BN97" s="134"/>
      <c r="BO97" s="134"/>
      <c r="BP97" s="134"/>
      <c r="BQ97" s="134"/>
      <c r="BR97" s="134"/>
      <c r="BS97" s="134"/>
      <c r="BT97" s="134"/>
      <c r="BU97" s="134"/>
      <c r="BV97" s="134"/>
      <c r="BW97" s="134"/>
      <c r="BX97" s="134"/>
      <c r="BY97" s="134"/>
      <c r="BZ97" s="134"/>
      <c r="CA97" s="134"/>
      <c r="CB97" s="134"/>
      <c r="CC97" s="134"/>
      <c r="CD97" s="134"/>
      <c r="CE97" s="134"/>
      <c r="CF97" s="134"/>
      <c r="CG97" s="134"/>
      <c r="CH97" s="134"/>
      <c r="CI97" s="134"/>
      <c r="CJ97" s="134"/>
      <c r="CK97" s="134"/>
      <c r="CL97" s="134"/>
      <c r="CM97" s="134"/>
      <c r="CN97" s="134"/>
      <c r="CO97" s="134"/>
      <c r="CP97" s="134"/>
      <c r="CQ97" s="134"/>
      <c r="CR97" s="134"/>
      <c r="CS97" s="134"/>
      <c r="CT97" s="134"/>
      <c r="CU97" s="134"/>
      <c r="CV97" s="134"/>
      <c r="CW97" s="134"/>
      <c r="CX97" s="134"/>
      <c r="CY97" s="134"/>
      <c r="CZ97" s="134"/>
    </row>
    <row r="98" spans="1:104">
      <c r="A98" s="134">
        <v>18</v>
      </c>
      <c r="B98" s="134" t="s">
        <v>190</v>
      </c>
      <c r="C98" s="134">
        <f ca="1">OFFSET('Primary Inputs Alt'!$E$12,0,$A98-1)</f>
        <v>0</v>
      </c>
      <c r="I98" s="186" t="str">
        <f ca="1">IF(I$5-$I$5&lt;$A98-1," ",IF(I$5-$I$5+1&gt;'Primary Inputs Alt'!$C$17,0,(SUM(OFFSET($I$76,0,I$5-$I$5-$A98+1)))*$C98))</f>
        <v xml:space="preserve"> </v>
      </c>
      <c r="J98" s="186" t="str">
        <f ca="1">IF(J$5-$I$5&lt;$A98-1," ",IF(J$5-$I$5+1&gt;'Primary Inputs Alt'!$C$17,0,(SUM(OFFSET($I$76,0,J$5-$I$5-$A98+1)))*$C98))</f>
        <v xml:space="preserve"> </v>
      </c>
      <c r="K98" s="186" t="str">
        <f ca="1">IF(K$5-$I$5&lt;$A98-1," ",IF(K$5-$I$5+1&gt;'Primary Inputs Alt'!$C$17,0,(SUM(OFFSET($I$76,0,K$5-$I$5-$A98+1)))*$C98))</f>
        <v xml:space="preserve"> </v>
      </c>
      <c r="L98" s="186" t="str">
        <f ca="1">IF(L$5-$I$5&lt;$A98-1," ",IF(L$5-$I$5+1&gt;'Primary Inputs Alt'!$C$17,0,(SUM(OFFSET($I$76,0,L$5-$I$5-$A98+1)))*$C98))</f>
        <v xml:space="preserve"> </v>
      </c>
      <c r="M98" s="186" t="str">
        <f ca="1">IF(M$5-$I$5&lt;$A98-1," ",IF(M$5-$I$5+1&gt;'Primary Inputs Alt'!$C$17,0,(SUM(OFFSET($I$76,0,M$5-$I$5-$A98+1)))*$C98))</f>
        <v xml:space="preserve"> </v>
      </c>
      <c r="N98" s="186" t="str">
        <f ca="1">IF(N$5-$I$5&lt;$A98-1," ",IF(N$5-$I$5+1&gt;'Primary Inputs Alt'!$C$17,0,(SUM(OFFSET($I$76,0,N$5-$I$5-$A98+1)))*$C98))</f>
        <v xml:space="preserve"> </v>
      </c>
      <c r="O98" s="186" t="str">
        <f ca="1">IF(O$5-$I$5&lt;$A98-1," ",IF(O$5-$I$5+1&gt;'Primary Inputs Alt'!$C$17,0,(SUM(OFFSET($I$76,0,O$5-$I$5-$A98+1)))*$C98))</f>
        <v xml:space="preserve"> </v>
      </c>
      <c r="P98" s="186" t="str">
        <f ca="1">IF(P$5-$I$5&lt;$A98-1," ",IF(P$5-$I$5+1&gt;'Primary Inputs Alt'!$C$17,0,(SUM(OFFSET($I$76,0,P$5-$I$5-$A98+1)))*$C98))</f>
        <v xml:space="preserve"> </v>
      </c>
      <c r="Q98" s="186" t="str">
        <f ca="1">IF(Q$5-$I$5&lt;$A98-1," ",IF(Q$5-$I$5+1&gt;'Primary Inputs Alt'!$C$17,0,(SUM(OFFSET($I$76,0,Q$5-$I$5-$A98+1)))*$C98))</f>
        <v xml:space="preserve"> </v>
      </c>
      <c r="R98" s="186" t="str">
        <f ca="1">IF(R$5-$I$5&lt;$A98-1," ",IF(R$5-$I$5+1&gt;'Primary Inputs Alt'!$C$17,0,(SUM(OFFSET($I$76,0,R$5-$I$5-$A98+1)))*$C98))</f>
        <v xml:space="preserve"> </v>
      </c>
      <c r="S98" s="186" t="str">
        <f ca="1">IF(S$5-$I$5&lt;$A98-1," ",IF(S$5-$I$5+1&gt;'Primary Inputs Alt'!$C$17,0,(SUM(OFFSET($I$76,0,S$5-$I$5-$A98+1)))*$C98))</f>
        <v xml:space="preserve"> </v>
      </c>
      <c r="T98" s="186" t="str">
        <f ca="1">IF(T$5-$I$5&lt;$A98-1," ",IF(T$5-$I$5+1&gt;'Primary Inputs Alt'!$C$17,0,(SUM(OFFSET($I$76,0,T$5-$I$5-$A98+1)))*$C98))</f>
        <v xml:space="preserve"> </v>
      </c>
      <c r="U98" s="186" t="str">
        <f ca="1">IF(U$5-$I$5&lt;$A98-1," ",IF(U$5-$I$5+1&gt;'Primary Inputs Alt'!$C$17,0,(SUM(OFFSET($I$76,0,U$5-$I$5-$A98+1)))*$C98))</f>
        <v xml:space="preserve"> </v>
      </c>
      <c r="V98" s="186" t="str">
        <f ca="1">IF(V$5-$I$5&lt;$A98-1," ",IF(V$5-$I$5+1&gt;'Primary Inputs Alt'!$C$17,0,(SUM(OFFSET($I$76,0,V$5-$I$5-$A98+1)))*$C98))</f>
        <v xml:space="preserve"> </v>
      </c>
      <c r="W98" s="186" t="str">
        <f ca="1">IF(W$5-$I$5&lt;$A98-1," ",IF(W$5-$I$5+1&gt;'Primary Inputs Alt'!$C$17,0,(SUM(OFFSET($I$76,0,W$5-$I$5-$A98+1)))*$C98))</f>
        <v xml:space="preserve"> </v>
      </c>
      <c r="X98" s="186" t="str">
        <f ca="1">IF(X$5-$I$5&lt;$A98-1," ",IF(X$5-$I$5+1&gt;'Primary Inputs Alt'!$C$17,0,(SUM(OFFSET($I$76,0,X$5-$I$5-$A98+1)))*$C98))</f>
        <v xml:space="preserve"> </v>
      </c>
      <c r="Y98" s="186" t="str">
        <f ca="1">IF(Y$5-$I$5&lt;$A98-1," ",IF(Y$5-$I$5+1&gt;'Primary Inputs Alt'!$C$17,0,(SUM(OFFSET($I$76,0,Y$5-$I$5-$A98+1)))*$C98))</f>
        <v xml:space="preserve"> </v>
      </c>
      <c r="Z98" s="186">
        <f ca="1">IF(Z$5-$I$5&lt;$A98-1," ",IF(Z$5-$I$5+1&gt;'Primary Inputs Alt'!$C$17,0,(SUM(OFFSET($I$76,0,Z$5-$I$5-$A98+1)))*$C98))</f>
        <v>0</v>
      </c>
      <c r="AA98" s="186">
        <f ca="1">IF(AA$5-$I$5&lt;$A98-1," ",IF(AA$5-$I$5+1&gt;'Primary Inputs Alt'!$C$17,0,(SUM(OFFSET($I$76,0,AA$5-$I$5-$A98+1)))*$C98))</f>
        <v>0</v>
      </c>
      <c r="AB98" s="186">
        <f ca="1">IF(AB$5-$I$5&lt;$A98-1," ",IF(AB$5-$I$5+1&gt;'Primary Inputs Alt'!$C$17,0,(SUM(OFFSET($I$76,0,AB$5-$I$5-$A98+1)))*$C98))</f>
        <v>0</v>
      </c>
      <c r="AC98" s="186">
        <f ca="1">IF(AC$5-$I$5&lt;$A98-1," ",IF(AC$5-$I$5+1&gt;'Primary Inputs Alt'!$C$17,0,(SUM(OFFSET($I$76,0,AC$5-$I$5-$A98+1)))*$C98))</f>
        <v>0</v>
      </c>
      <c r="AD98" s="186">
        <f ca="1">IF(AD$5-$I$5&lt;$A98-1," ",IF(AD$5-$I$5+1&gt;'Primary Inputs Alt'!$C$17,0,(SUM(OFFSET($I$76,0,AD$5-$I$5-$A98+1)))*$C98))</f>
        <v>0</v>
      </c>
      <c r="AE98" s="186">
        <f ca="1">IF(AE$5-$I$5&lt;$A98-1," ",IF(AE$5-$I$5+1&gt;'Primary Inputs Alt'!$C$17,0,(SUM(OFFSET($I$76,0,AE$5-$I$5-$A98+1)))*$C98))</f>
        <v>0</v>
      </c>
      <c r="AF98" s="186">
        <f ca="1">IF(AF$5-$I$5&lt;$A98-1," ",IF(AF$5-$I$5+1&gt;'Primary Inputs Alt'!$C$17,0,(SUM(OFFSET($I$76,0,AF$5-$I$5-$A98+1)))*$C98))</f>
        <v>0</v>
      </c>
      <c r="AG98" s="186">
        <f ca="1">IF(AG$5-$I$5&lt;$A98-1," ",IF(AG$5-$I$5+1&gt;'Primary Inputs Alt'!$C$17,0,(SUM(OFFSET($I$76,0,AG$5-$I$5-$A98+1)))*$C98))</f>
        <v>0</v>
      </c>
      <c r="AH98" s="186">
        <f ca="1">IF(AH$5-$I$5&lt;$A98-1," ",IF(AH$5-$I$5+1&gt;'Primary Inputs Alt'!$C$17,0,(SUM(OFFSET($I$76,0,AH$5-$I$5-$A98+1)))*$C98))</f>
        <v>0</v>
      </c>
      <c r="AI98" s="186">
        <f ca="1">IF(AI$5-$I$5&lt;$A98-1," ",IF(AI$5-$I$5+1&gt;'Primary Inputs Alt'!$C$17,0,(SUM(OFFSET($I$76,0,AI$5-$I$5-$A98+1)))*$C98))</f>
        <v>0</v>
      </c>
      <c r="AJ98" s="186">
        <f ca="1">IF(AJ$5-$I$5&lt;$A98-1," ",IF(AJ$5-$I$5+1&gt;'Primary Inputs Alt'!$C$17,0,(SUM(OFFSET($I$76,0,AJ$5-$I$5-$A98+1)))*$C98))</f>
        <v>0</v>
      </c>
      <c r="AK98" s="186">
        <f ca="1">IF(AK$5-$I$5&lt;$A98-1," ",IF(AK$5-$I$5+1&gt;'Primary Inputs Alt'!$C$17,0,(SUM(OFFSET($I$76,0,AK$5-$I$5-$A98+1)))*$C98))</f>
        <v>0</v>
      </c>
      <c r="AL98" s="186">
        <f ca="1">IF(AL$5-$I$5&lt;$A98-1," ",IF(AL$5-$I$5+1&gt;'Primary Inputs Alt'!$C$17,0,(SUM(OFFSET($I$76,0,AL$5-$I$5-$A98+1)))*$C98))</f>
        <v>0</v>
      </c>
      <c r="AM98" s="186">
        <f ca="1">IF(AM$5-$I$5&lt;$A98-1," ",IF(AM$5-$I$5+1&gt;'Primary Inputs Alt'!$C$17,0,(SUM(OFFSET($I$76,0,AM$5-$I$5-$A98+1)))*$C98))</f>
        <v>0</v>
      </c>
      <c r="AN98" s="186">
        <f ca="1">IF(AN$5-$I$5&lt;$A98-1," ",IF(AN$5-$I$5+1&gt;'Primary Inputs Alt'!$C$17,0,(SUM(OFFSET($I$76,0,AN$5-$I$5-$A98+1)))*$C98))</f>
        <v>0</v>
      </c>
      <c r="AO98" s="186">
        <f ca="1">IF(AO$5-$I$5&lt;$A98-1," ",IF(AO$5-$I$5+1&gt;'Primary Inputs Alt'!$C$17,0,(SUM(OFFSET($I$76,0,AO$5-$I$5-$A98+1)))*$C98))</f>
        <v>0</v>
      </c>
      <c r="AP98" s="186">
        <f ca="1">IF(AP$5-$I$5&lt;$A98-1," ",IF(AP$5-$I$5+1&gt;'Primary Inputs Alt'!$C$17,0,(SUM(OFFSET($I$76,0,AP$5-$I$5-$A98+1)))*$C98))</f>
        <v>0</v>
      </c>
      <c r="AQ98" s="186">
        <f ca="1">IF(AQ$5-$I$5&lt;$A98-1," ",IF(AQ$5-$I$5+1&gt;'Primary Inputs Alt'!$C$17,0,(SUM(OFFSET($I$76,0,AQ$5-$I$5-$A98+1)))*$C98))</f>
        <v>0</v>
      </c>
      <c r="AR98" s="186">
        <f ca="1">IF(AR$5-$I$5&lt;$A98-1," ",IF(AR$5-$I$5+1&gt;'Primary Inputs Alt'!$C$17,0,(SUM(OFFSET($I$76,0,AR$5-$I$5-$A98+1)))*$C98))</f>
        <v>0</v>
      </c>
      <c r="AS98" s="186">
        <f ca="1">IF(AS$5-$I$5&lt;$A98-1," ",IF(AS$5-$I$5+1&gt;'Primary Inputs Alt'!$C$17,0,(SUM(OFFSET($I$76,0,AS$5-$I$5-$A98+1)))*$C98))</f>
        <v>0</v>
      </c>
      <c r="AT98" s="186">
        <f ca="1">IF(AT$5-$I$5&lt;$A98-1," ",IF(AT$5-$I$5+1&gt;'Primary Inputs Alt'!$C$17,0,(SUM(OFFSET($I$76,0,AT$5-$I$5-$A98+1)))*$C98))</f>
        <v>0</v>
      </c>
      <c r="AU98" s="186">
        <f ca="1">IF(AU$5-$I$5&lt;$A98-1," ",IF(AU$5-$I$5+1&gt;'Primary Inputs Alt'!$C$17,0,(SUM(OFFSET($I$76,0,AU$5-$I$5-$A98+1)))*$C98))</f>
        <v>0</v>
      </c>
      <c r="AV98" s="186">
        <f ca="1">IF(AV$5-$I$5&lt;$A98-1," ",IF(AV$5-$I$5+1&gt;'Primary Inputs Alt'!$C$17,0,(SUM(OFFSET($I$76,0,AV$5-$I$5-$A98+1)))*$C98))</f>
        <v>0</v>
      </c>
      <c r="AW98" s="186">
        <f ca="1">IF(AW$5-$I$5&lt;$A98-1," ",IF(AW$5-$I$5+1&gt;'Primary Inputs Alt'!$C$17,0,(SUM(OFFSET($I$76,0,AW$5-$I$5-$A98+1)))*$C98))</f>
        <v>0</v>
      </c>
      <c r="AX98" s="186">
        <f ca="1">IF(AX$5-$I$5&lt;$A98-1," ",IF(AX$5-$I$5+1&gt;'Primary Inputs Alt'!$C$17,0,(SUM(OFFSET($I$76,0,AX$5-$I$5-$A98+1)))*$C98))</f>
        <v>0</v>
      </c>
      <c r="AY98" s="186">
        <f ca="1">IF(AY$5-$I$5&lt;$A98-1," ",IF(AY$5-$I$5+1&gt;'Primary Inputs Alt'!$C$17,0,(SUM(OFFSET($I$76,0,AY$5-$I$5-$A98+1)))*$C98))</f>
        <v>0</v>
      </c>
      <c r="AZ98" s="186">
        <f ca="1">IF(AZ$5-$I$5&lt;$A98-1," ",IF(AZ$5-$I$5+1&gt;'Primary Inputs Alt'!$C$17,0,(SUM(OFFSET($I$76,0,AZ$5-$I$5-$A98+1)))*$C98))</f>
        <v>0</v>
      </c>
      <c r="BA98" s="186">
        <f ca="1">IF(BA$5-$I$5&lt;$A98-1," ",IF(BA$5-$I$5+1&gt;'Primary Inputs Alt'!$C$17,0,(SUM(OFFSET($I$76,0,BA$5-$I$5-$A98+1)))*$C98))</f>
        <v>0</v>
      </c>
      <c r="BB98" s="186">
        <f ca="1">IF(BB$5-$I$5&lt;$A98-1," ",IF(BB$5-$I$5+1&gt;'Primary Inputs Alt'!$C$17,0,(SUM(OFFSET($I$76,0,BB$5-$I$5-$A98+1)))*$C98))</f>
        <v>0</v>
      </c>
      <c r="BC98" s="186">
        <f ca="1">IF(BC$5-$I$5&lt;$A98-1," ",IF(BC$5-$I$5+1&gt;'Primary Inputs Alt'!$C$17,0,(SUM(OFFSET($I$76,0,BC$5-$I$5-$A98+1)))*$C98))</f>
        <v>0</v>
      </c>
      <c r="BD98" s="186">
        <f ca="1">IF(BD$5-$I$5&lt;$A98-1," ",IF(BD$5-$I$5+1&gt;'Primary Inputs Alt'!$C$17,0,(SUM(OFFSET($I$76,0,BD$5-$I$5-$A98+1)))*$C98))</f>
        <v>0</v>
      </c>
      <c r="BE98" s="186">
        <f ca="1">IF(BE$5-$I$5&lt;$A98-1," ",IF(BE$5-$I$5+1&gt;'Primary Inputs Alt'!$C$17,0,(SUM(OFFSET($I$76,0,BE$5-$I$5-$A98+1)))*$C98))</f>
        <v>0</v>
      </c>
      <c r="BF98" s="186">
        <f ca="1">IF(BF$5-$I$5&lt;$A98-1," ",IF(BF$5-$I$5+1&gt;'Primary Inputs Alt'!$C$17,0,(SUM(OFFSET($I$76,0,BF$5-$I$5-$A98+1)))*$C98))</f>
        <v>0</v>
      </c>
      <c r="BG98" s="134"/>
      <c r="BH98" s="134"/>
      <c r="BI98" s="134"/>
      <c r="BJ98" s="134"/>
      <c r="BK98" s="134"/>
      <c r="BL98" s="134"/>
      <c r="BM98" s="134"/>
      <c r="BN98" s="134"/>
      <c r="BO98" s="134"/>
      <c r="BP98" s="134"/>
      <c r="BQ98" s="134"/>
      <c r="BR98" s="134"/>
      <c r="BS98" s="134"/>
      <c r="BT98" s="134"/>
      <c r="BU98" s="134"/>
      <c r="BV98" s="134"/>
      <c r="BW98" s="134"/>
      <c r="BX98" s="134"/>
      <c r="BY98" s="134"/>
      <c r="BZ98" s="134"/>
      <c r="CA98" s="134"/>
      <c r="CB98" s="134"/>
      <c r="CC98" s="134"/>
      <c r="CD98" s="134"/>
      <c r="CE98" s="134"/>
      <c r="CF98" s="134"/>
      <c r="CG98" s="134"/>
      <c r="CH98" s="134"/>
      <c r="CI98" s="134"/>
      <c r="CJ98" s="134"/>
      <c r="CK98" s="134"/>
      <c r="CL98" s="134"/>
      <c r="CM98" s="134"/>
      <c r="CN98" s="134"/>
      <c r="CO98" s="134"/>
      <c r="CP98" s="134"/>
      <c r="CQ98" s="134"/>
      <c r="CR98" s="134"/>
      <c r="CS98" s="134"/>
      <c r="CT98" s="134"/>
      <c r="CU98" s="134"/>
      <c r="CV98" s="134"/>
      <c r="CW98" s="134"/>
      <c r="CX98" s="134"/>
      <c r="CY98" s="134"/>
      <c r="CZ98" s="134"/>
    </row>
    <row r="99" spans="1:104">
      <c r="A99" s="134">
        <v>19</v>
      </c>
      <c r="B99" s="134" t="s">
        <v>191</v>
      </c>
      <c r="C99" s="134">
        <f ca="1">OFFSET('Primary Inputs Alt'!$E$12,0,$A99-1)</f>
        <v>0</v>
      </c>
      <c r="I99" s="186" t="str">
        <f ca="1">IF(I$5-$I$5&lt;$A99-1," ",IF(I$5-$I$5+1&gt;'Primary Inputs Alt'!$C$17,0,(SUM(OFFSET($I$76,0,I$5-$I$5-$A99+1)))*$C99))</f>
        <v xml:space="preserve"> </v>
      </c>
      <c r="J99" s="186" t="str">
        <f ca="1">IF(J$5-$I$5&lt;$A99-1," ",IF(J$5-$I$5+1&gt;'Primary Inputs Alt'!$C$17,0,(SUM(OFFSET($I$76,0,J$5-$I$5-$A99+1)))*$C99))</f>
        <v xml:space="preserve"> </v>
      </c>
      <c r="K99" s="186" t="str">
        <f ca="1">IF(K$5-$I$5&lt;$A99-1," ",IF(K$5-$I$5+1&gt;'Primary Inputs Alt'!$C$17,0,(SUM(OFFSET($I$76,0,K$5-$I$5-$A99+1)))*$C99))</f>
        <v xml:space="preserve"> </v>
      </c>
      <c r="L99" s="186" t="str">
        <f ca="1">IF(L$5-$I$5&lt;$A99-1," ",IF(L$5-$I$5+1&gt;'Primary Inputs Alt'!$C$17,0,(SUM(OFFSET($I$76,0,L$5-$I$5-$A99+1)))*$C99))</f>
        <v xml:space="preserve"> </v>
      </c>
      <c r="M99" s="186" t="str">
        <f ca="1">IF(M$5-$I$5&lt;$A99-1," ",IF(M$5-$I$5+1&gt;'Primary Inputs Alt'!$C$17,0,(SUM(OFFSET($I$76,0,M$5-$I$5-$A99+1)))*$C99))</f>
        <v xml:space="preserve"> </v>
      </c>
      <c r="N99" s="186" t="str">
        <f ca="1">IF(N$5-$I$5&lt;$A99-1," ",IF(N$5-$I$5+1&gt;'Primary Inputs Alt'!$C$17,0,(SUM(OFFSET($I$76,0,N$5-$I$5-$A99+1)))*$C99))</f>
        <v xml:space="preserve"> </v>
      </c>
      <c r="O99" s="186" t="str">
        <f ca="1">IF(O$5-$I$5&lt;$A99-1," ",IF(O$5-$I$5+1&gt;'Primary Inputs Alt'!$C$17,0,(SUM(OFFSET($I$76,0,O$5-$I$5-$A99+1)))*$C99))</f>
        <v xml:space="preserve"> </v>
      </c>
      <c r="P99" s="186" t="str">
        <f ca="1">IF(P$5-$I$5&lt;$A99-1," ",IF(P$5-$I$5+1&gt;'Primary Inputs Alt'!$C$17,0,(SUM(OFFSET($I$76,0,P$5-$I$5-$A99+1)))*$C99))</f>
        <v xml:space="preserve"> </v>
      </c>
      <c r="Q99" s="186" t="str">
        <f ca="1">IF(Q$5-$I$5&lt;$A99-1," ",IF(Q$5-$I$5+1&gt;'Primary Inputs Alt'!$C$17,0,(SUM(OFFSET($I$76,0,Q$5-$I$5-$A99+1)))*$C99))</f>
        <v xml:space="preserve"> </v>
      </c>
      <c r="R99" s="186" t="str">
        <f ca="1">IF(R$5-$I$5&lt;$A99-1," ",IF(R$5-$I$5+1&gt;'Primary Inputs Alt'!$C$17,0,(SUM(OFFSET($I$76,0,R$5-$I$5-$A99+1)))*$C99))</f>
        <v xml:space="preserve"> </v>
      </c>
      <c r="S99" s="186" t="str">
        <f ca="1">IF(S$5-$I$5&lt;$A99-1," ",IF(S$5-$I$5+1&gt;'Primary Inputs Alt'!$C$17,0,(SUM(OFFSET($I$76,0,S$5-$I$5-$A99+1)))*$C99))</f>
        <v xml:space="preserve"> </v>
      </c>
      <c r="T99" s="186" t="str">
        <f ca="1">IF(T$5-$I$5&lt;$A99-1," ",IF(T$5-$I$5+1&gt;'Primary Inputs Alt'!$C$17,0,(SUM(OFFSET($I$76,0,T$5-$I$5-$A99+1)))*$C99))</f>
        <v xml:space="preserve"> </v>
      </c>
      <c r="U99" s="186" t="str">
        <f ca="1">IF(U$5-$I$5&lt;$A99-1," ",IF(U$5-$I$5+1&gt;'Primary Inputs Alt'!$C$17,0,(SUM(OFFSET($I$76,0,U$5-$I$5-$A99+1)))*$C99))</f>
        <v xml:space="preserve"> </v>
      </c>
      <c r="V99" s="186" t="str">
        <f ca="1">IF(V$5-$I$5&lt;$A99-1," ",IF(V$5-$I$5+1&gt;'Primary Inputs Alt'!$C$17,0,(SUM(OFFSET($I$76,0,V$5-$I$5-$A99+1)))*$C99))</f>
        <v xml:space="preserve"> </v>
      </c>
      <c r="W99" s="186" t="str">
        <f ca="1">IF(W$5-$I$5&lt;$A99-1," ",IF(W$5-$I$5+1&gt;'Primary Inputs Alt'!$C$17,0,(SUM(OFFSET($I$76,0,W$5-$I$5-$A99+1)))*$C99))</f>
        <v xml:space="preserve"> </v>
      </c>
      <c r="X99" s="186" t="str">
        <f ca="1">IF(X$5-$I$5&lt;$A99-1," ",IF(X$5-$I$5+1&gt;'Primary Inputs Alt'!$C$17,0,(SUM(OFFSET($I$76,0,X$5-$I$5-$A99+1)))*$C99))</f>
        <v xml:space="preserve"> </v>
      </c>
      <c r="Y99" s="186" t="str">
        <f ca="1">IF(Y$5-$I$5&lt;$A99-1," ",IF(Y$5-$I$5+1&gt;'Primary Inputs Alt'!$C$17,0,(SUM(OFFSET($I$76,0,Y$5-$I$5-$A99+1)))*$C99))</f>
        <v xml:space="preserve"> </v>
      </c>
      <c r="Z99" s="186" t="str">
        <f ca="1">IF(Z$5-$I$5&lt;$A99-1," ",IF(Z$5-$I$5+1&gt;'Primary Inputs Alt'!$C$17,0,(SUM(OFFSET($I$76,0,Z$5-$I$5-$A99+1)))*$C99))</f>
        <v xml:space="preserve"> </v>
      </c>
      <c r="AA99" s="186">
        <f ca="1">IF(AA$5-$I$5&lt;$A99-1," ",IF(AA$5-$I$5+1&gt;'Primary Inputs Alt'!$C$17,0,(SUM(OFFSET($I$76,0,AA$5-$I$5-$A99+1)))*$C99))</f>
        <v>0</v>
      </c>
      <c r="AB99" s="186">
        <f ca="1">IF(AB$5-$I$5&lt;$A99-1," ",IF(AB$5-$I$5+1&gt;'Primary Inputs Alt'!$C$17,0,(SUM(OFFSET($I$76,0,AB$5-$I$5-$A99+1)))*$C99))</f>
        <v>0</v>
      </c>
      <c r="AC99" s="186">
        <f ca="1">IF(AC$5-$I$5&lt;$A99-1," ",IF(AC$5-$I$5+1&gt;'Primary Inputs Alt'!$C$17,0,(SUM(OFFSET($I$76,0,AC$5-$I$5-$A99+1)))*$C99))</f>
        <v>0</v>
      </c>
      <c r="AD99" s="186">
        <f ca="1">IF(AD$5-$I$5&lt;$A99-1," ",IF(AD$5-$I$5+1&gt;'Primary Inputs Alt'!$C$17,0,(SUM(OFFSET($I$76,0,AD$5-$I$5-$A99+1)))*$C99))</f>
        <v>0</v>
      </c>
      <c r="AE99" s="186">
        <f ca="1">IF(AE$5-$I$5&lt;$A99-1," ",IF(AE$5-$I$5+1&gt;'Primary Inputs Alt'!$C$17,0,(SUM(OFFSET($I$76,0,AE$5-$I$5-$A99+1)))*$C99))</f>
        <v>0</v>
      </c>
      <c r="AF99" s="186">
        <f ca="1">IF(AF$5-$I$5&lt;$A99-1," ",IF(AF$5-$I$5+1&gt;'Primary Inputs Alt'!$C$17,0,(SUM(OFFSET($I$76,0,AF$5-$I$5-$A99+1)))*$C99))</f>
        <v>0</v>
      </c>
      <c r="AG99" s="186">
        <f ca="1">IF(AG$5-$I$5&lt;$A99-1," ",IF(AG$5-$I$5+1&gt;'Primary Inputs Alt'!$C$17,0,(SUM(OFFSET($I$76,0,AG$5-$I$5-$A99+1)))*$C99))</f>
        <v>0</v>
      </c>
      <c r="AH99" s="186">
        <f ca="1">IF(AH$5-$I$5&lt;$A99-1," ",IF(AH$5-$I$5+1&gt;'Primary Inputs Alt'!$C$17,0,(SUM(OFFSET($I$76,0,AH$5-$I$5-$A99+1)))*$C99))</f>
        <v>0</v>
      </c>
      <c r="AI99" s="186">
        <f ca="1">IF(AI$5-$I$5&lt;$A99-1," ",IF(AI$5-$I$5+1&gt;'Primary Inputs Alt'!$C$17,0,(SUM(OFFSET($I$76,0,AI$5-$I$5-$A99+1)))*$C99))</f>
        <v>0</v>
      </c>
      <c r="AJ99" s="186">
        <f ca="1">IF(AJ$5-$I$5&lt;$A99-1," ",IF(AJ$5-$I$5+1&gt;'Primary Inputs Alt'!$C$17,0,(SUM(OFFSET($I$76,0,AJ$5-$I$5-$A99+1)))*$C99))</f>
        <v>0</v>
      </c>
      <c r="AK99" s="186">
        <f ca="1">IF(AK$5-$I$5&lt;$A99-1," ",IF(AK$5-$I$5+1&gt;'Primary Inputs Alt'!$C$17,0,(SUM(OFFSET($I$76,0,AK$5-$I$5-$A99+1)))*$C99))</f>
        <v>0</v>
      </c>
      <c r="AL99" s="186">
        <f ca="1">IF(AL$5-$I$5&lt;$A99-1," ",IF(AL$5-$I$5+1&gt;'Primary Inputs Alt'!$C$17,0,(SUM(OFFSET($I$76,0,AL$5-$I$5-$A99+1)))*$C99))</f>
        <v>0</v>
      </c>
      <c r="AM99" s="186">
        <f ca="1">IF(AM$5-$I$5&lt;$A99-1," ",IF(AM$5-$I$5+1&gt;'Primary Inputs Alt'!$C$17,0,(SUM(OFFSET($I$76,0,AM$5-$I$5-$A99+1)))*$C99))</f>
        <v>0</v>
      </c>
      <c r="AN99" s="186">
        <f ca="1">IF(AN$5-$I$5&lt;$A99-1," ",IF(AN$5-$I$5+1&gt;'Primary Inputs Alt'!$C$17,0,(SUM(OFFSET($I$76,0,AN$5-$I$5-$A99+1)))*$C99))</f>
        <v>0</v>
      </c>
      <c r="AO99" s="186">
        <f ca="1">IF(AO$5-$I$5&lt;$A99-1," ",IF(AO$5-$I$5+1&gt;'Primary Inputs Alt'!$C$17,0,(SUM(OFFSET($I$76,0,AO$5-$I$5-$A99+1)))*$C99))</f>
        <v>0</v>
      </c>
      <c r="AP99" s="186">
        <f ca="1">IF(AP$5-$I$5&lt;$A99-1," ",IF(AP$5-$I$5+1&gt;'Primary Inputs Alt'!$C$17,0,(SUM(OFFSET($I$76,0,AP$5-$I$5-$A99+1)))*$C99))</f>
        <v>0</v>
      </c>
      <c r="AQ99" s="186">
        <f ca="1">IF(AQ$5-$I$5&lt;$A99-1," ",IF(AQ$5-$I$5+1&gt;'Primary Inputs Alt'!$C$17,0,(SUM(OFFSET($I$76,0,AQ$5-$I$5-$A99+1)))*$C99))</f>
        <v>0</v>
      </c>
      <c r="AR99" s="186">
        <f ca="1">IF(AR$5-$I$5&lt;$A99-1," ",IF(AR$5-$I$5+1&gt;'Primary Inputs Alt'!$C$17,0,(SUM(OFFSET($I$76,0,AR$5-$I$5-$A99+1)))*$C99))</f>
        <v>0</v>
      </c>
      <c r="AS99" s="186">
        <f ca="1">IF(AS$5-$I$5&lt;$A99-1," ",IF(AS$5-$I$5+1&gt;'Primary Inputs Alt'!$C$17,0,(SUM(OFFSET($I$76,0,AS$5-$I$5-$A99+1)))*$C99))</f>
        <v>0</v>
      </c>
      <c r="AT99" s="186">
        <f ca="1">IF(AT$5-$I$5&lt;$A99-1," ",IF(AT$5-$I$5+1&gt;'Primary Inputs Alt'!$C$17,0,(SUM(OFFSET($I$76,0,AT$5-$I$5-$A99+1)))*$C99))</f>
        <v>0</v>
      </c>
      <c r="AU99" s="186">
        <f ca="1">IF(AU$5-$I$5&lt;$A99-1," ",IF(AU$5-$I$5+1&gt;'Primary Inputs Alt'!$C$17,0,(SUM(OFFSET($I$76,0,AU$5-$I$5-$A99+1)))*$C99))</f>
        <v>0</v>
      </c>
      <c r="AV99" s="186">
        <f ca="1">IF(AV$5-$I$5&lt;$A99-1," ",IF(AV$5-$I$5+1&gt;'Primary Inputs Alt'!$C$17,0,(SUM(OFFSET($I$76,0,AV$5-$I$5-$A99+1)))*$C99))</f>
        <v>0</v>
      </c>
      <c r="AW99" s="186">
        <f ca="1">IF(AW$5-$I$5&lt;$A99-1," ",IF(AW$5-$I$5+1&gt;'Primary Inputs Alt'!$C$17,0,(SUM(OFFSET($I$76,0,AW$5-$I$5-$A99+1)))*$C99))</f>
        <v>0</v>
      </c>
      <c r="AX99" s="186">
        <f ca="1">IF(AX$5-$I$5&lt;$A99-1," ",IF(AX$5-$I$5+1&gt;'Primary Inputs Alt'!$C$17,0,(SUM(OFFSET($I$76,0,AX$5-$I$5-$A99+1)))*$C99))</f>
        <v>0</v>
      </c>
      <c r="AY99" s="186">
        <f ca="1">IF(AY$5-$I$5&lt;$A99-1," ",IF(AY$5-$I$5+1&gt;'Primary Inputs Alt'!$C$17,0,(SUM(OFFSET($I$76,0,AY$5-$I$5-$A99+1)))*$C99))</f>
        <v>0</v>
      </c>
      <c r="AZ99" s="186">
        <f ca="1">IF(AZ$5-$I$5&lt;$A99-1," ",IF(AZ$5-$I$5+1&gt;'Primary Inputs Alt'!$C$17,0,(SUM(OFFSET($I$76,0,AZ$5-$I$5-$A99+1)))*$C99))</f>
        <v>0</v>
      </c>
      <c r="BA99" s="186">
        <f ca="1">IF(BA$5-$I$5&lt;$A99-1," ",IF(BA$5-$I$5+1&gt;'Primary Inputs Alt'!$C$17,0,(SUM(OFFSET($I$76,0,BA$5-$I$5-$A99+1)))*$C99))</f>
        <v>0</v>
      </c>
      <c r="BB99" s="186">
        <f ca="1">IF(BB$5-$I$5&lt;$A99-1," ",IF(BB$5-$I$5+1&gt;'Primary Inputs Alt'!$C$17,0,(SUM(OFFSET($I$76,0,BB$5-$I$5-$A99+1)))*$C99))</f>
        <v>0</v>
      </c>
      <c r="BC99" s="186">
        <f ca="1">IF(BC$5-$I$5&lt;$A99-1," ",IF(BC$5-$I$5+1&gt;'Primary Inputs Alt'!$C$17,0,(SUM(OFFSET($I$76,0,BC$5-$I$5-$A99+1)))*$C99))</f>
        <v>0</v>
      </c>
      <c r="BD99" s="186">
        <f ca="1">IF(BD$5-$I$5&lt;$A99-1," ",IF(BD$5-$I$5+1&gt;'Primary Inputs Alt'!$C$17,0,(SUM(OFFSET($I$76,0,BD$5-$I$5-$A99+1)))*$C99))</f>
        <v>0</v>
      </c>
      <c r="BE99" s="186">
        <f ca="1">IF(BE$5-$I$5&lt;$A99-1," ",IF(BE$5-$I$5+1&gt;'Primary Inputs Alt'!$C$17,0,(SUM(OFFSET($I$76,0,BE$5-$I$5-$A99+1)))*$C99))</f>
        <v>0</v>
      </c>
      <c r="BF99" s="186">
        <f ca="1">IF(BF$5-$I$5&lt;$A99-1," ",IF(BF$5-$I$5+1&gt;'Primary Inputs Alt'!$C$17,0,(SUM(OFFSET($I$76,0,BF$5-$I$5-$A99+1)))*$C99))</f>
        <v>0</v>
      </c>
      <c r="BG99" s="134"/>
      <c r="BH99" s="134"/>
      <c r="BI99" s="134"/>
      <c r="BJ99" s="134"/>
      <c r="BK99" s="134"/>
      <c r="BL99" s="134"/>
      <c r="BM99" s="134"/>
      <c r="BN99" s="134"/>
      <c r="BO99" s="134"/>
      <c r="BP99" s="134"/>
      <c r="BQ99" s="134"/>
      <c r="BR99" s="134"/>
      <c r="BS99" s="134"/>
      <c r="BT99" s="134"/>
      <c r="BU99" s="134"/>
      <c r="BV99" s="134"/>
      <c r="BW99" s="134"/>
      <c r="BX99" s="134"/>
      <c r="BY99" s="134"/>
      <c r="BZ99" s="134"/>
      <c r="CA99" s="134"/>
      <c r="CB99" s="134"/>
      <c r="CC99" s="134"/>
      <c r="CD99" s="134"/>
      <c r="CE99" s="134"/>
      <c r="CF99" s="134"/>
      <c r="CG99" s="134"/>
      <c r="CH99" s="134"/>
      <c r="CI99" s="134"/>
      <c r="CJ99" s="134"/>
      <c r="CK99" s="134"/>
      <c r="CL99" s="134"/>
      <c r="CM99" s="134"/>
      <c r="CN99" s="134"/>
      <c r="CO99" s="134"/>
      <c r="CP99" s="134"/>
      <c r="CQ99" s="134"/>
      <c r="CR99" s="134"/>
      <c r="CS99" s="134"/>
      <c r="CT99" s="134"/>
      <c r="CU99" s="134"/>
      <c r="CV99" s="134"/>
      <c r="CW99" s="134"/>
      <c r="CX99" s="134"/>
      <c r="CY99" s="134"/>
      <c r="CZ99" s="134"/>
    </row>
    <row r="100" spans="1:104">
      <c r="A100" s="134">
        <v>20</v>
      </c>
      <c r="B100" s="134" t="s">
        <v>192</v>
      </c>
      <c r="C100" s="134">
        <f ca="1">OFFSET('Primary Inputs Alt'!$E$12,0,$A100-1)</f>
        <v>0</v>
      </c>
      <c r="I100" s="186" t="str">
        <f ca="1">IF(I$5-$I$5&lt;$A100-1," ",IF(I$5-$I$5+1&gt;'Primary Inputs Alt'!$C$17,0,(SUM(OFFSET($I$76,0,I$5-$I$5-$A100+1)))*$C100))</f>
        <v xml:space="preserve"> </v>
      </c>
      <c r="J100" s="186" t="str">
        <f ca="1">IF(J$5-$I$5&lt;$A100-1," ",IF(J$5-$I$5+1&gt;'Primary Inputs Alt'!$C$17,0,(SUM(OFFSET($I$76,0,J$5-$I$5-$A100+1)))*$C100))</f>
        <v xml:space="preserve"> </v>
      </c>
      <c r="K100" s="186" t="str">
        <f ca="1">IF(K$5-$I$5&lt;$A100-1," ",IF(K$5-$I$5+1&gt;'Primary Inputs Alt'!$C$17,0,(SUM(OFFSET($I$76,0,K$5-$I$5-$A100+1)))*$C100))</f>
        <v xml:space="preserve"> </v>
      </c>
      <c r="L100" s="186" t="str">
        <f ca="1">IF(L$5-$I$5&lt;$A100-1," ",IF(L$5-$I$5+1&gt;'Primary Inputs Alt'!$C$17,0,(SUM(OFFSET($I$76,0,L$5-$I$5-$A100+1)))*$C100))</f>
        <v xml:space="preserve"> </v>
      </c>
      <c r="M100" s="186" t="str">
        <f ca="1">IF(M$5-$I$5&lt;$A100-1," ",IF(M$5-$I$5+1&gt;'Primary Inputs Alt'!$C$17,0,(SUM(OFFSET($I$76,0,M$5-$I$5-$A100+1)))*$C100))</f>
        <v xml:space="preserve"> </v>
      </c>
      <c r="N100" s="186" t="str">
        <f ca="1">IF(N$5-$I$5&lt;$A100-1," ",IF(N$5-$I$5+1&gt;'Primary Inputs Alt'!$C$17,0,(SUM(OFFSET($I$76,0,N$5-$I$5-$A100+1)))*$C100))</f>
        <v xml:space="preserve"> </v>
      </c>
      <c r="O100" s="186" t="str">
        <f ca="1">IF(O$5-$I$5&lt;$A100-1," ",IF(O$5-$I$5+1&gt;'Primary Inputs Alt'!$C$17,0,(SUM(OFFSET($I$76,0,O$5-$I$5-$A100+1)))*$C100))</f>
        <v xml:space="preserve"> </v>
      </c>
      <c r="P100" s="186" t="str">
        <f ca="1">IF(P$5-$I$5&lt;$A100-1," ",IF(P$5-$I$5+1&gt;'Primary Inputs Alt'!$C$17,0,(SUM(OFFSET($I$76,0,P$5-$I$5-$A100+1)))*$C100))</f>
        <v xml:space="preserve"> </v>
      </c>
      <c r="Q100" s="186" t="str">
        <f ca="1">IF(Q$5-$I$5&lt;$A100-1," ",IF(Q$5-$I$5+1&gt;'Primary Inputs Alt'!$C$17,0,(SUM(OFFSET($I$76,0,Q$5-$I$5-$A100+1)))*$C100))</f>
        <v xml:space="preserve"> </v>
      </c>
      <c r="R100" s="186" t="str">
        <f ca="1">IF(R$5-$I$5&lt;$A100-1," ",IF(R$5-$I$5+1&gt;'Primary Inputs Alt'!$C$17,0,(SUM(OFFSET($I$76,0,R$5-$I$5-$A100+1)))*$C100))</f>
        <v xml:space="preserve"> </v>
      </c>
      <c r="S100" s="186" t="str">
        <f ca="1">IF(S$5-$I$5&lt;$A100-1," ",IF(S$5-$I$5+1&gt;'Primary Inputs Alt'!$C$17,0,(SUM(OFFSET($I$76,0,S$5-$I$5-$A100+1)))*$C100))</f>
        <v xml:space="preserve"> </v>
      </c>
      <c r="T100" s="186" t="str">
        <f ca="1">IF(T$5-$I$5&lt;$A100-1," ",IF(T$5-$I$5+1&gt;'Primary Inputs Alt'!$C$17,0,(SUM(OFFSET($I$76,0,T$5-$I$5-$A100+1)))*$C100))</f>
        <v xml:space="preserve"> </v>
      </c>
      <c r="U100" s="186" t="str">
        <f ca="1">IF(U$5-$I$5&lt;$A100-1," ",IF(U$5-$I$5+1&gt;'Primary Inputs Alt'!$C$17,0,(SUM(OFFSET($I$76,0,U$5-$I$5-$A100+1)))*$C100))</f>
        <v xml:space="preserve"> </v>
      </c>
      <c r="V100" s="186" t="str">
        <f ca="1">IF(V$5-$I$5&lt;$A100-1," ",IF(V$5-$I$5+1&gt;'Primary Inputs Alt'!$C$17,0,(SUM(OFFSET($I$76,0,V$5-$I$5-$A100+1)))*$C100))</f>
        <v xml:space="preserve"> </v>
      </c>
      <c r="W100" s="186" t="str">
        <f ca="1">IF(W$5-$I$5&lt;$A100-1," ",IF(W$5-$I$5+1&gt;'Primary Inputs Alt'!$C$17,0,(SUM(OFFSET($I$76,0,W$5-$I$5-$A100+1)))*$C100))</f>
        <v xml:space="preserve"> </v>
      </c>
      <c r="X100" s="186" t="str">
        <f ca="1">IF(X$5-$I$5&lt;$A100-1," ",IF(X$5-$I$5+1&gt;'Primary Inputs Alt'!$C$17,0,(SUM(OFFSET($I$76,0,X$5-$I$5-$A100+1)))*$C100))</f>
        <v xml:space="preserve"> </v>
      </c>
      <c r="Y100" s="186" t="str">
        <f ca="1">IF(Y$5-$I$5&lt;$A100-1," ",IF(Y$5-$I$5+1&gt;'Primary Inputs Alt'!$C$17,0,(SUM(OFFSET($I$76,0,Y$5-$I$5-$A100+1)))*$C100))</f>
        <v xml:space="preserve"> </v>
      </c>
      <c r="Z100" s="186" t="str">
        <f ca="1">IF(Z$5-$I$5&lt;$A100-1," ",IF(Z$5-$I$5+1&gt;'Primary Inputs Alt'!$C$17,0,(SUM(OFFSET($I$76,0,Z$5-$I$5-$A100+1)))*$C100))</f>
        <v xml:space="preserve"> </v>
      </c>
      <c r="AA100" s="186" t="str">
        <f ca="1">IF(AA$5-$I$5&lt;$A100-1," ",IF(AA$5-$I$5+1&gt;'Primary Inputs Alt'!$C$17,0,(SUM(OFFSET($I$76,0,AA$5-$I$5-$A100+1)))*$C100))</f>
        <v xml:space="preserve"> </v>
      </c>
      <c r="AB100" s="186">
        <f ca="1">IF(AB$5-$I$5&lt;$A100-1," ",IF(AB$5-$I$5+1&gt;'Primary Inputs Alt'!$C$17,0,(SUM(OFFSET($I$76,0,AB$5-$I$5-$A100+1)))*$C100))</f>
        <v>0</v>
      </c>
      <c r="AC100" s="186">
        <f ca="1">IF(AC$5-$I$5&lt;$A100-1," ",IF(AC$5-$I$5+1&gt;'Primary Inputs Alt'!$C$17,0,(SUM(OFFSET($I$76,0,AC$5-$I$5-$A100+1)))*$C100))</f>
        <v>0</v>
      </c>
      <c r="AD100" s="186">
        <f ca="1">IF(AD$5-$I$5&lt;$A100-1," ",IF(AD$5-$I$5+1&gt;'Primary Inputs Alt'!$C$17,0,(SUM(OFFSET($I$76,0,AD$5-$I$5-$A100+1)))*$C100))</f>
        <v>0</v>
      </c>
      <c r="AE100" s="186">
        <f ca="1">IF(AE$5-$I$5&lt;$A100-1," ",IF(AE$5-$I$5+1&gt;'Primary Inputs Alt'!$C$17,0,(SUM(OFFSET($I$76,0,AE$5-$I$5-$A100+1)))*$C100))</f>
        <v>0</v>
      </c>
      <c r="AF100" s="186">
        <f ca="1">IF(AF$5-$I$5&lt;$A100-1," ",IF(AF$5-$I$5+1&gt;'Primary Inputs Alt'!$C$17,0,(SUM(OFFSET($I$76,0,AF$5-$I$5-$A100+1)))*$C100))</f>
        <v>0</v>
      </c>
      <c r="AG100" s="186">
        <f ca="1">IF(AG$5-$I$5&lt;$A100-1," ",IF(AG$5-$I$5+1&gt;'Primary Inputs Alt'!$C$17,0,(SUM(OFFSET($I$76,0,AG$5-$I$5-$A100+1)))*$C100))</f>
        <v>0</v>
      </c>
      <c r="AH100" s="186">
        <f ca="1">IF(AH$5-$I$5&lt;$A100-1," ",IF(AH$5-$I$5+1&gt;'Primary Inputs Alt'!$C$17,0,(SUM(OFFSET($I$76,0,AH$5-$I$5-$A100+1)))*$C100))</f>
        <v>0</v>
      </c>
      <c r="AI100" s="186">
        <f ca="1">IF(AI$5-$I$5&lt;$A100-1," ",IF(AI$5-$I$5+1&gt;'Primary Inputs Alt'!$C$17,0,(SUM(OFFSET($I$76,0,AI$5-$I$5-$A100+1)))*$C100))</f>
        <v>0</v>
      </c>
      <c r="AJ100" s="186">
        <f ca="1">IF(AJ$5-$I$5&lt;$A100-1," ",IF(AJ$5-$I$5+1&gt;'Primary Inputs Alt'!$C$17,0,(SUM(OFFSET($I$76,0,AJ$5-$I$5-$A100+1)))*$C100))</f>
        <v>0</v>
      </c>
      <c r="AK100" s="186">
        <f ca="1">IF(AK$5-$I$5&lt;$A100-1," ",IF(AK$5-$I$5+1&gt;'Primary Inputs Alt'!$C$17,0,(SUM(OFFSET($I$76,0,AK$5-$I$5-$A100+1)))*$C100))</f>
        <v>0</v>
      </c>
      <c r="AL100" s="186">
        <f ca="1">IF(AL$5-$I$5&lt;$A100-1," ",IF(AL$5-$I$5+1&gt;'Primary Inputs Alt'!$C$17,0,(SUM(OFFSET($I$76,0,AL$5-$I$5-$A100+1)))*$C100))</f>
        <v>0</v>
      </c>
      <c r="AM100" s="186">
        <f ca="1">IF(AM$5-$I$5&lt;$A100-1," ",IF(AM$5-$I$5+1&gt;'Primary Inputs Alt'!$C$17,0,(SUM(OFFSET($I$76,0,AM$5-$I$5-$A100+1)))*$C100))</f>
        <v>0</v>
      </c>
      <c r="AN100" s="186">
        <f ca="1">IF(AN$5-$I$5&lt;$A100-1," ",IF(AN$5-$I$5+1&gt;'Primary Inputs Alt'!$C$17,0,(SUM(OFFSET($I$76,0,AN$5-$I$5-$A100+1)))*$C100))</f>
        <v>0</v>
      </c>
      <c r="AO100" s="186">
        <f ca="1">IF(AO$5-$I$5&lt;$A100-1," ",IF(AO$5-$I$5+1&gt;'Primary Inputs Alt'!$C$17,0,(SUM(OFFSET($I$76,0,AO$5-$I$5-$A100+1)))*$C100))</f>
        <v>0</v>
      </c>
      <c r="AP100" s="186">
        <f ca="1">IF(AP$5-$I$5&lt;$A100-1," ",IF(AP$5-$I$5+1&gt;'Primary Inputs Alt'!$C$17,0,(SUM(OFFSET($I$76,0,AP$5-$I$5-$A100+1)))*$C100))</f>
        <v>0</v>
      </c>
      <c r="AQ100" s="186">
        <f ca="1">IF(AQ$5-$I$5&lt;$A100-1," ",IF(AQ$5-$I$5+1&gt;'Primary Inputs Alt'!$C$17,0,(SUM(OFFSET($I$76,0,AQ$5-$I$5-$A100+1)))*$C100))</f>
        <v>0</v>
      </c>
      <c r="AR100" s="186">
        <f ca="1">IF(AR$5-$I$5&lt;$A100-1," ",IF(AR$5-$I$5+1&gt;'Primary Inputs Alt'!$C$17,0,(SUM(OFFSET($I$76,0,AR$5-$I$5-$A100+1)))*$C100))</f>
        <v>0</v>
      </c>
      <c r="AS100" s="186">
        <f ca="1">IF(AS$5-$I$5&lt;$A100-1," ",IF(AS$5-$I$5+1&gt;'Primary Inputs Alt'!$C$17,0,(SUM(OFFSET($I$76,0,AS$5-$I$5-$A100+1)))*$C100))</f>
        <v>0</v>
      </c>
      <c r="AT100" s="186">
        <f ca="1">IF(AT$5-$I$5&lt;$A100-1," ",IF(AT$5-$I$5+1&gt;'Primary Inputs Alt'!$C$17,0,(SUM(OFFSET($I$76,0,AT$5-$I$5-$A100+1)))*$C100))</f>
        <v>0</v>
      </c>
      <c r="AU100" s="186">
        <f ca="1">IF(AU$5-$I$5&lt;$A100-1," ",IF(AU$5-$I$5+1&gt;'Primary Inputs Alt'!$C$17,0,(SUM(OFFSET($I$76,0,AU$5-$I$5-$A100+1)))*$C100))</f>
        <v>0</v>
      </c>
      <c r="AV100" s="186">
        <f ca="1">IF(AV$5-$I$5&lt;$A100-1," ",IF(AV$5-$I$5+1&gt;'Primary Inputs Alt'!$C$17,0,(SUM(OFFSET($I$76,0,AV$5-$I$5-$A100+1)))*$C100))</f>
        <v>0</v>
      </c>
      <c r="AW100" s="186">
        <f ca="1">IF(AW$5-$I$5&lt;$A100-1," ",IF(AW$5-$I$5+1&gt;'Primary Inputs Alt'!$C$17,0,(SUM(OFFSET($I$76,0,AW$5-$I$5-$A100+1)))*$C100))</f>
        <v>0</v>
      </c>
      <c r="AX100" s="186">
        <f ca="1">IF(AX$5-$I$5&lt;$A100-1," ",IF(AX$5-$I$5+1&gt;'Primary Inputs Alt'!$C$17,0,(SUM(OFFSET($I$76,0,AX$5-$I$5-$A100+1)))*$C100))</f>
        <v>0</v>
      </c>
      <c r="AY100" s="186">
        <f ca="1">IF(AY$5-$I$5&lt;$A100-1," ",IF(AY$5-$I$5+1&gt;'Primary Inputs Alt'!$C$17,0,(SUM(OFFSET($I$76,0,AY$5-$I$5-$A100+1)))*$C100))</f>
        <v>0</v>
      </c>
      <c r="AZ100" s="186">
        <f ca="1">IF(AZ$5-$I$5&lt;$A100-1," ",IF(AZ$5-$I$5+1&gt;'Primary Inputs Alt'!$C$17,0,(SUM(OFFSET($I$76,0,AZ$5-$I$5-$A100+1)))*$C100))</f>
        <v>0</v>
      </c>
      <c r="BA100" s="186">
        <f ca="1">IF(BA$5-$I$5&lt;$A100-1," ",IF(BA$5-$I$5+1&gt;'Primary Inputs Alt'!$C$17,0,(SUM(OFFSET($I$76,0,BA$5-$I$5-$A100+1)))*$C100))</f>
        <v>0</v>
      </c>
      <c r="BB100" s="186">
        <f ca="1">IF(BB$5-$I$5&lt;$A100-1," ",IF(BB$5-$I$5+1&gt;'Primary Inputs Alt'!$C$17,0,(SUM(OFFSET($I$76,0,BB$5-$I$5-$A100+1)))*$C100))</f>
        <v>0</v>
      </c>
      <c r="BC100" s="186">
        <f ca="1">IF(BC$5-$I$5&lt;$A100-1," ",IF(BC$5-$I$5+1&gt;'Primary Inputs Alt'!$C$17,0,(SUM(OFFSET($I$76,0,BC$5-$I$5-$A100+1)))*$C100))</f>
        <v>0</v>
      </c>
      <c r="BD100" s="186">
        <f ca="1">IF(BD$5-$I$5&lt;$A100-1," ",IF(BD$5-$I$5+1&gt;'Primary Inputs Alt'!$C$17,0,(SUM(OFFSET($I$76,0,BD$5-$I$5-$A100+1)))*$C100))</f>
        <v>0</v>
      </c>
      <c r="BE100" s="186">
        <f ca="1">IF(BE$5-$I$5&lt;$A100-1," ",IF(BE$5-$I$5+1&gt;'Primary Inputs Alt'!$C$17,0,(SUM(OFFSET($I$76,0,BE$5-$I$5-$A100+1)))*$C100))</f>
        <v>0</v>
      </c>
      <c r="BF100" s="186">
        <f ca="1">IF(BF$5-$I$5&lt;$A100-1," ",IF(BF$5-$I$5+1&gt;'Primary Inputs Alt'!$C$17,0,(SUM(OFFSET($I$76,0,BF$5-$I$5-$A100+1)))*$C100))</f>
        <v>0</v>
      </c>
      <c r="BG100" s="134"/>
      <c r="BH100" s="134"/>
      <c r="BI100" s="134"/>
      <c r="BJ100" s="134"/>
      <c r="BK100" s="134"/>
      <c r="BL100" s="134"/>
      <c r="BM100" s="134"/>
      <c r="BN100" s="134"/>
      <c r="BO100" s="134"/>
      <c r="BP100" s="134"/>
      <c r="BQ100" s="134"/>
      <c r="BR100" s="134"/>
      <c r="BS100" s="134"/>
      <c r="BT100" s="134"/>
      <c r="BU100" s="134"/>
      <c r="BV100" s="134"/>
      <c r="BW100" s="134"/>
      <c r="BX100" s="134"/>
      <c r="BY100" s="134"/>
      <c r="BZ100" s="134"/>
      <c r="CA100" s="134"/>
      <c r="CB100" s="134"/>
      <c r="CC100" s="134"/>
      <c r="CD100" s="134"/>
      <c r="CE100" s="134"/>
      <c r="CF100" s="134"/>
      <c r="CG100" s="134"/>
      <c r="CH100" s="134"/>
      <c r="CI100" s="134"/>
      <c r="CJ100" s="134"/>
      <c r="CK100" s="134"/>
      <c r="CL100" s="134"/>
      <c r="CM100" s="134"/>
      <c r="CN100" s="134"/>
      <c r="CO100" s="134"/>
      <c r="CP100" s="134"/>
      <c r="CQ100" s="134"/>
      <c r="CR100" s="134"/>
      <c r="CS100" s="134"/>
      <c r="CT100" s="134"/>
      <c r="CU100" s="134"/>
      <c r="CV100" s="134"/>
      <c r="CW100" s="134"/>
      <c r="CX100" s="134"/>
      <c r="CY100" s="134"/>
      <c r="CZ100" s="134"/>
    </row>
    <row r="101" spans="1:104">
      <c r="A101" s="134">
        <v>21</v>
      </c>
      <c r="B101" s="134" t="s">
        <v>193</v>
      </c>
      <c r="C101" s="134">
        <f ca="1">OFFSET('Primary Inputs Alt'!$E$12,0,$A101-1)</f>
        <v>0</v>
      </c>
      <c r="I101" s="186" t="str">
        <f ca="1">IF(I$5-$I$5&lt;$A101-1," ",IF(I$5-$I$5+1&gt;'Primary Inputs Alt'!$C$17,0,(SUM(OFFSET($I$76,0,I$5-$I$5-$A101+1)))*$C101))</f>
        <v xml:space="preserve"> </v>
      </c>
      <c r="J101" s="186" t="str">
        <f ca="1">IF(J$5-$I$5&lt;$A101-1," ",IF(J$5-$I$5+1&gt;'Primary Inputs Alt'!$C$17,0,(SUM(OFFSET($I$76,0,J$5-$I$5-$A101+1)))*$C101))</f>
        <v xml:space="preserve"> </v>
      </c>
      <c r="K101" s="186" t="str">
        <f ca="1">IF(K$5-$I$5&lt;$A101-1," ",IF(K$5-$I$5+1&gt;'Primary Inputs Alt'!$C$17,0,(SUM(OFFSET($I$76,0,K$5-$I$5-$A101+1)))*$C101))</f>
        <v xml:space="preserve"> </v>
      </c>
      <c r="L101" s="186" t="str">
        <f ca="1">IF(L$5-$I$5&lt;$A101-1," ",IF(L$5-$I$5+1&gt;'Primary Inputs Alt'!$C$17,0,(SUM(OFFSET($I$76,0,L$5-$I$5-$A101+1)))*$C101))</f>
        <v xml:space="preserve"> </v>
      </c>
      <c r="M101" s="186" t="str">
        <f ca="1">IF(M$5-$I$5&lt;$A101-1," ",IF(M$5-$I$5+1&gt;'Primary Inputs Alt'!$C$17,0,(SUM(OFFSET($I$76,0,M$5-$I$5-$A101+1)))*$C101))</f>
        <v xml:space="preserve"> </v>
      </c>
      <c r="N101" s="186" t="str">
        <f ca="1">IF(N$5-$I$5&lt;$A101-1," ",IF(N$5-$I$5+1&gt;'Primary Inputs Alt'!$C$17,0,(SUM(OFFSET($I$76,0,N$5-$I$5-$A101+1)))*$C101))</f>
        <v xml:space="preserve"> </v>
      </c>
      <c r="O101" s="186" t="str">
        <f ca="1">IF(O$5-$I$5&lt;$A101-1," ",IF(O$5-$I$5+1&gt;'Primary Inputs Alt'!$C$17,0,(SUM(OFFSET($I$76,0,O$5-$I$5-$A101+1)))*$C101))</f>
        <v xml:space="preserve"> </v>
      </c>
      <c r="P101" s="186" t="str">
        <f ca="1">IF(P$5-$I$5&lt;$A101-1," ",IF(P$5-$I$5+1&gt;'Primary Inputs Alt'!$C$17,0,(SUM(OFFSET($I$76,0,P$5-$I$5-$A101+1)))*$C101))</f>
        <v xml:space="preserve"> </v>
      </c>
      <c r="Q101" s="186" t="str">
        <f ca="1">IF(Q$5-$I$5&lt;$A101-1," ",IF(Q$5-$I$5+1&gt;'Primary Inputs Alt'!$C$17,0,(SUM(OFFSET($I$76,0,Q$5-$I$5-$A101+1)))*$C101))</f>
        <v xml:space="preserve"> </v>
      </c>
      <c r="R101" s="186" t="str">
        <f ca="1">IF(R$5-$I$5&lt;$A101-1," ",IF(R$5-$I$5+1&gt;'Primary Inputs Alt'!$C$17,0,(SUM(OFFSET($I$76,0,R$5-$I$5-$A101+1)))*$C101))</f>
        <v xml:space="preserve"> </v>
      </c>
      <c r="S101" s="186" t="str">
        <f ca="1">IF(S$5-$I$5&lt;$A101-1," ",IF(S$5-$I$5+1&gt;'Primary Inputs Alt'!$C$17,0,(SUM(OFFSET($I$76,0,S$5-$I$5-$A101+1)))*$C101))</f>
        <v xml:space="preserve"> </v>
      </c>
      <c r="T101" s="186" t="str">
        <f ca="1">IF(T$5-$I$5&lt;$A101-1," ",IF(T$5-$I$5+1&gt;'Primary Inputs Alt'!$C$17,0,(SUM(OFFSET($I$76,0,T$5-$I$5-$A101+1)))*$C101))</f>
        <v xml:space="preserve"> </v>
      </c>
      <c r="U101" s="186" t="str">
        <f ca="1">IF(U$5-$I$5&lt;$A101-1," ",IF(U$5-$I$5+1&gt;'Primary Inputs Alt'!$C$17,0,(SUM(OFFSET($I$76,0,U$5-$I$5-$A101+1)))*$C101))</f>
        <v xml:space="preserve"> </v>
      </c>
      <c r="V101" s="186" t="str">
        <f ca="1">IF(V$5-$I$5&lt;$A101-1," ",IF(V$5-$I$5+1&gt;'Primary Inputs Alt'!$C$17,0,(SUM(OFFSET($I$76,0,V$5-$I$5-$A101+1)))*$C101))</f>
        <v xml:space="preserve"> </v>
      </c>
      <c r="W101" s="186" t="str">
        <f ca="1">IF(W$5-$I$5&lt;$A101-1," ",IF(W$5-$I$5+1&gt;'Primary Inputs Alt'!$C$17,0,(SUM(OFFSET($I$76,0,W$5-$I$5-$A101+1)))*$C101))</f>
        <v xml:space="preserve"> </v>
      </c>
      <c r="X101" s="186" t="str">
        <f ca="1">IF(X$5-$I$5&lt;$A101-1," ",IF(X$5-$I$5+1&gt;'Primary Inputs Alt'!$C$17,0,(SUM(OFFSET($I$76,0,X$5-$I$5-$A101+1)))*$C101))</f>
        <v xml:space="preserve"> </v>
      </c>
      <c r="Y101" s="186" t="str">
        <f ca="1">IF(Y$5-$I$5&lt;$A101-1," ",IF(Y$5-$I$5+1&gt;'Primary Inputs Alt'!$C$17,0,(SUM(OFFSET($I$76,0,Y$5-$I$5-$A101+1)))*$C101))</f>
        <v xml:space="preserve"> </v>
      </c>
      <c r="Z101" s="186" t="str">
        <f ca="1">IF(Z$5-$I$5&lt;$A101-1," ",IF(Z$5-$I$5+1&gt;'Primary Inputs Alt'!$C$17,0,(SUM(OFFSET($I$76,0,Z$5-$I$5-$A101+1)))*$C101))</f>
        <v xml:space="preserve"> </v>
      </c>
      <c r="AA101" s="186" t="str">
        <f ca="1">IF(AA$5-$I$5&lt;$A101-1," ",IF(AA$5-$I$5+1&gt;'Primary Inputs Alt'!$C$17,0,(SUM(OFFSET($I$76,0,AA$5-$I$5-$A101+1)))*$C101))</f>
        <v xml:space="preserve"> </v>
      </c>
      <c r="AB101" s="186" t="str">
        <f ca="1">IF(AB$5-$I$5&lt;$A101-1," ",IF(AB$5-$I$5+1&gt;'Primary Inputs Alt'!$C$17,0,(SUM(OFFSET($I$76,0,AB$5-$I$5-$A101+1)))*$C101))</f>
        <v xml:space="preserve"> </v>
      </c>
      <c r="AC101" s="186">
        <f ca="1">IF(AC$5-$I$5&lt;$A101-1," ",IF(AC$5-$I$5+1&gt;'Primary Inputs Alt'!$C$17,0,(SUM(OFFSET($I$76,0,AC$5-$I$5-$A101+1)))*$C101))</f>
        <v>0</v>
      </c>
      <c r="AD101" s="186">
        <f ca="1">IF(AD$5-$I$5&lt;$A101-1," ",IF(AD$5-$I$5+1&gt;'Primary Inputs Alt'!$C$17,0,(SUM(OFFSET($I$76,0,AD$5-$I$5-$A101+1)))*$C101))</f>
        <v>0</v>
      </c>
      <c r="AE101" s="186">
        <f ca="1">IF(AE$5-$I$5&lt;$A101-1," ",IF(AE$5-$I$5+1&gt;'Primary Inputs Alt'!$C$17,0,(SUM(OFFSET($I$76,0,AE$5-$I$5-$A101+1)))*$C101))</f>
        <v>0</v>
      </c>
      <c r="AF101" s="186">
        <f ca="1">IF(AF$5-$I$5&lt;$A101-1," ",IF(AF$5-$I$5+1&gt;'Primary Inputs Alt'!$C$17,0,(SUM(OFFSET($I$76,0,AF$5-$I$5-$A101+1)))*$C101))</f>
        <v>0</v>
      </c>
      <c r="AG101" s="186">
        <f ca="1">IF(AG$5-$I$5&lt;$A101-1," ",IF(AG$5-$I$5+1&gt;'Primary Inputs Alt'!$C$17,0,(SUM(OFFSET($I$76,0,AG$5-$I$5-$A101+1)))*$C101))</f>
        <v>0</v>
      </c>
      <c r="AH101" s="186">
        <f ca="1">IF(AH$5-$I$5&lt;$A101-1," ",IF(AH$5-$I$5+1&gt;'Primary Inputs Alt'!$C$17,0,(SUM(OFFSET($I$76,0,AH$5-$I$5-$A101+1)))*$C101))</f>
        <v>0</v>
      </c>
      <c r="AI101" s="186">
        <f ca="1">IF(AI$5-$I$5&lt;$A101-1," ",IF(AI$5-$I$5+1&gt;'Primary Inputs Alt'!$C$17,0,(SUM(OFFSET($I$76,0,AI$5-$I$5-$A101+1)))*$C101))</f>
        <v>0</v>
      </c>
      <c r="AJ101" s="186">
        <f ca="1">IF(AJ$5-$I$5&lt;$A101-1," ",IF(AJ$5-$I$5+1&gt;'Primary Inputs Alt'!$C$17,0,(SUM(OFFSET($I$76,0,AJ$5-$I$5-$A101+1)))*$C101))</f>
        <v>0</v>
      </c>
      <c r="AK101" s="186">
        <f ca="1">IF(AK$5-$I$5&lt;$A101-1," ",IF(AK$5-$I$5+1&gt;'Primary Inputs Alt'!$C$17,0,(SUM(OFFSET($I$76,0,AK$5-$I$5-$A101+1)))*$C101))</f>
        <v>0</v>
      </c>
      <c r="AL101" s="186">
        <f ca="1">IF(AL$5-$I$5&lt;$A101-1," ",IF(AL$5-$I$5+1&gt;'Primary Inputs Alt'!$C$17,0,(SUM(OFFSET($I$76,0,AL$5-$I$5-$A101+1)))*$C101))</f>
        <v>0</v>
      </c>
      <c r="AM101" s="186">
        <f ca="1">IF(AM$5-$I$5&lt;$A101-1," ",IF(AM$5-$I$5+1&gt;'Primary Inputs Alt'!$C$17,0,(SUM(OFFSET($I$76,0,AM$5-$I$5-$A101+1)))*$C101))</f>
        <v>0</v>
      </c>
      <c r="AN101" s="186">
        <f ca="1">IF(AN$5-$I$5&lt;$A101-1," ",IF(AN$5-$I$5+1&gt;'Primary Inputs Alt'!$C$17,0,(SUM(OFFSET($I$76,0,AN$5-$I$5-$A101+1)))*$C101))</f>
        <v>0</v>
      </c>
      <c r="AO101" s="186">
        <f ca="1">IF(AO$5-$I$5&lt;$A101-1," ",IF(AO$5-$I$5+1&gt;'Primary Inputs Alt'!$C$17,0,(SUM(OFFSET($I$76,0,AO$5-$I$5-$A101+1)))*$C101))</f>
        <v>0</v>
      </c>
      <c r="AP101" s="186">
        <f ca="1">IF(AP$5-$I$5&lt;$A101-1," ",IF(AP$5-$I$5+1&gt;'Primary Inputs Alt'!$C$17,0,(SUM(OFFSET($I$76,0,AP$5-$I$5-$A101+1)))*$C101))</f>
        <v>0</v>
      </c>
      <c r="AQ101" s="186">
        <f ca="1">IF(AQ$5-$I$5&lt;$A101-1," ",IF(AQ$5-$I$5+1&gt;'Primary Inputs Alt'!$C$17,0,(SUM(OFFSET($I$76,0,AQ$5-$I$5-$A101+1)))*$C101))</f>
        <v>0</v>
      </c>
      <c r="AR101" s="186">
        <f ca="1">IF(AR$5-$I$5&lt;$A101-1," ",IF(AR$5-$I$5+1&gt;'Primary Inputs Alt'!$C$17,0,(SUM(OFFSET($I$76,0,AR$5-$I$5-$A101+1)))*$C101))</f>
        <v>0</v>
      </c>
      <c r="AS101" s="186">
        <f ca="1">IF(AS$5-$I$5&lt;$A101-1," ",IF(AS$5-$I$5+1&gt;'Primary Inputs Alt'!$C$17,0,(SUM(OFFSET($I$76,0,AS$5-$I$5-$A101+1)))*$C101))</f>
        <v>0</v>
      </c>
      <c r="AT101" s="186">
        <f ca="1">IF(AT$5-$I$5&lt;$A101-1," ",IF(AT$5-$I$5+1&gt;'Primary Inputs Alt'!$C$17,0,(SUM(OFFSET($I$76,0,AT$5-$I$5-$A101+1)))*$C101))</f>
        <v>0</v>
      </c>
      <c r="AU101" s="186">
        <f ca="1">IF(AU$5-$I$5&lt;$A101-1," ",IF(AU$5-$I$5+1&gt;'Primary Inputs Alt'!$C$17,0,(SUM(OFFSET($I$76,0,AU$5-$I$5-$A101+1)))*$C101))</f>
        <v>0</v>
      </c>
      <c r="AV101" s="186">
        <f ca="1">IF(AV$5-$I$5&lt;$A101-1," ",IF(AV$5-$I$5+1&gt;'Primary Inputs Alt'!$C$17,0,(SUM(OFFSET($I$76,0,AV$5-$I$5-$A101+1)))*$C101))</f>
        <v>0</v>
      </c>
      <c r="AW101" s="186">
        <f ca="1">IF(AW$5-$I$5&lt;$A101-1," ",IF(AW$5-$I$5+1&gt;'Primary Inputs Alt'!$C$17,0,(SUM(OFFSET($I$76,0,AW$5-$I$5-$A101+1)))*$C101))</f>
        <v>0</v>
      </c>
      <c r="AX101" s="186">
        <f ca="1">IF(AX$5-$I$5&lt;$A101-1," ",IF(AX$5-$I$5+1&gt;'Primary Inputs Alt'!$C$17,0,(SUM(OFFSET($I$76,0,AX$5-$I$5-$A101+1)))*$C101))</f>
        <v>0</v>
      </c>
      <c r="AY101" s="186">
        <f ca="1">IF(AY$5-$I$5&lt;$A101-1," ",IF(AY$5-$I$5+1&gt;'Primary Inputs Alt'!$C$17,0,(SUM(OFFSET($I$76,0,AY$5-$I$5-$A101+1)))*$C101))</f>
        <v>0</v>
      </c>
      <c r="AZ101" s="186">
        <f ca="1">IF(AZ$5-$I$5&lt;$A101-1," ",IF(AZ$5-$I$5+1&gt;'Primary Inputs Alt'!$C$17,0,(SUM(OFFSET($I$76,0,AZ$5-$I$5-$A101+1)))*$C101))</f>
        <v>0</v>
      </c>
      <c r="BA101" s="186">
        <f ca="1">IF(BA$5-$I$5&lt;$A101-1," ",IF(BA$5-$I$5+1&gt;'Primary Inputs Alt'!$C$17,0,(SUM(OFFSET($I$76,0,BA$5-$I$5-$A101+1)))*$C101))</f>
        <v>0</v>
      </c>
      <c r="BB101" s="186">
        <f ca="1">IF(BB$5-$I$5&lt;$A101-1," ",IF(BB$5-$I$5+1&gt;'Primary Inputs Alt'!$C$17,0,(SUM(OFFSET($I$76,0,BB$5-$I$5-$A101+1)))*$C101))</f>
        <v>0</v>
      </c>
      <c r="BC101" s="186">
        <f ca="1">IF(BC$5-$I$5&lt;$A101-1," ",IF(BC$5-$I$5+1&gt;'Primary Inputs Alt'!$C$17,0,(SUM(OFFSET($I$76,0,BC$5-$I$5-$A101+1)))*$C101))</f>
        <v>0</v>
      </c>
      <c r="BD101" s="186">
        <f ca="1">IF(BD$5-$I$5&lt;$A101-1," ",IF(BD$5-$I$5+1&gt;'Primary Inputs Alt'!$C$17,0,(SUM(OFFSET($I$76,0,BD$5-$I$5-$A101+1)))*$C101))</f>
        <v>0</v>
      </c>
      <c r="BE101" s="186">
        <f ca="1">IF(BE$5-$I$5&lt;$A101-1," ",IF(BE$5-$I$5+1&gt;'Primary Inputs Alt'!$C$17,0,(SUM(OFFSET($I$76,0,BE$5-$I$5-$A101+1)))*$C101))</f>
        <v>0</v>
      </c>
      <c r="BF101" s="186">
        <f ca="1">IF(BF$5-$I$5&lt;$A101-1," ",IF(BF$5-$I$5+1&gt;'Primary Inputs Alt'!$C$17,0,(SUM(OFFSET($I$76,0,BF$5-$I$5-$A101+1)))*$C101))</f>
        <v>0</v>
      </c>
      <c r="BG101" s="134"/>
      <c r="BH101" s="134"/>
      <c r="BI101" s="134"/>
      <c r="BJ101" s="134"/>
      <c r="BK101" s="134"/>
      <c r="BL101" s="134"/>
      <c r="BM101" s="134"/>
      <c r="BN101" s="134"/>
      <c r="BO101" s="134"/>
      <c r="BP101" s="134"/>
      <c r="BQ101" s="134"/>
      <c r="BR101" s="134"/>
      <c r="BS101" s="134"/>
      <c r="BT101" s="134"/>
      <c r="BU101" s="134"/>
      <c r="BV101" s="134"/>
      <c r="BW101" s="134"/>
      <c r="BX101" s="134"/>
      <c r="BY101" s="134"/>
      <c r="BZ101" s="134"/>
      <c r="CA101" s="134"/>
      <c r="CB101" s="134"/>
      <c r="CC101" s="134"/>
      <c r="CD101" s="134"/>
      <c r="CE101" s="134"/>
      <c r="CF101" s="134"/>
      <c r="CG101" s="134"/>
      <c r="CH101" s="134"/>
      <c r="CI101" s="134"/>
      <c r="CJ101" s="134"/>
      <c r="CK101" s="134"/>
      <c r="CL101" s="134"/>
      <c r="CM101" s="134"/>
      <c r="CN101" s="134"/>
      <c r="CO101" s="134"/>
      <c r="CP101" s="134"/>
      <c r="CQ101" s="134"/>
      <c r="CR101" s="134"/>
      <c r="CS101" s="134"/>
      <c r="CT101" s="134"/>
      <c r="CU101" s="134"/>
      <c r="CV101" s="134"/>
      <c r="CW101" s="134"/>
      <c r="CX101" s="134"/>
      <c r="CY101" s="134"/>
      <c r="CZ101" s="134"/>
    </row>
    <row r="102" spans="1:104">
      <c r="A102" s="134">
        <v>22</v>
      </c>
      <c r="B102" s="134" t="s">
        <v>194</v>
      </c>
      <c r="C102" s="134">
        <f ca="1">OFFSET('Primary Inputs Alt'!$E$12,0,$A102-1)</f>
        <v>0</v>
      </c>
      <c r="I102" s="186" t="str">
        <f ca="1">IF(I$5-$I$5&lt;$A102-1," ",IF(I$5-$I$5+1&gt;'Primary Inputs Alt'!$C$17,0,(SUM(OFFSET($I$76,0,I$5-$I$5-$A102+1)))*$C102))</f>
        <v xml:space="preserve"> </v>
      </c>
      <c r="J102" s="186" t="str">
        <f ca="1">IF(J$5-$I$5&lt;$A102-1," ",IF(J$5-$I$5+1&gt;'Primary Inputs Alt'!$C$17,0,(SUM(OFFSET($I$76,0,J$5-$I$5-$A102+1)))*$C102))</f>
        <v xml:space="preserve"> </v>
      </c>
      <c r="K102" s="186" t="str">
        <f ca="1">IF(K$5-$I$5&lt;$A102-1," ",IF(K$5-$I$5+1&gt;'Primary Inputs Alt'!$C$17,0,(SUM(OFFSET($I$76,0,K$5-$I$5-$A102+1)))*$C102))</f>
        <v xml:space="preserve"> </v>
      </c>
      <c r="L102" s="186" t="str">
        <f ca="1">IF(L$5-$I$5&lt;$A102-1," ",IF(L$5-$I$5+1&gt;'Primary Inputs Alt'!$C$17,0,(SUM(OFFSET($I$76,0,L$5-$I$5-$A102+1)))*$C102))</f>
        <v xml:space="preserve"> </v>
      </c>
      <c r="M102" s="186" t="str">
        <f ca="1">IF(M$5-$I$5&lt;$A102-1," ",IF(M$5-$I$5+1&gt;'Primary Inputs Alt'!$C$17,0,(SUM(OFFSET($I$76,0,M$5-$I$5-$A102+1)))*$C102))</f>
        <v xml:space="preserve"> </v>
      </c>
      <c r="N102" s="186" t="str">
        <f ca="1">IF(N$5-$I$5&lt;$A102-1," ",IF(N$5-$I$5+1&gt;'Primary Inputs Alt'!$C$17,0,(SUM(OFFSET($I$76,0,N$5-$I$5-$A102+1)))*$C102))</f>
        <v xml:space="preserve"> </v>
      </c>
      <c r="O102" s="186" t="str">
        <f ca="1">IF(O$5-$I$5&lt;$A102-1," ",IF(O$5-$I$5+1&gt;'Primary Inputs Alt'!$C$17,0,(SUM(OFFSET($I$76,0,O$5-$I$5-$A102+1)))*$C102))</f>
        <v xml:space="preserve"> </v>
      </c>
      <c r="P102" s="186" t="str">
        <f ca="1">IF(P$5-$I$5&lt;$A102-1," ",IF(P$5-$I$5+1&gt;'Primary Inputs Alt'!$C$17,0,(SUM(OFFSET($I$76,0,P$5-$I$5-$A102+1)))*$C102))</f>
        <v xml:space="preserve"> </v>
      </c>
      <c r="Q102" s="186" t="str">
        <f ca="1">IF(Q$5-$I$5&lt;$A102-1," ",IF(Q$5-$I$5+1&gt;'Primary Inputs Alt'!$C$17,0,(SUM(OFFSET($I$76,0,Q$5-$I$5-$A102+1)))*$C102))</f>
        <v xml:space="preserve"> </v>
      </c>
      <c r="R102" s="186" t="str">
        <f ca="1">IF(R$5-$I$5&lt;$A102-1," ",IF(R$5-$I$5+1&gt;'Primary Inputs Alt'!$C$17,0,(SUM(OFFSET($I$76,0,R$5-$I$5-$A102+1)))*$C102))</f>
        <v xml:space="preserve"> </v>
      </c>
      <c r="S102" s="186" t="str">
        <f ca="1">IF(S$5-$I$5&lt;$A102-1," ",IF(S$5-$I$5+1&gt;'Primary Inputs Alt'!$C$17,0,(SUM(OFFSET($I$76,0,S$5-$I$5-$A102+1)))*$C102))</f>
        <v xml:space="preserve"> </v>
      </c>
      <c r="T102" s="186" t="str">
        <f ca="1">IF(T$5-$I$5&lt;$A102-1," ",IF(T$5-$I$5+1&gt;'Primary Inputs Alt'!$C$17,0,(SUM(OFFSET($I$76,0,T$5-$I$5-$A102+1)))*$C102))</f>
        <v xml:space="preserve"> </v>
      </c>
      <c r="U102" s="186" t="str">
        <f ca="1">IF(U$5-$I$5&lt;$A102-1," ",IF(U$5-$I$5+1&gt;'Primary Inputs Alt'!$C$17,0,(SUM(OFFSET($I$76,0,U$5-$I$5-$A102+1)))*$C102))</f>
        <v xml:space="preserve"> </v>
      </c>
      <c r="V102" s="186" t="str">
        <f ca="1">IF(V$5-$I$5&lt;$A102-1," ",IF(V$5-$I$5+1&gt;'Primary Inputs Alt'!$C$17,0,(SUM(OFFSET($I$76,0,V$5-$I$5-$A102+1)))*$C102))</f>
        <v xml:space="preserve"> </v>
      </c>
      <c r="W102" s="186" t="str">
        <f ca="1">IF(W$5-$I$5&lt;$A102-1," ",IF(W$5-$I$5+1&gt;'Primary Inputs Alt'!$C$17,0,(SUM(OFFSET($I$76,0,W$5-$I$5-$A102+1)))*$C102))</f>
        <v xml:space="preserve"> </v>
      </c>
      <c r="X102" s="186" t="str">
        <f ca="1">IF(X$5-$I$5&lt;$A102-1," ",IF(X$5-$I$5+1&gt;'Primary Inputs Alt'!$C$17,0,(SUM(OFFSET($I$76,0,X$5-$I$5-$A102+1)))*$C102))</f>
        <v xml:space="preserve"> </v>
      </c>
      <c r="Y102" s="186" t="str">
        <f ca="1">IF(Y$5-$I$5&lt;$A102-1," ",IF(Y$5-$I$5+1&gt;'Primary Inputs Alt'!$C$17,0,(SUM(OFFSET($I$76,0,Y$5-$I$5-$A102+1)))*$C102))</f>
        <v xml:space="preserve"> </v>
      </c>
      <c r="Z102" s="186" t="str">
        <f ca="1">IF(Z$5-$I$5&lt;$A102-1," ",IF(Z$5-$I$5+1&gt;'Primary Inputs Alt'!$C$17,0,(SUM(OFFSET($I$76,0,Z$5-$I$5-$A102+1)))*$C102))</f>
        <v xml:space="preserve"> </v>
      </c>
      <c r="AA102" s="186" t="str">
        <f ca="1">IF(AA$5-$I$5&lt;$A102-1," ",IF(AA$5-$I$5+1&gt;'Primary Inputs Alt'!$C$17,0,(SUM(OFFSET($I$76,0,AA$5-$I$5-$A102+1)))*$C102))</f>
        <v xml:space="preserve"> </v>
      </c>
      <c r="AB102" s="186" t="str">
        <f ca="1">IF(AB$5-$I$5&lt;$A102-1," ",IF(AB$5-$I$5+1&gt;'Primary Inputs Alt'!$C$17,0,(SUM(OFFSET($I$76,0,AB$5-$I$5-$A102+1)))*$C102))</f>
        <v xml:space="preserve"> </v>
      </c>
      <c r="AC102" s="186" t="str">
        <f ca="1">IF(AC$5-$I$5&lt;$A102-1," ",IF(AC$5-$I$5+1&gt;'Primary Inputs Alt'!$C$17,0,(SUM(OFFSET($I$76,0,AC$5-$I$5-$A102+1)))*$C102))</f>
        <v xml:space="preserve"> </v>
      </c>
      <c r="AD102" s="186">
        <f ca="1">IF(AD$5-$I$5&lt;$A102-1," ",IF(AD$5-$I$5+1&gt;'Primary Inputs Alt'!$C$17,0,(SUM(OFFSET($I$76,0,AD$5-$I$5-$A102+1)))*$C102))</f>
        <v>0</v>
      </c>
      <c r="AE102" s="186">
        <f ca="1">IF(AE$5-$I$5&lt;$A102-1," ",IF(AE$5-$I$5+1&gt;'Primary Inputs Alt'!$C$17,0,(SUM(OFFSET($I$76,0,AE$5-$I$5-$A102+1)))*$C102))</f>
        <v>0</v>
      </c>
      <c r="AF102" s="186">
        <f ca="1">IF(AF$5-$I$5&lt;$A102-1," ",IF(AF$5-$I$5+1&gt;'Primary Inputs Alt'!$C$17,0,(SUM(OFFSET($I$76,0,AF$5-$I$5-$A102+1)))*$C102))</f>
        <v>0</v>
      </c>
      <c r="AG102" s="186">
        <f ca="1">IF(AG$5-$I$5&lt;$A102-1," ",IF(AG$5-$I$5+1&gt;'Primary Inputs Alt'!$C$17,0,(SUM(OFFSET($I$76,0,AG$5-$I$5-$A102+1)))*$C102))</f>
        <v>0</v>
      </c>
      <c r="AH102" s="186">
        <f ca="1">IF(AH$5-$I$5&lt;$A102-1," ",IF(AH$5-$I$5+1&gt;'Primary Inputs Alt'!$C$17,0,(SUM(OFFSET($I$76,0,AH$5-$I$5-$A102+1)))*$C102))</f>
        <v>0</v>
      </c>
      <c r="AI102" s="186">
        <f ca="1">IF(AI$5-$I$5&lt;$A102-1," ",IF(AI$5-$I$5+1&gt;'Primary Inputs Alt'!$C$17,0,(SUM(OFFSET($I$76,0,AI$5-$I$5-$A102+1)))*$C102))</f>
        <v>0</v>
      </c>
      <c r="AJ102" s="186">
        <f ca="1">IF(AJ$5-$I$5&lt;$A102-1," ",IF(AJ$5-$I$5+1&gt;'Primary Inputs Alt'!$C$17,0,(SUM(OFFSET($I$76,0,AJ$5-$I$5-$A102+1)))*$C102))</f>
        <v>0</v>
      </c>
      <c r="AK102" s="186">
        <f ca="1">IF(AK$5-$I$5&lt;$A102-1," ",IF(AK$5-$I$5+1&gt;'Primary Inputs Alt'!$C$17,0,(SUM(OFFSET($I$76,0,AK$5-$I$5-$A102+1)))*$C102))</f>
        <v>0</v>
      </c>
      <c r="AL102" s="186">
        <f ca="1">IF(AL$5-$I$5&lt;$A102-1," ",IF(AL$5-$I$5+1&gt;'Primary Inputs Alt'!$C$17,0,(SUM(OFFSET($I$76,0,AL$5-$I$5-$A102+1)))*$C102))</f>
        <v>0</v>
      </c>
      <c r="AM102" s="186">
        <f ca="1">IF(AM$5-$I$5&lt;$A102-1," ",IF(AM$5-$I$5+1&gt;'Primary Inputs Alt'!$C$17,0,(SUM(OFFSET($I$76,0,AM$5-$I$5-$A102+1)))*$C102))</f>
        <v>0</v>
      </c>
      <c r="AN102" s="186">
        <f ca="1">IF(AN$5-$I$5&lt;$A102-1," ",IF(AN$5-$I$5+1&gt;'Primary Inputs Alt'!$C$17,0,(SUM(OFFSET($I$76,0,AN$5-$I$5-$A102+1)))*$C102))</f>
        <v>0</v>
      </c>
      <c r="AO102" s="186">
        <f ca="1">IF(AO$5-$I$5&lt;$A102-1," ",IF(AO$5-$I$5+1&gt;'Primary Inputs Alt'!$C$17,0,(SUM(OFFSET($I$76,0,AO$5-$I$5-$A102+1)))*$C102))</f>
        <v>0</v>
      </c>
      <c r="AP102" s="186">
        <f ca="1">IF(AP$5-$I$5&lt;$A102-1," ",IF(AP$5-$I$5+1&gt;'Primary Inputs Alt'!$C$17,0,(SUM(OFFSET($I$76,0,AP$5-$I$5-$A102+1)))*$C102))</f>
        <v>0</v>
      </c>
      <c r="AQ102" s="186">
        <f ca="1">IF(AQ$5-$I$5&lt;$A102-1," ",IF(AQ$5-$I$5+1&gt;'Primary Inputs Alt'!$C$17,0,(SUM(OFFSET($I$76,0,AQ$5-$I$5-$A102+1)))*$C102))</f>
        <v>0</v>
      </c>
      <c r="AR102" s="186">
        <f ca="1">IF(AR$5-$I$5&lt;$A102-1," ",IF(AR$5-$I$5+1&gt;'Primary Inputs Alt'!$C$17,0,(SUM(OFFSET($I$76,0,AR$5-$I$5-$A102+1)))*$C102))</f>
        <v>0</v>
      </c>
      <c r="AS102" s="186">
        <f ca="1">IF(AS$5-$I$5&lt;$A102-1," ",IF(AS$5-$I$5+1&gt;'Primary Inputs Alt'!$C$17,0,(SUM(OFFSET($I$76,0,AS$5-$I$5-$A102+1)))*$C102))</f>
        <v>0</v>
      </c>
      <c r="AT102" s="186">
        <f ca="1">IF(AT$5-$I$5&lt;$A102-1," ",IF(AT$5-$I$5+1&gt;'Primary Inputs Alt'!$C$17,0,(SUM(OFFSET($I$76,0,AT$5-$I$5-$A102+1)))*$C102))</f>
        <v>0</v>
      </c>
      <c r="AU102" s="186">
        <f ca="1">IF(AU$5-$I$5&lt;$A102-1," ",IF(AU$5-$I$5+1&gt;'Primary Inputs Alt'!$C$17,0,(SUM(OFFSET($I$76,0,AU$5-$I$5-$A102+1)))*$C102))</f>
        <v>0</v>
      </c>
      <c r="AV102" s="186">
        <f ca="1">IF(AV$5-$I$5&lt;$A102-1," ",IF(AV$5-$I$5+1&gt;'Primary Inputs Alt'!$C$17,0,(SUM(OFFSET($I$76,0,AV$5-$I$5-$A102+1)))*$C102))</f>
        <v>0</v>
      </c>
      <c r="AW102" s="186">
        <f ca="1">IF(AW$5-$I$5&lt;$A102-1," ",IF(AW$5-$I$5+1&gt;'Primary Inputs Alt'!$C$17,0,(SUM(OFFSET($I$76,0,AW$5-$I$5-$A102+1)))*$C102))</f>
        <v>0</v>
      </c>
      <c r="AX102" s="186">
        <f ca="1">IF(AX$5-$I$5&lt;$A102-1," ",IF(AX$5-$I$5+1&gt;'Primary Inputs Alt'!$C$17,0,(SUM(OFFSET($I$76,0,AX$5-$I$5-$A102+1)))*$C102))</f>
        <v>0</v>
      </c>
      <c r="AY102" s="186">
        <f ca="1">IF(AY$5-$I$5&lt;$A102-1," ",IF(AY$5-$I$5+1&gt;'Primary Inputs Alt'!$C$17,0,(SUM(OFFSET($I$76,0,AY$5-$I$5-$A102+1)))*$C102))</f>
        <v>0</v>
      </c>
      <c r="AZ102" s="186">
        <f ca="1">IF(AZ$5-$I$5&lt;$A102-1," ",IF(AZ$5-$I$5+1&gt;'Primary Inputs Alt'!$C$17,0,(SUM(OFFSET($I$76,0,AZ$5-$I$5-$A102+1)))*$C102))</f>
        <v>0</v>
      </c>
      <c r="BA102" s="186">
        <f ca="1">IF(BA$5-$I$5&lt;$A102-1," ",IF(BA$5-$I$5+1&gt;'Primary Inputs Alt'!$C$17,0,(SUM(OFFSET($I$76,0,BA$5-$I$5-$A102+1)))*$C102))</f>
        <v>0</v>
      </c>
      <c r="BB102" s="186">
        <f ca="1">IF(BB$5-$I$5&lt;$A102-1," ",IF(BB$5-$I$5+1&gt;'Primary Inputs Alt'!$C$17,0,(SUM(OFFSET($I$76,0,BB$5-$I$5-$A102+1)))*$C102))</f>
        <v>0</v>
      </c>
      <c r="BC102" s="186">
        <f ca="1">IF(BC$5-$I$5&lt;$A102-1," ",IF(BC$5-$I$5+1&gt;'Primary Inputs Alt'!$C$17,0,(SUM(OFFSET($I$76,0,BC$5-$I$5-$A102+1)))*$C102))</f>
        <v>0</v>
      </c>
      <c r="BD102" s="186">
        <f ca="1">IF(BD$5-$I$5&lt;$A102-1," ",IF(BD$5-$I$5+1&gt;'Primary Inputs Alt'!$C$17,0,(SUM(OFFSET($I$76,0,BD$5-$I$5-$A102+1)))*$C102))</f>
        <v>0</v>
      </c>
      <c r="BE102" s="186">
        <f ca="1">IF(BE$5-$I$5&lt;$A102-1," ",IF(BE$5-$I$5+1&gt;'Primary Inputs Alt'!$C$17,0,(SUM(OFFSET($I$76,0,BE$5-$I$5-$A102+1)))*$C102))</f>
        <v>0</v>
      </c>
      <c r="BF102" s="186">
        <f ca="1">IF(BF$5-$I$5&lt;$A102-1," ",IF(BF$5-$I$5+1&gt;'Primary Inputs Alt'!$C$17,0,(SUM(OFFSET($I$76,0,BF$5-$I$5-$A102+1)))*$C102))</f>
        <v>0</v>
      </c>
      <c r="BG102" s="134"/>
      <c r="BH102" s="134"/>
      <c r="BI102" s="134"/>
      <c r="BJ102" s="134"/>
      <c r="BK102" s="134"/>
      <c r="BL102" s="134"/>
      <c r="BM102" s="134"/>
      <c r="BN102" s="134"/>
      <c r="BO102" s="134"/>
      <c r="BP102" s="134"/>
      <c r="BQ102" s="134"/>
      <c r="BR102" s="134"/>
      <c r="BS102" s="134"/>
      <c r="BT102" s="134"/>
      <c r="BU102" s="134"/>
      <c r="BV102" s="134"/>
      <c r="BW102" s="134"/>
      <c r="BX102" s="134"/>
      <c r="BY102" s="134"/>
      <c r="BZ102" s="134"/>
      <c r="CA102" s="134"/>
      <c r="CB102" s="134"/>
      <c r="CC102" s="134"/>
      <c r="CD102" s="134"/>
      <c r="CE102" s="134"/>
      <c r="CF102" s="134"/>
      <c r="CG102" s="134"/>
      <c r="CH102" s="134"/>
      <c r="CI102" s="134"/>
      <c r="CJ102" s="134"/>
      <c r="CK102" s="134"/>
      <c r="CL102" s="134"/>
      <c r="CM102" s="134"/>
      <c r="CN102" s="134"/>
      <c r="CO102" s="134"/>
      <c r="CP102" s="134"/>
      <c r="CQ102" s="134"/>
      <c r="CR102" s="134"/>
      <c r="CS102" s="134"/>
      <c r="CT102" s="134"/>
      <c r="CU102" s="134"/>
      <c r="CV102" s="134"/>
      <c r="CW102" s="134"/>
      <c r="CX102" s="134"/>
      <c r="CY102" s="134"/>
      <c r="CZ102" s="134"/>
    </row>
    <row r="103" spans="1:104">
      <c r="A103" s="134">
        <v>23</v>
      </c>
      <c r="B103" s="134" t="s">
        <v>195</v>
      </c>
      <c r="C103" s="134">
        <f ca="1">OFFSET('Primary Inputs Alt'!$E$12,0,$A103-1)</f>
        <v>0</v>
      </c>
      <c r="I103" s="186" t="str">
        <f ca="1">IF(I$5-$I$5&lt;$A103-1," ",IF(I$5-$I$5+1&gt;'Primary Inputs Alt'!$C$17,0,(SUM(OFFSET($I$76,0,I$5-$I$5-$A103+1)))*$C103))</f>
        <v xml:space="preserve"> </v>
      </c>
      <c r="J103" s="186" t="str">
        <f ca="1">IF(J$5-$I$5&lt;$A103-1," ",IF(J$5-$I$5+1&gt;'Primary Inputs Alt'!$C$17,0,(SUM(OFFSET($I$76,0,J$5-$I$5-$A103+1)))*$C103))</f>
        <v xml:space="preserve"> </v>
      </c>
      <c r="K103" s="186" t="str">
        <f ca="1">IF(K$5-$I$5&lt;$A103-1," ",IF(K$5-$I$5+1&gt;'Primary Inputs Alt'!$C$17,0,(SUM(OFFSET($I$76,0,K$5-$I$5-$A103+1)))*$C103))</f>
        <v xml:space="preserve"> </v>
      </c>
      <c r="L103" s="186" t="str">
        <f ca="1">IF(L$5-$I$5&lt;$A103-1," ",IF(L$5-$I$5+1&gt;'Primary Inputs Alt'!$C$17,0,(SUM(OFFSET($I$76,0,L$5-$I$5-$A103+1)))*$C103))</f>
        <v xml:space="preserve"> </v>
      </c>
      <c r="M103" s="186" t="str">
        <f ca="1">IF(M$5-$I$5&lt;$A103-1," ",IF(M$5-$I$5+1&gt;'Primary Inputs Alt'!$C$17,0,(SUM(OFFSET($I$76,0,M$5-$I$5-$A103+1)))*$C103))</f>
        <v xml:space="preserve"> </v>
      </c>
      <c r="N103" s="186" t="str">
        <f ca="1">IF(N$5-$I$5&lt;$A103-1," ",IF(N$5-$I$5+1&gt;'Primary Inputs Alt'!$C$17,0,(SUM(OFFSET($I$76,0,N$5-$I$5-$A103+1)))*$C103))</f>
        <v xml:space="preserve"> </v>
      </c>
      <c r="O103" s="186" t="str">
        <f ca="1">IF(O$5-$I$5&lt;$A103-1," ",IF(O$5-$I$5+1&gt;'Primary Inputs Alt'!$C$17,0,(SUM(OFFSET($I$76,0,O$5-$I$5-$A103+1)))*$C103))</f>
        <v xml:space="preserve"> </v>
      </c>
      <c r="P103" s="186" t="str">
        <f ca="1">IF(P$5-$I$5&lt;$A103-1," ",IF(P$5-$I$5+1&gt;'Primary Inputs Alt'!$C$17,0,(SUM(OFFSET($I$76,0,P$5-$I$5-$A103+1)))*$C103))</f>
        <v xml:space="preserve"> </v>
      </c>
      <c r="Q103" s="186" t="str">
        <f ca="1">IF(Q$5-$I$5&lt;$A103-1," ",IF(Q$5-$I$5+1&gt;'Primary Inputs Alt'!$C$17,0,(SUM(OFFSET($I$76,0,Q$5-$I$5-$A103+1)))*$C103))</f>
        <v xml:space="preserve"> </v>
      </c>
      <c r="R103" s="186" t="str">
        <f ca="1">IF(R$5-$I$5&lt;$A103-1," ",IF(R$5-$I$5+1&gt;'Primary Inputs Alt'!$C$17,0,(SUM(OFFSET($I$76,0,R$5-$I$5-$A103+1)))*$C103))</f>
        <v xml:space="preserve"> </v>
      </c>
      <c r="S103" s="186" t="str">
        <f ca="1">IF(S$5-$I$5&lt;$A103-1," ",IF(S$5-$I$5+1&gt;'Primary Inputs Alt'!$C$17,0,(SUM(OFFSET($I$76,0,S$5-$I$5-$A103+1)))*$C103))</f>
        <v xml:space="preserve"> </v>
      </c>
      <c r="T103" s="186" t="str">
        <f ca="1">IF(T$5-$I$5&lt;$A103-1," ",IF(T$5-$I$5+1&gt;'Primary Inputs Alt'!$C$17,0,(SUM(OFFSET($I$76,0,T$5-$I$5-$A103+1)))*$C103))</f>
        <v xml:space="preserve"> </v>
      </c>
      <c r="U103" s="186" t="str">
        <f ca="1">IF(U$5-$I$5&lt;$A103-1," ",IF(U$5-$I$5+1&gt;'Primary Inputs Alt'!$C$17,0,(SUM(OFFSET($I$76,0,U$5-$I$5-$A103+1)))*$C103))</f>
        <v xml:space="preserve"> </v>
      </c>
      <c r="V103" s="186" t="str">
        <f ca="1">IF(V$5-$I$5&lt;$A103-1," ",IF(V$5-$I$5+1&gt;'Primary Inputs Alt'!$C$17,0,(SUM(OFFSET($I$76,0,V$5-$I$5-$A103+1)))*$C103))</f>
        <v xml:space="preserve"> </v>
      </c>
      <c r="W103" s="186" t="str">
        <f ca="1">IF(W$5-$I$5&lt;$A103-1," ",IF(W$5-$I$5+1&gt;'Primary Inputs Alt'!$C$17,0,(SUM(OFFSET($I$76,0,W$5-$I$5-$A103+1)))*$C103))</f>
        <v xml:space="preserve"> </v>
      </c>
      <c r="X103" s="186" t="str">
        <f ca="1">IF(X$5-$I$5&lt;$A103-1," ",IF(X$5-$I$5+1&gt;'Primary Inputs Alt'!$C$17,0,(SUM(OFFSET($I$76,0,X$5-$I$5-$A103+1)))*$C103))</f>
        <v xml:space="preserve"> </v>
      </c>
      <c r="Y103" s="186" t="str">
        <f ca="1">IF(Y$5-$I$5&lt;$A103-1," ",IF(Y$5-$I$5+1&gt;'Primary Inputs Alt'!$C$17,0,(SUM(OFFSET($I$76,0,Y$5-$I$5-$A103+1)))*$C103))</f>
        <v xml:space="preserve"> </v>
      </c>
      <c r="Z103" s="186" t="str">
        <f ca="1">IF(Z$5-$I$5&lt;$A103-1," ",IF(Z$5-$I$5+1&gt;'Primary Inputs Alt'!$C$17,0,(SUM(OFFSET($I$76,0,Z$5-$I$5-$A103+1)))*$C103))</f>
        <v xml:space="preserve"> </v>
      </c>
      <c r="AA103" s="186" t="str">
        <f ca="1">IF(AA$5-$I$5&lt;$A103-1," ",IF(AA$5-$I$5+1&gt;'Primary Inputs Alt'!$C$17,0,(SUM(OFFSET($I$76,0,AA$5-$I$5-$A103+1)))*$C103))</f>
        <v xml:space="preserve"> </v>
      </c>
      <c r="AB103" s="186" t="str">
        <f ca="1">IF(AB$5-$I$5&lt;$A103-1," ",IF(AB$5-$I$5+1&gt;'Primary Inputs Alt'!$C$17,0,(SUM(OFFSET($I$76,0,AB$5-$I$5-$A103+1)))*$C103))</f>
        <v xml:space="preserve"> </v>
      </c>
      <c r="AC103" s="186" t="str">
        <f ca="1">IF(AC$5-$I$5&lt;$A103-1," ",IF(AC$5-$I$5+1&gt;'Primary Inputs Alt'!$C$17,0,(SUM(OFFSET($I$76,0,AC$5-$I$5-$A103+1)))*$C103))</f>
        <v xml:space="preserve"> </v>
      </c>
      <c r="AD103" s="186" t="str">
        <f ca="1">IF(AD$5-$I$5&lt;$A103-1," ",IF(AD$5-$I$5+1&gt;'Primary Inputs Alt'!$C$17,0,(SUM(OFFSET($I$76,0,AD$5-$I$5-$A103+1)))*$C103))</f>
        <v xml:space="preserve"> </v>
      </c>
      <c r="AE103" s="186">
        <f ca="1">IF(AE$5-$I$5&lt;$A103-1," ",IF(AE$5-$I$5+1&gt;'Primary Inputs Alt'!$C$17,0,(SUM(OFFSET($I$76,0,AE$5-$I$5-$A103+1)))*$C103))</f>
        <v>0</v>
      </c>
      <c r="AF103" s="186">
        <f ca="1">IF(AF$5-$I$5&lt;$A103-1," ",IF(AF$5-$I$5+1&gt;'Primary Inputs Alt'!$C$17,0,(SUM(OFFSET($I$76,0,AF$5-$I$5-$A103+1)))*$C103))</f>
        <v>0</v>
      </c>
      <c r="AG103" s="186">
        <f ca="1">IF(AG$5-$I$5&lt;$A103-1," ",IF(AG$5-$I$5+1&gt;'Primary Inputs Alt'!$C$17,0,(SUM(OFFSET($I$76,0,AG$5-$I$5-$A103+1)))*$C103))</f>
        <v>0</v>
      </c>
      <c r="AH103" s="186">
        <f ca="1">IF(AH$5-$I$5&lt;$A103-1," ",IF(AH$5-$I$5+1&gt;'Primary Inputs Alt'!$C$17,0,(SUM(OFFSET($I$76,0,AH$5-$I$5-$A103+1)))*$C103))</f>
        <v>0</v>
      </c>
      <c r="AI103" s="186">
        <f ca="1">IF(AI$5-$I$5&lt;$A103-1," ",IF(AI$5-$I$5+1&gt;'Primary Inputs Alt'!$C$17,0,(SUM(OFFSET($I$76,0,AI$5-$I$5-$A103+1)))*$C103))</f>
        <v>0</v>
      </c>
      <c r="AJ103" s="186">
        <f ca="1">IF(AJ$5-$I$5&lt;$A103-1," ",IF(AJ$5-$I$5+1&gt;'Primary Inputs Alt'!$C$17,0,(SUM(OFFSET($I$76,0,AJ$5-$I$5-$A103+1)))*$C103))</f>
        <v>0</v>
      </c>
      <c r="AK103" s="186">
        <f ca="1">IF(AK$5-$I$5&lt;$A103-1," ",IF(AK$5-$I$5+1&gt;'Primary Inputs Alt'!$C$17,0,(SUM(OFFSET($I$76,0,AK$5-$I$5-$A103+1)))*$C103))</f>
        <v>0</v>
      </c>
      <c r="AL103" s="186">
        <f ca="1">IF(AL$5-$I$5&lt;$A103-1," ",IF(AL$5-$I$5+1&gt;'Primary Inputs Alt'!$C$17,0,(SUM(OFFSET($I$76,0,AL$5-$I$5-$A103+1)))*$C103))</f>
        <v>0</v>
      </c>
      <c r="AM103" s="186">
        <f ca="1">IF(AM$5-$I$5&lt;$A103-1," ",IF(AM$5-$I$5+1&gt;'Primary Inputs Alt'!$C$17,0,(SUM(OFFSET($I$76,0,AM$5-$I$5-$A103+1)))*$C103))</f>
        <v>0</v>
      </c>
      <c r="AN103" s="186">
        <f ca="1">IF(AN$5-$I$5&lt;$A103-1," ",IF(AN$5-$I$5+1&gt;'Primary Inputs Alt'!$C$17,0,(SUM(OFFSET($I$76,0,AN$5-$I$5-$A103+1)))*$C103))</f>
        <v>0</v>
      </c>
      <c r="AO103" s="186">
        <f ca="1">IF(AO$5-$I$5&lt;$A103-1," ",IF(AO$5-$I$5+1&gt;'Primary Inputs Alt'!$C$17,0,(SUM(OFFSET($I$76,0,AO$5-$I$5-$A103+1)))*$C103))</f>
        <v>0</v>
      </c>
      <c r="AP103" s="186">
        <f ca="1">IF(AP$5-$I$5&lt;$A103-1," ",IF(AP$5-$I$5+1&gt;'Primary Inputs Alt'!$C$17,0,(SUM(OFFSET($I$76,0,AP$5-$I$5-$A103+1)))*$C103))</f>
        <v>0</v>
      </c>
      <c r="AQ103" s="186">
        <f ca="1">IF(AQ$5-$I$5&lt;$A103-1," ",IF(AQ$5-$I$5+1&gt;'Primary Inputs Alt'!$C$17,0,(SUM(OFFSET($I$76,0,AQ$5-$I$5-$A103+1)))*$C103))</f>
        <v>0</v>
      </c>
      <c r="AR103" s="186">
        <f ca="1">IF(AR$5-$I$5&lt;$A103-1," ",IF(AR$5-$I$5+1&gt;'Primary Inputs Alt'!$C$17,0,(SUM(OFFSET($I$76,0,AR$5-$I$5-$A103+1)))*$C103))</f>
        <v>0</v>
      </c>
      <c r="AS103" s="186">
        <f ca="1">IF(AS$5-$I$5&lt;$A103-1," ",IF(AS$5-$I$5+1&gt;'Primary Inputs Alt'!$C$17,0,(SUM(OFFSET($I$76,0,AS$5-$I$5-$A103+1)))*$C103))</f>
        <v>0</v>
      </c>
      <c r="AT103" s="186">
        <f ca="1">IF(AT$5-$I$5&lt;$A103-1," ",IF(AT$5-$I$5+1&gt;'Primary Inputs Alt'!$C$17,0,(SUM(OFFSET($I$76,0,AT$5-$I$5-$A103+1)))*$C103))</f>
        <v>0</v>
      </c>
      <c r="AU103" s="186">
        <f ca="1">IF(AU$5-$I$5&lt;$A103-1," ",IF(AU$5-$I$5+1&gt;'Primary Inputs Alt'!$C$17,0,(SUM(OFFSET($I$76,0,AU$5-$I$5-$A103+1)))*$C103))</f>
        <v>0</v>
      </c>
      <c r="AV103" s="186">
        <f ca="1">IF(AV$5-$I$5&lt;$A103-1," ",IF(AV$5-$I$5+1&gt;'Primary Inputs Alt'!$C$17,0,(SUM(OFFSET($I$76,0,AV$5-$I$5-$A103+1)))*$C103))</f>
        <v>0</v>
      </c>
      <c r="AW103" s="186">
        <f ca="1">IF(AW$5-$I$5&lt;$A103-1," ",IF(AW$5-$I$5+1&gt;'Primary Inputs Alt'!$C$17,0,(SUM(OFFSET($I$76,0,AW$5-$I$5-$A103+1)))*$C103))</f>
        <v>0</v>
      </c>
      <c r="AX103" s="186">
        <f ca="1">IF(AX$5-$I$5&lt;$A103-1," ",IF(AX$5-$I$5+1&gt;'Primary Inputs Alt'!$C$17,0,(SUM(OFFSET($I$76,0,AX$5-$I$5-$A103+1)))*$C103))</f>
        <v>0</v>
      </c>
      <c r="AY103" s="186">
        <f ca="1">IF(AY$5-$I$5&lt;$A103-1," ",IF(AY$5-$I$5+1&gt;'Primary Inputs Alt'!$C$17,0,(SUM(OFFSET($I$76,0,AY$5-$I$5-$A103+1)))*$C103))</f>
        <v>0</v>
      </c>
      <c r="AZ103" s="186">
        <f ca="1">IF(AZ$5-$I$5&lt;$A103-1," ",IF(AZ$5-$I$5+1&gt;'Primary Inputs Alt'!$C$17,0,(SUM(OFFSET($I$76,0,AZ$5-$I$5-$A103+1)))*$C103))</f>
        <v>0</v>
      </c>
      <c r="BA103" s="186">
        <f ca="1">IF(BA$5-$I$5&lt;$A103-1," ",IF(BA$5-$I$5+1&gt;'Primary Inputs Alt'!$C$17,0,(SUM(OFFSET($I$76,0,BA$5-$I$5-$A103+1)))*$C103))</f>
        <v>0</v>
      </c>
      <c r="BB103" s="186">
        <f ca="1">IF(BB$5-$I$5&lt;$A103-1," ",IF(BB$5-$I$5+1&gt;'Primary Inputs Alt'!$C$17,0,(SUM(OFFSET($I$76,0,BB$5-$I$5-$A103+1)))*$C103))</f>
        <v>0</v>
      </c>
      <c r="BC103" s="186">
        <f ca="1">IF(BC$5-$I$5&lt;$A103-1," ",IF(BC$5-$I$5+1&gt;'Primary Inputs Alt'!$C$17,0,(SUM(OFFSET($I$76,0,BC$5-$I$5-$A103+1)))*$C103))</f>
        <v>0</v>
      </c>
      <c r="BD103" s="186">
        <f ca="1">IF(BD$5-$I$5&lt;$A103-1," ",IF(BD$5-$I$5+1&gt;'Primary Inputs Alt'!$C$17,0,(SUM(OFFSET($I$76,0,BD$5-$I$5-$A103+1)))*$C103))</f>
        <v>0</v>
      </c>
      <c r="BE103" s="186">
        <f ca="1">IF(BE$5-$I$5&lt;$A103-1," ",IF(BE$5-$I$5+1&gt;'Primary Inputs Alt'!$C$17,0,(SUM(OFFSET($I$76,0,BE$5-$I$5-$A103+1)))*$C103))</f>
        <v>0</v>
      </c>
      <c r="BF103" s="186">
        <f ca="1">IF(BF$5-$I$5&lt;$A103-1," ",IF(BF$5-$I$5+1&gt;'Primary Inputs Alt'!$C$17,0,(SUM(OFFSET($I$76,0,BF$5-$I$5-$A103+1)))*$C103))</f>
        <v>0</v>
      </c>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A103" s="134"/>
      <c r="CB103" s="134"/>
      <c r="CC103" s="134"/>
      <c r="CD103" s="134"/>
      <c r="CE103" s="134"/>
      <c r="CF103" s="134"/>
      <c r="CG103" s="134"/>
      <c r="CH103" s="134"/>
      <c r="CI103" s="134"/>
      <c r="CJ103" s="134"/>
      <c r="CK103" s="134"/>
      <c r="CL103" s="134"/>
      <c r="CM103" s="134"/>
      <c r="CN103" s="134"/>
      <c r="CO103" s="134"/>
      <c r="CP103" s="134"/>
      <c r="CQ103" s="134"/>
      <c r="CR103" s="134"/>
      <c r="CS103" s="134"/>
      <c r="CT103" s="134"/>
      <c r="CU103" s="134"/>
      <c r="CV103" s="134"/>
      <c r="CW103" s="134"/>
      <c r="CX103" s="134"/>
      <c r="CY103" s="134"/>
      <c r="CZ103" s="134"/>
    </row>
    <row r="104" spans="1:104">
      <c r="A104" s="134">
        <v>24</v>
      </c>
      <c r="B104" s="134" t="s">
        <v>196</v>
      </c>
      <c r="C104" s="134">
        <f ca="1">OFFSET('Primary Inputs Alt'!$E$12,0,$A104-1)</f>
        <v>0</v>
      </c>
      <c r="I104" s="186" t="str">
        <f ca="1">IF(I$5-$I$5&lt;$A104-1," ",IF(I$5-$I$5+1&gt;'Primary Inputs Alt'!$C$17,0,(SUM(OFFSET($I$76,0,I$5-$I$5-$A104+1)))*$C104))</f>
        <v xml:space="preserve"> </v>
      </c>
      <c r="J104" s="186" t="str">
        <f ca="1">IF(J$5-$I$5&lt;$A104-1," ",IF(J$5-$I$5+1&gt;'Primary Inputs Alt'!$C$17,0,(SUM(OFFSET($I$76,0,J$5-$I$5-$A104+1)))*$C104))</f>
        <v xml:space="preserve"> </v>
      </c>
      <c r="K104" s="186" t="str">
        <f ca="1">IF(K$5-$I$5&lt;$A104-1," ",IF(K$5-$I$5+1&gt;'Primary Inputs Alt'!$C$17,0,(SUM(OFFSET($I$76,0,K$5-$I$5-$A104+1)))*$C104))</f>
        <v xml:space="preserve"> </v>
      </c>
      <c r="L104" s="186" t="str">
        <f ca="1">IF(L$5-$I$5&lt;$A104-1," ",IF(L$5-$I$5+1&gt;'Primary Inputs Alt'!$C$17,0,(SUM(OFFSET($I$76,0,L$5-$I$5-$A104+1)))*$C104))</f>
        <v xml:space="preserve"> </v>
      </c>
      <c r="M104" s="186" t="str">
        <f ca="1">IF(M$5-$I$5&lt;$A104-1," ",IF(M$5-$I$5+1&gt;'Primary Inputs Alt'!$C$17,0,(SUM(OFFSET($I$76,0,M$5-$I$5-$A104+1)))*$C104))</f>
        <v xml:space="preserve"> </v>
      </c>
      <c r="N104" s="186" t="str">
        <f ca="1">IF(N$5-$I$5&lt;$A104-1," ",IF(N$5-$I$5+1&gt;'Primary Inputs Alt'!$C$17,0,(SUM(OFFSET($I$76,0,N$5-$I$5-$A104+1)))*$C104))</f>
        <v xml:space="preserve"> </v>
      </c>
      <c r="O104" s="186" t="str">
        <f ca="1">IF(O$5-$I$5&lt;$A104-1," ",IF(O$5-$I$5+1&gt;'Primary Inputs Alt'!$C$17,0,(SUM(OFFSET($I$76,0,O$5-$I$5-$A104+1)))*$C104))</f>
        <v xml:space="preserve"> </v>
      </c>
      <c r="P104" s="186" t="str">
        <f ca="1">IF(P$5-$I$5&lt;$A104-1," ",IF(P$5-$I$5+1&gt;'Primary Inputs Alt'!$C$17,0,(SUM(OFFSET($I$76,0,P$5-$I$5-$A104+1)))*$C104))</f>
        <v xml:space="preserve"> </v>
      </c>
      <c r="Q104" s="186" t="str">
        <f ca="1">IF(Q$5-$I$5&lt;$A104-1," ",IF(Q$5-$I$5+1&gt;'Primary Inputs Alt'!$C$17,0,(SUM(OFFSET($I$76,0,Q$5-$I$5-$A104+1)))*$C104))</f>
        <v xml:space="preserve"> </v>
      </c>
      <c r="R104" s="186" t="str">
        <f ca="1">IF(R$5-$I$5&lt;$A104-1," ",IF(R$5-$I$5+1&gt;'Primary Inputs Alt'!$C$17,0,(SUM(OFFSET($I$76,0,R$5-$I$5-$A104+1)))*$C104))</f>
        <v xml:space="preserve"> </v>
      </c>
      <c r="S104" s="186" t="str">
        <f ca="1">IF(S$5-$I$5&lt;$A104-1," ",IF(S$5-$I$5+1&gt;'Primary Inputs Alt'!$C$17,0,(SUM(OFFSET($I$76,0,S$5-$I$5-$A104+1)))*$C104))</f>
        <v xml:space="preserve"> </v>
      </c>
      <c r="T104" s="186" t="str">
        <f ca="1">IF(T$5-$I$5&lt;$A104-1," ",IF(T$5-$I$5+1&gt;'Primary Inputs Alt'!$C$17,0,(SUM(OFFSET($I$76,0,T$5-$I$5-$A104+1)))*$C104))</f>
        <v xml:space="preserve"> </v>
      </c>
      <c r="U104" s="186" t="str">
        <f ca="1">IF(U$5-$I$5&lt;$A104-1," ",IF(U$5-$I$5+1&gt;'Primary Inputs Alt'!$C$17,0,(SUM(OFFSET($I$76,0,U$5-$I$5-$A104+1)))*$C104))</f>
        <v xml:space="preserve"> </v>
      </c>
      <c r="V104" s="186" t="str">
        <f ca="1">IF(V$5-$I$5&lt;$A104-1," ",IF(V$5-$I$5+1&gt;'Primary Inputs Alt'!$C$17,0,(SUM(OFFSET($I$76,0,V$5-$I$5-$A104+1)))*$C104))</f>
        <v xml:space="preserve"> </v>
      </c>
      <c r="W104" s="186" t="str">
        <f ca="1">IF(W$5-$I$5&lt;$A104-1," ",IF(W$5-$I$5+1&gt;'Primary Inputs Alt'!$C$17,0,(SUM(OFFSET($I$76,0,W$5-$I$5-$A104+1)))*$C104))</f>
        <v xml:space="preserve"> </v>
      </c>
      <c r="X104" s="186" t="str">
        <f ca="1">IF(X$5-$I$5&lt;$A104-1," ",IF(X$5-$I$5+1&gt;'Primary Inputs Alt'!$C$17,0,(SUM(OFFSET($I$76,0,X$5-$I$5-$A104+1)))*$C104))</f>
        <v xml:space="preserve"> </v>
      </c>
      <c r="Y104" s="186" t="str">
        <f ca="1">IF(Y$5-$I$5&lt;$A104-1," ",IF(Y$5-$I$5+1&gt;'Primary Inputs Alt'!$C$17,0,(SUM(OFFSET($I$76,0,Y$5-$I$5-$A104+1)))*$C104))</f>
        <v xml:space="preserve"> </v>
      </c>
      <c r="Z104" s="186" t="str">
        <f ca="1">IF(Z$5-$I$5&lt;$A104-1," ",IF(Z$5-$I$5+1&gt;'Primary Inputs Alt'!$C$17,0,(SUM(OFFSET($I$76,0,Z$5-$I$5-$A104+1)))*$C104))</f>
        <v xml:space="preserve"> </v>
      </c>
      <c r="AA104" s="186" t="str">
        <f ca="1">IF(AA$5-$I$5&lt;$A104-1," ",IF(AA$5-$I$5+1&gt;'Primary Inputs Alt'!$C$17,0,(SUM(OFFSET($I$76,0,AA$5-$I$5-$A104+1)))*$C104))</f>
        <v xml:space="preserve"> </v>
      </c>
      <c r="AB104" s="186" t="str">
        <f ca="1">IF(AB$5-$I$5&lt;$A104-1," ",IF(AB$5-$I$5+1&gt;'Primary Inputs Alt'!$C$17,0,(SUM(OFFSET($I$76,0,AB$5-$I$5-$A104+1)))*$C104))</f>
        <v xml:space="preserve"> </v>
      </c>
      <c r="AC104" s="186" t="str">
        <f ca="1">IF(AC$5-$I$5&lt;$A104-1," ",IF(AC$5-$I$5+1&gt;'Primary Inputs Alt'!$C$17,0,(SUM(OFFSET($I$76,0,AC$5-$I$5-$A104+1)))*$C104))</f>
        <v xml:space="preserve"> </v>
      </c>
      <c r="AD104" s="186" t="str">
        <f ca="1">IF(AD$5-$I$5&lt;$A104-1," ",IF(AD$5-$I$5+1&gt;'Primary Inputs Alt'!$C$17,0,(SUM(OFFSET($I$76,0,AD$5-$I$5-$A104+1)))*$C104))</f>
        <v xml:space="preserve"> </v>
      </c>
      <c r="AE104" s="186" t="str">
        <f ca="1">IF(AE$5-$I$5&lt;$A104-1," ",IF(AE$5-$I$5+1&gt;'Primary Inputs Alt'!$C$17,0,(SUM(OFFSET($I$76,0,AE$5-$I$5-$A104+1)))*$C104))</f>
        <v xml:space="preserve"> </v>
      </c>
      <c r="AF104" s="186">
        <f ca="1">IF(AF$5-$I$5&lt;$A104-1," ",IF(AF$5-$I$5+1&gt;'Primary Inputs Alt'!$C$17,0,(SUM(OFFSET($I$76,0,AF$5-$I$5-$A104+1)))*$C104))</f>
        <v>0</v>
      </c>
      <c r="AG104" s="186">
        <f ca="1">IF(AG$5-$I$5&lt;$A104-1," ",IF(AG$5-$I$5+1&gt;'Primary Inputs Alt'!$C$17,0,(SUM(OFFSET($I$76,0,AG$5-$I$5-$A104+1)))*$C104))</f>
        <v>0</v>
      </c>
      <c r="AH104" s="186">
        <f ca="1">IF(AH$5-$I$5&lt;$A104-1," ",IF(AH$5-$I$5+1&gt;'Primary Inputs Alt'!$C$17,0,(SUM(OFFSET($I$76,0,AH$5-$I$5-$A104+1)))*$C104))</f>
        <v>0</v>
      </c>
      <c r="AI104" s="186">
        <f ca="1">IF(AI$5-$I$5&lt;$A104-1," ",IF(AI$5-$I$5+1&gt;'Primary Inputs Alt'!$C$17,0,(SUM(OFFSET($I$76,0,AI$5-$I$5-$A104+1)))*$C104))</f>
        <v>0</v>
      </c>
      <c r="AJ104" s="186">
        <f ca="1">IF(AJ$5-$I$5&lt;$A104-1," ",IF(AJ$5-$I$5+1&gt;'Primary Inputs Alt'!$C$17,0,(SUM(OFFSET($I$76,0,AJ$5-$I$5-$A104+1)))*$C104))</f>
        <v>0</v>
      </c>
      <c r="AK104" s="186">
        <f ca="1">IF(AK$5-$I$5&lt;$A104-1," ",IF(AK$5-$I$5+1&gt;'Primary Inputs Alt'!$C$17,0,(SUM(OFFSET($I$76,0,AK$5-$I$5-$A104+1)))*$C104))</f>
        <v>0</v>
      </c>
      <c r="AL104" s="186">
        <f ca="1">IF(AL$5-$I$5&lt;$A104-1," ",IF(AL$5-$I$5+1&gt;'Primary Inputs Alt'!$C$17,0,(SUM(OFFSET($I$76,0,AL$5-$I$5-$A104+1)))*$C104))</f>
        <v>0</v>
      </c>
      <c r="AM104" s="186">
        <f ca="1">IF(AM$5-$I$5&lt;$A104-1," ",IF(AM$5-$I$5+1&gt;'Primary Inputs Alt'!$C$17,0,(SUM(OFFSET($I$76,0,AM$5-$I$5-$A104+1)))*$C104))</f>
        <v>0</v>
      </c>
      <c r="AN104" s="186">
        <f ca="1">IF(AN$5-$I$5&lt;$A104-1," ",IF(AN$5-$I$5+1&gt;'Primary Inputs Alt'!$C$17,0,(SUM(OFFSET($I$76,0,AN$5-$I$5-$A104+1)))*$C104))</f>
        <v>0</v>
      </c>
      <c r="AO104" s="186">
        <f ca="1">IF(AO$5-$I$5&lt;$A104-1," ",IF(AO$5-$I$5+1&gt;'Primary Inputs Alt'!$C$17,0,(SUM(OFFSET($I$76,0,AO$5-$I$5-$A104+1)))*$C104))</f>
        <v>0</v>
      </c>
      <c r="AP104" s="186">
        <f ca="1">IF(AP$5-$I$5&lt;$A104-1," ",IF(AP$5-$I$5+1&gt;'Primary Inputs Alt'!$C$17,0,(SUM(OFFSET($I$76,0,AP$5-$I$5-$A104+1)))*$C104))</f>
        <v>0</v>
      </c>
      <c r="AQ104" s="186">
        <f ca="1">IF(AQ$5-$I$5&lt;$A104-1," ",IF(AQ$5-$I$5+1&gt;'Primary Inputs Alt'!$C$17,0,(SUM(OFFSET($I$76,0,AQ$5-$I$5-$A104+1)))*$C104))</f>
        <v>0</v>
      </c>
      <c r="AR104" s="186">
        <f ca="1">IF(AR$5-$I$5&lt;$A104-1," ",IF(AR$5-$I$5+1&gt;'Primary Inputs Alt'!$C$17,0,(SUM(OFFSET($I$76,0,AR$5-$I$5-$A104+1)))*$C104))</f>
        <v>0</v>
      </c>
      <c r="AS104" s="186">
        <f ca="1">IF(AS$5-$I$5&lt;$A104-1," ",IF(AS$5-$I$5+1&gt;'Primary Inputs Alt'!$C$17,0,(SUM(OFFSET($I$76,0,AS$5-$I$5-$A104+1)))*$C104))</f>
        <v>0</v>
      </c>
      <c r="AT104" s="186">
        <f ca="1">IF(AT$5-$I$5&lt;$A104-1," ",IF(AT$5-$I$5+1&gt;'Primary Inputs Alt'!$C$17,0,(SUM(OFFSET($I$76,0,AT$5-$I$5-$A104+1)))*$C104))</f>
        <v>0</v>
      </c>
      <c r="AU104" s="186">
        <f ca="1">IF(AU$5-$I$5&lt;$A104-1," ",IF(AU$5-$I$5+1&gt;'Primary Inputs Alt'!$C$17,0,(SUM(OFFSET($I$76,0,AU$5-$I$5-$A104+1)))*$C104))</f>
        <v>0</v>
      </c>
      <c r="AV104" s="186">
        <f ca="1">IF(AV$5-$I$5&lt;$A104-1," ",IF(AV$5-$I$5+1&gt;'Primary Inputs Alt'!$C$17,0,(SUM(OFFSET($I$76,0,AV$5-$I$5-$A104+1)))*$C104))</f>
        <v>0</v>
      </c>
      <c r="AW104" s="186">
        <f ca="1">IF(AW$5-$I$5&lt;$A104-1," ",IF(AW$5-$I$5+1&gt;'Primary Inputs Alt'!$C$17,0,(SUM(OFFSET($I$76,0,AW$5-$I$5-$A104+1)))*$C104))</f>
        <v>0</v>
      </c>
      <c r="AX104" s="186">
        <f ca="1">IF(AX$5-$I$5&lt;$A104-1," ",IF(AX$5-$I$5+1&gt;'Primary Inputs Alt'!$C$17,0,(SUM(OFFSET($I$76,0,AX$5-$I$5-$A104+1)))*$C104))</f>
        <v>0</v>
      </c>
      <c r="AY104" s="186">
        <f ca="1">IF(AY$5-$I$5&lt;$A104-1," ",IF(AY$5-$I$5+1&gt;'Primary Inputs Alt'!$C$17,0,(SUM(OFFSET($I$76,0,AY$5-$I$5-$A104+1)))*$C104))</f>
        <v>0</v>
      </c>
      <c r="AZ104" s="186">
        <f ca="1">IF(AZ$5-$I$5&lt;$A104-1," ",IF(AZ$5-$I$5+1&gt;'Primary Inputs Alt'!$C$17,0,(SUM(OFFSET($I$76,0,AZ$5-$I$5-$A104+1)))*$C104))</f>
        <v>0</v>
      </c>
      <c r="BA104" s="186">
        <f ca="1">IF(BA$5-$I$5&lt;$A104-1," ",IF(BA$5-$I$5+1&gt;'Primary Inputs Alt'!$C$17,0,(SUM(OFFSET($I$76,0,BA$5-$I$5-$A104+1)))*$C104))</f>
        <v>0</v>
      </c>
      <c r="BB104" s="186">
        <f ca="1">IF(BB$5-$I$5&lt;$A104-1," ",IF(BB$5-$I$5+1&gt;'Primary Inputs Alt'!$C$17,0,(SUM(OFFSET($I$76,0,BB$5-$I$5-$A104+1)))*$C104))</f>
        <v>0</v>
      </c>
      <c r="BC104" s="186">
        <f ca="1">IF(BC$5-$I$5&lt;$A104-1," ",IF(BC$5-$I$5+1&gt;'Primary Inputs Alt'!$C$17,0,(SUM(OFFSET($I$76,0,BC$5-$I$5-$A104+1)))*$C104))</f>
        <v>0</v>
      </c>
      <c r="BD104" s="186">
        <f ca="1">IF(BD$5-$I$5&lt;$A104-1," ",IF(BD$5-$I$5+1&gt;'Primary Inputs Alt'!$C$17,0,(SUM(OFFSET($I$76,0,BD$5-$I$5-$A104+1)))*$C104))</f>
        <v>0</v>
      </c>
      <c r="BE104" s="186">
        <f ca="1">IF(BE$5-$I$5&lt;$A104-1," ",IF(BE$5-$I$5+1&gt;'Primary Inputs Alt'!$C$17,0,(SUM(OFFSET($I$76,0,BE$5-$I$5-$A104+1)))*$C104))</f>
        <v>0</v>
      </c>
      <c r="BF104" s="186">
        <f ca="1">IF(BF$5-$I$5&lt;$A104-1," ",IF(BF$5-$I$5+1&gt;'Primary Inputs Alt'!$C$17,0,(SUM(OFFSET($I$76,0,BF$5-$I$5-$A104+1)))*$C104))</f>
        <v>0</v>
      </c>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A104" s="134"/>
      <c r="CB104" s="134"/>
      <c r="CC104" s="134"/>
      <c r="CD104" s="134"/>
      <c r="CE104" s="134"/>
      <c r="CF104" s="134"/>
      <c r="CG104" s="134"/>
      <c r="CH104" s="134"/>
      <c r="CI104" s="134"/>
      <c r="CJ104" s="134"/>
      <c r="CK104" s="134"/>
      <c r="CL104" s="134"/>
      <c r="CM104" s="134"/>
      <c r="CN104" s="134"/>
      <c r="CO104" s="134"/>
      <c r="CP104" s="134"/>
      <c r="CQ104" s="134"/>
      <c r="CR104" s="134"/>
      <c r="CS104" s="134"/>
      <c r="CT104" s="134"/>
      <c r="CU104" s="134"/>
      <c r="CV104" s="134"/>
      <c r="CW104" s="134"/>
      <c r="CX104" s="134"/>
      <c r="CY104" s="134"/>
      <c r="CZ104" s="134"/>
    </row>
    <row r="105" spans="1:104">
      <c r="A105" s="134">
        <v>25</v>
      </c>
      <c r="B105" s="134" t="s">
        <v>197</v>
      </c>
      <c r="C105" s="134">
        <f ca="1">OFFSET('Primary Inputs Alt'!$E$12,0,$A105-1)</f>
        <v>0</v>
      </c>
      <c r="I105" s="186" t="str">
        <f ca="1">IF(I$5-$I$5&lt;$A105-1," ",IF(I$5-$I$5+1&gt;'Primary Inputs Alt'!$C$17,0,(SUM(OFFSET($I$76,0,I$5-$I$5-$A105+1)))*$C105))</f>
        <v xml:space="preserve"> </v>
      </c>
      <c r="J105" s="186" t="str">
        <f ca="1">IF(J$5-$I$5&lt;$A105-1," ",IF(J$5-$I$5+1&gt;'Primary Inputs Alt'!$C$17,0,(SUM(OFFSET($I$76,0,J$5-$I$5-$A105+1)))*$C105))</f>
        <v xml:space="preserve"> </v>
      </c>
      <c r="K105" s="186" t="str">
        <f ca="1">IF(K$5-$I$5&lt;$A105-1," ",IF(K$5-$I$5+1&gt;'Primary Inputs Alt'!$C$17,0,(SUM(OFFSET($I$76,0,K$5-$I$5-$A105+1)))*$C105))</f>
        <v xml:space="preserve"> </v>
      </c>
      <c r="L105" s="186" t="str">
        <f ca="1">IF(L$5-$I$5&lt;$A105-1," ",IF(L$5-$I$5+1&gt;'Primary Inputs Alt'!$C$17,0,(SUM(OFFSET($I$76,0,L$5-$I$5-$A105+1)))*$C105))</f>
        <v xml:space="preserve"> </v>
      </c>
      <c r="M105" s="186" t="str">
        <f ca="1">IF(M$5-$I$5&lt;$A105-1," ",IF(M$5-$I$5+1&gt;'Primary Inputs Alt'!$C$17,0,(SUM(OFFSET($I$76,0,M$5-$I$5-$A105+1)))*$C105))</f>
        <v xml:space="preserve"> </v>
      </c>
      <c r="N105" s="186" t="str">
        <f ca="1">IF(N$5-$I$5&lt;$A105-1," ",IF(N$5-$I$5+1&gt;'Primary Inputs Alt'!$C$17,0,(SUM(OFFSET($I$76,0,N$5-$I$5-$A105+1)))*$C105))</f>
        <v xml:space="preserve"> </v>
      </c>
      <c r="O105" s="186" t="str">
        <f ca="1">IF(O$5-$I$5&lt;$A105-1," ",IF(O$5-$I$5+1&gt;'Primary Inputs Alt'!$C$17,0,(SUM(OFFSET($I$76,0,O$5-$I$5-$A105+1)))*$C105))</f>
        <v xml:space="preserve"> </v>
      </c>
      <c r="P105" s="186" t="str">
        <f ca="1">IF(P$5-$I$5&lt;$A105-1," ",IF(P$5-$I$5+1&gt;'Primary Inputs Alt'!$C$17,0,(SUM(OFFSET($I$76,0,P$5-$I$5-$A105+1)))*$C105))</f>
        <v xml:space="preserve"> </v>
      </c>
      <c r="Q105" s="186" t="str">
        <f ca="1">IF(Q$5-$I$5&lt;$A105-1," ",IF(Q$5-$I$5+1&gt;'Primary Inputs Alt'!$C$17,0,(SUM(OFFSET($I$76,0,Q$5-$I$5-$A105+1)))*$C105))</f>
        <v xml:space="preserve"> </v>
      </c>
      <c r="R105" s="186" t="str">
        <f ca="1">IF(R$5-$I$5&lt;$A105-1," ",IF(R$5-$I$5+1&gt;'Primary Inputs Alt'!$C$17,0,(SUM(OFFSET($I$76,0,R$5-$I$5-$A105+1)))*$C105))</f>
        <v xml:space="preserve"> </v>
      </c>
      <c r="S105" s="186" t="str">
        <f ca="1">IF(S$5-$I$5&lt;$A105-1," ",IF(S$5-$I$5+1&gt;'Primary Inputs Alt'!$C$17,0,(SUM(OFFSET($I$76,0,S$5-$I$5-$A105+1)))*$C105))</f>
        <v xml:space="preserve"> </v>
      </c>
      <c r="T105" s="186" t="str">
        <f ca="1">IF(T$5-$I$5&lt;$A105-1," ",IF(T$5-$I$5+1&gt;'Primary Inputs Alt'!$C$17,0,(SUM(OFFSET($I$76,0,T$5-$I$5-$A105+1)))*$C105))</f>
        <v xml:space="preserve"> </v>
      </c>
      <c r="U105" s="186" t="str">
        <f ca="1">IF(U$5-$I$5&lt;$A105-1," ",IF(U$5-$I$5+1&gt;'Primary Inputs Alt'!$C$17,0,(SUM(OFFSET($I$76,0,U$5-$I$5-$A105+1)))*$C105))</f>
        <v xml:space="preserve"> </v>
      </c>
      <c r="V105" s="186" t="str">
        <f ca="1">IF(V$5-$I$5&lt;$A105-1," ",IF(V$5-$I$5+1&gt;'Primary Inputs Alt'!$C$17,0,(SUM(OFFSET($I$76,0,V$5-$I$5-$A105+1)))*$C105))</f>
        <v xml:space="preserve"> </v>
      </c>
      <c r="W105" s="186" t="str">
        <f ca="1">IF(W$5-$I$5&lt;$A105-1," ",IF(W$5-$I$5+1&gt;'Primary Inputs Alt'!$C$17,0,(SUM(OFFSET($I$76,0,W$5-$I$5-$A105+1)))*$C105))</f>
        <v xml:space="preserve"> </v>
      </c>
      <c r="X105" s="186" t="str">
        <f ca="1">IF(X$5-$I$5&lt;$A105-1," ",IF(X$5-$I$5+1&gt;'Primary Inputs Alt'!$C$17,0,(SUM(OFFSET($I$76,0,X$5-$I$5-$A105+1)))*$C105))</f>
        <v xml:space="preserve"> </v>
      </c>
      <c r="Y105" s="186" t="str">
        <f ca="1">IF(Y$5-$I$5&lt;$A105-1," ",IF(Y$5-$I$5+1&gt;'Primary Inputs Alt'!$C$17,0,(SUM(OFFSET($I$76,0,Y$5-$I$5-$A105+1)))*$C105))</f>
        <v xml:space="preserve"> </v>
      </c>
      <c r="Z105" s="186" t="str">
        <f ca="1">IF(Z$5-$I$5&lt;$A105-1," ",IF(Z$5-$I$5+1&gt;'Primary Inputs Alt'!$C$17,0,(SUM(OFFSET($I$76,0,Z$5-$I$5-$A105+1)))*$C105))</f>
        <v xml:space="preserve"> </v>
      </c>
      <c r="AA105" s="186" t="str">
        <f ca="1">IF(AA$5-$I$5&lt;$A105-1," ",IF(AA$5-$I$5+1&gt;'Primary Inputs Alt'!$C$17,0,(SUM(OFFSET($I$76,0,AA$5-$I$5-$A105+1)))*$C105))</f>
        <v xml:space="preserve"> </v>
      </c>
      <c r="AB105" s="186" t="str">
        <f ca="1">IF(AB$5-$I$5&lt;$A105-1," ",IF(AB$5-$I$5+1&gt;'Primary Inputs Alt'!$C$17,0,(SUM(OFFSET($I$76,0,AB$5-$I$5-$A105+1)))*$C105))</f>
        <v xml:space="preserve"> </v>
      </c>
      <c r="AC105" s="186" t="str">
        <f ca="1">IF(AC$5-$I$5&lt;$A105-1," ",IF(AC$5-$I$5+1&gt;'Primary Inputs Alt'!$C$17,0,(SUM(OFFSET($I$76,0,AC$5-$I$5-$A105+1)))*$C105))</f>
        <v xml:space="preserve"> </v>
      </c>
      <c r="AD105" s="186" t="str">
        <f ca="1">IF(AD$5-$I$5&lt;$A105-1," ",IF(AD$5-$I$5+1&gt;'Primary Inputs Alt'!$C$17,0,(SUM(OFFSET($I$76,0,AD$5-$I$5-$A105+1)))*$C105))</f>
        <v xml:space="preserve"> </v>
      </c>
      <c r="AE105" s="186" t="str">
        <f ca="1">IF(AE$5-$I$5&lt;$A105-1," ",IF(AE$5-$I$5+1&gt;'Primary Inputs Alt'!$C$17,0,(SUM(OFFSET($I$76,0,AE$5-$I$5-$A105+1)))*$C105))</f>
        <v xml:space="preserve"> </v>
      </c>
      <c r="AF105" s="186" t="str">
        <f ca="1">IF(AF$5-$I$5&lt;$A105-1," ",IF(AF$5-$I$5+1&gt;'Primary Inputs Alt'!$C$17,0,(SUM(OFFSET($I$76,0,AF$5-$I$5-$A105+1)))*$C105))</f>
        <v xml:space="preserve"> </v>
      </c>
      <c r="AG105" s="186">
        <f ca="1">IF(AG$5-$I$5&lt;$A105-1," ",IF(AG$5-$I$5+1&gt;'Primary Inputs Alt'!$C$17,0,(SUM(OFFSET($I$76,0,AG$5-$I$5-$A105+1)))*$C105))</f>
        <v>0</v>
      </c>
      <c r="AH105" s="186">
        <f ca="1">IF(AH$5-$I$5&lt;$A105-1," ",IF(AH$5-$I$5+1&gt;'Primary Inputs Alt'!$C$17,0,(SUM(OFFSET($I$76,0,AH$5-$I$5-$A105+1)))*$C105))</f>
        <v>0</v>
      </c>
      <c r="AI105" s="186">
        <f ca="1">IF(AI$5-$I$5&lt;$A105-1," ",IF(AI$5-$I$5+1&gt;'Primary Inputs Alt'!$C$17,0,(SUM(OFFSET($I$76,0,AI$5-$I$5-$A105+1)))*$C105))</f>
        <v>0</v>
      </c>
      <c r="AJ105" s="186">
        <f ca="1">IF(AJ$5-$I$5&lt;$A105-1," ",IF(AJ$5-$I$5+1&gt;'Primary Inputs Alt'!$C$17,0,(SUM(OFFSET($I$76,0,AJ$5-$I$5-$A105+1)))*$C105))</f>
        <v>0</v>
      </c>
      <c r="AK105" s="186">
        <f ca="1">IF(AK$5-$I$5&lt;$A105-1," ",IF(AK$5-$I$5+1&gt;'Primary Inputs Alt'!$C$17,0,(SUM(OFFSET($I$76,0,AK$5-$I$5-$A105+1)))*$C105))</f>
        <v>0</v>
      </c>
      <c r="AL105" s="186">
        <f ca="1">IF(AL$5-$I$5&lt;$A105-1," ",IF(AL$5-$I$5+1&gt;'Primary Inputs Alt'!$C$17,0,(SUM(OFFSET($I$76,0,AL$5-$I$5-$A105+1)))*$C105))</f>
        <v>0</v>
      </c>
      <c r="AM105" s="186">
        <f ca="1">IF(AM$5-$I$5&lt;$A105-1," ",IF(AM$5-$I$5+1&gt;'Primary Inputs Alt'!$C$17,0,(SUM(OFFSET($I$76,0,AM$5-$I$5-$A105+1)))*$C105))</f>
        <v>0</v>
      </c>
      <c r="AN105" s="186">
        <f ca="1">IF(AN$5-$I$5&lt;$A105-1," ",IF(AN$5-$I$5+1&gt;'Primary Inputs Alt'!$C$17,0,(SUM(OFFSET($I$76,0,AN$5-$I$5-$A105+1)))*$C105))</f>
        <v>0</v>
      </c>
      <c r="AO105" s="186">
        <f ca="1">IF(AO$5-$I$5&lt;$A105-1," ",IF(AO$5-$I$5+1&gt;'Primary Inputs Alt'!$C$17,0,(SUM(OFFSET($I$76,0,AO$5-$I$5-$A105+1)))*$C105))</f>
        <v>0</v>
      </c>
      <c r="AP105" s="186">
        <f ca="1">IF(AP$5-$I$5&lt;$A105-1," ",IF(AP$5-$I$5+1&gt;'Primary Inputs Alt'!$C$17,0,(SUM(OFFSET($I$76,0,AP$5-$I$5-$A105+1)))*$C105))</f>
        <v>0</v>
      </c>
      <c r="AQ105" s="186">
        <f ca="1">IF(AQ$5-$I$5&lt;$A105-1," ",IF(AQ$5-$I$5+1&gt;'Primary Inputs Alt'!$C$17,0,(SUM(OFFSET($I$76,0,AQ$5-$I$5-$A105+1)))*$C105))</f>
        <v>0</v>
      </c>
      <c r="AR105" s="186">
        <f ca="1">IF(AR$5-$I$5&lt;$A105-1," ",IF(AR$5-$I$5+1&gt;'Primary Inputs Alt'!$C$17,0,(SUM(OFFSET($I$76,0,AR$5-$I$5-$A105+1)))*$C105))</f>
        <v>0</v>
      </c>
      <c r="AS105" s="186">
        <f ca="1">IF(AS$5-$I$5&lt;$A105-1," ",IF(AS$5-$I$5+1&gt;'Primary Inputs Alt'!$C$17,0,(SUM(OFFSET($I$76,0,AS$5-$I$5-$A105+1)))*$C105))</f>
        <v>0</v>
      </c>
      <c r="AT105" s="186">
        <f ca="1">IF(AT$5-$I$5&lt;$A105-1," ",IF(AT$5-$I$5+1&gt;'Primary Inputs Alt'!$C$17,0,(SUM(OFFSET($I$76,0,AT$5-$I$5-$A105+1)))*$C105))</f>
        <v>0</v>
      </c>
      <c r="AU105" s="186">
        <f ca="1">IF(AU$5-$I$5&lt;$A105-1," ",IF(AU$5-$I$5+1&gt;'Primary Inputs Alt'!$C$17,0,(SUM(OFFSET($I$76,0,AU$5-$I$5-$A105+1)))*$C105))</f>
        <v>0</v>
      </c>
      <c r="AV105" s="186">
        <f ca="1">IF(AV$5-$I$5&lt;$A105-1," ",IF(AV$5-$I$5+1&gt;'Primary Inputs Alt'!$C$17,0,(SUM(OFFSET($I$76,0,AV$5-$I$5-$A105+1)))*$C105))</f>
        <v>0</v>
      </c>
      <c r="AW105" s="186">
        <f ca="1">IF(AW$5-$I$5&lt;$A105-1," ",IF(AW$5-$I$5+1&gt;'Primary Inputs Alt'!$C$17,0,(SUM(OFFSET($I$76,0,AW$5-$I$5-$A105+1)))*$C105))</f>
        <v>0</v>
      </c>
      <c r="AX105" s="186">
        <f ca="1">IF(AX$5-$I$5&lt;$A105-1," ",IF(AX$5-$I$5+1&gt;'Primary Inputs Alt'!$C$17,0,(SUM(OFFSET($I$76,0,AX$5-$I$5-$A105+1)))*$C105))</f>
        <v>0</v>
      </c>
      <c r="AY105" s="186">
        <f ca="1">IF(AY$5-$I$5&lt;$A105-1," ",IF(AY$5-$I$5+1&gt;'Primary Inputs Alt'!$C$17,0,(SUM(OFFSET($I$76,0,AY$5-$I$5-$A105+1)))*$C105))</f>
        <v>0</v>
      </c>
      <c r="AZ105" s="186">
        <f ca="1">IF(AZ$5-$I$5&lt;$A105-1," ",IF(AZ$5-$I$5+1&gt;'Primary Inputs Alt'!$C$17,0,(SUM(OFFSET($I$76,0,AZ$5-$I$5-$A105+1)))*$C105))</f>
        <v>0</v>
      </c>
      <c r="BA105" s="186">
        <f ca="1">IF(BA$5-$I$5&lt;$A105-1," ",IF(BA$5-$I$5+1&gt;'Primary Inputs Alt'!$C$17,0,(SUM(OFFSET($I$76,0,BA$5-$I$5-$A105+1)))*$C105))</f>
        <v>0</v>
      </c>
      <c r="BB105" s="186">
        <f ca="1">IF(BB$5-$I$5&lt;$A105-1," ",IF(BB$5-$I$5+1&gt;'Primary Inputs Alt'!$C$17,0,(SUM(OFFSET($I$76,0,BB$5-$I$5-$A105+1)))*$C105))</f>
        <v>0</v>
      </c>
      <c r="BC105" s="186">
        <f ca="1">IF(BC$5-$I$5&lt;$A105-1," ",IF(BC$5-$I$5+1&gt;'Primary Inputs Alt'!$C$17,0,(SUM(OFFSET($I$76,0,BC$5-$I$5-$A105+1)))*$C105))</f>
        <v>0</v>
      </c>
      <c r="BD105" s="186">
        <f ca="1">IF(BD$5-$I$5&lt;$A105-1," ",IF(BD$5-$I$5+1&gt;'Primary Inputs Alt'!$C$17,0,(SUM(OFFSET($I$76,0,BD$5-$I$5-$A105+1)))*$C105))</f>
        <v>0</v>
      </c>
      <c r="BE105" s="186">
        <f ca="1">IF(BE$5-$I$5&lt;$A105-1," ",IF(BE$5-$I$5+1&gt;'Primary Inputs Alt'!$C$17,0,(SUM(OFFSET($I$76,0,BE$5-$I$5-$A105+1)))*$C105))</f>
        <v>0</v>
      </c>
      <c r="BF105" s="186">
        <f ca="1">IF(BF$5-$I$5&lt;$A105-1," ",IF(BF$5-$I$5+1&gt;'Primary Inputs Alt'!$C$17,0,(SUM(OFFSET($I$76,0,BF$5-$I$5-$A105+1)))*$C105))</f>
        <v>0</v>
      </c>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A105" s="134"/>
      <c r="CB105" s="134"/>
      <c r="CC105" s="134"/>
      <c r="CD105" s="134"/>
      <c r="CE105" s="134"/>
      <c r="CF105" s="134"/>
      <c r="CG105" s="134"/>
      <c r="CH105" s="134"/>
      <c r="CI105" s="134"/>
      <c r="CJ105" s="134"/>
      <c r="CK105" s="134"/>
      <c r="CL105" s="134"/>
      <c r="CM105" s="134"/>
      <c r="CN105" s="134"/>
      <c r="CO105" s="134"/>
      <c r="CP105" s="134"/>
      <c r="CQ105" s="134"/>
      <c r="CR105" s="134"/>
      <c r="CS105" s="134"/>
      <c r="CT105" s="134"/>
      <c r="CU105" s="134"/>
      <c r="CV105" s="134"/>
      <c r="CW105" s="134"/>
      <c r="CX105" s="134"/>
      <c r="CY105" s="134"/>
      <c r="CZ105" s="134"/>
    </row>
    <row r="106" spans="1:104">
      <c r="A106" s="134">
        <v>26</v>
      </c>
      <c r="B106" s="134" t="s">
        <v>198</v>
      </c>
      <c r="C106" s="134">
        <f ca="1">OFFSET('Primary Inputs Alt'!$E$12,0,$A106-1)</f>
        <v>0</v>
      </c>
      <c r="I106" s="186" t="str">
        <f ca="1">IF(I$5-$I$5&lt;$A106-1," ",IF(I$5-$I$5+1&gt;'Primary Inputs Alt'!$C$17,0,(SUM(OFFSET($I$76,0,I$5-$I$5-$A106+1)))*$C106))</f>
        <v xml:space="preserve"> </v>
      </c>
      <c r="J106" s="186" t="str">
        <f ca="1">IF(J$5-$I$5&lt;$A106-1," ",IF(J$5-$I$5+1&gt;'Primary Inputs Alt'!$C$17,0,(SUM(OFFSET($I$76,0,J$5-$I$5-$A106+1)))*$C106))</f>
        <v xml:space="preserve"> </v>
      </c>
      <c r="K106" s="186" t="str">
        <f ca="1">IF(K$5-$I$5&lt;$A106-1," ",IF(K$5-$I$5+1&gt;'Primary Inputs Alt'!$C$17,0,(SUM(OFFSET($I$76,0,K$5-$I$5-$A106+1)))*$C106))</f>
        <v xml:space="preserve"> </v>
      </c>
      <c r="L106" s="186" t="str">
        <f ca="1">IF(L$5-$I$5&lt;$A106-1," ",IF(L$5-$I$5+1&gt;'Primary Inputs Alt'!$C$17,0,(SUM(OFFSET($I$76,0,L$5-$I$5-$A106+1)))*$C106))</f>
        <v xml:space="preserve"> </v>
      </c>
      <c r="M106" s="186" t="str">
        <f ca="1">IF(M$5-$I$5&lt;$A106-1," ",IF(M$5-$I$5+1&gt;'Primary Inputs Alt'!$C$17,0,(SUM(OFFSET($I$76,0,M$5-$I$5-$A106+1)))*$C106))</f>
        <v xml:space="preserve"> </v>
      </c>
      <c r="N106" s="186" t="str">
        <f ca="1">IF(N$5-$I$5&lt;$A106-1," ",IF(N$5-$I$5+1&gt;'Primary Inputs Alt'!$C$17,0,(SUM(OFFSET($I$76,0,N$5-$I$5-$A106+1)))*$C106))</f>
        <v xml:space="preserve"> </v>
      </c>
      <c r="O106" s="186" t="str">
        <f ca="1">IF(O$5-$I$5&lt;$A106-1," ",IF(O$5-$I$5+1&gt;'Primary Inputs Alt'!$C$17,0,(SUM(OFFSET($I$76,0,O$5-$I$5-$A106+1)))*$C106))</f>
        <v xml:space="preserve"> </v>
      </c>
      <c r="P106" s="186" t="str">
        <f ca="1">IF(P$5-$I$5&lt;$A106-1," ",IF(P$5-$I$5+1&gt;'Primary Inputs Alt'!$C$17,0,(SUM(OFFSET($I$76,0,P$5-$I$5-$A106+1)))*$C106))</f>
        <v xml:space="preserve"> </v>
      </c>
      <c r="Q106" s="186" t="str">
        <f ca="1">IF(Q$5-$I$5&lt;$A106-1," ",IF(Q$5-$I$5+1&gt;'Primary Inputs Alt'!$C$17,0,(SUM(OFFSET($I$76,0,Q$5-$I$5-$A106+1)))*$C106))</f>
        <v xml:space="preserve"> </v>
      </c>
      <c r="R106" s="186" t="str">
        <f ca="1">IF(R$5-$I$5&lt;$A106-1," ",IF(R$5-$I$5+1&gt;'Primary Inputs Alt'!$C$17,0,(SUM(OFFSET($I$76,0,R$5-$I$5-$A106+1)))*$C106))</f>
        <v xml:space="preserve"> </v>
      </c>
      <c r="S106" s="186" t="str">
        <f ca="1">IF(S$5-$I$5&lt;$A106-1," ",IF(S$5-$I$5+1&gt;'Primary Inputs Alt'!$C$17,0,(SUM(OFFSET($I$76,0,S$5-$I$5-$A106+1)))*$C106))</f>
        <v xml:space="preserve"> </v>
      </c>
      <c r="T106" s="186" t="str">
        <f ca="1">IF(T$5-$I$5&lt;$A106-1," ",IF(T$5-$I$5+1&gt;'Primary Inputs Alt'!$C$17,0,(SUM(OFFSET($I$76,0,T$5-$I$5-$A106+1)))*$C106))</f>
        <v xml:space="preserve"> </v>
      </c>
      <c r="U106" s="186" t="str">
        <f ca="1">IF(U$5-$I$5&lt;$A106-1," ",IF(U$5-$I$5+1&gt;'Primary Inputs Alt'!$C$17,0,(SUM(OFFSET($I$76,0,U$5-$I$5-$A106+1)))*$C106))</f>
        <v xml:space="preserve"> </v>
      </c>
      <c r="V106" s="186" t="str">
        <f ca="1">IF(V$5-$I$5&lt;$A106-1," ",IF(V$5-$I$5+1&gt;'Primary Inputs Alt'!$C$17,0,(SUM(OFFSET($I$76,0,V$5-$I$5-$A106+1)))*$C106))</f>
        <v xml:space="preserve"> </v>
      </c>
      <c r="W106" s="186" t="str">
        <f ca="1">IF(W$5-$I$5&lt;$A106-1," ",IF(W$5-$I$5+1&gt;'Primary Inputs Alt'!$C$17,0,(SUM(OFFSET($I$76,0,W$5-$I$5-$A106+1)))*$C106))</f>
        <v xml:space="preserve"> </v>
      </c>
      <c r="X106" s="186" t="str">
        <f ca="1">IF(X$5-$I$5&lt;$A106-1," ",IF(X$5-$I$5+1&gt;'Primary Inputs Alt'!$C$17,0,(SUM(OFFSET($I$76,0,X$5-$I$5-$A106+1)))*$C106))</f>
        <v xml:space="preserve"> </v>
      </c>
      <c r="Y106" s="186" t="str">
        <f ca="1">IF(Y$5-$I$5&lt;$A106-1," ",IF(Y$5-$I$5+1&gt;'Primary Inputs Alt'!$C$17,0,(SUM(OFFSET($I$76,0,Y$5-$I$5-$A106+1)))*$C106))</f>
        <v xml:space="preserve"> </v>
      </c>
      <c r="Z106" s="186" t="str">
        <f ca="1">IF(Z$5-$I$5&lt;$A106-1," ",IF(Z$5-$I$5+1&gt;'Primary Inputs Alt'!$C$17,0,(SUM(OFFSET($I$76,0,Z$5-$I$5-$A106+1)))*$C106))</f>
        <v xml:space="preserve"> </v>
      </c>
      <c r="AA106" s="186" t="str">
        <f ca="1">IF(AA$5-$I$5&lt;$A106-1," ",IF(AA$5-$I$5+1&gt;'Primary Inputs Alt'!$C$17,0,(SUM(OFFSET($I$76,0,AA$5-$I$5-$A106+1)))*$C106))</f>
        <v xml:space="preserve"> </v>
      </c>
      <c r="AB106" s="186" t="str">
        <f ca="1">IF(AB$5-$I$5&lt;$A106-1," ",IF(AB$5-$I$5+1&gt;'Primary Inputs Alt'!$C$17,0,(SUM(OFFSET($I$76,0,AB$5-$I$5-$A106+1)))*$C106))</f>
        <v xml:space="preserve"> </v>
      </c>
      <c r="AC106" s="186" t="str">
        <f ca="1">IF(AC$5-$I$5&lt;$A106-1," ",IF(AC$5-$I$5+1&gt;'Primary Inputs Alt'!$C$17,0,(SUM(OFFSET($I$76,0,AC$5-$I$5-$A106+1)))*$C106))</f>
        <v xml:space="preserve"> </v>
      </c>
      <c r="AD106" s="186" t="str">
        <f ca="1">IF(AD$5-$I$5&lt;$A106-1," ",IF(AD$5-$I$5+1&gt;'Primary Inputs Alt'!$C$17,0,(SUM(OFFSET($I$76,0,AD$5-$I$5-$A106+1)))*$C106))</f>
        <v xml:space="preserve"> </v>
      </c>
      <c r="AE106" s="186" t="str">
        <f ca="1">IF(AE$5-$I$5&lt;$A106-1," ",IF(AE$5-$I$5+1&gt;'Primary Inputs Alt'!$C$17,0,(SUM(OFFSET($I$76,0,AE$5-$I$5-$A106+1)))*$C106))</f>
        <v xml:space="preserve"> </v>
      </c>
      <c r="AF106" s="186" t="str">
        <f ca="1">IF(AF$5-$I$5&lt;$A106-1," ",IF(AF$5-$I$5+1&gt;'Primary Inputs Alt'!$C$17,0,(SUM(OFFSET($I$76,0,AF$5-$I$5-$A106+1)))*$C106))</f>
        <v xml:space="preserve"> </v>
      </c>
      <c r="AG106" s="186" t="str">
        <f ca="1">IF(AG$5-$I$5&lt;$A106-1," ",IF(AG$5-$I$5+1&gt;'Primary Inputs Alt'!$C$17,0,(SUM(OFFSET($I$76,0,AG$5-$I$5-$A106+1)))*$C106))</f>
        <v xml:space="preserve"> </v>
      </c>
      <c r="AH106" s="186">
        <f ca="1">IF(AH$5-$I$5&lt;$A106-1," ",IF(AH$5-$I$5+1&gt;'Primary Inputs Alt'!$C$17,0,(SUM(OFFSET($I$76,0,AH$5-$I$5-$A106+1)))*$C106))</f>
        <v>0</v>
      </c>
      <c r="AI106" s="186">
        <f ca="1">IF(AI$5-$I$5&lt;$A106-1," ",IF(AI$5-$I$5+1&gt;'Primary Inputs Alt'!$C$17,0,(SUM(OFFSET($I$76,0,AI$5-$I$5-$A106+1)))*$C106))</f>
        <v>0</v>
      </c>
      <c r="AJ106" s="186">
        <f ca="1">IF(AJ$5-$I$5&lt;$A106-1," ",IF(AJ$5-$I$5+1&gt;'Primary Inputs Alt'!$C$17,0,(SUM(OFFSET($I$76,0,AJ$5-$I$5-$A106+1)))*$C106))</f>
        <v>0</v>
      </c>
      <c r="AK106" s="186">
        <f ca="1">IF(AK$5-$I$5&lt;$A106-1," ",IF(AK$5-$I$5+1&gt;'Primary Inputs Alt'!$C$17,0,(SUM(OFFSET($I$76,0,AK$5-$I$5-$A106+1)))*$C106))</f>
        <v>0</v>
      </c>
      <c r="AL106" s="186">
        <f ca="1">IF(AL$5-$I$5&lt;$A106-1," ",IF(AL$5-$I$5+1&gt;'Primary Inputs Alt'!$C$17,0,(SUM(OFFSET($I$76,0,AL$5-$I$5-$A106+1)))*$C106))</f>
        <v>0</v>
      </c>
      <c r="AM106" s="186">
        <f ca="1">IF(AM$5-$I$5&lt;$A106-1," ",IF(AM$5-$I$5+1&gt;'Primary Inputs Alt'!$C$17,0,(SUM(OFFSET($I$76,0,AM$5-$I$5-$A106+1)))*$C106))</f>
        <v>0</v>
      </c>
      <c r="AN106" s="186">
        <f ca="1">IF(AN$5-$I$5&lt;$A106-1," ",IF(AN$5-$I$5+1&gt;'Primary Inputs Alt'!$C$17,0,(SUM(OFFSET($I$76,0,AN$5-$I$5-$A106+1)))*$C106))</f>
        <v>0</v>
      </c>
      <c r="AO106" s="186">
        <f ca="1">IF(AO$5-$I$5&lt;$A106-1," ",IF(AO$5-$I$5+1&gt;'Primary Inputs Alt'!$C$17,0,(SUM(OFFSET($I$76,0,AO$5-$I$5-$A106+1)))*$C106))</f>
        <v>0</v>
      </c>
      <c r="AP106" s="186">
        <f ca="1">IF(AP$5-$I$5&lt;$A106-1," ",IF(AP$5-$I$5+1&gt;'Primary Inputs Alt'!$C$17,0,(SUM(OFFSET($I$76,0,AP$5-$I$5-$A106+1)))*$C106))</f>
        <v>0</v>
      </c>
      <c r="AQ106" s="186">
        <f ca="1">IF(AQ$5-$I$5&lt;$A106-1," ",IF(AQ$5-$I$5+1&gt;'Primary Inputs Alt'!$C$17,0,(SUM(OFFSET($I$76,0,AQ$5-$I$5-$A106+1)))*$C106))</f>
        <v>0</v>
      </c>
      <c r="AR106" s="186">
        <f ca="1">IF(AR$5-$I$5&lt;$A106-1," ",IF(AR$5-$I$5+1&gt;'Primary Inputs Alt'!$C$17,0,(SUM(OFFSET($I$76,0,AR$5-$I$5-$A106+1)))*$C106))</f>
        <v>0</v>
      </c>
      <c r="AS106" s="186">
        <f ca="1">IF(AS$5-$I$5&lt;$A106-1," ",IF(AS$5-$I$5+1&gt;'Primary Inputs Alt'!$C$17,0,(SUM(OFFSET($I$76,0,AS$5-$I$5-$A106+1)))*$C106))</f>
        <v>0</v>
      </c>
      <c r="AT106" s="186">
        <f ca="1">IF(AT$5-$I$5&lt;$A106-1," ",IF(AT$5-$I$5+1&gt;'Primary Inputs Alt'!$C$17,0,(SUM(OFFSET($I$76,0,AT$5-$I$5-$A106+1)))*$C106))</f>
        <v>0</v>
      </c>
      <c r="AU106" s="186">
        <f ca="1">IF(AU$5-$I$5&lt;$A106-1," ",IF(AU$5-$I$5+1&gt;'Primary Inputs Alt'!$C$17,0,(SUM(OFFSET($I$76,0,AU$5-$I$5-$A106+1)))*$C106))</f>
        <v>0</v>
      </c>
      <c r="AV106" s="186">
        <f ca="1">IF(AV$5-$I$5&lt;$A106-1," ",IF(AV$5-$I$5+1&gt;'Primary Inputs Alt'!$C$17,0,(SUM(OFFSET($I$76,0,AV$5-$I$5-$A106+1)))*$C106))</f>
        <v>0</v>
      </c>
      <c r="AW106" s="186">
        <f ca="1">IF(AW$5-$I$5&lt;$A106-1," ",IF(AW$5-$I$5+1&gt;'Primary Inputs Alt'!$C$17,0,(SUM(OFFSET($I$76,0,AW$5-$I$5-$A106+1)))*$C106))</f>
        <v>0</v>
      </c>
      <c r="AX106" s="186">
        <f ca="1">IF(AX$5-$I$5&lt;$A106-1," ",IF(AX$5-$I$5+1&gt;'Primary Inputs Alt'!$C$17,0,(SUM(OFFSET($I$76,0,AX$5-$I$5-$A106+1)))*$C106))</f>
        <v>0</v>
      </c>
      <c r="AY106" s="186">
        <f ca="1">IF(AY$5-$I$5&lt;$A106-1," ",IF(AY$5-$I$5+1&gt;'Primary Inputs Alt'!$C$17,0,(SUM(OFFSET($I$76,0,AY$5-$I$5-$A106+1)))*$C106))</f>
        <v>0</v>
      </c>
      <c r="AZ106" s="186">
        <f ca="1">IF(AZ$5-$I$5&lt;$A106-1," ",IF(AZ$5-$I$5+1&gt;'Primary Inputs Alt'!$C$17,0,(SUM(OFFSET($I$76,0,AZ$5-$I$5-$A106+1)))*$C106))</f>
        <v>0</v>
      </c>
      <c r="BA106" s="186">
        <f ca="1">IF(BA$5-$I$5&lt;$A106-1," ",IF(BA$5-$I$5+1&gt;'Primary Inputs Alt'!$C$17,0,(SUM(OFFSET($I$76,0,BA$5-$I$5-$A106+1)))*$C106))</f>
        <v>0</v>
      </c>
      <c r="BB106" s="186">
        <f ca="1">IF(BB$5-$I$5&lt;$A106-1," ",IF(BB$5-$I$5+1&gt;'Primary Inputs Alt'!$C$17,0,(SUM(OFFSET($I$76,0,BB$5-$I$5-$A106+1)))*$C106))</f>
        <v>0</v>
      </c>
      <c r="BC106" s="186">
        <f ca="1">IF(BC$5-$I$5&lt;$A106-1," ",IF(BC$5-$I$5+1&gt;'Primary Inputs Alt'!$C$17,0,(SUM(OFFSET($I$76,0,BC$5-$I$5-$A106+1)))*$C106))</f>
        <v>0</v>
      </c>
      <c r="BD106" s="186">
        <f ca="1">IF(BD$5-$I$5&lt;$A106-1," ",IF(BD$5-$I$5+1&gt;'Primary Inputs Alt'!$C$17,0,(SUM(OFFSET($I$76,0,BD$5-$I$5-$A106+1)))*$C106))</f>
        <v>0</v>
      </c>
      <c r="BE106" s="186">
        <f ca="1">IF(BE$5-$I$5&lt;$A106-1," ",IF(BE$5-$I$5+1&gt;'Primary Inputs Alt'!$C$17,0,(SUM(OFFSET($I$76,0,BE$5-$I$5-$A106+1)))*$C106))</f>
        <v>0</v>
      </c>
      <c r="BF106" s="186">
        <f ca="1">IF(BF$5-$I$5&lt;$A106-1," ",IF(BF$5-$I$5+1&gt;'Primary Inputs Alt'!$C$17,0,(SUM(OFFSET($I$76,0,BF$5-$I$5-$A106+1)))*$C106))</f>
        <v>0</v>
      </c>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A106" s="134"/>
      <c r="CB106" s="134"/>
      <c r="CC106" s="134"/>
      <c r="CD106" s="134"/>
      <c r="CE106" s="134"/>
      <c r="CF106" s="134"/>
      <c r="CG106" s="134"/>
      <c r="CH106" s="134"/>
      <c r="CI106" s="134"/>
      <c r="CJ106" s="134"/>
      <c r="CK106" s="134"/>
      <c r="CL106" s="134"/>
      <c r="CM106" s="134"/>
      <c r="CN106" s="134"/>
      <c r="CO106" s="134"/>
      <c r="CP106" s="134"/>
      <c r="CQ106" s="134"/>
      <c r="CR106" s="134"/>
      <c r="CS106" s="134"/>
      <c r="CT106" s="134"/>
      <c r="CU106" s="134"/>
      <c r="CV106" s="134"/>
      <c r="CW106" s="134"/>
      <c r="CX106" s="134"/>
      <c r="CY106" s="134"/>
      <c r="CZ106" s="134"/>
    </row>
    <row r="107" spans="1:104">
      <c r="A107" s="134">
        <v>27</v>
      </c>
      <c r="B107" s="134" t="s">
        <v>199</v>
      </c>
      <c r="C107" s="134">
        <f ca="1">OFFSET('Primary Inputs Alt'!$E$12,0,$A107-1)</f>
        <v>0</v>
      </c>
      <c r="I107" s="186" t="str">
        <f ca="1">IF(I$5-$I$5&lt;$A107-1," ",IF(I$5-$I$5+1&gt;'Primary Inputs Alt'!$C$17,0,(SUM(OFFSET($I$76,0,I$5-$I$5-$A107+1)))*$C107))</f>
        <v xml:space="preserve"> </v>
      </c>
      <c r="J107" s="186" t="str">
        <f ca="1">IF(J$5-$I$5&lt;$A107-1," ",IF(J$5-$I$5+1&gt;'Primary Inputs Alt'!$C$17,0,(SUM(OFFSET($I$76,0,J$5-$I$5-$A107+1)))*$C107))</f>
        <v xml:space="preserve"> </v>
      </c>
      <c r="K107" s="186" t="str">
        <f ca="1">IF(K$5-$I$5&lt;$A107-1," ",IF(K$5-$I$5+1&gt;'Primary Inputs Alt'!$C$17,0,(SUM(OFFSET($I$76,0,K$5-$I$5-$A107+1)))*$C107))</f>
        <v xml:space="preserve"> </v>
      </c>
      <c r="L107" s="186" t="str">
        <f ca="1">IF(L$5-$I$5&lt;$A107-1," ",IF(L$5-$I$5+1&gt;'Primary Inputs Alt'!$C$17,0,(SUM(OFFSET($I$76,0,L$5-$I$5-$A107+1)))*$C107))</f>
        <v xml:space="preserve"> </v>
      </c>
      <c r="M107" s="186" t="str">
        <f ca="1">IF(M$5-$I$5&lt;$A107-1," ",IF(M$5-$I$5+1&gt;'Primary Inputs Alt'!$C$17,0,(SUM(OFFSET($I$76,0,M$5-$I$5-$A107+1)))*$C107))</f>
        <v xml:space="preserve"> </v>
      </c>
      <c r="N107" s="186" t="str">
        <f ca="1">IF(N$5-$I$5&lt;$A107-1," ",IF(N$5-$I$5+1&gt;'Primary Inputs Alt'!$C$17,0,(SUM(OFFSET($I$76,0,N$5-$I$5-$A107+1)))*$C107))</f>
        <v xml:space="preserve"> </v>
      </c>
      <c r="O107" s="186" t="str">
        <f ca="1">IF(O$5-$I$5&lt;$A107-1," ",IF(O$5-$I$5+1&gt;'Primary Inputs Alt'!$C$17,0,(SUM(OFFSET($I$76,0,O$5-$I$5-$A107+1)))*$C107))</f>
        <v xml:space="preserve"> </v>
      </c>
      <c r="P107" s="186" t="str">
        <f ca="1">IF(P$5-$I$5&lt;$A107-1," ",IF(P$5-$I$5+1&gt;'Primary Inputs Alt'!$C$17,0,(SUM(OFFSET($I$76,0,P$5-$I$5-$A107+1)))*$C107))</f>
        <v xml:space="preserve"> </v>
      </c>
      <c r="Q107" s="186" t="str">
        <f ca="1">IF(Q$5-$I$5&lt;$A107-1," ",IF(Q$5-$I$5+1&gt;'Primary Inputs Alt'!$C$17,0,(SUM(OFFSET($I$76,0,Q$5-$I$5-$A107+1)))*$C107))</f>
        <v xml:space="preserve"> </v>
      </c>
      <c r="R107" s="186" t="str">
        <f ca="1">IF(R$5-$I$5&lt;$A107-1," ",IF(R$5-$I$5+1&gt;'Primary Inputs Alt'!$C$17,0,(SUM(OFFSET($I$76,0,R$5-$I$5-$A107+1)))*$C107))</f>
        <v xml:space="preserve"> </v>
      </c>
      <c r="S107" s="186" t="str">
        <f ca="1">IF(S$5-$I$5&lt;$A107-1," ",IF(S$5-$I$5+1&gt;'Primary Inputs Alt'!$C$17,0,(SUM(OFFSET($I$76,0,S$5-$I$5-$A107+1)))*$C107))</f>
        <v xml:space="preserve"> </v>
      </c>
      <c r="T107" s="186" t="str">
        <f ca="1">IF(T$5-$I$5&lt;$A107-1," ",IF(T$5-$I$5+1&gt;'Primary Inputs Alt'!$C$17,0,(SUM(OFFSET($I$76,0,T$5-$I$5-$A107+1)))*$C107))</f>
        <v xml:space="preserve"> </v>
      </c>
      <c r="U107" s="186" t="str">
        <f ca="1">IF(U$5-$I$5&lt;$A107-1," ",IF(U$5-$I$5+1&gt;'Primary Inputs Alt'!$C$17,0,(SUM(OFFSET($I$76,0,U$5-$I$5-$A107+1)))*$C107))</f>
        <v xml:space="preserve"> </v>
      </c>
      <c r="V107" s="186" t="str">
        <f ca="1">IF(V$5-$I$5&lt;$A107-1," ",IF(V$5-$I$5+1&gt;'Primary Inputs Alt'!$C$17,0,(SUM(OFFSET($I$76,0,V$5-$I$5-$A107+1)))*$C107))</f>
        <v xml:space="preserve"> </v>
      </c>
      <c r="W107" s="186" t="str">
        <f ca="1">IF(W$5-$I$5&lt;$A107-1," ",IF(W$5-$I$5+1&gt;'Primary Inputs Alt'!$C$17,0,(SUM(OFFSET($I$76,0,W$5-$I$5-$A107+1)))*$C107))</f>
        <v xml:space="preserve"> </v>
      </c>
      <c r="X107" s="186" t="str">
        <f ca="1">IF(X$5-$I$5&lt;$A107-1," ",IF(X$5-$I$5+1&gt;'Primary Inputs Alt'!$C$17,0,(SUM(OFFSET($I$76,0,X$5-$I$5-$A107+1)))*$C107))</f>
        <v xml:space="preserve"> </v>
      </c>
      <c r="Y107" s="186" t="str">
        <f ca="1">IF(Y$5-$I$5&lt;$A107-1," ",IF(Y$5-$I$5+1&gt;'Primary Inputs Alt'!$C$17,0,(SUM(OFFSET($I$76,0,Y$5-$I$5-$A107+1)))*$C107))</f>
        <v xml:space="preserve"> </v>
      </c>
      <c r="Z107" s="186" t="str">
        <f ca="1">IF(Z$5-$I$5&lt;$A107-1," ",IF(Z$5-$I$5+1&gt;'Primary Inputs Alt'!$C$17,0,(SUM(OFFSET($I$76,0,Z$5-$I$5-$A107+1)))*$C107))</f>
        <v xml:space="preserve"> </v>
      </c>
      <c r="AA107" s="186" t="str">
        <f ca="1">IF(AA$5-$I$5&lt;$A107-1," ",IF(AA$5-$I$5+1&gt;'Primary Inputs Alt'!$C$17,0,(SUM(OFFSET($I$76,0,AA$5-$I$5-$A107+1)))*$C107))</f>
        <v xml:space="preserve"> </v>
      </c>
      <c r="AB107" s="186" t="str">
        <f ca="1">IF(AB$5-$I$5&lt;$A107-1," ",IF(AB$5-$I$5+1&gt;'Primary Inputs Alt'!$C$17,0,(SUM(OFFSET($I$76,0,AB$5-$I$5-$A107+1)))*$C107))</f>
        <v xml:space="preserve"> </v>
      </c>
      <c r="AC107" s="186" t="str">
        <f ca="1">IF(AC$5-$I$5&lt;$A107-1," ",IF(AC$5-$I$5+1&gt;'Primary Inputs Alt'!$C$17,0,(SUM(OFFSET($I$76,0,AC$5-$I$5-$A107+1)))*$C107))</f>
        <v xml:space="preserve"> </v>
      </c>
      <c r="AD107" s="186" t="str">
        <f ca="1">IF(AD$5-$I$5&lt;$A107-1," ",IF(AD$5-$I$5+1&gt;'Primary Inputs Alt'!$C$17,0,(SUM(OFFSET($I$76,0,AD$5-$I$5-$A107+1)))*$C107))</f>
        <v xml:space="preserve"> </v>
      </c>
      <c r="AE107" s="186" t="str">
        <f ca="1">IF(AE$5-$I$5&lt;$A107-1," ",IF(AE$5-$I$5+1&gt;'Primary Inputs Alt'!$C$17,0,(SUM(OFFSET($I$76,0,AE$5-$I$5-$A107+1)))*$C107))</f>
        <v xml:space="preserve"> </v>
      </c>
      <c r="AF107" s="186" t="str">
        <f ca="1">IF(AF$5-$I$5&lt;$A107-1," ",IF(AF$5-$I$5+1&gt;'Primary Inputs Alt'!$C$17,0,(SUM(OFFSET($I$76,0,AF$5-$I$5-$A107+1)))*$C107))</f>
        <v xml:space="preserve"> </v>
      </c>
      <c r="AG107" s="186" t="str">
        <f ca="1">IF(AG$5-$I$5&lt;$A107-1," ",IF(AG$5-$I$5+1&gt;'Primary Inputs Alt'!$C$17,0,(SUM(OFFSET($I$76,0,AG$5-$I$5-$A107+1)))*$C107))</f>
        <v xml:space="preserve"> </v>
      </c>
      <c r="AH107" s="186" t="str">
        <f ca="1">IF(AH$5-$I$5&lt;$A107-1," ",IF(AH$5-$I$5+1&gt;'Primary Inputs Alt'!$C$17,0,(SUM(OFFSET($I$76,0,AH$5-$I$5-$A107+1)))*$C107))</f>
        <v xml:space="preserve"> </v>
      </c>
      <c r="AI107" s="186">
        <f ca="1">IF(AI$5-$I$5&lt;$A107-1," ",IF(AI$5-$I$5+1&gt;'Primary Inputs Alt'!$C$17,0,(SUM(OFFSET($I$76,0,AI$5-$I$5-$A107+1)))*$C107))</f>
        <v>0</v>
      </c>
      <c r="AJ107" s="186">
        <f ca="1">IF(AJ$5-$I$5&lt;$A107-1," ",IF(AJ$5-$I$5+1&gt;'Primary Inputs Alt'!$C$17,0,(SUM(OFFSET($I$76,0,AJ$5-$I$5-$A107+1)))*$C107))</f>
        <v>0</v>
      </c>
      <c r="AK107" s="186">
        <f ca="1">IF(AK$5-$I$5&lt;$A107-1," ",IF(AK$5-$I$5+1&gt;'Primary Inputs Alt'!$C$17,0,(SUM(OFFSET($I$76,0,AK$5-$I$5-$A107+1)))*$C107))</f>
        <v>0</v>
      </c>
      <c r="AL107" s="186">
        <f ca="1">IF(AL$5-$I$5&lt;$A107-1," ",IF(AL$5-$I$5+1&gt;'Primary Inputs Alt'!$C$17,0,(SUM(OFFSET($I$76,0,AL$5-$I$5-$A107+1)))*$C107))</f>
        <v>0</v>
      </c>
      <c r="AM107" s="186">
        <f ca="1">IF(AM$5-$I$5&lt;$A107-1," ",IF(AM$5-$I$5+1&gt;'Primary Inputs Alt'!$C$17,0,(SUM(OFFSET($I$76,0,AM$5-$I$5-$A107+1)))*$C107))</f>
        <v>0</v>
      </c>
      <c r="AN107" s="186">
        <f ca="1">IF(AN$5-$I$5&lt;$A107-1," ",IF(AN$5-$I$5+1&gt;'Primary Inputs Alt'!$C$17,0,(SUM(OFFSET($I$76,0,AN$5-$I$5-$A107+1)))*$C107))</f>
        <v>0</v>
      </c>
      <c r="AO107" s="186">
        <f ca="1">IF(AO$5-$I$5&lt;$A107-1," ",IF(AO$5-$I$5+1&gt;'Primary Inputs Alt'!$C$17,0,(SUM(OFFSET($I$76,0,AO$5-$I$5-$A107+1)))*$C107))</f>
        <v>0</v>
      </c>
      <c r="AP107" s="186">
        <f ca="1">IF(AP$5-$I$5&lt;$A107-1," ",IF(AP$5-$I$5+1&gt;'Primary Inputs Alt'!$C$17,0,(SUM(OFFSET($I$76,0,AP$5-$I$5-$A107+1)))*$C107))</f>
        <v>0</v>
      </c>
      <c r="AQ107" s="186">
        <f ca="1">IF(AQ$5-$I$5&lt;$A107-1," ",IF(AQ$5-$I$5+1&gt;'Primary Inputs Alt'!$C$17,0,(SUM(OFFSET($I$76,0,AQ$5-$I$5-$A107+1)))*$C107))</f>
        <v>0</v>
      </c>
      <c r="AR107" s="186">
        <f ca="1">IF(AR$5-$I$5&lt;$A107-1," ",IF(AR$5-$I$5+1&gt;'Primary Inputs Alt'!$C$17,0,(SUM(OFFSET($I$76,0,AR$5-$I$5-$A107+1)))*$C107))</f>
        <v>0</v>
      </c>
      <c r="AS107" s="186">
        <f ca="1">IF(AS$5-$I$5&lt;$A107-1," ",IF(AS$5-$I$5+1&gt;'Primary Inputs Alt'!$C$17,0,(SUM(OFFSET($I$76,0,AS$5-$I$5-$A107+1)))*$C107))</f>
        <v>0</v>
      </c>
      <c r="AT107" s="186">
        <f ca="1">IF(AT$5-$I$5&lt;$A107-1," ",IF(AT$5-$I$5+1&gt;'Primary Inputs Alt'!$C$17,0,(SUM(OFFSET($I$76,0,AT$5-$I$5-$A107+1)))*$C107))</f>
        <v>0</v>
      </c>
      <c r="AU107" s="186">
        <f ca="1">IF(AU$5-$I$5&lt;$A107-1," ",IF(AU$5-$I$5+1&gt;'Primary Inputs Alt'!$C$17,0,(SUM(OFFSET($I$76,0,AU$5-$I$5-$A107+1)))*$C107))</f>
        <v>0</v>
      </c>
      <c r="AV107" s="186">
        <f ca="1">IF(AV$5-$I$5&lt;$A107-1," ",IF(AV$5-$I$5+1&gt;'Primary Inputs Alt'!$C$17,0,(SUM(OFFSET($I$76,0,AV$5-$I$5-$A107+1)))*$C107))</f>
        <v>0</v>
      </c>
      <c r="AW107" s="186">
        <f ca="1">IF(AW$5-$I$5&lt;$A107-1," ",IF(AW$5-$I$5+1&gt;'Primary Inputs Alt'!$C$17,0,(SUM(OFFSET($I$76,0,AW$5-$I$5-$A107+1)))*$C107))</f>
        <v>0</v>
      </c>
      <c r="AX107" s="186">
        <f ca="1">IF(AX$5-$I$5&lt;$A107-1," ",IF(AX$5-$I$5+1&gt;'Primary Inputs Alt'!$C$17,0,(SUM(OFFSET($I$76,0,AX$5-$I$5-$A107+1)))*$C107))</f>
        <v>0</v>
      </c>
      <c r="AY107" s="186">
        <f ca="1">IF(AY$5-$I$5&lt;$A107-1," ",IF(AY$5-$I$5+1&gt;'Primary Inputs Alt'!$C$17,0,(SUM(OFFSET($I$76,0,AY$5-$I$5-$A107+1)))*$C107))</f>
        <v>0</v>
      </c>
      <c r="AZ107" s="186">
        <f ca="1">IF(AZ$5-$I$5&lt;$A107-1," ",IF(AZ$5-$I$5+1&gt;'Primary Inputs Alt'!$C$17,0,(SUM(OFFSET($I$76,0,AZ$5-$I$5-$A107+1)))*$C107))</f>
        <v>0</v>
      </c>
      <c r="BA107" s="186">
        <f ca="1">IF(BA$5-$I$5&lt;$A107-1," ",IF(BA$5-$I$5+1&gt;'Primary Inputs Alt'!$C$17,0,(SUM(OFFSET($I$76,0,BA$5-$I$5-$A107+1)))*$C107))</f>
        <v>0</v>
      </c>
      <c r="BB107" s="186">
        <f ca="1">IF(BB$5-$I$5&lt;$A107-1," ",IF(BB$5-$I$5+1&gt;'Primary Inputs Alt'!$C$17,0,(SUM(OFFSET($I$76,0,BB$5-$I$5-$A107+1)))*$C107))</f>
        <v>0</v>
      </c>
      <c r="BC107" s="186">
        <f ca="1">IF(BC$5-$I$5&lt;$A107-1," ",IF(BC$5-$I$5+1&gt;'Primary Inputs Alt'!$C$17,0,(SUM(OFFSET($I$76,0,BC$5-$I$5-$A107+1)))*$C107))</f>
        <v>0</v>
      </c>
      <c r="BD107" s="186">
        <f ca="1">IF(BD$5-$I$5&lt;$A107-1," ",IF(BD$5-$I$5+1&gt;'Primary Inputs Alt'!$C$17,0,(SUM(OFFSET($I$76,0,BD$5-$I$5-$A107+1)))*$C107))</f>
        <v>0</v>
      </c>
      <c r="BE107" s="186">
        <f ca="1">IF(BE$5-$I$5&lt;$A107-1," ",IF(BE$5-$I$5+1&gt;'Primary Inputs Alt'!$C$17,0,(SUM(OFFSET($I$76,0,BE$5-$I$5-$A107+1)))*$C107))</f>
        <v>0</v>
      </c>
      <c r="BF107" s="186">
        <f ca="1">IF(BF$5-$I$5&lt;$A107-1," ",IF(BF$5-$I$5+1&gt;'Primary Inputs Alt'!$C$17,0,(SUM(OFFSET($I$76,0,BF$5-$I$5-$A107+1)))*$C107))</f>
        <v>0</v>
      </c>
      <c r="BG107" s="134"/>
      <c r="BH107" s="134"/>
      <c r="BI107" s="134"/>
      <c r="BJ107" s="134"/>
      <c r="BK107" s="134"/>
      <c r="BL107" s="134"/>
      <c r="BM107" s="134"/>
      <c r="BN107" s="134"/>
      <c r="BO107" s="134"/>
      <c r="BP107" s="134"/>
      <c r="BQ107" s="134"/>
      <c r="BR107" s="134"/>
      <c r="BS107" s="134"/>
      <c r="BT107" s="134"/>
      <c r="BU107" s="134"/>
      <c r="BV107" s="134"/>
      <c r="BW107" s="134"/>
      <c r="BX107" s="134"/>
      <c r="BY107" s="134"/>
      <c r="BZ107" s="134"/>
      <c r="CA107" s="134"/>
      <c r="CB107" s="134"/>
      <c r="CC107" s="134"/>
      <c r="CD107" s="134"/>
      <c r="CE107" s="134"/>
      <c r="CF107" s="134"/>
      <c r="CG107" s="134"/>
      <c r="CH107" s="134"/>
      <c r="CI107" s="134"/>
      <c r="CJ107" s="134"/>
      <c r="CK107" s="134"/>
      <c r="CL107" s="134"/>
      <c r="CM107" s="134"/>
      <c r="CN107" s="134"/>
      <c r="CO107" s="134"/>
      <c r="CP107" s="134"/>
      <c r="CQ107" s="134"/>
      <c r="CR107" s="134"/>
      <c r="CS107" s="134"/>
      <c r="CT107" s="134"/>
      <c r="CU107" s="134"/>
      <c r="CV107" s="134"/>
      <c r="CW107" s="134"/>
      <c r="CX107" s="134"/>
      <c r="CY107" s="134"/>
      <c r="CZ107" s="134"/>
    </row>
    <row r="108" spans="1:104">
      <c r="A108" s="134">
        <v>28</v>
      </c>
      <c r="B108" s="134" t="s">
        <v>200</v>
      </c>
      <c r="C108" s="134">
        <f ca="1">OFFSET('Primary Inputs Alt'!$E$12,0,$A108-1)</f>
        <v>0</v>
      </c>
      <c r="I108" s="186" t="str">
        <f ca="1">IF(I$5-$I$5&lt;$A108-1," ",IF(I$5-$I$5+1&gt;'Primary Inputs Alt'!$C$17,0,(SUM(OFFSET($I$76,0,I$5-$I$5-$A108+1)))*$C108))</f>
        <v xml:space="preserve"> </v>
      </c>
      <c r="J108" s="186" t="str">
        <f ca="1">IF(J$5-$I$5&lt;$A108-1," ",IF(J$5-$I$5+1&gt;'Primary Inputs Alt'!$C$17,0,(SUM(OFFSET($I$76,0,J$5-$I$5-$A108+1)))*$C108))</f>
        <v xml:space="preserve"> </v>
      </c>
      <c r="K108" s="186" t="str">
        <f ca="1">IF(K$5-$I$5&lt;$A108-1," ",IF(K$5-$I$5+1&gt;'Primary Inputs Alt'!$C$17,0,(SUM(OFFSET($I$76,0,K$5-$I$5-$A108+1)))*$C108))</f>
        <v xml:space="preserve"> </v>
      </c>
      <c r="L108" s="186" t="str">
        <f ca="1">IF(L$5-$I$5&lt;$A108-1," ",IF(L$5-$I$5+1&gt;'Primary Inputs Alt'!$C$17,0,(SUM(OFFSET($I$76,0,L$5-$I$5-$A108+1)))*$C108))</f>
        <v xml:space="preserve"> </v>
      </c>
      <c r="M108" s="186" t="str">
        <f ca="1">IF(M$5-$I$5&lt;$A108-1," ",IF(M$5-$I$5+1&gt;'Primary Inputs Alt'!$C$17,0,(SUM(OFFSET($I$76,0,M$5-$I$5-$A108+1)))*$C108))</f>
        <v xml:space="preserve"> </v>
      </c>
      <c r="N108" s="186" t="str">
        <f ca="1">IF(N$5-$I$5&lt;$A108-1," ",IF(N$5-$I$5+1&gt;'Primary Inputs Alt'!$C$17,0,(SUM(OFFSET($I$76,0,N$5-$I$5-$A108+1)))*$C108))</f>
        <v xml:space="preserve"> </v>
      </c>
      <c r="O108" s="186" t="str">
        <f ca="1">IF(O$5-$I$5&lt;$A108-1," ",IF(O$5-$I$5+1&gt;'Primary Inputs Alt'!$C$17,0,(SUM(OFFSET($I$76,0,O$5-$I$5-$A108+1)))*$C108))</f>
        <v xml:space="preserve"> </v>
      </c>
      <c r="P108" s="186" t="str">
        <f ca="1">IF(P$5-$I$5&lt;$A108-1," ",IF(P$5-$I$5+1&gt;'Primary Inputs Alt'!$C$17,0,(SUM(OFFSET($I$76,0,P$5-$I$5-$A108+1)))*$C108))</f>
        <v xml:space="preserve"> </v>
      </c>
      <c r="Q108" s="186" t="str">
        <f ca="1">IF(Q$5-$I$5&lt;$A108-1," ",IF(Q$5-$I$5+1&gt;'Primary Inputs Alt'!$C$17,0,(SUM(OFFSET($I$76,0,Q$5-$I$5-$A108+1)))*$C108))</f>
        <v xml:space="preserve"> </v>
      </c>
      <c r="R108" s="186" t="str">
        <f ca="1">IF(R$5-$I$5&lt;$A108-1," ",IF(R$5-$I$5+1&gt;'Primary Inputs Alt'!$C$17,0,(SUM(OFFSET($I$76,0,R$5-$I$5-$A108+1)))*$C108))</f>
        <v xml:space="preserve"> </v>
      </c>
      <c r="S108" s="186" t="str">
        <f ca="1">IF(S$5-$I$5&lt;$A108-1," ",IF(S$5-$I$5+1&gt;'Primary Inputs Alt'!$C$17,0,(SUM(OFFSET($I$76,0,S$5-$I$5-$A108+1)))*$C108))</f>
        <v xml:space="preserve"> </v>
      </c>
      <c r="T108" s="186" t="str">
        <f ca="1">IF(T$5-$I$5&lt;$A108-1," ",IF(T$5-$I$5+1&gt;'Primary Inputs Alt'!$C$17,0,(SUM(OFFSET($I$76,0,T$5-$I$5-$A108+1)))*$C108))</f>
        <v xml:space="preserve"> </v>
      </c>
      <c r="U108" s="186" t="str">
        <f ca="1">IF(U$5-$I$5&lt;$A108-1," ",IF(U$5-$I$5+1&gt;'Primary Inputs Alt'!$C$17,0,(SUM(OFFSET($I$76,0,U$5-$I$5-$A108+1)))*$C108))</f>
        <v xml:space="preserve"> </v>
      </c>
      <c r="V108" s="186" t="str">
        <f ca="1">IF(V$5-$I$5&lt;$A108-1," ",IF(V$5-$I$5+1&gt;'Primary Inputs Alt'!$C$17,0,(SUM(OFFSET($I$76,0,V$5-$I$5-$A108+1)))*$C108))</f>
        <v xml:space="preserve"> </v>
      </c>
      <c r="W108" s="186" t="str">
        <f ca="1">IF(W$5-$I$5&lt;$A108-1," ",IF(W$5-$I$5+1&gt;'Primary Inputs Alt'!$C$17,0,(SUM(OFFSET($I$76,0,W$5-$I$5-$A108+1)))*$C108))</f>
        <v xml:space="preserve"> </v>
      </c>
      <c r="X108" s="186" t="str">
        <f ca="1">IF(X$5-$I$5&lt;$A108-1," ",IF(X$5-$I$5+1&gt;'Primary Inputs Alt'!$C$17,0,(SUM(OFFSET($I$76,0,X$5-$I$5-$A108+1)))*$C108))</f>
        <v xml:space="preserve"> </v>
      </c>
      <c r="Y108" s="186" t="str">
        <f ca="1">IF(Y$5-$I$5&lt;$A108-1," ",IF(Y$5-$I$5+1&gt;'Primary Inputs Alt'!$C$17,0,(SUM(OFFSET($I$76,0,Y$5-$I$5-$A108+1)))*$C108))</f>
        <v xml:space="preserve"> </v>
      </c>
      <c r="Z108" s="186" t="str">
        <f ca="1">IF(Z$5-$I$5&lt;$A108-1," ",IF(Z$5-$I$5+1&gt;'Primary Inputs Alt'!$C$17,0,(SUM(OFFSET($I$76,0,Z$5-$I$5-$A108+1)))*$C108))</f>
        <v xml:space="preserve"> </v>
      </c>
      <c r="AA108" s="186" t="str">
        <f ca="1">IF(AA$5-$I$5&lt;$A108-1," ",IF(AA$5-$I$5+1&gt;'Primary Inputs Alt'!$C$17,0,(SUM(OFFSET($I$76,0,AA$5-$I$5-$A108+1)))*$C108))</f>
        <v xml:space="preserve"> </v>
      </c>
      <c r="AB108" s="186" t="str">
        <f ca="1">IF(AB$5-$I$5&lt;$A108-1," ",IF(AB$5-$I$5+1&gt;'Primary Inputs Alt'!$C$17,0,(SUM(OFFSET($I$76,0,AB$5-$I$5-$A108+1)))*$C108))</f>
        <v xml:space="preserve"> </v>
      </c>
      <c r="AC108" s="186" t="str">
        <f ca="1">IF(AC$5-$I$5&lt;$A108-1," ",IF(AC$5-$I$5+1&gt;'Primary Inputs Alt'!$C$17,0,(SUM(OFFSET($I$76,0,AC$5-$I$5-$A108+1)))*$C108))</f>
        <v xml:space="preserve"> </v>
      </c>
      <c r="AD108" s="186" t="str">
        <f ca="1">IF(AD$5-$I$5&lt;$A108-1," ",IF(AD$5-$I$5+1&gt;'Primary Inputs Alt'!$C$17,0,(SUM(OFFSET($I$76,0,AD$5-$I$5-$A108+1)))*$C108))</f>
        <v xml:space="preserve"> </v>
      </c>
      <c r="AE108" s="186" t="str">
        <f ca="1">IF(AE$5-$I$5&lt;$A108-1," ",IF(AE$5-$I$5+1&gt;'Primary Inputs Alt'!$C$17,0,(SUM(OFFSET($I$76,0,AE$5-$I$5-$A108+1)))*$C108))</f>
        <v xml:space="preserve"> </v>
      </c>
      <c r="AF108" s="186" t="str">
        <f ca="1">IF(AF$5-$I$5&lt;$A108-1," ",IF(AF$5-$I$5+1&gt;'Primary Inputs Alt'!$C$17,0,(SUM(OFFSET($I$76,0,AF$5-$I$5-$A108+1)))*$C108))</f>
        <v xml:space="preserve"> </v>
      </c>
      <c r="AG108" s="186" t="str">
        <f ca="1">IF(AG$5-$I$5&lt;$A108-1," ",IF(AG$5-$I$5+1&gt;'Primary Inputs Alt'!$C$17,0,(SUM(OFFSET($I$76,0,AG$5-$I$5-$A108+1)))*$C108))</f>
        <v xml:space="preserve"> </v>
      </c>
      <c r="AH108" s="186" t="str">
        <f ca="1">IF(AH$5-$I$5&lt;$A108-1," ",IF(AH$5-$I$5+1&gt;'Primary Inputs Alt'!$C$17,0,(SUM(OFFSET($I$76,0,AH$5-$I$5-$A108+1)))*$C108))</f>
        <v xml:space="preserve"> </v>
      </c>
      <c r="AI108" s="186" t="str">
        <f ca="1">IF(AI$5-$I$5&lt;$A108-1," ",IF(AI$5-$I$5+1&gt;'Primary Inputs Alt'!$C$17,0,(SUM(OFFSET($I$76,0,AI$5-$I$5-$A108+1)))*$C108))</f>
        <v xml:space="preserve"> </v>
      </c>
      <c r="AJ108" s="186">
        <f ca="1">IF(AJ$5-$I$5&lt;$A108-1," ",IF(AJ$5-$I$5+1&gt;'Primary Inputs Alt'!$C$17,0,(SUM(OFFSET($I$76,0,AJ$5-$I$5-$A108+1)))*$C108))</f>
        <v>0</v>
      </c>
      <c r="AK108" s="186">
        <f ca="1">IF(AK$5-$I$5&lt;$A108-1," ",IF(AK$5-$I$5+1&gt;'Primary Inputs Alt'!$C$17,0,(SUM(OFFSET($I$76,0,AK$5-$I$5-$A108+1)))*$C108))</f>
        <v>0</v>
      </c>
      <c r="AL108" s="186">
        <f ca="1">IF(AL$5-$I$5&lt;$A108-1," ",IF(AL$5-$I$5+1&gt;'Primary Inputs Alt'!$C$17,0,(SUM(OFFSET($I$76,0,AL$5-$I$5-$A108+1)))*$C108))</f>
        <v>0</v>
      </c>
      <c r="AM108" s="186">
        <f ca="1">IF(AM$5-$I$5&lt;$A108-1," ",IF(AM$5-$I$5+1&gt;'Primary Inputs Alt'!$C$17,0,(SUM(OFFSET($I$76,0,AM$5-$I$5-$A108+1)))*$C108))</f>
        <v>0</v>
      </c>
      <c r="AN108" s="186">
        <f ca="1">IF(AN$5-$I$5&lt;$A108-1," ",IF(AN$5-$I$5+1&gt;'Primary Inputs Alt'!$C$17,0,(SUM(OFFSET($I$76,0,AN$5-$I$5-$A108+1)))*$C108))</f>
        <v>0</v>
      </c>
      <c r="AO108" s="186">
        <f ca="1">IF(AO$5-$I$5&lt;$A108-1," ",IF(AO$5-$I$5+1&gt;'Primary Inputs Alt'!$C$17,0,(SUM(OFFSET($I$76,0,AO$5-$I$5-$A108+1)))*$C108))</f>
        <v>0</v>
      </c>
      <c r="AP108" s="186">
        <f ca="1">IF(AP$5-$I$5&lt;$A108-1," ",IF(AP$5-$I$5+1&gt;'Primary Inputs Alt'!$C$17,0,(SUM(OFFSET($I$76,0,AP$5-$I$5-$A108+1)))*$C108))</f>
        <v>0</v>
      </c>
      <c r="AQ108" s="186">
        <f ca="1">IF(AQ$5-$I$5&lt;$A108-1," ",IF(AQ$5-$I$5+1&gt;'Primary Inputs Alt'!$C$17,0,(SUM(OFFSET($I$76,0,AQ$5-$I$5-$A108+1)))*$C108))</f>
        <v>0</v>
      </c>
      <c r="AR108" s="186">
        <f ca="1">IF(AR$5-$I$5&lt;$A108-1," ",IF(AR$5-$I$5+1&gt;'Primary Inputs Alt'!$C$17,0,(SUM(OFFSET($I$76,0,AR$5-$I$5-$A108+1)))*$C108))</f>
        <v>0</v>
      </c>
      <c r="AS108" s="186">
        <f ca="1">IF(AS$5-$I$5&lt;$A108-1," ",IF(AS$5-$I$5+1&gt;'Primary Inputs Alt'!$C$17,0,(SUM(OFFSET($I$76,0,AS$5-$I$5-$A108+1)))*$C108))</f>
        <v>0</v>
      </c>
      <c r="AT108" s="186">
        <f ca="1">IF(AT$5-$I$5&lt;$A108-1," ",IF(AT$5-$I$5+1&gt;'Primary Inputs Alt'!$C$17,0,(SUM(OFFSET($I$76,0,AT$5-$I$5-$A108+1)))*$C108))</f>
        <v>0</v>
      </c>
      <c r="AU108" s="186">
        <f ca="1">IF(AU$5-$I$5&lt;$A108-1," ",IF(AU$5-$I$5+1&gt;'Primary Inputs Alt'!$C$17,0,(SUM(OFFSET($I$76,0,AU$5-$I$5-$A108+1)))*$C108))</f>
        <v>0</v>
      </c>
      <c r="AV108" s="186">
        <f ca="1">IF(AV$5-$I$5&lt;$A108-1," ",IF(AV$5-$I$5+1&gt;'Primary Inputs Alt'!$C$17,0,(SUM(OFFSET($I$76,0,AV$5-$I$5-$A108+1)))*$C108))</f>
        <v>0</v>
      </c>
      <c r="AW108" s="186">
        <f ca="1">IF(AW$5-$I$5&lt;$A108-1," ",IF(AW$5-$I$5+1&gt;'Primary Inputs Alt'!$C$17,0,(SUM(OFFSET($I$76,0,AW$5-$I$5-$A108+1)))*$C108))</f>
        <v>0</v>
      </c>
      <c r="AX108" s="186">
        <f ca="1">IF(AX$5-$I$5&lt;$A108-1," ",IF(AX$5-$I$5+1&gt;'Primary Inputs Alt'!$C$17,0,(SUM(OFFSET($I$76,0,AX$5-$I$5-$A108+1)))*$C108))</f>
        <v>0</v>
      </c>
      <c r="AY108" s="186">
        <f ca="1">IF(AY$5-$I$5&lt;$A108-1," ",IF(AY$5-$I$5+1&gt;'Primary Inputs Alt'!$C$17,0,(SUM(OFFSET($I$76,0,AY$5-$I$5-$A108+1)))*$C108))</f>
        <v>0</v>
      </c>
      <c r="AZ108" s="186">
        <f ca="1">IF(AZ$5-$I$5&lt;$A108-1," ",IF(AZ$5-$I$5+1&gt;'Primary Inputs Alt'!$C$17,0,(SUM(OFFSET($I$76,0,AZ$5-$I$5-$A108+1)))*$C108))</f>
        <v>0</v>
      </c>
      <c r="BA108" s="186">
        <f ca="1">IF(BA$5-$I$5&lt;$A108-1," ",IF(BA$5-$I$5+1&gt;'Primary Inputs Alt'!$C$17,0,(SUM(OFFSET($I$76,0,BA$5-$I$5-$A108+1)))*$C108))</f>
        <v>0</v>
      </c>
      <c r="BB108" s="186">
        <f ca="1">IF(BB$5-$I$5&lt;$A108-1," ",IF(BB$5-$I$5+1&gt;'Primary Inputs Alt'!$C$17,0,(SUM(OFFSET($I$76,0,BB$5-$I$5-$A108+1)))*$C108))</f>
        <v>0</v>
      </c>
      <c r="BC108" s="186">
        <f ca="1">IF(BC$5-$I$5&lt;$A108-1," ",IF(BC$5-$I$5+1&gt;'Primary Inputs Alt'!$C$17,0,(SUM(OFFSET($I$76,0,BC$5-$I$5-$A108+1)))*$C108))</f>
        <v>0</v>
      </c>
      <c r="BD108" s="186">
        <f ca="1">IF(BD$5-$I$5&lt;$A108-1," ",IF(BD$5-$I$5+1&gt;'Primary Inputs Alt'!$C$17,0,(SUM(OFFSET($I$76,0,BD$5-$I$5-$A108+1)))*$C108))</f>
        <v>0</v>
      </c>
      <c r="BE108" s="186">
        <f ca="1">IF(BE$5-$I$5&lt;$A108-1," ",IF(BE$5-$I$5+1&gt;'Primary Inputs Alt'!$C$17,0,(SUM(OFFSET($I$76,0,BE$5-$I$5-$A108+1)))*$C108))</f>
        <v>0</v>
      </c>
      <c r="BF108" s="186">
        <f ca="1">IF(BF$5-$I$5&lt;$A108-1," ",IF(BF$5-$I$5+1&gt;'Primary Inputs Alt'!$C$17,0,(SUM(OFFSET($I$76,0,BF$5-$I$5-$A108+1)))*$C108))</f>
        <v>0</v>
      </c>
      <c r="BG108" s="134"/>
      <c r="BH108" s="134"/>
      <c r="BI108" s="134"/>
      <c r="BJ108" s="134"/>
      <c r="BK108" s="134"/>
      <c r="BL108" s="134"/>
      <c r="BM108" s="134"/>
      <c r="BN108" s="134"/>
      <c r="BO108" s="134"/>
      <c r="BP108" s="134"/>
      <c r="BQ108" s="134"/>
      <c r="BR108" s="134"/>
      <c r="BS108" s="134"/>
      <c r="BT108" s="134"/>
      <c r="BU108" s="134"/>
      <c r="BV108" s="134"/>
      <c r="BW108" s="134"/>
      <c r="BX108" s="134"/>
      <c r="BY108" s="134"/>
      <c r="BZ108" s="134"/>
      <c r="CA108" s="134"/>
      <c r="CB108" s="134"/>
      <c r="CC108" s="134"/>
      <c r="CD108" s="134"/>
      <c r="CE108" s="134"/>
      <c r="CF108" s="134"/>
      <c r="CG108" s="134"/>
      <c r="CH108" s="134"/>
      <c r="CI108" s="134"/>
      <c r="CJ108" s="134"/>
      <c r="CK108" s="134"/>
      <c r="CL108" s="134"/>
      <c r="CM108" s="134"/>
      <c r="CN108" s="134"/>
      <c r="CO108" s="134"/>
      <c r="CP108" s="134"/>
      <c r="CQ108" s="134"/>
      <c r="CR108" s="134"/>
      <c r="CS108" s="134"/>
      <c r="CT108" s="134"/>
      <c r="CU108" s="134"/>
      <c r="CV108" s="134"/>
      <c r="CW108" s="134"/>
      <c r="CX108" s="134"/>
      <c r="CY108" s="134"/>
      <c r="CZ108" s="134"/>
    </row>
    <row r="109" spans="1:104">
      <c r="A109" s="134">
        <v>29</v>
      </c>
      <c r="B109" s="134" t="s">
        <v>201</v>
      </c>
      <c r="C109" s="134">
        <f ca="1">OFFSET('Primary Inputs Alt'!$E$12,0,$A109-1)</f>
        <v>0</v>
      </c>
      <c r="I109" s="186" t="str">
        <f ca="1">IF(I$5-$I$5&lt;$A109-1," ",IF(I$5-$I$5+1&gt;'Primary Inputs Alt'!$C$17,0,(SUM(OFFSET($I$76,0,I$5-$I$5-$A109+1)))*$C109))</f>
        <v xml:space="preserve"> </v>
      </c>
      <c r="J109" s="186" t="str">
        <f ca="1">IF(J$5-$I$5&lt;$A109-1," ",IF(J$5-$I$5+1&gt;'Primary Inputs Alt'!$C$17,0,(SUM(OFFSET($I$76,0,J$5-$I$5-$A109+1)))*$C109))</f>
        <v xml:space="preserve"> </v>
      </c>
      <c r="K109" s="186" t="str">
        <f ca="1">IF(K$5-$I$5&lt;$A109-1," ",IF(K$5-$I$5+1&gt;'Primary Inputs Alt'!$C$17,0,(SUM(OFFSET($I$76,0,K$5-$I$5-$A109+1)))*$C109))</f>
        <v xml:space="preserve"> </v>
      </c>
      <c r="L109" s="186" t="str">
        <f ca="1">IF(L$5-$I$5&lt;$A109-1," ",IF(L$5-$I$5+1&gt;'Primary Inputs Alt'!$C$17,0,(SUM(OFFSET($I$76,0,L$5-$I$5-$A109+1)))*$C109))</f>
        <v xml:space="preserve"> </v>
      </c>
      <c r="M109" s="186" t="str">
        <f ca="1">IF(M$5-$I$5&lt;$A109-1," ",IF(M$5-$I$5+1&gt;'Primary Inputs Alt'!$C$17,0,(SUM(OFFSET($I$76,0,M$5-$I$5-$A109+1)))*$C109))</f>
        <v xml:space="preserve"> </v>
      </c>
      <c r="N109" s="186" t="str">
        <f ca="1">IF(N$5-$I$5&lt;$A109-1," ",IF(N$5-$I$5+1&gt;'Primary Inputs Alt'!$C$17,0,(SUM(OFFSET($I$76,0,N$5-$I$5-$A109+1)))*$C109))</f>
        <v xml:space="preserve"> </v>
      </c>
      <c r="O109" s="186" t="str">
        <f ca="1">IF(O$5-$I$5&lt;$A109-1," ",IF(O$5-$I$5+1&gt;'Primary Inputs Alt'!$C$17,0,(SUM(OFFSET($I$76,0,O$5-$I$5-$A109+1)))*$C109))</f>
        <v xml:space="preserve"> </v>
      </c>
      <c r="P109" s="186" t="str">
        <f ca="1">IF(P$5-$I$5&lt;$A109-1," ",IF(P$5-$I$5+1&gt;'Primary Inputs Alt'!$C$17,0,(SUM(OFFSET($I$76,0,P$5-$I$5-$A109+1)))*$C109))</f>
        <v xml:space="preserve"> </v>
      </c>
      <c r="Q109" s="186" t="str">
        <f ca="1">IF(Q$5-$I$5&lt;$A109-1," ",IF(Q$5-$I$5+1&gt;'Primary Inputs Alt'!$C$17,0,(SUM(OFFSET($I$76,0,Q$5-$I$5-$A109+1)))*$C109))</f>
        <v xml:space="preserve"> </v>
      </c>
      <c r="R109" s="186" t="str">
        <f ca="1">IF(R$5-$I$5&lt;$A109-1," ",IF(R$5-$I$5+1&gt;'Primary Inputs Alt'!$C$17,0,(SUM(OFFSET($I$76,0,R$5-$I$5-$A109+1)))*$C109))</f>
        <v xml:space="preserve"> </v>
      </c>
      <c r="S109" s="186" t="str">
        <f ca="1">IF(S$5-$I$5&lt;$A109-1," ",IF(S$5-$I$5+1&gt;'Primary Inputs Alt'!$C$17,0,(SUM(OFFSET($I$76,0,S$5-$I$5-$A109+1)))*$C109))</f>
        <v xml:space="preserve"> </v>
      </c>
      <c r="T109" s="186" t="str">
        <f ca="1">IF(T$5-$I$5&lt;$A109-1," ",IF(T$5-$I$5+1&gt;'Primary Inputs Alt'!$C$17,0,(SUM(OFFSET($I$76,0,T$5-$I$5-$A109+1)))*$C109))</f>
        <v xml:space="preserve"> </v>
      </c>
      <c r="U109" s="186" t="str">
        <f ca="1">IF(U$5-$I$5&lt;$A109-1," ",IF(U$5-$I$5+1&gt;'Primary Inputs Alt'!$C$17,0,(SUM(OFFSET($I$76,0,U$5-$I$5-$A109+1)))*$C109))</f>
        <v xml:space="preserve"> </v>
      </c>
      <c r="V109" s="186" t="str">
        <f ca="1">IF(V$5-$I$5&lt;$A109-1," ",IF(V$5-$I$5+1&gt;'Primary Inputs Alt'!$C$17,0,(SUM(OFFSET($I$76,0,V$5-$I$5-$A109+1)))*$C109))</f>
        <v xml:space="preserve"> </v>
      </c>
      <c r="W109" s="186" t="str">
        <f ca="1">IF(W$5-$I$5&lt;$A109-1," ",IF(W$5-$I$5+1&gt;'Primary Inputs Alt'!$C$17,0,(SUM(OFFSET($I$76,0,W$5-$I$5-$A109+1)))*$C109))</f>
        <v xml:space="preserve"> </v>
      </c>
      <c r="X109" s="186" t="str">
        <f ca="1">IF(X$5-$I$5&lt;$A109-1," ",IF(X$5-$I$5+1&gt;'Primary Inputs Alt'!$C$17,0,(SUM(OFFSET($I$76,0,X$5-$I$5-$A109+1)))*$C109))</f>
        <v xml:space="preserve"> </v>
      </c>
      <c r="Y109" s="186" t="str">
        <f ca="1">IF(Y$5-$I$5&lt;$A109-1," ",IF(Y$5-$I$5+1&gt;'Primary Inputs Alt'!$C$17,0,(SUM(OFFSET($I$76,0,Y$5-$I$5-$A109+1)))*$C109))</f>
        <v xml:space="preserve"> </v>
      </c>
      <c r="Z109" s="186" t="str">
        <f ca="1">IF(Z$5-$I$5&lt;$A109-1," ",IF(Z$5-$I$5+1&gt;'Primary Inputs Alt'!$C$17,0,(SUM(OFFSET($I$76,0,Z$5-$I$5-$A109+1)))*$C109))</f>
        <v xml:space="preserve"> </v>
      </c>
      <c r="AA109" s="186" t="str">
        <f ca="1">IF(AA$5-$I$5&lt;$A109-1," ",IF(AA$5-$I$5+1&gt;'Primary Inputs Alt'!$C$17,0,(SUM(OFFSET($I$76,0,AA$5-$I$5-$A109+1)))*$C109))</f>
        <v xml:space="preserve"> </v>
      </c>
      <c r="AB109" s="186" t="str">
        <f ca="1">IF(AB$5-$I$5&lt;$A109-1," ",IF(AB$5-$I$5+1&gt;'Primary Inputs Alt'!$C$17,0,(SUM(OFFSET($I$76,0,AB$5-$I$5-$A109+1)))*$C109))</f>
        <v xml:space="preserve"> </v>
      </c>
      <c r="AC109" s="186" t="str">
        <f ca="1">IF(AC$5-$I$5&lt;$A109-1," ",IF(AC$5-$I$5+1&gt;'Primary Inputs Alt'!$C$17,0,(SUM(OFFSET($I$76,0,AC$5-$I$5-$A109+1)))*$C109))</f>
        <v xml:space="preserve"> </v>
      </c>
      <c r="AD109" s="186" t="str">
        <f ca="1">IF(AD$5-$I$5&lt;$A109-1," ",IF(AD$5-$I$5+1&gt;'Primary Inputs Alt'!$C$17,0,(SUM(OFFSET($I$76,0,AD$5-$I$5-$A109+1)))*$C109))</f>
        <v xml:space="preserve"> </v>
      </c>
      <c r="AE109" s="186" t="str">
        <f ca="1">IF(AE$5-$I$5&lt;$A109-1," ",IF(AE$5-$I$5+1&gt;'Primary Inputs Alt'!$C$17,0,(SUM(OFFSET($I$76,0,AE$5-$I$5-$A109+1)))*$C109))</f>
        <v xml:space="preserve"> </v>
      </c>
      <c r="AF109" s="186" t="str">
        <f ca="1">IF(AF$5-$I$5&lt;$A109-1," ",IF(AF$5-$I$5+1&gt;'Primary Inputs Alt'!$C$17,0,(SUM(OFFSET($I$76,0,AF$5-$I$5-$A109+1)))*$C109))</f>
        <v xml:space="preserve"> </v>
      </c>
      <c r="AG109" s="186" t="str">
        <f ca="1">IF(AG$5-$I$5&lt;$A109-1," ",IF(AG$5-$I$5+1&gt;'Primary Inputs Alt'!$C$17,0,(SUM(OFFSET($I$76,0,AG$5-$I$5-$A109+1)))*$C109))</f>
        <v xml:space="preserve"> </v>
      </c>
      <c r="AH109" s="186" t="str">
        <f ca="1">IF(AH$5-$I$5&lt;$A109-1," ",IF(AH$5-$I$5+1&gt;'Primary Inputs Alt'!$C$17,0,(SUM(OFFSET($I$76,0,AH$5-$I$5-$A109+1)))*$C109))</f>
        <v xml:space="preserve"> </v>
      </c>
      <c r="AI109" s="186" t="str">
        <f ca="1">IF(AI$5-$I$5&lt;$A109-1," ",IF(AI$5-$I$5+1&gt;'Primary Inputs Alt'!$C$17,0,(SUM(OFFSET($I$76,0,AI$5-$I$5-$A109+1)))*$C109))</f>
        <v xml:space="preserve"> </v>
      </c>
      <c r="AJ109" s="186" t="str">
        <f ca="1">IF(AJ$5-$I$5&lt;$A109-1," ",IF(AJ$5-$I$5+1&gt;'Primary Inputs Alt'!$C$17,0,(SUM(OFFSET($I$76,0,AJ$5-$I$5-$A109+1)))*$C109))</f>
        <v xml:space="preserve"> </v>
      </c>
      <c r="AK109" s="186">
        <f ca="1">IF(AK$5-$I$5&lt;$A109-1," ",IF(AK$5-$I$5+1&gt;'Primary Inputs Alt'!$C$17,0,(SUM(OFFSET($I$76,0,AK$5-$I$5-$A109+1)))*$C109))</f>
        <v>0</v>
      </c>
      <c r="AL109" s="186">
        <f ca="1">IF(AL$5-$I$5&lt;$A109-1," ",IF(AL$5-$I$5+1&gt;'Primary Inputs Alt'!$C$17,0,(SUM(OFFSET($I$76,0,AL$5-$I$5-$A109+1)))*$C109))</f>
        <v>0</v>
      </c>
      <c r="AM109" s="186">
        <f ca="1">IF(AM$5-$I$5&lt;$A109-1," ",IF(AM$5-$I$5+1&gt;'Primary Inputs Alt'!$C$17,0,(SUM(OFFSET($I$76,0,AM$5-$I$5-$A109+1)))*$C109))</f>
        <v>0</v>
      </c>
      <c r="AN109" s="186">
        <f ca="1">IF(AN$5-$I$5&lt;$A109-1," ",IF(AN$5-$I$5+1&gt;'Primary Inputs Alt'!$C$17,0,(SUM(OFFSET($I$76,0,AN$5-$I$5-$A109+1)))*$C109))</f>
        <v>0</v>
      </c>
      <c r="AO109" s="186">
        <f ca="1">IF(AO$5-$I$5&lt;$A109-1," ",IF(AO$5-$I$5+1&gt;'Primary Inputs Alt'!$C$17,0,(SUM(OFFSET($I$76,0,AO$5-$I$5-$A109+1)))*$C109))</f>
        <v>0</v>
      </c>
      <c r="AP109" s="186">
        <f ca="1">IF(AP$5-$I$5&lt;$A109-1," ",IF(AP$5-$I$5+1&gt;'Primary Inputs Alt'!$C$17,0,(SUM(OFFSET($I$76,0,AP$5-$I$5-$A109+1)))*$C109))</f>
        <v>0</v>
      </c>
      <c r="AQ109" s="186">
        <f ca="1">IF(AQ$5-$I$5&lt;$A109-1," ",IF(AQ$5-$I$5+1&gt;'Primary Inputs Alt'!$C$17,0,(SUM(OFFSET($I$76,0,AQ$5-$I$5-$A109+1)))*$C109))</f>
        <v>0</v>
      </c>
      <c r="AR109" s="186">
        <f ca="1">IF(AR$5-$I$5&lt;$A109-1," ",IF(AR$5-$I$5+1&gt;'Primary Inputs Alt'!$C$17,0,(SUM(OFFSET($I$76,0,AR$5-$I$5-$A109+1)))*$C109))</f>
        <v>0</v>
      </c>
      <c r="AS109" s="186">
        <f ca="1">IF(AS$5-$I$5&lt;$A109-1," ",IF(AS$5-$I$5+1&gt;'Primary Inputs Alt'!$C$17,0,(SUM(OFFSET($I$76,0,AS$5-$I$5-$A109+1)))*$C109))</f>
        <v>0</v>
      </c>
      <c r="AT109" s="186">
        <f ca="1">IF(AT$5-$I$5&lt;$A109-1," ",IF(AT$5-$I$5+1&gt;'Primary Inputs Alt'!$C$17,0,(SUM(OFFSET($I$76,0,AT$5-$I$5-$A109+1)))*$C109))</f>
        <v>0</v>
      </c>
      <c r="AU109" s="186">
        <f ca="1">IF(AU$5-$I$5&lt;$A109-1," ",IF(AU$5-$I$5+1&gt;'Primary Inputs Alt'!$C$17,0,(SUM(OFFSET($I$76,0,AU$5-$I$5-$A109+1)))*$C109))</f>
        <v>0</v>
      </c>
      <c r="AV109" s="186">
        <f ca="1">IF(AV$5-$I$5&lt;$A109-1," ",IF(AV$5-$I$5+1&gt;'Primary Inputs Alt'!$C$17,0,(SUM(OFFSET($I$76,0,AV$5-$I$5-$A109+1)))*$C109))</f>
        <v>0</v>
      </c>
      <c r="AW109" s="186">
        <f ca="1">IF(AW$5-$I$5&lt;$A109-1," ",IF(AW$5-$I$5+1&gt;'Primary Inputs Alt'!$C$17,0,(SUM(OFFSET($I$76,0,AW$5-$I$5-$A109+1)))*$C109))</f>
        <v>0</v>
      </c>
      <c r="AX109" s="186">
        <f ca="1">IF(AX$5-$I$5&lt;$A109-1," ",IF(AX$5-$I$5+1&gt;'Primary Inputs Alt'!$C$17,0,(SUM(OFFSET($I$76,0,AX$5-$I$5-$A109+1)))*$C109))</f>
        <v>0</v>
      </c>
      <c r="AY109" s="186">
        <f ca="1">IF(AY$5-$I$5&lt;$A109-1," ",IF(AY$5-$I$5+1&gt;'Primary Inputs Alt'!$C$17,0,(SUM(OFFSET($I$76,0,AY$5-$I$5-$A109+1)))*$C109))</f>
        <v>0</v>
      </c>
      <c r="AZ109" s="186">
        <f ca="1">IF(AZ$5-$I$5&lt;$A109-1," ",IF(AZ$5-$I$5+1&gt;'Primary Inputs Alt'!$C$17,0,(SUM(OFFSET($I$76,0,AZ$5-$I$5-$A109+1)))*$C109))</f>
        <v>0</v>
      </c>
      <c r="BA109" s="186">
        <f ca="1">IF(BA$5-$I$5&lt;$A109-1," ",IF(BA$5-$I$5+1&gt;'Primary Inputs Alt'!$C$17,0,(SUM(OFFSET($I$76,0,BA$5-$I$5-$A109+1)))*$C109))</f>
        <v>0</v>
      </c>
      <c r="BB109" s="186">
        <f ca="1">IF(BB$5-$I$5&lt;$A109-1," ",IF(BB$5-$I$5+1&gt;'Primary Inputs Alt'!$C$17,0,(SUM(OFFSET($I$76,0,BB$5-$I$5-$A109+1)))*$C109))</f>
        <v>0</v>
      </c>
      <c r="BC109" s="186">
        <f ca="1">IF(BC$5-$I$5&lt;$A109-1," ",IF(BC$5-$I$5+1&gt;'Primary Inputs Alt'!$C$17,0,(SUM(OFFSET($I$76,0,BC$5-$I$5-$A109+1)))*$C109))</f>
        <v>0</v>
      </c>
      <c r="BD109" s="186">
        <f ca="1">IF(BD$5-$I$5&lt;$A109-1," ",IF(BD$5-$I$5+1&gt;'Primary Inputs Alt'!$C$17,0,(SUM(OFFSET($I$76,0,BD$5-$I$5-$A109+1)))*$C109))</f>
        <v>0</v>
      </c>
      <c r="BE109" s="186">
        <f ca="1">IF(BE$5-$I$5&lt;$A109-1," ",IF(BE$5-$I$5+1&gt;'Primary Inputs Alt'!$C$17,0,(SUM(OFFSET($I$76,0,BE$5-$I$5-$A109+1)))*$C109))</f>
        <v>0</v>
      </c>
      <c r="BF109" s="186">
        <f ca="1">IF(BF$5-$I$5&lt;$A109-1," ",IF(BF$5-$I$5+1&gt;'Primary Inputs Alt'!$C$17,0,(SUM(OFFSET($I$76,0,BF$5-$I$5-$A109+1)))*$C109))</f>
        <v>0</v>
      </c>
      <c r="BG109" s="134"/>
      <c r="BH109" s="134"/>
      <c r="BI109" s="134"/>
      <c r="BJ109" s="134"/>
      <c r="BK109" s="134"/>
      <c r="BL109" s="134"/>
      <c r="BM109" s="134"/>
      <c r="BN109" s="134"/>
      <c r="BO109" s="134"/>
      <c r="BP109" s="134"/>
      <c r="BQ109" s="134"/>
      <c r="BR109" s="134"/>
      <c r="BS109" s="134"/>
      <c r="BT109" s="134"/>
      <c r="BU109" s="134"/>
      <c r="BV109" s="134"/>
      <c r="BW109" s="134"/>
      <c r="BX109" s="134"/>
      <c r="BY109" s="134"/>
      <c r="BZ109" s="134"/>
      <c r="CA109" s="134"/>
      <c r="CB109" s="134"/>
      <c r="CC109" s="134"/>
      <c r="CD109" s="134"/>
      <c r="CE109" s="134"/>
      <c r="CF109" s="134"/>
      <c r="CG109" s="134"/>
      <c r="CH109" s="134"/>
      <c r="CI109" s="134"/>
      <c r="CJ109" s="134"/>
      <c r="CK109" s="134"/>
      <c r="CL109" s="134"/>
      <c r="CM109" s="134"/>
      <c r="CN109" s="134"/>
      <c r="CO109" s="134"/>
      <c r="CP109" s="134"/>
      <c r="CQ109" s="134"/>
      <c r="CR109" s="134"/>
      <c r="CS109" s="134"/>
      <c r="CT109" s="134"/>
      <c r="CU109" s="134"/>
      <c r="CV109" s="134"/>
      <c r="CW109" s="134"/>
      <c r="CX109" s="134"/>
      <c r="CY109" s="134"/>
      <c r="CZ109" s="134"/>
    </row>
    <row r="110" spans="1:104">
      <c r="A110" s="134">
        <v>30</v>
      </c>
      <c r="B110" s="134" t="s">
        <v>202</v>
      </c>
      <c r="C110" s="134">
        <f ca="1">OFFSET('Primary Inputs Alt'!$E$12,0,$A110-1)</f>
        <v>0</v>
      </c>
      <c r="I110" s="186" t="str">
        <f ca="1">IF(I$5-$I$5&lt;$A110-1," ",IF(I$5-$I$5+1&gt;'Primary Inputs Alt'!$C$17,0,(SUM(OFFSET($I$76,0,I$5-$I$5-$A110+1)))*$C110))</f>
        <v xml:space="preserve"> </v>
      </c>
      <c r="J110" s="186" t="str">
        <f ca="1">IF(J$5-$I$5&lt;$A110-1," ",IF(J$5-$I$5+1&gt;'Primary Inputs Alt'!$C$17,0,(SUM(OFFSET($I$76,0,J$5-$I$5-$A110+1)))*$C110))</f>
        <v xml:space="preserve"> </v>
      </c>
      <c r="K110" s="186" t="str">
        <f ca="1">IF(K$5-$I$5&lt;$A110-1," ",IF(K$5-$I$5+1&gt;'Primary Inputs Alt'!$C$17,0,(SUM(OFFSET($I$76,0,K$5-$I$5-$A110+1)))*$C110))</f>
        <v xml:space="preserve"> </v>
      </c>
      <c r="L110" s="186" t="str">
        <f ca="1">IF(L$5-$I$5&lt;$A110-1," ",IF(L$5-$I$5+1&gt;'Primary Inputs Alt'!$C$17,0,(SUM(OFFSET($I$76,0,L$5-$I$5-$A110+1)))*$C110))</f>
        <v xml:space="preserve"> </v>
      </c>
      <c r="M110" s="186" t="str">
        <f ca="1">IF(M$5-$I$5&lt;$A110-1," ",IF(M$5-$I$5+1&gt;'Primary Inputs Alt'!$C$17,0,(SUM(OFFSET($I$76,0,M$5-$I$5-$A110+1)))*$C110))</f>
        <v xml:space="preserve"> </v>
      </c>
      <c r="N110" s="186" t="str">
        <f ca="1">IF(N$5-$I$5&lt;$A110-1," ",IF(N$5-$I$5+1&gt;'Primary Inputs Alt'!$C$17,0,(SUM(OFFSET($I$76,0,N$5-$I$5-$A110+1)))*$C110))</f>
        <v xml:space="preserve"> </v>
      </c>
      <c r="O110" s="186" t="str">
        <f ca="1">IF(O$5-$I$5&lt;$A110-1," ",IF(O$5-$I$5+1&gt;'Primary Inputs Alt'!$C$17,0,(SUM(OFFSET($I$76,0,O$5-$I$5-$A110+1)))*$C110))</f>
        <v xml:space="preserve"> </v>
      </c>
      <c r="P110" s="186" t="str">
        <f ca="1">IF(P$5-$I$5&lt;$A110-1," ",IF(P$5-$I$5+1&gt;'Primary Inputs Alt'!$C$17,0,(SUM(OFFSET($I$76,0,P$5-$I$5-$A110+1)))*$C110))</f>
        <v xml:space="preserve"> </v>
      </c>
      <c r="Q110" s="186" t="str">
        <f ca="1">IF(Q$5-$I$5&lt;$A110-1," ",IF(Q$5-$I$5+1&gt;'Primary Inputs Alt'!$C$17,0,(SUM(OFFSET($I$76,0,Q$5-$I$5-$A110+1)))*$C110))</f>
        <v xml:space="preserve"> </v>
      </c>
      <c r="R110" s="186" t="str">
        <f ca="1">IF(R$5-$I$5&lt;$A110-1," ",IF(R$5-$I$5+1&gt;'Primary Inputs Alt'!$C$17,0,(SUM(OFFSET($I$76,0,R$5-$I$5-$A110+1)))*$C110))</f>
        <v xml:space="preserve"> </v>
      </c>
      <c r="S110" s="186" t="str">
        <f ca="1">IF(S$5-$I$5&lt;$A110-1," ",IF(S$5-$I$5+1&gt;'Primary Inputs Alt'!$C$17,0,(SUM(OFFSET($I$76,0,S$5-$I$5-$A110+1)))*$C110))</f>
        <v xml:space="preserve"> </v>
      </c>
      <c r="T110" s="186" t="str">
        <f ca="1">IF(T$5-$I$5&lt;$A110-1," ",IF(T$5-$I$5+1&gt;'Primary Inputs Alt'!$C$17,0,(SUM(OFFSET($I$76,0,T$5-$I$5-$A110+1)))*$C110))</f>
        <v xml:space="preserve"> </v>
      </c>
      <c r="U110" s="186" t="str">
        <f ca="1">IF(U$5-$I$5&lt;$A110-1," ",IF(U$5-$I$5+1&gt;'Primary Inputs Alt'!$C$17,0,(SUM(OFFSET($I$76,0,U$5-$I$5-$A110+1)))*$C110))</f>
        <v xml:space="preserve"> </v>
      </c>
      <c r="V110" s="186" t="str">
        <f ca="1">IF(V$5-$I$5&lt;$A110-1," ",IF(V$5-$I$5+1&gt;'Primary Inputs Alt'!$C$17,0,(SUM(OFFSET($I$76,0,V$5-$I$5-$A110+1)))*$C110))</f>
        <v xml:space="preserve"> </v>
      </c>
      <c r="W110" s="186" t="str">
        <f ca="1">IF(W$5-$I$5&lt;$A110-1," ",IF(W$5-$I$5+1&gt;'Primary Inputs Alt'!$C$17,0,(SUM(OFFSET($I$76,0,W$5-$I$5-$A110+1)))*$C110))</f>
        <v xml:space="preserve"> </v>
      </c>
      <c r="X110" s="186" t="str">
        <f ca="1">IF(X$5-$I$5&lt;$A110-1," ",IF(X$5-$I$5+1&gt;'Primary Inputs Alt'!$C$17,0,(SUM(OFFSET($I$76,0,X$5-$I$5-$A110+1)))*$C110))</f>
        <v xml:space="preserve"> </v>
      </c>
      <c r="Y110" s="186" t="str">
        <f ca="1">IF(Y$5-$I$5&lt;$A110-1," ",IF(Y$5-$I$5+1&gt;'Primary Inputs Alt'!$C$17,0,(SUM(OFFSET($I$76,0,Y$5-$I$5-$A110+1)))*$C110))</f>
        <v xml:space="preserve"> </v>
      </c>
      <c r="Z110" s="186" t="str">
        <f ca="1">IF(Z$5-$I$5&lt;$A110-1," ",IF(Z$5-$I$5+1&gt;'Primary Inputs Alt'!$C$17,0,(SUM(OFFSET($I$76,0,Z$5-$I$5-$A110+1)))*$C110))</f>
        <v xml:space="preserve"> </v>
      </c>
      <c r="AA110" s="186" t="str">
        <f ca="1">IF(AA$5-$I$5&lt;$A110-1," ",IF(AA$5-$I$5+1&gt;'Primary Inputs Alt'!$C$17,0,(SUM(OFFSET($I$76,0,AA$5-$I$5-$A110+1)))*$C110))</f>
        <v xml:space="preserve"> </v>
      </c>
      <c r="AB110" s="186" t="str">
        <f ca="1">IF(AB$5-$I$5&lt;$A110-1," ",IF(AB$5-$I$5+1&gt;'Primary Inputs Alt'!$C$17,0,(SUM(OFFSET($I$76,0,AB$5-$I$5-$A110+1)))*$C110))</f>
        <v xml:space="preserve"> </v>
      </c>
      <c r="AC110" s="186" t="str">
        <f ca="1">IF(AC$5-$I$5&lt;$A110-1," ",IF(AC$5-$I$5+1&gt;'Primary Inputs Alt'!$C$17,0,(SUM(OFFSET($I$76,0,AC$5-$I$5-$A110+1)))*$C110))</f>
        <v xml:space="preserve"> </v>
      </c>
      <c r="AD110" s="186" t="str">
        <f ca="1">IF(AD$5-$I$5&lt;$A110-1," ",IF(AD$5-$I$5+1&gt;'Primary Inputs Alt'!$C$17,0,(SUM(OFFSET($I$76,0,AD$5-$I$5-$A110+1)))*$C110))</f>
        <v xml:space="preserve"> </v>
      </c>
      <c r="AE110" s="186" t="str">
        <f ca="1">IF(AE$5-$I$5&lt;$A110-1," ",IF(AE$5-$I$5+1&gt;'Primary Inputs Alt'!$C$17,0,(SUM(OFFSET($I$76,0,AE$5-$I$5-$A110+1)))*$C110))</f>
        <v xml:space="preserve"> </v>
      </c>
      <c r="AF110" s="186" t="str">
        <f ca="1">IF(AF$5-$I$5&lt;$A110-1," ",IF(AF$5-$I$5+1&gt;'Primary Inputs Alt'!$C$17,0,(SUM(OFFSET($I$76,0,AF$5-$I$5-$A110+1)))*$C110))</f>
        <v xml:space="preserve"> </v>
      </c>
      <c r="AG110" s="186" t="str">
        <f ca="1">IF(AG$5-$I$5&lt;$A110-1," ",IF(AG$5-$I$5+1&gt;'Primary Inputs Alt'!$C$17,0,(SUM(OFFSET($I$76,0,AG$5-$I$5-$A110+1)))*$C110))</f>
        <v xml:space="preserve"> </v>
      </c>
      <c r="AH110" s="186" t="str">
        <f ca="1">IF(AH$5-$I$5&lt;$A110-1," ",IF(AH$5-$I$5+1&gt;'Primary Inputs Alt'!$C$17,0,(SUM(OFFSET($I$76,0,AH$5-$I$5-$A110+1)))*$C110))</f>
        <v xml:space="preserve"> </v>
      </c>
      <c r="AI110" s="186" t="str">
        <f ca="1">IF(AI$5-$I$5&lt;$A110-1," ",IF(AI$5-$I$5+1&gt;'Primary Inputs Alt'!$C$17,0,(SUM(OFFSET($I$76,0,AI$5-$I$5-$A110+1)))*$C110))</f>
        <v xml:space="preserve"> </v>
      </c>
      <c r="AJ110" s="186" t="str">
        <f ca="1">IF(AJ$5-$I$5&lt;$A110-1," ",IF(AJ$5-$I$5+1&gt;'Primary Inputs Alt'!$C$17,0,(SUM(OFFSET($I$76,0,AJ$5-$I$5-$A110+1)))*$C110))</f>
        <v xml:space="preserve"> </v>
      </c>
      <c r="AK110" s="186" t="str">
        <f ca="1">IF(AK$5-$I$5&lt;$A110-1," ",IF(AK$5-$I$5+1&gt;'Primary Inputs Alt'!$C$17,0,(SUM(OFFSET($I$76,0,AK$5-$I$5-$A110+1)))*$C110))</f>
        <v xml:space="preserve"> </v>
      </c>
      <c r="AL110" s="186">
        <f ca="1">IF(AL$5-$I$5&lt;$A110-1," ",IF(AL$5-$I$5+1&gt;'Primary Inputs Alt'!$C$17,0,(SUM(OFFSET($I$76,0,AL$5-$I$5-$A110+1)))*$C110))</f>
        <v>0</v>
      </c>
      <c r="AM110" s="186">
        <f ca="1">IF(AM$5-$I$5&lt;$A110-1," ",IF(AM$5-$I$5+1&gt;'Primary Inputs Alt'!$C$17,0,(SUM(OFFSET($I$76,0,AM$5-$I$5-$A110+1)))*$C110))</f>
        <v>0</v>
      </c>
      <c r="AN110" s="186">
        <f ca="1">IF(AN$5-$I$5&lt;$A110-1," ",IF(AN$5-$I$5+1&gt;'Primary Inputs Alt'!$C$17,0,(SUM(OFFSET($I$76,0,AN$5-$I$5-$A110+1)))*$C110))</f>
        <v>0</v>
      </c>
      <c r="AO110" s="186">
        <f ca="1">IF(AO$5-$I$5&lt;$A110-1," ",IF(AO$5-$I$5+1&gt;'Primary Inputs Alt'!$C$17,0,(SUM(OFFSET($I$76,0,AO$5-$I$5-$A110+1)))*$C110))</f>
        <v>0</v>
      </c>
      <c r="AP110" s="186">
        <f ca="1">IF(AP$5-$I$5&lt;$A110-1," ",IF(AP$5-$I$5+1&gt;'Primary Inputs Alt'!$C$17,0,(SUM(OFFSET($I$76,0,AP$5-$I$5-$A110+1)))*$C110))</f>
        <v>0</v>
      </c>
      <c r="AQ110" s="186">
        <f ca="1">IF(AQ$5-$I$5&lt;$A110-1," ",IF(AQ$5-$I$5+1&gt;'Primary Inputs Alt'!$C$17,0,(SUM(OFFSET($I$76,0,AQ$5-$I$5-$A110+1)))*$C110))</f>
        <v>0</v>
      </c>
      <c r="AR110" s="186">
        <f ca="1">IF(AR$5-$I$5&lt;$A110-1," ",IF(AR$5-$I$5+1&gt;'Primary Inputs Alt'!$C$17,0,(SUM(OFFSET($I$76,0,AR$5-$I$5-$A110+1)))*$C110))</f>
        <v>0</v>
      </c>
      <c r="AS110" s="186">
        <f ca="1">IF(AS$5-$I$5&lt;$A110-1," ",IF(AS$5-$I$5+1&gt;'Primary Inputs Alt'!$C$17,0,(SUM(OFFSET($I$76,0,AS$5-$I$5-$A110+1)))*$C110))</f>
        <v>0</v>
      </c>
      <c r="AT110" s="186">
        <f ca="1">IF(AT$5-$I$5&lt;$A110-1," ",IF(AT$5-$I$5+1&gt;'Primary Inputs Alt'!$C$17,0,(SUM(OFFSET($I$76,0,AT$5-$I$5-$A110+1)))*$C110))</f>
        <v>0</v>
      </c>
      <c r="AU110" s="186">
        <f ca="1">IF(AU$5-$I$5&lt;$A110-1," ",IF(AU$5-$I$5+1&gt;'Primary Inputs Alt'!$C$17,0,(SUM(OFFSET($I$76,0,AU$5-$I$5-$A110+1)))*$C110))</f>
        <v>0</v>
      </c>
      <c r="AV110" s="186">
        <f ca="1">IF(AV$5-$I$5&lt;$A110-1," ",IF(AV$5-$I$5+1&gt;'Primary Inputs Alt'!$C$17,0,(SUM(OFFSET($I$76,0,AV$5-$I$5-$A110+1)))*$C110))</f>
        <v>0</v>
      </c>
      <c r="AW110" s="186">
        <f ca="1">IF(AW$5-$I$5&lt;$A110-1," ",IF(AW$5-$I$5+1&gt;'Primary Inputs Alt'!$C$17,0,(SUM(OFFSET($I$76,0,AW$5-$I$5-$A110+1)))*$C110))</f>
        <v>0</v>
      </c>
      <c r="AX110" s="186">
        <f ca="1">IF(AX$5-$I$5&lt;$A110-1," ",IF(AX$5-$I$5+1&gt;'Primary Inputs Alt'!$C$17,0,(SUM(OFFSET($I$76,0,AX$5-$I$5-$A110+1)))*$C110))</f>
        <v>0</v>
      </c>
      <c r="AY110" s="186">
        <f ca="1">IF(AY$5-$I$5&lt;$A110-1," ",IF(AY$5-$I$5+1&gt;'Primary Inputs Alt'!$C$17,0,(SUM(OFFSET($I$76,0,AY$5-$I$5-$A110+1)))*$C110))</f>
        <v>0</v>
      </c>
      <c r="AZ110" s="186">
        <f ca="1">IF(AZ$5-$I$5&lt;$A110-1," ",IF(AZ$5-$I$5+1&gt;'Primary Inputs Alt'!$C$17,0,(SUM(OFFSET($I$76,0,AZ$5-$I$5-$A110+1)))*$C110))</f>
        <v>0</v>
      </c>
      <c r="BA110" s="186">
        <f ca="1">IF(BA$5-$I$5&lt;$A110-1," ",IF(BA$5-$I$5+1&gt;'Primary Inputs Alt'!$C$17,0,(SUM(OFFSET($I$76,0,BA$5-$I$5-$A110+1)))*$C110))</f>
        <v>0</v>
      </c>
      <c r="BB110" s="186">
        <f ca="1">IF(BB$5-$I$5&lt;$A110-1," ",IF(BB$5-$I$5+1&gt;'Primary Inputs Alt'!$C$17,0,(SUM(OFFSET($I$76,0,BB$5-$I$5-$A110+1)))*$C110))</f>
        <v>0</v>
      </c>
      <c r="BC110" s="186">
        <f ca="1">IF(BC$5-$I$5&lt;$A110-1," ",IF(BC$5-$I$5+1&gt;'Primary Inputs Alt'!$C$17,0,(SUM(OFFSET($I$76,0,BC$5-$I$5-$A110+1)))*$C110))</f>
        <v>0</v>
      </c>
      <c r="BD110" s="186">
        <f ca="1">IF(BD$5-$I$5&lt;$A110-1," ",IF(BD$5-$I$5+1&gt;'Primary Inputs Alt'!$C$17,0,(SUM(OFFSET($I$76,0,BD$5-$I$5-$A110+1)))*$C110))</f>
        <v>0</v>
      </c>
      <c r="BE110" s="186">
        <f ca="1">IF(BE$5-$I$5&lt;$A110-1," ",IF(BE$5-$I$5+1&gt;'Primary Inputs Alt'!$C$17,0,(SUM(OFFSET($I$76,0,BE$5-$I$5-$A110+1)))*$C110))</f>
        <v>0</v>
      </c>
      <c r="BF110" s="186">
        <f ca="1">IF(BF$5-$I$5&lt;$A110-1," ",IF(BF$5-$I$5+1&gt;'Primary Inputs Alt'!$C$17,0,(SUM(OFFSET($I$76,0,BF$5-$I$5-$A110+1)))*$C110))</f>
        <v>0</v>
      </c>
      <c r="BG110" s="134"/>
      <c r="BH110" s="134"/>
      <c r="BI110" s="134"/>
      <c r="BJ110" s="134"/>
      <c r="BK110" s="134"/>
      <c r="BL110" s="134"/>
      <c r="BM110" s="134"/>
      <c r="BN110" s="134"/>
      <c r="BO110" s="134"/>
      <c r="BP110" s="134"/>
      <c r="BQ110" s="134"/>
      <c r="BR110" s="134"/>
      <c r="BS110" s="134"/>
      <c r="BT110" s="134"/>
      <c r="BU110" s="134"/>
      <c r="BV110" s="134"/>
      <c r="BW110" s="134"/>
      <c r="BX110" s="134"/>
      <c r="BY110" s="134"/>
      <c r="BZ110" s="134"/>
      <c r="CA110" s="134"/>
      <c r="CB110" s="134"/>
      <c r="CC110" s="134"/>
      <c r="CD110" s="134"/>
      <c r="CE110" s="134"/>
      <c r="CF110" s="134"/>
      <c r="CG110" s="134"/>
      <c r="CH110" s="134"/>
      <c r="CI110" s="134"/>
      <c r="CJ110" s="134"/>
      <c r="CK110" s="134"/>
      <c r="CL110" s="134"/>
      <c r="CM110" s="134"/>
      <c r="CN110" s="134"/>
      <c r="CO110" s="134"/>
      <c r="CP110" s="134"/>
      <c r="CQ110" s="134"/>
      <c r="CR110" s="134"/>
      <c r="CS110" s="134"/>
      <c r="CT110" s="134"/>
      <c r="CU110" s="134"/>
      <c r="CV110" s="134"/>
      <c r="CW110" s="134"/>
      <c r="CX110" s="134"/>
      <c r="CY110" s="134"/>
      <c r="CZ110" s="134"/>
    </row>
    <row r="111" spans="1:104">
      <c r="A111" s="134">
        <v>31</v>
      </c>
      <c r="B111" s="134" t="s">
        <v>203</v>
      </c>
      <c r="C111" s="134">
        <f ca="1">OFFSET('Primary Inputs Alt'!$E$12,0,$A111-1)</f>
        <v>0</v>
      </c>
      <c r="I111" s="186" t="str">
        <f ca="1">IF(I$5-$I$5&lt;$A111-1," ",IF(I$5-$I$5+1&gt;'Primary Inputs Alt'!$C$17,0,(SUM(OFFSET($I$76,0,I$5-$I$5-$A111+1)))*$C111))</f>
        <v xml:space="preserve"> </v>
      </c>
      <c r="J111" s="186" t="str">
        <f ca="1">IF(J$5-$I$5&lt;$A111-1," ",IF(J$5-$I$5+1&gt;'Primary Inputs Alt'!$C$17,0,(SUM(OFFSET($I$76,0,J$5-$I$5-$A111+1)))*$C111))</f>
        <v xml:space="preserve"> </v>
      </c>
      <c r="K111" s="186" t="str">
        <f ca="1">IF(K$5-$I$5&lt;$A111-1," ",IF(K$5-$I$5+1&gt;'Primary Inputs Alt'!$C$17,0,(SUM(OFFSET($I$76,0,K$5-$I$5-$A111+1)))*$C111))</f>
        <v xml:space="preserve"> </v>
      </c>
      <c r="L111" s="186" t="str">
        <f ca="1">IF(L$5-$I$5&lt;$A111-1," ",IF(L$5-$I$5+1&gt;'Primary Inputs Alt'!$C$17,0,(SUM(OFFSET($I$76,0,L$5-$I$5-$A111+1)))*$C111))</f>
        <v xml:space="preserve"> </v>
      </c>
      <c r="M111" s="186" t="str">
        <f ca="1">IF(M$5-$I$5&lt;$A111-1," ",IF(M$5-$I$5+1&gt;'Primary Inputs Alt'!$C$17,0,(SUM(OFFSET($I$76,0,M$5-$I$5-$A111+1)))*$C111))</f>
        <v xml:space="preserve"> </v>
      </c>
      <c r="N111" s="186" t="str">
        <f ca="1">IF(N$5-$I$5&lt;$A111-1," ",IF(N$5-$I$5+1&gt;'Primary Inputs Alt'!$C$17,0,(SUM(OFFSET($I$76,0,N$5-$I$5-$A111+1)))*$C111))</f>
        <v xml:space="preserve"> </v>
      </c>
      <c r="O111" s="186" t="str">
        <f ca="1">IF(O$5-$I$5&lt;$A111-1," ",IF(O$5-$I$5+1&gt;'Primary Inputs Alt'!$C$17,0,(SUM(OFFSET($I$76,0,O$5-$I$5-$A111+1)))*$C111))</f>
        <v xml:space="preserve"> </v>
      </c>
      <c r="P111" s="186" t="str">
        <f ca="1">IF(P$5-$I$5&lt;$A111-1," ",IF(P$5-$I$5+1&gt;'Primary Inputs Alt'!$C$17,0,(SUM(OFFSET($I$76,0,P$5-$I$5-$A111+1)))*$C111))</f>
        <v xml:space="preserve"> </v>
      </c>
      <c r="Q111" s="186" t="str">
        <f ca="1">IF(Q$5-$I$5&lt;$A111-1," ",IF(Q$5-$I$5+1&gt;'Primary Inputs Alt'!$C$17,0,(SUM(OFFSET($I$76,0,Q$5-$I$5-$A111+1)))*$C111))</f>
        <v xml:space="preserve"> </v>
      </c>
      <c r="R111" s="186" t="str">
        <f ca="1">IF(R$5-$I$5&lt;$A111-1," ",IF(R$5-$I$5+1&gt;'Primary Inputs Alt'!$C$17,0,(SUM(OFFSET($I$76,0,R$5-$I$5-$A111+1)))*$C111))</f>
        <v xml:space="preserve"> </v>
      </c>
      <c r="S111" s="186" t="str">
        <f ca="1">IF(S$5-$I$5&lt;$A111-1," ",IF(S$5-$I$5+1&gt;'Primary Inputs Alt'!$C$17,0,(SUM(OFFSET($I$76,0,S$5-$I$5-$A111+1)))*$C111))</f>
        <v xml:space="preserve"> </v>
      </c>
      <c r="T111" s="186" t="str">
        <f ca="1">IF(T$5-$I$5&lt;$A111-1," ",IF(T$5-$I$5+1&gt;'Primary Inputs Alt'!$C$17,0,(SUM(OFFSET($I$76,0,T$5-$I$5-$A111+1)))*$C111))</f>
        <v xml:space="preserve"> </v>
      </c>
      <c r="U111" s="186" t="str">
        <f ca="1">IF(U$5-$I$5&lt;$A111-1," ",IF(U$5-$I$5+1&gt;'Primary Inputs Alt'!$C$17,0,(SUM(OFFSET($I$76,0,U$5-$I$5-$A111+1)))*$C111))</f>
        <v xml:space="preserve"> </v>
      </c>
      <c r="V111" s="186" t="str">
        <f ca="1">IF(V$5-$I$5&lt;$A111-1," ",IF(V$5-$I$5+1&gt;'Primary Inputs Alt'!$C$17,0,(SUM(OFFSET($I$76,0,V$5-$I$5-$A111+1)))*$C111))</f>
        <v xml:space="preserve"> </v>
      </c>
      <c r="W111" s="186" t="str">
        <f ca="1">IF(W$5-$I$5&lt;$A111-1," ",IF(W$5-$I$5+1&gt;'Primary Inputs Alt'!$C$17,0,(SUM(OFFSET($I$76,0,W$5-$I$5-$A111+1)))*$C111))</f>
        <v xml:space="preserve"> </v>
      </c>
      <c r="X111" s="186" t="str">
        <f ca="1">IF(X$5-$I$5&lt;$A111-1," ",IF(X$5-$I$5+1&gt;'Primary Inputs Alt'!$C$17,0,(SUM(OFFSET($I$76,0,X$5-$I$5-$A111+1)))*$C111))</f>
        <v xml:space="preserve"> </v>
      </c>
      <c r="Y111" s="186" t="str">
        <f ca="1">IF(Y$5-$I$5&lt;$A111-1," ",IF(Y$5-$I$5+1&gt;'Primary Inputs Alt'!$C$17,0,(SUM(OFFSET($I$76,0,Y$5-$I$5-$A111+1)))*$C111))</f>
        <v xml:space="preserve"> </v>
      </c>
      <c r="Z111" s="186" t="str">
        <f ca="1">IF(Z$5-$I$5&lt;$A111-1," ",IF(Z$5-$I$5+1&gt;'Primary Inputs Alt'!$C$17,0,(SUM(OFFSET($I$76,0,Z$5-$I$5-$A111+1)))*$C111))</f>
        <v xml:space="preserve"> </v>
      </c>
      <c r="AA111" s="186" t="str">
        <f ca="1">IF(AA$5-$I$5&lt;$A111-1," ",IF(AA$5-$I$5+1&gt;'Primary Inputs Alt'!$C$17,0,(SUM(OFFSET($I$76,0,AA$5-$I$5-$A111+1)))*$C111))</f>
        <v xml:space="preserve"> </v>
      </c>
      <c r="AB111" s="186" t="str">
        <f ca="1">IF(AB$5-$I$5&lt;$A111-1," ",IF(AB$5-$I$5+1&gt;'Primary Inputs Alt'!$C$17,0,(SUM(OFFSET($I$76,0,AB$5-$I$5-$A111+1)))*$C111))</f>
        <v xml:space="preserve"> </v>
      </c>
      <c r="AC111" s="186" t="str">
        <f ca="1">IF(AC$5-$I$5&lt;$A111-1," ",IF(AC$5-$I$5+1&gt;'Primary Inputs Alt'!$C$17,0,(SUM(OFFSET($I$76,0,AC$5-$I$5-$A111+1)))*$C111))</f>
        <v xml:space="preserve"> </v>
      </c>
      <c r="AD111" s="186" t="str">
        <f ca="1">IF(AD$5-$I$5&lt;$A111-1," ",IF(AD$5-$I$5+1&gt;'Primary Inputs Alt'!$C$17,0,(SUM(OFFSET($I$76,0,AD$5-$I$5-$A111+1)))*$C111))</f>
        <v xml:space="preserve"> </v>
      </c>
      <c r="AE111" s="186" t="str">
        <f ca="1">IF(AE$5-$I$5&lt;$A111-1," ",IF(AE$5-$I$5+1&gt;'Primary Inputs Alt'!$C$17,0,(SUM(OFFSET($I$76,0,AE$5-$I$5-$A111+1)))*$C111))</f>
        <v xml:space="preserve"> </v>
      </c>
      <c r="AF111" s="186" t="str">
        <f ca="1">IF(AF$5-$I$5&lt;$A111-1," ",IF(AF$5-$I$5+1&gt;'Primary Inputs Alt'!$C$17,0,(SUM(OFFSET($I$76,0,AF$5-$I$5-$A111+1)))*$C111))</f>
        <v xml:space="preserve"> </v>
      </c>
      <c r="AG111" s="186" t="str">
        <f ca="1">IF(AG$5-$I$5&lt;$A111-1," ",IF(AG$5-$I$5+1&gt;'Primary Inputs Alt'!$C$17,0,(SUM(OFFSET($I$76,0,AG$5-$I$5-$A111+1)))*$C111))</f>
        <v xml:space="preserve"> </v>
      </c>
      <c r="AH111" s="186" t="str">
        <f ca="1">IF(AH$5-$I$5&lt;$A111-1," ",IF(AH$5-$I$5+1&gt;'Primary Inputs Alt'!$C$17,0,(SUM(OFFSET($I$76,0,AH$5-$I$5-$A111+1)))*$C111))</f>
        <v xml:space="preserve"> </v>
      </c>
      <c r="AI111" s="186" t="str">
        <f ca="1">IF(AI$5-$I$5&lt;$A111-1," ",IF(AI$5-$I$5+1&gt;'Primary Inputs Alt'!$C$17,0,(SUM(OFFSET($I$76,0,AI$5-$I$5-$A111+1)))*$C111))</f>
        <v xml:space="preserve"> </v>
      </c>
      <c r="AJ111" s="186" t="str">
        <f ca="1">IF(AJ$5-$I$5&lt;$A111-1," ",IF(AJ$5-$I$5+1&gt;'Primary Inputs Alt'!$C$17,0,(SUM(OFFSET($I$76,0,AJ$5-$I$5-$A111+1)))*$C111))</f>
        <v xml:space="preserve"> </v>
      </c>
      <c r="AK111" s="186" t="str">
        <f ca="1">IF(AK$5-$I$5&lt;$A111-1," ",IF(AK$5-$I$5+1&gt;'Primary Inputs Alt'!$C$17,0,(SUM(OFFSET($I$76,0,AK$5-$I$5-$A111+1)))*$C111))</f>
        <v xml:space="preserve"> </v>
      </c>
      <c r="AL111" s="186" t="str">
        <f ca="1">IF(AL$5-$I$5&lt;$A111-1," ",IF(AL$5-$I$5+1&gt;'Primary Inputs Alt'!$C$17,0,(SUM(OFFSET($I$76,0,AL$5-$I$5-$A111+1)))*$C111))</f>
        <v xml:space="preserve"> </v>
      </c>
      <c r="AM111" s="186">
        <f ca="1">IF(AM$5-$I$5&lt;$A111-1," ",IF(AM$5-$I$5+1&gt;'Primary Inputs Alt'!$C$17,0,(SUM(OFFSET($I$76,0,AM$5-$I$5-$A111+1)))*$C111))</f>
        <v>0</v>
      </c>
      <c r="AN111" s="186">
        <f ca="1">IF(AN$5-$I$5&lt;$A111-1," ",IF(AN$5-$I$5+1&gt;'Primary Inputs Alt'!$C$17,0,(SUM(OFFSET($I$76,0,AN$5-$I$5-$A111+1)))*$C111))</f>
        <v>0</v>
      </c>
      <c r="AO111" s="186">
        <f ca="1">IF(AO$5-$I$5&lt;$A111-1," ",IF(AO$5-$I$5+1&gt;'Primary Inputs Alt'!$C$17,0,(SUM(OFFSET($I$76,0,AO$5-$I$5-$A111+1)))*$C111))</f>
        <v>0</v>
      </c>
      <c r="AP111" s="186">
        <f ca="1">IF(AP$5-$I$5&lt;$A111-1," ",IF(AP$5-$I$5+1&gt;'Primary Inputs Alt'!$C$17,0,(SUM(OFFSET($I$76,0,AP$5-$I$5-$A111+1)))*$C111))</f>
        <v>0</v>
      </c>
      <c r="AQ111" s="186">
        <f ca="1">IF(AQ$5-$I$5&lt;$A111-1," ",IF(AQ$5-$I$5+1&gt;'Primary Inputs Alt'!$C$17,0,(SUM(OFFSET($I$76,0,AQ$5-$I$5-$A111+1)))*$C111))</f>
        <v>0</v>
      </c>
      <c r="AR111" s="186">
        <f ca="1">IF(AR$5-$I$5&lt;$A111-1," ",IF(AR$5-$I$5+1&gt;'Primary Inputs Alt'!$C$17,0,(SUM(OFFSET($I$76,0,AR$5-$I$5-$A111+1)))*$C111))</f>
        <v>0</v>
      </c>
      <c r="AS111" s="186">
        <f ca="1">IF(AS$5-$I$5&lt;$A111-1," ",IF(AS$5-$I$5+1&gt;'Primary Inputs Alt'!$C$17,0,(SUM(OFFSET($I$76,0,AS$5-$I$5-$A111+1)))*$C111))</f>
        <v>0</v>
      </c>
      <c r="AT111" s="186">
        <f ca="1">IF(AT$5-$I$5&lt;$A111-1," ",IF(AT$5-$I$5+1&gt;'Primary Inputs Alt'!$C$17,0,(SUM(OFFSET($I$76,0,AT$5-$I$5-$A111+1)))*$C111))</f>
        <v>0</v>
      </c>
      <c r="AU111" s="186">
        <f ca="1">IF(AU$5-$I$5&lt;$A111-1," ",IF(AU$5-$I$5+1&gt;'Primary Inputs Alt'!$C$17,0,(SUM(OFFSET($I$76,0,AU$5-$I$5-$A111+1)))*$C111))</f>
        <v>0</v>
      </c>
      <c r="AV111" s="186">
        <f ca="1">IF(AV$5-$I$5&lt;$A111-1," ",IF(AV$5-$I$5+1&gt;'Primary Inputs Alt'!$C$17,0,(SUM(OFFSET($I$76,0,AV$5-$I$5-$A111+1)))*$C111))</f>
        <v>0</v>
      </c>
      <c r="AW111" s="186">
        <f ca="1">IF(AW$5-$I$5&lt;$A111-1," ",IF(AW$5-$I$5+1&gt;'Primary Inputs Alt'!$C$17,0,(SUM(OFFSET($I$76,0,AW$5-$I$5-$A111+1)))*$C111))</f>
        <v>0</v>
      </c>
      <c r="AX111" s="186">
        <f ca="1">IF(AX$5-$I$5&lt;$A111-1," ",IF(AX$5-$I$5+1&gt;'Primary Inputs Alt'!$C$17,0,(SUM(OFFSET($I$76,0,AX$5-$I$5-$A111+1)))*$C111))</f>
        <v>0</v>
      </c>
      <c r="AY111" s="186">
        <f ca="1">IF(AY$5-$I$5&lt;$A111-1," ",IF(AY$5-$I$5+1&gt;'Primary Inputs Alt'!$C$17,0,(SUM(OFFSET($I$76,0,AY$5-$I$5-$A111+1)))*$C111))</f>
        <v>0</v>
      </c>
      <c r="AZ111" s="186">
        <f ca="1">IF(AZ$5-$I$5&lt;$A111-1," ",IF(AZ$5-$I$5+1&gt;'Primary Inputs Alt'!$C$17,0,(SUM(OFFSET($I$76,0,AZ$5-$I$5-$A111+1)))*$C111))</f>
        <v>0</v>
      </c>
      <c r="BA111" s="186">
        <f ca="1">IF(BA$5-$I$5&lt;$A111-1," ",IF(BA$5-$I$5+1&gt;'Primary Inputs Alt'!$C$17,0,(SUM(OFFSET($I$76,0,BA$5-$I$5-$A111+1)))*$C111))</f>
        <v>0</v>
      </c>
      <c r="BB111" s="186">
        <f ca="1">IF(BB$5-$I$5&lt;$A111-1," ",IF(BB$5-$I$5+1&gt;'Primary Inputs Alt'!$C$17,0,(SUM(OFFSET($I$76,0,BB$5-$I$5-$A111+1)))*$C111))</f>
        <v>0</v>
      </c>
      <c r="BC111" s="186">
        <f ca="1">IF(BC$5-$I$5&lt;$A111-1," ",IF(BC$5-$I$5+1&gt;'Primary Inputs Alt'!$C$17,0,(SUM(OFFSET($I$76,0,BC$5-$I$5-$A111+1)))*$C111))</f>
        <v>0</v>
      </c>
      <c r="BD111" s="186">
        <f ca="1">IF(BD$5-$I$5&lt;$A111-1," ",IF(BD$5-$I$5+1&gt;'Primary Inputs Alt'!$C$17,0,(SUM(OFFSET($I$76,0,BD$5-$I$5-$A111+1)))*$C111))</f>
        <v>0</v>
      </c>
      <c r="BE111" s="186">
        <f ca="1">IF(BE$5-$I$5&lt;$A111-1," ",IF(BE$5-$I$5+1&gt;'Primary Inputs Alt'!$C$17,0,(SUM(OFFSET($I$76,0,BE$5-$I$5-$A111+1)))*$C111))</f>
        <v>0</v>
      </c>
      <c r="BF111" s="186">
        <f ca="1">IF(BF$5-$I$5&lt;$A111-1," ",IF(BF$5-$I$5+1&gt;'Primary Inputs Alt'!$C$17,0,(SUM(OFFSET($I$76,0,BF$5-$I$5-$A111+1)))*$C111))</f>
        <v>0</v>
      </c>
      <c r="BG111" s="134"/>
      <c r="BH111" s="134"/>
      <c r="BI111" s="134"/>
      <c r="BJ111" s="134"/>
      <c r="BK111" s="134"/>
      <c r="BL111" s="134"/>
      <c r="BM111" s="134"/>
      <c r="BN111" s="134"/>
      <c r="BO111" s="134"/>
      <c r="BP111" s="134"/>
      <c r="BQ111" s="134"/>
      <c r="BR111" s="134"/>
      <c r="BS111" s="134"/>
      <c r="BT111" s="134"/>
      <c r="BU111" s="134"/>
      <c r="BV111" s="134"/>
      <c r="BW111" s="134"/>
      <c r="BX111" s="134"/>
      <c r="BY111" s="134"/>
      <c r="BZ111" s="134"/>
      <c r="CA111" s="134"/>
      <c r="CB111" s="134"/>
      <c r="CC111" s="134"/>
      <c r="CD111" s="134"/>
      <c r="CE111" s="134"/>
      <c r="CF111" s="134"/>
      <c r="CG111" s="134"/>
      <c r="CH111" s="134"/>
      <c r="CI111" s="134"/>
      <c r="CJ111" s="134"/>
      <c r="CK111" s="134"/>
      <c r="CL111" s="134"/>
      <c r="CM111" s="134"/>
      <c r="CN111" s="134"/>
      <c r="CO111" s="134"/>
      <c r="CP111" s="134"/>
      <c r="CQ111" s="134"/>
      <c r="CR111" s="134"/>
      <c r="CS111" s="134"/>
      <c r="CT111" s="134"/>
      <c r="CU111" s="134"/>
      <c r="CV111" s="134"/>
      <c r="CW111" s="134"/>
      <c r="CX111" s="134"/>
      <c r="CY111" s="134"/>
      <c r="CZ111" s="134"/>
    </row>
    <row r="112" spans="1:104">
      <c r="A112" s="134">
        <v>32</v>
      </c>
      <c r="B112" s="134" t="s">
        <v>204</v>
      </c>
      <c r="C112" s="134">
        <f ca="1">OFFSET('Primary Inputs Alt'!$E$12,0,$A112-1)</f>
        <v>0</v>
      </c>
      <c r="I112" s="186" t="str">
        <f ca="1">IF(I$5-$I$5&lt;$A112-1," ",IF(I$5-$I$5+1&gt;'Primary Inputs Alt'!$C$17,0,(SUM(OFFSET($I$76,0,I$5-$I$5-$A112+1)))*$C112))</f>
        <v xml:space="preserve"> </v>
      </c>
      <c r="J112" s="186" t="str">
        <f ca="1">IF(J$5-$I$5&lt;$A112-1," ",IF(J$5-$I$5+1&gt;'Primary Inputs Alt'!$C$17,0,(SUM(OFFSET($I$76,0,J$5-$I$5-$A112+1)))*$C112))</f>
        <v xml:space="preserve"> </v>
      </c>
      <c r="K112" s="186" t="str">
        <f ca="1">IF(K$5-$I$5&lt;$A112-1," ",IF(K$5-$I$5+1&gt;'Primary Inputs Alt'!$C$17,0,(SUM(OFFSET($I$76,0,K$5-$I$5-$A112+1)))*$C112))</f>
        <v xml:space="preserve"> </v>
      </c>
      <c r="L112" s="186" t="str">
        <f ca="1">IF(L$5-$I$5&lt;$A112-1," ",IF(L$5-$I$5+1&gt;'Primary Inputs Alt'!$C$17,0,(SUM(OFFSET($I$76,0,L$5-$I$5-$A112+1)))*$C112))</f>
        <v xml:space="preserve"> </v>
      </c>
      <c r="M112" s="186" t="str">
        <f ca="1">IF(M$5-$I$5&lt;$A112-1," ",IF(M$5-$I$5+1&gt;'Primary Inputs Alt'!$C$17,0,(SUM(OFFSET($I$76,0,M$5-$I$5-$A112+1)))*$C112))</f>
        <v xml:space="preserve"> </v>
      </c>
      <c r="N112" s="186" t="str">
        <f ca="1">IF(N$5-$I$5&lt;$A112-1," ",IF(N$5-$I$5+1&gt;'Primary Inputs Alt'!$C$17,0,(SUM(OFFSET($I$76,0,N$5-$I$5-$A112+1)))*$C112))</f>
        <v xml:space="preserve"> </v>
      </c>
      <c r="O112" s="186" t="str">
        <f ca="1">IF(O$5-$I$5&lt;$A112-1," ",IF(O$5-$I$5+1&gt;'Primary Inputs Alt'!$C$17,0,(SUM(OFFSET($I$76,0,O$5-$I$5-$A112+1)))*$C112))</f>
        <v xml:space="preserve"> </v>
      </c>
      <c r="P112" s="186" t="str">
        <f ca="1">IF(P$5-$I$5&lt;$A112-1," ",IF(P$5-$I$5+1&gt;'Primary Inputs Alt'!$C$17,0,(SUM(OFFSET($I$76,0,P$5-$I$5-$A112+1)))*$C112))</f>
        <v xml:space="preserve"> </v>
      </c>
      <c r="Q112" s="186" t="str">
        <f ca="1">IF(Q$5-$I$5&lt;$A112-1," ",IF(Q$5-$I$5+1&gt;'Primary Inputs Alt'!$C$17,0,(SUM(OFFSET($I$76,0,Q$5-$I$5-$A112+1)))*$C112))</f>
        <v xml:space="preserve"> </v>
      </c>
      <c r="R112" s="186" t="str">
        <f ca="1">IF(R$5-$I$5&lt;$A112-1," ",IF(R$5-$I$5+1&gt;'Primary Inputs Alt'!$C$17,0,(SUM(OFFSET($I$76,0,R$5-$I$5-$A112+1)))*$C112))</f>
        <v xml:space="preserve"> </v>
      </c>
      <c r="S112" s="186" t="str">
        <f ca="1">IF(S$5-$I$5&lt;$A112-1," ",IF(S$5-$I$5+1&gt;'Primary Inputs Alt'!$C$17,0,(SUM(OFFSET($I$76,0,S$5-$I$5-$A112+1)))*$C112))</f>
        <v xml:space="preserve"> </v>
      </c>
      <c r="T112" s="186" t="str">
        <f ca="1">IF(T$5-$I$5&lt;$A112-1," ",IF(T$5-$I$5+1&gt;'Primary Inputs Alt'!$C$17,0,(SUM(OFFSET($I$76,0,T$5-$I$5-$A112+1)))*$C112))</f>
        <v xml:space="preserve"> </v>
      </c>
      <c r="U112" s="186" t="str">
        <f ca="1">IF(U$5-$I$5&lt;$A112-1," ",IF(U$5-$I$5+1&gt;'Primary Inputs Alt'!$C$17,0,(SUM(OFFSET($I$76,0,U$5-$I$5-$A112+1)))*$C112))</f>
        <v xml:space="preserve"> </v>
      </c>
      <c r="V112" s="186" t="str">
        <f ca="1">IF(V$5-$I$5&lt;$A112-1," ",IF(V$5-$I$5+1&gt;'Primary Inputs Alt'!$C$17,0,(SUM(OFFSET($I$76,0,V$5-$I$5-$A112+1)))*$C112))</f>
        <v xml:space="preserve"> </v>
      </c>
      <c r="W112" s="186" t="str">
        <f ca="1">IF(W$5-$I$5&lt;$A112-1," ",IF(W$5-$I$5+1&gt;'Primary Inputs Alt'!$C$17,0,(SUM(OFFSET($I$76,0,W$5-$I$5-$A112+1)))*$C112))</f>
        <v xml:space="preserve"> </v>
      </c>
      <c r="X112" s="186" t="str">
        <f ca="1">IF(X$5-$I$5&lt;$A112-1," ",IF(X$5-$I$5+1&gt;'Primary Inputs Alt'!$C$17,0,(SUM(OFFSET($I$76,0,X$5-$I$5-$A112+1)))*$C112))</f>
        <v xml:space="preserve"> </v>
      </c>
      <c r="Y112" s="186" t="str">
        <f ca="1">IF(Y$5-$I$5&lt;$A112-1," ",IF(Y$5-$I$5+1&gt;'Primary Inputs Alt'!$C$17,0,(SUM(OFFSET($I$76,0,Y$5-$I$5-$A112+1)))*$C112))</f>
        <v xml:space="preserve"> </v>
      </c>
      <c r="Z112" s="186" t="str">
        <f ca="1">IF(Z$5-$I$5&lt;$A112-1," ",IF(Z$5-$I$5+1&gt;'Primary Inputs Alt'!$C$17,0,(SUM(OFFSET($I$76,0,Z$5-$I$5-$A112+1)))*$C112))</f>
        <v xml:space="preserve"> </v>
      </c>
      <c r="AA112" s="186" t="str">
        <f ca="1">IF(AA$5-$I$5&lt;$A112-1," ",IF(AA$5-$I$5+1&gt;'Primary Inputs Alt'!$C$17,0,(SUM(OFFSET($I$76,0,AA$5-$I$5-$A112+1)))*$C112))</f>
        <v xml:space="preserve"> </v>
      </c>
      <c r="AB112" s="186" t="str">
        <f ca="1">IF(AB$5-$I$5&lt;$A112-1," ",IF(AB$5-$I$5+1&gt;'Primary Inputs Alt'!$C$17,0,(SUM(OFFSET($I$76,0,AB$5-$I$5-$A112+1)))*$C112))</f>
        <v xml:space="preserve"> </v>
      </c>
      <c r="AC112" s="186" t="str">
        <f ca="1">IF(AC$5-$I$5&lt;$A112-1," ",IF(AC$5-$I$5+1&gt;'Primary Inputs Alt'!$C$17,0,(SUM(OFFSET($I$76,0,AC$5-$I$5-$A112+1)))*$C112))</f>
        <v xml:space="preserve"> </v>
      </c>
      <c r="AD112" s="186" t="str">
        <f ca="1">IF(AD$5-$I$5&lt;$A112-1," ",IF(AD$5-$I$5+1&gt;'Primary Inputs Alt'!$C$17,0,(SUM(OFFSET($I$76,0,AD$5-$I$5-$A112+1)))*$C112))</f>
        <v xml:space="preserve"> </v>
      </c>
      <c r="AE112" s="186" t="str">
        <f ca="1">IF(AE$5-$I$5&lt;$A112-1," ",IF(AE$5-$I$5+1&gt;'Primary Inputs Alt'!$C$17,0,(SUM(OFFSET($I$76,0,AE$5-$I$5-$A112+1)))*$C112))</f>
        <v xml:space="preserve"> </v>
      </c>
      <c r="AF112" s="186" t="str">
        <f ca="1">IF(AF$5-$I$5&lt;$A112-1," ",IF(AF$5-$I$5+1&gt;'Primary Inputs Alt'!$C$17,0,(SUM(OFFSET($I$76,0,AF$5-$I$5-$A112+1)))*$C112))</f>
        <v xml:space="preserve"> </v>
      </c>
      <c r="AG112" s="186" t="str">
        <f ca="1">IF(AG$5-$I$5&lt;$A112-1," ",IF(AG$5-$I$5+1&gt;'Primary Inputs Alt'!$C$17,0,(SUM(OFFSET($I$76,0,AG$5-$I$5-$A112+1)))*$C112))</f>
        <v xml:space="preserve"> </v>
      </c>
      <c r="AH112" s="186" t="str">
        <f ca="1">IF(AH$5-$I$5&lt;$A112-1," ",IF(AH$5-$I$5+1&gt;'Primary Inputs Alt'!$C$17,0,(SUM(OFFSET($I$76,0,AH$5-$I$5-$A112+1)))*$C112))</f>
        <v xml:space="preserve"> </v>
      </c>
      <c r="AI112" s="186" t="str">
        <f ca="1">IF(AI$5-$I$5&lt;$A112-1," ",IF(AI$5-$I$5+1&gt;'Primary Inputs Alt'!$C$17,0,(SUM(OFFSET($I$76,0,AI$5-$I$5-$A112+1)))*$C112))</f>
        <v xml:space="preserve"> </v>
      </c>
      <c r="AJ112" s="186" t="str">
        <f ca="1">IF(AJ$5-$I$5&lt;$A112-1," ",IF(AJ$5-$I$5+1&gt;'Primary Inputs Alt'!$C$17,0,(SUM(OFFSET($I$76,0,AJ$5-$I$5-$A112+1)))*$C112))</f>
        <v xml:space="preserve"> </v>
      </c>
      <c r="AK112" s="186" t="str">
        <f ca="1">IF(AK$5-$I$5&lt;$A112-1," ",IF(AK$5-$I$5+1&gt;'Primary Inputs Alt'!$C$17,0,(SUM(OFFSET($I$76,0,AK$5-$I$5-$A112+1)))*$C112))</f>
        <v xml:space="preserve"> </v>
      </c>
      <c r="AL112" s="186" t="str">
        <f ca="1">IF(AL$5-$I$5&lt;$A112-1," ",IF(AL$5-$I$5+1&gt;'Primary Inputs Alt'!$C$17,0,(SUM(OFFSET($I$76,0,AL$5-$I$5-$A112+1)))*$C112))</f>
        <v xml:space="preserve"> </v>
      </c>
      <c r="AM112" s="186" t="str">
        <f ca="1">IF(AM$5-$I$5&lt;$A112-1," ",IF(AM$5-$I$5+1&gt;'Primary Inputs Alt'!$C$17,0,(SUM(OFFSET($I$76,0,AM$5-$I$5-$A112+1)))*$C112))</f>
        <v xml:space="preserve"> </v>
      </c>
      <c r="AN112" s="186">
        <f ca="1">IF(AN$5-$I$5&lt;$A112-1," ",IF(AN$5-$I$5+1&gt;'Primary Inputs Alt'!$C$17,0,(SUM(OFFSET($I$76,0,AN$5-$I$5-$A112+1)))*$C112))</f>
        <v>0</v>
      </c>
      <c r="AO112" s="186">
        <f ca="1">IF(AO$5-$I$5&lt;$A112-1," ",IF(AO$5-$I$5+1&gt;'Primary Inputs Alt'!$C$17,0,(SUM(OFFSET($I$76,0,AO$5-$I$5-$A112+1)))*$C112))</f>
        <v>0</v>
      </c>
      <c r="AP112" s="186">
        <f ca="1">IF(AP$5-$I$5&lt;$A112-1," ",IF(AP$5-$I$5+1&gt;'Primary Inputs Alt'!$C$17,0,(SUM(OFFSET($I$76,0,AP$5-$I$5-$A112+1)))*$C112))</f>
        <v>0</v>
      </c>
      <c r="AQ112" s="186">
        <f ca="1">IF(AQ$5-$I$5&lt;$A112-1," ",IF(AQ$5-$I$5+1&gt;'Primary Inputs Alt'!$C$17,0,(SUM(OFFSET($I$76,0,AQ$5-$I$5-$A112+1)))*$C112))</f>
        <v>0</v>
      </c>
      <c r="AR112" s="186">
        <f ca="1">IF(AR$5-$I$5&lt;$A112-1," ",IF(AR$5-$I$5+1&gt;'Primary Inputs Alt'!$C$17,0,(SUM(OFFSET($I$76,0,AR$5-$I$5-$A112+1)))*$C112))</f>
        <v>0</v>
      </c>
      <c r="AS112" s="186">
        <f ca="1">IF(AS$5-$I$5&lt;$A112-1," ",IF(AS$5-$I$5+1&gt;'Primary Inputs Alt'!$C$17,0,(SUM(OFFSET($I$76,0,AS$5-$I$5-$A112+1)))*$C112))</f>
        <v>0</v>
      </c>
      <c r="AT112" s="186">
        <f ca="1">IF(AT$5-$I$5&lt;$A112-1," ",IF(AT$5-$I$5+1&gt;'Primary Inputs Alt'!$C$17,0,(SUM(OFFSET($I$76,0,AT$5-$I$5-$A112+1)))*$C112))</f>
        <v>0</v>
      </c>
      <c r="AU112" s="186">
        <f ca="1">IF(AU$5-$I$5&lt;$A112-1," ",IF(AU$5-$I$5+1&gt;'Primary Inputs Alt'!$C$17,0,(SUM(OFFSET($I$76,0,AU$5-$I$5-$A112+1)))*$C112))</f>
        <v>0</v>
      </c>
      <c r="AV112" s="186">
        <f ca="1">IF(AV$5-$I$5&lt;$A112-1," ",IF(AV$5-$I$5+1&gt;'Primary Inputs Alt'!$C$17,0,(SUM(OFFSET($I$76,0,AV$5-$I$5-$A112+1)))*$C112))</f>
        <v>0</v>
      </c>
      <c r="AW112" s="186">
        <f ca="1">IF(AW$5-$I$5&lt;$A112-1," ",IF(AW$5-$I$5+1&gt;'Primary Inputs Alt'!$C$17,0,(SUM(OFFSET($I$76,0,AW$5-$I$5-$A112+1)))*$C112))</f>
        <v>0</v>
      </c>
      <c r="AX112" s="186">
        <f ca="1">IF(AX$5-$I$5&lt;$A112-1," ",IF(AX$5-$I$5+1&gt;'Primary Inputs Alt'!$C$17,0,(SUM(OFFSET($I$76,0,AX$5-$I$5-$A112+1)))*$C112))</f>
        <v>0</v>
      </c>
      <c r="AY112" s="186">
        <f ca="1">IF(AY$5-$I$5&lt;$A112-1," ",IF(AY$5-$I$5+1&gt;'Primary Inputs Alt'!$C$17,0,(SUM(OFFSET($I$76,0,AY$5-$I$5-$A112+1)))*$C112))</f>
        <v>0</v>
      </c>
      <c r="AZ112" s="186">
        <f ca="1">IF(AZ$5-$I$5&lt;$A112-1," ",IF(AZ$5-$I$5+1&gt;'Primary Inputs Alt'!$C$17,0,(SUM(OFFSET($I$76,0,AZ$5-$I$5-$A112+1)))*$C112))</f>
        <v>0</v>
      </c>
      <c r="BA112" s="186">
        <f ca="1">IF(BA$5-$I$5&lt;$A112-1," ",IF(BA$5-$I$5+1&gt;'Primary Inputs Alt'!$C$17,0,(SUM(OFFSET($I$76,0,BA$5-$I$5-$A112+1)))*$C112))</f>
        <v>0</v>
      </c>
      <c r="BB112" s="186">
        <f ca="1">IF(BB$5-$I$5&lt;$A112-1," ",IF(BB$5-$I$5+1&gt;'Primary Inputs Alt'!$C$17,0,(SUM(OFFSET($I$76,0,BB$5-$I$5-$A112+1)))*$C112))</f>
        <v>0</v>
      </c>
      <c r="BC112" s="186">
        <f ca="1">IF(BC$5-$I$5&lt;$A112-1," ",IF(BC$5-$I$5+1&gt;'Primary Inputs Alt'!$C$17,0,(SUM(OFFSET($I$76,0,BC$5-$I$5-$A112+1)))*$C112))</f>
        <v>0</v>
      </c>
      <c r="BD112" s="186">
        <f ca="1">IF(BD$5-$I$5&lt;$A112-1," ",IF(BD$5-$I$5+1&gt;'Primary Inputs Alt'!$C$17,0,(SUM(OFFSET($I$76,0,BD$5-$I$5-$A112+1)))*$C112))</f>
        <v>0</v>
      </c>
      <c r="BE112" s="186">
        <f ca="1">IF(BE$5-$I$5&lt;$A112-1," ",IF(BE$5-$I$5+1&gt;'Primary Inputs Alt'!$C$17,0,(SUM(OFFSET($I$76,0,BE$5-$I$5-$A112+1)))*$C112))</f>
        <v>0</v>
      </c>
      <c r="BF112" s="186">
        <f ca="1">IF(BF$5-$I$5&lt;$A112-1," ",IF(BF$5-$I$5+1&gt;'Primary Inputs Alt'!$C$17,0,(SUM(OFFSET($I$76,0,BF$5-$I$5-$A112+1)))*$C112))</f>
        <v>0</v>
      </c>
      <c r="BG112" s="134"/>
      <c r="BH112" s="134"/>
      <c r="BI112" s="134"/>
      <c r="BJ112" s="134"/>
      <c r="BK112" s="134"/>
      <c r="BL112" s="134"/>
      <c r="BM112" s="134"/>
      <c r="BN112" s="134"/>
      <c r="BO112" s="134"/>
      <c r="BP112" s="134"/>
      <c r="BQ112" s="134"/>
      <c r="BR112" s="134"/>
      <c r="BS112" s="134"/>
      <c r="BT112" s="134"/>
      <c r="BU112" s="134"/>
      <c r="BV112" s="134"/>
      <c r="BW112" s="134"/>
      <c r="BX112" s="134"/>
      <c r="BY112" s="134"/>
      <c r="BZ112" s="134"/>
      <c r="CA112" s="134"/>
      <c r="CB112" s="134"/>
      <c r="CC112" s="134"/>
      <c r="CD112" s="134"/>
      <c r="CE112" s="134"/>
      <c r="CF112" s="134"/>
      <c r="CG112" s="134"/>
      <c r="CH112" s="134"/>
      <c r="CI112" s="134"/>
      <c r="CJ112" s="134"/>
      <c r="CK112" s="134"/>
      <c r="CL112" s="134"/>
      <c r="CM112" s="134"/>
      <c r="CN112" s="134"/>
      <c r="CO112" s="134"/>
      <c r="CP112" s="134"/>
      <c r="CQ112" s="134"/>
      <c r="CR112" s="134"/>
      <c r="CS112" s="134"/>
      <c r="CT112" s="134"/>
      <c r="CU112" s="134"/>
      <c r="CV112" s="134"/>
      <c r="CW112" s="134"/>
      <c r="CX112" s="134"/>
      <c r="CY112" s="134"/>
      <c r="CZ112" s="134"/>
    </row>
    <row r="113" spans="1:104">
      <c r="A113" s="134">
        <v>33</v>
      </c>
      <c r="B113" s="134" t="s">
        <v>205</v>
      </c>
      <c r="C113" s="134">
        <f ca="1">OFFSET('Primary Inputs Alt'!$E$12,0,$A113-1)</f>
        <v>0</v>
      </c>
      <c r="I113" s="186" t="str">
        <f ca="1">IF(I$5-$I$5&lt;$A113-1," ",IF(I$5-$I$5+1&gt;'Primary Inputs Alt'!$C$17,0,(SUM(OFFSET($I$76,0,I$5-$I$5-$A113+1)))*$C113))</f>
        <v xml:space="preserve"> </v>
      </c>
      <c r="J113" s="186" t="str">
        <f ca="1">IF(J$5-$I$5&lt;$A113-1," ",IF(J$5-$I$5+1&gt;'Primary Inputs Alt'!$C$17,0,(SUM(OFFSET($I$76,0,J$5-$I$5-$A113+1)))*$C113))</f>
        <v xml:space="preserve"> </v>
      </c>
      <c r="K113" s="186" t="str">
        <f ca="1">IF(K$5-$I$5&lt;$A113-1," ",IF(K$5-$I$5+1&gt;'Primary Inputs Alt'!$C$17,0,(SUM(OFFSET($I$76,0,K$5-$I$5-$A113+1)))*$C113))</f>
        <v xml:space="preserve"> </v>
      </c>
      <c r="L113" s="186" t="str">
        <f ca="1">IF(L$5-$I$5&lt;$A113-1," ",IF(L$5-$I$5+1&gt;'Primary Inputs Alt'!$C$17,0,(SUM(OFFSET($I$76,0,L$5-$I$5-$A113+1)))*$C113))</f>
        <v xml:space="preserve"> </v>
      </c>
      <c r="M113" s="186" t="str">
        <f ca="1">IF(M$5-$I$5&lt;$A113-1," ",IF(M$5-$I$5+1&gt;'Primary Inputs Alt'!$C$17,0,(SUM(OFFSET($I$76,0,M$5-$I$5-$A113+1)))*$C113))</f>
        <v xml:space="preserve"> </v>
      </c>
      <c r="N113" s="186" t="str">
        <f ca="1">IF(N$5-$I$5&lt;$A113-1," ",IF(N$5-$I$5+1&gt;'Primary Inputs Alt'!$C$17,0,(SUM(OFFSET($I$76,0,N$5-$I$5-$A113+1)))*$C113))</f>
        <v xml:space="preserve"> </v>
      </c>
      <c r="O113" s="186" t="str">
        <f ca="1">IF(O$5-$I$5&lt;$A113-1," ",IF(O$5-$I$5+1&gt;'Primary Inputs Alt'!$C$17,0,(SUM(OFFSET($I$76,0,O$5-$I$5-$A113+1)))*$C113))</f>
        <v xml:space="preserve"> </v>
      </c>
      <c r="P113" s="186" t="str">
        <f ca="1">IF(P$5-$I$5&lt;$A113-1," ",IF(P$5-$I$5+1&gt;'Primary Inputs Alt'!$C$17,0,(SUM(OFFSET($I$76,0,P$5-$I$5-$A113+1)))*$C113))</f>
        <v xml:space="preserve"> </v>
      </c>
      <c r="Q113" s="186" t="str">
        <f ca="1">IF(Q$5-$I$5&lt;$A113-1," ",IF(Q$5-$I$5+1&gt;'Primary Inputs Alt'!$C$17,0,(SUM(OFFSET($I$76,0,Q$5-$I$5-$A113+1)))*$C113))</f>
        <v xml:space="preserve"> </v>
      </c>
      <c r="R113" s="186" t="str">
        <f ca="1">IF(R$5-$I$5&lt;$A113-1," ",IF(R$5-$I$5+1&gt;'Primary Inputs Alt'!$C$17,0,(SUM(OFFSET($I$76,0,R$5-$I$5-$A113+1)))*$C113))</f>
        <v xml:space="preserve"> </v>
      </c>
      <c r="S113" s="186" t="str">
        <f ca="1">IF(S$5-$I$5&lt;$A113-1," ",IF(S$5-$I$5+1&gt;'Primary Inputs Alt'!$C$17,0,(SUM(OFFSET($I$76,0,S$5-$I$5-$A113+1)))*$C113))</f>
        <v xml:space="preserve"> </v>
      </c>
      <c r="T113" s="186" t="str">
        <f ca="1">IF(T$5-$I$5&lt;$A113-1," ",IF(T$5-$I$5+1&gt;'Primary Inputs Alt'!$C$17,0,(SUM(OFFSET($I$76,0,T$5-$I$5-$A113+1)))*$C113))</f>
        <v xml:space="preserve"> </v>
      </c>
      <c r="U113" s="186" t="str">
        <f ca="1">IF(U$5-$I$5&lt;$A113-1," ",IF(U$5-$I$5+1&gt;'Primary Inputs Alt'!$C$17,0,(SUM(OFFSET($I$76,0,U$5-$I$5-$A113+1)))*$C113))</f>
        <v xml:space="preserve"> </v>
      </c>
      <c r="V113" s="186" t="str">
        <f ca="1">IF(V$5-$I$5&lt;$A113-1," ",IF(V$5-$I$5+1&gt;'Primary Inputs Alt'!$C$17,0,(SUM(OFFSET($I$76,0,V$5-$I$5-$A113+1)))*$C113))</f>
        <v xml:space="preserve"> </v>
      </c>
      <c r="W113" s="186" t="str">
        <f ca="1">IF(W$5-$I$5&lt;$A113-1," ",IF(W$5-$I$5+1&gt;'Primary Inputs Alt'!$C$17,0,(SUM(OFFSET($I$76,0,W$5-$I$5-$A113+1)))*$C113))</f>
        <v xml:space="preserve"> </v>
      </c>
      <c r="X113" s="186" t="str">
        <f ca="1">IF(X$5-$I$5&lt;$A113-1," ",IF(X$5-$I$5+1&gt;'Primary Inputs Alt'!$C$17,0,(SUM(OFFSET($I$76,0,X$5-$I$5-$A113+1)))*$C113))</f>
        <v xml:space="preserve"> </v>
      </c>
      <c r="Y113" s="186" t="str">
        <f ca="1">IF(Y$5-$I$5&lt;$A113-1," ",IF(Y$5-$I$5+1&gt;'Primary Inputs Alt'!$C$17,0,(SUM(OFFSET($I$76,0,Y$5-$I$5-$A113+1)))*$C113))</f>
        <v xml:space="preserve"> </v>
      </c>
      <c r="Z113" s="186" t="str">
        <f ca="1">IF(Z$5-$I$5&lt;$A113-1," ",IF(Z$5-$I$5+1&gt;'Primary Inputs Alt'!$C$17,0,(SUM(OFFSET($I$76,0,Z$5-$I$5-$A113+1)))*$C113))</f>
        <v xml:space="preserve"> </v>
      </c>
      <c r="AA113" s="186" t="str">
        <f ca="1">IF(AA$5-$I$5&lt;$A113-1," ",IF(AA$5-$I$5+1&gt;'Primary Inputs Alt'!$C$17,0,(SUM(OFFSET($I$76,0,AA$5-$I$5-$A113+1)))*$C113))</f>
        <v xml:space="preserve"> </v>
      </c>
      <c r="AB113" s="186" t="str">
        <f ca="1">IF(AB$5-$I$5&lt;$A113-1," ",IF(AB$5-$I$5+1&gt;'Primary Inputs Alt'!$C$17,0,(SUM(OFFSET($I$76,0,AB$5-$I$5-$A113+1)))*$C113))</f>
        <v xml:space="preserve"> </v>
      </c>
      <c r="AC113" s="186" t="str">
        <f ca="1">IF(AC$5-$I$5&lt;$A113-1," ",IF(AC$5-$I$5+1&gt;'Primary Inputs Alt'!$C$17,0,(SUM(OFFSET($I$76,0,AC$5-$I$5-$A113+1)))*$C113))</f>
        <v xml:space="preserve"> </v>
      </c>
      <c r="AD113" s="186" t="str">
        <f ca="1">IF(AD$5-$I$5&lt;$A113-1," ",IF(AD$5-$I$5+1&gt;'Primary Inputs Alt'!$C$17,0,(SUM(OFFSET($I$76,0,AD$5-$I$5-$A113+1)))*$C113))</f>
        <v xml:space="preserve"> </v>
      </c>
      <c r="AE113" s="186" t="str">
        <f ca="1">IF(AE$5-$I$5&lt;$A113-1," ",IF(AE$5-$I$5+1&gt;'Primary Inputs Alt'!$C$17,0,(SUM(OFFSET($I$76,0,AE$5-$I$5-$A113+1)))*$C113))</f>
        <v xml:space="preserve"> </v>
      </c>
      <c r="AF113" s="186" t="str">
        <f ca="1">IF(AF$5-$I$5&lt;$A113-1," ",IF(AF$5-$I$5+1&gt;'Primary Inputs Alt'!$C$17,0,(SUM(OFFSET($I$76,0,AF$5-$I$5-$A113+1)))*$C113))</f>
        <v xml:space="preserve"> </v>
      </c>
      <c r="AG113" s="186" t="str">
        <f ca="1">IF(AG$5-$I$5&lt;$A113-1," ",IF(AG$5-$I$5+1&gt;'Primary Inputs Alt'!$C$17,0,(SUM(OFFSET($I$76,0,AG$5-$I$5-$A113+1)))*$C113))</f>
        <v xml:space="preserve"> </v>
      </c>
      <c r="AH113" s="186" t="str">
        <f ca="1">IF(AH$5-$I$5&lt;$A113-1," ",IF(AH$5-$I$5+1&gt;'Primary Inputs Alt'!$C$17,0,(SUM(OFFSET($I$76,0,AH$5-$I$5-$A113+1)))*$C113))</f>
        <v xml:space="preserve"> </v>
      </c>
      <c r="AI113" s="186" t="str">
        <f ca="1">IF(AI$5-$I$5&lt;$A113-1," ",IF(AI$5-$I$5+1&gt;'Primary Inputs Alt'!$C$17,0,(SUM(OFFSET($I$76,0,AI$5-$I$5-$A113+1)))*$C113))</f>
        <v xml:space="preserve"> </v>
      </c>
      <c r="AJ113" s="186" t="str">
        <f ca="1">IF(AJ$5-$I$5&lt;$A113-1," ",IF(AJ$5-$I$5+1&gt;'Primary Inputs Alt'!$C$17,0,(SUM(OFFSET($I$76,0,AJ$5-$I$5-$A113+1)))*$C113))</f>
        <v xml:space="preserve"> </v>
      </c>
      <c r="AK113" s="186" t="str">
        <f ca="1">IF(AK$5-$I$5&lt;$A113-1," ",IF(AK$5-$I$5+1&gt;'Primary Inputs Alt'!$C$17,0,(SUM(OFFSET($I$76,0,AK$5-$I$5-$A113+1)))*$C113))</f>
        <v xml:space="preserve"> </v>
      </c>
      <c r="AL113" s="186" t="str">
        <f ca="1">IF(AL$5-$I$5&lt;$A113-1," ",IF(AL$5-$I$5+1&gt;'Primary Inputs Alt'!$C$17,0,(SUM(OFFSET($I$76,0,AL$5-$I$5-$A113+1)))*$C113))</f>
        <v xml:space="preserve"> </v>
      </c>
      <c r="AM113" s="186" t="str">
        <f ca="1">IF(AM$5-$I$5&lt;$A113-1," ",IF(AM$5-$I$5+1&gt;'Primary Inputs Alt'!$C$17,0,(SUM(OFFSET($I$76,0,AM$5-$I$5-$A113+1)))*$C113))</f>
        <v xml:space="preserve"> </v>
      </c>
      <c r="AN113" s="186" t="str">
        <f ca="1">IF(AN$5-$I$5&lt;$A113-1," ",IF(AN$5-$I$5+1&gt;'Primary Inputs Alt'!$C$17,0,(SUM(OFFSET($I$76,0,AN$5-$I$5-$A113+1)))*$C113))</f>
        <v xml:space="preserve"> </v>
      </c>
      <c r="AO113" s="186">
        <f ca="1">IF(AO$5-$I$5&lt;$A113-1," ",IF(AO$5-$I$5+1&gt;'Primary Inputs Alt'!$C$17,0,(SUM(OFFSET($I$76,0,AO$5-$I$5-$A113+1)))*$C113))</f>
        <v>0</v>
      </c>
      <c r="AP113" s="186">
        <f ca="1">IF(AP$5-$I$5&lt;$A113-1," ",IF(AP$5-$I$5+1&gt;'Primary Inputs Alt'!$C$17,0,(SUM(OFFSET($I$76,0,AP$5-$I$5-$A113+1)))*$C113))</f>
        <v>0</v>
      </c>
      <c r="AQ113" s="186">
        <f ca="1">IF(AQ$5-$I$5&lt;$A113-1," ",IF(AQ$5-$I$5+1&gt;'Primary Inputs Alt'!$C$17,0,(SUM(OFFSET($I$76,0,AQ$5-$I$5-$A113+1)))*$C113))</f>
        <v>0</v>
      </c>
      <c r="AR113" s="186">
        <f ca="1">IF(AR$5-$I$5&lt;$A113-1," ",IF(AR$5-$I$5+1&gt;'Primary Inputs Alt'!$C$17,0,(SUM(OFFSET($I$76,0,AR$5-$I$5-$A113+1)))*$C113))</f>
        <v>0</v>
      </c>
      <c r="AS113" s="186">
        <f ca="1">IF(AS$5-$I$5&lt;$A113-1," ",IF(AS$5-$I$5+1&gt;'Primary Inputs Alt'!$C$17,0,(SUM(OFFSET($I$76,0,AS$5-$I$5-$A113+1)))*$C113))</f>
        <v>0</v>
      </c>
      <c r="AT113" s="186">
        <f ca="1">IF(AT$5-$I$5&lt;$A113-1," ",IF(AT$5-$I$5+1&gt;'Primary Inputs Alt'!$C$17,0,(SUM(OFFSET($I$76,0,AT$5-$I$5-$A113+1)))*$C113))</f>
        <v>0</v>
      </c>
      <c r="AU113" s="186">
        <f ca="1">IF(AU$5-$I$5&lt;$A113-1," ",IF(AU$5-$I$5+1&gt;'Primary Inputs Alt'!$C$17,0,(SUM(OFFSET($I$76,0,AU$5-$I$5-$A113+1)))*$C113))</f>
        <v>0</v>
      </c>
      <c r="AV113" s="186">
        <f ca="1">IF(AV$5-$I$5&lt;$A113-1," ",IF(AV$5-$I$5+1&gt;'Primary Inputs Alt'!$C$17,0,(SUM(OFFSET($I$76,0,AV$5-$I$5-$A113+1)))*$C113))</f>
        <v>0</v>
      </c>
      <c r="AW113" s="186">
        <f ca="1">IF(AW$5-$I$5&lt;$A113-1," ",IF(AW$5-$I$5+1&gt;'Primary Inputs Alt'!$C$17,0,(SUM(OFFSET($I$76,0,AW$5-$I$5-$A113+1)))*$C113))</f>
        <v>0</v>
      </c>
      <c r="AX113" s="186">
        <f ca="1">IF(AX$5-$I$5&lt;$A113-1," ",IF(AX$5-$I$5+1&gt;'Primary Inputs Alt'!$C$17,0,(SUM(OFFSET($I$76,0,AX$5-$I$5-$A113+1)))*$C113))</f>
        <v>0</v>
      </c>
      <c r="AY113" s="186">
        <f ca="1">IF(AY$5-$I$5&lt;$A113-1," ",IF(AY$5-$I$5+1&gt;'Primary Inputs Alt'!$C$17,0,(SUM(OFFSET($I$76,0,AY$5-$I$5-$A113+1)))*$C113))</f>
        <v>0</v>
      </c>
      <c r="AZ113" s="186">
        <f ca="1">IF(AZ$5-$I$5&lt;$A113-1," ",IF(AZ$5-$I$5+1&gt;'Primary Inputs Alt'!$C$17,0,(SUM(OFFSET($I$76,0,AZ$5-$I$5-$A113+1)))*$C113))</f>
        <v>0</v>
      </c>
      <c r="BA113" s="186">
        <f ca="1">IF(BA$5-$I$5&lt;$A113-1," ",IF(BA$5-$I$5+1&gt;'Primary Inputs Alt'!$C$17,0,(SUM(OFFSET($I$76,0,BA$5-$I$5-$A113+1)))*$C113))</f>
        <v>0</v>
      </c>
      <c r="BB113" s="186">
        <f ca="1">IF(BB$5-$I$5&lt;$A113-1," ",IF(BB$5-$I$5+1&gt;'Primary Inputs Alt'!$C$17,0,(SUM(OFFSET($I$76,0,BB$5-$I$5-$A113+1)))*$C113))</f>
        <v>0</v>
      </c>
      <c r="BC113" s="186">
        <f ca="1">IF(BC$5-$I$5&lt;$A113-1," ",IF(BC$5-$I$5+1&gt;'Primary Inputs Alt'!$C$17,0,(SUM(OFFSET($I$76,0,BC$5-$I$5-$A113+1)))*$C113))</f>
        <v>0</v>
      </c>
      <c r="BD113" s="186">
        <f ca="1">IF(BD$5-$I$5&lt;$A113-1," ",IF(BD$5-$I$5+1&gt;'Primary Inputs Alt'!$C$17,0,(SUM(OFFSET($I$76,0,BD$5-$I$5-$A113+1)))*$C113))</f>
        <v>0</v>
      </c>
      <c r="BE113" s="186">
        <f ca="1">IF(BE$5-$I$5&lt;$A113-1," ",IF(BE$5-$I$5+1&gt;'Primary Inputs Alt'!$C$17,0,(SUM(OFFSET($I$76,0,BE$5-$I$5-$A113+1)))*$C113))</f>
        <v>0</v>
      </c>
      <c r="BF113" s="186">
        <f ca="1">IF(BF$5-$I$5&lt;$A113-1," ",IF(BF$5-$I$5+1&gt;'Primary Inputs Alt'!$C$17,0,(SUM(OFFSET($I$76,0,BF$5-$I$5-$A113+1)))*$C113))</f>
        <v>0</v>
      </c>
      <c r="BG113" s="134"/>
      <c r="BH113" s="134"/>
      <c r="BI113" s="134"/>
      <c r="BJ113" s="134"/>
      <c r="BK113" s="134"/>
      <c r="BL113" s="134"/>
      <c r="BM113" s="134"/>
      <c r="BN113" s="134"/>
      <c r="BO113" s="134"/>
      <c r="BP113" s="134"/>
      <c r="BQ113" s="134"/>
      <c r="BR113" s="134"/>
      <c r="BS113" s="134"/>
      <c r="BT113" s="134"/>
      <c r="BU113" s="134"/>
      <c r="BV113" s="134"/>
      <c r="BW113" s="134"/>
      <c r="BX113" s="134"/>
      <c r="BY113" s="134"/>
      <c r="BZ113" s="134"/>
      <c r="CA113" s="134"/>
      <c r="CB113" s="134"/>
      <c r="CC113" s="134"/>
      <c r="CD113" s="134"/>
      <c r="CE113" s="134"/>
      <c r="CF113" s="134"/>
      <c r="CG113" s="134"/>
      <c r="CH113" s="134"/>
      <c r="CI113" s="134"/>
      <c r="CJ113" s="134"/>
      <c r="CK113" s="134"/>
      <c r="CL113" s="134"/>
      <c r="CM113" s="134"/>
      <c r="CN113" s="134"/>
      <c r="CO113" s="134"/>
      <c r="CP113" s="134"/>
      <c r="CQ113" s="134"/>
      <c r="CR113" s="134"/>
      <c r="CS113" s="134"/>
      <c r="CT113" s="134"/>
      <c r="CU113" s="134"/>
      <c r="CV113" s="134"/>
      <c r="CW113" s="134"/>
      <c r="CX113" s="134"/>
      <c r="CY113" s="134"/>
      <c r="CZ113" s="134"/>
    </row>
    <row r="114" spans="1:104">
      <c r="A114" s="134">
        <v>34</v>
      </c>
      <c r="B114" s="134" t="s">
        <v>206</v>
      </c>
      <c r="C114" s="134">
        <f ca="1">OFFSET('Primary Inputs Alt'!$E$12,0,$A114-1)</f>
        <v>0</v>
      </c>
      <c r="I114" s="186" t="str">
        <f ca="1">IF(I$5-$I$5&lt;$A114-1," ",IF(I$5-$I$5+1&gt;'Primary Inputs Alt'!$C$17,0,(SUM(OFFSET($I$76,0,I$5-$I$5-$A114+1)))*$C114))</f>
        <v xml:space="preserve"> </v>
      </c>
      <c r="J114" s="186" t="str">
        <f ca="1">IF(J$5-$I$5&lt;$A114-1," ",IF(J$5-$I$5+1&gt;'Primary Inputs Alt'!$C$17,0,(SUM(OFFSET($I$76,0,J$5-$I$5-$A114+1)))*$C114))</f>
        <v xml:space="preserve"> </v>
      </c>
      <c r="K114" s="186" t="str">
        <f ca="1">IF(K$5-$I$5&lt;$A114-1," ",IF(K$5-$I$5+1&gt;'Primary Inputs Alt'!$C$17,0,(SUM(OFFSET($I$76,0,K$5-$I$5-$A114+1)))*$C114))</f>
        <v xml:space="preserve"> </v>
      </c>
      <c r="L114" s="186" t="str">
        <f ca="1">IF(L$5-$I$5&lt;$A114-1," ",IF(L$5-$I$5+1&gt;'Primary Inputs Alt'!$C$17,0,(SUM(OFFSET($I$76,0,L$5-$I$5-$A114+1)))*$C114))</f>
        <v xml:space="preserve"> </v>
      </c>
      <c r="M114" s="186" t="str">
        <f ca="1">IF(M$5-$I$5&lt;$A114-1," ",IF(M$5-$I$5+1&gt;'Primary Inputs Alt'!$C$17,0,(SUM(OFFSET($I$76,0,M$5-$I$5-$A114+1)))*$C114))</f>
        <v xml:space="preserve"> </v>
      </c>
      <c r="N114" s="186" t="str">
        <f ca="1">IF(N$5-$I$5&lt;$A114-1," ",IF(N$5-$I$5+1&gt;'Primary Inputs Alt'!$C$17,0,(SUM(OFFSET($I$76,0,N$5-$I$5-$A114+1)))*$C114))</f>
        <v xml:space="preserve"> </v>
      </c>
      <c r="O114" s="186" t="str">
        <f ca="1">IF(O$5-$I$5&lt;$A114-1," ",IF(O$5-$I$5+1&gt;'Primary Inputs Alt'!$C$17,0,(SUM(OFFSET($I$76,0,O$5-$I$5-$A114+1)))*$C114))</f>
        <v xml:space="preserve"> </v>
      </c>
      <c r="P114" s="186" t="str">
        <f ca="1">IF(P$5-$I$5&lt;$A114-1," ",IF(P$5-$I$5+1&gt;'Primary Inputs Alt'!$C$17,0,(SUM(OFFSET($I$76,0,P$5-$I$5-$A114+1)))*$C114))</f>
        <v xml:space="preserve"> </v>
      </c>
      <c r="Q114" s="186" t="str">
        <f ca="1">IF(Q$5-$I$5&lt;$A114-1," ",IF(Q$5-$I$5+1&gt;'Primary Inputs Alt'!$C$17,0,(SUM(OFFSET($I$76,0,Q$5-$I$5-$A114+1)))*$C114))</f>
        <v xml:space="preserve"> </v>
      </c>
      <c r="R114" s="186" t="str">
        <f ca="1">IF(R$5-$I$5&lt;$A114-1," ",IF(R$5-$I$5+1&gt;'Primary Inputs Alt'!$C$17,0,(SUM(OFFSET($I$76,0,R$5-$I$5-$A114+1)))*$C114))</f>
        <v xml:space="preserve"> </v>
      </c>
      <c r="S114" s="186" t="str">
        <f ca="1">IF(S$5-$I$5&lt;$A114-1," ",IF(S$5-$I$5+1&gt;'Primary Inputs Alt'!$C$17,0,(SUM(OFFSET($I$76,0,S$5-$I$5-$A114+1)))*$C114))</f>
        <v xml:space="preserve"> </v>
      </c>
      <c r="T114" s="186" t="str">
        <f ca="1">IF(T$5-$I$5&lt;$A114-1," ",IF(T$5-$I$5+1&gt;'Primary Inputs Alt'!$C$17,0,(SUM(OFFSET($I$76,0,T$5-$I$5-$A114+1)))*$C114))</f>
        <v xml:space="preserve"> </v>
      </c>
      <c r="U114" s="186" t="str">
        <f ca="1">IF(U$5-$I$5&lt;$A114-1," ",IF(U$5-$I$5+1&gt;'Primary Inputs Alt'!$C$17,0,(SUM(OFFSET($I$76,0,U$5-$I$5-$A114+1)))*$C114))</f>
        <v xml:space="preserve"> </v>
      </c>
      <c r="V114" s="186" t="str">
        <f ca="1">IF(V$5-$I$5&lt;$A114-1," ",IF(V$5-$I$5+1&gt;'Primary Inputs Alt'!$C$17,0,(SUM(OFFSET($I$76,0,V$5-$I$5-$A114+1)))*$C114))</f>
        <v xml:space="preserve"> </v>
      </c>
      <c r="W114" s="186" t="str">
        <f ca="1">IF(W$5-$I$5&lt;$A114-1," ",IF(W$5-$I$5+1&gt;'Primary Inputs Alt'!$C$17,0,(SUM(OFFSET($I$76,0,W$5-$I$5-$A114+1)))*$C114))</f>
        <v xml:space="preserve"> </v>
      </c>
      <c r="X114" s="186" t="str">
        <f ca="1">IF(X$5-$I$5&lt;$A114-1," ",IF(X$5-$I$5+1&gt;'Primary Inputs Alt'!$C$17,0,(SUM(OFFSET($I$76,0,X$5-$I$5-$A114+1)))*$C114))</f>
        <v xml:space="preserve"> </v>
      </c>
      <c r="Y114" s="186" t="str">
        <f ca="1">IF(Y$5-$I$5&lt;$A114-1," ",IF(Y$5-$I$5+1&gt;'Primary Inputs Alt'!$C$17,0,(SUM(OFFSET($I$76,0,Y$5-$I$5-$A114+1)))*$C114))</f>
        <v xml:space="preserve"> </v>
      </c>
      <c r="Z114" s="186" t="str">
        <f ca="1">IF(Z$5-$I$5&lt;$A114-1," ",IF(Z$5-$I$5+1&gt;'Primary Inputs Alt'!$C$17,0,(SUM(OFFSET($I$76,0,Z$5-$I$5-$A114+1)))*$C114))</f>
        <v xml:space="preserve"> </v>
      </c>
      <c r="AA114" s="186" t="str">
        <f ca="1">IF(AA$5-$I$5&lt;$A114-1," ",IF(AA$5-$I$5+1&gt;'Primary Inputs Alt'!$C$17,0,(SUM(OFFSET($I$76,0,AA$5-$I$5-$A114+1)))*$C114))</f>
        <v xml:space="preserve"> </v>
      </c>
      <c r="AB114" s="186" t="str">
        <f ca="1">IF(AB$5-$I$5&lt;$A114-1," ",IF(AB$5-$I$5+1&gt;'Primary Inputs Alt'!$C$17,0,(SUM(OFFSET($I$76,0,AB$5-$I$5-$A114+1)))*$C114))</f>
        <v xml:space="preserve"> </v>
      </c>
      <c r="AC114" s="186" t="str">
        <f ca="1">IF(AC$5-$I$5&lt;$A114-1," ",IF(AC$5-$I$5+1&gt;'Primary Inputs Alt'!$C$17,0,(SUM(OFFSET($I$76,0,AC$5-$I$5-$A114+1)))*$C114))</f>
        <v xml:space="preserve"> </v>
      </c>
      <c r="AD114" s="186" t="str">
        <f ca="1">IF(AD$5-$I$5&lt;$A114-1," ",IF(AD$5-$I$5+1&gt;'Primary Inputs Alt'!$C$17,0,(SUM(OFFSET($I$76,0,AD$5-$I$5-$A114+1)))*$C114))</f>
        <v xml:space="preserve"> </v>
      </c>
      <c r="AE114" s="186" t="str">
        <f ca="1">IF(AE$5-$I$5&lt;$A114-1," ",IF(AE$5-$I$5+1&gt;'Primary Inputs Alt'!$C$17,0,(SUM(OFFSET($I$76,0,AE$5-$I$5-$A114+1)))*$C114))</f>
        <v xml:space="preserve"> </v>
      </c>
      <c r="AF114" s="186" t="str">
        <f ca="1">IF(AF$5-$I$5&lt;$A114-1," ",IF(AF$5-$I$5+1&gt;'Primary Inputs Alt'!$C$17,0,(SUM(OFFSET($I$76,0,AF$5-$I$5-$A114+1)))*$C114))</f>
        <v xml:space="preserve"> </v>
      </c>
      <c r="AG114" s="186" t="str">
        <f ca="1">IF(AG$5-$I$5&lt;$A114-1," ",IF(AG$5-$I$5+1&gt;'Primary Inputs Alt'!$C$17,0,(SUM(OFFSET($I$76,0,AG$5-$I$5-$A114+1)))*$C114))</f>
        <v xml:space="preserve"> </v>
      </c>
      <c r="AH114" s="186" t="str">
        <f ca="1">IF(AH$5-$I$5&lt;$A114-1," ",IF(AH$5-$I$5+1&gt;'Primary Inputs Alt'!$C$17,0,(SUM(OFFSET($I$76,0,AH$5-$I$5-$A114+1)))*$C114))</f>
        <v xml:space="preserve"> </v>
      </c>
      <c r="AI114" s="186" t="str">
        <f ca="1">IF(AI$5-$I$5&lt;$A114-1," ",IF(AI$5-$I$5+1&gt;'Primary Inputs Alt'!$C$17,0,(SUM(OFFSET($I$76,0,AI$5-$I$5-$A114+1)))*$C114))</f>
        <v xml:space="preserve"> </v>
      </c>
      <c r="AJ114" s="186" t="str">
        <f ca="1">IF(AJ$5-$I$5&lt;$A114-1," ",IF(AJ$5-$I$5+1&gt;'Primary Inputs Alt'!$C$17,0,(SUM(OFFSET($I$76,0,AJ$5-$I$5-$A114+1)))*$C114))</f>
        <v xml:space="preserve"> </v>
      </c>
      <c r="AK114" s="186" t="str">
        <f ca="1">IF(AK$5-$I$5&lt;$A114-1," ",IF(AK$5-$I$5+1&gt;'Primary Inputs Alt'!$C$17,0,(SUM(OFFSET($I$76,0,AK$5-$I$5-$A114+1)))*$C114))</f>
        <v xml:space="preserve"> </v>
      </c>
      <c r="AL114" s="186" t="str">
        <f ca="1">IF(AL$5-$I$5&lt;$A114-1," ",IF(AL$5-$I$5+1&gt;'Primary Inputs Alt'!$C$17,0,(SUM(OFFSET($I$76,0,AL$5-$I$5-$A114+1)))*$C114))</f>
        <v xml:space="preserve"> </v>
      </c>
      <c r="AM114" s="186" t="str">
        <f ca="1">IF(AM$5-$I$5&lt;$A114-1," ",IF(AM$5-$I$5+1&gt;'Primary Inputs Alt'!$C$17,0,(SUM(OFFSET($I$76,0,AM$5-$I$5-$A114+1)))*$C114))</f>
        <v xml:space="preserve"> </v>
      </c>
      <c r="AN114" s="186" t="str">
        <f ca="1">IF(AN$5-$I$5&lt;$A114-1," ",IF(AN$5-$I$5+1&gt;'Primary Inputs Alt'!$C$17,0,(SUM(OFFSET($I$76,0,AN$5-$I$5-$A114+1)))*$C114))</f>
        <v xml:space="preserve"> </v>
      </c>
      <c r="AO114" s="186" t="str">
        <f ca="1">IF(AO$5-$I$5&lt;$A114-1," ",IF(AO$5-$I$5+1&gt;'Primary Inputs Alt'!$C$17,0,(SUM(OFFSET($I$76,0,AO$5-$I$5-$A114+1)))*$C114))</f>
        <v xml:space="preserve"> </v>
      </c>
      <c r="AP114" s="186">
        <f ca="1">IF(AP$5-$I$5&lt;$A114-1," ",IF(AP$5-$I$5+1&gt;'Primary Inputs Alt'!$C$17,0,(SUM(OFFSET($I$76,0,AP$5-$I$5-$A114+1)))*$C114))</f>
        <v>0</v>
      </c>
      <c r="AQ114" s="186">
        <f ca="1">IF(AQ$5-$I$5&lt;$A114-1," ",IF(AQ$5-$I$5+1&gt;'Primary Inputs Alt'!$C$17,0,(SUM(OFFSET($I$76,0,AQ$5-$I$5-$A114+1)))*$C114))</f>
        <v>0</v>
      </c>
      <c r="AR114" s="186">
        <f ca="1">IF(AR$5-$I$5&lt;$A114-1," ",IF(AR$5-$I$5+1&gt;'Primary Inputs Alt'!$C$17,0,(SUM(OFFSET($I$76,0,AR$5-$I$5-$A114+1)))*$C114))</f>
        <v>0</v>
      </c>
      <c r="AS114" s="186">
        <f ca="1">IF(AS$5-$I$5&lt;$A114-1," ",IF(AS$5-$I$5+1&gt;'Primary Inputs Alt'!$C$17,0,(SUM(OFFSET($I$76,0,AS$5-$I$5-$A114+1)))*$C114))</f>
        <v>0</v>
      </c>
      <c r="AT114" s="186">
        <f ca="1">IF(AT$5-$I$5&lt;$A114-1," ",IF(AT$5-$I$5+1&gt;'Primary Inputs Alt'!$C$17,0,(SUM(OFFSET($I$76,0,AT$5-$I$5-$A114+1)))*$C114))</f>
        <v>0</v>
      </c>
      <c r="AU114" s="186">
        <f ca="1">IF(AU$5-$I$5&lt;$A114-1," ",IF(AU$5-$I$5+1&gt;'Primary Inputs Alt'!$C$17,0,(SUM(OFFSET($I$76,0,AU$5-$I$5-$A114+1)))*$C114))</f>
        <v>0</v>
      </c>
      <c r="AV114" s="186">
        <f ca="1">IF(AV$5-$I$5&lt;$A114-1," ",IF(AV$5-$I$5+1&gt;'Primary Inputs Alt'!$C$17,0,(SUM(OFFSET($I$76,0,AV$5-$I$5-$A114+1)))*$C114))</f>
        <v>0</v>
      </c>
      <c r="AW114" s="186">
        <f ca="1">IF(AW$5-$I$5&lt;$A114-1," ",IF(AW$5-$I$5+1&gt;'Primary Inputs Alt'!$C$17,0,(SUM(OFFSET($I$76,0,AW$5-$I$5-$A114+1)))*$C114))</f>
        <v>0</v>
      </c>
      <c r="AX114" s="186">
        <f ca="1">IF(AX$5-$I$5&lt;$A114-1," ",IF(AX$5-$I$5+1&gt;'Primary Inputs Alt'!$C$17,0,(SUM(OFFSET($I$76,0,AX$5-$I$5-$A114+1)))*$C114))</f>
        <v>0</v>
      </c>
      <c r="AY114" s="186">
        <f ca="1">IF(AY$5-$I$5&lt;$A114-1," ",IF(AY$5-$I$5+1&gt;'Primary Inputs Alt'!$C$17,0,(SUM(OFFSET($I$76,0,AY$5-$I$5-$A114+1)))*$C114))</f>
        <v>0</v>
      </c>
      <c r="AZ114" s="186">
        <f ca="1">IF(AZ$5-$I$5&lt;$A114-1," ",IF(AZ$5-$I$5+1&gt;'Primary Inputs Alt'!$C$17,0,(SUM(OFFSET($I$76,0,AZ$5-$I$5-$A114+1)))*$C114))</f>
        <v>0</v>
      </c>
      <c r="BA114" s="186">
        <f ca="1">IF(BA$5-$I$5&lt;$A114-1," ",IF(BA$5-$I$5+1&gt;'Primary Inputs Alt'!$C$17,0,(SUM(OFFSET($I$76,0,BA$5-$I$5-$A114+1)))*$C114))</f>
        <v>0</v>
      </c>
      <c r="BB114" s="186">
        <f ca="1">IF(BB$5-$I$5&lt;$A114-1," ",IF(BB$5-$I$5+1&gt;'Primary Inputs Alt'!$C$17,0,(SUM(OFFSET($I$76,0,BB$5-$I$5-$A114+1)))*$C114))</f>
        <v>0</v>
      </c>
      <c r="BC114" s="186">
        <f ca="1">IF(BC$5-$I$5&lt;$A114-1," ",IF(BC$5-$I$5+1&gt;'Primary Inputs Alt'!$C$17,0,(SUM(OFFSET($I$76,0,BC$5-$I$5-$A114+1)))*$C114))</f>
        <v>0</v>
      </c>
      <c r="BD114" s="186">
        <f ca="1">IF(BD$5-$I$5&lt;$A114-1," ",IF(BD$5-$I$5+1&gt;'Primary Inputs Alt'!$C$17,0,(SUM(OFFSET($I$76,0,BD$5-$I$5-$A114+1)))*$C114))</f>
        <v>0</v>
      </c>
      <c r="BE114" s="186">
        <f ca="1">IF(BE$5-$I$5&lt;$A114-1," ",IF(BE$5-$I$5+1&gt;'Primary Inputs Alt'!$C$17,0,(SUM(OFFSET($I$76,0,BE$5-$I$5-$A114+1)))*$C114))</f>
        <v>0</v>
      </c>
      <c r="BF114" s="186">
        <f ca="1">IF(BF$5-$I$5&lt;$A114-1," ",IF(BF$5-$I$5+1&gt;'Primary Inputs Alt'!$C$17,0,(SUM(OFFSET($I$76,0,BF$5-$I$5-$A114+1)))*$C114))</f>
        <v>0</v>
      </c>
      <c r="BG114" s="134"/>
      <c r="BH114" s="134"/>
      <c r="BI114" s="134"/>
      <c r="BJ114" s="134"/>
      <c r="BK114" s="134"/>
      <c r="BL114" s="134"/>
      <c r="BM114" s="134"/>
      <c r="BN114" s="134"/>
      <c r="BO114" s="134"/>
      <c r="BP114" s="134"/>
      <c r="BQ114" s="134"/>
      <c r="BR114" s="134"/>
      <c r="BS114" s="134"/>
      <c r="BT114" s="134"/>
      <c r="BU114" s="134"/>
      <c r="BV114" s="134"/>
      <c r="BW114" s="134"/>
      <c r="BX114" s="134"/>
      <c r="BY114" s="134"/>
      <c r="BZ114" s="134"/>
      <c r="CA114" s="134"/>
      <c r="CB114" s="134"/>
      <c r="CC114" s="134"/>
      <c r="CD114" s="134"/>
      <c r="CE114" s="134"/>
      <c r="CF114" s="134"/>
      <c r="CG114" s="134"/>
      <c r="CH114" s="134"/>
      <c r="CI114" s="134"/>
      <c r="CJ114" s="134"/>
      <c r="CK114" s="134"/>
      <c r="CL114" s="134"/>
      <c r="CM114" s="134"/>
      <c r="CN114" s="134"/>
      <c r="CO114" s="134"/>
      <c r="CP114" s="134"/>
      <c r="CQ114" s="134"/>
      <c r="CR114" s="134"/>
      <c r="CS114" s="134"/>
      <c r="CT114" s="134"/>
      <c r="CU114" s="134"/>
      <c r="CV114" s="134"/>
      <c r="CW114" s="134"/>
      <c r="CX114" s="134"/>
      <c r="CY114" s="134"/>
      <c r="CZ114" s="134"/>
    </row>
    <row r="115" spans="1:104">
      <c r="A115" s="134">
        <v>35</v>
      </c>
      <c r="B115" s="134" t="s">
        <v>207</v>
      </c>
      <c r="C115" s="134">
        <f ca="1">OFFSET('Primary Inputs Alt'!$E$12,0,$A115-1)</f>
        <v>0</v>
      </c>
      <c r="I115" s="186" t="str">
        <f ca="1">IF(I$5-$I$5&lt;$A115-1," ",IF(I$5-$I$5+1&gt;'Primary Inputs Alt'!$C$17,0,(SUM(OFFSET($I$76,0,I$5-$I$5-$A115+1)))*$C115))</f>
        <v xml:space="preserve"> </v>
      </c>
      <c r="J115" s="186" t="str">
        <f ca="1">IF(J$5-$I$5&lt;$A115-1," ",IF(J$5-$I$5+1&gt;'Primary Inputs Alt'!$C$17,0,(SUM(OFFSET($I$76,0,J$5-$I$5-$A115+1)))*$C115))</f>
        <v xml:space="preserve"> </v>
      </c>
      <c r="K115" s="186" t="str">
        <f ca="1">IF(K$5-$I$5&lt;$A115-1," ",IF(K$5-$I$5+1&gt;'Primary Inputs Alt'!$C$17,0,(SUM(OFFSET($I$76,0,K$5-$I$5-$A115+1)))*$C115))</f>
        <v xml:space="preserve"> </v>
      </c>
      <c r="L115" s="186" t="str">
        <f ca="1">IF(L$5-$I$5&lt;$A115-1," ",IF(L$5-$I$5+1&gt;'Primary Inputs Alt'!$C$17,0,(SUM(OFFSET($I$76,0,L$5-$I$5-$A115+1)))*$C115))</f>
        <v xml:space="preserve"> </v>
      </c>
      <c r="M115" s="186" t="str">
        <f ca="1">IF(M$5-$I$5&lt;$A115-1," ",IF(M$5-$I$5+1&gt;'Primary Inputs Alt'!$C$17,0,(SUM(OFFSET($I$76,0,M$5-$I$5-$A115+1)))*$C115))</f>
        <v xml:space="preserve"> </v>
      </c>
      <c r="N115" s="186" t="str">
        <f ca="1">IF(N$5-$I$5&lt;$A115-1," ",IF(N$5-$I$5+1&gt;'Primary Inputs Alt'!$C$17,0,(SUM(OFFSET($I$76,0,N$5-$I$5-$A115+1)))*$C115))</f>
        <v xml:space="preserve"> </v>
      </c>
      <c r="O115" s="186" t="str">
        <f ca="1">IF(O$5-$I$5&lt;$A115-1," ",IF(O$5-$I$5+1&gt;'Primary Inputs Alt'!$C$17,0,(SUM(OFFSET($I$76,0,O$5-$I$5-$A115+1)))*$C115))</f>
        <v xml:space="preserve"> </v>
      </c>
      <c r="P115" s="186" t="str">
        <f ca="1">IF(P$5-$I$5&lt;$A115-1," ",IF(P$5-$I$5+1&gt;'Primary Inputs Alt'!$C$17,0,(SUM(OFFSET($I$76,0,P$5-$I$5-$A115+1)))*$C115))</f>
        <v xml:space="preserve"> </v>
      </c>
      <c r="Q115" s="186" t="str">
        <f ca="1">IF(Q$5-$I$5&lt;$A115-1," ",IF(Q$5-$I$5+1&gt;'Primary Inputs Alt'!$C$17,0,(SUM(OFFSET($I$76,0,Q$5-$I$5-$A115+1)))*$C115))</f>
        <v xml:space="preserve"> </v>
      </c>
      <c r="R115" s="186" t="str">
        <f ca="1">IF(R$5-$I$5&lt;$A115-1," ",IF(R$5-$I$5+1&gt;'Primary Inputs Alt'!$C$17,0,(SUM(OFFSET($I$76,0,R$5-$I$5-$A115+1)))*$C115))</f>
        <v xml:space="preserve"> </v>
      </c>
      <c r="S115" s="186" t="str">
        <f ca="1">IF(S$5-$I$5&lt;$A115-1," ",IF(S$5-$I$5+1&gt;'Primary Inputs Alt'!$C$17,0,(SUM(OFFSET($I$76,0,S$5-$I$5-$A115+1)))*$C115))</f>
        <v xml:space="preserve"> </v>
      </c>
      <c r="T115" s="186" t="str">
        <f ca="1">IF(T$5-$I$5&lt;$A115-1," ",IF(T$5-$I$5+1&gt;'Primary Inputs Alt'!$C$17,0,(SUM(OFFSET($I$76,0,T$5-$I$5-$A115+1)))*$C115))</f>
        <v xml:space="preserve"> </v>
      </c>
      <c r="U115" s="186" t="str">
        <f ca="1">IF(U$5-$I$5&lt;$A115-1," ",IF(U$5-$I$5+1&gt;'Primary Inputs Alt'!$C$17,0,(SUM(OFFSET($I$76,0,U$5-$I$5-$A115+1)))*$C115))</f>
        <v xml:space="preserve"> </v>
      </c>
      <c r="V115" s="186" t="str">
        <f ca="1">IF(V$5-$I$5&lt;$A115-1," ",IF(V$5-$I$5+1&gt;'Primary Inputs Alt'!$C$17,0,(SUM(OFFSET($I$76,0,V$5-$I$5-$A115+1)))*$C115))</f>
        <v xml:space="preserve"> </v>
      </c>
      <c r="W115" s="186" t="str">
        <f ca="1">IF(W$5-$I$5&lt;$A115-1," ",IF(W$5-$I$5+1&gt;'Primary Inputs Alt'!$C$17,0,(SUM(OFFSET($I$76,0,W$5-$I$5-$A115+1)))*$C115))</f>
        <v xml:space="preserve"> </v>
      </c>
      <c r="X115" s="186" t="str">
        <f ca="1">IF(X$5-$I$5&lt;$A115-1," ",IF(X$5-$I$5+1&gt;'Primary Inputs Alt'!$C$17,0,(SUM(OFFSET($I$76,0,X$5-$I$5-$A115+1)))*$C115))</f>
        <v xml:space="preserve"> </v>
      </c>
      <c r="Y115" s="186" t="str">
        <f ca="1">IF(Y$5-$I$5&lt;$A115-1," ",IF(Y$5-$I$5+1&gt;'Primary Inputs Alt'!$C$17,0,(SUM(OFFSET($I$76,0,Y$5-$I$5-$A115+1)))*$C115))</f>
        <v xml:space="preserve"> </v>
      </c>
      <c r="Z115" s="186" t="str">
        <f ca="1">IF(Z$5-$I$5&lt;$A115-1," ",IF(Z$5-$I$5+1&gt;'Primary Inputs Alt'!$C$17,0,(SUM(OFFSET($I$76,0,Z$5-$I$5-$A115+1)))*$C115))</f>
        <v xml:space="preserve"> </v>
      </c>
      <c r="AA115" s="186" t="str">
        <f ca="1">IF(AA$5-$I$5&lt;$A115-1," ",IF(AA$5-$I$5+1&gt;'Primary Inputs Alt'!$C$17,0,(SUM(OFFSET($I$76,0,AA$5-$I$5-$A115+1)))*$C115))</f>
        <v xml:space="preserve"> </v>
      </c>
      <c r="AB115" s="186" t="str">
        <f ca="1">IF(AB$5-$I$5&lt;$A115-1," ",IF(AB$5-$I$5+1&gt;'Primary Inputs Alt'!$C$17,0,(SUM(OFFSET($I$76,0,AB$5-$I$5-$A115+1)))*$C115))</f>
        <v xml:space="preserve"> </v>
      </c>
      <c r="AC115" s="186" t="str">
        <f ca="1">IF(AC$5-$I$5&lt;$A115-1," ",IF(AC$5-$I$5+1&gt;'Primary Inputs Alt'!$C$17,0,(SUM(OFFSET($I$76,0,AC$5-$I$5-$A115+1)))*$C115))</f>
        <v xml:space="preserve"> </v>
      </c>
      <c r="AD115" s="186" t="str">
        <f ca="1">IF(AD$5-$I$5&lt;$A115-1," ",IF(AD$5-$I$5+1&gt;'Primary Inputs Alt'!$C$17,0,(SUM(OFFSET($I$76,0,AD$5-$I$5-$A115+1)))*$C115))</f>
        <v xml:space="preserve"> </v>
      </c>
      <c r="AE115" s="186" t="str">
        <f ca="1">IF(AE$5-$I$5&lt;$A115-1," ",IF(AE$5-$I$5+1&gt;'Primary Inputs Alt'!$C$17,0,(SUM(OFFSET($I$76,0,AE$5-$I$5-$A115+1)))*$C115))</f>
        <v xml:space="preserve"> </v>
      </c>
      <c r="AF115" s="186" t="str">
        <f ca="1">IF(AF$5-$I$5&lt;$A115-1," ",IF(AF$5-$I$5+1&gt;'Primary Inputs Alt'!$C$17,0,(SUM(OFFSET($I$76,0,AF$5-$I$5-$A115+1)))*$C115))</f>
        <v xml:space="preserve"> </v>
      </c>
      <c r="AG115" s="186" t="str">
        <f ca="1">IF(AG$5-$I$5&lt;$A115-1," ",IF(AG$5-$I$5+1&gt;'Primary Inputs Alt'!$C$17,0,(SUM(OFFSET($I$76,0,AG$5-$I$5-$A115+1)))*$C115))</f>
        <v xml:space="preserve"> </v>
      </c>
      <c r="AH115" s="186" t="str">
        <f ca="1">IF(AH$5-$I$5&lt;$A115-1," ",IF(AH$5-$I$5+1&gt;'Primary Inputs Alt'!$C$17,0,(SUM(OFFSET($I$76,0,AH$5-$I$5-$A115+1)))*$C115))</f>
        <v xml:space="preserve"> </v>
      </c>
      <c r="AI115" s="186" t="str">
        <f ca="1">IF(AI$5-$I$5&lt;$A115-1," ",IF(AI$5-$I$5+1&gt;'Primary Inputs Alt'!$C$17,0,(SUM(OFFSET($I$76,0,AI$5-$I$5-$A115+1)))*$C115))</f>
        <v xml:space="preserve"> </v>
      </c>
      <c r="AJ115" s="186" t="str">
        <f ca="1">IF(AJ$5-$I$5&lt;$A115-1," ",IF(AJ$5-$I$5+1&gt;'Primary Inputs Alt'!$C$17,0,(SUM(OFFSET($I$76,0,AJ$5-$I$5-$A115+1)))*$C115))</f>
        <v xml:space="preserve"> </v>
      </c>
      <c r="AK115" s="186" t="str">
        <f ca="1">IF(AK$5-$I$5&lt;$A115-1," ",IF(AK$5-$I$5+1&gt;'Primary Inputs Alt'!$C$17,0,(SUM(OFFSET($I$76,0,AK$5-$I$5-$A115+1)))*$C115))</f>
        <v xml:space="preserve"> </v>
      </c>
      <c r="AL115" s="186" t="str">
        <f ca="1">IF(AL$5-$I$5&lt;$A115-1," ",IF(AL$5-$I$5+1&gt;'Primary Inputs Alt'!$C$17,0,(SUM(OFFSET($I$76,0,AL$5-$I$5-$A115+1)))*$C115))</f>
        <v xml:space="preserve"> </v>
      </c>
      <c r="AM115" s="186" t="str">
        <f ca="1">IF(AM$5-$I$5&lt;$A115-1," ",IF(AM$5-$I$5+1&gt;'Primary Inputs Alt'!$C$17,0,(SUM(OFFSET($I$76,0,AM$5-$I$5-$A115+1)))*$C115))</f>
        <v xml:space="preserve"> </v>
      </c>
      <c r="AN115" s="186" t="str">
        <f ca="1">IF(AN$5-$I$5&lt;$A115-1," ",IF(AN$5-$I$5+1&gt;'Primary Inputs Alt'!$C$17,0,(SUM(OFFSET($I$76,0,AN$5-$I$5-$A115+1)))*$C115))</f>
        <v xml:space="preserve"> </v>
      </c>
      <c r="AO115" s="186" t="str">
        <f ca="1">IF(AO$5-$I$5&lt;$A115-1," ",IF(AO$5-$I$5+1&gt;'Primary Inputs Alt'!$C$17,0,(SUM(OFFSET($I$76,0,AO$5-$I$5-$A115+1)))*$C115))</f>
        <v xml:space="preserve"> </v>
      </c>
      <c r="AP115" s="186" t="str">
        <f ca="1">IF(AP$5-$I$5&lt;$A115-1," ",IF(AP$5-$I$5+1&gt;'Primary Inputs Alt'!$C$17,0,(SUM(OFFSET($I$76,0,AP$5-$I$5-$A115+1)))*$C115))</f>
        <v xml:space="preserve"> </v>
      </c>
      <c r="AQ115" s="186">
        <f ca="1">IF(AQ$5-$I$5&lt;$A115-1," ",IF(AQ$5-$I$5+1&gt;'Primary Inputs Alt'!$C$17,0,(SUM(OFFSET($I$76,0,AQ$5-$I$5-$A115+1)))*$C115))</f>
        <v>0</v>
      </c>
      <c r="AR115" s="186">
        <f ca="1">IF(AR$5-$I$5&lt;$A115-1," ",IF(AR$5-$I$5+1&gt;'Primary Inputs Alt'!$C$17,0,(SUM(OFFSET($I$76,0,AR$5-$I$5-$A115+1)))*$C115))</f>
        <v>0</v>
      </c>
      <c r="AS115" s="186">
        <f ca="1">IF(AS$5-$I$5&lt;$A115-1," ",IF(AS$5-$I$5+1&gt;'Primary Inputs Alt'!$C$17,0,(SUM(OFFSET($I$76,0,AS$5-$I$5-$A115+1)))*$C115))</f>
        <v>0</v>
      </c>
      <c r="AT115" s="186">
        <f ca="1">IF(AT$5-$I$5&lt;$A115-1," ",IF(AT$5-$I$5+1&gt;'Primary Inputs Alt'!$C$17,0,(SUM(OFFSET($I$76,0,AT$5-$I$5-$A115+1)))*$C115))</f>
        <v>0</v>
      </c>
      <c r="AU115" s="186">
        <f ca="1">IF(AU$5-$I$5&lt;$A115-1," ",IF(AU$5-$I$5+1&gt;'Primary Inputs Alt'!$C$17,0,(SUM(OFFSET($I$76,0,AU$5-$I$5-$A115+1)))*$C115))</f>
        <v>0</v>
      </c>
      <c r="AV115" s="186">
        <f ca="1">IF(AV$5-$I$5&lt;$A115-1," ",IF(AV$5-$I$5+1&gt;'Primary Inputs Alt'!$C$17,0,(SUM(OFFSET($I$76,0,AV$5-$I$5-$A115+1)))*$C115))</f>
        <v>0</v>
      </c>
      <c r="AW115" s="186">
        <f ca="1">IF(AW$5-$I$5&lt;$A115-1," ",IF(AW$5-$I$5+1&gt;'Primary Inputs Alt'!$C$17,0,(SUM(OFFSET($I$76,0,AW$5-$I$5-$A115+1)))*$C115))</f>
        <v>0</v>
      </c>
      <c r="AX115" s="186">
        <f ca="1">IF(AX$5-$I$5&lt;$A115-1," ",IF(AX$5-$I$5+1&gt;'Primary Inputs Alt'!$C$17,0,(SUM(OFFSET($I$76,0,AX$5-$I$5-$A115+1)))*$C115))</f>
        <v>0</v>
      </c>
      <c r="AY115" s="186">
        <f ca="1">IF(AY$5-$I$5&lt;$A115-1," ",IF(AY$5-$I$5+1&gt;'Primary Inputs Alt'!$C$17,0,(SUM(OFFSET($I$76,0,AY$5-$I$5-$A115+1)))*$C115))</f>
        <v>0</v>
      </c>
      <c r="AZ115" s="186">
        <f ca="1">IF(AZ$5-$I$5&lt;$A115-1," ",IF(AZ$5-$I$5+1&gt;'Primary Inputs Alt'!$C$17,0,(SUM(OFFSET($I$76,0,AZ$5-$I$5-$A115+1)))*$C115))</f>
        <v>0</v>
      </c>
      <c r="BA115" s="186">
        <f ca="1">IF(BA$5-$I$5&lt;$A115-1," ",IF(BA$5-$I$5+1&gt;'Primary Inputs Alt'!$C$17,0,(SUM(OFFSET($I$76,0,BA$5-$I$5-$A115+1)))*$C115))</f>
        <v>0</v>
      </c>
      <c r="BB115" s="186">
        <f ca="1">IF(BB$5-$I$5&lt;$A115-1," ",IF(BB$5-$I$5+1&gt;'Primary Inputs Alt'!$C$17,0,(SUM(OFFSET($I$76,0,BB$5-$I$5-$A115+1)))*$C115))</f>
        <v>0</v>
      </c>
      <c r="BC115" s="186">
        <f ca="1">IF(BC$5-$I$5&lt;$A115-1," ",IF(BC$5-$I$5+1&gt;'Primary Inputs Alt'!$C$17,0,(SUM(OFFSET($I$76,0,BC$5-$I$5-$A115+1)))*$C115))</f>
        <v>0</v>
      </c>
      <c r="BD115" s="186">
        <f ca="1">IF(BD$5-$I$5&lt;$A115-1," ",IF(BD$5-$I$5+1&gt;'Primary Inputs Alt'!$C$17,0,(SUM(OFFSET($I$76,0,BD$5-$I$5-$A115+1)))*$C115))</f>
        <v>0</v>
      </c>
      <c r="BE115" s="186">
        <f ca="1">IF(BE$5-$I$5&lt;$A115-1," ",IF(BE$5-$I$5+1&gt;'Primary Inputs Alt'!$C$17,0,(SUM(OFFSET($I$76,0,BE$5-$I$5-$A115+1)))*$C115))</f>
        <v>0</v>
      </c>
      <c r="BF115" s="186">
        <f ca="1">IF(BF$5-$I$5&lt;$A115-1," ",IF(BF$5-$I$5+1&gt;'Primary Inputs Alt'!$C$17,0,(SUM(OFFSET($I$76,0,BF$5-$I$5-$A115+1)))*$C115))</f>
        <v>0</v>
      </c>
      <c r="BG115" s="134"/>
      <c r="BH115" s="134"/>
      <c r="BI115" s="134"/>
      <c r="BJ115" s="134"/>
      <c r="BK115" s="134"/>
      <c r="BL115" s="134"/>
      <c r="BM115" s="134"/>
      <c r="BN115" s="134"/>
      <c r="BO115" s="134"/>
      <c r="BP115" s="134"/>
      <c r="BQ115" s="134"/>
      <c r="BR115" s="134"/>
      <c r="BS115" s="134"/>
      <c r="BT115" s="134"/>
      <c r="BU115" s="134"/>
      <c r="BV115" s="134"/>
      <c r="BW115" s="134"/>
      <c r="BX115" s="134"/>
      <c r="BY115" s="134"/>
      <c r="BZ115" s="134"/>
      <c r="CA115" s="134"/>
      <c r="CB115" s="134"/>
      <c r="CC115" s="134"/>
      <c r="CD115" s="134"/>
      <c r="CE115" s="134"/>
      <c r="CF115" s="134"/>
      <c r="CG115" s="134"/>
      <c r="CH115" s="134"/>
      <c r="CI115" s="134"/>
      <c r="CJ115" s="134"/>
      <c r="CK115" s="134"/>
      <c r="CL115" s="134"/>
      <c r="CM115" s="134"/>
      <c r="CN115" s="134"/>
      <c r="CO115" s="134"/>
      <c r="CP115" s="134"/>
      <c r="CQ115" s="134"/>
      <c r="CR115" s="134"/>
      <c r="CS115" s="134"/>
      <c r="CT115" s="134"/>
      <c r="CU115" s="134"/>
      <c r="CV115" s="134"/>
      <c r="CW115" s="134"/>
      <c r="CX115" s="134"/>
      <c r="CY115" s="134"/>
      <c r="CZ115" s="134"/>
    </row>
    <row r="116" spans="1:104">
      <c r="A116" s="134">
        <v>36</v>
      </c>
      <c r="B116" s="134" t="s">
        <v>208</v>
      </c>
      <c r="C116" s="134">
        <f ca="1">OFFSET('Primary Inputs Alt'!$E$12,0,$A116-1)</f>
        <v>0</v>
      </c>
      <c r="I116" s="186" t="str">
        <f ca="1">IF(I$5-$I$5&lt;$A116-1," ",IF(I$5-$I$5+1&gt;'Primary Inputs Alt'!$C$17,0,(SUM(OFFSET($I$76,0,I$5-$I$5-$A116+1)))*$C116))</f>
        <v xml:space="preserve"> </v>
      </c>
      <c r="J116" s="186" t="str">
        <f ca="1">IF(J$5-$I$5&lt;$A116-1," ",IF(J$5-$I$5+1&gt;'Primary Inputs Alt'!$C$17,0,(SUM(OFFSET($I$76,0,J$5-$I$5-$A116+1)))*$C116))</f>
        <v xml:space="preserve"> </v>
      </c>
      <c r="K116" s="186" t="str">
        <f ca="1">IF(K$5-$I$5&lt;$A116-1," ",IF(K$5-$I$5+1&gt;'Primary Inputs Alt'!$C$17,0,(SUM(OFFSET($I$76,0,K$5-$I$5-$A116+1)))*$C116))</f>
        <v xml:space="preserve"> </v>
      </c>
      <c r="L116" s="186" t="str">
        <f ca="1">IF(L$5-$I$5&lt;$A116-1," ",IF(L$5-$I$5+1&gt;'Primary Inputs Alt'!$C$17,0,(SUM(OFFSET($I$76,0,L$5-$I$5-$A116+1)))*$C116))</f>
        <v xml:space="preserve"> </v>
      </c>
      <c r="M116" s="186" t="str">
        <f ca="1">IF(M$5-$I$5&lt;$A116-1," ",IF(M$5-$I$5+1&gt;'Primary Inputs Alt'!$C$17,0,(SUM(OFFSET($I$76,0,M$5-$I$5-$A116+1)))*$C116))</f>
        <v xml:space="preserve"> </v>
      </c>
      <c r="N116" s="186" t="str">
        <f ca="1">IF(N$5-$I$5&lt;$A116-1," ",IF(N$5-$I$5+1&gt;'Primary Inputs Alt'!$C$17,0,(SUM(OFFSET($I$76,0,N$5-$I$5-$A116+1)))*$C116))</f>
        <v xml:space="preserve"> </v>
      </c>
      <c r="O116" s="186" t="str">
        <f ca="1">IF(O$5-$I$5&lt;$A116-1," ",IF(O$5-$I$5+1&gt;'Primary Inputs Alt'!$C$17,0,(SUM(OFFSET($I$76,0,O$5-$I$5-$A116+1)))*$C116))</f>
        <v xml:space="preserve"> </v>
      </c>
      <c r="P116" s="186" t="str">
        <f ca="1">IF(P$5-$I$5&lt;$A116-1," ",IF(P$5-$I$5+1&gt;'Primary Inputs Alt'!$C$17,0,(SUM(OFFSET($I$76,0,P$5-$I$5-$A116+1)))*$C116))</f>
        <v xml:space="preserve"> </v>
      </c>
      <c r="Q116" s="186" t="str">
        <f ca="1">IF(Q$5-$I$5&lt;$A116-1," ",IF(Q$5-$I$5+1&gt;'Primary Inputs Alt'!$C$17,0,(SUM(OFFSET($I$76,0,Q$5-$I$5-$A116+1)))*$C116))</f>
        <v xml:space="preserve"> </v>
      </c>
      <c r="R116" s="186" t="str">
        <f ca="1">IF(R$5-$I$5&lt;$A116-1," ",IF(R$5-$I$5+1&gt;'Primary Inputs Alt'!$C$17,0,(SUM(OFFSET($I$76,0,R$5-$I$5-$A116+1)))*$C116))</f>
        <v xml:space="preserve"> </v>
      </c>
      <c r="S116" s="186" t="str">
        <f ca="1">IF(S$5-$I$5&lt;$A116-1," ",IF(S$5-$I$5+1&gt;'Primary Inputs Alt'!$C$17,0,(SUM(OFFSET($I$76,0,S$5-$I$5-$A116+1)))*$C116))</f>
        <v xml:space="preserve"> </v>
      </c>
      <c r="T116" s="186" t="str">
        <f ca="1">IF(T$5-$I$5&lt;$A116-1," ",IF(T$5-$I$5+1&gt;'Primary Inputs Alt'!$C$17,0,(SUM(OFFSET($I$76,0,T$5-$I$5-$A116+1)))*$C116))</f>
        <v xml:space="preserve"> </v>
      </c>
      <c r="U116" s="186" t="str">
        <f ca="1">IF(U$5-$I$5&lt;$A116-1," ",IF(U$5-$I$5+1&gt;'Primary Inputs Alt'!$C$17,0,(SUM(OFFSET($I$76,0,U$5-$I$5-$A116+1)))*$C116))</f>
        <v xml:space="preserve"> </v>
      </c>
      <c r="V116" s="186" t="str">
        <f ca="1">IF(V$5-$I$5&lt;$A116-1," ",IF(V$5-$I$5+1&gt;'Primary Inputs Alt'!$C$17,0,(SUM(OFFSET($I$76,0,V$5-$I$5-$A116+1)))*$C116))</f>
        <v xml:space="preserve"> </v>
      </c>
      <c r="W116" s="186" t="str">
        <f ca="1">IF(W$5-$I$5&lt;$A116-1," ",IF(W$5-$I$5+1&gt;'Primary Inputs Alt'!$C$17,0,(SUM(OFFSET($I$76,0,W$5-$I$5-$A116+1)))*$C116))</f>
        <v xml:space="preserve"> </v>
      </c>
      <c r="X116" s="186" t="str">
        <f ca="1">IF(X$5-$I$5&lt;$A116-1," ",IF(X$5-$I$5+1&gt;'Primary Inputs Alt'!$C$17,0,(SUM(OFFSET($I$76,0,X$5-$I$5-$A116+1)))*$C116))</f>
        <v xml:space="preserve"> </v>
      </c>
      <c r="Y116" s="186" t="str">
        <f ca="1">IF(Y$5-$I$5&lt;$A116-1," ",IF(Y$5-$I$5+1&gt;'Primary Inputs Alt'!$C$17,0,(SUM(OFFSET($I$76,0,Y$5-$I$5-$A116+1)))*$C116))</f>
        <v xml:space="preserve"> </v>
      </c>
      <c r="Z116" s="186" t="str">
        <f ca="1">IF(Z$5-$I$5&lt;$A116-1," ",IF(Z$5-$I$5+1&gt;'Primary Inputs Alt'!$C$17,0,(SUM(OFFSET($I$76,0,Z$5-$I$5-$A116+1)))*$C116))</f>
        <v xml:space="preserve"> </v>
      </c>
      <c r="AA116" s="186" t="str">
        <f ca="1">IF(AA$5-$I$5&lt;$A116-1," ",IF(AA$5-$I$5+1&gt;'Primary Inputs Alt'!$C$17,0,(SUM(OFFSET($I$76,0,AA$5-$I$5-$A116+1)))*$C116))</f>
        <v xml:space="preserve"> </v>
      </c>
      <c r="AB116" s="186" t="str">
        <f ca="1">IF(AB$5-$I$5&lt;$A116-1," ",IF(AB$5-$I$5+1&gt;'Primary Inputs Alt'!$C$17,0,(SUM(OFFSET($I$76,0,AB$5-$I$5-$A116+1)))*$C116))</f>
        <v xml:space="preserve"> </v>
      </c>
      <c r="AC116" s="186" t="str">
        <f ca="1">IF(AC$5-$I$5&lt;$A116-1," ",IF(AC$5-$I$5+1&gt;'Primary Inputs Alt'!$C$17,0,(SUM(OFFSET($I$76,0,AC$5-$I$5-$A116+1)))*$C116))</f>
        <v xml:space="preserve"> </v>
      </c>
      <c r="AD116" s="186" t="str">
        <f ca="1">IF(AD$5-$I$5&lt;$A116-1," ",IF(AD$5-$I$5+1&gt;'Primary Inputs Alt'!$C$17,0,(SUM(OFFSET($I$76,0,AD$5-$I$5-$A116+1)))*$C116))</f>
        <v xml:space="preserve"> </v>
      </c>
      <c r="AE116" s="186" t="str">
        <f ca="1">IF(AE$5-$I$5&lt;$A116-1," ",IF(AE$5-$I$5+1&gt;'Primary Inputs Alt'!$C$17,0,(SUM(OFFSET($I$76,0,AE$5-$I$5-$A116+1)))*$C116))</f>
        <v xml:space="preserve"> </v>
      </c>
      <c r="AF116" s="186" t="str">
        <f ca="1">IF(AF$5-$I$5&lt;$A116-1," ",IF(AF$5-$I$5+1&gt;'Primary Inputs Alt'!$C$17,0,(SUM(OFFSET($I$76,0,AF$5-$I$5-$A116+1)))*$C116))</f>
        <v xml:space="preserve"> </v>
      </c>
      <c r="AG116" s="186" t="str">
        <f ca="1">IF(AG$5-$I$5&lt;$A116-1," ",IF(AG$5-$I$5+1&gt;'Primary Inputs Alt'!$C$17,0,(SUM(OFFSET($I$76,0,AG$5-$I$5-$A116+1)))*$C116))</f>
        <v xml:space="preserve"> </v>
      </c>
      <c r="AH116" s="186" t="str">
        <f ca="1">IF(AH$5-$I$5&lt;$A116-1," ",IF(AH$5-$I$5+1&gt;'Primary Inputs Alt'!$C$17,0,(SUM(OFFSET($I$76,0,AH$5-$I$5-$A116+1)))*$C116))</f>
        <v xml:space="preserve"> </v>
      </c>
      <c r="AI116" s="186" t="str">
        <f ca="1">IF(AI$5-$I$5&lt;$A116-1," ",IF(AI$5-$I$5+1&gt;'Primary Inputs Alt'!$C$17,0,(SUM(OFFSET($I$76,0,AI$5-$I$5-$A116+1)))*$C116))</f>
        <v xml:space="preserve"> </v>
      </c>
      <c r="AJ116" s="186" t="str">
        <f ca="1">IF(AJ$5-$I$5&lt;$A116-1," ",IF(AJ$5-$I$5+1&gt;'Primary Inputs Alt'!$C$17,0,(SUM(OFFSET($I$76,0,AJ$5-$I$5-$A116+1)))*$C116))</f>
        <v xml:space="preserve"> </v>
      </c>
      <c r="AK116" s="186" t="str">
        <f ca="1">IF(AK$5-$I$5&lt;$A116-1," ",IF(AK$5-$I$5+1&gt;'Primary Inputs Alt'!$C$17,0,(SUM(OFFSET($I$76,0,AK$5-$I$5-$A116+1)))*$C116))</f>
        <v xml:space="preserve"> </v>
      </c>
      <c r="AL116" s="186" t="str">
        <f ca="1">IF(AL$5-$I$5&lt;$A116-1," ",IF(AL$5-$I$5+1&gt;'Primary Inputs Alt'!$C$17,0,(SUM(OFFSET($I$76,0,AL$5-$I$5-$A116+1)))*$C116))</f>
        <v xml:space="preserve"> </v>
      </c>
      <c r="AM116" s="186" t="str">
        <f ca="1">IF(AM$5-$I$5&lt;$A116-1," ",IF(AM$5-$I$5+1&gt;'Primary Inputs Alt'!$C$17,0,(SUM(OFFSET($I$76,0,AM$5-$I$5-$A116+1)))*$C116))</f>
        <v xml:space="preserve"> </v>
      </c>
      <c r="AN116" s="186" t="str">
        <f ca="1">IF(AN$5-$I$5&lt;$A116-1," ",IF(AN$5-$I$5+1&gt;'Primary Inputs Alt'!$C$17,0,(SUM(OFFSET($I$76,0,AN$5-$I$5-$A116+1)))*$C116))</f>
        <v xml:space="preserve"> </v>
      </c>
      <c r="AO116" s="186" t="str">
        <f ca="1">IF(AO$5-$I$5&lt;$A116-1," ",IF(AO$5-$I$5+1&gt;'Primary Inputs Alt'!$C$17,0,(SUM(OFFSET($I$76,0,AO$5-$I$5-$A116+1)))*$C116))</f>
        <v xml:space="preserve"> </v>
      </c>
      <c r="AP116" s="186" t="str">
        <f ca="1">IF(AP$5-$I$5&lt;$A116-1," ",IF(AP$5-$I$5+1&gt;'Primary Inputs Alt'!$C$17,0,(SUM(OFFSET($I$76,0,AP$5-$I$5-$A116+1)))*$C116))</f>
        <v xml:space="preserve"> </v>
      </c>
      <c r="AQ116" s="186" t="str">
        <f ca="1">IF(AQ$5-$I$5&lt;$A116-1," ",IF(AQ$5-$I$5+1&gt;'Primary Inputs Alt'!$C$17,0,(SUM(OFFSET($I$76,0,AQ$5-$I$5-$A116+1)))*$C116))</f>
        <v xml:space="preserve"> </v>
      </c>
      <c r="AR116" s="186">
        <f ca="1">IF(AR$5-$I$5&lt;$A116-1," ",IF(AR$5-$I$5+1&gt;'Primary Inputs Alt'!$C$17,0,(SUM(OFFSET($I$76,0,AR$5-$I$5-$A116+1)))*$C116))</f>
        <v>0</v>
      </c>
      <c r="AS116" s="186">
        <f ca="1">IF(AS$5-$I$5&lt;$A116-1," ",IF(AS$5-$I$5+1&gt;'Primary Inputs Alt'!$C$17,0,(SUM(OFFSET($I$76,0,AS$5-$I$5-$A116+1)))*$C116))</f>
        <v>0</v>
      </c>
      <c r="AT116" s="186">
        <f ca="1">IF(AT$5-$I$5&lt;$A116-1," ",IF(AT$5-$I$5+1&gt;'Primary Inputs Alt'!$C$17,0,(SUM(OFFSET($I$76,0,AT$5-$I$5-$A116+1)))*$C116))</f>
        <v>0</v>
      </c>
      <c r="AU116" s="186">
        <f ca="1">IF(AU$5-$I$5&lt;$A116-1," ",IF(AU$5-$I$5+1&gt;'Primary Inputs Alt'!$C$17,0,(SUM(OFFSET($I$76,0,AU$5-$I$5-$A116+1)))*$C116))</f>
        <v>0</v>
      </c>
      <c r="AV116" s="186">
        <f ca="1">IF(AV$5-$I$5&lt;$A116-1," ",IF(AV$5-$I$5+1&gt;'Primary Inputs Alt'!$C$17,0,(SUM(OFFSET($I$76,0,AV$5-$I$5-$A116+1)))*$C116))</f>
        <v>0</v>
      </c>
      <c r="AW116" s="186">
        <f ca="1">IF(AW$5-$I$5&lt;$A116-1," ",IF(AW$5-$I$5+1&gt;'Primary Inputs Alt'!$C$17,0,(SUM(OFFSET($I$76,0,AW$5-$I$5-$A116+1)))*$C116))</f>
        <v>0</v>
      </c>
      <c r="AX116" s="186">
        <f ca="1">IF(AX$5-$I$5&lt;$A116-1," ",IF(AX$5-$I$5+1&gt;'Primary Inputs Alt'!$C$17,0,(SUM(OFFSET($I$76,0,AX$5-$I$5-$A116+1)))*$C116))</f>
        <v>0</v>
      </c>
      <c r="AY116" s="186">
        <f ca="1">IF(AY$5-$I$5&lt;$A116-1," ",IF(AY$5-$I$5+1&gt;'Primary Inputs Alt'!$C$17,0,(SUM(OFFSET($I$76,0,AY$5-$I$5-$A116+1)))*$C116))</f>
        <v>0</v>
      </c>
      <c r="AZ116" s="186">
        <f ca="1">IF(AZ$5-$I$5&lt;$A116-1," ",IF(AZ$5-$I$5+1&gt;'Primary Inputs Alt'!$C$17,0,(SUM(OFFSET($I$76,0,AZ$5-$I$5-$A116+1)))*$C116))</f>
        <v>0</v>
      </c>
      <c r="BA116" s="186">
        <f ca="1">IF(BA$5-$I$5&lt;$A116-1," ",IF(BA$5-$I$5+1&gt;'Primary Inputs Alt'!$C$17,0,(SUM(OFFSET($I$76,0,BA$5-$I$5-$A116+1)))*$C116))</f>
        <v>0</v>
      </c>
      <c r="BB116" s="186">
        <f ca="1">IF(BB$5-$I$5&lt;$A116-1," ",IF(BB$5-$I$5+1&gt;'Primary Inputs Alt'!$C$17,0,(SUM(OFFSET($I$76,0,BB$5-$I$5-$A116+1)))*$C116))</f>
        <v>0</v>
      </c>
      <c r="BC116" s="186">
        <f ca="1">IF(BC$5-$I$5&lt;$A116-1," ",IF(BC$5-$I$5+1&gt;'Primary Inputs Alt'!$C$17,0,(SUM(OFFSET($I$76,0,BC$5-$I$5-$A116+1)))*$C116))</f>
        <v>0</v>
      </c>
      <c r="BD116" s="186">
        <f ca="1">IF(BD$5-$I$5&lt;$A116-1," ",IF(BD$5-$I$5+1&gt;'Primary Inputs Alt'!$C$17,0,(SUM(OFFSET($I$76,0,BD$5-$I$5-$A116+1)))*$C116))</f>
        <v>0</v>
      </c>
      <c r="BE116" s="186">
        <f ca="1">IF(BE$5-$I$5&lt;$A116-1," ",IF(BE$5-$I$5+1&gt;'Primary Inputs Alt'!$C$17,0,(SUM(OFFSET($I$76,0,BE$5-$I$5-$A116+1)))*$C116))</f>
        <v>0</v>
      </c>
      <c r="BF116" s="186">
        <f ca="1">IF(BF$5-$I$5&lt;$A116-1," ",IF(BF$5-$I$5+1&gt;'Primary Inputs Alt'!$C$17,0,(SUM(OFFSET($I$76,0,BF$5-$I$5-$A116+1)))*$C116))</f>
        <v>0</v>
      </c>
      <c r="BG116" s="134"/>
      <c r="BH116" s="134"/>
      <c r="BI116" s="134"/>
      <c r="BJ116" s="134"/>
      <c r="BK116" s="134"/>
      <c r="BL116" s="134"/>
      <c r="BM116" s="134"/>
      <c r="BN116" s="134"/>
      <c r="BO116" s="134"/>
      <c r="BP116" s="134"/>
      <c r="BQ116" s="134"/>
      <c r="BR116" s="134"/>
      <c r="BS116" s="134"/>
      <c r="BT116" s="134"/>
      <c r="BU116" s="134"/>
      <c r="BV116" s="134"/>
      <c r="BW116" s="134"/>
      <c r="BX116" s="134"/>
      <c r="BY116" s="134"/>
      <c r="BZ116" s="134"/>
      <c r="CA116" s="134"/>
      <c r="CB116" s="134"/>
      <c r="CC116" s="134"/>
      <c r="CD116" s="134"/>
      <c r="CE116" s="134"/>
      <c r="CF116" s="134"/>
      <c r="CG116" s="134"/>
      <c r="CH116" s="134"/>
      <c r="CI116" s="134"/>
      <c r="CJ116" s="134"/>
      <c r="CK116" s="134"/>
      <c r="CL116" s="134"/>
      <c r="CM116" s="134"/>
      <c r="CN116" s="134"/>
      <c r="CO116" s="134"/>
      <c r="CP116" s="134"/>
      <c r="CQ116" s="134"/>
      <c r="CR116" s="134"/>
      <c r="CS116" s="134"/>
      <c r="CT116" s="134"/>
      <c r="CU116" s="134"/>
      <c r="CV116" s="134"/>
      <c r="CW116" s="134"/>
      <c r="CX116" s="134"/>
      <c r="CY116" s="134"/>
      <c r="CZ116" s="134"/>
    </row>
    <row r="117" spans="1:104">
      <c r="A117" s="134">
        <v>37</v>
      </c>
      <c r="B117" s="134" t="s">
        <v>209</v>
      </c>
      <c r="C117" s="134">
        <f ca="1">OFFSET('Primary Inputs Alt'!$E$12,0,$A117-1)</f>
        <v>0</v>
      </c>
      <c r="I117" s="186" t="str">
        <f ca="1">IF(I$5-$I$5&lt;$A117-1," ",IF(I$5-$I$5+1&gt;'Primary Inputs Alt'!$C$17,0,(SUM(OFFSET($I$76,0,I$5-$I$5-$A117+1)))*$C117))</f>
        <v xml:space="preserve"> </v>
      </c>
      <c r="J117" s="186" t="str">
        <f ca="1">IF(J$5-$I$5&lt;$A117-1," ",IF(J$5-$I$5+1&gt;'Primary Inputs Alt'!$C$17,0,(SUM(OFFSET($I$76,0,J$5-$I$5-$A117+1)))*$C117))</f>
        <v xml:space="preserve"> </v>
      </c>
      <c r="K117" s="186" t="str">
        <f ca="1">IF(K$5-$I$5&lt;$A117-1," ",IF(K$5-$I$5+1&gt;'Primary Inputs Alt'!$C$17,0,(SUM(OFFSET($I$76,0,K$5-$I$5-$A117+1)))*$C117))</f>
        <v xml:space="preserve"> </v>
      </c>
      <c r="L117" s="186" t="str">
        <f ca="1">IF(L$5-$I$5&lt;$A117-1," ",IF(L$5-$I$5+1&gt;'Primary Inputs Alt'!$C$17,0,(SUM(OFFSET($I$76,0,L$5-$I$5-$A117+1)))*$C117))</f>
        <v xml:space="preserve"> </v>
      </c>
      <c r="M117" s="186" t="str">
        <f ca="1">IF(M$5-$I$5&lt;$A117-1," ",IF(M$5-$I$5+1&gt;'Primary Inputs Alt'!$C$17,0,(SUM(OFFSET($I$76,0,M$5-$I$5-$A117+1)))*$C117))</f>
        <v xml:space="preserve"> </v>
      </c>
      <c r="N117" s="186" t="str">
        <f ca="1">IF(N$5-$I$5&lt;$A117-1," ",IF(N$5-$I$5+1&gt;'Primary Inputs Alt'!$C$17,0,(SUM(OFFSET($I$76,0,N$5-$I$5-$A117+1)))*$C117))</f>
        <v xml:space="preserve"> </v>
      </c>
      <c r="O117" s="186" t="str">
        <f ca="1">IF(O$5-$I$5&lt;$A117-1," ",IF(O$5-$I$5+1&gt;'Primary Inputs Alt'!$C$17,0,(SUM(OFFSET($I$76,0,O$5-$I$5-$A117+1)))*$C117))</f>
        <v xml:space="preserve"> </v>
      </c>
      <c r="P117" s="186" t="str">
        <f ca="1">IF(P$5-$I$5&lt;$A117-1," ",IF(P$5-$I$5+1&gt;'Primary Inputs Alt'!$C$17,0,(SUM(OFFSET($I$76,0,P$5-$I$5-$A117+1)))*$C117))</f>
        <v xml:space="preserve"> </v>
      </c>
      <c r="Q117" s="186" t="str">
        <f ca="1">IF(Q$5-$I$5&lt;$A117-1," ",IF(Q$5-$I$5+1&gt;'Primary Inputs Alt'!$C$17,0,(SUM(OFFSET($I$76,0,Q$5-$I$5-$A117+1)))*$C117))</f>
        <v xml:space="preserve"> </v>
      </c>
      <c r="R117" s="186" t="str">
        <f ca="1">IF(R$5-$I$5&lt;$A117-1," ",IF(R$5-$I$5+1&gt;'Primary Inputs Alt'!$C$17,0,(SUM(OFFSET($I$76,0,R$5-$I$5-$A117+1)))*$C117))</f>
        <v xml:space="preserve"> </v>
      </c>
      <c r="S117" s="186" t="str">
        <f ca="1">IF(S$5-$I$5&lt;$A117-1," ",IF(S$5-$I$5+1&gt;'Primary Inputs Alt'!$C$17,0,(SUM(OFFSET($I$76,0,S$5-$I$5-$A117+1)))*$C117))</f>
        <v xml:space="preserve"> </v>
      </c>
      <c r="T117" s="186" t="str">
        <f ca="1">IF(T$5-$I$5&lt;$A117-1," ",IF(T$5-$I$5+1&gt;'Primary Inputs Alt'!$C$17,0,(SUM(OFFSET($I$76,0,T$5-$I$5-$A117+1)))*$C117))</f>
        <v xml:space="preserve"> </v>
      </c>
      <c r="U117" s="186" t="str">
        <f ca="1">IF(U$5-$I$5&lt;$A117-1," ",IF(U$5-$I$5+1&gt;'Primary Inputs Alt'!$C$17,0,(SUM(OFFSET($I$76,0,U$5-$I$5-$A117+1)))*$C117))</f>
        <v xml:space="preserve"> </v>
      </c>
      <c r="V117" s="186" t="str">
        <f ca="1">IF(V$5-$I$5&lt;$A117-1," ",IF(V$5-$I$5+1&gt;'Primary Inputs Alt'!$C$17,0,(SUM(OFFSET($I$76,0,V$5-$I$5-$A117+1)))*$C117))</f>
        <v xml:space="preserve"> </v>
      </c>
      <c r="W117" s="186" t="str">
        <f ca="1">IF(W$5-$I$5&lt;$A117-1," ",IF(W$5-$I$5+1&gt;'Primary Inputs Alt'!$C$17,0,(SUM(OFFSET($I$76,0,W$5-$I$5-$A117+1)))*$C117))</f>
        <v xml:space="preserve"> </v>
      </c>
      <c r="X117" s="186" t="str">
        <f ca="1">IF(X$5-$I$5&lt;$A117-1," ",IF(X$5-$I$5+1&gt;'Primary Inputs Alt'!$C$17,0,(SUM(OFFSET($I$76,0,X$5-$I$5-$A117+1)))*$C117))</f>
        <v xml:space="preserve"> </v>
      </c>
      <c r="Y117" s="186" t="str">
        <f ca="1">IF(Y$5-$I$5&lt;$A117-1," ",IF(Y$5-$I$5+1&gt;'Primary Inputs Alt'!$C$17,0,(SUM(OFFSET($I$76,0,Y$5-$I$5-$A117+1)))*$C117))</f>
        <v xml:space="preserve"> </v>
      </c>
      <c r="Z117" s="186" t="str">
        <f ca="1">IF(Z$5-$I$5&lt;$A117-1," ",IF(Z$5-$I$5+1&gt;'Primary Inputs Alt'!$C$17,0,(SUM(OFFSET($I$76,0,Z$5-$I$5-$A117+1)))*$C117))</f>
        <v xml:space="preserve"> </v>
      </c>
      <c r="AA117" s="186" t="str">
        <f ca="1">IF(AA$5-$I$5&lt;$A117-1," ",IF(AA$5-$I$5+1&gt;'Primary Inputs Alt'!$C$17,0,(SUM(OFFSET($I$76,0,AA$5-$I$5-$A117+1)))*$C117))</f>
        <v xml:space="preserve"> </v>
      </c>
      <c r="AB117" s="186" t="str">
        <f ca="1">IF(AB$5-$I$5&lt;$A117-1," ",IF(AB$5-$I$5+1&gt;'Primary Inputs Alt'!$C$17,0,(SUM(OFFSET($I$76,0,AB$5-$I$5-$A117+1)))*$C117))</f>
        <v xml:space="preserve"> </v>
      </c>
      <c r="AC117" s="186" t="str">
        <f ca="1">IF(AC$5-$I$5&lt;$A117-1," ",IF(AC$5-$I$5+1&gt;'Primary Inputs Alt'!$C$17,0,(SUM(OFFSET($I$76,0,AC$5-$I$5-$A117+1)))*$C117))</f>
        <v xml:space="preserve"> </v>
      </c>
      <c r="AD117" s="186" t="str">
        <f ca="1">IF(AD$5-$I$5&lt;$A117-1," ",IF(AD$5-$I$5+1&gt;'Primary Inputs Alt'!$C$17,0,(SUM(OFFSET($I$76,0,AD$5-$I$5-$A117+1)))*$C117))</f>
        <v xml:space="preserve"> </v>
      </c>
      <c r="AE117" s="186" t="str">
        <f ca="1">IF(AE$5-$I$5&lt;$A117-1," ",IF(AE$5-$I$5+1&gt;'Primary Inputs Alt'!$C$17,0,(SUM(OFFSET($I$76,0,AE$5-$I$5-$A117+1)))*$C117))</f>
        <v xml:space="preserve"> </v>
      </c>
      <c r="AF117" s="186" t="str">
        <f ca="1">IF(AF$5-$I$5&lt;$A117-1," ",IF(AF$5-$I$5+1&gt;'Primary Inputs Alt'!$C$17,0,(SUM(OFFSET($I$76,0,AF$5-$I$5-$A117+1)))*$C117))</f>
        <v xml:space="preserve"> </v>
      </c>
      <c r="AG117" s="186" t="str">
        <f ca="1">IF(AG$5-$I$5&lt;$A117-1," ",IF(AG$5-$I$5+1&gt;'Primary Inputs Alt'!$C$17,0,(SUM(OFFSET($I$76,0,AG$5-$I$5-$A117+1)))*$C117))</f>
        <v xml:space="preserve"> </v>
      </c>
      <c r="AH117" s="186" t="str">
        <f ca="1">IF(AH$5-$I$5&lt;$A117-1," ",IF(AH$5-$I$5+1&gt;'Primary Inputs Alt'!$C$17,0,(SUM(OFFSET($I$76,0,AH$5-$I$5-$A117+1)))*$C117))</f>
        <v xml:space="preserve"> </v>
      </c>
      <c r="AI117" s="186" t="str">
        <f ca="1">IF(AI$5-$I$5&lt;$A117-1," ",IF(AI$5-$I$5+1&gt;'Primary Inputs Alt'!$C$17,0,(SUM(OFFSET($I$76,0,AI$5-$I$5-$A117+1)))*$C117))</f>
        <v xml:space="preserve"> </v>
      </c>
      <c r="AJ117" s="186" t="str">
        <f ca="1">IF(AJ$5-$I$5&lt;$A117-1," ",IF(AJ$5-$I$5+1&gt;'Primary Inputs Alt'!$C$17,0,(SUM(OFFSET($I$76,0,AJ$5-$I$5-$A117+1)))*$C117))</f>
        <v xml:space="preserve"> </v>
      </c>
      <c r="AK117" s="186" t="str">
        <f ca="1">IF(AK$5-$I$5&lt;$A117-1," ",IF(AK$5-$I$5+1&gt;'Primary Inputs Alt'!$C$17,0,(SUM(OFFSET($I$76,0,AK$5-$I$5-$A117+1)))*$C117))</f>
        <v xml:space="preserve"> </v>
      </c>
      <c r="AL117" s="186" t="str">
        <f ca="1">IF(AL$5-$I$5&lt;$A117-1," ",IF(AL$5-$I$5+1&gt;'Primary Inputs Alt'!$C$17,0,(SUM(OFFSET($I$76,0,AL$5-$I$5-$A117+1)))*$C117))</f>
        <v xml:space="preserve"> </v>
      </c>
      <c r="AM117" s="186" t="str">
        <f ca="1">IF(AM$5-$I$5&lt;$A117-1," ",IF(AM$5-$I$5+1&gt;'Primary Inputs Alt'!$C$17,0,(SUM(OFFSET($I$76,0,AM$5-$I$5-$A117+1)))*$C117))</f>
        <v xml:space="preserve"> </v>
      </c>
      <c r="AN117" s="186" t="str">
        <f ca="1">IF(AN$5-$I$5&lt;$A117-1," ",IF(AN$5-$I$5+1&gt;'Primary Inputs Alt'!$C$17,0,(SUM(OFFSET($I$76,0,AN$5-$I$5-$A117+1)))*$C117))</f>
        <v xml:space="preserve"> </v>
      </c>
      <c r="AO117" s="186" t="str">
        <f ca="1">IF(AO$5-$I$5&lt;$A117-1," ",IF(AO$5-$I$5+1&gt;'Primary Inputs Alt'!$C$17,0,(SUM(OFFSET($I$76,0,AO$5-$I$5-$A117+1)))*$C117))</f>
        <v xml:space="preserve"> </v>
      </c>
      <c r="AP117" s="186" t="str">
        <f ca="1">IF(AP$5-$I$5&lt;$A117-1," ",IF(AP$5-$I$5+1&gt;'Primary Inputs Alt'!$C$17,0,(SUM(OFFSET($I$76,0,AP$5-$I$5-$A117+1)))*$C117))</f>
        <v xml:space="preserve"> </v>
      </c>
      <c r="AQ117" s="186" t="str">
        <f ca="1">IF(AQ$5-$I$5&lt;$A117-1," ",IF(AQ$5-$I$5+1&gt;'Primary Inputs Alt'!$C$17,0,(SUM(OFFSET($I$76,0,AQ$5-$I$5-$A117+1)))*$C117))</f>
        <v xml:space="preserve"> </v>
      </c>
      <c r="AR117" s="186" t="str">
        <f ca="1">IF(AR$5-$I$5&lt;$A117-1," ",IF(AR$5-$I$5+1&gt;'Primary Inputs Alt'!$C$17,0,(SUM(OFFSET($I$76,0,AR$5-$I$5-$A117+1)))*$C117))</f>
        <v xml:space="preserve"> </v>
      </c>
      <c r="AS117" s="186">
        <f ca="1">IF(AS$5-$I$5&lt;$A117-1," ",IF(AS$5-$I$5+1&gt;'Primary Inputs Alt'!$C$17,0,(SUM(OFFSET($I$76,0,AS$5-$I$5-$A117+1)))*$C117))</f>
        <v>0</v>
      </c>
      <c r="AT117" s="186">
        <f ca="1">IF(AT$5-$I$5&lt;$A117-1," ",IF(AT$5-$I$5+1&gt;'Primary Inputs Alt'!$C$17,0,(SUM(OFFSET($I$76,0,AT$5-$I$5-$A117+1)))*$C117))</f>
        <v>0</v>
      </c>
      <c r="AU117" s="186">
        <f ca="1">IF(AU$5-$I$5&lt;$A117-1," ",IF(AU$5-$I$5+1&gt;'Primary Inputs Alt'!$C$17,0,(SUM(OFFSET($I$76,0,AU$5-$I$5-$A117+1)))*$C117))</f>
        <v>0</v>
      </c>
      <c r="AV117" s="186">
        <f ca="1">IF(AV$5-$I$5&lt;$A117-1," ",IF(AV$5-$I$5+1&gt;'Primary Inputs Alt'!$C$17,0,(SUM(OFFSET($I$76,0,AV$5-$I$5-$A117+1)))*$C117))</f>
        <v>0</v>
      </c>
      <c r="AW117" s="186">
        <f ca="1">IF(AW$5-$I$5&lt;$A117-1," ",IF(AW$5-$I$5+1&gt;'Primary Inputs Alt'!$C$17,0,(SUM(OFFSET($I$76,0,AW$5-$I$5-$A117+1)))*$C117))</f>
        <v>0</v>
      </c>
      <c r="AX117" s="186">
        <f ca="1">IF(AX$5-$I$5&lt;$A117-1," ",IF(AX$5-$I$5+1&gt;'Primary Inputs Alt'!$C$17,0,(SUM(OFFSET($I$76,0,AX$5-$I$5-$A117+1)))*$C117))</f>
        <v>0</v>
      </c>
      <c r="AY117" s="186">
        <f ca="1">IF(AY$5-$I$5&lt;$A117-1," ",IF(AY$5-$I$5+1&gt;'Primary Inputs Alt'!$C$17,0,(SUM(OFFSET($I$76,0,AY$5-$I$5-$A117+1)))*$C117))</f>
        <v>0</v>
      </c>
      <c r="AZ117" s="186">
        <f ca="1">IF(AZ$5-$I$5&lt;$A117-1," ",IF(AZ$5-$I$5+1&gt;'Primary Inputs Alt'!$C$17,0,(SUM(OFFSET($I$76,0,AZ$5-$I$5-$A117+1)))*$C117))</f>
        <v>0</v>
      </c>
      <c r="BA117" s="186">
        <f ca="1">IF(BA$5-$I$5&lt;$A117-1," ",IF(BA$5-$I$5+1&gt;'Primary Inputs Alt'!$C$17,0,(SUM(OFFSET($I$76,0,BA$5-$I$5-$A117+1)))*$C117))</f>
        <v>0</v>
      </c>
      <c r="BB117" s="186">
        <f ca="1">IF(BB$5-$I$5&lt;$A117-1," ",IF(BB$5-$I$5+1&gt;'Primary Inputs Alt'!$C$17,0,(SUM(OFFSET($I$76,0,BB$5-$I$5-$A117+1)))*$C117))</f>
        <v>0</v>
      </c>
      <c r="BC117" s="186">
        <f ca="1">IF(BC$5-$I$5&lt;$A117-1," ",IF(BC$5-$I$5+1&gt;'Primary Inputs Alt'!$C$17,0,(SUM(OFFSET($I$76,0,BC$5-$I$5-$A117+1)))*$C117))</f>
        <v>0</v>
      </c>
      <c r="BD117" s="186">
        <f ca="1">IF(BD$5-$I$5&lt;$A117-1," ",IF(BD$5-$I$5+1&gt;'Primary Inputs Alt'!$C$17,0,(SUM(OFFSET($I$76,0,BD$5-$I$5-$A117+1)))*$C117))</f>
        <v>0</v>
      </c>
      <c r="BE117" s="186">
        <f ca="1">IF(BE$5-$I$5&lt;$A117-1," ",IF(BE$5-$I$5+1&gt;'Primary Inputs Alt'!$C$17,0,(SUM(OFFSET($I$76,0,BE$5-$I$5-$A117+1)))*$C117))</f>
        <v>0</v>
      </c>
      <c r="BF117" s="186">
        <f ca="1">IF(BF$5-$I$5&lt;$A117-1," ",IF(BF$5-$I$5+1&gt;'Primary Inputs Alt'!$C$17,0,(SUM(OFFSET($I$76,0,BF$5-$I$5-$A117+1)))*$C117))</f>
        <v>0</v>
      </c>
      <c r="BG117" s="134"/>
      <c r="BH117" s="134"/>
      <c r="BI117" s="134"/>
      <c r="BJ117" s="134"/>
      <c r="BK117" s="134"/>
      <c r="BL117" s="134"/>
      <c r="BM117" s="134"/>
      <c r="BN117" s="134"/>
      <c r="BO117" s="134"/>
      <c r="BP117" s="134"/>
      <c r="BQ117" s="134"/>
      <c r="BR117" s="134"/>
      <c r="BS117" s="134"/>
      <c r="BT117" s="134"/>
      <c r="BU117" s="134"/>
      <c r="BV117" s="134"/>
      <c r="BW117" s="134"/>
      <c r="BX117" s="134"/>
      <c r="BY117" s="134"/>
      <c r="BZ117" s="134"/>
      <c r="CA117" s="134"/>
      <c r="CB117" s="134"/>
      <c r="CC117" s="134"/>
      <c r="CD117" s="134"/>
      <c r="CE117" s="134"/>
      <c r="CF117" s="134"/>
      <c r="CG117" s="134"/>
      <c r="CH117" s="134"/>
      <c r="CI117" s="134"/>
      <c r="CJ117" s="134"/>
      <c r="CK117" s="134"/>
      <c r="CL117" s="134"/>
      <c r="CM117" s="134"/>
      <c r="CN117" s="134"/>
      <c r="CO117" s="134"/>
      <c r="CP117" s="134"/>
      <c r="CQ117" s="134"/>
      <c r="CR117" s="134"/>
      <c r="CS117" s="134"/>
      <c r="CT117" s="134"/>
      <c r="CU117" s="134"/>
      <c r="CV117" s="134"/>
      <c r="CW117" s="134"/>
      <c r="CX117" s="134"/>
      <c r="CY117" s="134"/>
      <c r="CZ117" s="134"/>
    </row>
    <row r="118" spans="1:104">
      <c r="A118" s="134">
        <v>38</v>
      </c>
      <c r="B118" s="134" t="s">
        <v>210</v>
      </c>
      <c r="C118" s="134">
        <f ca="1">OFFSET('Primary Inputs Alt'!$E$12,0,$A118-1)</f>
        <v>0</v>
      </c>
      <c r="I118" s="186" t="str">
        <f ca="1">IF(I$5-$I$5&lt;$A118-1," ",IF(I$5-$I$5+1&gt;'Primary Inputs Alt'!$C$17,0,(SUM(OFFSET($I$76,0,I$5-$I$5-$A118+1)))*$C118))</f>
        <v xml:space="preserve"> </v>
      </c>
      <c r="J118" s="186" t="str">
        <f ca="1">IF(J$5-$I$5&lt;$A118-1," ",IF(J$5-$I$5+1&gt;'Primary Inputs Alt'!$C$17,0,(SUM(OFFSET($I$76,0,J$5-$I$5-$A118+1)))*$C118))</f>
        <v xml:space="preserve"> </v>
      </c>
      <c r="K118" s="186" t="str">
        <f ca="1">IF(K$5-$I$5&lt;$A118-1," ",IF(K$5-$I$5+1&gt;'Primary Inputs Alt'!$C$17,0,(SUM(OFFSET($I$76,0,K$5-$I$5-$A118+1)))*$C118))</f>
        <v xml:space="preserve"> </v>
      </c>
      <c r="L118" s="186" t="str">
        <f ca="1">IF(L$5-$I$5&lt;$A118-1," ",IF(L$5-$I$5+1&gt;'Primary Inputs Alt'!$C$17,0,(SUM(OFFSET($I$76,0,L$5-$I$5-$A118+1)))*$C118))</f>
        <v xml:space="preserve"> </v>
      </c>
      <c r="M118" s="186" t="str">
        <f ca="1">IF(M$5-$I$5&lt;$A118-1," ",IF(M$5-$I$5+1&gt;'Primary Inputs Alt'!$C$17,0,(SUM(OFFSET($I$76,0,M$5-$I$5-$A118+1)))*$C118))</f>
        <v xml:space="preserve"> </v>
      </c>
      <c r="N118" s="186" t="str">
        <f ca="1">IF(N$5-$I$5&lt;$A118-1," ",IF(N$5-$I$5+1&gt;'Primary Inputs Alt'!$C$17,0,(SUM(OFFSET($I$76,0,N$5-$I$5-$A118+1)))*$C118))</f>
        <v xml:space="preserve"> </v>
      </c>
      <c r="O118" s="186" t="str">
        <f ca="1">IF(O$5-$I$5&lt;$A118-1," ",IF(O$5-$I$5+1&gt;'Primary Inputs Alt'!$C$17,0,(SUM(OFFSET($I$76,0,O$5-$I$5-$A118+1)))*$C118))</f>
        <v xml:space="preserve"> </v>
      </c>
      <c r="P118" s="186" t="str">
        <f ca="1">IF(P$5-$I$5&lt;$A118-1," ",IF(P$5-$I$5+1&gt;'Primary Inputs Alt'!$C$17,0,(SUM(OFFSET($I$76,0,P$5-$I$5-$A118+1)))*$C118))</f>
        <v xml:space="preserve"> </v>
      </c>
      <c r="Q118" s="186" t="str">
        <f ca="1">IF(Q$5-$I$5&lt;$A118-1," ",IF(Q$5-$I$5+1&gt;'Primary Inputs Alt'!$C$17,0,(SUM(OFFSET($I$76,0,Q$5-$I$5-$A118+1)))*$C118))</f>
        <v xml:space="preserve"> </v>
      </c>
      <c r="R118" s="186" t="str">
        <f ca="1">IF(R$5-$I$5&lt;$A118-1," ",IF(R$5-$I$5+1&gt;'Primary Inputs Alt'!$C$17,0,(SUM(OFFSET($I$76,0,R$5-$I$5-$A118+1)))*$C118))</f>
        <v xml:space="preserve"> </v>
      </c>
      <c r="S118" s="186" t="str">
        <f ca="1">IF(S$5-$I$5&lt;$A118-1," ",IF(S$5-$I$5+1&gt;'Primary Inputs Alt'!$C$17,0,(SUM(OFFSET($I$76,0,S$5-$I$5-$A118+1)))*$C118))</f>
        <v xml:space="preserve"> </v>
      </c>
      <c r="T118" s="186" t="str">
        <f ca="1">IF(T$5-$I$5&lt;$A118-1," ",IF(T$5-$I$5+1&gt;'Primary Inputs Alt'!$C$17,0,(SUM(OFFSET($I$76,0,T$5-$I$5-$A118+1)))*$C118))</f>
        <v xml:space="preserve"> </v>
      </c>
      <c r="U118" s="186" t="str">
        <f ca="1">IF(U$5-$I$5&lt;$A118-1," ",IF(U$5-$I$5+1&gt;'Primary Inputs Alt'!$C$17,0,(SUM(OFFSET($I$76,0,U$5-$I$5-$A118+1)))*$C118))</f>
        <v xml:space="preserve"> </v>
      </c>
      <c r="V118" s="186" t="str">
        <f ca="1">IF(V$5-$I$5&lt;$A118-1," ",IF(V$5-$I$5+1&gt;'Primary Inputs Alt'!$C$17,0,(SUM(OFFSET($I$76,0,V$5-$I$5-$A118+1)))*$C118))</f>
        <v xml:space="preserve"> </v>
      </c>
      <c r="W118" s="186" t="str">
        <f ca="1">IF(W$5-$I$5&lt;$A118-1," ",IF(W$5-$I$5+1&gt;'Primary Inputs Alt'!$C$17,0,(SUM(OFFSET($I$76,0,W$5-$I$5-$A118+1)))*$C118))</f>
        <v xml:space="preserve"> </v>
      </c>
      <c r="X118" s="186" t="str">
        <f ca="1">IF(X$5-$I$5&lt;$A118-1," ",IF(X$5-$I$5+1&gt;'Primary Inputs Alt'!$C$17,0,(SUM(OFFSET($I$76,0,X$5-$I$5-$A118+1)))*$C118))</f>
        <v xml:space="preserve"> </v>
      </c>
      <c r="Y118" s="186" t="str">
        <f ca="1">IF(Y$5-$I$5&lt;$A118-1," ",IF(Y$5-$I$5+1&gt;'Primary Inputs Alt'!$C$17,0,(SUM(OFFSET($I$76,0,Y$5-$I$5-$A118+1)))*$C118))</f>
        <v xml:space="preserve"> </v>
      </c>
      <c r="Z118" s="186" t="str">
        <f ca="1">IF(Z$5-$I$5&lt;$A118-1," ",IF(Z$5-$I$5+1&gt;'Primary Inputs Alt'!$C$17,0,(SUM(OFFSET($I$76,0,Z$5-$I$5-$A118+1)))*$C118))</f>
        <v xml:space="preserve"> </v>
      </c>
      <c r="AA118" s="186" t="str">
        <f ca="1">IF(AA$5-$I$5&lt;$A118-1," ",IF(AA$5-$I$5+1&gt;'Primary Inputs Alt'!$C$17,0,(SUM(OFFSET($I$76,0,AA$5-$I$5-$A118+1)))*$C118))</f>
        <v xml:space="preserve"> </v>
      </c>
      <c r="AB118" s="186" t="str">
        <f ca="1">IF(AB$5-$I$5&lt;$A118-1," ",IF(AB$5-$I$5+1&gt;'Primary Inputs Alt'!$C$17,0,(SUM(OFFSET($I$76,0,AB$5-$I$5-$A118+1)))*$C118))</f>
        <v xml:space="preserve"> </v>
      </c>
      <c r="AC118" s="186" t="str">
        <f ca="1">IF(AC$5-$I$5&lt;$A118-1," ",IF(AC$5-$I$5+1&gt;'Primary Inputs Alt'!$C$17,0,(SUM(OFFSET($I$76,0,AC$5-$I$5-$A118+1)))*$C118))</f>
        <v xml:space="preserve"> </v>
      </c>
      <c r="AD118" s="186" t="str">
        <f ca="1">IF(AD$5-$I$5&lt;$A118-1," ",IF(AD$5-$I$5+1&gt;'Primary Inputs Alt'!$C$17,0,(SUM(OFFSET($I$76,0,AD$5-$I$5-$A118+1)))*$C118))</f>
        <v xml:space="preserve"> </v>
      </c>
      <c r="AE118" s="186" t="str">
        <f ca="1">IF(AE$5-$I$5&lt;$A118-1," ",IF(AE$5-$I$5+1&gt;'Primary Inputs Alt'!$C$17,0,(SUM(OFFSET($I$76,0,AE$5-$I$5-$A118+1)))*$C118))</f>
        <v xml:space="preserve"> </v>
      </c>
      <c r="AF118" s="186" t="str">
        <f ca="1">IF(AF$5-$I$5&lt;$A118-1," ",IF(AF$5-$I$5+1&gt;'Primary Inputs Alt'!$C$17,0,(SUM(OFFSET($I$76,0,AF$5-$I$5-$A118+1)))*$C118))</f>
        <v xml:space="preserve"> </v>
      </c>
      <c r="AG118" s="186" t="str">
        <f ca="1">IF(AG$5-$I$5&lt;$A118-1," ",IF(AG$5-$I$5+1&gt;'Primary Inputs Alt'!$C$17,0,(SUM(OFFSET($I$76,0,AG$5-$I$5-$A118+1)))*$C118))</f>
        <v xml:space="preserve"> </v>
      </c>
      <c r="AH118" s="186" t="str">
        <f ca="1">IF(AH$5-$I$5&lt;$A118-1," ",IF(AH$5-$I$5+1&gt;'Primary Inputs Alt'!$C$17,0,(SUM(OFFSET($I$76,0,AH$5-$I$5-$A118+1)))*$C118))</f>
        <v xml:space="preserve"> </v>
      </c>
      <c r="AI118" s="186" t="str">
        <f ca="1">IF(AI$5-$I$5&lt;$A118-1," ",IF(AI$5-$I$5+1&gt;'Primary Inputs Alt'!$C$17,0,(SUM(OFFSET($I$76,0,AI$5-$I$5-$A118+1)))*$C118))</f>
        <v xml:space="preserve"> </v>
      </c>
      <c r="AJ118" s="186" t="str">
        <f ca="1">IF(AJ$5-$I$5&lt;$A118-1," ",IF(AJ$5-$I$5+1&gt;'Primary Inputs Alt'!$C$17,0,(SUM(OFFSET($I$76,0,AJ$5-$I$5-$A118+1)))*$C118))</f>
        <v xml:space="preserve"> </v>
      </c>
      <c r="AK118" s="186" t="str">
        <f ca="1">IF(AK$5-$I$5&lt;$A118-1," ",IF(AK$5-$I$5+1&gt;'Primary Inputs Alt'!$C$17,0,(SUM(OFFSET($I$76,0,AK$5-$I$5-$A118+1)))*$C118))</f>
        <v xml:space="preserve"> </v>
      </c>
      <c r="AL118" s="186" t="str">
        <f ca="1">IF(AL$5-$I$5&lt;$A118-1," ",IF(AL$5-$I$5+1&gt;'Primary Inputs Alt'!$C$17,0,(SUM(OFFSET($I$76,0,AL$5-$I$5-$A118+1)))*$C118))</f>
        <v xml:space="preserve"> </v>
      </c>
      <c r="AM118" s="186" t="str">
        <f ca="1">IF(AM$5-$I$5&lt;$A118-1," ",IF(AM$5-$I$5+1&gt;'Primary Inputs Alt'!$C$17,0,(SUM(OFFSET($I$76,0,AM$5-$I$5-$A118+1)))*$C118))</f>
        <v xml:space="preserve"> </v>
      </c>
      <c r="AN118" s="186" t="str">
        <f ca="1">IF(AN$5-$I$5&lt;$A118-1," ",IF(AN$5-$I$5+1&gt;'Primary Inputs Alt'!$C$17,0,(SUM(OFFSET($I$76,0,AN$5-$I$5-$A118+1)))*$C118))</f>
        <v xml:space="preserve"> </v>
      </c>
      <c r="AO118" s="186" t="str">
        <f ca="1">IF(AO$5-$I$5&lt;$A118-1," ",IF(AO$5-$I$5+1&gt;'Primary Inputs Alt'!$C$17,0,(SUM(OFFSET($I$76,0,AO$5-$I$5-$A118+1)))*$C118))</f>
        <v xml:space="preserve"> </v>
      </c>
      <c r="AP118" s="186" t="str">
        <f ca="1">IF(AP$5-$I$5&lt;$A118-1," ",IF(AP$5-$I$5+1&gt;'Primary Inputs Alt'!$C$17,0,(SUM(OFFSET($I$76,0,AP$5-$I$5-$A118+1)))*$C118))</f>
        <v xml:space="preserve"> </v>
      </c>
      <c r="AQ118" s="186" t="str">
        <f ca="1">IF(AQ$5-$I$5&lt;$A118-1," ",IF(AQ$5-$I$5+1&gt;'Primary Inputs Alt'!$C$17,0,(SUM(OFFSET($I$76,0,AQ$5-$I$5-$A118+1)))*$C118))</f>
        <v xml:space="preserve"> </v>
      </c>
      <c r="AR118" s="186" t="str">
        <f ca="1">IF(AR$5-$I$5&lt;$A118-1," ",IF(AR$5-$I$5+1&gt;'Primary Inputs Alt'!$C$17,0,(SUM(OFFSET($I$76,0,AR$5-$I$5-$A118+1)))*$C118))</f>
        <v xml:space="preserve"> </v>
      </c>
      <c r="AS118" s="186" t="str">
        <f ca="1">IF(AS$5-$I$5&lt;$A118-1," ",IF(AS$5-$I$5+1&gt;'Primary Inputs Alt'!$C$17,0,(SUM(OFFSET($I$76,0,AS$5-$I$5-$A118+1)))*$C118))</f>
        <v xml:space="preserve"> </v>
      </c>
      <c r="AT118" s="186">
        <f ca="1">IF(AT$5-$I$5&lt;$A118-1," ",IF(AT$5-$I$5+1&gt;'Primary Inputs Alt'!$C$17,0,(SUM(OFFSET($I$76,0,AT$5-$I$5-$A118+1)))*$C118))</f>
        <v>0</v>
      </c>
      <c r="AU118" s="186">
        <f ca="1">IF(AU$5-$I$5&lt;$A118-1," ",IF(AU$5-$I$5+1&gt;'Primary Inputs Alt'!$C$17,0,(SUM(OFFSET($I$76,0,AU$5-$I$5-$A118+1)))*$C118))</f>
        <v>0</v>
      </c>
      <c r="AV118" s="186">
        <f ca="1">IF(AV$5-$I$5&lt;$A118-1," ",IF(AV$5-$I$5+1&gt;'Primary Inputs Alt'!$C$17,0,(SUM(OFFSET($I$76,0,AV$5-$I$5-$A118+1)))*$C118))</f>
        <v>0</v>
      </c>
      <c r="AW118" s="186">
        <f ca="1">IF(AW$5-$I$5&lt;$A118-1," ",IF(AW$5-$I$5+1&gt;'Primary Inputs Alt'!$C$17,0,(SUM(OFFSET($I$76,0,AW$5-$I$5-$A118+1)))*$C118))</f>
        <v>0</v>
      </c>
      <c r="AX118" s="186">
        <f ca="1">IF(AX$5-$I$5&lt;$A118-1," ",IF(AX$5-$I$5+1&gt;'Primary Inputs Alt'!$C$17,0,(SUM(OFFSET($I$76,0,AX$5-$I$5-$A118+1)))*$C118))</f>
        <v>0</v>
      </c>
      <c r="AY118" s="186">
        <f ca="1">IF(AY$5-$I$5&lt;$A118-1," ",IF(AY$5-$I$5+1&gt;'Primary Inputs Alt'!$C$17,0,(SUM(OFFSET($I$76,0,AY$5-$I$5-$A118+1)))*$C118))</f>
        <v>0</v>
      </c>
      <c r="AZ118" s="186">
        <f ca="1">IF(AZ$5-$I$5&lt;$A118-1," ",IF(AZ$5-$I$5+1&gt;'Primary Inputs Alt'!$C$17,0,(SUM(OFFSET($I$76,0,AZ$5-$I$5-$A118+1)))*$C118))</f>
        <v>0</v>
      </c>
      <c r="BA118" s="186">
        <f ca="1">IF(BA$5-$I$5&lt;$A118-1," ",IF(BA$5-$I$5+1&gt;'Primary Inputs Alt'!$C$17,0,(SUM(OFFSET($I$76,0,BA$5-$I$5-$A118+1)))*$C118))</f>
        <v>0</v>
      </c>
      <c r="BB118" s="186">
        <f ca="1">IF(BB$5-$I$5&lt;$A118-1," ",IF(BB$5-$I$5+1&gt;'Primary Inputs Alt'!$C$17,0,(SUM(OFFSET($I$76,0,BB$5-$I$5-$A118+1)))*$C118))</f>
        <v>0</v>
      </c>
      <c r="BC118" s="186">
        <f ca="1">IF(BC$5-$I$5&lt;$A118-1," ",IF(BC$5-$I$5+1&gt;'Primary Inputs Alt'!$C$17,0,(SUM(OFFSET($I$76,0,BC$5-$I$5-$A118+1)))*$C118))</f>
        <v>0</v>
      </c>
      <c r="BD118" s="186">
        <f ca="1">IF(BD$5-$I$5&lt;$A118-1," ",IF(BD$5-$I$5+1&gt;'Primary Inputs Alt'!$C$17,0,(SUM(OFFSET($I$76,0,BD$5-$I$5-$A118+1)))*$C118))</f>
        <v>0</v>
      </c>
      <c r="BE118" s="186">
        <f ca="1">IF(BE$5-$I$5&lt;$A118-1," ",IF(BE$5-$I$5+1&gt;'Primary Inputs Alt'!$C$17,0,(SUM(OFFSET($I$76,0,BE$5-$I$5-$A118+1)))*$C118))</f>
        <v>0</v>
      </c>
      <c r="BF118" s="186">
        <f ca="1">IF(BF$5-$I$5&lt;$A118-1," ",IF(BF$5-$I$5+1&gt;'Primary Inputs Alt'!$C$17,0,(SUM(OFFSET($I$76,0,BF$5-$I$5-$A118+1)))*$C118))</f>
        <v>0</v>
      </c>
      <c r="BG118" s="134"/>
      <c r="BH118" s="134"/>
      <c r="BI118" s="134"/>
      <c r="BJ118" s="134"/>
      <c r="BK118" s="134"/>
      <c r="BL118" s="134"/>
      <c r="BM118" s="134"/>
      <c r="BN118" s="134"/>
      <c r="BO118" s="134"/>
      <c r="BP118" s="134"/>
      <c r="BQ118" s="134"/>
      <c r="BR118" s="134"/>
      <c r="BS118" s="134"/>
      <c r="BT118" s="134"/>
      <c r="BU118" s="134"/>
      <c r="BV118" s="134"/>
      <c r="BW118" s="134"/>
      <c r="BX118" s="134"/>
      <c r="BY118" s="134"/>
      <c r="BZ118" s="134"/>
      <c r="CA118" s="134"/>
      <c r="CB118" s="134"/>
      <c r="CC118" s="134"/>
      <c r="CD118" s="134"/>
      <c r="CE118" s="134"/>
      <c r="CF118" s="134"/>
      <c r="CG118" s="134"/>
      <c r="CH118" s="134"/>
      <c r="CI118" s="134"/>
      <c r="CJ118" s="134"/>
      <c r="CK118" s="134"/>
      <c r="CL118" s="134"/>
      <c r="CM118" s="134"/>
      <c r="CN118" s="134"/>
      <c r="CO118" s="134"/>
      <c r="CP118" s="134"/>
      <c r="CQ118" s="134"/>
      <c r="CR118" s="134"/>
      <c r="CS118" s="134"/>
      <c r="CT118" s="134"/>
      <c r="CU118" s="134"/>
      <c r="CV118" s="134"/>
      <c r="CW118" s="134"/>
      <c r="CX118" s="134"/>
      <c r="CY118" s="134"/>
      <c r="CZ118" s="134"/>
    </row>
    <row r="119" spans="1:104">
      <c r="A119" s="134">
        <v>39</v>
      </c>
      <c r="B119" s="134" t="s">
        <v>211</v>
      </c>
      <c r="C119" s="134">
        <f ca="1">OFFSET('Primary Inputs Alt'!$E$12,0,$A119-1)</f>
        <v>0</v>
      </c>
      <c r="I119" s="186" t="str">
        <f ca="1">IF(I$5-$I$5&lt;$A119-1," ",IF(I$5-$I$5+1&gt;'Primary Inputs Alt'!$C$17,0,(SUM(OFFSET($I$76,0,I$5-$I$5-$A119+1)))*$C119))</f>
        <v xml:space="preserve"> </v>
      </c>
      <c r="J119" s="186" t="str">
        <f ca="1">IF(J$5-$I$5&lt;$A119-1," ",IF(J$5-$I$5+1&gt;'Primary Inputs Alt'!$C$17,0,(SUM(OFFSET($I$76,0,J$5-$I$5-$A119+1)))*$C119))</f>
        <v xml:space="preserve"> </v>
      </c>
      <c r="K119" s="186" t="str">
        <f ca="1">IF(K$5-$I$5&lt;$A119-1," ",IF(K$5-$I$5+1&gt;'Primary Inputs Alt'!$C$17,0,(SUM(OFFSET($I$76,0,K$5-$I$5-$A119+1)))*$C119))</f>
        <v xml:space="preserve"> </v>
      </c>
      <c r="L119" s="186" t="str">
        <f ca="1">IF(L$5-$I$5&lt;$A119-1," ",IF(L$5-$I$5+1&gt;'Primary Inputs Alt'!$C$17,0,(SUM(OFFSET($I$76,0,L$5-$I$5-$A119+1)))*$C119))</f>
        <v xml:space="preserve"> </v>
      </c>
      <c r="M119" s="186" t="str">
        <f ca="1">IF(M$5-$I$5&lt;$A119-1," ",IF(M$5-$I$5+1&gt;'Primary Inputs Alt'!$C$17,0,(SUM(OFFSET($I$76,0,M$5-$I$5-$A119+1)))*$C119))</f>
        <v xml:space="preserve"> </v>
      </c>
      <c r="N119" s="186" t="str">
        <f ca="1">IF(N$5-$I$5&lt;$A119-1," ",IF(N$5-$I$5+1&gt;'Primary Inputs Alt'!$C$17,0,(SUM(OFFSET($I$76,0,N$5-$I$5-$A119+1)))*$C119))</f>
        <v xml:space="preserve"> </v>
      </c>
      <c r="O119" s="186" t="str">
        <f ca="1">IF(O$5-$I$5&lt;$A119-1," ",IF(O$5-$I$5+1&gt;'Primary Inputs Alt'!$C$17,0,(SUM(OFFSET($I$76,0,O$5-$I$5-$A119+1)))*$C119))</f>
        <v xml:space="preserve"> </v>
      </c>
      <c r="P119" s="186" t="str">
        <f ca="1">IF(P$5-$I$5&lt;$A119-1," ",IF(P$5-$I$5+1&gt;'Primary Inputs Alt'!$C$17,0,(SUM(OFFSET($I$76,0,P$5-$I$5-$A119+1)))*$C119))</f>
        <v xml:space="preserve"> </v>
      </c>
      <c r="Q119" s="186" t="str">
        <f ca="1">IF(Q$5-$I$5&lt;$A119-1," ",IF(Q$5-$I$5+1&gt;'Primary Inputs Alt'!$C$17,0,(SUM(OFFSET($I$76,0,Q$5-$I$5-$A119+1)))*$C119))</f>
        <v xml:space="preserve"> </v>
      </c>
      <c r="R119" s="186" t="str">
        <f ca="1">IF(R$5-$I$5&lt;$A119-1," ",IF(R$5-$I$5+1&gt;'Primary Inputs Alt'!$C$17,0,(SUM(OFFSET($I$76,0,R$5-$I$5-$A119+1)))*$C119))</f>
        <v xml:space="preserve"> </v>
      </c>
      <c r="S119" s="186" t="str">
        <f ca="1">IF(S$5-$I$5&lt;$A119-1," ",IF(S$5-$I$5+1&gt;'Primary Inputs Alt'!$C$17,0,(SUM(OFFSET($I$76,0,S$5-$I$5-$A119+1)))*$C119))</f>
        <v xml:space="preserve"> </v>
      </c>
      <c r="T119" s="186" t="str">
        <f ca="1">IF(T$5-$I$5&lt;$A119-1," ",IF(T$5-$I$5+1&gt;'Primary Inputs Alt'!$C$17,0,(SUM(OFFSET($I$76,0,T$5-$I$5-$A119+1)))*$C119))</f>
        <v xml:space="preserve"> </v>
      </c>
      <c r="U119" s="186" t="str">
        <f ca="1">IF(U$5-$I$5&lt;$A119-1," ",IF(U$5-$I$5+1&gt;'Primary Inputs Alt'!$C$17,0,(SUM(OFFSET($I$76,0,U$5-$I$5-$A119+1)))*$C119))</f>
        <v xml:space="preserve"> </v>
      </c>
      <c r="V119" s="186" t="str">
        <f ca="1">IF(V$5-$I$5&lt;$A119-1," ",IF(V$5-$I$5+1&gt;'Primary Inputs Alt'!$C$17,0,(SUM(OFFSET($I$76,0,V$5-$I$5-$A119+1)))*$C119))</f>
        <v xml:space="preserve"> </v>
      </c>
      <c r="W119" s="186" t="str">
        <f ca="1">IF(W$5-$I$5&lt;$A119-1," ",IF(W$5-$I$5+1&gt;'Primary Inputs Alt'!$C$17,0,(SUM(OFFSET($I$76,0,W$5-$I$5-$A119+1)))*$C119))</f>
        <v xml:space="preserve"> </v>
      </c>
      <c r="X119" s="186" t="str">
        <f ca="1">IF(X$5-$I$5&lt;$A119-1," ",IF(X$5-$I$5+1&gt;'Primary Inputs Alt'!$C$17,0,(SUM(OFFSET($I$76,0,X$5-$I$5-$A119+1)))*$C119))</f>
        <v xml:space="preserve"> </v>
      </c>
      <c r="Y119" s="186" t="str">
        <f ca="1">IF(Y$5-$I$5&lt;$A119-1," ",IF(Y$5-$I$5+1&gt;'Primary Inputs Alt'!$C$17,0,(SUM(OFFSET($I$76,0,Y$5-$I$5-$A119+1)))*$C119))</f>
        <v xml:space="preserve"> </v>
      </c>
      <c r="Z119" s="186" t="str">
        <f ca="1">IF(Z$5-$I$5&lt;$A119-1," ",IF(Z$5-$I$5+1&gt;'Primary Inputs Alt'!$C$17,0,(SUM(OFFSET($I$76,0,Z$5-$I$5-$A119+1)))*$C119))</f>
        <v xml:space="preserve"> </v>
      </c>
      <c r="AA119" s="186" t="str">
        <f ca="1">IF(AA$5-$I$5&lt;$A119-1," ",IF(AA$5-$I$5+1&gt;'Primary Inputs Alt'!$C$17,0,(SUM(OFFSET($I$76,0,AA$5-$I$5-$A119+1)))*$C119))</f>
        <v xml:space="preserve"> </v>
      </c>
      <c r="AB119" s="186" t="str">
        <f ca="1">IF(AB$5-$I$5&lt;$A119-1," ",IF(AB$5-$I$5+1&gt;'Primary Inputs Alt'!$C$17,0,(SUM(OFFSET($I$76,0,AB$5-$I$5-$A119+1)))*$C119))</f>
        <v xml:space="preserve"> </v>
      </c>
      <c r="AC119" s="186" t="str">
        <f ca="1">IF(AC$5-$I$5&lt;$A119-1," ",IF(AC$5-$I$5+1&gt;'Primary Inputs Alt'!$C$17,0,(SUM(OFFSET($I$76,0,AC$5-$I$5-$A119+1)))*$C119))</f>
        <v xml:space="preserve"> </v>
      </c>
      <c r="AD119" s="186" t="str">
        <f ca="1">IF(AD$5-$I$5&lt;$A119-1," ",IF(AD$5-$I$5+1&gt;'Primary Inputs Alt'!$C$17,0,(SUM(OFFSET($I$76,0,AD$5-$I$5-$A119+1)))*$C119))</f>
        <v xml:space="preserve"> </v>
      </c>
      <c r="AE119" s="186" t="str">
        <f ca="1">IF(AE$5-$I$5&lt;$A119-1," ",IF(AE$5-$I$5+1&gt;'Primary Inputs Alt'!$C$17,0,(SUM(OFFSET($I$76,0,AE$5-$I$5-$A119+1)))*$C119))</f>
        <v xml:space="preserve"> </v>
      </c>
      <c r="AF119" s="186" t="str">
        <f ca="1">IF(AF$5-$I$5&lt;$A119-1," ",IF(AF$5-$I$5+1&gt;'Primary Inputs Alt'!$C$17,0,(SUM(OFFSET($I$76,0,AF$5-$I$5-$A119+1)))*$C119))</f>
        <v xml:space="preserve"> </v>
      </c>
      <c r="AG119" s="186" t="str">
        <f ca="1">IF(AG$5-$I$5&lt;$A119-1," ",IF(AG$5-$I$5+1&gt;'Primary Inputs Alt'!$C$17,0,(SUM(OFFSET($I$76,0,AG$5-$I$5-$A119+1)))*$C119))</f>
        <v xml:space="preserve"> </v>
      </c>
      <c r="AH119" s="186" t="str">
        <f ca="1">IF(AH$5-$I$5&lt;$A119-1," ",IF(AH$5-$I$5+1&gt;'Primary Inputs Alt'!$C$17,0,(SUM(OFFSET($I$76,0,AH$5-$I$5-$A119+1)))*$C119))</f>
        <v xml:space="preserve"> </v>
      </c>
      <c r="AI119" s="186" t="str">
        <f ca="1">IF(AI$5-$I$5&lt;$A119-1," ",IF(AI$5-$I$5+1&gt;'Primary Inputs Alt'!$C$17,0,(SUM(OFFSET($I$76,0,AI$5-$I$5-$A119+1)))*$C119))</f>
        <v xml:space="preserve"> </v>
      </c>
      <c r="AJ119" s="186" t="str">
        <f ca="1">IF(AJ$5-$I$5&lt;$A119-1," ",IF(AJ$5-$I$5+1&gt;'Primary Inputs Alt'!$C$17,0,(SUM(OFFSET($I$76,0,AJ$5-$I$5-$A119+1)))*$C119))</f>
        <v xml:space="preserve"> </v>
      </c>
      <c r="AK119" s="186" t="str">
        <f ca="1">IF(AK$5-$I$5&lt;$A119-1," ",IF(AK$5-$I$5+1&gt;'Primary Inputs Alt'!$C$17,0,(SUM(OFFSET($I$76,0,AK$5-$I$5-$A119+1)))*$C119))</f>
        <v xml:space="preserve"> </v>
      </c>
      <c r="AL119" s="186" t="str">
        <f ca="1">IF(AL$5-$I$5&lt;$A119-1," ",IF(AL$5-$I$5+1&gt;'Primary Inputs Alt'!$C$17,0,(SUM(OFFSET($I$76,0,AL$5-$I$5-$A119+1)))*$C119))</f>
        <v xml:space="preserve"> </v>
      </c>
      <c r="AM119" s="186" t="str">
        <f ca="1">IF(AM$5-$I$5&lt;$A119-1," ",IF(AM$5-$I$5+1&gt;'Primary Inputs Alt'!$C$17,0,(SUM(OFFSET($I$76,0,AM$5-$I$5-$A119+1)))*$C119))</f>
        <v xml:space="preserve"> </v>
      </c>
      <c r="AN119" s="186" t="str">
        <f ca="1">IF(AN$5-$I$5&lt;$A119-1," ",IF(AN$5-$I$5+1&gt;'Primary Inputs Alt'!$C$17,0,(SUM(OFFSET($I$76,0,AN$5-$I$5-$A119+1)))*$C119))</f>
        <v xml:space="preserve"> </v>
      </c>
      <c r="AO119" s="186" t="str">
        <f ca="1">IF(AO$5-$I$5&lt;$A119-1," ",IF(AO$5-$I$5+1&gt;'Primary Inputs Alt'!$C$17,0,(SUM(OFFSET($I$76,0,AO$5-$I$5-$A119+1)))*$C119))</f>
        <v xml:space="preserve"> </v>
      </c>
      <c r="AP119" s="186" t="str">
        <f ca="1">IF(AP$5-$I$5&lt;$A119-1," ",IF(AP$5-$I$5+1&gt;'Primary Inputs Alt'!$C$17,0,(SUM(OFFSET($I$76,0,AP$5-$I$5-$A119+1)))*$C119))</f>
        <v xml:space="preserve"> </v>
      </c>
      <c r="AQ119" s="186" t="str">
        <f ca="1">IF(AQ$5-$I$5&lt;$A119-1," ",IF(AQ$5-$I$5+1&gt;'Primary Inputs Alt'!$C$17,0,(SUM(OFFSET($I$76,0,AQ$5-$I$5-$A119+1)))*$C119))</f>
        <v xml:space="preserve"> </v>
      </c>
      <c r="AR119" s="186" t="str">
        <f ca="1">IF(AR$5-$I$5&lt;$A119-1," ",IF(AR$5-$I$5+1&gt;'Primary Inputs Alt'!$C$17,0,(SUM(OFFSET($I$76,0,AR$5-$I$5-$A119+1)))*$C119))</f>
        <v xml:space="preserve"> </v>
      </c>
      <c r="AS119" s="186" t="str">
        <f ca="1">IF(AS$5-$I$5&lt;$A119-1," ",IF(AS$5-$I$5+1&gt;'Primary Inputs Alt'!$C$17,0,(SUM(OFFSET($I$76,0,AS$5-$I$5-$A119+1)))*$C119))</f>
        <v xml:space="preserve"> </v>
      </c>
      <c r="AT119" s="186" t="str">
        <f ca="1">IF(AT$5-$I$5&lt;$A119-1," ",IF(AT$5-$I$5+1&gt;'Primary Inputs Alt'!$C$17,0,(SUM(OFFSET($I$76,0,AT$5-$I$5-$A119+1)))*$C119))</f>
        <v xml:space="preserve"> </v>
      </c>
      <c r="AU119" s="186">
        <f ca="1">IF(AU$5-$I$5&lt;$A119-1," ",IF(AU$5-$I$5+1&gt;'Primary Inputs Alt'!$C$17,0,(SUM(OFFSET($I$76,0,AU$5-$I$5-$A119+1)))*$C119))</f>
        <v>0</v>
      </c>
      <c r="AV119" s="186">
        <f ca="1">IF(AV$5-$I$5&lt;$A119-1," ",IF(AV$5-$I$5+1&gt;'Primary Inputs Alt'!$C$17,0,(SUM(OFFSET($I$76,0,AV$5-$I$5-$A119+1)))*$C119))</f>
        <v>0</v>
      </c>
      <c r="AW119" s="186">
        <f ca="1">IF(AW$5-$I$5&lt;$A119-1," ",IF(AW$5-$I$5+1&gt;'Primary Inputs Alt'!$C$17,0,(SUM(OFFSET($I$76,0,AW$5-$I$5-$A119+1)))*$C119))</f>
        <v>0</v>
      </c>
      <c r="AX119" s="186">
        <f ca="1">IF(AX$5-$I$5&lt;$A119-1," ",IF(AX$5-$I$5+1&gt;'Primary Inputs Alt'!$C$17,0,(SUM(OFFSET($I$76,0,AX$5-$I$5-$A119+1)))*$C119))</f>
        <v>0</v>
      </c>
      <c r="AY119" s="186">
        <f ca="1">IF(AY$5-$I$5&lt;$A119-1," ",IF(AY$5-$I$5+1&gt;'Primary Inputs Alt'!$C$17,0,(SUM(OFFSET($I$76,0,AY$5-$I$5-$A119+1)))*$C119))</f>
        <v>0</v>
      </c>
      <c r="AZ119" s="186">
        <f ca="1">IF(AZ$5-$I$5&lt;$A119-1," ",IF(AZ$5-$I$5+1&gt;'Primary Inputs Alt'!$C$17,0,(SUM(OFFSET($I$76,0,AZ$5-$I$5-$A119+1)))*$C119))</f>
        <v>0</v>
      </c>
      <c r="BA119" s="186">
        <f ca="1">IF(BA$5-$I$5&lt;$A119-1," ",IF(BA$5-$I$5+1&gt;'Primary Inputs Alt'!$C$17,0,(SUM(OFFSET($I$76,0,BA$5-$I$5-$A119+1)))*$C119))</f>
        <v>0</v>
      </c>
      <c r="BB119" s="186">
        <f ca="1">IF(BB$5-$I$5&lt;$A119-1," ",IF(BB$5-$I$5+1&gt;'Primary Inputs Alt'!$C$17,0,(SUM(OFFSET($I$76,0,BB$5-$I$5-$A119+1)))*$C119))</f>
        <v>0</v>
      </c>
      <c r="BC119" s="186">
        <f ca="1">IF(BC$5-$I$5&lt;$A119-1," ",IF(BC$5-$I$5+1&gt;'Primary Inputs Alt'!$C$17,0,(SUM(OFFSET($I$76,0,BC$5-$I$5-$A119+1)))*$C119))</f>
        <v>0</v>
      </c>
      <c r="BD119" s="186">
        <f ca="1">IF(BD$5-$I$5&lt;$A119-1," ",IF(BD$5-$I$5+1&gt;'Primary Inputs Alt'!$C$17,0,(SUM(OFFSET($I$76,0,BD$5-$I$5-$A119+1)))*$C119))</f>
        <v>0</v>
      </c>
      <c r="BE119" s="186">
        <f ca="1">IF(BE$5-$I$5&lt;$A119-1," ",IF(BE$5-$I$5+1&gt;'Primary Inputs Alt'!$C$17,0,(SUM(OFFSET($I$76,0,BE$5-$I$5-$A119+1)))*$C119))</f>
        <v>0</v>
      </c>
      <c r="BF119" s="186">
        <f ca="1">IF(BF$5-$I$5&lt;$A119-1," ",IF(BF$5-$I$5+1&gt;'Primary Inputs Alt'!$C$17,0,(SUM(OFFSET($I$76,0,BF$5-$I$5-$A119+1)))*$C119))</f>
        <v>0</v>
      </c>
      <c r="BG119" s="134"/>
      <c r="BH119" s="134"/>
      <c r="BI119" s="134"/>
      <c r="BJ119" s="134"/>
      <c r="BK119" s="134"/>
      <c r="BL119" s="134"/>
      <c r="BM119" s="134"/>
      <c r="BN119" s="134"/>
      <c r="BO119" s="134"/>
      <c r="BP119" s="134"/>
      <c r="BQ119" s="134"/>
      <c r="BR119" s="134"/>
      <c r="BS119" s="134"/>
      <c r="BT119" s="134"/>
      <c r="BU119" s="134"/>
      <c r="BV119" s="134"/>
      <c r="BW119" s="134"/>
      <c r="BX119" s="134"/>
      <c r="BY119" s="134"/>
      <c r="BZ119" s="134"/>
      <c r="CA119" s="134"/>
      <c r="CB119" s="134"/>
      <c r="CC119" s="134"/>
      <c r="CD119" s="134"/>
      <c r="CE119" s="134"/>
      <c r="CF119" s="134"/>
      <c r="CG119" s="134"/>
      <c r="CH119" s="134"/>
      <c r="CI119" s="134"/>
      <c r="CJ119" s="134"/>
      <c r="CK119" s="134"/>
      <c r="CL119" s="134"/>
      <c r="CM119" s="134"/>
      <c r="CN119" s="134"/>
      <c r="CO119" s="134"/>
      <c r="CP119" s="134"/>
      <c r="CQ119" s="134"/>
      <c r="CR119" s="134"/>
      <c r="CS119" s="134"/>
      <c r="CT119" s="134"/>
      <c r="CU119" s="134"/>
      <c r="CV119" s="134"/>
      <c r="CW119" s="134"/>
      <c r="CX119" s="134"/>
      <c r="CY119" s="134"/>
      <c r="CZ119" s="134"/>
    </row>
    <row r="120" spans="1:104">
      <c r="A120" s="134">
        <v>40</v>
      </c>
      <c r="B120" s="134" t="s">
        <v>212</v>
      </c>
      <c r="C120" s="134">
        <f ca="1">OFFSET('Primary Inputs Alt'!$E$12,0,$A120-1)</f>
        <v>0</v>
      </c>
      <c r="I120" s="186" t="str">
        <f ca="1">IF(I$5-$I$5&lt;$A120-1," ",IF(I$5-$I$5+1&gt;'Primary Inputs Alt'!$C$17,0,(SUM(OFFSET($I$76,0,I$5-$I$5-$A120+1)))*$C120))</f>
        <v xml:space="preserve"> </v>
      </c>
      <c r="J120" s="186" t="str">
        <f ca="1">IF(J$5-$I$5&lt;$A120-1," ",IF(J$5-$I$5+1&gt;'Primary Inputs Alt'!$C$17,0,(SUM(OFFSET($I$76,0,J$5-$I$5-$A120+1)))*$C120))</f>
        <v xml:space="preserve"> </v>
      </c>
      <c r="K120" s="186" t="str">
        <f ca="1">IF(K$5-$I$5&lt;$A120-1," ",IF(K$5-$I$5+1&gt;'Primary Inputs Alt'!$C$17,0,(SUM(OFFSET($I$76,0,K$5-$I$5-$A120+1)))*$C120))</f>
        <v xml:space="preserve"> </v>
      </c>
      <c r="L120" s="186" t="str">
        <f ca="1">IF(L$5-$I$5&lt;$A120-1," ",IF(L$5-$I$5+1&gt;'Primary Inputs Alt'!$C$17,0,(SUM(OFFSET($I$76,0,L$5-$I$5-$A120+1)))*$C120))</f>
        <v xml:space="preserve"> </v>
      </c>
      <c r="M120" s="186" t="str">
        <f ca="1">IF(M$5-$I$5&lt;$A120-1," ",IF(M$5-$I$5+1&gt;'Primary Inputs Alt'!$C$17,0,(SUM(OFFSET($I$76,0,M$5-$I$5-$A120+1)))*$C120))</f>
        <v xml:space="preserve"> </v>
      </c>
      <c r="N120" s="186" t="str">
        <f ca="1">IF(N$5-$I$5&lt;$A120-1," ",IF(N$5-$I$5+1&gt;'Primary Inputs Alt'!$C$17,0,(SUM(OFFSET($I$76,0,N$5-$I$5-$A120+1)))*$C120))</f>
        <v xml:space="preserve"> </v>
      </c>
      <c r="O120" s="186" t="str">
        <f ca="1">IF(O$5-$I$5&lt;$A120-1," ",IF(O$5-$I$5+1&gt;'Primary Inputs Alt'!$C$17,0,(SUM(OFFSET($I$76,0,O$5-$I$5-$A120+1)))*$C120))</f>
        <v xml:space="preserve"> </v>
      </c>
      <c r="P120" s="186" t="str">
        <f ca="1">IF(P$5-$I$5&lt;$A120-1," ",IF(P$5-$I$5+1&gt;'Primary Inputs Alt'!$C$17,0,(SUM(OFFSET($I$76,0,P$5-$I$5-$A120+1)))*$C120))</f>
        <v xml:space="preserve"> </v>
      </c>
      <c r="Q120" s="186" t="str">
        <f ca="1">IF(Q$5-$I$5&lt;$A120-1," ",IF(Q$5-$I$5+1&gt;'Primary Inputs Alt'!$C$17,0,(SUM(OFFSET($I$76,0,Q$5-$I$5-$A120+1)))*$C120))</f>
        <v xml:space="preserve"> </v>
      </c>
      <c r="R120" s="186" t="str">
        <f ca="1">IF(R$5-$I$5&lt;$A120-1," ",IF(R$5-$I$5+1&gt;'Primary Inputs Alt'!$C$17,0,(SUM(OFFSET($I$76,0,R$5-$I$5-$A120+1)))*$C120))</f>
        <v xml:space="preserve"> </v>
      </c>
      <c r="S120" s="186" t="str">
        <f ca="1">IF(S$5-$I$5&lt;$A120-1," ",IF(S$5-$I$5+1&gt;'Primary Inputs Alt'!$C$17,0,(SUM(OFFSET($I$76,0,S$5-$I$5-$A120+1)))*$C120))</f>
        <v xml:space="preserve"> </v>
      </c>
      <c r="T120" s="186" t="str">
        <f ca="1">IF(T$5-$I$5&lt;$A120-1," ",IF(T$5-$I$5+1&gt;'Primary Inputs Alt'!$C$17,0,(SUM(OFFSET($I$76,0,T$5-$I$5-$A120+1)))*$C120))</f>
        <v xml:space="preserve"> </v>
      </c>
      <c r="U120" s="186" t="str">
        <f ca="1">IF(U$5-$I$5&lt;$A120-1," ",IF(U$5-$I$5+1&gt;'Primary Inputs Alt'!$C$17,0,(SUM(OFFSET($I$76,0,U$5-$I$5-$A120+1)))*$C120))</f>
        <v xml:space="preserve"> </v>
      </c>
      <c r="V120" s="186" t="str">
        <f ca="1">IF(V$5-$I$5&lt;$A120-1," ",IF(V$5-$I$5+1&gt;'Primary Inputs Alt'!$C$17,0,(SUM(OFFSET($I$76,0,V$5-$I$5-$A120+1)))*$C120))</f>
        <v xml:space="preserve"> </v>
      </c>
      <c r="W120" s="186" t="str">
        <f ca="1">IF(W$5-$I$5&lt;$A120-1," ",IF(W$5-$I$5+1&gt;'Primary Inputs Alt'!$C$17,0,(SUM(OFFSET($I$76,0,W$5-$I$5-$A120+1)))*$C120))</f>
        <v xml:space="preserve"> </v>
      </c>
      <c r="X120" s="186" t="str">
        <f ca="1">IF(X$5-$I$5&lt;$A120-1," ",IF(X$5-$I$5+1&gt;'Primary Inputs Alt'!$C$17,0,(SUM(OFFSET($I$76,0,X$5-$I$5-$A120+1)))*$C120))</f>
        <v xml:space="preserve"> </v>
      </c>
      <c r="Y120" s="186" t="str">
        <f ca="1">IF(Y$5-$I$5&lt;$A120-1," ",IF(Y$5-$I$5+1&gt;'Primary Inputs Alt'!$C$17,0,(SUM(OFFSET($I$76,0,Y$5-$I$5-$A120+1)))*$C120))</f>
        <v xml:space="preserve"> </v>
      </c>
      <c r="Z120" s="186" t="str">
        <f ca="1">IF(Z$5-$I$5&lt;$A120-1," ",IF(Z$5-$I$5+1&gt;'Primary Inputs Alt'!$C$17,0,(SUM(OFFSET($I$76,0,Z$5-$I$5-$A120+1)))*$C120))</f>
        <v xml:space="preserve"> </v>
      </c>
      <c r="AA120" s="186" t="str">
        <f ca="1">IF(AA$5-$I$5&lt;$A120-1," ",IF(AA$5-$I$5+1&gt;'Primary Inputs Alt'!$C$17,0,(SUM(OFFSET($I$76,0,AA$5-$I$5-$A120+1)))*$C120))</f>
        <v xml:space="preserve"> </v>
      </c>
      <c r="AB120" s="186" t="str">
        <f ca="1">IF(AB$5-$I$5&lt;$A120-1," ",IF(AB$5-$I$5+1&gt;'Primary Inputs Alt'!$C$17,0,(SUM(OFFSET($I$76,0,AB$5-$I$5-$A120+1)))*$C120))</f>
        <v xml:space="preserve"> </v>
      </c>
      <c r="AC120" s="186" t="str">
        <f ca="1">IF(AC$5-$I$5&lt;$A120-1," ",IF(AC$5-$I$5+1&gt;'Primary Inputs Alt'!$C$17,0,(SUM(OFFSET($I$76,0,AC$5-$I$5-$A120+1)))*$C120))</f>
        <v xml:space="preserve"> </v>
      </c>
      <c r="AD120" s="186" t="str">
        <f ca="1">IF(AD$5-$I$5&lt;$A120-1," ",IF(AD$5-$I$5+1&gt;'Primary Inputs Alt'!$C$17,0,(SUM(OFFSET($I$76,0,AD$5-$I$5-$A120+1)))*$C120))</f>
        <v xml:space="preserve"> </v>
      </c>
      <c r="AE120" s="186" t="str">
        <f ca="1">IF(AE$5-$I$5&lt;$A120-1," ",IF(AE$5-$I$5+1&gt;'Primary Inputs Alt'!$C$17,0,(SUM(OFFSET($I$76,0,AE$5-$I$5-$A120+1)))*$C120))</f>
        <v xml:space="preserve"> </v>
      </c>
      <c r="AF120" s="186" t="str">
        <f ca="1">IF(AF$5-$I$5&lt;$A120-1," ",IF(AF$5-$I$5+1&gt;'Primary Inputs Alt'!$C$17,0,(SUM(OFFSET($I$76,0,AF$5-$I$5-$A120+1)))*$C120))</f>
        <v xml:space="preserve"> </v>
      </c>
      <c r="AG120" s="186" t="str">
        <f ca="1">IF(AG$5-$I$5&lt;$A120-1," ",IF(AG$5-$I$5+1&gt;'Primary Inputs Alt'!$C$17,0,(SUM(OFFSET($I$76,0,AG$5-$I$5-$A120+1)))*$C120))</f>
        <v xml:space="preserve"> </v>
      </c>
      <c r="AH120" s="186" t="str">
        <f ca="1">IF(AH$5-$I$5&lt;$A120-1," ",IF(AH$5-$I$5+1&gt;'Primary Inputs Alt'!$C$17,0,(SUM(OFFSET($I$76,0,AH$5-$I$5-$A120+1)))*$C120))</f>
        <v xml:space="preserve"> </v>
      </c>
      <c r="AI120" s="186" t="str">
        <f ca="1">IF(AI$5-$I$5&lt;$A120-1," ",IF(AI$5-$I$5+1&gt;'Primary Inputs Alt'!$C$17,0,(SUM(OFFSET($I$76,0,AI$5-$I$5-$A120+1)))*$C120))</f>
        <v xml:space="preserve"> </v>
      </c>
      <c r="AJ120" s="186" t="str">
        <f ca="1">IF(AJ$5-$I$5&lt;$A120-1," ",IF(AJ$5-$I$5+1&gt;'Primary Inputs Alt'!$C$17,0,(SUM(OFFSET($I$76,0,AJ$5-$I$5-$A120+1)))*$C120))</f>
        <v xml:space="preserve"> </v>
      </c>
      <c r="AK120" s="186" t="str">
        <f ca="1">IF(AK$5-$I$5&lt;$A120-1," ",IF(AK$5-$I$5+1&gt;'Primary Inputs Alt'!$C$17,0,(SUM(OFFSET($I$76,0,AK$5-$I$5-$A120+1)))*$C120))</f>
        <v xml:space="preserve"> </v>
      </c>
      <c r="AL120" s="186" t="str">
        <f ca="1">IF(AL$5-$I$5&lt;$A120-1," ",IF(AL$5-$I$5+1&gt;'Primary Inputs Alt'!$C$17,0,(SUM(OFFSET($I$76,0,AL$5-$I$5-$A120+1)))*$C120))</f>
        <v xml:space="preserve"> </v>
      </c>
      <c r="AM120" s="186" t="str">
        <f ca="1">IF(AM$5-$I$5&lt;$A120-1," ",IF(AM$5-$I$5+1&gt;'Primary Inputs Alt'!$C$17,0,(SUM(OFFSET($I$76,0,AM$5-$I$5-$A120+1)))*$C120))</f>
        <v xml:space="preserve"> </v>
      </c>
      <c r="AN120" s="186" t="str">
        <f ca="1">IF(AN$5-$I$5&lt;$A120-1," ",IF(AN$5-$I$5+1&gt;'Primary Inputs Alt'!$C$17,0,(SUM(OFFSET($I$76,0,AN$5-$I$5-$A120+1)))*$C120))</f>
        <v xml:space="preserve"> </v>
      </c>
      <c r="AO120" s="186" t="str">
        <f ca="1">IF(AO$5-$I$5&lt;$A120-1," ",IF(AO$5-$I$5+1&gt;'Primary Inputs Alt'!$C$17,0,(SUM(OFFSET($I$76,0,AO$5-$I$5-$A120+1)))*$C120))</f>
        <v xml:space="preserve"> </v>
      </c>
      <c r="AP120" s="186" t="str">
        <f ca="1">IF(AP$5-$I$5&lt;$A120-1," ",IF(AP$5-$I$5+1&gt;'Primary Inputs Alt'!$C$17,0,(SUM(OFFSET($I$76,0,AP$5-$I$5-$A120+1)))*$C120))</f>
        <v xml:space="preserve"> </v>
      </c>
      <c r="AQ120" s="186" t="str">
        <f ca="1">IF(AQ$5-$I$5&lt;$A120-1," ",IF(AQ$5-$I$5+1&gt;'Primary Inputs Alt'!$C$17,0,(SUM(OFFSET($I$76,0,AQ$5-$I$5-$A120+1)))*$C120))</f>
        <v xml:space="preserve"> </v>
      </c>
      <c r="AR120" s="186" t="str">
        <f ca="1">IF(AR$5-$I$5&lt;$A120-1," ",IF(AR$5-$I$5+1&gt;'Primary Inputs Alt'!$C$17,0,(SUM(OFFSET($I$76,0,AR$5-$I$5-$A120+1)))*$C120))</f>
        <v xml:space="preserve"> </v>
      </c>
      <c r="AS120" s="186" t="str">
        <f ca="1">IF(AS$5-$I$5&lt;$A120-1," ",IF(AS$5-$I$5+1&gt;'Primary Inputs Alt'!$C$17,0,(SUM(OFFSET($I$76,0,AS$5-$I$5-$A120+1)))*$C120))</f>
        <v xml:space="preserve"> </v>
      </c>
      <c r="AT120" s="186" t="str">
        <f ca="1">IF(AT$5-$I$5&lt;$A120-1," ",IF(AT$5-$I$5+1&gt;'Primary Inputs Alt'!$C$17,0,(SUM(OFFSET($I$76,0,AT$5-$I$5-$A120+1)))*$C120))</f>
        <v xml:space="preserve"> </v>
      </c>
      <c r="AU120" s="186" t="str">
        <f ca="1">IF(AU$5-$I$5&lt;$A120-1," ",IF(AU$5-$I$5+1&gt;'Primary Inputs Alt'!$C$17,0,(SUM(OFFSET($I$76,0,AU$5-$I$5-$A120+1)))*$C120))</f>
        <v xml:space="preserve"> </v>
      </c>
      <c r="AV120" s="186">
        <f ca="1">IF(AV$5-$I$5&lt;$A120-1," ",IF(AV$5-$I$5+1&gt;'Primary Inputs Alt'!$C$17,0,(SUM(OFFSET($I$76,0,AV$5-$I$5-$A120+1)))*$C120))</f>
        <v>0</v>
      </c>
      <c r="AW120" s="186">
        <f ca="1">IF(AW$5-$I$5&lt;$A120-1," ",IF(AW$5-$I$5+1&gt;'Primary Inputs Alt'!$C$17,0,(SUM(OFFSET($I$76,0,AW$5-$I$5-$A120+1)))*$C120))</f>
        <v>0</v>
      </c>
      <c r="AX120" s="186">
        <f ca="1">IF(AX$5-$I$5&lt;$A120-1," ",IF(AX$5-$I$5+1&gt;'Primary Inputs Alt'!$C$17,0,(SUM(OFFSET($I$76,0,AX$5-$I$5-$A120+1)))*$C120))</f>
        <v>0</v>
      </c>
      <c r="AY120" s="186">
        <f ca="1">IF(AY$5-$I$5&lt;$A120-1," ",IF(AY$5-$I$5+1&gt;'Primary Inputs Alt'!$C$17,0,(SUM(OFFSET($I$76,0,AY$5-$I$5-$A120+1)))*$C120))</f>
        <v>0</v>
      </c>
      <c r="AZ120" s="186">
        <f ca="1">IF(AZ$5-$I$5&lt;$A120-1," ",IF(AZ$5-$I$5+1&gt;'Primary Inputs Alt'!$C$17,0,(SUM(OFFSET($I$76,0,AZ$5-$I$5-$A120+1)))*$C120))</f>
        <v>0</v>
      </c>
      <c r="BA120" s="186">
        <f ca="1">IF(BA$5-$I$5&lt;$A120-1," ",IF(BA$5-$I$5+1&gt;'Primary Inputs Alt'!$C$17,0,(SUM(OFFSET($I$76,0,BA$5-$I$5-$A120+1)))*$C120))</f>
        <v>0</v>
      </c>
      <c r="BB120" s="186">
        <f ca="1">IF(BB$5-$I$5&lt;$A120-1," ",IF(BB$5-$I$5+1&gt;'Primary Inputs Alt'!$C$17,0,(SUM(OFFSET($I$76,0,BB$5-$I$5-$A120+1)))*$C120))</f>
        <v>0</v>
      </c>
      <c r="BC120" s="186">
        <f ca="1">IF(BC$5-$I$5&lt;$A120-1," ",IF(BC$5-$I$5+1&gt;'Primary Inputs Alt'!$C$17,0,(SUM(OFFSET($I$76,0,BC$5-$I$5-$A120+1)))*$C120))</f>
        <v>0</v>
      </c>
      <c r="BD120" s="186">
        <f ca="1">IF(BD$5-$I$5&lt;$A120-1," ",IF(BD$5-$I$5+1&gt;'Primary Inputs Alt'!$C$17,0,(SUM(OFFSET($I$76,0,BD$5-$I$5-$A120+1)))*$C120))</f>
        <v>0</v>
      </c>
      <c r="BE120" s="186">
        <f ca="1">IF(BE$5-$I$5&lt;$A120-1," ",IF(BE$5-$I$5+1&gt;'Primary Inputs Alt'!$C$17,0,(SUM(OFFSET($I$76,0,BE$5-$I$5-$A120+1)))*$C120))</f>
        <v>0</v>
      </c>
      <c r="BF120" s="186">
        <f ca="1">IF(BF$5-$I$5&lt;$A120-1," ",IF(BF$5-$I$5+1&gt;'Primary Inputs Alt'!$C$17,0,(SUM(OFFSET($I$76,0,BF$5-$I$5-$A120+1)))*$C120))</f>
        <v>0</v>
      </c>
      <c r="BG120" s="134"/>
      <c r="BH120" s="134"/>
      <c r="BI120" s="134"/>
      <c r="BJ120" s="134"/>
      <c r="BK120" s="134"/>
      <c r="BL120" s="134"/>
      <c r="BM120" s="134"/>
      <c r="BN120" s="134"/>
      <c r="BO120" s="134"/>
      <c r="BP120" s="134"/>
      <c r="BQ120" s="134"/>
      <c r="BR120" s="134"/>
      <c r="BS120" s="134"/>
      <c r="BT120" s="134"/>
      <c r="BU120" s="134"/>
      <c r="BV120" s="134"/>
      <c r="BW120" s="134"/>
      <c r="BX120" s="134"/>
      <c r="BY120" s="134"/>
      <c r="BZ120" s="134"/>
      <c r="CA120" s="134"/>
      <c r="CB120" s="134"/>
      <c r="CC120" s="134"/>
      <c r="CD120" s="134"/>
      <c r="CE120" s="134"/>
      <c r="CF120" s="134"/>
      <c r="CG120" s="134"/>
      <c r="CH120" s="134"/>
      <c r="CI120" s="134"/>
      <c r="CJ120" s="134"/>
      <c r="CK120" s="134"/>
      <c r="CL120" s="134"/>
      <c r="CM120" s="134"/>
      <c r="CN120" s="134"/>
      <c r="CO120" s="134"/>
      <c r="CP120" s="134"/>
      <c r="CQ120" s="134"/>
      <c r="CR120" s="134"/>
      <c r="CS120" s="134"/>
      <c r="CT120" s="134"/>
      <c r="CU120" s="134"/>
      <c r="CV120" s="134"/>
      <c r="CW120" s="134"/>
      <c r="CX120" s="134"/>
      <c r="CY120" s="134"/>
      <c r="CZ120" s="134"/>
    </row>
    <row r="121" spans="1:104">
      <c r="A121" s="134">
        <v>41</v>
      </c>
      <c r="B121" s="134" t="s">
        <v>213</v>
      </c>
      <c r="C121" s="134">
        <f ca="1">OFFSET('Primary Inputs Alt'!$E$12,0,$A121-1)</f>
        <v>0</v>
      </c>
      <c r="I121" s="186" t="str">
        <f ca="1">IF(I$5-$I$5&lt;$A121-1," ",IF(I$5-$I$5+1&gt;'Primary Inputs Alt'!$C$17,0,(SUM(OFFSET($I$76,0,I$5-$I$5-$A121+1)))*$C121))</f>
        <v xml:space="preserve"> </v>
      </c>
      <c r="J121" s="186" t="str">
        <f ca="1">IF(J$5-$I$5&lt;$A121-1," ",IF(J$5-$I$5+1&gt;'Primary Inputs Alt'!$C$17,0,(SUM(OFFSET($I$76,0,J$5-$I$5-$A121+1)))*$C121))</f>
        <v xml:space="preserve"> </v>
      </c>
      <c r="K121" s="186" t="str">
        <f ca="1">IF(K$5-$I$5&lt;$A121-1," ",IF(K$5-$I$5+1&gt;'Primary Inputs Alt'!$C$17,0,(SUM(OFFSET($I$76,0,K$5-$I$5-$A121+1)))*$C121))</f>
        <v xml:space="preserve"> </v>
      </c>
      <c r="L121" s="186" t="str">
        <f ca="1">IF(L$5-$I$5&lt;$A121-1," ",IF(L$5-$I$5+1&gt;'Primary Inputs Alt'!$C$17,0,(SUM(OFFSET($I$76,0,L$5-$I$5-$A121+1)))*$C121))</f>
        <v xml:space="preserve"> </v>
      </c>
      <c r="M121" s="186" t="str">
        <f ca="1">IF(M$5-$I$5&lt;$A121-1," ",IF(M$5-$I$5+1&gt;'Primary Inputs Alt'!$C$17,0,(SUM(OFFSET($I$76,0,M$5-$I$5-$A121+1)))*$C121))</f>
        <v xml:space="preserve"> </v>
      </c>
      <c r="N121" s="186" t="str">
        <f ca="1">IF(N$5-$I$5&lt;$A121-1," ",IF(N$5-$I$5+1&gt;'Primary Inputs Alt'!$C$17,0,(SUM(OFFSET($I$76,0,N$5-$I$5-$A121+1)))*$C121))</f>
        <v xml:space="preserve"> </v>
      </c>
      <c r="O121" s="186" t="str">
        <f ca="1">IF(O$5-$I$5&lt;$A121-1," ",IF(O$5-$I$5+1&gt;'Primary Inputs Alt'!$C$17,0,(SUM(OFFSET($I$76,0,O$5-$I$5-$A121+1)))*$C121))</f>
        <v xml:space="preserve"> </v>
      </c>
      <c r="P121" s="186" t="str">
        <f ca="1">IF(P$5-$I$5&lt;$A121-1," ",IF(P$5-$I$5+1&gt;'Primary Inputs Alt'!$C$17,0,(SUM(OFFSET($I$76,0,P$5-$I$5-$A121+1)))*$C121))</f>
        <v xml:space="preserve"> </v>
      </c>
      <c r="Q121" s="186" t="str">
        <f ca="1">IF(Q$5-$I$5&lt;$A121-1," ",IF(Q$5-$I$5+1&gt;'Primary Inputs Alt'!$C$17,0,(SUM(OFFSET($I$76,0,Q$5-$I$5-$A121+1)))*$C121))</f>
        <v xml:space="preserve"> </v>
      </c>
      <c r="R121" s="186" t="str">
        <f ca="1">IF(R$5-$I$5&lt;$A121-1," ",IF(R$5-$I$5+1&gt;'Primary Inputs Alt'!$C$17,0,(SUM(OFFSET($I$76,0,R$5-$I$5-$A121+1)))*$C121))</f>
        <v xml:space="preserve"> </v>
      </c>
      <c r="S121" s="186" t="str">
        <f ca="1">IF(S$5-$I$5&lt;$A121-1," ",IF(S$5-$I$5+1&gt;'Primary Inputs Alt'!$C$17,0,(SUM(OFFSET($I$76,0,S$5-$I$5-$A121+1)))*$C121))</f>
        <v xml:space="preserve"> </v>
      </c>
      <c r="T121" s="186" t="str">
        <f ca="1">IF(T$5-$I$5&lt;$A121-1," ",IF(T$5-$I$5+1&gt;'Primary Inputs Alt'!$C$17,0,(SUM(OFFSET($I$76,0,T$5-$I$5-$A121+1)))*$C121))</f>
        <v xml:space="preserve"> </v>
      </c>
      <c r="U121" s="186" t="str">
        <f ca="1">IF(U$5-$I$5&lt;$A121-1," ",IF(U$5-$I$5+1&gt;'Primary Inputs Alt'!$C$17,0,(SUM(OFFSET($I$76,0,U$5-$I$5-$A121+1)))*$C121))</f>
        <v xml:space="preserve"> </v>
      </c>
      <c r="V121" s="186" t="str">
        <f ca="1">IF(V$5-$I$5&lt;$A121-1," ",IF(V$5-$I$5+1&gt;'Primary Inputs Alt'!$C$17,0,(SUM(OFFSET($I$76,0,V$5-$I$5-$A121+1)))*$C121))</f>
        <v xml:space="preserve"> </v>
      </c>
      <c r="W121" s="186" t="str">
        <f ca="1">IF(W$5-$I$5&lt;$A121-1," ",IF(W$5-$I$5+1&gt;'Primary Inputs Alt'!$C$17,0,(SUM(OFFSET($I$76,0,W$5-$I$5-$A121+1)))*$C121))</f>
        <v xml:space="preserve"> </v>
      </c>
      <c r="X121" s="186" t="str">
        <f ca="1">IF(X$5-$I$5&lt;$A121-1," ",IF(X$5-$I$5+1&gt;'Primary Inputs Alt'!$C$17,0,(SUM(OFFSET($I$76,0,X$5-$I$5-$A121+1)))*$C121))</f>
        <v xml:space="preserve"> </v>
      </c>
      <c r="Y121" s="186" t="str">
        <f ca="1">IF(Y$5-$I$5&lt;$A121-1," ",IF(Y$5-$I$5+1&gt;'Primary Inputs Alt'!$C$17,0,(SUM(OFFSET($I$76,0,Y$5-$I$5-$A121+1)))*$C121))</f>
        <v xml:space="preserve"> </v>
      </c>
      <c r="Z121" s="186" t="str">
        <f ca="1">IF(Z$5-$I$5&lt;$A121-1," ",IF(Z$5-$I$5+1&gt;'Primary Inputs Alt'!$C$17,0,(SUM(OFFSET($I$76,0,Z$5-$I$5-$A121+1)))*$C121))</f>
        <v xml:space="preserve"> </v>
      </c>
      <c r="AA121" s="186" t="str">
        <f ca="1">IF(AA$5-$I$5&lt;$A121-1," ",IF(AA$5-$I$5+1&gt;'Primary Inputs Alt'!$C$17,0,(SUM(OFFSET($I$76,0,AA$5-$I$5-$A121+1)))*$C121))</f>
        <v xml:space="preserve"> </v>
      </c>
      <c r="AB121" s="186" t="str">
        <f ca="1">IF(AB$5-$I$5&lt;$A121-1," ",IF(AB$5-$I$5+1&gt;'Primary Inputs Alt'!$C$17,0,(SUM(OFFSET($I$76,0,AB$5-$I$5-$A121+1)))*$C121))</f>
        <v xml:space="preserve"> </v>
      </c>
      <c r="AC121" s="186" t="str">
        <f ca="1">IF(AC$5-$I$5&lt;$A121-1," ",IF(AC$5-$I$5+1&gt;'Primary Inputs Alt'!$C$17,0,(SUM(OFFSET($I$76,0,AC$5-$I$5-$A121+1)))*$C121))</f>
        <v xml:space="preserve"> </v>
      </c>
      <c r="AD121" s="186" t="str">
        <f ca="1">IF(AD$5-$I$5&lt;$A121-1," ",IF(AD$5-$I$5+1&gt;'Primary Inputs Alt'!$C$17,0,(SUM(OFFSET($I$76,0,AD$5-$I$5-$A121+1)))*$C121))</f>
        <v xml:space="preserve"> </v>
      </c>
      <c r="AE121" s="186" t="str">
        <f ca="1">IF(AE$5-$I$5&lt;$A121-1," ",IF(AE$5-$I$5+1&gt;'Primary Inputs Alt'!$C$17,0,(SUM(OFFSET($I$76,0,AE$5-$I$5-$A121+1)))*$C121))</f>
        <v xml:space="preserve"> </v>
      </c>
      <c r="AF121" s="186" t="str">
        <f ca="1">IF(AF$5-$I$5&lt;$A121-1," ",IF(AF$5-$I$5+1&gt;'Primary Inputs Alt'!$C$17,0,(SUM(OFFSET($I$76,0,AF$5-$I$5-$A121+1)))*$C121))</f>
        <v xml:space="preserve"> </v>
      </c>
      <c r="AG121" s="186" t="str">
        <f ca="1">IF(AG$5-$I$5&lt;$A121-1," ",IF(AG$5-$I$5+1&gt;'Primary Inputs Alt'!$C$17,0,(SUM(OFFSET($I$76,0,AG$5-$I$5-$A121+1)))*$C121))</f>
        <v xml:space="preserve"> </v>
      </c>
      <c r="AH121" s="186" t="str">
        <f ca="1">IF(AH$5-$I$5&lt;$A121-1," ",IF(AH$5-$I$5+1&gt;'Primary Inputs Alt'!$C$17,0,(SUM(OFFSET($I$76,0,AH$5-$I$5-$A121+1)))*$C121))</f>
        <v xml:space="preserve"> </v>
      </c>
      <c r="AI121" s="186" t="str">
        <f ca="1">IF(AI$5-$I$5&lt;$A121-1," ",IF(AI$5-$I$5+1&gt;'Primary Inputs Alt'!$C$17,0,(SUM(OFFSET($I$76,0,AI$5-$I$5-$A121+1)))*$C121))</f>
        <v xml:space="preserve"> </v>
      </c>
      <c r="AJ121" s="186" t="str">
        <f ca="1">IF(AJ$5-$I$5&lt;$A121-1," ",IF(AJ$5-$I$5+1&gt;'Primary Inputs Alt'!$C$17,0,(SUM(OFFSET($I$76,0,AJ$5-$I$5-$A121+1)))*$C121))</f>
        <v xml:space="preserve"> </v>
      </c>
      <c r="AK121" s="186" t="str">
        <f ca="1">IF(AK$5-$I$5&lt;$A121-1," ",IF(AK$5-$I$5+1&gt;'Primary Inputs Alt'!$C$17,0,(SUM(OFFSET($I$76,0,AK$5-$I$5-$A121+1)))*$C121))</f>
        <v xml:space="preserve"> </v>
      </c>
      <c r="AL121" s="186" t="str">
        <f ca="1">IF(AL$5-$I$5&lt;$A121-1," ",IF(AL$5-$I$5+1&gt;'Primary Inputs Alt'!$C$17,0,(SUM(OFFSET($I$76,0,AL$5-$I$5-$A121+1)))*$C121))</f>
        <v xml:space="preserve"> </v>
      </c>
      <c r="AM121" s="186" t="str">
        <f ca="1">IF(AM$5-$I$5&lt;$A121-1," ",IF(AM$5-$I$5+1&gt;'Primary Inputs Alt'!$C$17,0,(SUM(OFFSET($I$76,0,AM$5-$I$5-$A121+1)))*$C121))</f>
        <v xml:space="preserve"> </v>
      </c>
      <c r="AN121" s="186" t="str">
        <f ca="1">IF(AN$5-$I$5&lt;$A121-1," ",IF(AN$5-$I$5+1&gt;'Primary Inputs Alt'!$C$17,0,(SUM(OFFSET($I$76,0,AN$5-$I$5-$A121+1)))*$C121))</f>
        <v xml:space="preserve"> </v>
      </c>
      <c r="AO121" s="186" t="str">
        <f ca="1">IF(AO$5-$I$5&lt;$A121-1," ",IF(AO$5-$I$5+1&gt;'Primary Inputs Alt'!$C$17,0,(SUM(OFFSET($I$76,0,AO$5-$I$5-$A121+1)))*$C121))</f>
        <v xml:space="preserve"> </v>
      </c>
      <c r="AP121" s="186" t="str">
        <f ca="1">IF(AP$5-$I$5&lt;$A121-1," ",IF(AP$5-$I$5+1&gt;'Primary Inputs Alt'!$C$17,0,(SUM(OFFSET($I$76,0,AP$5-$I$5-$A121+1)))*$C121))</f>
        <v xml:space="preserve"> </v>
      </c>
      <c r="AQ121" s="186" t="str">
        <f ca="1">IF(AQ$5-$I$5&lt;$A121-1," ",IF(AQ$5-$I$5+1&gt;'Primary Inputs Alt'!$C$17,0,(SUM(OFFSET($I$76,0,AQ$5-$I$5-$A121+1)))*$C121))</f>
        <v xml:space="preserve"> </v>
      </c>
      <c r="AR121" s="186" t="str">
        <f ca="1">IF(AR$5-$I$5&lt;$A121-1," ",IF(AR$5-$I$5+1&gt;'Primary Inputs Alt'!$C$17,0,(SUM(OFFSET($I$76,0,AR$5-$I$5-$A121+1)))*$C121))</f>
        <v xml:space="preserve"> </v>
      </c>
      <c r="AS121" s="186" t="str">
        <f ca="1">IF(AS$5-$I$5&lt;$A121-1," ",IF(AS$5-$I$5+1&gt;'Primary Inputs Alt'!$C$17,0,(SUM(OFFSET($I$76,0,AS$5-$I$5-$A121+1)))*$C121))</f>
        <v xml:space="preserve"> </v>
      </c>
      <c r="AT121" s="186" t="str">
        <f ca="1">IF(AT$5-$I$5&lt;$A121-1," ",IF(AT$5-$I$5+1&gt;'Primary Inputs Alt'!$C$17,0,(SUM(OFFSET($I$76,0,AT$5-$I$5-$A121+1)))*$C121))</f>
        <v xml:space="preserve"> </v>
      </c>
      <c r="AU121" s="186" t="str">
        <f ca="1">IF(AU$5-$I$5&lt;$A121-1," ",IF(AU$5-$I$5+1&gt;'Primary Inputs Alt'!$C$17,0,(SUM(OFFSET($I$76,0,AU$5-$I$5-$A121+1)))*$C121))</f>
        <v xml:space="preserve"> </v>
      </c>
      <c r="AV121" s="186" t="str">
        <f ca="1">IF(AV$5-$I$5&lt;$A121-1," ",IF(AV$5-$I$5+1&gt;'Primary Inputs Alt'!$C$17,0,(SUM(OFFSET($I$76,0,AV$5-$I$5-$A121+1)))*$C121))</f>
        <v xml:space="preserve"> </v>
      </c>
      <c r="AW121" s="186">
        <f ca="1">IF(AW$5-$I$5&lt;$A121-1," ",IF(AW$5-$I$5+1&gt;'Primary Inputs Alt'!$C$17,0,(SUM(OFFSET($I$76,0,AW$5-$I$5-$A121+1)))*$C121))</f>
        <v>0</v>
      </c>
      <c r="AX121" s="186">
        <f ca="1">IF(AX$5-$I$5&lt;$A121-1," ",IF(AX$5-$I$5+1&gt;'Primary Inputs Alt'!$C$17,0,(SUM(OFFSET($I$76,0,AX$5-$I$5-$A121+1)))*$C121))</f>
        <v>0</v>
      </c>
      <c r="AY121" s="186">
        <f ca="1">IF(AY$5-$I$5&lt;$A121-1," ",IF(AY$5-$I$5+1&gt;'Primary Inputs Alt'!$C$17,0,(SUM(OFFSET($I$76,0,AY$5-$I$5-$A121+1)))*$C121))</f>
        <v>0</v>
      </c>
      <c r="AZ121" s="186">
        <f ca="1">IF(AZ$5-$I$5&lt;$A121-1," ",IF(AZ$5-$I$5+1&gt;'Primary Inputs Alt'!$C$17,0,(SUM(OFFSET($I$76,0,AZ$5-$I$5-$A121+1)))*$C121))</f>
        <v>0</v>
      </c>
      <c r="BA121" s="186">
        <f ca="1">IF(BA$5-$I$5&lt;$A121-1," ",IF(BA$5-$I$5+1&gt;'Primary Inputs Alt'!$C$17,0,(SUM(OFFSET($I$76,0,BA$5-$I$5-$A121+1)))*$C121))</f>
        <v>0</v>
      </c>
      <c r="BB121" s="186">
        <f ca="1">IF(BB$5-$I$5&lt;$A121-1," ",IF(BB$5-$I$5+1&gt;'Primary Inputs Alt'!$C$17,0,(SUM(OFFSET($I$76,0,BB$5-$I$5-$A121+1)))*$C121))</f>
        <v>0</v>
      </c>
      <c r="BC121" s="186">
        <f ca="1">IF(BC$5-$I$5&lt;$A121-1," ",IF(BC$5-$I$5+1&gt;'Primary Inputs Alt'!$C$17,0,(SUM(OFFSET($I$76,0,BC$5-$I$5-$A121+1)))*$C121))</f>
        <v>0</v>
      </c>
      <c r="BD121" s="186">
        <f ca="1">IF(BD$5-$I$5&lt;$A121-1," ",IF(BD$5-$I$5+1&gt;'Primary Inputs Alt'!$C$17,0,(SUM(OFFSET($I$76,0,BD$5-$I$5-$A121+1)))*$C121))</f>
        <v>0</v>
      </c>
      <c r="BE121" s="186">
        <f ca="1">IF(BE$5-$I$5&lt;$A121-1," ",IF(BE$5-$I$5+1&gt;'Primary Inputs Alt'!$C$17,0,(SUM(OFFSET($I$76,0,BE$5-$I$5-$A121+1)))*$C121))</f>
        <v>0</v>
      </c>
      <c r="BF121" s="186">
        <f ca="1">IF(BF$5-$I$5&lt;$A121-1," ",IF(BF$5-$I$5+1&gt;'Primary Inputs Alt'!$C$17,0,(SUM(OFFSET($I$76,0,BF$5-$I$5-$A121+1)))*$C121))</f>
        <v>0</v>
      </c>
      <c r="BG121" s="134"/>
      <c r="BH121" s="134"/>
      <c r="BI121" s="134"/>
      <c r="BJ121" s="134"/>
      <c r="BK121" s="134"/>
      <c r="BL121" s="134"/>
      <c r="BM121" s="134"/>
      <c r="BN121" s="134"/>
      <c r="BO121" s="134"/>
      <c r="BP121" s="134"/>
      <c r="BQ121" s="134"/>
      <c r="BR121" s="134"/>
      <c r="BS121" s="134"/>
      <c r="BT121" s="134"/>
      <c r="BU121" s="134"/>
      <c r="BV121" s="134"/>
      <c r="BW121" s="134"/>
      <c r="BX121" s="134"/>
      <c r="BY121" s="134"/>
      <c r="BZ121" s="134"/>
      <c r="CA121" s="134"/>
      <c r="CB121" s="134"/>
      <c r="CC121" s="134"/>
      <c r="CD121" s="134"/>
      <c r="CE121" s="134"/>
      <c r="CF121" s="134"/>
      <c r="CG121" s="134"/>
      <c r="CH121" s="134"/>
      <c r="CI121" s="134"/>
      <c r="CJ121" s="134"/>
      <c r="CK121" s="134"/>
      <c r="CL121" s="134"/>
      <c r="CM121" s="134"/>
      <c r="CN121" s="134"/>
      <c r="CO121" s="134"/>
      <c r="CP121" s="134"/>
      <c r="CQ121" s="134"/>
      <c r="CR121" s="134"/>
      <c r="CS121" s="134"/>
      <c r="CT121" s="134"/>
      <c r="CU121" s="134"/>
      <c r="CV121" s="134"/>
      <c r="CW121" s="134"/>
      <c r="CX121" s="134"/>
      <c r="CY121" s="134"/>
      <c r="CZ121" s="134"/>
    </row>
    <row r="122" spans="1:104">
      <c r="A122" s="134">
        <v>42</v>
      </c>
      <c r="B122" s="134" t="s">
        <v>214</v>
      </c>
      <c r="C122" s="134">
        <f ca="1">OFFSET('Primary Inputs Alt'!$E$12,0,$A122-1)</f>
        <v>0</v>
      </c>
      <c r="I122" s="186" t="str">
        <f ca="1">IF(I$5-$I$5&lt;$A122-1," ",IF(I$5-$I$5+1&gt;'Primary Inputs Alt'!$C$17,0,(SUM(OFFSET($I$76,0,I$5-$I$5-$A122+1)))*$C122))</f>
        <v xml:space="preserve"> </v>
      </c>
      <c r="J122" s="186" t="str">
        <f ca="1">IF(J$5-$I$5&lt;$A122-1," ",IF(J$5-$I$5+1&gt;'Primary Inputs Alt'!$C$17,0,(SUM(OFFSET($I$76,0,J$5-$I$5-$A122+1)))*$C122))</f>
        <v xml:space="preserve"> </v>
      </c>
      <c r="K122" s="186" t="str">
        <f ca="1">IF(K$5-$I$5&lt;$A122-1," ",IF(K$5-$I$5+1&gt;'Primary Inputs Alt'!$C$17,0,(SUM(OFFSET($I$76,0,K$5-$I$5-$A122+1)))*$C122))</f>
        <v xml:space="preserve"> </v>
      </c>
      <c r="L122" s="186" t="str">
        <f ca="1">IF(L$5-$I$5&lt;$A122-1," ",IF(L$5-$I$5+1&gt;'Primary Inputs Alt'!$C$17,0,(SUM(OFFSET($I$76,0,L$5-$I$5-$A122+1)))*$C122))</f>
        <v xml:space="preserve"> </v>
      </c>
      <c r="M122" s="186" t="str">
        <f ca="1">IF(M$5-$I$5&lt;$A122-1," ",IF(M$5-$I$5+1&gt;'Primary Inputs Alt'!$C$17,0,(SUM(OFFSET($I$76,0,M$5-$I$5-$A122+1)))*$C122))</f>
        <v xml:space="preserve"> </v>
      </c>
      <c r="N122" s="186" t="str">
        <f ca="1">IF(N$5-$I$5&lt;$A122-1," ",IF(N$5-$I$5+1&gt;'Primary Inputs Alt'!$C$17,0,(SUM(OFFSET($I$76,0,N$5-$I$5-$A122+1)))*$C122))</f>
        <v xml:space="preserve"> </v>
      </c>
      <c r="O122" s="186" t="str">
        <f ca="1">IF(O$5-$I$5&lt;$A122-1," ",IF(O$5-$I$5+1&gt;'Primary Inputs Alt'!$C$17,0,(SUM(OFFSET($I$76,0,O$5-$I$5-$A122+1)))*$C122))</f>
        <v xml:space="preserve"> </v>
      </c>
      <c r="P122" s="186" t="str">
        <f ca="1">IF(P$5-$I$5&lt;$A122-1," ",IF(P$5-$I$5+1&gt;'Primary Inputs Alt'!$C$17,0,(SUM(OFFSET($I$76,0,P$5-$I$5-$A122+1)))*$C122))</f>
        <v xml:space="preserve"> </v>
      </c>
      <c r="Q122" s="186" t="str">
        <f ca="1">IF(Q$5-$I$5&lt;$A122-1," ",IF(Q$5-$I$5+1&gt;'Primary Inputs Alt'!$C$17,0,(SUM(OFFSET($I$76,0,Q$5-$I$5-$A122+1)))*$C122))</f>
        <v xml:space="preserve"> </v>
      </c>
      <c r="R122" s="186" t="str">
        <f ca="1">IF(R$5-$I$5&lt;$A122-1," ",IF(R$5-$I$5+1&gt;'Primary Inputs Alt'!$C$17,0,(SUM(OFFSET($I$76,0,R$5-$I$5-$A122+1)))*$C122))</f>
        <v xml:space="preserve"> </v>
      </c>
      <c r="S122" s="186" t="str">
        <f ca="1">IF(S$5-$I$5&lt;$A122-1," ",IF(S$5-$I$5+1&gt;'Primary Inputs Alt'!$C$17,0,(SUM(OFFSET($I$76,0,S$5-$I$5-$A122+1)))*$C122))</f>
        <v xml:space="preserve"> </v>
      </c>
      <c r="T122" s="186" t="str">
        <f ca="1">IF(T$5-$I$5&lt;$A122-1," ",IF(T$5-$I$5+1&gt;'Primary Inputs Alt'!$C$17,0,(SUM(OFFSET($I$76,0,T$5-$I$5-$A122+1)))*$C122))</f>
        <v xml:space="preserve"> </v>
      </c>
      <c r="U122" s="186" t="str">
        <f ca="1">IF(U$5-$I$5&lt;$A122-1," ",IF(U$5-$I$5+1&gt;'Primary Inputs Alt'!$C$17,0,(SUM(OFFSET($I$76,0,U$5-$I$5-$A122+1)))*$C122))</f>
        <v xml:space="preserve"> </v>
      </c>
      <c r="V122" s="186" t="str">
        <f ca="1">IF(V$5-$I$5&lt;$A122-1," ",IF(V$5-$I$5+1&gt;'Primary Inputs Alt'!$C$17,0,(SUM(OFFSET($I$76,0,V$5-$I$5-$A122+1)))*$C122))</f>
        <v xml:space="preserve"> </v>
      </c>
      <c r="W122" s="186" t="str">
        <f ca="1">IF(W$5-$I$5&lt;$A122-1," ",IF(W$5-$I$5+1&gt;'Primary Inputs Alt'!$C$17,0,(SUM(OFFSET($I$76,0,W$5-$I$5-$A122+1)))*$C122))</f>
        <v xml:space="preserve"> </v>
      </c>
      <c r="X122" s="186" t="str">
        <f ca="1">IF(X$5-$I$5&lt;$A122-1," ",IF(X$5-$I$5+1&gt;'Primary Inputs Alt'!$C$17,0,(SUM(OFFSET($I$76,0,X$5-$I$5-$A122+1)))*$C122))</f>
        <v xml:space="preserve"> </v>
      </c>
      <c r="Y122" s="186" t="str">
        <f ca="1">IF(Y$5-$I$5&lt;$A122-1," ",IF(Y$5-$I$5+1&gt;'Primary Inputs Alt'!$C$17,0,(SUM(OFFSET($I$76,0,Y$5-$I$5-$A122+1)))*$C122))</f>
        <v xml:space="preserve"> </v>
      </c>
      <c r="Z122" s="186" t="str">
        <f ca="1">IF(Z$5-$I$5&lt;$A122-1," ",IF(Z$5-$I$5+1&gt;'Primary Inputs Alt'!$C$17,0,(SUM(OFFSET($I$76,0,Z$5-$I$5-$A122+1)))*$C122))</f>
        <v xml:space="preserve"> </v>
      </c>
      <c r="AA122" s="186" t="str">
        <f ca="1">IF(AA$5-$I$5&lt;$A122-1," ",IF(AA$5-$I$5+1&gt;'Primary Inputs Alt'!$C$17,0,(SUM(OFFSET($I$76,0,AA$5-$I$5-$A122+1)))*$C122))</f>
        <v xml:space="preserve"> </v>
      </c>
      <c r="AB122" s="186" t="str">
        <f ca="1">IF(AB$5-$I$5&lt;$A122-1," ",IF(AB$5-$I$5+1&gt;'Primary Inputs Alt'!$C$17,0,(SUM(OFFSET($I$76,0,AB$5-$I$5-$A122+1)))*$C122))</f>
        <v xml:space="preserve"> </v>
      </c>
      <c r="AC122" s="186" t="str">
        <f ca="1">IF(AC$5-$I$5&lt;$A122-1," ",IF(AC$5-$I$5+1&gt;'Primary Inputs Alt'!$C$17,0,(SUM(OFFSET($I$76,0,AC$5-$I$5-$A122+1)))*$C122))</f>
        <v xml:space="preserve"> </v>
      </c>
      <c r="AD122" s="186" t="str">
        <f ca="1">IF(AD$5-$I$5&lt;$A122-1," ",IF(AD$5-$I$5+1&gt;'Primary Inputs Alt'!$C$17,0,(SUM(OFFSET($I$76,0,AD$5-$I$5-$A122+1)))*$C122))</f>
        <v xml:space="preserve"> </v>
      </c>
      <c r="AE122" s="186" t="str">
        <f ca="1">IF(AE$5-$I$5&lt;$A122-1," ",IF(AE$5-$I$5+1&gt;'Primary Inputs Alt'!$C$17,0,(SUM(OFFSET($I$76,0,AE$5-$I$5-$A122+1)))*$C122))</f>
        <v xml:space="preserve"> </v>
      </c>
      <c r="AF122" s="186" t="str">
        <f ca="1">IF(AF$5-$I$5&lt;$A122-1," ",IF(AF$5-$I$5+1&gt;'Primary Inputs Alt'!$C$17,0,(SUM(OFFSET($I$76,0,AF$5-$I$5-$A122+1)))*$C122))</f>
        <v xml:space="preserve"> </v>
      </c>
      <c r="AG122" s="186" t="str">
        <f ca="1">IF(AG$5-$I$5&lt;$A122-1," ",IF(AG$5-$I$5+1&gt;'Primary Inputs Alt'!$C$17,0,(SUM(OFFSET($I$76,0,AG$5-$I$5-$A122+1)))*$C122))</f>
        <v xml:space="preserve"> </v>
      </c>
      <c r="AH122" s="186" t="str">
        <f ca="1">IF(AH$5-$I$5&lt;$A122-1," ",IF(AH$5-$I$5+1&gt;'Primary Inputs Alt'!$C$17,0,(SUM(OFFSET($I$76,0,AH$5-$I$5-$A122+1)))*$C122))</f>
        <v xml:space="preserve"> </v>
      </c>
      <c r="AI122" s="186" t="str">
        <f ca="1">IF(AI$5-$I$5&lt;$A122-1," ",IF(AI$5-$I$5+1&gt;'Primary Inputs Alt'!$C$17,0,(SUM(OFFSET($I$76,0,AI$5-$I$5-$A122+1)))*$C122))</f>
        <v xml:space="preserve"> </v>
      </c>
      <c r="AJ122" s="186" t="str">
        <f ca="1">IF(AJ$5-$I$5&lt;$A122-1," ",IF(AJ$5-$I$5+1&gt;'Primary Inputs Alt'!$C$17,0,(SUM(OFFSET($I$76,0,AJ$5-$I$5-$A122+1)))*$C122))</f>
        <v xml:space="preserve"> </v>
      </c>
      <c r="AK122" s="186" t="str">
        <f ca="1">IF(AK$5-$I$5&lt;$A122-1," ",IF(AK$5-$I$5+1&gt;'Primary Inputs Alt'!$C$17,0,(SUM(OFFSET($I$76,0,AK$5-$I$5-$A122+1)))*$C122))</f>
        <v xml:space="preserve"> </v>
      </c>
      <c r="AL122" s="186" t="str">
        <f ca="1">IF(AL$5-$I$5&lt;$A122-1," ",IF(AL$5-$I$5+1&gt;'Primary Inputs Alt'!$C$17,0,(SUM(OFFSET($I$76,0,AL$5-$I$5-$A122+1)))*$C122))</f>
        <v xml:space="preserve"> </v>
      </c>
      <c r="AM122" s="186" t="str">
        <f ca="1">IF(AM$5-$I$5&lt;$A122-1," ",IF(AM$5-$I$5+1&gt;'Primary Inputs Alt'!$C$17,0,(SUM(OFFSET($I$76,0,AM$5-$I$5-$A122+1)))*$C122))</f>
        <v xml:space="preserve"> </v>
      </c>
      <c r="AN122" s="186" t="str">
        <f ca="1">IF(AN$5-$I$5&lt;$A122-1," ",IF(AN$5-$I$5+1&gt;'Primary Inputs Alt'!$C$17,0,(SUM(OFFSET($I$76,0,AN$5-$I$5-$A122+1)))*$C122))</f>
        <v xml:space="preserve"> </v>
      </c>
      <c r="AO122" s="186" t="str">
        <f ca="1">IF(AO$5-$I$5&lt;$A122-1," ",IF(AO$5-$I$5+1&gt;'Primary Inputs Alt'!$C$17,0,(SUM(OFFSET($I$76,0,AO$5-$I$5-$A122+1)))*$C122))</f>
        <v xml:space="preserve"> </v>
      </c>
      <c r="AP122" s="186" t="str">
        <f ca="1">IF(AP$5-$I$5&lt;$A122-1," ",IF(AP$5-$I$5+1&gt;'Primary Inputs Alt'!$C$17,0,(SUM(OFFSET($I$76,0,AP$5-$I$5-$A122+1)))*$C122))</f>
        <v xml:space="preserve"> </v>
      </c>
      <c r="AQ122" s="186" t="str">
        <f ca="1">IF(AQ$5-$I$5&lt;$A122-1," ",IF(AQ$5-$I$5+1&gt;'Primary Inputs Alt'!$C$17,0,(SUM(OFFSET($I$76,0,AQ$5-$I$5-$A122+1)))*$C122))</f>
        <v xml:space="preserve"> </v>
      </c>
      <c r="AR122" s="186" t="str">
        <f ca="1">IF(AR$5-$I$5&lt;$A122-1," ",IF(AR$5-$I$5+1&gt;'Primary Inputs Alt'!$C$17,0,(SUM(OFFSET($I$76,0,AR$5-$I$5-$A122+1)))*$C122))</f>
        <v xml:space="preserve"> </v>
      </c>
      <c r="AS122" s="186" t="str">
        <f ca="1">IF(AS$5-$I$5&lt;$A122-1," ",IF(AS$5-$I$5+1&gt;'Primary Inputs Alt'!$C$17,0,(SUM(OFFSET($I$76,0,AS$5-$I$5-$A122+1)))*$C122))</f>
        <v xml:space="preserve"> </v>
      </c>
      <c r="AT122" s="186" t="str">
        <f ca="1">IF(AT$5-$I$5&lt;$A122-1," ",IF(AT$5-$I$5+1&gt;'Primary Inputs Alt'!$C$17,0,(SUM(OFFSET($I$76,0,AT$5-$I$5-$A122+1)))*$C122))</f>
        <v xml:space="preserve"> </v>
      </c>
      <c r="AU122" s="186" t="str">
        <f ca="1">IF(AU$5-$I$5&lt;$A122-1," ",IF(AU$5-$I$5+1&gt;'Primary Inputs Alt'!$C$17,0,(SUM(OFFSET($I$76,0,AU$5-$I$5-$A122+1)))*$C122))</f>
        <v xml:space="preserve"> </v>
      </c>
      <c r="AV122" s="186" t="str">
        <f ca="1">IF(AV$5-$I$5&lt;$A122-1," ",IF(AV$5-$I$5+1&gt;'Primary Inputs Alt'!$C$17,0,(SUM(OFFSET($I$76,0,AV$5-$I$5-$A122+1)))*$C122))</f>
        <v xml:space="preserve"> </v>
      </c>
      <c r="AW122" s="186" t="str">
        <f ca="1">IF(AW$5-$I$5&lt;$A122-1," ",IF(AW$5-$I$5+1&gt;'Primary Inputs Alt'!$C$17,0,(SUM(OFFSET($I$76,0,AW$5-$I$5-$A122+1)))*$C122))</f>
        <v xml:space="preserve"> </v>
      </c>
      <c r="AX122" s="186">
        <f ca="1">IF(AX$5-$I$5&lt;$A122-1," ",IF(AX$5-$I$5+1&gt;'Primary Inputs Alt'!$C$17,0,(SUM(OFFSET($I$76,0,AX$5-$I$5-$A122+1)))*$C122))</f>
        <v>0</v>
      </c>
      <c r="AY122" s="186">
        <f ca="1">IF(AY$5-$I$5&lt;$A122-1," ",IF(AY$5-$I$5+1&gt;'Primary Inputs Alt'!$C$17,0,(SUM(OFFSET($I$76,0,AY$5-$I$5-$A122+1)))*$C122))</f>
        <v>0</v>
      </c>
      <c r="AZ122" s="186">
        <f ca="1">IF(AZ$5-$I$5&lt;$A122-1," ",IF(AZ$5-$I$5+1&gt;'Primary Inputs Alt'!$C$17,0,(SUM(OFFSET($I$76,0,AZ$5-$I$5-$A122+1)))*$C122))</f>
        <v>0</v>
      </c>
      <c r="BA122" s="186">
        <f ca="1">IF(BA$5-$I$5&lt;$A122-1," ",IF(BA$5-$I$5+1&gt;'Primary Inputs Alt'!$C$17,0,(SUM(OFFSET($I$76,0,BA$5-$I$5-$A122+1)))*$C122))</f>
        <v>0</v>
      </c>
      <c r="BB122" s="186">
        <f ca="1">IF(BB$5-$I$5&lt;$A122-1," ",IF(BB$5-$I$5+1&gt;'Primary Inputs Alt'!$C$17,0,(SUM(OFFSET($I$76,0,BB$5-$I$5-$A122+1)))*$C122))</f>
        <v>0</v>
      </c>
      <c r="BC122" s="186">
        <f ca="1">IF(BC$5-$I$5&lt;$A122-1," ",IF(BC$5-$I$5+1&gt;'Primary Inputs Alt'!$C$17,0,(SUM(OFFSET($I$76,0,BC$5-$I$5-$A122+1)))*$C122))</f>
        <v>0</v>
      </c>
      <c r="BD122" s="186">
        <f ca="1">IF(BD$5-$I$5&lt;$A122-1," ",IF(BD$5-$I$5+1&gt;'Primary Inputs Alt'!$C$17,0,(SUM(OFFSET($I$76,0,BD$5-$I$5-$A122+1)))*$C122))</f>
        <v>0</v>
      </c>
      <c r="BE122" s="186">
        <f ca="1">IF(BE$5-$I$5&lt;$A122-1," ",IF(BE$5-$I$5+1&gt;'Primary Inputs Alt'!$C$17,0,(SUM(OFFSET($I$76,0,BE$5-$I$5-$A122+1)))*$C122))</f>
        <v>0</v>
      </c>
      <c r="BF122" s="186">
        <f ca="1">IF(BF$5-$I$5&lt;$A122-1," ",IF(BF$5-$I$5+1&gt;'Primary Inputs Alt'!$C$17,0,(SUM(OFFSET($I$76,0,BF$5-$I$5-$A122+1)))*$C122))</f>
        <v>0</v>
      </c>
      <c r="BG122" s="134"/>
      <c r="BH122" s="134"/>
      <c r="BI122" s="134"/>
      <c r="BJ122" s="134"/>
      <c r="BK122" s="134"/>
      <c r="BL122" s="134"/>
      <c r="BM122" s="134"/>
      <c r="BN122" s="134"/>
      <c r="BO122" s="134"/>
      <c r="BP122" s="134"/>
      <c r="BQ122" s="134"/>
      <c r="BR122" s="134"/>
      <c r="BS122" s="134"/>
      <c r="BT122" s="134"/>
      <c r="BU122" s="134"/>
      <c r="BV122" s="134"/>
      <c r="BW122" s="134"/>
      <c r="BX122" s="134"/>
      <c r="BY122" s="134"/>
      <c r="BZ122" s="134"/>
      <c r="CA122" s="134"/>
      <c r="CB122" s="134"/>
      <c r="CC122" s="134"/>
      <c r="CD122" s="134"/>
      <c r="CE122" s="134"/>
      <c r="CF122" s="134"/>
      <c r="CG122" s="134"/>
      <c r="CH122" s="134"/>
      <c r="CI122" s="134"/>
      <c r="CJ122" s="134"/>
      <c r="CK122" s="134"/>
      <c r="CL122" s="134"/>
      <c r="CM122" s="134"/>
      <c r="CN122" s="134"/>
      <c r="CO122" s="134"/>
      <c r="CP122" s="134"/>
      <c r="CQ122" s="134"/>
      <c r="CR122" s="134"/>
      <c r="CS122" s="134"/>
      <c r="CT122" s="134"/>
      <c r="CU122" s="134"/>
      <c r="CV122" s="134"/>
      <c r="CW122" s="134"/>
      <c r="CX122" s="134"/>
      <c r="CY122" s="134"/>
      <c r="CZ122" s="134"/>
    </row>
    <row r="123" spans="1:104">
      <c r="A123" s="134">
        <v>43</v>
      </c>
      <c r="B123" s="134" t="s">
        <v>215</v>
      </c>
      <c r="C123" s="134">
        <f ca="1">OFFSET('Primary Inputs Alt'!$E$12,0,$A123-1)</f>
        <v>0</v>
      </c>
      <c r="I123" s="186" t="str">
        <f ca="1">IF(I$5-$I$5&lt;$A123-1," ",IF(I$5-$I$5+1&gt;'Primary Inputs Alt'!$C$17,0,(SUM(OFFSET($I$76,0,I$5-$I$5-$A123+1)))*$C123))</f>
        <v xml:space="preserve"> </v>
      </c>
      <c r="J123" s="186" t="str">
        <f ca="1">IF(J$5-$I$5&lt;$A123-1," ",IF(J$5-$I$5+1&gt;'Primary Inputs Alt'!$C$17,0,(SUM(OFFSET($I$76,0,J$5-$I$5-$A123+1)))*$C123))</f>
        <v xml:space="preserve"> </v>
      </c>
      <c r="K123" s="186" t="str">
        <f ca="1">IF(K$5-$I$5&lt;$A123-1," ",IF(K$5-$I$5+1&gt;'Primary Inputs Alt'!$C$17,0,(SUM(OFFSET($I$76,0,K$5-$I$5-$A123+1)))*$C123))</f>
        <v xml:space="preserve"> </v>
      </c>
      <c r="L123" s="186" t="str">
        <f ca="1">IF(L$5-$I$5&lt;$A123-1," ",IF(L$5-$I$5+1&gt;'Primary Inputs Alt'!$C$17,0,(SUM(OFFSET($I$76,0,L$5-$I$5-$A123+1)))*$C123))</f>
        <v xml:space="preserve"> </v>
      </c>
      <c r="M123" s="186" t="str">
        <f ca="1">IF(M$5-$I$5&lt;$A123-1," ",IF(M$5-$I$5+1&gt;'Primary Inputs Alt'!$C$17,0,(SUM(OFFSET($I$76,0,M$5-$I$5-$A123+1)))*$C123))</f>
        <v xml:space="preserve"> </v>
      </c>
      <c r="N123" s="186" t="str">
        <f ca="1">IF(N$5-$I$5&lt;$A123-1," ",IF(N$5-$I$5+1&gt;'Primary Inputs Alt'!$C$17,0,(SUM(OFFSET($I$76,0,N$5-$I$5-$A123+1)))*$C123))</f>
        <v xml:space="preserve"> </v>
      </c>
      <c r="O123" s="186" t="str">
        <f ca="1">IF(O$5-$I$5&lt;$A123-1," ",IF(O$5-$I$5+1&gt;'Primary Inputs Alt'!$C$17,0,(SUM(OFFSET($I$76,0,O$5-$I$5-$A123+1)))*$C123))</f>
        <v xml:space="preserve"> </v>
      </c>
      <c r="P123" s="186" t="str">
        <f ca="1">IF(P$5-$I$5&lt;$A123-1," ",IF(P$5-$I$5+1&gt;'Primary Inputs Alt'!$C$17,0,(SUM(OFFSET($I$76,0,P$5-$I$5-$A123+1)))*$C123))</f>
        <v xml:space="preserve"> </v>
      </c>
      <c r="Q123" s="186" t="str">
        <f ca="1">IF(Q$5-$I$5&lt;$A123-1," ",IF(Q$5-$I$5+1&gt;'Primary Inputs Alt'!$C$17,0,(SUM(OFFSET($I$76,0,Q$5-$I$5-$A123+1)))*$C123))</f>
        <v xml:space="preserve"> </v>
      </c>
      <c r="R123" s="186" t="str">
        <f ca="1">IF(R$5-$I$5&lt;$A123-1," ",IF(R$5-$I$5+1&gt;'Primary Inputs Alt'!$C$17,0,(SUM(OFFSET($I$76,0,R$5-$I$5-$A123+1)))*$C123))</f>
        <v xml:space="preserve"> </v>
      </c>
      <c r="S123" s="186" t="str">
        <f ca="1">IF(S$5-$I$5&lt;$A123-1," ",IF(S$5-$I$5+1&gt;'Primary Inputs Alt'!$C$17,0,(SUM(OFFSET($I$76,0,S$5-$I$5-$A123+1)))*$C123))</f>
        <v xml:space="preserve"> </v>
      </c>
      <c r="T123" s="186" t="str">
        <f ca="1">IF(T$5-$I$5&lt;$A123-1," ",IF(T$5-$I$5+1&gt;'Primary Inputs Alt'!$C$17,0,(SUM(OFFSET($I$76,0,T$5-$I$5-$A123+1)))*$C123))</f>
        <v xml:space="preserve"> </v>
      </c>
      <c r="U123" s="186" t="str">
        <f ca="1">IF(U$5-$I$5&lt;$A123-1," ",IF(U$5-$I$5+1&gt;'Primary Inputs Alt'!$C$17,0,(SUM(OFFSET($I$76,0,U$5-$I$5-$A123+1)))*$C123))</f>
        <v xml:space="preserve"> </v>
      </c>
      <c r="V123" s="186" t="str">
        <f ca="1">IF(V$5-$I$5&lt;$A123-1," ",IF(V$5-$I$5+1&gt;'Primary Inputs Alt'!$C$17,0,(SUM(OFFSET($I$76,0,V$5-$I$5-$A123+1)))*$C123))</f>
        <v xml:space="preserve"> </v>
      </c>
      <c r="W123" s="186" t="str">
        <f ca="1">IF(W$5-$I$5&lt;$A123-1," ",IF(W$5-$I$5+1&gt;'Primary Inputs Alt'!$C$17,0,(SUM(OFFSET($I$76,0,W$5-$I$5-$A123+1)))*$C123))</f>
        <v xml:space="preserve"> </v>
      </c>
      <c r="X123" s="186" t="str">
        <f ca="1">IF(X$5-$I$5&lt;$A123-1," ",IF(X$5-$I$5+1&gt;'Primary Inputs Alt'!$C$17,0,(SUM(OFFSET($I$76,0,X$5-$I$5-$A123+1)))*$C123))</f>
        <v xml:space="preserve"> </v>
      </c>
      <c r="Y123" s="186" t="str">
        <f ca="1">IF(Y$5-$I$5&lt;$A123-1," ",IF(Y$5-$I$5+1&gt;'Primary Inputs Alt'!$C$17,0,(SUM(OFFSET($I$76,0,Y$5-$I$5-$A123+1)))*$C123))</f>
        <v xml:space="preserve"> </v>
      </c>
      <c r="Z123" s="186" t="str">
        <f ca="1">IF(Z$5-$I$5&lt;$A123-1," ",IF(Z$5-$I$5+1&gt;'Primary Inputs Alt'!$C$17,0,(SUM(OFFSET($I$76,0,Z$5-$I$5-$A123+1)))*$C123))</f>
        <v xml:space="preserve"> </v>
      </c>
      <c r="AA123" s="186" t="str">
        <f ca="1">IF(AA$5-$I$5&lt;$A123-1," ",IF(AA$5-$I$5+1&gt;'Primary Inputs Alt'!$C$17,0,(SUM(OFFSET($I$76,0,AA$5-$I$5-$A123+1)))*$C123))</f>
        <v xml:space="preserve"> </v>
      </c>
      <c r="AB123" s="186" t="str">
        <f ca="1">IF(AB$5-$I$5&lt;$A123-1," ",IF(AB$5-$I$5+1&gt;'Primary Inputs Alt'!$C$17,0,(SUM(OFFSET($I$76,0,AB$5-$I$5-$A123+1)))*$C123))</f>
        <v xml:space="preserve"> </v>
      </c>
      <c r="AC123" s="186" t="str">
        <f ca="1">IF(AC$5-$I$5&lt;$A123-1," ",IF(AC$5-$I$5+1&gt;'Primary Inputs Alt'!$C$17,0,(SUM(OFFSET($I$76,0,AC$5-$I$5-$A123+1)))*$C123))</f>
        <v xml:space="preserve"> </v>
      </c>
      <c r="AD123" s="186" t="str">
        <f ca="1">IF(AD$5-$I$5&lt;$A123-1," ",IF(AD$5-$I$5+1&gt;'Primary Inputs Alt'!$C$17,0,(SUM(OFFSET($I$76,0,AD$5-$I$5-$A123+1)))*$C123))</f>
        <v xml:space="preserve"> </v>
      </c>
      <c r="AE123" s="186" t="str">
        <f ca="1">IF(AE$5-$I$5&lt;$A123-1," ",IF(AE$5-$I$5+1&gt;'Primary Inputs Alt'!$C$17,0,(SUM(OFFSET($I$76,0,AE$5-$I$5-$A123+1)))*$C123))</f>
        <v xml:space="preserve"> </v>
      </c>
      <c r="AF123" s="186" t="str">
        <f ca="1">IF(AF$5-$I$5&lt;$A123-1," ",IF(AF$5-$I$5+1&gt;'Primary Inputs Alt'!$C$17,0,(SUM(OFFSET($I$76,0,AF$5-$I$5-$A123+1)))*$C123))</f>
        <v xml:space="preserve"> </v>
      </c>
      <c r="AG123" s="186" t="str">
        <f ca="1">IF(AG$5-$I$5&lt;$A123-1," ",IF(AG$5-$I$5+1&gt;'Primary Inputs Alt'!$C$17,0,(SUM(OFFSET($I$76,0,AG$5-$I$5-$A123+1)))*$C123))</f>
        <v xml:space="preserve"> </v>
      </c>
      <c r="AH123" s="186" t="str">
        <f ca="1">IF(AH$5-$I$5&lt;$A123-1," ",IF(AH$5-$I$5+1&gt;'Primary Inputs Alt'!$C$17,0,(SUM(OFFSET($I$76,0,AH$5-$I$5-$A123+1)))*$C123))</f>
        <v xml:space="preserve"> </v>
      </c>
      <c r="AI123" s="186" t="str">
        <f ca="1">IF(AI$5-$I$5&lt;$A123-1," ",IF(AI$5-$I$5+1&gt;'Primary Inputs Alt'!$C$17,0,(SUM(OFFSET($I$76,0,AI$5-$I$5-$A123+1)))*$C123))</f>
        <v xml:space="preserve"> </v>
      </c>
      <c r="AJ123" s="186" t="str">
        <f ca="1">IF(AJ$5-$I$5&lt;$A123-1," ",IF(AJ$5-$I$5+1&gt;'Primary Inputs Alt'!$C$17,0,(SUM(OFFSET($I$76,0,AJ$5-$I$5-$A123+1)))*$C123))</f>
        <v xml:space="preserve"> </v>
      </c>
      <c r="AK123" s="186" t="str">
        <f ca="1">IF(AK$5-$I$5&lt;$A123-1," ",IF(AK$5-$I$5+1&gt;'Primary Inputs Alt'!$C$17,0,(SUM(OFFSET($I$76,0,AK$5-$I$5-$A123+1)))*$C123))</f>
        <v xml:space="preserve"> </v>
      </c>
      <c r="AL123" s="186" t="str">
        <f ca="1">IF(AL$5-$I$5&lt;$A123-1," ",IF(AL$5-$I$5+1&gt;'Primary Inputs Alt'!$C$17,0,(SUM(OFFSET($I$76,0,AL$5-$I$5-$A123+1)))*$C123))</f>
        <v xml:space="preserve"> </v>
      </c>
      <c r="AM123" s="186" t="str">
        <f ca="1">IF(AM$5-$I$5&lt;$A123-1," ",IF(AM$5-$I$5+1&gt;'Primary Inputs Alt'!$C$17,0,(SUM(OFFSET($I$76,0,AM$5-$I$5-$A123+1)))*$C123))</f>
        <v xml:space="preserve"> </v>
      </c>
      <c r="AN123" s="186" t="str">
        <f ca="1">IF(AN$5-$I$5&lt;$A123-1," ",IF(AN$5-$I$5+1&gt;'Primary Inputs Alt'!$C$17,0,(SUM(OFFSET($I$76,0,AN$5-$I$5-$A123+1)))*$C123))</f>
        <v xml:space="preserve"> </v>
      </c>
      <c r="AO123" s="186" t="str">
        <f ca="1">IF(AO$5-$I$5&lt;$A123-1," ",IF(AO$5-$I$5+1&gt;'Primary Inputs Alt'!$C$17,0,(SUM(OFFSET($I$76,0,AO$5-$I$5-$A123+1)))*$C123))</f>
        <v xml:space="preserve"> </v>
      </c>
      <c r="AP123" s="186" t="str">
        <f ca="1">IF(AP$5-$I$5&lt;$A123-1," ",IF(AP$5-$I$5+1&gt;'Primary Inputs Alt'!$C$17,0,(SUM(OFFSET($I$76,0,AP$5-$I$5-$A123+1)))*$C123))</f>
        <v xml:space="preserve"> </v>
      </c>
      <c r="AQ123" s="186" t="str">
        <f ca="1">IF(AQ$5-$I$5&lt;$A123-1," ",IF(AQ$5-$I$5+1&gt;'Primary Inputs Alt'!$C$17,0,(SUM(OFFSET($I$76,0,AQ$5-$I$5-$A123+1)))*$C123))</f>
        <v xml:space="preserve"> </v>
      </c>
      <c r="AR123" s="186" t="str">
        <f ca="1">IF(AR$5-$I$5&lt;$A123-1," ",IF(AR$5-$I$5+1&gt;'Primary Inputs Alt'!$C$17,0,(SUM(OFFSET($I$76,0,AR$5-$I$5-$A123+1)))*$C123))</f>
        <v xml:space="preserve"> </v>
      </c>
      <c r="AS123" s="186" t="str">
        <f ca="1">IF(AS$5-$I$5&lt;$A123-1," ",IF(AS$5-$I$5+1&gt;'Primary Inputs Alt'!$C$17,0,(SUM(OFFSET($I$76,0,AS$5-$I$5-$A123+1)))*$C123))</f>
        <v xml:space="preserve"> </v>
      </c>
      <c r="AT123" s="186" t="str">
        <f ca="1">IF(AT$5-$I$5&lt;$A123-1," ",IF(AT$5-$I$5+1&gt;'Primary Inputs Alt'!$C$17,0,(SUM(OFFSET($I$76,0,AT$5-$I$5-$A123+1)))*$C123))</f>
        <v xml:space="preserve"> </v>
      </c>
      <c r="AU123" s="186" t="str">
        <f ca="1">IF(AU$5-$I$5&lt;$A123-1," ",IF(AU$5-$I$5+1&gt;'Primary Inputs Alt'!$C$17,0,(SUM(OFFSET($I$76,0,AU$5-$I$5-$A123+1)))*$C123))</f>
        <v xml:space="preserve"> </v>
      </c>
      <c r="AV123" s="186" t="str">
        <f ca="1">IF(AV$5-$I$5&lt;$A123-1," ",IF(AV$5-$I$5+1&gt;'Primary Inputs Alt'!$C$17,0,(SUM(OFFSET($I$76,0,AV$5-$I$5-$A123+1)))*$C123))</f>
        <v xml:space="preserve"> </v>
      </c>
      <c r="AW123" s="186" t="str">
        <f ca="1">IF(AW$5-$I$5&lt;$A123-1," ",IF(AW$5-$I$5+1&gt;'Primary Inputs Alt'!$C$17,0,(SUM(OFFSET($I$76,0,AW$5-$I$5-$A123+1)))*$C123))</f>
        <v xml:space="preserve"> </v>
      </c>
      <c r="AX123" s="186" t="str">
        <f ca="1">IF(AX$5-$I$5&lt;$A123-1," ",IF(AX$5-$I$5+1&gt;'Primary Inputs Alt'!$C$17,0,(SUM(OFFSET($I$76,0,AX$5-$I$5-$A123+1)))*$C123))</f>
        <v xml:space="preserve"> </v>
      </c>
      <c r="AY123" s="186">
        <f ca="1">IF(AY$5-$I$5&lt;$A123-1," ",IF(AY$5-$I$5+1&gt;'Primary Inputs Alt'!$C$17,0,(SUM(OFFSET($I$76,0,AY$5-$I$5-$A123+1)))*$C123))</f>
        <v>0</v>
      </c>
      <c r="AZ123" s="186">
        <f ca="1">IF(AZ$5-$I$5&lt;$A123-1," ",IF(AZ$5-$I$5+1&gt;'Primary Inputs Alt'!$C$17,0,(SUM(OFFSET($I$76,0,AZ$5-$I$5-$A123+1)))*$C123))</f>
        <v>0</v>
      </c>
      <c r="BA123" s="186">
        <f ca="1">IF(BA$5-$I$5&lt;$A123-1," ",IF(BA$5-$I$5+1&gt;'Primary Inputs Alt'!$C$17,0,(SUM(OFFSET($I$76,0,BA$5-$I$5-$A123+1)))*$C123))</f>
        <v>0</v>
      </c>
      <c r="BB123" s="186">
        <f ca="1">IF(BB$5-$I$5&lt;$A123-1," ",IF(BB$5-$I$5+1&gt;'Primary Inputs Alt'!$C$17,0,(SUM(OFFSET($I$76,0,BB$5-$I$5-$A123+1)))*$C123))</f>
        <v>0</v>
      </c>
      <c r="BC123" s="186">
        <f ca="1">IF(BC$5-$I$5&lt;$A123-1," ",IF(BC$5-$I$5+1&gt;'Primary Inputs Alt'!$C$17,0,(SUM(OFFSET($I$76,0,BC$5-$I$5-$A123+1)))*$C123))</f>
        <v>0</v>
      </c>
      <c r="BD123" s="186">
        <f ca="1">IF(BD$5-$I$5&lt;$A123-1," ",IF(BD$5-$I$5+1&gt;'Primary Inputs Alt'!$C$17,0,(SUM(OFFSET($I$76,0,BD$5-$I$5-$A123+1)))*$C123))</f>
        <v>0</v>
      </c>
      <c r="BE123" s="186">
        <f ca="1">IF(BE$5-$I$5&lt;$A123-1," ",IF(BE$5-$I$5+1&gt;'Primary Inputs Alt'!$C$17,0,(SUM(OFFSET($I$76,0,BE$5-$I$5-$A123+1)))*$C123))</f>
        <v>0</v>
      </c>
      <c r="BF123" s="186">
        <f ca="1">IF(BF$5-$I$5&lt;$A123-1," ",IF(BF$5-$I$5+1&gt;'Primary Inputs Alt'!$C$17,0,(SUM(OFFSET($I$76,0,BF$5-$I$5-$A123+1)))*$C123))</f>
        <v>0</v>
      </c>
      <c r="BG123" s="134"/>
      <c r="BH123" s="134"/>
      <c r="BI123" s="134"/>
      <c r="BJ123" s="134"/>
      <c r="BK123" s="134"/>
      <c r="BL123" s="134"/>
      <c r="BM123" s="134"/>
      <c r="BN123" s="134"/>
      <c r="BO123" s="134"/>
      <c r="BP123" s="134"/>
      <c r="BQ123" s="134"/>
      <c r="BR123" s="134"/>
      <c r="BS123" s="134"/>
      <c r="BT123" s="134"/>
      <c r="BU123" s="134"/>
      <c r="BV123" s="134"/>
      <c r="BW123" s="134"/>
      <c r="BX123" s="134"/>
      <c r="BY123" s="134"/>
      <c r="BZ123" s="134"/>
      <c r="CA123" s="134"/>
      <c r="CB123" s="134"/>
      <c r="CC123" s="134"/>
      <c r="CD123" s="134"/>
      <c r="CE123" s="134"/>
      <c r="CF123" s="134"/>
      <c r="CG123" s="134"/>
      <c r="CH123" s="134"/>
      <c r="CI123" s="134"/>
      <c r="CJ123" s="134"/>
      <c r="CK123" s="134"/>
      <c r="CL123" s="134"/>
      <c r="CM123" s="134"/>
      <c r="CN123" s="134"/>
      <c r="CO123" s="134"/>
      <c r="CP123" s="134"/>
      <c r="CQ123" s="134"/>
      <c r="CR123" s="134"/>
      <c r="CS123" s="134"/>
      <c r="CT123" s="134"/>
      <c r="CU123" s="134"/>
      <c r="CV123" s="134"/>
      <c r="CW123" s="134"/>
      <c r="CX123" s="134"/>
      <c r="CY123" s="134"/>
      <c r="CZ123" s="134"/>
    </row>
    <row r="124" spans="1:104">
      <c r="A124" s="134">
        <v>44</v>
      </c>
      <c r="B124" s="134" t="s">
        <v>216</v>
      </c>
      <c r="C124" s="134">
        <f ca="1">OFFSET('Primary Inputs Alt'!$E$12,0,$A124-1)</f>
        <v>0</v>
      </c>
      <c r="I124" s="186" t="str">
        <f ca="1">IF(I$5-$I$5&lt;$A124-1," ",IF(I$5-$I$5+1&gt;'Primary Inputs Alt'!$C$17,0,(SUM(OFFSET($I$76,0,I$5-$I$5-$A124+1)))*$C124))</f>
        <v xml:space="preserve"> </v>
      </c>
      <c r="J124" s="186" t="str">
        <f ca="1">IF(J$5-$I$5&lt;$A124-1," ",IF(J$5-$I$5+1&gt;'Primary Inputs Alt'!$C$17,0,(SUM(OFFSET($I$76,0,J$5-$I$5-$A124+1)))*$C124))</f>
        <v xml:space="preserve"> </v>
      </c>
      <c r="K124" s="186" t="str">
        <f ca="1">IF(K$5-$I$5&lt;$A124-1," ",IF(K$5-$I$5+1&gt;'Primary Inputs Alt'!$C$17,0,(SUM(OFFSET($I$76,0,K$5-$I$5-$A124+1)))*$C124))</f>
        <v xml:space="preserve"> </v>
      </c>
      <c r="L124" s="186" t="str">
        <f ca="1">IF(L$5-$I$5&lt;$A124-1," ",IF(L$5-$I$5+1&gt;'Primary Inputs Alt'!$C$17,0,(SUM(OFFSET($I$76,0,L$5-$I$5-$A124+1)))*$C124))</f>
        <v xml:space="preserve"> </v>
      </c>
      <c r="M124" s="186" t="str">
        <f ca="1">IF(M$5-$I$5&lt;$A124-1," ",IF(M$5-$I$5+1&gt;'Primary Inputs Alt'!$C$17,0,(SUM(OFFSET($I$76,0,M$5-$I$5-$A124+1)))*$C124))</f>
        <v xml:space="preserve"> </v>
      </c>
      <c r="N124" s="186" t="str">
        <f ca="1">IF(N$5-$I$5&lt;$A124-1," ",IF(N$5-$I$5+1&gt;'Primary Inputs Alt'!$C$17,0,(SUM(OFFSET($I$76,0,N$5-$I$5-$A124+1)))*$C124))</f>
        <v xml:space="preserve"> </v>
      </c>
      <c r="O124" s="186" t="str">
        <f ca="1">IF(O$5-$I$5&lt;$A124-1," ",IF(O$5-$I$5+1&gt;'Primary Inputs Alt'!$C$17,0,(SUM(OFFSET($I$76,0,O$5-$I$5-$A124+1)))*$C124))</f>
        <v xml:space="preserve"> </v>
      </c>
      <c r="P124" s="186" t="str">
        <f ca="1">IF(P$5-$I$5&lt;$A124-1," ",IF(P$5-$I$5+1&gt;'Primary Inputs Alt'!$C$17,0,(SUM(OFFSET($I$76,0,P$5-$I$5-$A124+1)))*$C124))</f>
        <v xml:space="preserve"> </v>
      </c>
      <c r="Q124" s="186" t="str">
        <f ca="1">IF(Q$5-$I$5&lt;$A124-1," ",IF(Q$5-$I$5+1&gt;'Primary Inputs Alt'!$C$17,0,(SUM(OFFSET($I$76,0,Q$5-$I$5-$A124+1)))*$C124))</f>
        <v xml:space="preserve"> </v>
      </c>
      <c r="R124" s="186" t="str">
        <f ca="1">IF(R$5-$I$5&lt;$A124-1," ",IF(R$5-$I$5+1&gt;'Primary Inputs Alt'!$C$17,0,(SUM(OFFSET($I$76,0,R$5-$I$5-$A124+1)))*$C124))</f>
        <v xml:space="preserve"> </v>
      </c>
      <c r="S124" s="186" t="str">
        <f ca="1">IF(S$5-$I$5&lt;$A124-1," ",IF(S$5-$I$5+1&gt;'Primary Inputs Alt'!$C$17,0,(SUM(OFFSET($I$76,0,S$5-$I$5-$A124+1)))*$C124))</f>
        <v xml:space="preserve"> </v>
      </c>
      <c r="T124" s="186" t="str">
        <f ca="1">IF(T$5-$I$5&lt;$A124-1," ",IF(T$5-$I$5+1&gt;'Primary Inputs Alt'!$C$17,0,(SUM(OFFSET($I$76,0,T$5-$I$5-$A124+1)))*$C124))</f>
        <v xml:space="preserve"> </v>
      </c>
      <c r="U124" s="186" t="str">
        <f ca="1">IF(U$5-$I$5&lt;$A124-1," ",IF(U$5-$I$5+1&gt;'Primary Inputs Alt'!$C$17,0,(SUM(OFFSET($I$76,0,U$5-$I$5-$A124+1)))*$C124))</f>
        <v xml:space="preserve"> </v>
      </c>
      <c r="V124" s="186" t="str">
        <f ca="1">IF(V$5-$I$5&lt;$A124-1," ",IF(V$5-$I$5+1&gt;'Primary Inputs Alt'!$C$17,0,(SUM(OFFSET($I$76,0,V$5-$I$5-$A124+1)))*$C124))</f>
        <v xml:space="preserve"> </v>
      </c>
      <c r="W124" s="186" t="str">
        <f ca="1">IF(W$5-$I$5&lt;$A124-1," ",IF(W$5-$I$5+1&gt;'Primary Inputs Alt'!$C$17,0,(SUM(OFFSET($I$76,0,W$5-$I$5-$A124+1)))*$C124))</f>
        <v xml:space="preserve"> </v>
      </c>
      <c r="X124" s="186" t="str">
        <f ca="1">IF(X$5-$I$5&lt;$A124-1," ",IF(X$5-$I$5+1&gt;'Primary Inputs Alt'!$C$17,0,(SUM(OFFSET($I$76,0,X$5-$I$5-$A124+1)))*$C124))</f>
        <v xml:space="preserve"> </v>
      </c>
      <c r="Y124" s="186" t="str">
        <f ca="1">IF(Y$5-$I$5&lt;$A124-1," ",IF(Y$5-$I$5+1&gt;'Primary Inputs Alt'!$C$17,0,(SUM(OFFSET($I$76,0,Y$5-$I$5-$A124+1)))*$C124))</f>
        <v xml:space="preserve"> </v>
      </c>
      <c r="Z124" s="186" t="str">
        <f ca="1">IF(Z$5-$I$5&lt;$A124-1," ",IF(Z$5-$I$5+1&gt;'Primary Inputs Alt'!$C$17,0,(SUM(OFFSET($I$76,0,Z$5-$I$5-$A124+1)))*$C124))</f>
        <v xml:space="preserve"> </v>
      </c>
      <c r="AA124" s="186" t="str">
        <f ca="1">IF(AA$5-$I$5&lt;$A124-1," ",IF(AA$5-$I$5+1&gt;'Primary Inputs Alt'!$C$17,0,(SUM(OFFSET($I$76,0,AA$5-$I$5-$A124+1)))*$C124))</f>
        <v xml:space="preserve"> </v>
      </c>
      <c r="AB124" s="186" t="str">
        <f ca="1">IF(AB$5-$I$5&lt;$A124-1," ",IF(AB$5-$I$5+1&gt;'Primary Inputs Alt'!$C$17,0,(SUM(OFFSET($I$76,0,AB$5-$I$5-$A124+1)))*$C124))</f>
        <v xml:space="preserve"> </v>
      </c>
      <c r="AC124" s="186" t="str">
        <f ca="1">IF(AC$5-$I$5&lt;$A124-1," ",IF(AC$5-$I$5+1&gt;'Primary Inputs Alt'!$C$17,0,(SUM(OFFSET($I$76,0,AC$5-$I$5-$A124+1)))*$C124))</f>
        <v xml:space="preserve"> </v>
      </c>
      <c r="AD124" s="186" t="str">
        <f ca="1">IF(AD$5-$I$5&lt;$A124-1," ",IF(AD$5-$I$5+1&gt;'Primary Inputs Alt'!$C$17,0,(SUM(OFFSET($I$76,0,AD$5-$I$5-$A124+1)))*$C124))</f>
        <v xml:space="preserve"> </v>
      </c>
      <c r="AE124" s="186" t="str">
        <f ca="1">IF(AE$5-$I$5&lt;$A124-1," ",IF(AE$5-$I$5+1&gt;'Primary Inputs Alt'!$C$17,0,(SUM(OFFSET($I$76,0,AE$5-$I$5-$A124+1)))*$C124))</f>
        <v xml:space="preserve"> </v>
      </c>
      <c r="AF124" s="186" t="str">
        <f ca="1">IF(AF$5-$I$5&lt;$A124-1," ",IF(AF$5-$I$5+1&gt;'Primary Inputs Alt'!$C$17,0,(SUM(OFFSET($I$76,0,AF$5-$I$5-$A124+1)))*$C124))</f>
        <v xml:space="preserve"> </v>
      </c>
      <c r="AG124" s="186" t="str">
        <f ca="1">IF(AG$5-$I$5&lt;$A124-1," ",IF(AG$5-$I$5+1&gt;'Primary Inputs Alt'!$C$17,0,(SUM(OFFSET($I$76,0,AG$5-$I$5-$A124+1)))*$C124))</f>
        <v xml:space="preserve"> </v>
      </c>
      <c r="AH124" s="186" t="str">
        <f ca="1">IF(AH$5-$I$5&lt;$A124-1," ",IF(AH$5-$I$5+1&gt;'Primary Inputs Alt'!$C$17,0,(SUM(OFFSET($I$76,0,AH$5-$I$5-$A124+1)))*$C124))</f>
        <v xml:space="preserve"> </v>
      </c>
      <c r="AI124" s="186" t="str">
        <f ca="1">IF(AI$5-$I$5&lt;$A124-1," ",IF(AI$5-$I$5+1&gt;'Primary Inputs Alt'!$C$17,0,(SUM(OFFSET($I$76,0,AI$5-$I$5-$A124+1)))*$C124))</f>
        <v xml:space="preserve"> </v>
      </c>
      <c r="AJ124" s="186" t="str">
        <f ca="1">IF(AJ$5-$I$5&lt;$A124-1," ",IF(AJ$5-$I$5+1&gt;'Primary Inputs Alt'!$C$17,0,(SUM(OFFSET($I$76,0,AJ$5-$I$5-$A124+1)))*$C124))</f>
        <v xml:space="preserve"> </v>
      </c>
      <c r="AK124" s="186" t="str">
        <f ca="1">IF(AK$5-$I$5&lt;$A124-1," ",IF(AK$5-$I$5+1&gt;'Primary Inputs Alt'!$C$17,0,(SUM(OFFSET($I$76,0,AK$5-$I$5-$A124+1)))*$C124))</f>
        <v xml:space="preserve"> </v>
      </c>
      <c r="AL124" s="186" t="str">
        <f ca="1">IF(AL$5-$I$5&lt;$A124-1," ",IF(AL$5-$I$5+1&gt;'Primary Inputs Alt'!$C$17,0,(SUM(OFFSET($I$76,0,AL$5-$I$5-$A124+1)))*$C124))</f>
        <v xml:space="preserve"> </v>
      </c>
      <c r="AM124" s="186" t="str">
        <f ca="1">IF(AM$5-$I$5&lt;$A124-1," ",IF(AM$5-$I$5+1&gt;'Primary Inputs Alt'!$C$17,0,(SUM(OFFSET($I$76,0,AM$5-$I$5-$A124+1)))*$C124))</f>
        <v xml:space="preserve"> </v>
      </c>
      <c r="AN124" s="186" t="str">
        <f ca="1">IF(AN$5-$I$5&lt;$A124-1," ",IF(AN$5-$I$5+1&gt;'Primary Inputs Alt'!$C$17,0,(SUM(OFFSET($I$76,0,AN$5-$I$5-$A124+1)))*$C124))</f>
        <v xml:space="preserve"> </v>
      </c>
      <c r="AO124" s="186" t="str">
        <f ca="1">IF(AO$5-$I$5&lt;$A124-1," ",IF(AO$5-$I$5+1&gt;'Primary Inputs Alt'!$C$17,0,(SUM(OFFSET($I$76,0,AO$5-$I$5-$A124+1)))*$C124))</f>
        <v xml:space="preserve"> </v>
      </c>
      <c r="AP124" s="186" t="str">
        <f ca="1">IF(AP$5-$I$5&lt;$A124-1," ",IF(AP$5-$I$5+1&gt;'Primary Inputs Alt'!$C$17,0,(SUM(OFFSET($I$76,0,AP$5-$I$5-$A124+1)))*$C124))</f>
        <v xml:space="preserve"> </v>
      </c>
      <c r="AQ124" s="186" t="str">
        <f ca="1">IF(AQ$5-$I$5&lt;$A124-1," ",IF(AQ$5-$I$5+1&gt;'Primary Inputs Alt'!$C$17,0,(SUM(OFFSET($I$76,0,AQ$5-$I$5-$A124+1)))*$C124))</f>
        <v xml:space="preserve"> </v>
      </c>
      <c r="AR124" s="186" t="str">
        <f ca="1">IF(AR$5-$I$5&lt;$A124-1," ",IF(AR$5-$I$5+1&gt;'Primary Inputs Alt'!$C$17,0,(SUM(OFFSET($I$76,0,AR$5-$I$5-$A124+1)))*$C124))</f>
        <v xml:space="preserve"> </v>
      </c>
      <c r="AS124" s="186" t="str">
        <f ca="1">IF(AS$5-$I$5&lt;$A124-1," ",IF(AS$5-$I$5+1&gt;'Primary Inputs Alt'!$C$17,0,(SUM(OFFSET($I$76,0,AS$5-$I$5-$A124+1)))*$C124))</f>
        <v xml:space="preserve"> </v>
      </c>
      <c r="AT124" s="186" t="str">
        <f ca="1">IF(AT$5-$I$5&lt;$A124-1," ",IF(AT$5-$I$5+1&gt;'Primary Inputs Alt'!$C$17,0,(SUM(OFFSET($I$76,0,AT$5-$I$5-$A124+1)))*$C124))</f>
        <v xml:space="preserve"> </v>
      </c>
      <c r="AU124" s="186" t="str">
        <f ca="1">IF(AU$5-$I$5&lt;$A124-1," ",IF(AU$5-$I$5+1&gt;'Primary Inputs Alt'!$C$17,0,(SUM(OFFSET($I$76,0,AU$5-$I$5-$A124+1)))*$C124))</f>
        <v xml:space="preserve"> </v>
      </c>
      <c r="AV124" s="186" t="str">
        <f ca="1">IF(AV$5-$I$5&lt;$A124-1," ",IF(AV$5-$I$5+1&gt;'Primary Inputs Alt'!$C$17,0,(SUM(OFFSET($I$76,0,AV$5-$I$5-$A124+1)))*$C124))</f>
        <v xml:space="preserve"> </v>
      </c>
      <c r="AW124" s="186" t="str">
        <f ca="1">IF(AW$5-$I$5&lt;$A124-1," ",IF(AW$5-$I$5+1&gt;'Primary Inputs Alt'!$C$17,0,(SUM(OFFSET($I$76,0,AW$5-$I$5-$A124+1)))*$C124))</f>
        <v xml:space="preserve"> </v>
      </c>
      <c r="AX124" s="186" t="str">
        <f ca="1">IF(AX$5-$I$5&lt;$A124-1," ",IF(AX$5-$I$5+1&gt;'Primary Inputs Alt'!$C$17,0,(SUM(OFFSET($I$76,0,AX$5-$I$5-$A124+1)))*$C124))</f>
        <v xml:space="preserve"> </v>
      </c>
      <c r="AY124" s="186" t="str">
        <f ca="1">IF(AY$5-$I$5&lt;$A124-1," ",IF(AY$5-$I$5+1&gt;'Primary Inputs Alt'!$C$17,0,(SUM(OFFSET($I$76,0,AY$5-$I$5-$A124+1)))*$C124))</f>
        <v xml:space="preserve"> </v>
      </c>
      <c r="AZ124" s="186">
        <f ca="1">IF(AZ$5-$I$5&lt;$A124-1," ",IF(AZ$5-$I$5+1&gt;'Primary Inputs Alt'!$C$17,0,(SUM(OFFSET($I$76,0,AZ$5-$I$5-$A124+1)))*$C124))</f>
        <v>0</v>
      </c>
      <c r="BA124" s="186">
        <f ca="1">IF(BA$5-$I$5&lt;$A124-1," ",IF(BA$5-$I$5+1&gt;'Primary Inputs Alt'!$C$17,0,(SUM(OFFSET($I$76,0,BA$5-$I$5-$A124+1)))*$C124))</f>
        <v>0</v>
      </c>
      <c r="BB124" s="186">
        <f ca="1">IF(BB$5-$I$5&lt;$A124-1," ",IF(BB$5-$I$5+1&gt;'Primary Inputs Alt'!$C$17,0,(SUM(OFFSET($I$76,0,BB$5-$I$5-$A124+1)))*$C124))</f>
        <v>0</v>
      </c>
      <c r="BC124" s="186">
        <f ca="1">IF(BC$5-$I$5&lt;$A124-1," ",IF(BC$5-$I$5+1&gt;'Primary Inputs Alt'!$C$17,0,(SUM(OFFSET($I$76,0,BC$5-$I$5-$A124+1)))*$C124))</f>
        <v>0</v>
      </c>
      <c r="BD124" s="186">
        <f ca="1">IF(BD$5-$I$5&lt;$A124-1," ",IF(BD$5-$I$5+1&gt;'Primary Inputs Alt'!$C$17,0,(SUM(OFFSET($I$76,0,BD$5-$I$5-$A124+1)))*$C124))</f>
        <v>0</v>
      </c>
      <c r="BE124" s="186">
        <f ca="1">IF(BE$5-$I$5&lt;$A124-1," ",IF(BE$5-$I$5+1&gt;'Primary Inputs Alt'!$C$17,0,(SUM(OFFSET($I$76,0,BE$5-$I$5-$A124+1)))*$C124))</f>
        <v>0</v>
      </c>
      <c r="BF124" s="186">
        <f ca="1">IF(BF$5-$I$5&lt;$A124-1," ",IF(BF$5-$I$5+1&gt;'Primary Inputs Alt'!$C$17,0,(SUM(OFFSET($I$76,0,BF$5-$I$5-$A124+1)))*$C124))</f>
        <v>0</v>
      </c>
      <c r="BG124" s="134"/>
      <c r="BH124" s="134"/>
      <c r="BI124" s="134"/>
      <c r="BJ124" s="134"/>
      <c r="BK124" s="134"/>
      <c r="BL124" s="134"/>
      <c r="BM124" s="134"/>
      <c r="BN124" s="134"/>
      <c r="BO124" s="134"/>
      <c r="BP124" s="134"/>
      <c r="BQ124" s="134"/>
      <c r="BR124" s="134"/>
      <c r="BS124" s="134"/>
      <c r="BT124" s="134"/>
      <c r="BU124" s="134"/>
      <c r="BV124" s="134"/>
      <c r="BW124" s="134"/>
      <c r="BX124" s="134"/>
      <c r="BY124" s="134"/>
      <c r="BZ124" s="134"/>
      <c r="CA124" s="134"/>
      <c r="CB124" s="134"/>
      <c r="CC124" s="134"/>
      <c r="CD124" s="134"/>
      <c r="CE124" s="134"/>
      <c r="CF124" s="134"/>
      <c r="CG124" s="134"/>
      <c r="CH124" s="134"/>
      <c r="CI124" s="134"/>
      <c r="CJ124" s="134"/>
      <c r="CK124" s="134"/>
      <c r="CL124" s="134"/>
      <c r="CM124" s="134"/>
      <c r="CN124" s="134"/>
      <c r="CO124" s="134"/>
      <c r="CP124" s="134"/>
      <c r="CQ124" s="134"/>
      <c r="CR124" s="134"/>
      <c r="CS124" s="134"/>
      <c r="CT124" s="134"/>
      <c r="CU124" s="134"/>
      <c r="CV124" s="134"/>
      <c r="CW124" s="134"/>
      <c r="CX124" s="134"/>
      <c r="CY124" s="134"/>
      <c r="CZ124" s="134"/>
    </row>
    <row r="125" spans="1:104">
      <c r="A125" s="134">
        <v>45</v>
      </c>
      <c r="B125" s="134" t="s">
        <v>217</v>
      </c>
      <c r="C125" s="134">
        <f ca="1">OFFSET('Primary Inputs Alt'!$E$12,0,$A125-1)</f>
        <v>0</v>
      </c>
      <c r="I125" s="186" t="str">
        <f ca="1">IF(I$5-$I$5&lt;$A125-1," ",IF(I$5-$I$5+1&gt;'Primary Inputs Alt'!$C$17,0,(SUM(OFFSET($I$76,0,I$5-$I$5-$A125+1)))*$C125))</f>
        <v xml:space="preserve"> </v>
      </c>
      <c r="J125" s="186" t="str">
        <f ca="1">IF(J$5-$I$5&lt;$A125-1," ",IF(J$5-$I$5+1&gt;'Primary Inputs Alt'!$C$17,0,(SUM(OFFSET($I$76,0,J$5-$I$5-$A125+1)))*$C125))</f>
        <v xml:space="preserve"> </v>
      </c>
      <c r="K125" s="186" t="str">
        <f ca="1">IF(K$5-$I$5&lt;$A125-1," ",IF(K$5-$I$5+1&gt;'Primary Inputs Alt'!$C$17,0,(SUM(OFFSET($I$76,0,K$5-$I$5-$A125+1)))*$C125))</f>
        <v xml:space="preserve"> </v>
      </c>
      <c r="L125" s="186" t="str">
        <f ca="1">IF(L$5-$I$5&lt;$A125-1," ",IF(L$5-$I$5+1&gt;'Primary Inputs Alt'!$C$17,0,(SUM(OFFSET($I$76,0,L$5-$I$5-$A125+1)))*$C125))</f>
        <v xml:space="preserve"> </v>
      </c>
      <c r="M125" s="186" t="str">
        <f ca="1">IF(M$5-$I$5&lt;$A125-1," ",IF(M$5-$I$5+1&gt;'Primary Inputs Alt'!$C$17,0,(SUM(OFFSET($I$76,0,M$5-$I$5-$A125+1)))*$C125))</f>
        <v xml:space="preserve"> </v>
      </c>
      <c r="N125" s="186" t="str">
        <f ca="1">IF(N$5-$I$5&lt;$A125-1," ",IF(N$5-$I$5+1&gt;'Primary Inputs Alt'!$C$17,0,(SUM(OFFSET($I$76,0,N$5-$I$5-$A125+1)))*$C125))</f>
        <v xml:space="preserve"> </v>
      </c>
      <c r="O125" s="186" t="str">
        <f ca="1">IF(O$5-$I$5&lt;$A125-1," ",IF(O$5-$I$5+1&gt;'Primary Inputs Alt'!$C$17,0,(SUM(OFFSET($I$76,0,O$5-$I$5-$A125+1)))*$C125))</f>
        <v xml:space="preserve"> </v>
      </c>
      <c r="P125" s="186" t="str">
        <f ca="1">IF(P$5-$I$5&lt;$A125-1," ",IF(P$5-$I$5+1&gt;'Primary Inputs Alt'!$C$17,0,(SUM(OFFSET($I$76,0,P$5-$I$5-$A125+1)))*$C125))</f>
        <v xml:space="preserve"> </v>
      </c>
      <c r="Q125" s="186" t="str">
        <f ca="1">IF(Q$5-$I$5&lt;$A125-1," ",IF(Q$5-$I$5+1&gt;'Primary Inputs Alt'!$C$17,0,(SUM(OFFSET($I$76,0,Q$5-$I$5-$A125+1)))*$C125))</f>
        <v xml:space="preserve"> </v>
      </c>
      <c r="R125" s="186" t="str">
        <f ca="1">IF(R$5-$I$5&lt;$A125-1," ",IF(R$5-$I$5+1&gt;'Primary Inputs Alt'!$C$17,0,(SUM(OFFSET($I$76,0,R$5-$I$5-$A125+1)))*$C125))</f>
        <v xml:space="preserve"> </v>
      </c>
      <c r="S125" s="186" t="str">
        <f ca="1">IF(S$5-$I$5&lt;$A125-1," ",IF(S$5-$I$5+1&gt;'Primary Inputs Alt'!$C$17,0,(SUM(OFFSET($I$76,0,S$5-$I$5-$A125+1)))*$C125))</f>
        <v xml:space="preserve"> </v>
      </c>
      <c r="T125" s="186" t="str">
        <f ca="1">IF(T$5-$I$5&lt;$A125-1," ",IF(T$5-$I$5+1&gt;'Primary Inputs Alt'!$C$17,0,(SUM(OFFSET($I$76,0,T$5-$I$5-$A125+1)))*$C125))</f>
        <v xml:space="preserve"> </v>
      </c>
      <c r="U125" s="186" t="str">
        <f ca="1">IF(U$5-$I$5&lt;$A125-1," ",IF(U$5-$I$5+1&gt;'Primary Inputs Alt'!$C$17,0,(SUM(OFFSET($I$76,0,U$5-$I$5-$A125+1)))*$C125))</f>
        <v xml:space="preserve"> </v>
      </c>
      <c r="V125" s="186" t="str">
        <f ca="1">IF(V$5-$I$5&lt;$A125-1," ",IF(V$5-$I$5+1&gt;'Primary Inputs Alt'!$C$17,0,(SUM(OFFSET($I$76,0,V$5-$I$5-$A125+1)))*$C125))</f>
        <v xml:space="preserve"> </v>
      </c>
      <c r="W125" s="186" t="str">
        <f ca="1">IF(W$5-$I$5&lt;$A125-1," ",IF(W$5-$I$5+1&gt;'Primary Inputs Alt'!$C$17,0,(SUM(OFFSET($I$76,0,W$5-$I$5-$A125+1)))*$C125))</f>
        <v xml:space="preserve"> </v>
      </c>
      <c r="X125" s="186" t="str">
        <f ca="1">IF(X$5-$I$5&lt;$A125-1," ",IF(X$5-$I$5+1&gt;'Primary Inputs Alt'!$C$17,0,(SUM(OFFSET($I$76,0,X$5-$I$5-$A125+1)))*$C125))</f>
        <v xml:space="preserve"> </v>
      </c>
      <c r="Y125" s="186" t="str">
        <f ca="1">IF(Y$5-$I$5&lt;$A125-1," ",IF(Y$5-$I$5+1&gt;'Primary Inputs Alt'!$C$17,0,(SUM(OFFSET($I$76,0,Y$5-$I$5-$A125+1)))*$C125))</f>
        <v xml:space="preserve"> </v>
      </c>
      <c r="Z125" s="186" t="str">
        <f ca="1">IF(Z$5-$I$5&lt;$A125-1," ",IF(Z$5-$I$5+1&gt;'Primary Inputs Alt'!$C$17,0,(SUM(OFFSET($I$76,0,Z$5-$I$5-$A125+1)))*$C125))</f>
        <v xml:space="preserve"> </v>
      </c>
      <c r="AA125" s="186" t="str">
        <f ca="1">IF(AA$5-$I$5&lt;$A125-1," ",IF(AA$5-$I$5+1&gt;'Primary Inputs Alt'!$C$17,0,(SUM(OFFSET($I$76,0,AA$5-$I$5-$A125+1)))*$C125))</f>
        <v xml:space="preserve"> </v>
      </c>
      <c r="AB125" s="186" t="str">
        <f ca="1">IF(AB$5-$I$5&lt;$A125-1," ",IF(AB$5-$I$5+1&gt;'Primary Inputs Alt'!$C$17,0,(SUM(OFFSET($I$76,0,AB$5-$I$5-$A125+1)))*$C125))</f>
        <v xml:space="preserve"> </v>
      </c>
      <c r="AC125" s="186" t="str">
        <f ca="1">IF(AC$5-$I$5&lt;$A125-1," ",IF(AC$5-$I$5+1&gt;'Primary Inputs Alt'!$C$17,0,(SUM(OFFSET($I$76,0,AC$5-$I$5-$A125+1)))*$C125))</f>
        <v xml:space="preserve"> </v>
      </c>
      <c r="AD125" s="186" t="str">
        <f ca="1">IF(AD$5-$I$5&lt;$A125-1," ",IF(AD$5-$I$5+1&gt;'Primary Inputs Alt'!$C$17,0,(SUM(OFFSET($I$76,0,AD$5-$I$5-$A125+1)))*$C125))</f>
        <v xml:space="preserve"> </v>
      </c>
      <c r="AE125" s="186" t="str">
        <f ca="1">IF(AE$5-$I$5&lt;$A125-1," ",IF(AE$5-$I$5+1&gt;'Primary Inputs Alt'!$C$17,0,(SUM(OFFSET($I$76,0,AE$5-$I$5-$A125+1)))*$C125))</f>
        <v xml:space="preserve"> </v>
      </c>
      <c r="AF125" s="186" t="str">
        <f ca="1">IF(AF$5-$I$5&lt;$A125-1," ",IF(AF$5-$I$5+1&gt;'Primary Inputs Alt'!$C$17,0,(SUM(OFFSET($I$76,0,AF$5-$I$5-$A125+1)))*$C125))</f>
        <v xml:space="preserve"> </v>
      </c>
      <c r="AG125" s="186" t="str">
        <f ca="1">IF(AG$5-$I$5&lt;$A125-1," ",IF(AG$5-$I$5+1&gt;'Primary Inputs Alt'!$C$17,0,(SUM(OFFSET($I$76,0,AG$5-$I$5-$A125+1)))*$C125))</f>
        <v xml:space="preserve"> </v>
      </c>
      <c r="AH125" s="186" t="str">
        <f ca="1">IF(AH$5-$I$5&lt;$A125-1," ",IF(AH$5-$I$5+1&gt;'Primary Inputs Alt'!$C$17,0,(SUM(OFFSET($I$76,0,AH$5-$I$5-$A125+1)))*$C125))</f>
        <v xml:space="preserve"> </v>
      </c>
      <c r="AI125" s="186" t="str">
        <f ca="1">IF(AI$5-$I$5&lt;$A125-1," ",IF(AI$5-$I$5+1&gt;'Primary Inputs Alt'!$C$17,0,(SUM(OFFSET($I$76,0,AI$5-$I$5-$A125+1)))*$C125))</f>
        <v xml:space="preserve"> </v>
      </c>
      <c r="AJ125" s="186" t="str">
        <f ca="1">IF(AJ$5-$I$5&lt;$A125-1," ",IF(AJ$5-$I$5+1&gt;'Primary Inputs Alt'!$C$17,0,(SUM(OFFSET($I$76,0,AJ$5-$I$5-$A125+1)))*$C125))</f>
        <v xml:space="preserve"> </v>
      </c>
      <c r="AK125" s="186" t="str">
        <f ca="1">IF(AK$5-$I$5&lt;$A125-1," ",IF(AK$5-$I$5+1&gt;'Primary Inputs Alt'!$C$17,0,(SUM(OFFSET($I$76,0,AK$5-$I$5-$A125+1)))*$C125))</f>
        <v xml:space="preserve"> </v>
      </c>
      <c r="AL125" s="186" t="str">
        <f ca="1">IF(AL$5-$I$5&lt;$A125-1," ",IF(AL$5-$I$5+1&gt;'Primary Inputs Alt'!$C$17,0,(SUM(OFFSET($I$76,0,AL$5-$I$5-$A125+1)))*$C125))</f>
        <v xml:space="preserve"> </v>
      </c>
      <c r="AM125" s="186" t="str">
        <f ca="1">IF(AM$5-$I$5&lt;$A125-1," ",IF(AM$5-$I$5+1&gt;'Primary Inputs Alt'!$C$17,0,(SUM(OFFSET($I$76,0,AM$5-$I$5-$A125+1)))*$C125))</f>
        <v xml:space="preserve"> </v>
      </c>
      <c r="AN125" s="186" t="str">
        <f ca="1">IF(AN$5-$I$5&lt;$A125-1," ",IF(AN$5-$I$5+1&gt;'Primary Inputs Alt'!$C$17,0,(SUM(OFFSET($I$76,0,AN$5-$I$5-$A125+1)))*$C125))</f>
        <v xml:space="preserve"> </v>
      </c>
      <c r="AO125" s="186" t="str">
        <f ca="1">IF(AO$5-$I$5&lt;$A125-1," ",IF(AO$5-$I$5+1&gt;'Primary Inputs Alt'!$C$17,0,(SUM(OFFSET($I$76,0,AO$5-$I$5-$A125+1)))*$C125))</f>
        <v xml:space="preserve"> </v>
      </c>
      <c r="AP125" s="186" t="str">
        <f ca="1">IF(AP$5-$I$5&lt;$A125-1," ",IF(AP$5-$I$5+1&gt;'Primary Inputs Alt'!$C$17,0,(SUM(OFFSET($I$76,0,AP$5-$I$5-$A125+1)))*$C125))</f>
        <v xml:space="preserve"> </v>
      </c>
      <c r="AQ125" s="186" t="str">
        <f ca="1">IF(AQ$5-$I$5&lt;$A125-1," ",IF(AQ$5-$I$5+1&gt;'Primary Inputs Alt'!$C$17,0,(SUM(OFFSET($I$76,0,AQ$5-$I$5-$A125+1)))*$C125))</f>
        <v xml:space="preserve"> </v>
      </c>
      <c r="AR125" s="186" t="str">
        <f ca="1">IF(AR$5-$I$5&lt;$A125-1," ",IF(AR$5-$I$5+1&gt;'Primary Inputs Alt'!$C$17,0,(SUM(OFFSET($I$76,0,AR$5-$I$5-$A125+1)))*$C125))</f>
        <v xml:space="preserve"> </v>
      </c>
      <c r="AS125" s="186" t="str">
        <f ca="1">IF(AS$5-$I$5&lt;$A125-1," ",IF(AS$5-$I$5+1&gt;'Primary Inputs Alt'!$C$17,0,(SUM(OFFSET($I$76,0,AS$5-$I$5-$A125+1)))*$C125))</f>
        <v xml:space="preserve"> </v>
      </c>
      <c r="AT125" s="186" t="str">
        <f ca="1">IF(AT$5-$I$5&lt;$A125-1," ",IF(AT$5-$I$5+1&gt;'Primary Inputs Alt'!$C$17,0,(SUM(OFFSET($I$76,0,AT$5-$I$5-$A125+1)))*$C125))</f>
        <v xml:space="preserve"> </v>
      </c>
      <c r="AU125" s="186" t="str">
        <f ca="1">IF(AU$5-$I$5&lt;$A125-1," ",IF(AU$5-$I$5+1&gt;'Primary Inputs Alt'!$C$17,0,(SUM(OFFSET($I$76,0,AU$5-$I$5-$A125+1)))*$C125))</f>
        <v xml:space="preserve"> </v>
      </c>
      <c r="AV125" s="186" t="str">
        <f ca="1">IF(AV$5-$I$5&lt;$A125-1," ",IF(AV$5-$I$5+1&gt;'Primary Inputs Alt'!$C$17,0,(SUM(OFFSET($I$76,0,AV$5-$I$5-$A125+1)))*$C125))</f>
        <v xml:space="preserve"> </v>
      </c>
      <c r="AW125" s="186" t="str">
        <f ca="1">IF(AW$5-$I$5&lt;$A125-1," ",IF(AW$5-$I$5+1&gt;'Primary Inputs Alt'!$C$17,0,(SUM(OFFSET($I$76,0,AW$5-$I$5-$A125+1)))*$C125))</f>
        <v xml:space="preserve"> </v>
      </c>
      <c r="AX125" s="186" t="str">
        <f ca="1">IF(AX$5-$I$5&lt;$A125-1," ",IF(AX$5-$I$5+1&gt;'Primary Inputs Alt'!$C$17,0,(SUM(OFFSET($I$76,0,AX$5-$I$5-$A125+1)))*$C125))</f>
        <v xml:space="preserve"> </v>
      </c>
      <c r="AY125" s="186" t="str">
        <f ca="1">IF(AY$5-$I$5&lt;$A125-1," ",IF(AY$5-$I$5+1&gt;'Primary Inputs Alt'!$C$17,0,(SUM(OFFSET($I$76,0,AY$5-$I$5-$A125+1)))*$C125))</f>
        <v xml:space="preserve"> </v>
      </c>
      <c r="AZ125" s="186" t="str">
        <f ca="1">IF(AZ$5-$I$5&lt;$A125-1," ",IF(AZ$5-$I$5+1&gt;'Primary Inputs Alt'!$C$17,0,(SUM(OFFSET($I$76,0,AZ$5-$I$5-$A125+1)))*$C125))</f>
        <v xml:space="preserve"> </v>
      </c>
      <c r="BA125" s="186">
        <f ca="1">IF(BA$5-$I$5&lt;$A125-1," ",IF(BA$5-$I$5+1&gt;'Primary Inputs Alt'!$C$17,0,(SUM(OFFSET($I$76,0,BA$5-$I$5-$A125+1)))*$C125))</f>
        <v>0</v>
      </c>
      <c r="BB125" s="186">
        <f ca="1">IF(BB$5-$I$5&lt;$A125-1," ",IF(BB$5-$I$5+1&gt;'Primary Inputs Alt'!$C$17,0,(SUM(OFFSET($I$76,0,BB$5-$I$5-$A125+1)))*$C125))</f>
        <v>0</v>
      </c>
      <c r="BC125" s="186">
        <f ca="1">IF(BC$5-$I$5&lt;$A125-1," ",IF(BC$5-$I$5+1&gt;'Primary Inputs Alt'!$C$17,0,(SUM(OFFSET($I$76,0,BC$5-$I$5-$A125+1)))*$C125))</f>
        <v>0</v>
      </c>
      <c r="BD125" s="186">
        <f ca="1">IF(BD$5-$I$5&lt;$A125-1," ",IF(BD$5-$I$5+1&gt;'Primary Inputs Alt'!$C$17,0,(SUM(OFFSET($I$76,0,BD$5-$I$5-$A125+1)))*$C125))</f>
        <v>0</v>
      </c>
      <c r="BE125" s="186">
        <f ca="1">IF(BE$5-$I$5&lt;$A125-1," ",IF(BE$5-$I$5+1&gt;'Primary Inputs Alt'!$C$17,0,(SUM(OFFSET($I$76,0,BE$5-$I$5-$A125+1)))*$C125))</f>
        <v>0</v>
      </c>
      <c r="BF125" s="186">
        <f ca="1">IF(BF$5-$I$5&lt;$A125-1," ",IF(BF$5-$I$5+1&gt;'Primary Inputs Alt'!$C$17,0,(SUM(OFFSET($I$76,0,BF$5-$I$5-$A125+1)))*$C125))</f>
        <v>0</v>
      </c>
      <c r="BG125" s="134"/>
      <c r="BH125" s="134"/>
      <c r="BI125" s="134"/>
      <c r="BJ125" s="134"/>
      <c r="BK125" s="134"/>
      <c r="BL125" s="134"/>
      <c r="BM125" s="134"/>
      <c r="BN125" s="134"/>
      <c r="BO125" s="134"/>
      <c r="BP125" s="134"/>
      <c r="BQ125" s="134"/>
      <c r="BR125" s="134"/>
      <c r="BS125" s="134"/>
      <c r="BT125" s="134"/>
      <c r="BU125" s="134"/>
      <c r="BV125" s="134"/>
      <c r="BW125" s="134"/>
      <c r="BX125" s="134"/>
      <c r="BY125" s="134"/>
      <c r="BZ125" s="134"/>
      <c r="CA125" s="134"/>
      <c r="CB125" s="134"/>
      <c r="CC125" s="134"/>
      <c r="CD125" s="134"/>
      <c r="CE125" s="134"/>
      <c r="CF125" s="134"/>
      <c r="CG125" s="134"/>
      <c r="CH125" s="134"/>
      <c r="CI125" s="134"/>
      <c r="CJ125" s="134"/>
      <c r="CK125" s="134"/>
      <c r="CL125" s="134"/>
      <c r="CM125" s="134"/>
      <c r="CN125" s="134"/>
      <c r="CO125" s="134"/>
      <c r="CP125" s="134"/>
      <c r="CQ125" s="134"/>
      <c r="CR125" s="134"/>
      <c r="CS125" s="134"/>
      <c r="CT125" s="134"/>
      <c r="CU125" s="134"/>
      <c r="CV125" s="134"/>
      <c r="CW125" s="134"/>
      <c r="CX125" s="134"/>
      <c r="CY125" s="134"/>
      <c r="CZ125" s="134"/>
    </row>
    <row r="126" spans="1:104">
      <c r="A126" s="134">
        <v>46</v>
      </c>
      <c r="B126" s="134" t="s">
        <v>218</v>
      </c>
      <c r="C126" s="134">
        <f ca="1">OFFSET('Primary Inputs Alt'!$E$12,0,$A126-1)</f>
        <v>0</v>
      </c>
      <c r="I126" s="186" t="str">
        <f ca="1">IF(I$5-$I$5&lt;$A126-1," ",IF(I$5-$I$5+1&gt;'Primary Inputs Alt'!$C$17,0,(SUM(OFFSET($I$76,0,I$5-$I$5-$A126+1)))*$C126))</f>
        <v xml:space="preserve"> </v>
      </c>
      <c r="J126" s="186" t="str">
        <f ca="1">IF(J$5-$I$5&lt;$A126-1," ",IF(J$5-$I$5+1&gt;'Primary Inputs Alt'!$C$17,0,(SUM(OFFSET($I$76,0,J$5-$I$5-$A126+1)))*$C126))</f>
        <v xml:space="preserve"> </v>
      </c>
      <c r="K126" s="186" t="str">
        <f ca="1">IF(K$5-$I$5&lt;$A126-1," ",IF(K$5-$I$5+1&gt;'Primary Inputs Alt'!$C$17,0,(SUM(OFFSET($I$76,0,K$5-$I$5-$A126+1)))*$C126))</f>
        <v xml:space="preserve"> </v>
      </c>
      <c r="L126" s="186" t="str">
        <f ca="1">IF(L$5-$I$5&lt;$A126-1," ",IF(L$5-$I$5+1&gt;'Primary Inputs Alt'!$C$17,0,(SUM(OFFSET($I$76,0,L$5-$I$5-$A126+1)))*$C126))</f>
        <v xml:space="preserve"> </v>
      </c>
      <c r="M126" s="186" t="str">
        <f ca="1">IF(M$5-$I$5&lt;$A126-1," ",IF(M$5-$I$5+1&gt;'Primary Inputs Alt'!$C$17,0,(SUM(OFFSET($I$76,0,M$5-$I$5-$A126+1)))*$C126))</f>
        <v xml:space="preserve"> </v>
      </c>
      <c r="N126" s="186" t="str">
        <f ca="1">IF(N$5-$I$5&lt;$A126-1," ",IF(N$5-$I$5+1&gt;'Primary Inputs Alt'!$C$17,0,(SUM(OFFSET($I$76,0,N$5-$I$5-$A126+1)))*$C126))</f>
        <v xml:space="preserve"> </v>
      </c>
      <c r="O126" s="186" t="str">
        <f ca="1">IF(O$5-$I$5&lt;$A126-1," ",IF(O$5-$I$5+1&gt;'Primary Inputs Alt'!$C$17,0,(SUM(OFFSET($I$76,0,O$5-$I$5-$A126+1)))*$C126))</f>
        <v xml:space="preserve"> </v>
      </c>
      <c r="P126" s="186" t="str">
        <f ca="1">IF(P$5-$I$5&lt;$A126-1," ",IF(P$5-$I$5+1&gt;'Primary Inputs Alt'!$C$17,0,(SUM(OFFSET($I$76,0,P$5-$I$5-$A126+1)))*$C126))</f>
        <v xml:space="preserve"> </v>
      </c>
      <c r="Q126" s="186" t="str">
        <f ca="1">IF(Q$5-$I$5&lt;$A126-1," ",IF(Q$5-$I$5+1&gt;'Primary Inputs Alt'!$C$17,0,(SUM(OFFSET($I$76,0,Q$5-$I$5-$A126+1)))*$C126))</f>
        <v xml:space="preserve"> </v>
      </c>
      <c r="R126" s="186" t="str">
        <f ca="1">IF(R$5-$I$5&lt;$A126-1," ",IF(R$5-$I$5+1&gt;'Primary Inputs Alt'!$C$17,0,(SUM(OFFSET($I$76,0,R$5-$I$5-$A126+1)))*$C126))</f>
        <v xml:space="preserve"> </v>
      </c>
      <c r="S126" s="186" t="str">
        <f ca="1">IF(S$5-$I$5&lt;$A126-1," ",IF(S$5-$I$5+1&gt;'Primary Inputs Alt'!$C$17,0,(SUM(OFFSET($I$76,0,S$5-$I$5-$A126+1)))*$C126))</f>
        <v xml:space="preserve"> </v>
      </c>
      <c r="T126" s="186" t="str">
        <f ca="1">IF(T$5-$I$5&lt;$A126-1," ",IF(T$5-$I$5+1&gt;'Primary Inputs Alt'!$C$17,0,(SUM(OFFSET($I$76,0,T$5-$I$5-$A126+1)))*$C126))</f>
        <v xml:space="preserve"> </v>
      </c>
      <c r="U126" s="186" t="str">
        <f ca="1">IF(U$5-$I$5&lt;$A126-1," ",IF(U$5-$I$5+1&gt;'Primary Inputs Alt'!$C$17,0,(SUM(OFFSET($I$76,0,U$5-$I$5-$A126+1)))*$C126))</f>
        <v xml:space="preserve"> </v>
      </c>
      <c r="V126" s="186" t="str">
        <f ca="1">IF(V$5-$I$5&lt;$A126-1," ",IF(V$5-$I$5+1&gt;'Primary Inputs Alt'!$C$17,0,(SUM(OFFSET($I$76,0,V$5-$I$5-$A126+1)))*$C126))</f>
        <v xml:space="preserve"> </v>
      </c>
      <c r="W126" s="186" t="str">
        <f ca="1">IF(W$5-$I$5&lt;$A126-1," ",IF(W$5-$I$5+1&gt;'Primary Inputs Alt'!$C$17,0,(SUM(OFFSET($I$76,0,W$5-$I$5-$A126+1)))*$C126))</f>
        <v xml:space="preserve"> </v>
      </c>
      <c r="X126" s="186" t="str">
        <f ca="1">IF(X$5-$I$5&lt;$A126-1," ",IF(X$5-$I$5+1&gt;'Primary Inputs Alt'!$C$17,0,(SUM(OFFSET($I$76,0,X$5-$I$5-$A126+1)))*$C126))</f>
        <v xml:space="preserve"> </v>
      </c>
      <c r="Y126" s="186" t="str">
        <f ca="1">IF(Y$5-$I$5&lt;$A126-1," ",IF(Y$5-$I$5+1&gt;'Primary Inputs Alt'!$C$17,0,(SUM(OFFSET($I$76,0,Y$5-$I$5-$A126+1)))*$C126))</f>
        <v xml:space="preserve"> </v>
      </c>
      <c r="Z126" s="186" t="str">
        <f ca="1">IF(Z$5-$I$5&lt;$A126-1," ",IF(Z$5-$I$5+1&gt;'Primary Inputs Alt'!$C$17,0,(SUM(OFFSET($I$76,0,Z$5-$I$5-$A126+1)))*$C126))</f>
        <v xml:space="preserve"> </v>
      </c>
      <c r="AA126" s="186" t="str">
        <f ca="1">IF(AA$5-$I$5&lt;$A126-1," ",IF(AA$5-$I$5+1&gt;'Primary Inputs Alt'!$C$17,0,(SUM(OFFSET($I$76,0,AA$5-$I$5-$A126+1)))*$C126))</f>
        <v xml:space="preserve"> </v>
      </c>
      <c r="AB126" s="186" t="str">
        <f ca="1">IF(AB$5-$I$5&lt;$A126-1," ",IF(AB$5-$I$5+1&gt;'Primary Inputs Alt'!$C$17,0,(SUM(OFFSET($I$76,0,AB$5-$I$5-$A126+1)))*$C126))</f>
        <v xml:space="preserve"> </v>
      </c>
      <c r="AC126" s="186" t="str">
        <f ca="1">IF(AC$5-$I$5&lt;$A126-1," ",IF(AC$5-$I$5+1&gt;'Primary Inputs Alt'!$C$17,0,(SUM(OFFSET($I$76,0,AC$5-$I$5-$A126+1)))*$C126))</f>
        <v xml:space="preserve"> </v>
      </c>
      <c r="AD126" s="186" t="str">
        <f ca="1">IF(AD$5-$I$5&lt;$A126-1," ",IF(AD$5-$I$5+1&gt;'Primary Inputs Alt'!$C$17,0,(SUM(OFFSET($I$76,0,AD$5-$I$5-$A126+1)))*$C126))</f>
        <v xml:space="preserve"> </v>
      </c>
      <c r="AE126" s="186" t="str">
        <f ca="1">IF(AE$5-$I$5&lt;$A126-1," ",IF(AE$5-$I$5+1&gt;'Primary Inputs Alt'!$C$17,0,(SUM(OFFSET($I$76,0,AE$5-$I$5-$A126+1)))*$C126))</f>
        <v xml:space="preserve"> </v>
      </c>
      <c r="AF126" s="186" t="str">
        <f ca="1">IF(AF$5-$I$5&lt;$A126-1," ",IF(AF$5-$I$5+1&gt;'Primary Inputs Alt'!$C$17,0,(SUM(OFFSET($I$76,0,AF$5-$I$5-$A126+1)))*$C126))</f>
        <v xml:space="preserve"> </v>
      </c>
      <c r="AG126" s="186" t="str">
        <f ca="1">IF(AG$5-$I$5&lt;$A126-1," ",IF(AG$5-$I$5+1&gt;'Primary Inputs Alt'!$C$17,0,(SUM(OFFSET($I$76,0,AG$5-$I$5-$A126+1)))*$C126))</f>
        <v xml:space="preserve"> </v>
      </c>
      <c r="AH126" s="186" t="str">
        <f ca="1">IF(AH$5-$I$5&lt;$A126-1," ",IF(AH$5-$I$5+1&gt;'Primary Inputs Alt'!$C$17,0,(SUM(OFFSET($I$76,0,AH$5-$I$5-$A126+1)))*$C126))</f>
        <v xml:space="preserve"> </v>
      </c>
      <c r="AI126" s="186" t="str">
        <f ca="1">IF(AI$5-$I$5&lt;$A126-1," ",IF(AI$5-$I$5+1&gt;'Primary Inputs Alt'!$C$17,0,(SUM(OFFSET($I$76,0,AI$5-$I$5-$A126+1)))*$C126))</f>
        <v xml:space="preserve"> </v>
      </c>
      <c r="AJ126" s="186" t="str">
        <f ca="1">IF(AJ$5-$I$5&lt;$A126-1," ",IF(AJ$5-$I$5+1&gt;'Primary Inputs Alt'!$C$17,0,(SUM(OFFSET($I$76,0,AJ$5-$I$5-$A126+1)))*$C126))</f>
        <v xml:space="preserve"> </v>
      </c>
      <c r="AK126" s="186" t="str">
        <f ca="1">IF(AK$5-$I$5&lt;$A126-1," ",IF(AK$5-$I$5+1&gt;'Primary Inputs Alt'!$C$17,0,(SUM(OFFSET($I$76,0,AK$5-$I$5-$A126+1)))*$C126))</f>
        <v xml:space="preserve"> </v>
      </c>
      <c r="AL126" s="186" t="str">
        <f ca="1">IF(AL$5-$I$5&lt;$A126-1," ",IF(AL$5-$I$5+1&gt;'Primary Inputs Alt'!$C$17,0,(SUM(OFFSET($I$76,0,AL$5-$I$5-$A126+1)))*$C126))</f>
        <v xml:space="preserve"> </v>
      </c>
      <c r="AM126" s="186" t="str">
        <f ca="1">IF(AM$5-$I$5&lt;$A126-1," ",IF(AM$5-$I$5+1&gt;'Primary Inputs Alt'!$C$17,0,(SUM(OFFSET($I$76,0,AM$5-$I$5-$A126+1)))*$C126))</f>
        <v xml:space="preserve"> </v>
      </c>
      <c r="AN126" s="186" t="str">
        <f ca="1">IF(AN$5-$I$5&lt;$A126-1," ",IF(AN$5-$I$5+1&gt;'Primary Inputs Alt'!$C$17,0,(SUM(OFFSET($I$76,0,AN$5-$I$5-$A126+1)))*$C126))</f>
        <v xml:space="preserve"> </v>
      </c>
      <c r="AO126" s="186" t="str">
        <f ca="1">IF(AO$5-$I$5&lt;$A126-1," ",IF(AO$5-$I$5+1&gt;'Primary Inputs Alt'!$C$17,0,(SUM(OFFSET($I$76,0,AO$5-$I$5-$A126+1)))*$C126))</f>
        <v xml:space="preserve"> </v>
      </c>
      <c r="AP126" s="186" t="str">
        <f ca="1">IF(AP$5-$I$5&lt;$A126-1," ",IF(AP$5-$I$5+1&gt;'Primary Inputs Alt'!$C$17,0,(SUM(OFFSET($I$76,0,AP$5-$I$5-$A126+1)))*$C126))</f>
        <v xml:space="preserve"> </v>
      </c>
      <c r="AQ126" s="186" t="str">
        <f ca="1">IF(AQ$5-$I$5&lt;$A126-1," ",IF(AQ$5-$I$5+1&gt;'Primary Inputs Alt'!$C$17,0,(SUM(OFFSET($I$76,0,AQ$5-$I$5-$A126+1)))*$C126))</f>
        <v xml:space="preserve"> </v>
      </c>
      <c r="AR126" s="186" t="str">
        <f ca="1">IF(AR$5-$I$5&lt;$A126-1," ",IF(AR$5-$I$5+1&gt;'Primary Inputs Alt'!$C$17,0,(SUM(OFFSET($I$76,0,AR$5-$I$5-$A126+1)))*$C126))</f>
        <v xml:space="preserve"> </v>
      </c>
      <c r="AS126" s="186" t="str">
        <f ca="1">IF(AS$5-$I$5&lt;$A126-1," ",IF(AS$5-$I$5+1&gt;'Primary Inputs Alt'!$C$17,0,(SUM(OFFSET($I$76,0,AS$5-$I$5-$A126+1)))*$C126))</f>
        <v xml:space="preserve"> </v>
      </c>
      <c r="AT126" s="186" t="str">
        <f ca="1">IF(AT$5-$I$5&lt;$A126-1," ",IF(AT$5-$I$5+1&gt;'Primary Inputs Alt'!$C$17,0,(SUM(OFFSET($I$76,0,AT$5-$I$5-$A126+1)))*$C126))</f>
        <v xml:space="preserve"> </v>
      </c>
      <c r="AU126" s="186" t="str">
        <f ca="1">IF(AU$5-$I$5&lt;$A126-1," ",IF(AU$5-$I$5+1&gt;'Primary Inputs Alt'!$C$17,0,(SUM(OFFSET($I$76,0,AU$5-$I$5-$A126+1)))*$C126))</f>
        <v xml:space="preserve"> </v>
      </c>
      <c r="AV126" s="186" t="str">
        <f ca="1">IF(AV$5-$I$5&lt;$A126-1," ",IF(AV$5-$I$5+1&gt;'Primary Inputs Alt'!$C$17,0,(SUM(OFFSET($I$76,0,AV$5-$I$5-$A126+1)))*$C126))</f>
        <v xml:space="preserve"> </v>
      </c>
      <c r="AW126" s="186" t="str">
        <f ca="1">IF(AW$5-$I$5&lt;$A126-1," ",IF(AW$5-$I$5+1&gt;'Primary Inputs Alt'!$C$17,0,(SUM(OFFSET($I$76,0,AW$5-$I$5-$A126+1)))*$C126))</f>
        <v xml:space="preserve"> </v>
      </c>
      <c r="AX126" s="186" t="str">
        <f ca="1">IF(AX$5-$I$5&lt;$A126-1," ",IF(AX$5-$I$5+1&gt;'Primary Inputs Alt'!$C$17,0,(SUM(OFFSET($I$76,0,AX$5-$I$5-$A126+1)))*$C126))</f>
        <v xml:space="preserve"> </v>
      </c>
      <c r="AY126" s="186" t="str">
        <f ca="1">IF(AY$5-$I$5&lt;$A126-1," ",IF(AY$5-$I$5+1&gt;'Primary Inputs Alt'!$C$17,0,(SUM(OFFSET($I$76,0,AY$5-$I$5-$A126+1)))*$C126))</f>
        <v xml:space="preserve"> </v>
      </c>
      <c r="AZ126" s="186" t="str">
        <f ca="1">IF(AZ$5-$I$5&lt;$A126-1," ",IF(AZ$5-$I$5+1&gt;'Primary Inputs Alt'!$C$17,0,(SUM(OFFSET($I$76,0,AZ$5-$I$5-$A126+1)))*$C126))</f>
        <v xml:space="preserve"> </v>
      </c>
      <c r="BA126" s="186" t="str">
        <f ca="1">IF(BA$5-$I$5&lt;$A126-1," ",IF(BA$5-$I$5+1&gt;'Primary Inputs Alt'!$C$17,0,(SUM(OFFSET($I$76,0,BA$5-$I$5-$A126+1)))*$C126))</f>
        <v xml:space="preserve"> </v>
      </c>
      <c r="BB126" s="186">
        <f ca="1">IF(BB$5-$I$5&lt;$A126-1," ",IF(BB$5-$I$5+1&gt;'Primary Inputs Alt'!$C$17,0,(SUM(OFFSET($I$76,0,BB$5-$I$5-$A126+1)))*$C126))</f>
        <v>0</v>
      </c>
      <c r="BC126" s="186">
        <f ca="1">IF(BC$5-$I$5&lt;$A126-1," ",IF(BC$5-$I$5+1&gt;'Primary Inputs Alt'!$C$17,0,(SUM(OFFSET($I$76,0,BC$5-$I$5-$A126+1)))*$C126))</f>
        <v>0</v>
      </c>
      <c r="BD126" s="186">
        <f ca="1">IF(BD$5-$I$5&lt;$A126-1," ",IF(BD$5-$I$5+1&gt;'Primary Inputs Alt'!$C$17,0,(SUM(OFFSET($I$76,0,BD$5-$I$5-$A126+1)))*$C126))</f>
        <v>0</v>
      </c>
      <c r="BE126" s="186">
        <f ca="1">IF(BE$5-$I$5&lt;$A126-1," ",IF(BE$5-$I$5+1&gt;'Primary Inputs Alt'!$C$17,0,(SUM(OFFSET($I$76,0,BE$5-$I$5-$A126+1)))*$C126))</f>
        <v>0</v>
      </c>
      <c r="BF126" s="186">
        <f ca="1">IF(BF$5-$I$5&lt;$A126-1," ",IF(BF$5-$I$5+1&gt;'Primary Inputs Alt'!$C$17,0,(SUM(OFFSET($I$76,0,BF$5-$I$5-$A126+1)))*$C126))</f>
        <v>0</v>
      </c>
      <c r="BG126" s="134"/>
      <c r="BH126" s="134"/>
      <c r="BI126" s="134"/>
      <c r="BJ126" s="134"/>
      <c r="BK126" s="134"/>
      <c r="BL126" s="134"/>
      <c r="BM126" s="134"/>
      <c r="BN126" s="134"/>
      <c r="BO126" s="134"/>
      <c r="BP126" s="134"/>
      <c r="BQ126" s="134"/>
      <c r="BR126" s="134"/>
      <c r="BS126" s="134"/>
      <c r="BT126" s="134"/>
      <c r="BU126" s="134"/>
      <c r="BV126" s="134"/>
      <c r="BW126" s="134"/>
      <c r="BX126" s="134"/>
      <c r="BY126" s="134"/>
      <c r="BZ126" s="134"/>
      <c r="CA126" s="134"/>
      <c r="CB126" s="134"/>
      <c r="CC126" s="134"/>
      <c r="CD126" s="134"/>
      <c r="CE126" s="134"/>
      <c r="CF126" s="134"/>
      <c r="CG126" s="134"/>
      <c r="CH126" s="134"/>
      <c r="CI126" s="134"/>
      <c r="CJ126" s="134"/>
      <c r="CK126" s="134"/>
      <c r="CL126" s="134"/>
      <c r="CM126" s="134"/>
      <c r="CN126" s="134"/>
      <c r="CO126" s="134"/>
      <c r="CP126" s="134"/>
      <c r="CQ126" s="134"/>
      <c r="CR126" s="134"/>
      <c r="CS126" s="134"/>
      <c r="CT126" s="134"/>
      <c r="CU126" s="134"/>
      <c r="CV126" s="134"/>
      <c r="CW126" s="134"/>
      <c r="CX126" s="134"/>
      <c r="CY126" s="134"/>
      <c r="CZ126" s="134"/>
    </row>
    <row r="127" spans="1:104">
      <c r="A127" s="134">
        <v>47</v>
      </c>
      <c r="B127" s="134" t="s">
        <v>219</v>
      </c>
      <c r="C127" s="134">
        <f ca="1">OFFSET('Primary Inputs Alt'!$E$12,0,$A127-1)</f>
        <v>0</v>
      </c>
      <c r="I127" s="186" t="str">
        <f ca="1">IF(I$5-$I$5&lt;$A127-1," ",IF(I$5-$I$5+1&gt;'Primary Inputs Alt'!$C$17,0,(SUM(OFFSET($I$76,0,I$5-$I$5-$A127+1)))*$C127))</f>
        <v xml:space="preserve"> </v>
      </c>
      <c r="J127" s="186" t="str">
        <f ca="1">IF(J$5-$I$5&lt;$A127-1," ",IF(J$5-$I$5+1&gt;'Primary Inputs Alt'!$C$17,0,(SUM(OFFSET($I$76,0,J$5-$I$5-$A127+1)))*$C127))</f>
        <v xml:space="preserve"> </v>
      </c>
      <c r="K127" s="186" t="str">
        <f ca="1">IF(K$5-$I$5&lt;$A127-1," ",IF(K$5-$I$5+1&gt;'Primary Inputs Alt'!$C$17,0,(SUM(OFFSET($I$76,0,K$5-$I$5-$A127+1)))*$C127))</f>
        <v xml:space="preserve"> </v>
      </c>
      <c r="L127" s="186" t="str">
        <f ca="1">IF(L$5-$I$5&lt;$A127-1," ",IF(L$5-$I$5+1&gt;'Primary Inputs Alt'!$C$17,0,(SUM(OFFSET($I$76,0,L$5-$I$5-$A127+1)))*$C127))</f>
        <v xml:space="preserve"> </v>
      </c>
      <c r="M127" s="186" t="str">
        <f ca="1">IF(M$5-$I$5&lt;$A127-1," ",IF(M$5-$I$5+1&gt;'Primary Inputs Alt'!$C$17,0,(SUM(OFFSET($I$76,0,M$5-$I$5-$A127+1)))*$C127))</f>
        <v xml:space="preserve"> </v>
      </c>
      <c r="N127" s="186" t="str">
        <f ca="1">IF(N$5-$I$5&lt;$A127-1," ",IF(N$5-$I$5+1&gt;'Primary Inputs Alt'!$C$17,0,(SUM(OFFSET($I$76,0,N$5-$I$5-$A127+1)))*$C127))</f>
        <v xml:space="preserve"> </v>
      </c>
      <c r="O127" s="186" t="str">
        <f ca="1">IF(O$5-$I$5&lt;$A127-1," ",IF(O$5-$I$5+1&gt;'Primary Inputs Alt'!$C$17,0,(SUM(OFFSET($I$76,0,O$5-$I$5-$A127+1)))*$C127))</f>
        <v xml:space="preserve"> </v>
      </c>
      <c r="P127" s="186" t="str">
        <f ca="1">IF(P$5-$I$5&lt;$A127-1," ",IF(P$5-$I$5+1&gt;'Primary Inputs Alt'!$C$17,0,(SUM(OFFSET($I$76,0,P$5-$I$5-$A127+1)))*$C127))</f>
        <v xml:space="preserve"> </v>
      </c>
      <c r="Q127" s="186" t="str">
        <f ca="1">IF(Q$5-$I$5&lt;$A127-1," ",IF(Q$5-$I$5+1&gt;'Primary Inputs Alt'!$C$17,0,(SUM(OFFSET($I$76,0,Q$5-$I$5-$A127+1)))*$C127))</f>
        <v xml:space="preserve"> </v>
      </c>
      <c r="R127" s="186" t="str">
        <f ca="1">IF(R$5-$I$5&lt;$A127-1," ",IF(R$5-$I$5+1&gt;'Primary Inputs Alt'!$C$17,0,(SUM(OFFSET($I$76,0,R$5-$I$5-$A127+1)))*$C127))</f>
        <v xml:space="preserve"> </v>
      </c>
      <c r="S127" s="186" t="str">
        <f ca="1">IF(S$5-$I$5&lt;$A127-1," ",IF(S$5-$I$5+1&gt;'Primary Inputs Alt'!$C$17,0,(SUM(OFFSET($I$76,0,S$5-$I$5-$A127+1)))*$C127))</f>
        <v xml:space="preserve"> </v>
      </c>
      <c r="T127" s="186" t="str">
        <f ca="1">IF(T$5-$I$5&lt;$A127-1," ",IF(T$5-$I$5+1&gt;'Primary Inputs Alt'!$C$17,0,(SUM(OFFSET($I$76,0,T$5-$I$5-$A127+1)))*$C127))</f>
        <v xml:space="preserve"> </v>
      </c>
      <c r="U127" s="186" t="str">
        <f ca="1">IF(U$5-$I$5&lt;$A127-1," ",IF(U$5-$I$5+1&gt;'Primary Inputs Alt'!$C$17,0,(SUM(OFFSET($I$76,0,U$5-$I$5-$A127+1)))*$C127))</f>
        <v xml:space="preserve"> </v>
      </c>
      <c r="V127" s="186" t="str">
        <f ca="1">IF(V$5-$I$5&lt;$A127-1," ",IF(V$5-$I$5+1&gt;'Primary Inputs Alt'!$C$17,0,(SUM(OFFSET($I$76,0,V$5-$I$5-$A127+1)))*$C127))</f>
        <v xml:space="preserve"> </v>
      </c>
      <c r="W127" s="186" t="str">
        <f ca="1">IF(W$5-$I$5&lt;$A127-1," ",IF(W$5-$I$5+1&gt;'Primary Inputs Alt'!$C$17,0,(SUM(OFFSET($I$76,0,W$5-$I$5-$A127+1)))*$C127))</f>
        <v xml:space="preserve"> </v>
      </c>
      <c r="X127" s="186" t="str">
        <f ca="1">IF(X$5-$I$5&lt;$A127-1," ",IF(X$5-$I$5+1&gt;'Primary Inputs Alt'!$C$17,0,(SUM(OFFSET($I$76,0,X$5-$I$5-$A127+1)))*$C127))</f>
        <v xml:space="preserve"> </v>
      </c>
      <c r="Y127" s="186" t="str">
        <f ca="1">IF(Y$5-$I$5&lt;$A127-1," ",IF(Y$5-$I$5+1&gt;'Primary Inputs Alt'!$C$17,0,(SUM(OFFSET($I$76,0,Y$5-$I$5-$A127+1)))*$C127))</f>
        <v xml:space="preserve"> </v>
      </c>
      <c r="Z127" s="186" t="str">
        <f ca="1">IF(Z$5-$I$5&lt;$A127-1," ",IF(Z$5-$I$5+1&gt;'Primary Inputs Alt'!$C$17,0,(SUM(OFFSET($I$76,0,Z$5-$I$5-$A127+1)))*$C127))</f>
        <v xml:space="preserve"> </v>
      </c>
      <c r="AA127" s="186" t="str">
        <f ca="1">IF(AA$5-$I$5&lt;$A127-1," ",IF(AA$5-$I$5+1&gt;'Primary Inputs Alt'!$C$17,0,(SUM(OFFSET($I$76,0,AA$5-$I$5-$A127+1)))*$C127))</f>
        <v xml:space="preserve"> </v>
      </c>
      <c r="AB127" s="186" t="str">
        <f ca="1">IF(AB$5-$I$5&lt;$A127-1," ",IF(AB$5-$I$5+1&gt;'Primary Inputs Alt'!$C$17,0,(SUM(OFFSET($I$76,0,AB$5-$I$5-$A127+1)))*$C127))</f>
        <v xml:space="preserve"> </v>
      </c>
      <c r="AC127" s="186" t="str">
        <f ca="1">IF(AC$5-$I$5&lt;$A127-1," ",IF(AC$5-$I$5+1&gt;'Primary Inputs Alt'!$C$17,0,(SUM(OFFSET($I$76,0,AC$5-$I$5-$A127+1)))*$C127))</f>
        <v xml:space="preserve"> </v>
      </c>
      <c r="AD127" s="186" t="str">
        <f ca="1">IF(AD$5-$I$5&lt;$A127-1," ",IF(AD$5-$I$5+1&gt;'Primary Inputs Alt'!$C$17,0,(SUM(OFFSET($I$76,0,AD$5-$I$5-$A127+1)))*$C127))</f>
        <v xml:space="preserve"> </v>
      </c>
      <c r="AE127" s="186" t="str">
        <f ca="1">IF(AE$5-$I$5&lt;$A127-1," ",IF(AE$5-$I$5+1&gt;'Primary Inputs Alt'!$C$17,0,(SUM(OFFSET($I$76,0,AE$5-$I$5-$A127+1)))*$C127))</f>
        <v xml:space="preserve"> </v>
      </c>
      <c r="AF127" s="186" t="str">
        <f ca="1">IF(AF$5-$I$5&lt;$A127-1," ",IF(AF$5-$I$5+1&gt;'Primary Inputs Alt'!$C$17,0,(SUM(OFFSET($I$76,0,AF$5-$I$5-$A127+1)))*$C127))</f>
        <v xml:space="preserve"> </v>
      </c>
      <c r="AG127" s="186" t="str">
        <f ca="1">IF(AG$5-$I$5&lt;$A127-1," ",IF(AG$5-$I$5+1&gt;'Primary Inputs Alt'!$C$17,0,(SUM(OFFSET($I$76,0,AG$5-$I$5-$A127+1)))*$C127))</f>
        <v xml:space="preserve"> </v>
      </c>
      <c r="AH127" s="186" t="str">
        <f ca="1">IF(AH$5-$I$5&lt;$A127-1," ",IF(AH$5-$I$5+1&gt;'Primary Inputs Alt'!$C$17,0,(SUM(OFFSET($I$76,0,AH$5-$I$5-$A127+1)))*$C127))</f>
        <v xml:space="preserve"> </v>
      </c>
      <c r="AI127" s="186" t="str">
        <f ca="1">IF(AI$5-$I$5&lt;$A127-1," ",IF(AI$5-$I$5+1&gt;'Primary Inputs Alt'!$C$17,0,(SUM(OFFSET($I$76,0,AI$5-$I$5-$A127+1)))*$C127))</f>
        <v xml:space="preserve"> </v>
      </c>
      <c r="AJ127" s="186" t="str">
        <f ca="1">IF(AJ$5-$I$5&lt;$A127-1," ",IF(AJ$5-$I$5+1&gt;'Primary Inputs Alt'!$C$17,0,(SUM(OFFSET($I$76,0,AJ$5-$I$5-$A127+1)))*$C127))</f>
        <v xml:space="preserve"> </v>
      </c>
      <c r="AK127" s="186" t="str">
        <f ca="1">IF(AK$5-$I$5&lt;$A127-1," ",IF(AK$5-$I$5+1&gt;'Primary Inputs Alt'!$C$17,0,(SUM(OFFSET($I$76,0,AK$5-$I$5-$A127+1)))*$C127))</f>
        <v xml:space="preserve"> </v>
      </c>
      <c r="AL127" s="186" t="str">
        <f ca="1">IF(AL$5-$I$5&lt;$A127-1," ",IF(AL$5-$I$5+1&gt;'Primary Inputs Alt'!$C$17,0,(SUM(OFFSET($I$76,0,AL$5-$I$5-$A127+1)))*$C127))</f>
        <v xml:space="preserve"> </v>
      </c>
      <c r="AM127" s="186" t="str">
        <f ca="1">IF(AM$5-$I$5&lt;$A127-1," ",IF(AM$5-$I$5+1&gt;'Primary Inputs Alt'!$C$17,0,(SUM(OFFSET($I$76,0,AM$5-$I$5-$A127+1)))*$C127))</f>
        <v xml:space="preserve"> </v>
      </c>
      <c r="AN127" s="186" t="str">
        <f ca="1">IF(AN$5-$I$5&lt;$A127-1," ",IF(AN$5-$I$5+1&gt;'Primary Inputs Alt'!$C$17,0,(SUM(OFFSET($I$76,0,AN$5-$I$5-$A127+1)))*$C127))</f>
        <v xml:space="preserve"> </v>
      </c>
      <c r="AO127" s="186" t="str">
        <f ca="1">IF(AO$5-$I$5&lt;$A127-1," ",IF(AO$5-$I$5+1&gt;'Primary Inputs Alt'!$C$17,0,(SUM(OFFSET($I$76,0,AO$5-$I$5-$A127+1)))*$C127))</f>
        <v xml:space="preserve"> </v>
      </c>
      <c r="AP127" s="186" t="str">
        <f ca="1">IF(AP$5-$I$5&lt;$A127-1," ",IF(AP$5-$I$5+1&gt;'Primary Inputs Alt'!$C$17,0,(SUM(OFFSET($I$76,0,AP$5-$I$5-$A127+1)))*$C127))</f>
        <v xml:space="preserve"> </v>
      </c>
      <c r="AQ127" s="186" t="str">
        <f ca="1">IF(AQ$5-$I$5&lt;$A127-1," ",IF(AQ$5-$I$5+1&gt;'Primary Inputs Alt'!$C$17,0,(SUM(OFFSET($I$76,0,AQ$5-$I$5-$A127+1)))*$C127))</f>
        <v xml:space="preserve"> </v>
      </c>
      <c r="AR127" s="186" t="str">
        <f ca="1">IF(AR$5-$I$5&lt;$A127-1," ",IF(AR$5-$I$5+1&gt;'Primary Inputs Alt'!$C$17,0,(SUM(OFFSET($I$76,0,AR$5-$I$5-$A127+1)))*$C127))</f>
        <v xml:space="preserve"> </v>
      </c>
      <c r="AS127" s="186" t="str">
        <f ca="1">IF(AS$5-$I$5&lt;$A127-1," ",IF(AS$5-$I$5+1&gt;'Primary Inputs Alt'!$C$17,0,(SUM(OFFSET($I$76,0,AS$5-$I$5-$A127+1)))*$C127))</f>
        <v xml:space="preserve"> </v>
      </c>
      <c r="AT127" s="186" t="str">
        <f ca="1">IF(AT$5-$I$5&lt;$A127-1," ",IF(AT$5-$I$5+1&gt;'Primary Inputs Alt'!$C$17,0,(SUM(OFFSET($I$76,0,AT$5-$I$5-$A127+1)))*$C127))</f>
        <v xml:space="preserve"> </v>
      </c>
      <c r="AU127" s="186" t="str">
        <f ca="1">IF(AU$5-$I$5&lt;$A127-1," ",IF(AU$5-$I$5+1&gt;'Primary Inputs Alt'!$C$17,0,(SUM(OFFSET($I$76,0,AU$5-$I$5-$A127+1)))*$C127))</f>
        <v xml:space="preserve"> </v>
      </c>
      <c r="AV127" s="186" t="str">
        <f ca="1">IF(AV$5-$I$5&lt;$A127-1," ",IF(AV$5-$I$5+1&gt;'Primary Inputs Alt'!$C$17,0,(SUM(OFFSET($I$76,0,AV$5-$I$5-$A127+1)))*$C127))</f>
        <v xml:space="preserve"> </v>
      </c>
      <c r="AW127" s="186" t="str">
        <f ca="1">IF(AW$5-$I$5&lt;$A127-1," ",IF(AW$5-$I$5+1&gt;'Primary Inputs Alt'!$C$17,0,(SUM(OFFSET($I$76,0,AW$5-$I$5-$A127+1)))*$C127))</f>
        <v xml:space="preserve"> </v>
      </c>
      <c r="AX127" s="186" t="str">
        <f ca="1">IF(AX$5-$I$5&lt;$A127-1," ",IF(AX$5-$I$5+1&gt;'Primary Inputs Alt'!$C$17,0,(SUM(OFFSET($I$76,0,AX$5-$I$5-$A127+1)))*$C127))</f>
        <v xml:space="preserve"> </v>
      </c>
      <c r="AY127" s="186" t="str">
        <f ca="1">IF(AY$5-$I$5&lt;$A127-1," ",IF(AY$5-$I$5+1&gt;'Primary Inputs Alt'!$C$17,0,(SUM(OFFSET($I$76,0,AY$5-$I$5-$A127+1)))*$C127))</f>
        <v xml:space="preserve"> </v>
      </c>
      <c r="AZ127" s="186" t="str">
        <f ca="1">IF(AZ$5-$I$5&lt;$A127-1," ",IF(AZ$5-$I$5+1&gt;'Primary Inputs Alt'!$C$17,0,(SUM(OFFSET($I$76,0,AZ$5-$I$5-$A127+1)))*$C127))</f>
        <v xml:space="preserve"> </v>
      </c>
      <c r="BA127" s="186" t="str">
        <f ca="1">IF(BA$5-$I$5&lt;$A127-1," ",IF(BA$5-$I$5+1&gt;'Primary Inputs Alt'!$C$17,0,(SUM(OFFSET($I$76,0,BA$5-$I$5-$A127+1)))*$C127))</f>
        <v xml:space="preserve"> </v>
      </c>
      <c r="BB127" s="186" t="str">
        <f ca="1">IF(BB$5-$I$5&lt;$A127-1," ",IF(BB$5-$I$5+1&gt;'Primary Inputs Alt'!$C$17,0,(SUM(OFFSET($I$76,0,BB$5-$I$5-$A127+1)))*$C127))</f>
        <v xml:space="preserve"> </v>
      </c>
      <c r="BC127" s="186">
        <f ca="1">IF(BC$5-$I$5&lt;$A127-1," ",IF(BC$5-$I$5+1&gt;'Primary Inputs Alt'!$C$17,0,(SUM(OFFSET($I$76,0,BC$5-$I$5-$A127+1)))*$C127))</f>
        <v>0</v>
      </c>
      <c r="BD127" s="186">
        <f ca="1">IF(BD$5-$I$5&lt;$A127-1," ",IF(BD$5-$I$5+1&gt;'Primary Inputs Alt'!$C$17,0,(SUM(OFFSET($I$76,0,BD$5-$I$5-$A127+1)))*$C127))</f>
        <v>0</v>
      </c>
      <c r="BE127" s="186">
        <f ca="1">IF(BE$5-$I$5&lt;$A127-1," ",IF(BE$5-$I$5+1&gt;'Primary Inputs Alt'!$C$17,0,(SUM(OFFSET($I$76,0,BE$5-$I$5-$A127+1)))*$C127))</f>
        <v>0</v>
      </c>
      <c r="BF127" s="186">
        <f ca="1">IF(BF$5-$I$5&lt;$A127-1," ",IF(BF$5-$I$5+1&gt;'Primary Inputs Alt'!$C$17,0,(SUM(OFFSET($I$76,0,BF$5-$I$5-$A127+1)))*$C127))</f>
        <v>0</v>
      </c>
      <c r="BG127" s="134"/>
      <c r="BH127" s="134"/>
      <c r="BI127" s="134"/>
      <c r="BJ127" s="134"/>
      <c r="BK127" s="134"/>
      <c r="BL127" s="134"/>
      <c r="BM127" s="134"/>
      <c r="BN127" s="134"/>
      <c r="BO127" s="134"/>
      <c r="BP127" s="134"/>
      <c r="BQ127" s="134"/>
      <c r="BR127" s="134"/>
      <c r="BS127" s="134"/>
      <c r="BT127" s="134"/>
      <c r="BU127" s="134"/>
      <c r="BV127" s="134"/>
      <c r="BW127" s="134"/>
      <c r="BX127" s="134"/>
      <c r="BY127" s="134"/>
      <c r="BZ127" s="134"/>
      <c r="CA127" s="134"/>
      <c r="CB127" s="134"/>
      <c r="CC127" s="134"/>
      <c r="CD127" s="134"/>
      <c r="CE127" s="134"/>
      <c r="CF127" s="134"/>
      <c r="CG127" s="134"/>
      <c r="CH127" s="134"/>
      <c r="CI127" s="134"/>
      <c r="CJ127" s="134"/>
      <c r="CK127" s="134"/>
      <c r="CL127" s="134"/>
      <c r="CM127" s="134"/>
      <c r="CN127" s="134"/>
      <c r="CO127" s="134"/>
      <c r="CP127" s="134"/>
      <c r="CQ127" s="134"/>
      <c r="CR127" s="134"/>
      <c r="CS127" s="134"/>
      <c r="CT127" s="134"/>
      <c r="CU127" s="134"/>
      <c r="CV127" s="134"/>
      <c r="CW127" s="134"/>
      <c r="CX127" s="134"/>
      <c r="CY127" s="134"/>
      <c r="CZ127" s="134"/>
    </row>
    <row r="128" spans="1:104">
      <c r="A128" s="134">
        <v>48</v>
      </c>
      <c r="B128" s="134" t="s">
        <v>220</v>
      </c>
      <c r="C128" s="134">
        <f ca="1">OFFSET('Primary Inputs Alt'!$E$12,0,$A128-1)</f>
        <v>0</v>
      </c>
      <c r="I128" s="186" t="str">
        <f ca="1">IF(I$5-$I$5&lt;$A128-1," ",IF(I$5-$I$5+1&gt;'Primary Inputs Alt'!$C$17,0,(SUM(OFFSET($I$76,0,I$5-$I$5-$A128+1)))*$C128))</f>
        <v xml:space="preserve"> </v>
      </c>
      <c r="J128" s="186" t="str">
        <f ca="1">IF(J$5-$I$5&lt;$A128-1," ",IF(J$5-$I$5+1&gt;'Primary Inputs Alt'!$C$17,0,(SUM(OFFSET($I$76,0,J$5-$I$5-$A128+1)))*$C128))</f>
        <v xml:space="preserve"> </v>
      </c>
      <c r="K128" s="186" t="str">
        <f ca="1">IF(K$5-$I$5&lt;$A128-1," ",IF(K$5-$I$5+1&gt;'Primary Inputs Alt'!$C$17,0,(SUM(OFFSET($I$76,0,K$5-$I$5-$A128+1)))*$C128))</f>
        <v xml:space="preserve"> </v>
      </c>
      <c r="L128" s="186" t="str">
        <f ca="1">IF(L$5-$I$5&lt;$A128-1," ",IF(L$5-$I$5+1&gt;'Primary Inputs Alt'!$C$17,0,(SUM(OFFSET($I$76,0,L$5-$I$5-$A128+1)))*$C128))</f>
        <v xml:space="preserve"> </v>
      </c>
      <c r="M128" s="186" t="str">
        <f ca="1">IF(M$5-$I$5&lt;$A128-1," ",IF(M$5-$I$5+1&gt;'Primary Inputs Alt'!$C$17,0,(SUM(OFFSET($I$76,0,M$5-$I$5-$A128+1)))*$C128))</f>
        <v xml:space="preserve"> </v>
      </c>
      <c r="N128" s="186" t="str">
        <f ca="1">IF(N$5-$I$5&lt;$A128-1," ",IF(N$5-$I$5+1&gt;'Primary Inputs Alt'!$C$17,0,(SUM(OFFSET($I$76,0,N$5-$I$5-$A128+1)))*$C128))</f>
        <v xml:space="preserve"> </v>
      </c>
      <c r="O128" s="186" t="str">
        <f ca="1">IF(O$5-$I$5&lt;$A128-1," ",IF(O$5-$I$5+1&gt;'Primary Inputs Alt'!$C$17,0,(SUM(OFFSET($I$76,0,O$5-$I$5-$A128+1)))*$C128))</f>
        <v xml:space="preserve"> </v>
      </c>
      <c r="P128" s="186" t="str">
        <f ca="1">IF(P$5-$I$5&lt;$A128-1," ",IF(P$5-$I$5+1&gt;'Primary Inputs Alt'!$C$17,0,(SUM(OFFSET($I$76,0,P$5-$I$5-$A128+1)))*$C128))</f>
        <v xml:space="preserve"> </v>
      </c>
      <c r="Q128" s="186" t="str">
        <f ca="1">IF(Q$5-$I$5&lt;$A128-1," ",IF(Q$5-$I$5+1&gt;'Primary Inputs Alt'!$C$17,0,(SUM(OFFSET($I$76,0,Q$5-$I$5-$A128+1)))*$C128))</f>
        <v xml:space="preserve"> </v>
      </c>
      <c r="R128" s="186" t="str">
        <f ca="1">IF(R$5-$I$5&lt;$A128-1," ",IF(R$5-$I$5+1&gt;'Primary Inputs Alt'!$C$17,0,(SUM(OFFSET($I$76,0,R$5-$I$5-$A128+1)))*$C128))</f>
        <v xml:space="preserve"> </v>
      </c>
      <c r="S128" s="186" t="str">
        <f ca="1">IF(S$5-$I$5&lt;$A128-1," ",IF(S$5-$I$5+1&gt;'Primary Inputs Alt'!$C$17,0,(SUM(OFFSET($I$76,0,S$5-$I$5-$A128+1)))*$C128))</f>
        <v xml:space="preserve"> </v>
      </c>
      <c r="T128" s="186" t="str">
        <f ca="1">IF(T$5-$I$5&lt;$A128-1," ",IF(T$5-$I$5+1&gt;'Primary Inputs Alt'!$C$17,0,(SUM(OFFSET($I$76,0,T$5-$I$5-$A128+1)))*$C128))</f>
        <v xml:space="preserve"> </v>
      </c>
      <c r="U128" s="186" t="str">
        <f ca="1">IF(U$5-$I$5&lt;$A128-1," ",IF(U$5-$I$5+1&gt;'Primary Inputs Alt'!$C$17,0,(SUM(OFFSET($I$76,0,U$5-$I$5-$A128+1)))*$C128))</f>
        <v xml:space="preserve"> </v>
      </c>
      <c r="V128" s="186" t="str">
        <f ca="1">IF(V$5-$I$5&lt;$A128-1," ",IF(V$5-$I$5+1&gt;'Primary Inputs Alt'!$C$17,0,(SUM(OFFSET($I$76,0,V$5-$I$5-$A128+1)))*$C128))</f>
        <v xml:space="preserve"> </v>
      </c>
      <c r="W128" s="186" t="str">
        <f ca="1">IF(W$5-$I$5&lt;$A128-1," ",IF(W$5-$I$5+1&gt;'Primary Inputs Alt'!$C$17,0,(SUM(OFFSET($I$76,0,W$5-$I$5-$A128+1)))*$C128))</f>
        <v xml:space="preserve"> </v>
      </c>
      <c r="X128" s="186" t="str">
        <f ca="1">IF(X$5-$I$5&lt;$A128-1," ",IF(X$5-$I$5+1&gt;'Primary Inputs Alt'!$C$17,0,(SUM(OFFSET($I$76,0,X$5-$I$5-$A128+1)))*$C128))</f>
        <v xml:space="preserve"> </v>
      </c>
      <c r="Y128" s="186" t="str">
        <f ca="1">IF(Y$5-$I$5&lt;$A128-1," ",IF(Y$5-$I$5+1&gt;'Primary Inputs Alt'!$C$17,0,(SUM(OFFSET($I$76,0,Y$5-$I$5-$A128+1)))*$C128))</f>
        <v xml:space="preserve"> </v>
      </c>
      <c r="Z128" s="186" t="str">
        <f ca="1">IF(Z$5-$I$5&lt;$A128-1," ",IF(Z$5-$I$5+1&gt;'Primary Inputs Alt'!$C$17,0,(SUM(OFFSET($I$76,0,Z$5-$I$5-$A128+1)))*$C128))</f>
        <v xml:space="preserve"> </v>
      </c>
      <c r="AA128" s="186" t="str">
        <f ca="1">IF(AA$5-$I$5&lt;$A128-1," ",IF(AA$5-$I$5+1&gt;'Primary Inputs Alt'!$C$17,0,(SUM(OFFSET($I$76,0,AA$5-$I$5-$A128+1)))*$C128))</f>
        <v xml:space="preserve"> </v>
      </c>
      <c r="AB128" s="186" t="str">
        <f ca="1">IF(AB$5-$I$5&lt;$A128-1," ",IF(AB$5-$I$5+1&gt;'Primary Inputs Alt'!$C$17,0,(SUM(OFFSET($I$76,0,AB$5-$I$5-$A128+1)))*$C128))</f>
        <v xml:space="preserve"> </v>
      </c>
      <c r="AC128" s="186" t="str">
        <f ca="1">IF(AC$5-$I$5&lt;$A128-1," ",IF(AC$5-$I$5+1&gt;'Primary Inputs Alt'!$C$17,0,(SUM(OFFSET($I$76,0,AC$5-$I$5-$A128+1)))*$C128))</f>
        <v xml:space="preserve"> </v>
      </c>
      <c r="AD128" s="186" t="str">
        <f ca="1">IF(AD$5-$I$5&lt;$A128-1," ",IF(AD$5-$I$5+1&gt;'Primary Inputs Alt'!$C$17,0,(SUM(OFFSET($I$76,0,AD$5-$I$5-$A128+1)))*$C128))</f>
        <v xml:space="preserve"> </v>
      </c>
      <c r="AE128" s="186" t="str">
        <f ca="1">IF(AE$5-$I$5&lt;$A128-1," ",IF(AE$5-$I$5+1&gt;'Primary Inputs Alt'!$C$17,0,(SUM(OFFSET($I$76,0,AE$5-$I$5-$A128+1)))*$C128))</f>
        <v xml:space="preserve"> </v>
      </c>
      <c r="AF128" s="186" t="str">
        <f ca="1">IF(AF$5-$I$5&lt;$A128-1," ",IF(AF$5-$I$5+1&gt;'Primary Inputs Alt'!$C$17,0,(SUM(OFFSET($I$76,0,AF$5-$I$5-$A128+1)))*$C128))</f>
        <v xml:space="preserve"> </v>
      </c>
      <c r="AG128" s="186" t="str">
        <f ca="1">IF(AG$5-$I$5&lt;$A128-1," ",IF(AG$5-$I$5+1&gt;'Primary Inputs Alt'!$C$17,0,(SUM(OFFSET($I$76,0,AG$5-$I$5-$A128+1)))*$C128))</f>
        <v xml:space="preserve"> </v>
      </c>
      <c r="AH128" s="186" t="str">
        <f ca="1">IF(AH$5-$I$5&lt;$A128-1," ",IF(AH$5-$I$5+1&gt;'Primary Inputs Alt'!$C$17,0,(SUM(OFFSET($I$76,0,AH$5-$I$5-$A128+1)))*$C128))</f>
        <v xml:space="preserve"> </v>
      </c>
      <c r="AI128" s="186" t="str">
        <f ca="1">IF(AI$5-$I$5&lt;$A128-1," ",IF(AI$5-$I$5+1&gt;'Primary Inputs Alt'!$C$17,0,(SUM(OFFSET($I$76,0,AI$5-$I$5-$A128+1)))*$C128))</f>
        <v xml:space="preserve"> </v>
      </c>
      <c r="AJ128" s="186" t="str">
        <f ca="1">IF(AJ$5-$I$5&lt;$A128-1," ",IF(AJ$5-$I$5+1&gt;'Primary Inputs Alt'!$C$17,0,(SUM(OFFSET($I$76,0,AJ$5-$I$5-$A128+1)))*$C128))</f>
        <v xml:space="preserve"> </v>
      </c>
      <c r="AK128" s="186" t="str">
        <f ca="1">IF(AK$5-$I$5&lt;$A128-1," ",IF(AK$5-$I$5+1&gt;'Primary Inputs Alt'!$C$17,0,(SUM(OFFSET($I$76,0,AK$5-$I$5-$A128+1)))*$C128))</f>
        <v xml:space="preserve"> </v>
      </c>
      <c r="AL128" s="186" t="str">
        <f ca="1">IF(AL$5-$I$5&lt;$A128-1," ",IF(AL$5-$I$5+1&gt;'Primary Inputs Alt'!$C$17,0,(SUM(OFFSET($I$76,0,AL$5-$I$5-$A128+1)))*$C128))</f>
        <v xml:space="preserve"> </v>
      </c>
      <c r="AM128" s="186" t="str">
        <f ca="1">IF(AM$5-$I$5&lt;$A128-1," ",IF(AM$5-$I$5+1&gt;'Primary Inputs Alt'!$C$17,0,(SUM(OFFSET($I$76,0,AM$5-$I$5-$A128+1)))*$C128))</f>
        <v xml:space="preserve"> </v>
      </c>
      <c r="AN128" s="186" t="str">
        <f ca="1">IF(AN$5-$I$5&lt;$A128-1," ",IF(AN$5-$I$5+1&gt;'Primary Inputs Alt'!$C$17,0,(SUM(OFFSET($I$76,0,AN$5-$I$5-$A128+1)))*$C128))</f>
        <v xml:space="preserve"> </v>
      </c>
      <c r="AO128" s="186" t="str">
        <f ca="1">IF(AO$5-$I$5&lt;$A128-1," ",IF(AO$5-$I$5+1&gt;'Primary Inputs Alt'!$C$17,0,(SUM(OFFSET($I$76,0,AO$5-$I$5-$A128+1)))*$C128))</f>
        <v xml:space="preserve"> </v>
      </c>
      <c r="AP128" s="186" t="str">
        <f ca="1">IF(AP$5-$I$5&lt;$A128-1," ",IF(AP$5-$I$5+1&gt;'Primary Inputs Alt'!$C$17,0,(SUM(OFFSET($I$76,0,AP$5-$I$5-$A128+1)))*$C128))</f>
        <v xml:space="preserve"> </v>
      </c>
      <c r="AQ128" s="186" t="str">
        <f ca="1">IF(AQ$5-$I$5&lt;$A128-1," ",IF(AQ$5-$I$5+1&gt;'Primary Inputs Alt'!$C$17,0,(SUM(OFFSET($I$76,0,AQ$5-$I$5-$A128+1)))*$C128))</f>
        <v xml:space="preserve"> </v>
      </c>
      <c r="AR128" s="186" t="str">
        <f ca="1">IF(AR$5-$I$5&lt;$A128-1," ",IF(AR$5-$I$5+1&gt;'Primary Inputs Alt'!$C$17,0,(SUM(OFFSET($I$76,0,AR$5-$I$5-$A128+1)))*$C128))</f>
        <v xml:space="preserve"> </v>
      </c>
      <c r="AS128" s="186" t="str">
        <f ca="1">IF(AS$5-$I$5&lt;$A128-1," ",IF(AS$5-$I$5+1&gt;'Primary Inputs Alt'!$C$17,0,(SUM(OFFSET($I$76,0,AS$5-$I$5-$A128+1)))*$C128))</f>
        <v xml:space="preserve"> </v>
      </c>
      <c r="AT128" s="186" t="str">
        <f ca="1">IF(AT$5-$I$5&lt;$A128-1," ",IF(AT$5-$I$5+1&gt;'Primary Inputs Alt'!$C$17,0,(SUM(OFFSET($I$76,0,AT$5-$I$5-$A128+1)))*$C128))</f>
        <v xml:space="preserve"> </v>
      </c>
      <c r="AU128" s="186" t="str">
        <f ca="1">IF(AU$5-$I$5&lt;$A128-1," ",IF(AU$5-$I$5+1&gt;'Primary Inputs Alt'!$C$17,0,(SUM(OFFSET($I$76,0,AU$5-$I$5-$A128+1)))*$C128))</f>
        <v xml:space="preserve"> </v>
      </c>
      <c r="AV128" s="186" t="str">
        <f ca="1">IF(AV$5-$I$5&lt;$A128-1," ",IF(AV$5-$I$5+1&gt;'Primary Inputs Alt'!$C$17,0,(SUM(OFFSET($I$76,0,AV$5-$I$5-$A128+1)))*$C128))</f>
        <v xml:space="preserve"> </v>
      </c>
      <c r="AW128" s="186" t="str">
        <f ca="1">IF(AW$5-$I$5&lt;$A128-1," ",IF(AW$5-$I$5+1&gt;'Primary Inputs Alt'!$C$17,0,(SUM(OFFSET($I$76,0,AW$5-$I$5-$A128+1)))*$C128))</f>
        <v xml:space="preserve"> </v>
      </c>
      <c r="AX128" s="186" t="str">
        <f ca="1">IF(AX$5-$I$5&lt;$A128-1," ",IF(AX$5-$I$5+1&gt;'Primary Inputs Alt'!$C$17,0,(SUM(OFFSET($I$76,0,AX$5-$I$5-$A128+1)))*$C128))</f>
        <v xml:space="preserve"> </v>
      </c>
      <c r="AY128" s="186" t="str">
        <f ca="1">IF(AY$5-$I$5&lt;$A128-1," ",IF(AY$5-$I$5+1&gt;'Primary Inputs Alt'!$C$17,0,(SUM(OFFSET($I$76,0,AY$5-$I$5-$A128+1)))*$C128))</f>
        <v xml:space="preserve"> </v>
      </c>
      <c r="AZ128" s="186" t="str">
        <f ca="1">IF(AZ$5-$I$5&lt;$A128-1," ",IF(AZ$5-$I$5+1&gt;'Primary Inputs Alt'!$C$17,0,(SUM(OFFSET($I$76,0,AZ$5-$I$5-$A128+1)))*$C128))</f>
        <v xml:space="preserve"> </v>
      </c>
      <c r="BA128" s="186" t="str">
        <f ca="1">IF(BA$5-$I$5&lt;$A128-1," ",IF(BA$5-$I$5+1&gt;'Primary Inputs Alt'!$C$17,0,(SUM(OFFSET($I$76,0,BA$5-$I$5-$A128+1)))*$C128))</f>
        <v xml:space="preserve"> </v>
      </c>
      <c r="BB128" s="186" t="str">
        <f ca="1">IF(BB$5-$I$5&lt;$A128-1," ",IF(BB$5-$I$5+1&gt;'Primary Inputs Alt'!$C$17,0,(SUM(OFFSET($I$76,0,BB$5-$I$5-$A128+1)))*$C128))</f>
        <v xml:space="preserve"> </v>
      </c>
      <c r="BC128" s="186" t="str">
        <f ca="1">IF(BC$5-$I$5&lt;$A128-1," ",IF(BC$5-$I$5+1&gt;'Primary Inputs Alt'!$C$17,0,(SUM(OFFSET($I$76,0,BC$5-$I$5-$A128+1)))*$C128))</f>
        <v xml:space="preserve"> </v>
      </c>
      <c r="BD128" s="186">
        <f ca="1">IF(BD$5-$I$5&lt;$A128-1," ",IF(BD$5-$I$5+1&gt;'Primary Inputs Alt'!$C$17,0,(SUM(OFFSET($I$76,0,BD$5-$I$5-$A128+1)))*$C128))</f>
        <v>0</v>
      </c>
      <c r="BE128" s="186">
        <f ca="1">IF(BE$5-$I$5&lt;$A128-1," ",IF(BE$5-$I$5+1&gt;'Primary Inputs Alt'!$C$17,0,(SUM(OFFSET($I$76,0,BE$5-$I$5-$A128+1)))*$C128))</f>
        <v>0</v>
      </c>
      <c r="BF128" s="186">
        <f ca="1">IF(BF$5-$I$5&lt;$A128-1," ",IF(BF$5-$I$5+1&gt;'Primary Inputs Alt'!$C$17,0,(SUM(OFFSET($I$76,0,BF$5-$I$5-$A128+1)))*$C128))</f>
        <v>0</v>
      </c>
      <c r="BG128" s="134"/>
      <c r="BH128" s="134"/>
      <c r="BI128" s="134"/>
      <c r="BJ128" s="134"/>
      <c r="BK128" s="134"/>
      <c r="BL128" s="134"/>
      <c r="BM128" s="134"/>
      <c r="BN128" s="134"/>
      <c r="BO128" s="134"/>
      <c r="BP128" s="134"/>
      <c r="BQ128" s="134"/>
      <c r="BR128" s="134"/>
      <c r="BS128" s="134"/>
      <c r="BT128" s="134"/>
      <c r="BU128" s="134"/>
      <c r="BV128" s="134"/>
      <c r="BW128" s="134"/>
      <c r="BX128" s="134"/>
      <c r="BY128" s="134"/>
      <c r="BZ128" s="134"/>
      <c r="CA128" s="134"/>
      <c r="CB128" s="134"/>
      <c r="CC128" s="134"/>
      <c r="CD128" s="134"/>
      <c r="CE128" s="134"/>
      <c r="CF128" s="134"/>
      <c r="CG128" s="134"/>
      <c r="CH128" s="134"/>
      <c r="CI128" s="134"/>
      <c r="CJ128" s="134"/>
      <c r="CK128" s="134"/>
      <c r="CL128" s="134"/>
      <c r="CM128" s="134"/>
      <c r="CN128" s="134"/>
      <c r="CO128" s="134"/>
      <c r="CP128" s="134"/>
      <c r="CQ128" s="134"/>
      <c r="CR128" s="134"/>
      <c r="CS128" s="134"/>
      <c r="CT128" s="134"/>
      <c r="CU128" s="134"/>
      <c r="CV128" s="134"/>
      <c r="CW128" s="134"/>
      <c r="CX128" s="134"/>
      <c r="CY128" s="134"/>
      <c r="CZ128" s="134"/>
    </row>
    <row r="129" spans="1:104">
      <c r="A129" s="134">
        <v>49</v>
      </c>
      <c r="B129" s="134" t="s">
        <v>221</v>
      </c>
      <c r="C129" s="134">
        <f ca="1">OFFSET('Primary Inputs Alt'!$E$12,0,$A129-1)</f>
        <v>0</v>
      </c>
      <c r="I129" s="186" t="str">
        <f ca="1">IF(I$5-$I$5&lt;$A129-1," ",IF(I$5-$I$5+1&gt;'Primary Inputs Alt'!$C$17,0,(SUM(OFFSET($I$76,0,I$5-$I$5-$A129+1)))*$C129))</f>
        <v xml:space="preserve"> </v>
      </c>
      <c r="J129" s="186" t="str">
        <f ca="1">IF(J$5-$I$5&lt;$A129-1," ",IF(J$5-$I$5+1&gt;'Primary Inputs Alt'!$C$17,0,(SUM(OFFSET($I$76,0,J$5-$I$5-$A129+1)))*$C129))</f>
        <v xml:space="preserve"> </v>
      </c>
      <c r="K129" s="186" t="str">
        <f ca="1">IF(K$5-$I$5&lt;$A129-1," ",IF(K$5-$I$5+1&gt;'Primary Inputs Alt'!$C$17,0,(SUM(OFFSET($I$76,0,K$5-$I$5-$A129+1)))*$C129))</f>
        <v xml:space="preserve"> </v>
      </c>
      <c r="L129" s="186" t="str">
        <f ca="1">IF(L$5-$I$5&lt;$A129-1," ",IF(L$5-$I$5+1&gt;'Primary Inputs Alt'!$C$17,0,(SUM(OFFSET($I$76,0,L$5-$I$5-$A129+1)))*$C129))</f>
        <v xml:space="preserve"> </v>
      </c>
      <c r="M129" s="186" t="str">
        <f ca="1">IF(M$5-$I$5&lt;$A129-1," ",IF(M$5-$I$5+1&gt;'Primary Inputs Alt'!$C$17,0,(SUM(OFFSET($I$76,0,M$5-$I$5-$A129+1)))*$C129))</f>
        <v xml:space="preserve"> </v>
      </c>
      <c r="N129" s="186" t="str">
        <f ca="1">IF(N$5-$I$5&lt;$A129-1," ",IF(N$5-$I$5+1&gt;'Primary Inputs Alt'!$C$17,0,(SUM(OFFSET($I$76,0,N$5-$I$5-$A129+1)))*$C129))</f>
        <v xml:space="preserve"> </v>
      </c>
      <c r="O129" s="186" t="str">
        <f ca="1">IF(O$5-$I$5&lt;$A129-1," ",IF(O$5-$I$5+1&gt;'Primary Inputs Alt'!$C$17,0,(SUM(OFFSET($I$76,0,O$5-$I$5-$A129+1)))*$C129))</f>
        <v xml:space="preserve"> </v>
      </c>
      <c r="P129" s="186" t="str">
        <f ca="1">IF(P$5-$I$5&lt;$A129-1," ",IF(P$5-$I$5+1&gt;'Primary Inputs Alt'!$C$17,0,(SUM(OFFSET($I$76,0,P$5-$I$5-$A129+1)))*$C129))</f>
        <v xml:space="preserve"> </v>
      </c>
      <c r="Q129" s="186" t="str">
        <f ca="1">IF(Q$5-$I$5&lt;$A129-1," ",IF(Q$5-$I$5+1&gt;'Primary Inputs Alt'!$C$17,0,(SUM(OFFSET($I$76,0,Q$5-$I$5-$A129+1)))*$C129))</f>
        <v xml:space="preserve"> </v>
      </c>
      <c r="R129" s="186" t="str">
        <f ca="1">IF(R$5-$I$5&lt;$A129-1," ",IF(R$5-$I$5+1&gt;'Primary Inputs Alt'!$C$17,0,(SUM(OFFSET($I$76,0,R$5-$I$5-$A129+1)))*$C129))</f>
        <v xml:space="preserve"> </v>
      </c>
      <c r="S129" s="186" t="str">
        <f ca="1">IF(S$5-$I$5&lt;$A129-1," ",IF(S$5-$I$5+1&gt;'Primary Inputs Alt'!$C$17,0,(SUM(OFFSET($I$76,0,S$5-$I$5-$A129+1)))*$C129))</f>
        <v xml:space="preserve"> </v>
      </c>
      <c r="T129" s="186" t="str">
        <f ca="1">IF(T$5-$I$5&lt;$A129-1," ",IF(T$5-$I$5+1&gt;'Primary Inputs Alt'!$C$17,0,(SUM(OFFSET($I$76,0,T$5-$I$5-$A129+1)))*$C129))</f>
        <v xml:space="preserve"> </v>
      </c>
      <c r="U129" s="186" t="str">
        <f ca="1">IF(U$5-$I$5&lt;$A129-1," ",IF(U$5-$I$5+1&gt;'Primary Inputs Alt'!$C$17,0,(SUM(OFFSET($I$76,0,U$5-$I$5-$A129+1)))*$C129))</f>
        <v xml:space="preserve"> </v>
      </c>
      <c r="V129" s="186" t="str">
        <f ca="1">IF(V$5-$I$5&lt;$A129-1," ",IF(V$5-$I$5+1&gt;'Primary Inputs Alt'!$C$17,0,(SUM(OFFSET($I$76,0,V$5-$I$5-$A129+1)))*$C129))</f>
        <v xml:space="preserve"> </v>
      </c>
      <c r="W129" s="186" t="str">
        <f ca="1">IF(W$5-$I$5&lt;$A129-1," ",IF(W$5-$I$5+1&gt;'Primary Inputs Alt'!$C$17,0,(SUM(OFFSET($I$76,0,W$5-$I$5-$A129+1)))*$C129))</f>
        <v xml:space="preserve"> </v>
      </c>
      <c r="X129" s="186" t="str">
        <f ca="1">IF(X$5-$I$5&lt;$A129-1," ",IF(X$5-$I$5+1&gt;'Primary Inputs Alt'!$C$17,0,(SUM(OFFSET($I$76,0,X$5-$I$5-$A129+1)))*$C129))</f>
        <v xml:space="preserve"> </v>
      </c>
      <c r="Y129" s="186" t="str">
        <f ca="1">IF(Y$5-$I$5&lt;$A129-1," ",IF(Y$5-$I$5+1&gt;'Primary Inputs Alt'!$C$17,0,(SUM(OFFSET($I$76,0,Y$5-$I$5-$A129+1)))*$C129))</f>
        <v xml:space="preserve"> </v>
      </c>
      <c r="Z129" s="186" t="str">
        <f ca="1">IF(Z$5-$I$5&lt;$A129-1," ",IF(Z$5-$I$5+1&gt;'Primary Inputs Alt'!$C$17,0,(SUM(OFFSET($I$76,0,Z$5-$I$5-$A129+1)))*$C129))</f>
        <v xml:space="preserve"> </v>
      </c>
      <c r="AA129" s="186" t="str">
        <f ca="1">IF(AA$5-$I$5&lt;$A129-1," ",IF(AA$5-$I$5+1&gt;'Primary Inputs Alt'!$C$17,0,(SUM(OFFSET($I$76,0,AA$5-$I$5-$A129+1)))*$C129))</f>
        <v xml:space="preserve"> </v>
      </c>
      <c r="AB129" s="186" t="str">
        <f ca="1">IF(AB$5-$I$5&lt;$A129-1," ",IF(AB$5-$I$5+1&gt;'Primary Inputs Alt'!$C$17,0,(SUM(OFFSET($I$76,0,AB$5-$I$5-$A129+1)))*$C129))</f>
        <v xml:space="preserve"> </v>
      </c>
      <c r="AC129" s="186" t="str">
        <f ca="1">IF(AC$5-$I$5&lt;$A129-1," ",IF(AC$5-$I$5+1&gt;'Primary Inputs Alt'!$C$17,0,(SUM(OFFSET($I$76,0,AC$5-$I$5-$A129+1)))*$C129))</f>
        <v xml:space="preserve"> </v>
      </c>
      <c r="AD129" s="186" t="str">
        <f ca="1">IF(AD$5-$I$5&lt;$A129-1," ",IF(AD$5-$I$5+1&gt;'Primary Inputs Alt'!$C$17,0,(SUM(OFFSET($I$76,0,AD$5-$I$5-$A129+1)))*$C129))</f>
        <v xml:space="preserve"> </v>
      </c>
      <c r="AE129" s="186" t="str">
        <f ca="1">IF(AE$5-$I$5&lt;$A129-1," ",IF(AE$5-$I$5+1&gt;'Primary Inputs Alt'!$C$17,0,(SUM(OFFSET($I$76,0,AE$5-$I$5-$A129+1)))*$C129))</f>
        <v xml:space="preserve"> </v>
      </c>
      <c r="AF129" s="186" t="str">
        <f ca="1">IF(AF$5-$I$5&lt;$A129-1," ",IF(AF$5-$I$5+1&gt;'Primary Inputs Alt'!$C$17,0,(SUM(OFFSET($I$76,0,AF$5-$I$5-$A129+1)))*$C129))</f>
        <v xml:space="preserve"> </v>
      </c>
      <c r="AG129" s="186" t="str">
        <f ca="1">IF(AG$5-$I$5&lt;$A129-1," ",IF(AG$5-$I$5+1&gt;'Primary Inputs Alt'!$C$17,0,(SUM(OFFSET($I$76,0,AG$5-$I$5-$A129+1)))*$C129))</f>
        <v xml:space="preserve"> </v>
      </c>
      <c r="AH129" s="186" t="str">
        <f ca="1">IF(AH$5-$I$5&lt;$A129-1," ",IF(AH$5-$I$5+1&gt;'Primary Inputs Alt'!$C$17,0,(SUM(OFFSET($I$76,0,AH$5-$I$5-$A129+1)))*$C129))</f>
        <v xml:space="preserve"> </v>
      </c>
      <c r="AI129" s="186" t="str">
        <f ca="1">IF(AI$5-$I$5&lt;$A129-1," ",IF(AI$5-$I$5+1&gt;'Primary Inputs Alt'!$C$17,0,(SUM(OFFSET($I$76,0,AI$5-$I$5-$A129+1)))*$C129))</f>
        <v xml:space="preserve"> </v>
      </c>
      <c r="AJ129" s="186" t="str">
        <f ca="1">IF(AJ$5-$I$5&lt;$A129-1," ",IF(AJ$5-$I$5+1&gt;'Primary Inputs Alt'!$C$17,0,(SUM(OFFSET($I$76,0,AJ$5-$I$5-$A129+1)))*$C129))</f>
        <v xml:space="preserve"> </v>
      </c>
      <c r="AK129" s="186" t="str">
        <f ca="1">IF(AK$5-$I$5&lt;$A129-1," ",IF(AK$5-$I$5+1&gt;'Primary Inputs Alt'!$C$17,0,(SUM(OFFSET($I$76,0,AK$5-$I$5-$A129+1)))*$C129))</f>
        <v xml:space="preserve"> </v>
      </c>
      <c r="AL129" s="186" t="str">
        <f ca="1">IF(AL$5-$I$5&lt;$A129-1," ",IF(AL$5-$I$5+1&gt;'Primary Inputs Alt'!$C$17,0,(SUM(OFFSET($I$76,0,AL$5-$I$5-$A129+1)))*$C129))</f>
        <v xml:space="preserve"> </v>
      </c>
      <c r="AM129" s="186" t="str">
        <f ca="1">IF(AM$5-$I$5&lt;$A129-1," ",IF(AM$5-$I$5+1&gt;'Primary Inputs Alt'!$C$17,0,(SUM(OFFSET($I$76,0,AM$5-$I$5-$A129+1)))*$C129))</f>
        <v xml:space="preserve"> </v>
      </c>
      <c r="AN129" s="186" t="str">
        <f ca="1">IF(AN$5-$I$5&lt;$A129-1," ",IF(AN$5-$I$5+1&gt;'Primary Inputs Alt'!$C$17,0,(SUM(OFFSET($I$76,0,AN$5-$I$5-$A129+1)))*$C129))</f>
        <v xml:space="preserve"> </v>
      </c>
      <c r="AO129" s="186" t="str">
        <f ca="1">IF(AO$5-$I$5&lt;$A129-1," ",IF(AO$5-$I$5+1&gt;'Primary Inputs Alt'!$C$17,0,(SUM(OFFSET($I$76,0,AO$5-$I$5-$A129+1)))*$C129))</f>
        <v xml:space="preserve"> </v>
      </c>
      <c r="AP129" s="186" t="str">
        <f ca="1">IF(AP$5-$I$5&lt;$A129-1," ",IF(AP$5-$I$5+1&gt;'Primary Inputs Alt'!$C$17,0,(SUM(OFFSET($I$76,0,AP$5-$I$5-$A129+1)))*$C129))</f>
        <v xml:space="preserve"> </v>
      </c>
      <c r="AQ129" s="186" t="str">
        <f ca="1">IF(AQ$5-$I$5&lt;$A129-1," ",IF(AQ$5-$I$5+1&gt;'Primary Inputs Alt'!$C$17,0,(SUM(OFFSET($I$76,0,AQ$5-$I$5-$A129+1)))*$C129))</f>
        <v xml:space="preserve"> </v>
      </c>
      <c r="AR129" s="186" t="str">
        <f ca="1">IF(AR$5-$I$5&lt;$A129-1," ",IF(AR$5-$I$5+1&gt;'Primary Inputs Alt'!$C$17,0,(SUM(OFFSET($I$76,0,AR$5-$I$5-$A129+1)))*$C129))</f>
        <v xml:space="preserve"> </v>
      </c>
      <c r="AS129" s="186" t="str">
        <f ca="1">IF(AS$5-$I$5&lt;$A129-1," ",IF(AS$5-$I$5+1&gt;'Primary Inputs Alt'!$C$17,0,(SUM(OFFSET($I$76,0,AS$5-$I$5-$A129+1)))*$C129))</f>
        <v xml:space="preserve"> </v>
      </c>
      <c r="AT129" s="186" t="str">
        <f ca="1">IF(AT$5-$I$5&lt;$A129-1," ",IF(AT$5-$I$5+1&gt;'Primary Inputs Alt'!$C$17,0,(SUM(OFFSET($I$76,0,AT$5-$I$5-$A129+1)))*$C129))</f>
        <v xml:space="preserve"> </v>
      </c>
      <c r="AU129" s="186" t="str">
        <f ca="1">IF(AU$5-$I$5&lt;$A129-1," ",IF(AU$5-$I$5+1&gt;'Primary Inputs Alt'!$C$17,0,(SUM(OFFSET($I$76,0,AU$5-$I$5-$A129+1)))*$C129))</f>
        <v xml:space="preserve"> </v>
      </c>
      <c r="AV129" s="186" t="str">
        <f ca="1">IF(AV$5-$I$5&lt;$A129-1," ",IF(AV$5-$I$5+1&gt;'Primary Inputs Alt'!$C$17,0,(SUM(OFFSET($I$76,0,AV$5-$I$5-$A129+1)))*$C129))</f>
        <v xml:space="preserve"> </v>
      </c>
      <c r="AW129" s="186" t="str">
        <f ca="1">IF(AW$5-$I$5&lt;$A129-1," ",IF(AW$5-$I$5+1&gt;'Primary Inputs Alt'!$C$17,0,(SUM(OFFSET($I$76,0,AW$5-$I$5-$A129+1)))*$C129))</f>
        <v xml:space="preserve"> </v>
      </c>
      <c r="AX129" s="186" t="str">
        <f ca="1">IF(AX$5-$I$5&lt;$A129-1," ",IF(AX$5-$I$5+1&gt;'Primary Inputs Alt'!$C$17,0,(SUM(OFFSET($I$76,0,AX$5-$I$5-$A129+1)))*$C129))</f>
        <v xml:space="preserve"> </v>
      </c>
      <c r="AY129" s="186" t="str">
        <f ca="1">IF(AY$5-$I$5&lt;$A129-1," ",IF(AY$5-$I$5+1&gt;'Primary Inputs Alt'!$C$17,0,(SUM(OFFSET($I$76,0,AY$5-$I$5-$A129+1)))*$C129))</f>
        <v xml:space="preserve"> </v>
      </c>
      <c r="AZ129" s="186" t="str">
        <f ca="1">IF(AZ$5-$I$5&lt;$A129-1," ",IF(AZ$5-$I$5+1&gt;'Primary Inputs Alt'!$C$17,0,(SUM(OFFSET($I$76,0,AZ$5-$I$5-$A129+1)))*$C129))</f>
        <v xml:space="preserve"> </v>
      </c>
      <c r="BA129" s="186" t="str">
        <f ca="1">IF(BA$5-$I$5&lt;$A129-1," ",IF(BA$5-$I$5+1&gt;'Primary Inputs Alt'!$C$17,0,(SUM(OFFSET($I$76,0,BA$5-$I$5-$A129+1)))*$C129))</f>
        <v xml:space="preserve"> </v>
      </c>
      <c r="BB129" s="186" t="str">
        <f ca="1">IF(BB$5-$I$5&lt;$A129-1," ",IF(BB$5-$I$5+1&gt;'Primary Inputs Alt'!$C$17,0,(SUM(OFFSET($I$76,0,BB$5-$I$5-$A129+1)))*$C129))</f>
        <v xml:space="preserve"> </v>
      </c>
      <c r="BC129" s="186" t="str">
        <f ca="1">IF(BC$5-$I$5&lt;$A129-1," ",IF(BC$5-$I$5+1&gt;'Primary Inputs Alt'!$C$17,0,(SUM(OFFSET($I$76,0,BC$5-$I$5-$A129+1)))*$C129))</f>
        <v xml:space="preserve"> </v>
      </c>
      <c r="BD129" s="186" t="str">
        <f ca="1">IF(BD$5-$I$5&lt;$A129-1," ",IF(BD$5-$I$5+1&gt;'Primary Inputs Alt'!$C$17,0,(SUM(OFFSET($I$76,0,BD$5-$I$5-$A129+1)))*$C129))</f>
        <v xml:space="preserve"> </v>
      </c>
      <c r="BE129" s="186">
        <f ca="1">IF(BE$5-$I$5&lt;$A129-1," ",IF(BE$5-$I$5+1&gt;'Primary Inputs Alt'!$C$17,0,(SUM(OFFSET($I$76,0,BE$5-$I$5-$A129+1)))*$C129))</f>
        <v>0</v>
      </c>
      <c r="BF129" s="186">
        <f ca="1">IF(BF$5-$I$5&lt;$A129-1," ",IF(BF$5-$I$5+1&gt;'Primary Inputs Alt'!$C$17,0,(SUM(OFFSET($I$76,0,BF$5-$I$5-$A129+1)))*$C129))</f>
        <v>0</v>
      </c>
      <c r="BG129" s="134"/>
      <c r="BH129" s="134"/>
      <c r="BI129" s="134"/>
      <c r="BJ129" s="134"/>
      <c r="BK129" s="134"/>
      <c r="BL129" s="134"/>
      <c r="BM129" s="134"/>
      <c r="BN129" s="134"/>
      <c r="BO129" s="134"/>
      <c r="BP129" s="134"/>
      <c r="BQ129" s="134"/>
      <c r="BR129" s="134"/>
      <c r="BS129" s="134"/>
      <c r="BT129" s="134"/>
      <c r="BU129" s="134"/>
      <c r="BV129" s="134"/>
      <c r="BW129" s="134"/>
      <c r="BX129" s="134"/>
      <c r="BY129" s="134"/>
      <c r="BZ129" s="134"/>
      <c r="CA129" s="134"/>
      <c r="CB129" s="134"/>
      <c r="CC129" s="134"/>
      <c r="CD129" s="134"/>
      <c r="CE129" s="134"/>
      <c r="CF129" s="134"/>
      <c r="CG129" s="134"/>
      <c r="CH129" s="134"/>
      <c r="CI129" s="134"/>
      <c r="CJ129" s="134"/>
      <c r="CK129" s="134"/>
      <c r="CL129" s="134"/>
      <c r="CM129" s="134"/>
      <c r="CN129" s="134"/>
      <c r="CO129" s="134"/>
      <c r="CP129" s="134"/>
      <c r="CQ129" s="134"/>
      <c r="CR129" s="134"/>
      <c r="CS129" s="134"/>
      <c r="CT129" s="134"/>
      <c r="CU129" s="134"/>
      <c r="CV129" s="134"/>
      <c r="CW129" s="134"/>
      <c r="CX129" s="134"/>
      <c r="CY129" s="134"/>
      <c r="CZ129" s="134"/>
    </row>
    <row r="130" spans="1:104">
      <c r="A130" s="134">
        <v>50</v>
      </c>
      <c r="B130" s="134" t="s">
        <v>222</v>
      </c>
      <c r="C130" s="134">
        <f ca="1">OFFSET('Primary Inputs Alt'!$E$12,0,$A130-1)</f>
        <v>0</v>
      </c>
      <c r="I130" s="186" t="str">
        <f ca="1">IF(I$5-$I$5&lt;$A130-1," ",IF(I$5-$I$5+1&gt;'Primary Inputs Alt'!$C$17,0,(SUM(OFFSET($I$76,0,I$5-$I$5-$A130+1)))*$C130))</f>
        <v xml:space="preserve"> </v>
      </c>
      <c r="J130" s="186" t="str">
        <f ca="1">IF(J$5-$I$5&lt;$A130-1," ",IF(J$5-$I$5+1&gt;'Primary Inputs Alt'!$C$17,0,(SUM(OFFSET($I$76,0,J$5-$I$5-$A130+1)))*$C130))</f>
        <v xml:space="preserve"> </v>
      </c>
      <c r="K130" s="186" t="str">
        <f ca="1">IF(K$5-$I$5&lt;$A130-1," ",IF(K$5-$I$5+1&gt;'Primary Inputs Alt'!$C$17,0,(SUM(OFFSET($I$76,0,K$5-$I$5-$A130+1)))*$C130))</f>
        <v xml:space="preserve"> </v>
      </c>
      <c r="L130" s="186" t="str">
        <f ca="1">IF(L$5-$I$5&lt;$A130-1," ",IF(L$5-$I$5+1&gt;'Primary Inputs Alt'!$C$17,0,(SUM(OFFSET($I$76,0,L$5-$I$5-$A130+1)))*$C130))</f>
        <v xml:space="preserve"> </v>
      </c>
      <c r="M130" s="186" t="str">
        <f ca="1">IF(M$5-$I$5&lt;$A130-1," ",IF(M$5-$I$5+1&gt;'Primary Inputs Alt'!$C$17,0,(SUM(OFFSET($I$76,0,M$5-$I$5-$A130+1)))*$C130))</f>
        <v xml:space="preserve"> </v>
      </c>
      <c r="N130" s="186" t="str">
        <f ca="1">IF(N$5-$I$5&lt;$A130-1," ",IF(N$5-$I$5+1&gt;'Primary Inputs Alt'!$C$17,0,(SUM(OFFSET($I$76,0,N$5-$I$5-$A130+1)))*$C130))</f>
        <v xml:space="preserve"> </v>
      </c>
      <c r="O130" s="186" t="str">
        <f ca="1">IF(O$5-$I$5&lt;$A130-1," ",IF(O$5-$I$5+1&gt;'Primary Inputs Alt'!$C$17,0,(SUM(OFFSET($I$76,0,O$5-$I$5-$A130+1)))*$C130))</f>
        <v xml:space="preserve"> </v>
      </c>
      <c r="P130" s="186" t="str">
        <f ca="1">IF(P$5-$I$5&lt;$A130-1," ",IF(P$5-$I$5+1&gt;'Primary Inputs Alt'!$C$17,0,(SUM(OFFSET($I$76,0,P$5-$I$5-$A130+1)))*$C130))</f>
        <v xml:space="preserve"> </v>
      </c>
      <c r="Q130" s="186" t="str">
        <f ca="1">IF(Q$5-$I$5&lt;$A130-1," ",IF(Q$5-$I$5+1&gt;'Primary Inputs Alt'!$C$17,0,(SUM(OFFSET($I$76,0,Q$5-$I$5-$A130+1)))*$C130))</f>
        <v xml:space="preserve"> </v>
      </c>
      <c r="R130" s="186" t="str">
        <f ca="1">IF(R$5-$I$5&lt;$A130-1," ",IF(R$5-$I$5+1&gt;'Primary Inputs Alt'!$C$17,0,(SUM(OFFSET($I$76,0,R$5-$I$5-$A130+1)))*$C130))</f>
        <v xml:space="preserve"> </v>
      </c>
      <c r="S130" s="186" t="str">
        <f ca="1">IF(S$5-$I$5&lt;$A130-1," ",IF(S$5-$I$5+1&gt;'Primary Inputs Alt'!$C$17,0,(SUM(OFFSET($I$76,0,S$5-$I$5-$A130+1)))*$C130))</f>
        <v xml:space="preserve"> </v>
      </c>
      <c r="T130" s="186" t="str">
        <f ca="1">IF(T$5-$I$5&lt;$A130-1," ",IF(T$5-$I$5+1&gt;'Primary Inputs Alt'!$C$17,0,(SUM(OFFSET($I$76,0,T$5-$I$5-$A130+1)))*$C130))</f>
        <v xml:space="preserve"> </v>
      </c>
      <c r="U130" s="186" t="str">
        <f ca="1">IF(U$5-$I$5&lt;$A130-1," ",IF(U$5-$I$5+1&gt;'Primary Inputs Alt'!$C$17,0,(SUM(OFFSET($I$76,0,U$5-$I$5-$A130+1)))*$C130))</f>
        <v xml:space="preserve"> </v>
      </c>
      <c r="V130" s="186" t="str">
        <f ca="1">IF(V$5-$I$5&lt;$A130-1," ",IF(V$5-$I$5+1&gt;'Primary Inputs Alt'!$C$17,0,(SUM(OFFSET($I$76,0,V$5-$I$5-$A130+1)))*$C130))</f>
        <v xml:space="preserve"> </v>
      </c>
      <c r="W130" s="186" t="str">
        <f ca="1">IF(W$5-$I$5&lt;$A130-1," ",IF(W$5-$I$5+1&gt;'Primary Inputs Alt'!$C$17,0,(SUM(OFFSET($I$76,0,W$5-$I$5-$A130+1)))*$C130))</f>
        <v xml:space="preserve"> </v>
      </c>
      <c r="X130" s="186" t="str">
        <f ca="1">IF(X$5-$I$5&lt;$A130-1," ",IF(X$5-$I$5+1&gt;'Primary Inputs Alt'!$C$17,0,(SUM(OFFSET($I$76,0,X$5-$I$5-$A130+1)))*$C130))</f>
        <v xml:space="preserve"> </v>
      </c>
      <c r="Y130" s="186" t="str">
        <f ca="1">IF(Y$5-$I$5&lt;$A130-1," ",IF(Y$5-$I$5+1&gt;'Primary Inputs Alt'!$C$17,0,(SUM(OFFSET($I$76,0,Y$5-$I$5-$A130+1)))*$C130))</f>
        <v xml:space="preserve"> </v>
      </c>
      <c r="Z130" s="186" t="str">
        <f ca="1">IF(Z$5-$I$5&lt;$A130-1," ",IF(Z$5-$I$5+1&gt;'Primary Inputs Alt'!$C$17,0,(SUM(OFFSET($I$76,0,Z$5-$I$5-$A130+1)))*$C130))</f>
        <v xml:space="preserve"> </v>
      </c>
      <c r="AA130" s="186" t="str">
        <f ca="1">IF(AA$5-$I$5&lt;$A130-1," ",IF(AA$5-$I$5+1&gt;'Primary Inputs Alt'!$C$17,0,(SUM(OFFSET($I$76,0,AA$5-$I$5-$A130+1)))*$C130))</f>
        <v xml:space="preserve"> </v>
      </c>
      <c r="AB130" s="186" t="str">
        <f ca="1">IF(AB$5-$I$5&lt;$A130-1," ",IF(AB$5-$I$5+1&gt;'Primary Inputs Alt'!$C$17,0,(SUM(OFFSET($I$76,0,AB$5-$I$5-$A130+1)))*$C130))</f>
        <v xml:space="preserve"> </v>
      </c>
      <c r="AC130" s="186" t="str">
        <f ca="1">IF(AC$5-$I$5&lt;$A130-1," ",IF(AC$5-$I$5+1&gt;'Primary Inputs Alt'!$C$17,0,(SUM(OFFSET($I$76,0,AC$5-$I$5-$A130+1)))*$C130))</f>
        <v xml:space="preserve"> </v>
      </c>
      <c r="AD130" s="186" t="str">
        <f ca="1">IF(AD$5-$I$5&lt;$A130-1," ",IF(AD$5-$I$5+1&gt;'Primary Inputs Alt'!$C$17,0,(SUM(OFFSET($I$76,0,AD$5-$I$5-$A130+1)))*$C130))</f>
        <v xml:space="preserve"> </v>
      </c>
      <c r="AE130" s="186" t="str">
        <f ca="1">IF(AE$5-$I$5&lt;$A130-1," ",IF(AE$5-$I$5+1&gt;'Primary Inputs Alt'!$C$17,0,(SUM(OFFSET($I$76,0,AE$5-$I$5-$A130+1)))*$C130))</f>
        <v xml:space="preserve"> </v>
      </c>
      <c r="AF130" s="186" t="str">
        <f ca="1">IF(AF$5-$I$5&lt;$A130-1," ",IF(AF$5-$I$5+1&gt;'Primary Inputs Alt'!$C$17,0,(SUM(OFFSET($I$76,0,AF$5-$I$5-$A130+1)))*$C130))</f>
        <v xml:space="preserve"> </v>
      </c>
      <c r="AG130" s="186" t="str">
        <f ca="1">IF(AG$5-$I$5&lt;$A130-1," ",IF(AG$5-$I$5+1&gt;'Primary Inputs Alt'!$C$17,0,(SUM(OFFSET($I$76,0,AG$5-$I$5-$A130+1)))*$C130))</f>
        <v xml:space="preserve"> </v>
      </c>
      <c r="AH130" s="186" t="str">
        <f ca="1">IF(AH$5-$I$5&lt;$A130-1," ",IF(AH$5-$I$5+1&gt;'Primary Inputs Alt'!$C$17,0,(SUM(OFFSET($I$76,0,AH$5-$I$5-$A130+1)))*$C130))</f>
        <v xml:space="preserve"> </v>
      </c>
      <c r="AI130" s="186" t="str">
        <f ca="1">IF(AI$5-$I$5&lt;$A130-1," ",IF(AI$5-$I$5+1&gt;'Primary Inputs Alt'!$C$17,0,(SUM(OFFSET($I$76,0,AI$5-$I$5-$A130+1)))*$C130))</f>
        <v xml:space="preserve"> </v>
      </c>
      <c r="AJ130" s="186" t="str">
        <f ca="1">IF(AJ$5-$I$5&lt;$A130-1," ",IF(AJ$5-$I$5+1&gt;'Primary Inputs Alt'!$C$17,0,(SUM(OFFSET($I$76,0,AJ$5-$I$5-$A130+1)))*$C130))</f>
        <v xml:space="preserve"> </v>
      </c>
      <c r="AK130" s="186" t="str">
        <f ca="1">IF(AK$5-$I$5&lt;$A130-1," ",IF(AK$5-$I$5+1&gt;'Primary Inputs Alt'!$C$17,0,(SUM(OFFSET($I$76,0,AK$5-$I$5-$A130+1)))*$C130))</f>
        <v xml:space="preserve"> </v>
      </c>
      <c r="AL130" s="186" t="str">
        <f ca="1">IF(AL$5-$I$5&lt;$A130-1," ",IF(AL$5-$I$5+1&gt;'Primary Inputs Alt'!$C$17,0,(SUM(OFFSET($I$76,0,AL$5-$I$5-$A130+1)))*$C130))</f>
        <v xml:space="preserve"> </v>
      </c>
      <c r="AM130" s="186" t="str">
        <f ca="1">IF(AM$5-$I$5&lt;$A130-1," ",IF(AM$5-$I$5+1&gt;'Primary Inputs Alt'!$C$17,0,(SUM(OFFSET($I$76,0,AM$5-$I$5-$A130+1)))*$C130))</f>
        <v xml:space="preserve"> </v>
      </c>
      <c r="AN130" s="186" t="str">
        <f ca="1">IF(AN$5-$I$5&lt;$A130-1," ",IF(AN$5-$I$5+1&gt;'Primary Inputs Alt'!$C$17,0,(SUM(OFFSET($I$76,0,AN$5-$I$5-$A130+1)))*$C130))</f>
        <v xml:space="preserve"> </v>
      </c>
      <c r="AO130" s="186" t="str">
        <f ca="1">IF(AO$5-$I$5&lt;$A130-1," ",IF(AO$5-$I$5+1&gt;'Primary Inputs Alt'!$C$17,0,(SUM(OFFSET($I$76,0,AO$5-$I$5-$A130+1)))*$C130))</f>
        <v xml:space="preserve"> </v>
      </c>
      <c r="AP130" s="186" t="str">
        <f ca="1">IF(AP$5-$I$5&lt;$A130-1," ",IF(AP$5-$I$5+1&gt;'Primary Inputs Alt'!$C$17,0,(SUM(OFFSET($I$76,0,AP$5-$I$5-$A130+1)))*$C130))</f>
        <v xml:space="preserve"> </v>
      </c>
      <c r="AQ130" s="186" t="str">
        <f ca="1">IF(AQ$5-$I$5&lt;$A130-1," ",IF(AQ$5-$I$5+1&gt;'Primary Inputs Alt'!$C$17,0,(SUM(OFFSET($I$76,0,AQ$5-$I$5-$A130+1)))*$C130))</f>
        <v xml:space="preserve"> </v>
      </c>
      <c r="AR130" s="186" t="str">
        <f ca="1">IF(AR$5-$I$5&lt;$A130-1," ",IF(AR$5-$I$5+1&gt;'Primary Inputs Alt'!$C$17,0,(SUM(OFFSET($I$76,0,AR$5-$I$5-$A130+1)))*$C130))</f>
        <v xml:space="preserve"> </v>
      </c>
      <c r="AS130" s="186" t="str">
        <f ca="1">IF(AS$5-$I$5&lt;$A130-1," ",IF(AS$5-$I$5+1&gt;'Primary Inputs Alt'!$C$17,0,(SUM(OFFSET($I$76,0,AS$5-$I$5-$A130+1)))*$C130))</f>
        <v xml:space="preserve"> </v>
      </c>
      <c r="AT130" s="186" t="str">
        <f ca="1">IF(AT$5-$I$5&lt;$A130-1," ",IF(AT$5-$I$5+1&gt;'Primary Inputs Alt'!$C$17,0,(SUM(OFFSET($I$76,0,AT$5-$I$5-$A130+1)))*$C130))</f>
        <v xml:space="preserve"> </v>
      </c>
      <c r="AU130" s="186" t="str">
        <f ca="1">IF(AU$5-$I$5&lt;$A130-1," ",IF(AU$5-$I$5+1&gt;'Primary Inputs Alt'!$C$17,0,(SUM(OFFSET($I$76,0,AU$5-$I$5-$A130+1)))*$C130))</f>
        <v xml:space="preserve"> </v>
      </c>
      <c r="AV130" s="186" t="str">
        <f ca="1">IF(AV$5-$I$5&lt;$A130-1," ",IF(AV$5-$I$5+1&gt;'Primary Inputs Alt'!$C$17,0,(SUM(OFFSET($I$76,0,AV$5-$I$5-$A130+1)))*$C130))</f>
        <v xml:space="preserve"> </v>
      </c>
      <c r="AW130" s="186" t="str">
        <f ca="1">IF(AW$5-$I$5&lt;$A130-1," ",IF(AW$5-$I$5+1&gt;'Primary Inputs Alt'!$C$17,0,(SUM(OFFSET($I$76,0,AW$5-$I$5-$A130+1)))*$C130))</f>
        <v xml:space="preserve"> </v>
      </c>
      <c r="AX130" s="186" t="str">
        <f ca="1">IF(AX$5-$I$5&lt;$A130-1," ",IF(AX$5-$I$5+1&gt;'Primary Inputs Alt'!$C$17,0,(SUM(OFFSET($I$76,0,AX$5-$I$5-$A130+1)))*$C130))</f>
        <v xml:space="preserve"> </v>
      </c>
      <c r="AY130" s="186" t="str">
        <f ca="1">IF(AY$5-$I$5&lt;$A130-1," ",IF(AY$5-$I$5+1&gt;'Primary Inputs Alt'!$C$17,0,(SUM(OFFSET($I$76,0,AY$5-$I$5-$A130+1)))*$C130))</f>
        <v xml:space="preserve"> </v>
      </c>
      <c r="AZ130" s="186" t="str">
        <f ca="1">IF(AZ$5-$I$5&lt;$A130-1," ",IF(AZ$5-$I$5+1&gt;'Primary Inputs Alt'!$C$17,0,(SUM(OFFSET($I$76,0,AZ$5-$I$5-$A130+1)))*$C130))</f>
        <v xml:space="preserve"> </v>
      </c>
      <c r="BA130" s="186" t="str">
        <f ca="1">IF(BA$5-$I$5&lt;$A130-1," ",IF(BA$5-$I$5+1&gt;'Primary Inputs Alt'!$C$17,0,(SUM(OFFSET($I$76,0,BA$5-$I$5-$A130+1)))*$C130))</f>
        <v xml:space="preserve"> </v>
      </c>
      <c r="BB130" s="186" t="str">
        <f ca="1">IF(BB$5-$I$5&lt;$A130-1," ",IF(BB$5-$I$5+1&gt;'Primary Inputs Alt'!$C$17,0,(SUM(OFFSET($I$76,0,BB$5-$I$5-$A130+1)))*$C130))</f>
        <v xml:space="preserve"> </v>
      </c>
      <c r="BC130" s="186" t="str">
        <f ca="1">IF(BC$5-$I$5&lt;$A130-1," ",IF(BC$5-$I$5+1&gt;'Primary Inputs Alt'!$C$17,0,(SUM(OFFSET($I$76,0,BC$5-$I$5-$A130+1)))*$C130))</f>
        <v xml:space="preserve"> </v>
      </c>
      <c r="BD130" s="186" t="str">
        <f ca="1">IF(BD$5-$I$5&lt;$A130-1," ",IF(BD$5-$I$5+1&gt;'Primary Inputs Alt'!$C$17,0,(SUM(OFFSET($I$76,0,BD$5-$I$5-$A130+1)))*$C130))</f>
        <v xml:space="preserve"> </v>
      </c>
      <c r="BE130" s="186" t="str">
        <f ca="1">IF(BE$5-$I$5&lt;$A130-1," ",IF(BE$5-$I$5+1&gt;'Primary Inputs Alt'!$C$17,0,(SUM(OFFSET($I$76,0,BE$5-$I$5-$A130+1)))*$C130))</f>
        <v xml:space="preserve"> </v>
      </c>
      <c r="BF130" s="186">
        <f ca="1">IF(BF$5-$I$5&lt;$A130-1," ",IF(BF$5-$I$5+1&gt;'Primary Inputs Alt'!$C$17,0,(SUM(OFFSET($I$76,0,BF$5-$I$5-$A130+1)))*$C130))</f>
        <v>0</v>
      </c>
    </row>
    <row r="131" spans="1:104">
      <c r="H131" s="157" t="s">
        <v>156</v>
      </c>
      <c r="I131" s="155">
        <f ca="1">SUM(I81:I130)</f>
        <v>0</v>
      </c>
      <c r="J131" s="155">
        <f t="shared" ref="J131:BE131" ca="1" si="4">SUM(J81:J130)</f>
        <v>2846771.044998433</v>
      </c>
      <c r="K131" s="155">
        <f t="shared" ca="1" si="4"/>
        <v>20610.405483106984</v>
      </c>
      <c r="L131" s="155">
        <f t="shared" ca="1" si="4"/>
        <v>41220.810966213969</v>
      </c>
      <c r="M131" s="155">
        <f t="shared" ca="1" si="4"/>
        <v>41220.810966213969</v>
      </c>
      <c r="N131" s="155">
        <f t="shared" ca="1" si="4"/>
        <v>41220.810966213969</v>
      </c>
      <c r="O131" s="155">
        <f t="shared" ca="1" si="4"/>
        <v>41220.810966213969</v>
      </c>
      <c r="P131" s="155">
        <f t="shared" ca="1" si="4"/>
        <v>41220.810966213969</v>
      </c>
      <c r="Q131" s="155">
        <f t="shared" ca="1" si="4"/>
        <v>41220.810966213969</v>
      </c>
      <c r="R131" s="155">
        <f t="shared" ca="1" si="4"/>
        <v>41220.810966213969</v>
      </c>
      <c r="S131" s="155">
        <f t="shared" ca="1" si="4"/>
        <v>41220.810966213969</v>
      </c>
      <c r="T131" s="155">
        <f t="shared" ca="1" si="4"/>
        <v>41220.810966213969</v>
      </c>
      <c r="U131" s="155">
        <f t="shared" ca="1" si="4"/>
        <v>41220.810966213969</v>
      </c>
      <c r="V131" s="155">
        <f t="shared" ca="1" si="4"/>
        <v>41220.810966213969</v>
      </c>
      <c r="W131" s="155">
        <f t="shared" ca="1" si="4"/>
        <v>41220.810966213969</v>
      </c>
      <c r="X131" s="155">
        <f t="shared" ca="1" si="4"/>
        <v>41220.810966213969</v>
      </c>
      <c r="Y131" s="155">
        <f t="shared" ca="1" si="4"/>
        <v>41220.810966213969</v>
      </c>
      <c r="Z131" s="155">
        <f t="shared" ca="1" si="4"/>
        <v>41220.810966213969</v>
      </c>
      <c r="AA131" s="155">
        <f t="shared" ca="1" si="4"/>
        <v>41220.810966213969</v>
      </c>
      <c r="AB131" s="155">
        <f t="shared" ca="1" si="4"/>
        <v>41220.810966213969</v>
      </c>
      <c r="AC131" s="155">
        <f t="shared" ca="1" si="4"/>
        <v>41220.810966213969</v>
      </c>
      <c r="AD131" s="155">
        <f t="shared" ca="1" si="4"/>
        <v>41220.810966213969</v>
      </c>
      <c r="AE131" s="155">
        <f t="shared" ca="1" si="4"/>
        <v>41220.810966213969</v>
      </c>
      <c r="AF131" s="155">
        <f t="shared" ca="1" si="4"/>
        <v>41220.810966213969</v>
      </c>
      <c r="AG131" s="155">
        <f t="shared" ca="1" si="4"/>
        <v>41220.810966213969</v>
      </c>
      <c r="AH131" s="155">
        <f t="shared" ca="1" si="4"/>
        <v>41220.810966213969</v>
      </c>
      <c r="AI131" s="155">
        <f t="shared" ca="1" si="4"/>
        <v>41220.810966213969</v>
      </c>
      <c r="AJ131" s="155">
        <f t="shared" ca="1" si="4"/>
        <v>41220.810966213969</v>
      </c>
      <c r="AK131" s="155">
        <f t="shared" ca="1" si="4"/>
        <v>41220.810966213969</v>
      </c>
      <c r="AL131" s="155">
        <f t="shared" ca="1" si="4"/>
        <v>41220.810966213969</v>
      </c>
      <c r="AM131" s="155">
        <f t="shared" ca="1" si="4"/>
        <v>41220.810966213969</v>
      </c>
      <c r="AN131" s="155">
        <f t="shared" ca="1" si="4"/>
        <v>41220.810966213969</v>
      </c>
      <c r="AO131" s="155">
        <f t="shared" ca="1" si="4"/>
        <v>41220.810966213969</v>
      </c>
      <c r="AP131" s="155">
        <f t="shared" ca="1" si="4"/>
        <v>41220.810966213969</v>
      </c>
      <c r="AQ131" s="155">
        <f t="shared" ca="1" si="4"/>
        <v>41220.810966213969</v>
      </c>
      <c r="AR131" s="155">
        <f t="shared" ca="1" si="4"/>
        <v>41220.810966213969</v>
      </c>
      <c r="AS131" s="155">
        <f t="shared" ca="1" si="4"/>
        <v>41220.810966213969</v>
      </c>
      <c r="AT131" s="155">
        <f t="shared" ca="1" si="4"/>
        <v>41220.810966213969</v>
      </c>
      <c r="AU131" s="155">
        <f t="shared" ca="1" si="4"/>
        <v>41220.810966213969</v>
      </c>
      <c r="AV131" s="155">
        <f t="shared" ca="1" si="4"/>
        <v>41220.810966213969</v>
      </c>
      <c r="AW131" s="155">
        <f t="shared" ca="1" si="4"/>
        <v>41220.810966213969</v>
      </c>
      <c r="AX131" s="155">
        <f t="shared" ca="1" si="4"/>
        <v>41220.810966213969</v>
      </c>
      <c r="AY131" s="155">
        <f t="shared" ca="1" si="4"/>
        <v>41220.810966213969</v>
      </c>
      <c r="AZ131" s="155">
        <f t="shared" ca="1" si="4"/>
        <v>41220.810966213969</v>
      </c>
      <c r="BA131" s="155">
        <f t="shared" ca="1" si="4"/>
        <v>41220.810966213969</v>
      </c>
      <c r="BB131" s="155">
        <f t="shared" ca="1" si="4"/>
        <v>41220.810966213969</v>
      </c>
      <c r="BC131" s="155">
        <f t="shared" ca="1" si="4"/>
        <v>41220.810966213969</v>
      </c>
      <c r="BD131" s="155">
        <f t="shared" ca="1" si="4"/>
        <v>41220.810966213969</v>
      </c>
      <c r="BE131" s="155">
        <f t="shared" ca="1" si="4"/>
        <v>41220.810966213969</v>
      </c>
      <c r="BF131" s="155">
        <f ca="1">SUM(BF81:BF130)</f>
        <v>41220.810966213969</v>
      </c>
    </row>
    <row r="132" spans="1:104">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row>
    <row r="133" spans="1:104">
      <c r="B133" s="159" t="s">
        <v>162</v>
      </c>
      <c r="C133" s="159" t="s">
        <v>147</v>
      </c>
      <c r="I133" s="155"/>
      <c r="J133" s="155"/>
      <c r="K133" s="155"/>
      <c r="L133" s="155"/>
      <c r="M133" s="155"/>
      <c r="N133" s="155"/>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c r="BB133" s="155"/>
      <c r="BC133" s="155"/>
      <c r="BD133" s="155"/>
      <c r="BE133" s="155"/>
      <c r="BF133" s="155"/>
    </row>
    <row r="134" spans="1:104" s="153" customFormat="1">
      <c r="B134" s="153" t="s">
        <v>7</v>
      </c>
      <c r="C134" s="153">
        <f ca="1">C81</f>
        <v>0</v>
      </c>
      <c r="D134" s="160"/>
      <c r="E134" s="160"/>
      <c r="F134" s="160"/>
      <c r="G134" s="160"/>
      <c r="H134" s="160"/>
      <c r="I134" s="185">
        <f ca="1">IF(I$5-$I$5&lt;$A81-1," ",IF(I$5-$I$5+1&gt;'Primary Inputs Alt'!$C$17,0,(SUM(OFFSET($I$77,0,I$5-$I$5-$A81+1)))*$C134))</f>
        <v>0</v>
      </c>
      <c r="J134" s="185">
        <f ca="1">IF(J$5-$I$5&lt;$A81-1," ",IF(J$5-$I$5+1&gt;'Primary Inputs Alt'!$C$17,0,(SUM(OFFSET($I$77,0,J$5-$I$5-$A81+1)))*$C134))</f>
        <v>0</v>
      </c>
      <c r="K134" s="185">
        <f ca="1">IF(K$5-$I$5&lt;$A81-1," ",IF(K$5-$I$5+1&gt;'Primary Inputs Alt'!$C$17,0,(SUM(OFFSET($I$77,0,K$5-$I$5-$A81+1)))*$C134))</f>
        <v>0</v>
      </c>
      <c r="L134" s="185">
        <f ca="1">IF(L$5-$I$5&lt;$A81-1," ",IF(L$5-$I$5+1&gt;'Primary Inputs Alt'!$C$17,0,(SUM(OFFSET($I$77,0,L$5-$I$5-$A81+1)))*$C134))</f>
        <v>0</v>
      </c>
      <c r="M134" s="185">
        <f ca="1">IF(M$5-$I$5&lt;$A81-1," ",IF(M$5-$I$5+1&gt;'Primary Inputs Alt'!$C$17,0,(SUM(OFFSET($I$77,0,M$5-$I$5-$A81+1)))*$C134))</f>
        <v>0</v>
      </c>
      <c r="N134" s="185">
        <f ca="1">IF(N$5-$I$5&lt;$A81-1," ",IF(N$5-$I$5+1&gt;'Primary Inputs Alt'!$C$17,0,(SUM(OFFSET($I$77,0,N$5-$I$5-$A81+1)))*$C134))</f>
        <v>0</v>
      </c>
      <c r="O134" s="185">
        <f ca="1">IF(O$5-$I$5&lt;$A81-1," ",IF(O$5-$I$5+1&gt;'Primary Inputs Alt'!$C$17,0,(SUM(OFFSET($I$77,0,O$5-$I$5-$A81+1)))*$C134))</f>
        <v>0</v>
      </c>
      <c r="P134" s="185">
        <f ca="1">IF(P$5-$I$5&lt;$A81-1," ",IF(P$5-$I$5+1&gt;'Primary Inputs Alt'!$C$17,0,(SUM(OFFSET($I$77,0,P$5-$I$5-$A81+1)))*$C134))</f>
        <v>0</v>
      </c>
      <c r="Q134" s="185">
        <f ca="1">IF(Q$5-$I$5&lt;$A81-1," ",IF(Q$5-$I$5+1&gt;'Primary Inputs Alt'!$C$17,0,(SUM(OFFSET($I$77,0,Q$5-$I$5-$A81+1)))*$C134))</f>
        <v>0</v>
      </c>
      <c r="R134" s="185">
        <f ca="1">IF(R$5-$I$5&lt;$A81-1," ",IF(R$5-$I$5+1&gt;'Primary Inputs Alt'!$C$17,0,(SUM(OFFSET($I$77,0,R$5-$I$5-$A81+1)))*$C134))</f>
        <v>0</v>
      </c>
      <c r="S134" s="185">
        <f ca="1">IF(S$5-$I$5&lt;$A81-1," ",IF(S$5-$I$5+1&gt;'Primary Inputs Alt'!$C$17,0,(SUM(OFFSET($I$77,0,S$5-$I$5-$A81+1)))*$C134))</f>
        <v>0</v>
      </c>
      <c r="T134" s="185">
        <f ca="1">IF(T$5-$I$5&lt;$A81-1," ",IF(T$5-$I$5+1&gt;'Primary Inputs Alt'!$C$17,0,(SUM(OFFSET($I$77,0,T$5-$I$5-$A81+1)))*$C134))</f>
        <v>0</v>
      </c>
      <c r="U134" s="185">
        <f ca="1">IF(U$5-$I$5&lt;$A81-1," ",IF(U$5-$I$5+1&gt;'Primary Inputs Alt'!$C$17,0,(SUM(OFFSET($I$77,0,U$5-$I$5-$A81+1)))*$C134))</f>
        <v>0</v>
      </c>
      <c r="V134" s="185">
        <f ca="1">IF(V$5-$I$5&lt;$A81-1," ",IF(V$5-$I$5+1&gt;'Primary Inputs Alt'!$C$17,0,(SUM(OFFSET($I$77,0,V$5-$I$5-$A81+1)))*$C134))</f>
        <v>0</v>
      </c>
      <c r="W134" s="185">
        <f ca="1">IF(W$5-$I$5&lt;$A81-1," ",IF(W$5-$I$5+1&gt;'Primary Inputs Alt'!$C$17,0,(SUM(OFFSET($I$77,0,W$5-$I$5-$A81+1)))*$C134))</f>
        <v>0</v>
      </c>
      <c r="X134" s="185">
        <f ca="1">IF(X$5-$I$5&lt;$A81-1," ",IF(X$5-$I$5+1&gt;'Primary Inputs Alt'!$C$17,0,(SUM(OFFSET($I$77,0,X$5-$I$5-$A81+1)))*$C134))</f>
        <v>0</v>
      </c>
      <c r="Y134" s="185">
        <f ca="1">IF(Y$5-$I$5&lt;$A81-1," ",IF(Y$5-$I$5+1&gt;'Primary Inputs Alt'!$C$17,0,(SUM(OFFSET($I$77,0,Y$5-$I$5-$A81+1)))*$C134))</f>
        <v>0</v>
      </c>
      <c r="Z134" s="185">
        <f ca="1">IF(Z$5-$I$5&lt;$A81-1," ",IF(Z$5-$I$5+1&gt;'Primary Inputs Alt'!$C$17,0,(SUM(OFFSET($I$77,0,Z$5-$I$5-$A81+1)))*$C134))</f>
        <v>0</v>
      </c>
      <c r="AA134" s="185">
        <f ca="1">IF(AA$5-$I$5&lt;$A81-1," ",IF(AA$5-$I$5+1&gt;'Primary Inputs Alt'!$C$17,0,(SUM(OFFSET($I$77,0,AA$5-$I$5-$A81+1)))*$C134))</f>
        <v>0</v>
      </c>
      <c r="AB134" s="185">
        <f ca="1">IF(AB$5-$I$5&lt;$A81-1," ",IF(AB$5-$I$5+1&gt;'Primary Inputs Alt'!$C$17,0,(SUM(OFFSET($I$77,0,AB$5-$I$5-$A81+1)))*$C134))</f>
        <v>0</v>
      </c>
      <c r="AC134" s="185">
        <f ca="1">IF(AC$5-$I$5&lt;$A81-1," ",IF(AC$5-$I$5+1&gt;'Primary Inputs Alt'!$C$17,0,(SUM(OFFSET($I$77,0,AC$5-$I$5-$A81+1)))*$C134))</f>
        <v>0</v>
      </c>
      <c r="AD134" s="185">
        <f ca="1">IF(AD$5-$I$5&lt;$A81-1," ",IF(AD$5-$I$5+1&gt;'Primary Inputs Alt'!$C$17,0,(SUM(OFFSET($I$77,0,AD$5-$I$5-$A81+1)))*$C134))</f>
        <v>0</v>
      </c>
      <c r="AE134" s="185">
        <f ca="1">IF(AE$5-$I$5&lt;$A81-1," ",IF(AE$5-$I$5+1&gt;'Primary Inputs Alt'!$C$17,0,(SUM(OFFSET($I$77,0,AE$5-$I$5-$A81+1)))*$C134))</f>
        <v>0</v>
      </c>
      <c r="AF134" s="185">
        <f ca="1">IF(AF$5-$I$5&lt;$A81-1," ",IF(AF$5-$I$5+1&gt;'Primary Inputs Alt'!$C$17,0,(SUM(OFFSET($I$77,0,AF$5-$I$5-$A81+1)))*$C134))</f>
        <v>0</v>
      </c>
      <c r="AG134" s="185">
        <f ca="1">IF(AG$5-$I$5&lt;$A81-1," ",IF(AG$5-$I$5+1&gt;'Primary Inputs Alt'!$C$17,0,(SUM(OFFSET($I$77,0,AG$5-$I$5-$A81+1)))*$C134))</f>
        <v>0</v>
      </c>
      <c r="AH134" s="185">
        <f ca="1">IF(AH$5-$I$5&lt;$A81-1," ",IF(AH$5-$I$5+1&gt;'Primary Inputs Alt'!$C$17,0,(SUM(OFFSET($I$77,0,AH$5-$I$5-$A81+1)))*$C134))</f>
        <v>0</v>
      </c>
      <c r="AI134" s="185">
        <f ca="1">IF(AI$5-$I$5&lt;$A81-1," ",IF(AI$5-$I$5+1&gt;'Primary Inputs Alt'!$C$17,0,(SUM(OFFSET($I$77,0,AI$5-$I$5-$A81+1)))*$C134))</f>
        <v>0</v>
      </c>
      <c r="AJ134" s="185">
        <f ca="1">IF(AJ$5-$I$5&lt;$A81-1," ",IF(AJ$5-$I$5+1&gt;'Primary Inputs Alt'!$C$17,0,(SUM(OFFSET($I$77,0,AJ$5-$I$5-$A81+1)))*$C134))</f>
        <v>0</v>
      </c>
      <c r="AK134" s="185">
        <f ca="1">IF(AK$5-$I$5&lt;$A81-1," ",IF(AK$5-$I$5+1&gt;'Primary Inputs Alt'!$C$17,0,(SUM(OFFSET($I$77,0,AK$5-$I$5-$A81+1)))*$C134))</f>
        <v>0</v>
      </c>
      <c r="AL134" s="185">
        <f ca="1">IF(AL$5-$I$5&lt;$A81-1," ",IF(AL$5-$I$5+1&gt;'Primary Inputs Alt'!$C$17,0,(SUM(OFFSET($I$77,0,AL$5-$I$5-$A81+1)))*$C134))</f>
        <v>0</v>
      </c>
      <c r="AM134" s="185">
        <f ca="1">IF(AM$5-$I$5&lt;$A81-1," ",IF(AM$5-$I$5+1&gt;'Primary Inputs Alt'!$C$17,0,(SUM(OFFSET($I$77,0,AM$5-$I$5-$A81+1)))*$C134))</f>
        <v>0</v>
      </c>
      <c r="AN134" s="185">
        <f ca="1">IF(AN$5-$I$5&lt;$A81-1," ",IF(AN$5-$I$5+1&gt;'Primary Inputs Alt'!$C$17,0,(SUM(OFFSET($I$77,0,AN$5-$I$5-$A81+1)))*$C134))</f>
        <v>0</v>
      </c>
      <c r="AO134" s="185">
        <f ca="1">IF(AO$5-$I$5&lt;$A81-1," ",IF(AO$5-$I$5+1&gt;'Primary Inputs Alt'!$C$17,0,(SUM(OFFSET($I$77,0,AO$5-$I$5-$A81+1)))*$C134))</f>
        <v>0</v>
      </c>
      <c r="AP134" s="185">
        <f ca="1">IF(AP$5-$I$5&lt;$A81-1," ",IF(AP$5-$I$5+1&gt;'Primary Inputs Alt'!$C$17,0,(SUM(OFFSET($I$77,0,AP$5-$I$5-$A81+1)))*$C134))</f>
        <v>0</v>
      </c>
      <c r="AQ134" s="185">
        <f ca="1">IF(AQ$5-$I$5&lt;$A81-1," ",IF(AQ$5-$I$5+1&gt;'Primary Inputs Alt'!$C$17,0,(SUM(OFFSET($I$77,0,AQ$5-$I$5-$A81+1)))*$C134))</f>
        <v>0</v>
      </c>
      <c r="AR134" s="185">
        <f ca="1">IF(AR$5-$I$5&lt;$A81-1," ",IF(AR$5-$I$5+1&gt;'Primary Inputs Alt'!$C$17,0,(SUM(OFFSET($I$77,0,AR$5-$I$5-$A81+1)))*$C134))</f>
        <v>0</v>
      </c>
      <c r="AS134" s="185">
        <f ca="1">IF(AS$5-$I$5&lt;$A81-1," ",IF(AS$5-$I$5+1&gt;'Primary Inputs Alt'!$C$17,0,(SUM(OFFSET($I$77,0,AS$5-$I$5-$A81+1)))*$C134))</f>
        <v>0</v>
      </c>
      <c r="AT134" s="185">
        <f ca="1">IF(AT$5-$I$5&lt;$A81-1," ",IF(AT$5-$I$5+1&gt;'Primary Inputs Alt'!$C$17,0,(SUM(OFFSET($I$77,0,AT$5-$I$5-$A81+1)))*$C134))</f>
        <v>0</v>
      </c>
      <c r="AU134" s="185">
        <f ca="1">IF(AU$5-$I$5&lt;$A81-1," ",IF(AU$5-$I$5+1&gt;'Primary Inputs Alt'!$C$17,0,(SUM(OFFSET($I$77,0,AU$5-$I$5-$A81+1)))*$C134))</f>
        <v>0</v>
      </c>
      <c r="AV134" s="185">
        <f ca="1">IF(AV$5-$I$5&lt;$A81-1," ",IF(AV$5-$I$5+1&gt;'Primary Inputs Alt'!$C$17,0,(SUM(OFFSET($I$77,0,AV$5-$I$5-$A81+1)))*$C134))</f>
        <v>0</v>
      </c>
      <c r="AW134" s="185">
        <f ca="1">IF(AW$5-$I$5&lt;$A81-1," ",IF(AW$5-$I$5+1&gt;'Primary Inputs Alt'!$C$17,0,(SUM(OFFSET($I$77,0,AW$5-$I$5-$A81+1)))*$C134))</f>
        <v>0</v>
      </c>
      <c r="AX134" s="185">
        <f ca="1">IF(AX$5-$I$5&lt;$A81-1," ",IF(AX$5-$I$5+1&gt;'Primary Inputs Alt'!$C$17,0,(SUM(OFFSET($I$77,0,AX$5-$I$5-$A81+1)))*$C134))</f>
        <v>0</v>
      </c>
      <c r="AY134" s="185">
        <f ca="1">IF(AY$5-$I$5&lt;$A81-1," ",IF(AY$5-$I$5+1&gt;'Primary Inputs Alt'!$C$17,0,(SUM(OFFSET($I$77,0,AY$5-$I$5-$A81+1)))*$C134))</f>
        <v>0</v>
      </c>
      <c r="AZ134" s="185">
        <f ca="1">IF(AZ$5-$I$5&lt;$A81-1," ",IF(AZ$5-$I$5+1&gt;'Primary Inputs Alt'!$C$17,0,(SUM(OFFSET($I$77,0,AZ$5-$I$5-$A81+1)))*$C134))</f>
        <v>0</v>
      </c>
      <c r="BA134" s="185">
        <f ca="1">IF(BA$5-$I$5&lt;$A81-1," ",IF(BA$5-$I$5+1&gt;'Primary Inputs Alt'!$C$17,0,(SUM(OFFSET($I$77,0,BA$5-$I$5-$A81+1)))*$C134))</f>
        <v>0</v>
      </c>
      <c r="BB134" s="185">
        <f ca="1">IF(BB$5-$I$5&lt;$A81-1," ",IF(BB$5-$I$5+1&gt;'Primary Inputs Alt'!$C$17,0,(SUM(OFFSET($I$77,0,BB$5-$I$5-$A81+1)))*$C134))</f>
        <v>0</v>
      </c>
      <c r="BC134" s="185">
        <f ca="1">IF(BC$5-$I$5&lt;$A81-1," ",IF(BC$5-$I$5+1&gt;'Primary Inputs Alt'!$C$17,0,(SUM(OFFSET($I$77,0,BC$5-$I$5-$A81+1)))*$C134))</f>
        <v>0</v>
      </c>
      <c r="BD134" s="185">
        <f ca="1">IF(BD$5-$I$5&lt;$A81-1," ",IF(BD$5-$I$5+1&gt;'Primary Inputs Alt'!$C$17,0,(SUM(OFFSET($I$77,0,BD$5-$I$5-$A81+1)))*$C134))</f>
        <v>0</v>
      </c>
      <c r="BE134" s="185">
        <f ca="1">IF(BE$5-$I$5&lt;$A81-1," ",IF(BE$5-$I$5+1&gt;'Primary Inputs Alt'!$C$17,0,(SUM(OFFSET($I$77,0,BE$5-$I$5-$A81+1)))*$C134))</f>
        <v>0</v>
      </c>
      <c r="BF134" s="185">
        <f ca="1">IF(BF$5-$I$5&lt;$A81-1," ",IF(BF$5-$I$5+1&gt;'Primary Inputs Alt'!$C$17,0,(SUM(OFFSET($I$77,0,BF$5-$I$5-$A81+1)))*$C134))</f>
        <v>0</v>
      </c>
    </row>
    <row r="135" spans="1:104">
      <c r="B135" s="134" t="s">
        <v>8</v>
      </c>
      <c r="C135" s="134">
        <f ca="1">C82</f>
        <v>792</v>
      </c>
      <c r="I135" s="186" t="str">
        <f ca="1">IF(I$5-$I$5&lt;$A82-1," ",IF(I$5-$I$5+1&gt;'Primary Inputs Alt'!$C$17,0,(SUM(OFFSET($I$77,0,I$5-$I$5-$A82+1)))*$C135))</f>
        <v xml:space="preserve"> </v>
      </c>
      <c r="J135" s="186">
        <f ca="1">IF(J$5-$I$5&lt;$A82-1," ",IF(J$5-$I$5+1&gt;'Primary Inputs Alt'!$C$17,0,(SUM(OFFSET($I$77,0,J$5-$I$5-$A82+1)))*$C135))</f>
        <v>34842672.984630331</v>
      </c>
      <c r="K135" s="186">
        <f ca="1">IF(K$5-$I$5&lt;$A82-1," ",IF(K$5-$I$5+1&gt;'Primary Inputs Alt'!$C$17,0,(SUM(OFFSET($I$77,0,K$5-$I$5-$A82+1)))*$C135))</f>
        <v>6870.1351610356614</v>
      </c>
      <c r="L135" s="186">
        <f ca="1">IF(L$5-$I$5&lt;$A82-1," ",IF(L$5-$I$5+1&gt;'Primary Inputs Alt'!$C$17,0,(SUM(OFFSET($I$77,0,L$5-$I$5-$A82+1)))*$C135))</f>
        <v>13740.270322071323</v>
      </c>
      <c r="M135" s="186">
        <f ca="1">IF(M$5-$I$5&lt;$A82-1," ",IF(M$5-$I$5+1&gt;'Primary Inputs Alt'!$C$17,0,(SUM(OFFSET($I$77,0,M$5-$I$5-$A82+1)))*$C135))</f>
        <v>13740.270322071323</v>
      </c>
      <c r="N135" s="186">
        <f ca="1">IF(N$5-$I$5&lt;$A82-1," ",IF(N$5-$I$5+1&gt;'Primary Inputs Alt'!$C$17,0,(SUM(OFFSET($I$77,0,N$5-$I$5-$A82+1)))*$C135))</f>
        <v>13740.270322071323</v>
      </c>
      <c r="O135" s="186">
        <f ca="1">IF(O$5-$I$5&lt;$A82-1," ",IF(O$5-$I$5+1&gt;'Primary Inputs Alt'!$C$17,0,(SUM(OFFSET($I$77,0,O$5-$I$5-$A82+1)))*$C135))</f>
        <v>13740.270322071323</v>
      </c>
      <c r="P135" s="186">
        <f ca="1">IF(P$5-$I$5&lt;$A82-1," ",IF(P$5-$I$5+1&gt;'Primary Inputs Alt'!$C$17,0,(SUM(OFFSET($I$77,0,P$5-$I$5-$A82+1)))*$C135))</f>
        <v>13740.270322071323</v>
      </c>
      <c r="Q135" s="186">
        <f ca="1">IF(Q$5-$I$5&lt;$A82-1," ",IF(Q$5-$I$5+1&gt;'Primary Inputs Alt'!$C$17,0,(SUM(OFFSET($I$77,0,Q$5-$I$5-$A82+1)))*$C135))</f>
        <v>13740.270322071323</v>
      </c>
      <c r="R135" s="186">
        <f ca="1">IF(R$5-$I$5&lt;$A82-1," ",IF(R$5-$I$5+1&gt;'Primary Inputs Alt'!$C$17,0,(SUM(OFFSET($I$77,0,R$5-$I$5-$A82+1)))*$C135))</f>
        <v>13740.270322071323</v>
      </c>
      <c r="S135" s="186">
        <f ca="1">IF(S$5-$I$5&lt;$A82-1," ",IF(S$5-$I$5+1&gt;'Primary Inputs Alt'!$C$17,0,(SUM(OFFSET($I$77,0,S$5-$I$5-$A82+1)))*$C135))</f>
        <v>13740.270322071323</v>
      </c>
      <c r="T135" s="186">
        <f ca="1">IF(T$5-$I$5&lt;$A82-1," ",IF(T$5-$I$5+1&gt;'Primary Inputs Alt'!$C$17,0,(SUM(OFFSET($I$77,0,T$5-$I$5-$A82+1)))*$C135))</f>
        <v>13740.270322071323</v>
      </c>
      <c r="U135" s="186">
        <f ca="1">IF(U$5-$I$5&lt;$A82-1," ",IF(U$5-$I$5+1&gt;'Primary Inputs Alt'!$C$17,0,(SUM(OFFSET($I$77,0,U$5-$I$5-$A82+1)))*$C135))</f>
        <v>13740.270322071323</v>
      </c>
      <c r="V135" s="186">
        <f ca="1">IF(V$5-$I$5&lt;$A82-1," ",IF(V$5-$I$5+1&gt;'Primary Inputs Alt'!$C$17,0,(SUM(OFFSET($I$77,0,V$5-$I$5-$A82+1)))*$C135))</f>
        <v>13740.270322071323</v>
      </c>
      <c r="W135" s="186">
        <f ca="1">IF(W$5-$I$5&lt;$A82-1," ",IF(W$5-$I$5+1&gt;'Primary Inputs Alt'!$C$17,0,(SUM(OFFSET($I$77,0,W$5-$I$5-$A82+1)))*$C135))</f>
        <v>13740.270322071323</v>
      </c>
      <c r="X135" s="186">
        <f ca="1">IF(X$5-$I$5&lt;$A82-1," ",IF(X$5-$I$5+1&gt;'Primary Inputs Alt'!$C$17,0,(SUM(OFFSET($I$77,0,X$5-$I$5-$A82+1)))*$C135))</f>
        <v>13740.270322071323</v>
      </c>
      <c r="Y135" s="186">
        <f ca="1">IF(Y$5-$I$5&lt;$A82-1," ",IF(Y$5-$I$5+1&gt;'Primary Inputs Alt'!$C$17,0,(SUM(OFFSET($I$77,0,Y$5-$I$5-$A82+1)))*$C135))</f>
        <v>13740.270322071323</v>
      </c>
      <c r="Z135" s="186">
        <f ca="1">IF(Z$5-$I$5&lt;$A82-1," ",IF(Z$5-$I$5+1&gt;'Primary Inputs Alt'!$C$17,0,(SUM(OFFSET($I$77,0,Z$5-$I$5-$A82+1)))*$C135))</f>
        <v>13740.270322071323</v>
      </c>
      <c r="AA135" s="186">
        <f ca="1">IF(AA$5-$I$5&lt;$A82-1," ",IF(AA$5-$I$5+1&gt;'Primary Inputs Alt'!$C$17,0,(SUM(OFFSET($I$77,0,AA$5-$I$5-$A82+1)))*$C135))</f>
        <v>13740.270322071323</v>
      </c>
      <c r="AB135" s="186">
        <f ca="1">IF(AB$5-$I$5&lt;$A82-1," ",IF(AB$5-$I$5+1&gt;'Primary Inputs Alt'!$C$17,0,(SUM(OFFSET($I$77,0,AB$5-$I$5-$A82+1)))*$C135))</f>
        <v>13740.270322071323</v>
      </c>
      <c r="AC135" s="186">
        <f ca="1">IF(AC$5-$I$5&lt;$A82-1," ",IF(AC$5-$I$5+1&gt;'Primary Inputs Alt'!$C$17,0,(SUM(OFFSET($I$77,0,AC$5-$I$5-$A82+1)))*$C135))</f>
        <v>13740.270322071323</v>
      </c>
      <c r="AD135" s="186">
        <f ca="1">IF(AD$5-$I$5&lt;$A82-1," ",IF(AD$5-$I$5+1&gt;'Primary Inputs Alt'!$C$17,0,(SUM(OFFSET($I$77,0,AD$5-$I$5-$A82+1)))*$C135))</f>
        <v>13740.270322071323</v>
      </c>
      <c r="AE135" s="186">
        <f ca="1">IF(AE$5-$I$5&lt;$A82-1," ",IF(AE$5-$I$5+1&gt;'Primary Inputs Alt'!$C$17,0,(SUM(OFFSET($I$77,0,AE$5-$I$5-$A82+1)))*$C135))</f>
        <v>13740.270322071323</v>
      </c>
      <c r="AF135" s="186">
        <f ca="1">IF(AF$5-$I$5&lt;$A82-1," ",IF(AF$5-$I$5+1&gt;'Primary Inputs Alt'!$C$17,0,(SUM(OFFSET($I$77,0,AF$5-$I$5-$A82+1)))*$C135))</f>
        <v>13740.270322071323</v>
      </c>
      <c r="AG135" s="186">
        <f ca="1">IF(AG$5-$I$5&lt;$A82-1," ",IF(AG$5-$I$5+1&gt;'Primary Inputs Alt'!$C$17,0,(SUM(OFFSET($I$77,0,AG$5-$I$5-$A82+1)))*$C135))</f>
        <v>13740.270322071323</v>
      </c>
      <c r="AH135" s="186">
        <f ca="1">IF(AH$5-$I$5&lt;$A82-1," ",IF(AH$5-$I$5+1&gt;'Primary Inputs Alt'!$C$17,0,(SUM(OFFSET($I$77,0,AH$5-$I$5-$A82+1)))*$C135))</f>
        <v>13740.270322071323</v>
      </c>
      <c r="AI135" s="186">
        <f ca="1">IF(AI$5-$I$5&lt;$A82-1," ",IF(AI$5-$I$5+1&gt;'Primary Inputs Alt'!$C$17,0,(SUM(OFFSET($I$77,0,AI$5-$I$5-$A82+1)))*$C135))</f>
        <v>13740.270322071323</v>
      </c>
      <c r="AJ135" s="186">
        <f ca="1">IF(AJ$5-$I$5&lt;$A82-1," ",IF(AJ$5-$I$5+1&gt;'Primary Inputs Alt'!$C$17,0,(SUM(OFFSET($I$77,0,AJ$5-$I$5-$A82+1)))*$C135))</f>
        <v>13740.270322071323</v>
      </c>
      <c r="AK135" s="186">
        <f ca="1">IF(AK$5-$I$5&lt;$A82-1," ",IF(AK$5-$I$5+1&gt;'Primary Inputs Alt'!$C$17,0,(SUM(OFFSET($I$77,0,AK$5-$I$5-$A82+1)))*$C135))</f>
        <v>13740.270322071323</v>
      </c>
      <c r="AL135" s="186">
        <f ca="1">IF(AL$5-$I$5&lt;$A82-1," ",IF(AL$5-$I$5+1&gt;'Primary Inputs Alt'!$C$17,0,(SUM(OFFSET($I$77,0,AL$5-$I$5-$A82+1)))*$C135))</f>
        <v>13740.270322071323</v>
      </c>
      <c r="AM135" s="186">
        <f ca="1">IF(AM$5-$I$5&lt;$A82-1," ",IF(AM$5-$I$5+1&gt;'Primary Inputs Alt'!$C$17,0,(SUM(OFFSET($I$77,0,AM$5-$I$5-$A82+1)))*$C135))</f>
        <v>13740.270322071323</v>
      </c>
      <c r="AN135" s="186">
        <f ca="1">IF(AN$5-$I$5&lt;$A82-1," ",IF(AN$5-$I$5+1&gt;'Primary Inputs Alt'!$C$17,0,(SUM(OFFSET($I$77,0,AN$5-$I$5-$A82+1)))*$C135))</f>
        <v>13740.270322071323</v>
      </c>
      <c r="AO135" s="186">
        <f ca="1">IF(AO$5-$I$5&lt;$A82-1," ",IF(AO$5-$I$5+1&gt;'Primary Inputs Alt'!$C$17,0,(SUM(OFFSET($I$77,0,AO$5-$I$5-$A82+1)))*$C135))</f>
        <v>13740.270322071323</v>
      </c>
      <c r="AP135" s="186">
        <f ca="1">IF(AP$5-$I$5&lt;$A82-1," ",IF(AP$5-$I$5+1&gt;'Primary Inputs Alt'!$C$17,0,(SUM(OFFSET($I$77,0,AP$5-$I$5-$A82+1)))*$C135))</f>
        <v>13740.270322071323</v>
      </c>
      <c r="AQ135" s="186">
        <f ca="1">IF(AQ$5-$I$5&lt;$A82-1," ",IF(AQ$5-$I$5+1&gt;'Primary Inputs Alt'!$C$17,0,(SUM(OFFSET($I$77,0,AQ$5-$I$5-$A82+1)))*$C135))</f>
        <v>13740.270322071323</v>
      </c>
      <c r="AR135" s="186">
        <f ca="1">IF(AR$5-$I$5&lt;$A82-1," ",IF(AR$5-$I$5+1&gt;'Primary Inputs Alt'!$C$17,0,(SUM(OFFSET($I$77,0,AR$5-$I$5-$A82+1)))*$C135))</f>
        <v>13740.270322071323</v>
      </c>
      <c r="AS135" s="186">
        <f ca="1">IF(AS$5-$I$5&lt;$A82-1," ",IF(AS$5-$I$5+1&gt;'Primary Inputs Alt'!$C$17,0,(SUM(OFFSET($I$77,0,AS$5-$I$5-$A82+1)))*$C135))</f>
        <v>13740.270322071323</v>
      </c>
      <c r="AT135" s="186">
        <f ca="1">IF(AT$5-$I$5&lt;$A82-1," ",IF(AT$5-$I$5+1&gt;'Primary Inputs Alt'!$C$17,0,(SUM(OFFSET($I$77,0,AT$5-$I$5-$A82+1)))*$C135))</f>
        <v>13740.270322071323</v>
      </c>
      <c r="AU135" s="186">
        <f ca="1">IF(AU$5-$I$5&lt;$A82-1," ",IF(AU$5-$I$5+1&gt;'Primary Inputs Alt'!$C$17,0,(SUM(OFFSET($I$77,0,AU$5-$I$5-$A82+1)))*$C135))</f>
        <v>13740.270322071323</v>
      </c>
      <c r="AV135" s="186">
        <f ca="1">IF(AV$5-$I$5&lt;$A82-1," ",IF(AV$5-$I$5+1&gt;'Primary Inputs Alt'!$C$17,0,(SUM(OFFSET($I$77,0,AV$5-$I$5-$A82+1)))*$C135))</f>
        <v>13740.270322071323</v>
      </c>
      <c r="AW135" s="186">
        <f ca="1">IF(AW$5-$I$5&lt;$A82-1," ",IF(AW$5-$I$5+1&gt;'Primary Inputs Alt'!$C$17,0,(SUM(OFFSET($I$77,0,AW$5-$I$5-$A82+1)))*$C135))</f>
        <v>13740.270322071323</v>
      </c>
      <c r="AX135" s="186">
        <f ca="1">IF(AX$5-$I$5&lt;$A82-1," ",IF(AX$5-$I$5+1&gt;'Primary Inputs Alt'!$C$17,0,(SUM(OFFSET($I$77,0,AX$5-$I$5-$A82+1)))*$C135))</f>
        <v>13740.270322071323</v>
      </c>
      <c r="AY135" s="186">
        <f ca="1">IF(AY$5-$I$5&lt;$A82-1," ",IF(AY$5-$I$5+1&gt;'Primary Inputs Alt'!$C$17,0,(SUM(OFFSET($I$77,0,AY$5-$I$5-$A82+1)))*$C135))</f>
        <v>13740.270322071323</v>
      </c>
      <c r="AZ135" s="186">
        <f ca="1">IF(AZ$5-$I$5&lt;$A82-1," ",IF(AZ$5-$I$5+1&gt;'Primary Inputs Alt'!$C$17,0,(SUM(OFFSET($I$77,0,AZ$5-$I$5-$A82+1)))*$C135))</f>
        <v>13740.270322071323</v>
      </c>
      <c r="BA135" s="186">
        <f ca="1">IF(BA$5-$I$5&lt;$A82-1," ",IF(BA$5-$I$5+1&gt;'Primary Inputs Alt'!$C$17,0,(SUM(OFFSET($I$77,0,BA$5-$I$5-$A82+1)))*$C135))</f>
        <v>13740.270322071323</v>
      </c>
      <c r="BB135" s="186">
        <f ca="1">IF(BB$5-$I$5&lt;$A82-1," ",IF(BB$5-$I$5+1&gt;'Primary Inputs Alt'!$C$17,0,(SUM(OFFSET($I$77,0,BB$5-$I$5-$A82+1)))*$C135))</f>
        <v>13740.270322071323</v>
      </c>
      <c r="BC135" s="186">
        <f ca="1">IF(BC$5-$I$5&lt;$A82-1," ",IF(BC$5-$I$5+1&gt;'Primary Inputs Alt'!$C$17,0,(SUM(OFFSET($I$77,0,BC$5-$I$5-$A82+1)))*$C135))</f>
        <v>13740.270322071323</v>
      </c>
      <c r="BD135" s="186">
        <f ca="1">IF(BD$5-$I$5&lt;$A82-1," ",IF(BD$5-$I$5+1&gt;'Primary Inputs Alt'!$C$17,0,(SUM(OFFSET($I$77,0,BD$5-$I$5-$A82+1)))*$C135))</f>
        <v>13740.270322071323</v>
      </c>
      <c r="BE135" s="186">
        <f ca="1">IF(BE$5-$I$5&lt;$A82-1," ",IF(BE$5-$I$5+1&gt;'Primary Inputs Alt'!$C$17,0,(SUM(OFFSET($I$77,0,BE$5-$I$5-$A82+1)))*$C135))</f>
        <v>13740.270322071323</v>
      </c>
      <c r="BF135" s="186">
        <f ca="1">IF(BF$5-$I$5&lt;$A82-1," ",IF(BF$5-$I$5+1&gt;'Primary Inputs Alt'!$C$17,0,(SUM(OFFSET($I$77,0,BF$5-$I$5-$A82+1)))*$C135))</f>
        <v>13740.270322071323</v>
      </c>
    </row>
    <row r="136" spans="1:104">
      <c r="B136" s="134" t="s">
        <v>9</v>
      </c>
      <c r="C136" s="134">
        <f t="shared" ref="C136:C183" ca="1" si="5">C83</f>
        <v>0</v>
      </c>
      <c r="I136" s="186" t="str">
        <f ca="1">IF(I$5-$I$5&lt;$A83-1," ",IF(I$5-$I$5+1&gt;'Primary Inputs Alt'!$C$17,0,(SUM(OFFSET($I$77,0,I$5-$I$5-$A83+1)))*$C136))</f>
        <v xml:space="preserve"> </v>
      </c>
      <c r="J136" s="186" t="str">
        <f ca="1">IF(J$5-$I$5&lt;$A83-1," ",IF(J$5-$I$5+1&gt;'Primary Inputs Alt'!$C$17,0,(SUM(OFFSET($I$77,0,J$5-$I$5-$A83+1)))*$C136))</f>
        <v xml:space="preserve"> </v>
      </c>
      <c r="K136" s="186">
        <f ca="1">IF(K$5-$I$5&lt;$A83-1," ",IF(K$5-$I$5+1&gt;'Primary Inputs Alt'!$C$17,0,(SUM(OFFSET($I$77,0,K$5-$I$5-$A83+1)))*$C136))</f>
        <v>0</v>
      </c>
      <c r="L136" s="186">
        <f ca="1">IF(L$5-$I$5&lt;$A83-1," ",IF(L$5-$I$5+1&gt;'Primary Inputs Alt'!$C$17,0,(SUM(OFFSET($I$77,0,L$5-$I$5-$A83+1)))*$C136))</f>
        <v>0</v>
      </c>
      <c r="M136" s="186">
        <f ca="1">IF(M$5-$I$5&lt;$A83-1," ",IF(M$5-$I$5+1&gt;'Primary Inputs Alt'!$C$17,0,(SUM(OFFSET($I$77,0,M$5-$I$5-$A83+1)))*$C136))</f>
        <v>0</v>
      </c>
      <c r="N136" s="186">
        <f ca="1">IF(N$5-$I$5&lt;$A83-1," ",IF(N$5-$I$5+1&gt;'Primary Inputs Alt'!$C$17,0,(SUM(OFFSET($I$77,0,N$5-$I$5-$A83+1)))*$C136))</f>
        <v>0</v>
      </c>
      <c r="O136" s="186">
        <f ca="1">IF(O$5-$I$5&lt;$A83-1," ",IF(O$5-$I$5+1&gt;'Primary Inputs Alt'!$C$17,0,(SUM(OFFSET($I$77,0,O$5-$I$5-$A83+1)))*$C136))</f>
        <v>0</v>
      </c>
      <c r="P136" s="186">
        <f ca="1">IF(P$5-$I$5&lt;$A83-1," ",IF(P$5-$I$5+1&gt;'Primary Inputs Alt'!$C$17,0,(SUM(OFFSET($I$77,0,P$5-$I$5-$A83+1)))*$C136))</f>
        <v>0</v>
      </c>
      <c r="Q136" s="186">
        <f ca="1">IF(Q$5-$I$5&lt;$A83-1," ",IF(Q$5-$I$5+1&gt;'Primary Inputs Alt'!$C$17,0,(SUM(OFFSET($I$77,0,Q$5-$I$5-$A83+1)))*$C136))</f>
        <v>0</v>
      </c>
      <c r="R136" s="186">
        <f ca="1">IF(R$5-$I$5&lt;$A83-1," ",IF(R$5-$I$5+1&gt;'Primary Inputs Alt'!$C$17,0,(SUM(OFFSET($I$77,0,R$5-$I$5-$A83+1)))*$C136))</f>
        <v>0</v>
      </c>
      <c r="S136" s="186">
        <f ca="1">IF(S$5-$I$5&lt;$A83-1," ",IF(S$5-$I$5+1&gt;'Primary Inputs Alt'!$C$17,0,(SUM(OFFSET($I$77,0,S$5-$I$5-$A83+1)))*$C136))</f>
        <v>0</v>
      </c>
      <c r="T136" s="186">
        <f ca="1">IF(T$5-$I$5&lt;$A83-1," ",IF(T$5-$I$5+1&gt;'Primary Inputs Alt'!$C$17,0,(SUM(OFFSET($I$77,0,T$5-$I$5-$A83+1)))*$C136))</f>
        <v>0</v>
      </c>
      <c r="U136" s="186">
        <f ca="1">IF(U$5-$I$5&lt;$A83-1," ",IF(U$5-$I$5+1&gt;'Primary Inputs Alt'!$C$17,0,(SUM(OFFSET($I$77,0,U$5-$I$5-$A83+1)))*$C136))</f>
        <v>0</v>
      </c>
      <c r="V136" s="186">
        <f ca="1">IF(V$5-$I$5&lt;$A83-1," ",IF(V$5-$I$5+1&gt;'Primary Inputs Alt'!$C$17,0,(SUM(OFFSET($I$77,0,V$5-$I$5-$A83+1)))*$C136))</f>
        <v>0</v>
      </c>
      <c r="W136" s="186">
        <f ca="1">IF(W$5-$I$5&lt;$A83-1," ",IF(W$5-$I$5+1&gt;'Primary Inputs Alt'!$C$17,0,(SUM(OFFSET($I$77,0,W$5-$I$5-$A83+1)))*$C136))</f>
        <v>0</v>
      </c>
      <c r="X136" s="186">
        <f ca="1">IF(X$5-$I$5&lt;$A83-1," ",IF(X$5-$I$5+1&gt;'Primary Inputs Alt'!$C$17,0,(SUM(OFFSET($I$77,0,X$5-$I$5-$A83+1)))*$C136))</f>
        <v>0</v>
      </c>
      <c r="Y136" s="186">
        <f ca="1">IF(Y$5-$I$5&lt;$A83-1," ",IF(Y$5-$I$5+1&gt;'Primary Inputs Alt'!$C$17,0,(SUM(OFFSET($I$77,0,Y$5-$I$5-$A83+1)))*$C136))</f>
        <v>0</v>
      </c>
      <c r="Z136" s="186">
        <f ca="1">IF(Z$5-$I$5&lt;$A83-1," ",IF(Z$5-$I$5+1&gt;'Primary Inputs Alt'!$C$17,0,(SUM(OFFSET($I$77,0,Z$5-$I$5-$A83+1)))*$C136))</f>
        <v>0</v>
      </c>
      <c r="AA136" s="186">
        <f ca="1">IF(AA$5-$I$5&lt;$A83-1," ",IF(AA$5-$I$5+1&gt;'Primary Inputs Alt'!$C$17,0,(SUM(OFFSET($I$77,0,AA$5-$I$5-$A83+1)))*$C136))</f>
        <v>0</v>
      </c>
      <c r="AB136" s="186">
        <f ca="1">IF(AB$5-$I$5&lt;$A83-1," ",IF(AB$5-$I$5+1&gt;'Primary Inputs Alt'!$C$17,0,(SUM(OFFSET($I$77,0,AB$5-$I$5-$A83+1)))*$C136))</f>
        <v>0</v>
      </c>
      <c r="AC136" s="186">
        <f ca="1">IF(AC$5-$I$5&lt;$A83-1," ",IF(AC$5-$I$5+1&gt;'Primary Inputs Alt'!$C$17,0,(SUM(OFFSET($I$77,0,AC$5-$I$5-$A83+1)))*$C136))</f>
        <v>0</v>
      </c>
      <c r="AD136" s="186">
        <f ca="1">IF(AD$5-$I$5&lt;$A83-1," ",IF(AD$5-$I$5+1&gt;'Primary Inputs Alt'!$C$17,0,(SUM(OFFSET($I$77,0,AD$5-$I$5-$A83+1)))*$C136))</f>
        <v>0</v>
      </c>
      <c r="AE136" s="186">
        <f ca="1">IF(AE$5-$I$5&lt;$A83-1," ",IF(AE$5-$I$5+1&gt;'Primary Inputs Alt'!$C$17,0,(SUM(OFFSET($I$77,0,AE$5-$I$5-$A83+1)))*$C136))</f>
        <v>0</v>
      </c>
      <c r="AF136" s="186">
        <f ca="1">IF(AF$5-$I$5&lt;$A83-1," ",IF(AF$5-$I$5+1&gt;'Primary Inputs Alt'!$C$17,0,(SUM(OFFSET($I$77,0,AF$5-$I$5-$A83+1)))*$C136))</f>
        <v>0</v>
      </c>
      <c r="AG136" s="186">
        <f ca="1">IF(AG$5-$I$5&lt;$A83-1," ",IF(AG$5-$I$5+1&gt;'Primary Inputs Alt'!$C$17,0,(SUM(OFFSET($I$77,0,AG$5-$I$5-$A83+1)))*$C136))</f>
        <v>0</v>
      </c>
      <c r="AH136" s="186">
        <f ca="1">IF(AH$5-$I$5&lt;$A83-1," ",IF(AH$5-$I$5+1&gt;'Primary Inputs Alt'!$C$17,0,(SUM(OFFSET($I$77,0,AH$5-$I$5-$A83+1)))*$C136))</f>
        <v>0</v>
      </c>
      <c r="AI136" s="186">
        <f ca="1">IF(AI$5-$I$5&lt;$A83-1," ",IF(AI$5-$I$5+1&gt;'Primary Inputs Alt'!$C$17,0,(SUM(OFFSET($I$77,0,AI$5-$I$5-$A83+1)))*$C136))</f>
        <v>0</v>
      </c>
      <c r="AJ136" s="186">
        <f ca="1">IF(AJ$5-$I$5&lt;$A83-1," ",IF(AJ$5-$I$5+1&gt;'Primary Inputs Alt'!$C$17,0,(SUM(OFFSET($I$77,0,AJ$5-$I$5-$A83+1)))*$C136))</f>
        <v>0</v>
      </c>
      <c r="AK136" s="186">
        <f ca="1">IF(AK$5-$I$5&lt;$A83-1," ",IF(AK$5-$I$5+1&gt;'Primary Inputs Alt'!$C$17,0,(SUM(OFFSET($I$77,0,AK$5-$I$5-$A83+1)))*$C136))</f>
        <v>0</v>
      </c>
      <c r="AL136" s="186">
        <f ca="1">IF(AL$5-$I$5&lt;$A83-1," ",IF(AL$5-$I$5+1&gt;'Primary Inputs Alt'!$C$17,0,(SUM(OFFSET($I$77,0,AL$5-$I$5-$A83+1)))*$C136))</f>
        <v>0</v>
      </c>
      <c r="AM136" s="186">
        <f ca="1">IF(AM$5-$I$5&lt;$A83-1," ",IF(AM$5-$I$5+1&gt;'Primary Inputs Alt'!$C$17,0,(SUM(OFFSET($I$77,0,AM$5-$I$5-$A83+1)))*$C136))</f>
        <v>0</v>
      </c>
      <c r="AN136" s="186">
        <f ca="1">IF(AN$5-$I$5&lt;$A83-1," ",IF(AN$5-$I$5+1&gt;'Primary Inputs Alt'!$C$17,0,(SUM(OFFSET($I$77,0,AN$5-$I$5-$A83+1)))*$C136))</f>
        <v>0</v>
      </c>
      <c r="AO136" s="186">
        <f ca="1">IF(AO$5-$I$5&lt;$A83-1," ",IF(AO$5-$I$5+1&gt;'Primary Inputs Alt'!$C$17,0,(SUM(OFFSET($I$77,0,AO$5-$I$5-$A83+1)))*$C136))</f>
        <v>0</v>
      </c>
      <c r="AP136" s="186">
        <f ca="1">IF(AP$5-$I$5&lt;$A83-1," ",IF(AP$5-$I$5+1&gt;'Primary Inputs Alt'!$C$17,0,(SUM(OFFSET($I$77,0,AP$5-$I$5-$A83+1)))*$C136))</f>
        <v>0</v>
      </c>
      <c r="AQ136" s="186">
        <f ca="1">IF(AQ$5-$I$5&lt;$A83-1," ",IF(AQ$5-$I$5+1&gt;'Primary Inputs Alt'!$C$17,0,(SUM(OFFSET($I$77,0,AQ$5-$I$5-$A83+1)))*$C136))</f>
        <v>0</v>
      </c>
      <c r="AR136" s="186">
        <f ca="1">IF(AR$5-$I$5&lt;$A83-1," ",IF(AR$5-$I$5+1&gt;'Primary Inputs Alt'!$C$17,0,(SUM(OFFSET($I$77,0,AR$5-$I$5-$A83+1)))*$C136))</f>
        <v>0</v>
      </c>
      <c r="AS136" s="186">
        <f ca="1">IF(AS$5-$I$5&lt;$A83-1," ",IF(AS$5-$I$5+1&gt;'Primary Inputs Alt'!$C$17,0,(SUM(OFFSET($I$77,0,AS$5-$I$5-$A83+1)))*$C136))</f>
        <v>0</v>
      </c>
      <c r="AT136" s="186">
        <f ca="1">IF(AT$5-$I$5&lt;$A83-1," ",IF(AT$5-$I$5+1&gt;'Primary Inputs Alt'!$C$17,0,(SUM(OFFSET($I$77,0,AT$5-$I$5-$A83+1)))*$C136))</f>
        <v>0</v>
      </c>
      <c r="AU136" s="186">
        <f ca="1">IF(AU$5-$I$5&lt;$A83-1," ",IF(AU$5-$I$5+1&gt;'Primary Inputs Alt'!$C$17,0,(SUM(OFFSET($I$77,0,AU$5-$I$5-$A83+1)))*$C136))</f>
        <v>0</v>
      </c>
      <c r="AV136" s="186">
        <f ca="1">IF(AV$5-$I$5&lt;$A83-1," ",IF(AV$5-$I$5+1&gt;'Primary Inputs Alt'!$C$17,0,(SUM(OFFSET($I$77,0,AV$5-$I$5-$A83+1)))*$C136))</f>
        <v>0</v>
      </c>
      <c r="AW136" s="186">
        <f ca="1">IF(AW$5-$I$5&lt;$A83-1," ",IF(AW$5-$I$5+1&gt;'Primary Inputs Alt'!$C$17,0,(SUM(OFFSET($I$77,0,AW$5-$I$5-$A83+1)))*$C136))</f>
        <v>0</v>
      </c>
      <c r="AX136" s="186">
        <f ca="1">IF(AX$5-$I$5&lt;$A83-1," ",IF(AX$5-$I$5+1&gt;'Primary Inputs Alt'!$C$17,0,(SUM(OFFSET($I$77,0,AX$5-$I$5-$A83+1)))*$C136))</f>
        <v>0</v>
      </c>
      <c r="AY136" s="186">
        <f ca="1">IF(AY$5-$I$5&lt;$A83-1," ",IF(AY$5-$I$5+1&gt;'Primary Inputs Alt'!$C$17,0,(SUM(OFFSET($I$77,0,AY$5-$I$5-$A83+1)))*$C136))</f>
        <v>0</v>
      </c>
      <c r="AZ136" s="186">
        <f ca="1">IF(AZ$5-$I$5&lt;$A83-1," ",IF(AZ$5-$I$5+1&gt;'Primary Inputs Alt'!$C$17,0,(SUM(OFFSET($I$77,0,AZ$5-$I$5-$A83+1)))*$C136))</f>
        <v>0</v>
      </c>
      <c r="BA136" s="186">
        <f ca="1">IF(BA$5-$I$5&lt;$A83-1," ",IF(BA$5-$I$5+1&gt;'Primary Inputs Alt'!$C$17,0,(SUM(OFFSET($I$77,0,BA$5-$I$5-$A83+1)))*$C136))</f>
        <v>0</v>
      </c>
      <c r="BB136" s="186">
        <f ca="1">IF(BB$5-$I$5&lt;$A83-1," ",IF(BB$5-$I$5+1&gt;'Primary Inputs Alt'!$C$17,0,(SUM(OFFSET($I$77,0,BB$5-$I$5-$A83+1)))*$C136))</f>
        <v>0</v>
      </c>
      <c r="BC136" s="186">
        <f ca="1">IF(BC$5-$I$5&lt;$A83-1," ",IF(BC$5-$I$5+1&gt;'Primary Inputs Alt'!$C$17,0,(SUM(OFFSET($I$77,0,BC$5-$I$5-$A83+1)))*$C136))</f>
        <v>0</v>
      </c>
      <c r="BD136" s="186">
        <f ca="1">IF(BD$5-$I$5&lt;$A83-1," ",IF(BD$5-$I$5+1&gt;'Primary Inputs Alt'!$C$17,0,(SUM(OFFSET($I$77,0,BD$5-$I$5-$A83+1)))*$C136))</f>
        <v>0</v>
      </c>
      <c r="BE136" s="186">
        <f ca="1">IF(BE$5-$I$5&lt;$A83-1," ",IF(BE$5-$I$5+1&gt;'Primary Inputs Alt'!$C$17,0,(SUM(OFFSET($I$77,0,BE$5-$I$5-$A83+1)))*$C136))</f>
        <v>0</v>
      </c>
      <c r="BF136" s="186">
        <f ca="1">IF(BF$5-$I$5&lt;$A83-1," ",IF(BF$5-$I$5+1&gt;'Primary Inputs Alt'!$C$17,0,(SUM(OFFSET($I$77,0,BF$5-$I$5-$A83+1)))*$C136))</f>
        <v>0</v>
      </c>
    </row>
    <row r="137" spans="1:104">
      <c r="B137" s="134" t="s">
        <v>10</v>
      </c>
      <c r="C137" s="134">
        <f t="shared" ca="1" si="5"/>
        <v>0</v>
      </c>
      <c r="I137" s="186" t="str">
        <f ca="1">IF(I$5-$I$5&lt;$A84-1," ",IF(I$5-$I$5+1&gt;'Primary Inputs Alt'!$C$17,0,(SUM(OFFSET($I$77,0,I$5-$I$5-$A84+1)))*$C137))</f>
        <v xml:space="preserve"> </v>
      </c>
      <c r="J137" s="186" t="str">
        <f ca="1">IF(J$5-$I$5&lt;$A84-1," ",IF(J$5-$I$5+1&gt;'Primary Inputs Alt'!$C$17,0,(SUM(OFFSET($I$77,0,J$5-$I$5-$A84+1)))*$C137))</f>
        <v xml:space="preserve"> </v>
      </c>
      <c r="K137" s="186" t="str">
        <f ca="1">IF(K$5-$I$5&lt;$A84-1," ",IF(K$5-$I$5+1&gt;'Primary Inputs Alt'!$C$17,0,(SUM(OFFSET($I$77,0,K$5-$I$5-$A84+1)))*$C137))</f>
        <v xml:space="preserve"> </v>
      </c>
      <c r="L137" s="186">
        <f ca="1">IF(L$5-$I$5&lt;$A84-1," ",IF(L$5-$I$5+1&gt;'Primary Inputs Alt'!$C$17,0,(SUM(OFFSET($I$77,0,L$5-$I$5-$A84+1)))*$C137))</f>
        <v>0</v>
      </c>
      <c r="M137" s="186">
        <f ca="1">IF(M$5-$I$5&lt;$A84-1," ",IF(M$5-$I$5+1&gt;'Primary Inputs Alt'!$C$17,0,(SUM(OFFSET($I$77,0,M$5-$I$5-$A84+1)))*$C137))</f>
        <v>0</v>
      </c>
      <c r="N137" s="186">
        <f ca="1">IF(N$5-$I$5&lt;$A84-1," ",IF(N$5-$I$5+1&gt;'Primary Inputs Alt'!$C$17,0,(SUM(OFFSET($I$77,0,N$5-$I$5-$A84+1)))*$C137))</f>
        <v>0</v>
      </c>
      <c r="O137" s="186">
        <f ca="1">IF(O$5-$I$5&lt;$A84-1," ",IF(O$5-$I$5+1&gt;'Primary Inputs Alt'!$C$17,0,(SUM(OFFSET($I$77,0,O$5-$I$5-$A84+1)))*$C137))</f>
        <v>0</v>
      </c>
      <c r="P137" s="186">
        <f ca="1">IF(P$5-$I$5&lt;$A84-1," ",IF(P$5-$I$5+1&gt;'Primary Inputs Alt'!$C$17,0,(SUM(OFFSET($I$77,0,P$5-$I$5-$A84+1)))*$C137))</f>
        <v>0</v>
      </c>
      <c r="Q137" s="186">
        <f ca="1">IF(Q$5-$I$5&lt;$A84-1," ",IF(Q$5-$I$5+1&gt;'Primary Inputs Alt'!$C$17,0,(SUM(OFFSET($I$77,0,Q$5-$I$5-$A84+1)))*$C137))</f>
        <v>0</v>
      </c>
      <c r="R137" s="186">
        <f ca="1">IF(R$5-$I$5&lt;$A84-1," ",IF(R$5-$I$5+1&gt;'Primary Inputs Alt'!$C$17,0,(SUM(OFFSET($I$77,0,R$5-$I$5-$A84+1)))*$C137))</f>
        <v>0</v>
      </c>
      <c r="S137" s="186">
        <f ca="1">IF(S$5-$I$5&lt;$A84-1," ",IF(S$5-$I$5+1&gt;'Primary Inputs Alt'!$C$17,0,(SUM(OFFSET($I$77,0,S$5-$I$5-$A84+1)))*$C137))</f>
        <v>0</v>
      </c>
      <c r="T137" s="186">
        <f ca="1">IF(T$5-$I$5&lt;$A84-1," ",IF(T$5-$I$5+1&gt;'Primary Inputs Alt'!$C$17,0,(SUM(OFFSET($I$77,0,T$5-$I$5-$A84+1)))*$C137))</f>
        <v>0</v>
      </c>
      <c r="U137" s="186">
        <f ca="1">IF(U$5-$I$5&lt;$A84-1," ",IF(U$5-$I$5+1&gt;'Primary Inputs Alt'!$C$17,0,(SUM(OFFSET($I$77,0,U$5-$I$5-$A84+1)))*$C137))</f>
        <v>0</v>
      </c>
      <c r="V137" s="186">
        <f ca="1">IF(V$5-$I$5&lt;$A84-1," ",IF(V$5-$I$5+1&gt;'Primary Inputs Alt'!$C$17,0,(SUM(OFFSET($I$77,0,V$5-$I$5-$A84+1)))*$C137))</f>
        <v>0</v>
      </c>
      <c r="W137" s="186">
        <f ca="1">IF(W$5-$I$5&lt;$A84-1," ",IF(W$5-$I$5+1&gt;'Primary Inputs Alt'!$C$17,0,(SUM(OFFSET($I$77,0,W$5-$I$5-$A84+1)))*$C137))</f>
        <v>0</v>
      </c>
      <c r="X137" s="186">
        <f ca="1">IF(X$5-$I$5&lt;$A84-1," ",IF(X$5-$I$5+1&gt;'Primary Inputs Alt'!$C$17,0,(SUM(OFFSET($I$77,0,X$5-$I$5-$A84+1)))*$C137))</f>
        <v>0</v>
      </c>
      <c r="Y137" s="186">
        <f ca="1">IF(Y$5-$I$5&lt;$A84-1," ",IF(Y$5-$I$5+1&gt;'Primary Inputs Alt'!$C$17,0,(SUM(OFFSET($I$77,0,Y$5-$I$5-$A84+1)))*$C137))</f>
        <v>0</v>
      </c>
      <c r="Z137" s="186">
        <f ca="1">IF(Z$5-$I$5&lt;$A84-1," ",IF(Z$5-$I$5+1&gt;'Primary Inputs Alt'!$C$17,0,(SUM(OFFSET($I$77,0,Z$5-$I$5-$A84+1)))*$C137))</f>
        <v>0</v>
      </c>
      <c r="AA137" s="186">
        <f ca="1">IF(AA$5-$I$5&lt;$A84-1," ",IF(AA$5-$I$5+1&gt;'Primary Inputs Alt'!$C$17,0,(SUM(OFFSET($I$77,0,AA$5-$I$5-$A84+1)))*$C137))</f>
        <v>0</v>
      </c>
      <c r="AB137" s="186">
        <f ca="1">IF(AB$5-$I$5&lt;$A84-1," ",IF(AB$5-$I$5+1&gt;'Primary Inputs Alt'!$C$17,0,(SUM(OFFSET($I$77,0,AB$5-$I$5-$A84+1)))*$C137))</f>
        <v>0</v>
      </c>
      <c r="AC137" s="186">
        <f ca="1">IF(AC$5-$I$5&lt;$A84-1," ",IF(AC$5-$I$5+1&gt;'Primary Inputs Alt'!$C$17,0,(SUM(OFFSET($I$77,0,AC$5-$I$5-$A84+1)))*$C137))</f>
        <v>0</v>
      </c>
      <c r="AD137" s="186">
        <f ca="1">IF(AD$5-$I$5&lt;$A84-1," ",IF(AD$5-$I$5+1&gt;'Primary Inputs Alt'!$C$17,0,(SUM(OFFSET($I$77,0,AD$5-$I$5-$A84+1)))*$C137))</f>
        <v>0</v>
      </c>
      <c r="AE137" s="186">
        <f ca="1">IF(AE$5-$I$5&lt;$A84-1," ",IF(AE$5-$I$5+1&gt;'Primary Inputs Alt'!$C$17,0,(SUM(OFFSET($I$77,0,AE$5-$I$5-$A84+1)))*$C137))</f>
        <v>0</v>
      </c>
      <c r="AF137" s="186">
        <f ca="1">IF(AF$5-$I$5&lt;$A84-1," ",IF(AF$5-$I$5+1&gt;'Primary Inputs Alt'!$C$17,0,(SUM(OFFSET($I$77,0,AF$5-$I$5-$A84+1)))*$C137))</f>
        <v>0</v>
      </c>
      <c r="AG137" s="186">
        <f ca="1">IF(AG$5-$I$5&lt;$A84-1," ",IF(AG$5-$I$5+1&gt;'Primary Inputs Alt'!$C$17,0,(SUM(OFFSET($I$77,0,AG$5-$I$5-$A84+1)))*$C137))</f>
        <v>0</v>
      </c>
      <c r="AH137" s="186">
        <f ca="1">IF(AH$5-$I$5&lt;$A84-1," ",IF(AH$5-$I$5+1&gt;'Primary Inputs Alt'!$C$17,0,(SUM(OFFSET($I$77,0,AH$5-$I$5-$A84+1)))*$C137))</f>
        <v>0</v>
      </c>
      <c r="AI137" s="186">
        <f ca="1">IF(AI$5-$I$5&lt;$A84-1," ",IF(AI$5-$I$5+1&gt;'Primary Inputs Alt'!$C$17,0,(SUM(OFFSET($I$77,0,AI$5-$I$5-$A84+1)))*$C137))</f>
        <v>0</v>
      </c>
      <c r="AJ137" s="186">
        <f ca="1">IF(AJ$5-$I$5&lt;$A84-1," ",IF(AJ$5-$I$5+1&gt;'Primary Inputs Alt'!$C$17,0,(SUM(OFFSET($I$77,0,AJ$5-$I$5-$A84+1)))*$C137))</f>
        <v>0</v>
      </c>
      <c r="AK137" s="186">
        <f ca="1">IF(AK$5-$I$5&lt;$A84-1," ",IF(AK$5-$I$5+1&gt;'Primary Inputs Alt'!$C$17,0,(SUM(OFFSET($I$77,0,AK$5-$I$5-$A84+1)))*$C137))</f>
        <v>0</v>
      </c>
      <c r="AL137" s="186">
        <f ca="1">IF(AL$5-$I$5&lt;$A84-1," ",IF(AL$5-$I$5+1&gt;'Primary Inputs Alt'!$C$17,0,(SUM(OFFSET($I$77,0,AL$5-$I$5-$A84+1)))*$C137))</f>
        <v>0</v>
      </c>
      <c r="AM137" s="186">
        <f ca="1">IF(AM$5-$I$5&lt;$A84-1," ",IF(AM$5-$I$5+1&gt;'Primary Inputs Alt'!$C$17,0,(SUM(OFFSET($I$77,0,AM$5-$I$5-$A84+1)))*$C137))</f>
        <v>0</v>
      </c>
      <c r="AN137" s="186">
        <f ca="1">IF(AN$5-$I$5&lt;$A84-1," ",IF(AN$5-$I$5+1&gt;'Primary Inputs Alt'!$C$17,0,(SUM(OFFSET($I$77,0,AN$5-$I$5-$A84+1)))*$C137))</f>
        <v>0</v>
      </c>
      <c r="AO137" s="186">
        <f ca="1">IF(AO$5-$I$5&lt;$A84-1," ",IF(AO$5-$I$5+1&gt;'Primary Inputs Alt'!$C$17,0,(SUM(OFFSET($I$77,0,AO$5-$I$5-$A84+1)))*$C137))</f>
        <v>0</v>
      </c>
      <c r="AP137" s="186">
        <f ca="1">IF(AP$5-$I$5&lt;$A84-1," ",IF(AP$5-$I$5+1&gt;'Primary Inputs Alt'!$C$17,0,(SUM(OFFSET($I$77,0,AP$5-$I$5-$A84+1)))*$C137))</f>
        <v>0</v>
      </c>
      <c r="AQ137" s="186">
        <f ca="1">IF(AQ$5-$I$5&lt;$A84-1," ",IF(AQ$5-$I$5+1&gt;'Primary Inputs Alt'!$C$17,0,(SUM(OFFSET($I$77,0,AQ$5-$I$5-$A84+1)))*$C137))</f>
        <v>0</v>
      </c>
      <c r="AR137" s="186">
        <f ca="1">IF(AR$5-$I$5&lt;$A84-1," ",IF(AR$5-$I$5+1&gt;'Primary Inputs Alt'!$C$17,0,(SUM(OFFSET($I$77,0,AR$5-$I$5-$A84+1)))*$C137))</f>
        <v>0</v>
      </c>
      <c r="AS137" s="186">
        <f ca="1">IF(AS$5-$I$5&lt;$A84-1," ",IF(AS$5-$I$5+1&gt;'Primary Inputs Alt'!$C$17,0,(SUM(OFFSET($I$77,0,AS$5-$I$5-$A84+1)))*$C137))</f>
        <v>0</v>
      </c>
      <c r="AT137" s="186">
        <f ca="1">IF(AT$5-$I$5&lt;$A84-1," ",IF(AT$5-$I$5+1&gt;'Primary Inputs Alt'!$C$17,0,(SUM(OFFSET($I$77,0,AT$5-$I$5-$A84+1)))*$C137))</f>
        <v>0</v>
      </c>
      <c r="AU137" s="186">
        <f ca="1">IF(AU$5-$I$5&lt;$A84-1," ",IF(AU$5-$I$5+1&gt;'Primary Inputs Alt'!$C$17,0,(SUM(OFFSET($I$77,0,AU$5-$I$5-$A84+1)))*$C137))</f>
        <v>0</v>
      </c>
      <c r="AV137" s="186">
        <f ca="1">IF(AV$5-$I$5&lt;$A84-1," ",IF(AV$5-$I$5+1&gt;'Primary Inputs Alt'!$C$17,0,(SUM(OFFSET($I$77,0,AV$5-$I$5-$A84+1)))*$C137))</f>
        <v>0</v>
      </c>
      <c r="AW137" s="186">
        <f ca="1">IF(AW$5-$I$5&lt;$A84-1," ",IF(AW$5-$I$5+1&gt;'Primary Inputs Alt'!$C$17,0,(SUM(OFFSET($I$77,0,AW$5-$I$5-$A84+1)))*$C137))</f>
        <v>0</v>
      </c>
      <c r="AX137" s="186">
        <f ca="1">IF(AX$5-$I$5&lt;$A84-1," ",IF(AX$5-$I$5+1&gt;'Primary Inputs Alt'!$C$17,0,(SUM(OFFSET($I$77,0,AX$5-$I$5-$A84+1)))*$C137))</f>
        <v>0</v>
      </c>
      <c r="AY137" s="186">
        <f ca="1">IF(AY$5-$I$5&lt;$A84-1," ",IF(AY$5-$I$5+1&gt;'Primary Inputs Alt'!$C$17,0,(SUM(OFFSET($I$77,0,AY$5-$I$5-$A84+1)))*$C137))</f>
        <v>0</v>
      </c>
      <c r="AZ137" s="186">
        <f ca="1">IF(AZ$5-$I$5&lt;$A84-1," ",IF(AZ$5-$I$5+1&gt;'Primary Inputs Alt'!$C$17,0,(SUM(OFFSET($I$77,0,AZ$5-$I$5-$A84+1)))*$C137))</f>
        <v>0</v>
      </c>
      <c r="BA137" s="186">
        <f ca="1">IF(BA$5-$I$5&lt;$A84-1," ",IF(BA$5-$I$5+1&gt;'Primary Inputs Alt'!$C$17,0,(SUM(OFFSET($I$77,0,BA$5-$I$5-$A84+1)))*$C137))</f>
        <v>0</v>
      </c>
      <c r="BB137" s="186">
        <f ca="1">IF(BB$5-$I$5&lt;$A84-1," ",IF(BB$5-$I$5+1&gt;'Primary Inputs Alt'!$C$17,0,(SUM(OFFSET($I$77,0,BB$5-$I$5-$A84+1)))*$C137))</f>
        <v>0</v>
      </c>
      <c r="BC137" s="186">
        <f ca="1">IF(BC$5-$I$5&lt;$A84-1," ",IF(BC$5-$I$5+1&gt;'Primary Inputs Alt'!$C$17,0,(SUM(OFFSET($I$77,0,BC$5-$I$5-$A84+1)))*$C137))</f>
        <v>0</v>
      </c>
      <c r="BD137" s="186">
        <f ca="1">IF(BD$5-$I$5&lt;$A84-1," ",IF(BD$5-$I$5+1&gt;'Primary Inputs Alt'!$C$17,0,(SUM(OFFSET($I$77,0,BD$5-$I$5-$A84+1)))*$C137))</f>
        <v>0</v>
      </c>
      <c r="BE137" s="186">
        <f ca="1">IF(BE$5-$I$5&lt;$A84-1," ",IF(BE$5-$I$5+1&gt;'Primary Inputs Alt'!$C$17,0,(SUM(OFFSET($I$77,0,BE$5-$I$5-$A84+1)))*$C137))</f>
        <v>0</v>
      </c>
      <c r="BF137" s="186">
        <f ca="1">IF(BF$5-$I$5&lt;$A84-1," ",IF(BF$5-$I$5+1&gt;'Primary Inputs Alt'!$C$17,0,(SUM(OFFSET($I$77,0,BF$5-$I$5-$A84+1)))*$C137))</f>
        <v>0</v>
      </c>
    </row>
    <row r="138" spans="1:104">
      <c r="B138" s="134" t="s">
        <v>11</v>
      </c>
      <c r="C138" s="134">
        <f t="shared" ca="1" si="5"/>
        <v>0</v>
      </c>
      <c r="I138" s="186" t="str">
        <f ca="1">IF(I$5-$I$5&lt;$A85-1," ",IF(I$5-$I$5+1&gt;'Primary Inputs Alt'!$C$17,0,(SUM(OFFSET($I$77,0,I$5-$I$5-$A85+1)))*$C138))</f>
        <v xml:space="preserve"> </v>
      </c>
      <c r="J138" s="186" t="str">
        <f ca="1">IF(J$5-$I$5&lt;$A85-1," ",IF(J$5-$I$5+1&gt;'Primary Inputs Alt'!$C$17,0,(SUM(OFFSET($I$77,0,J$5-$I$5-$A85+1)))*$C138))</f>
        <v xml:space="preserve"> </v>
      </c>
      <c r="K138" s="186" t="str">
        <f ca="1">IF(K$5-$I$5&lt;$A85-1," ",IF(K$5-$I$5+1&gt;'Primary Inputs Alt'!$C$17,0,(SUM(OFFSET($I$77,0,K$5-$I$5-$A85+1)))*$C138))</f>
        <v xml:space="preserve"> </v>
      </c>
      <c r="L138" s="186" t="str">
        <f ca="1">IF(L$5-$I$5&lt;$A85-1," ",IF(L$5-$I$5+1&gt;'Primary Inputs Alt'!$C$17,0,(SUM(OFFSET($I$77,0,L$5-$I$5-$A85+1)))*$C138))</f>
        <v xml:space="preserve"> </v>
      </c>
      <c r="M138" s="186">
        <f ca="1">IF(M$5-$I$5&lt;$A85-1," ",IF(M$5-$I$5+1&gt;'Primary Inputs Alt'!$C$17,0,(SUM(OFFSET($I$77,0,M$5-$I$5-$A85+1)))*$C138))</f>
        <v>0</v>
      </c>
      <c r="N138" s="186">
        <f ca="1">IF(N$5-$I$5&lt;$A85-1," ",IF(N$5-$I$5+1&gt;'Primary Inputs Alt'!$C$17,0,(SUM(OFFSET($I$77,0,N$5-$I$5-$A85+1)))*$C138))</f>
        <v>0</v>
      </c>
      <c r="O138" s="186">
        <f ca="1">IF(O$5-$I$5&lt;$A85-1," ",IF(O$5-$I$5+1&gt;'Primary Inputs Alt'!$C$17,0,(SUM(OFFSET($I$77,0,O$5-$I$5-$A85+1)))*$C138))</f>
        <v>0</v>
      </c>
      <c r="P138" s="186">
        <f ca="1">IF(P$5-$I$5&lt;$A85-1," ",IF(P$5-$I$5+1&gt;'Primary Inputs Alt'!$C$17,0,(SUM(OFFSET($I$77,0,P$5-$I$5-$A85+1)))*$C138))</f>
        <v>0</v>
      </c>
      <c r="Q138" s="186">
        <f ca="1">IF(Q$5-$I$5&lt;$A85-1," ",IF(Q$5-$I$5+1&gt;'Primary Inputs Alt'!$C$17,0,(SUM(OFFSET($I$77,0,Q$5-$I$5-$A85+1)))*$C138))</f>
        <v>0</v>
      </c>
      <c r="R138" s="186">
        <f ca="1">IF(R$5-$I$5&lt;$A85-1," ",IF(R$5-$I$5+1&gt;'Primary Inputs Alt'!$C$17,0,(SUM(OFFSET($I$77,0,R$5-$I$5-$A85+1)))*$C138))</f>
        <v>0</v>
      </c>
      <c r="S138" s="186">
        <f ca="1">IF(S$5-$I$5&lt;$A85-1," ",IF(S$5-$I$5+1&gt;'Primary Inputs Alt'!$C$17,0,(SUM(OFFSET($I$77,0,S$5-$I$5-$A85+1)))*$C138))</f>
        <v>0</v>
      </c>
      <c r="T138" s="186">
        <f ca="1">IF(T$5-$I$5&lt;$A85-1," ",IF(T$5-$I$5+1&gt;'Primary Inputs Alt'!$C$17,0,(SUM(OFFSET($I$77,0,T$5-$I$5-$A85+1)))*$C138))</f>
        <v>0</v>
      </c>
      <c r="U138" s="186">
        <f ca="1">IF(U$5-$I$5&lt;$A85-1," ",IF(U$5-$I$5+1&gt;'Primary Inputs Alt'!$C$17,0,(SUM(OFFSET($I$77,0,U$5-$I$5-$A85+1)))*$C138))</f>
        <v>0</v>
      </c>
      <c r="V138" s="186">
        <f ca="1">IF(V$5-$I$5&lt;$A85-1," ",IF(V$5-$I$5+1&gt;'Primary Inputs Alt'!$C$17,0,(SUM(OFFSET($I$77,0,V$5-$I$5-$A85+1)))*$C138))</f>
        <v>0</v>
      </c>
      <c r="W138" s="186">
        <f ca="1">IF(W$5-$I$5&lt;$A85-1," ",IF(W$5-$I$5+1&gt;'Primary Inputs Alt'!$C$17,0,(SUM(OFFSET($I$77,0,W$5-$I$5-$A85+1)))*$C138))</f>
        <v>0</v>
      </c>
      <c r="X138" s="186">
        <f ca="1">IF(X$5-$I$5&lt;$A85-1," ",IF(X$5-$I$5+1&gt;'Primary Inputs Alt'!$C$17,0,(SUM(OFFSET($I$77,0,X$5-$I$5-$A85+1)))*$C138))</f>
        <v>0</v>
      </c>
      <c r="Y138" s="186">
        <f ca="1">IF(Y$5-$I$5&lt;$A85-1," ",IF(Y$5-$I$5+1&gt;'Primary Inputs Alt'!$C$17,0,(SUM(OFFSET($I$77,0,Y$5-$I$5-$A85+1)))*$C138))</f>
        <v>0</v>
      </c>
      <c r="Z138" s="186">
        <f ca="1">IF(Z$5-$I$5&lt;$A85-1," ",IF(Z$5-$I$5+1&gt;'Primary Inputs Alt'!$C$17,0,(SUM(OFFSET($I$77,0,Z$5-$I$5-$A85+1)))*$C138))</f>
        <v>0</v>
      </c>
      <c r="AA138" s="186">
        <f ca="1">IF(AA$5-$I$5&lt;$A85-1," ",IF(AA$5-$I$5+1&gt;'Primary Inputs Alt'!$C$17,0,(SUM(OFFSET($I$77,0,AA$5-$I$5-$A85+1)))*$C138))</f>
        <v>0</v>
      </c>
      <c r="AB138" s="186">
        <f ca="1">IF(AB$5-$I$5&lt;$A85-1," ",IF(AB$5-$I$5+1&gt;'Primary Inputs Alt'!$C$17,0,(SUM(OFFSET($I$77,0,AB$5-$I$5-$A85+1)))*$C138))</f>
        <v>0</v>
      </c>
      <c r="AC138" s="186">
        <f ca="1">IF(AC$5-$I$5&lt;$A85-1," ",IF(AC$5-$I$5+1&gt;'Primary Inputs Alt'!$C$17,0,(SUM(OFFSET($I$77,0,AC$5-$I$5-$A85+1)))*$C138))</f>
        <v>0</v>
      </c>
      <c r="AD138" s="186">
        <f ca="1">IF(AD$5-$I$5&lt;$A85-1," ",IF(AD$5-$I$5+1&gt;'Primary Inputs Alt'!$C$17,0,(SUM(OFFSET($I$77,0,AD$5-$I$5-$A85+1)))*$C138))</f>
        <v>0</v>
      </c>
      <c r="AE138" s="186">
        <f ca="1">IF(AE$5-$I$5&lt;$A85-1," ",IF(AE$5-$I$5+1&gt;'Primary Inputs Alt'!$C$17,0,(SUM(OFFSET($I$77,0,AE$5-$I$5-$A85+1)))*$C138))</f>
        <v>0</v>
      </c>
      <c r="AF138" s="186">
        <f ca="1">IF(AF$5-$I$5&lt;$A85-1," ",IF(AF$5-$I$5+1&gt;'Primary Inputs Alt'!$C$17,0,(SUM(OFFSET($I$77,0,AF$5-$I$5-$A85+1)))*$C138))</f>
        <v>0</v>
      </c>
      <c r="AG138" s="186">
        <f ca="1">IF(AG$5-$I$5&lt;$A85-1," ",IF(AG$5-$I$5+1&gt;'Primary Inputs Alt'!$C$17,0,(SUM(OFFSET($I$77,0,AG$5-$I$5-$A85+1)))*$C138))</f>
        <v>0</v>
      </c>
      <c r="AH138" s="186">
        <f ca="1">IF(AH$5-$I$5&lt;$A85-1," ",IF(AH$5-$I$5+1&gt;'Primary Inputs Alt'!$C$17,0,(SUM(OFFSET($I$77,0,AH$5-$I$5-$A85+1)))*$C138))</f>
        <v>0</v>
      </c>
      <c r="AI138" s="186">
        <f ca="1">IF(AI$5-$I$5&lt;$A85-1," ",IF(AI$5-$I$5+1&gt;'Primary Inputs Alt'!$C$17,0,(SUM(OFFSET($I$77,0,AI$5-$I$5-$A85+1)))*$C138))</f>
        <v>0</v>
      </c>
      <c r="AJ138" s="186">
        <f ca="1">IF(AJ$5-$I$5&lt;$A85-1," ",IF(AJ$5-$I$5+1&gt;'Primary Inputs Alt'!$C$17,0,(SUM(OFFSET($I$77,0,AJ$5-$I$5-$A85+1)))*$C138))</f>
        <v>0</v>
      </c>
      <c r="AK138" s="186">
        <f ca="1">IF(AK$5-$I$5&lt;$A85-1," ",IF(AK$5-$I$5+1&gt;'Primary Inputs Alt'!$C$17,0,(SUM(OFFSET($I$77,0,AK$5-$I$5-$A85+1)))*$C138))</f>
        <v>0</v>
      </c>
      <c r="AL138" s="186">
        <f ca="1">IF(AL$5-$I$5&lt;$A85-1," ",IF(AL$5-$I$5+1&gt;'Primary Inputs Alt'!$C$17,0,(SUM(OFFSET($I$77,0,AL$5-$I$5-$A85+1)))*$C138))</f>
        <v>0</v>
      </c>
      <c r="AM138" s="186">
        <f ca="1">IF(AM$5-$I$5&lt;$A85-1," ",IF(AM$5-$I$5+1&gt;'Primary Inputs Alt'!$C$17,0,(SUM(OFFSET($I$77,0,AM$5-$I$5-$A85+1)))*$C138))</f>
        <v>0</v>
      </c>
      <c r="AN138" s="186">
        <f ca="1">IF(AN$5-$I$5&lt;$A85-1," ",IF(AN$5-$I$5+1&gt;'Primary Inputs Alt'!$C$17,0,(SUM(OFFSET($I$77,0,AN$5-$I$5-$A85+1)))*$C138))</f>
        <v>0</v>
      </c>
      <c r="AO138" s="186">
        <f ca="1">IF(AO$5-$I$5&lt;$A85-1," ",IF(AO$5-$I$5+1&gt;'Primary Inputs Alt'!$C$17,0,(SUM(OFFSET($I$77,0,AO$5-$I$5-$A85+1)))*$C138))</f>
        <v>0</v>
      </c>
      <c r="AP138" s="186">
        <f ca="1">IF(AP$5-$I$5&lt;$A85-1," ",IF(AP$5-$I$5+1&gt;'Primary Inputs Alt'!$C$17,0,(SUM(OFFSET($I$77,0,AP$5-$I$5-$A85+1)))*$C138))</f>
        <v>0</v>
      </c>
      <c r="AQ138" s="186">
        <f ca="1">IF(AQ$5-$I$5&lt;$A85-1," ",IF(AQ$5-$I$5+1&gt;'Primary Inputs Alt'!$C$17,0,(SUM(OFFSET($I$77,0,AQ$5-$I$5-$A85+1)))*$C138))</f>
        <v>0</v>
      </c>
      <c r="AR138" s="186">
        <f ca="1">IF(AR$5-$I$5&lt;$A85-1," ",IF(AR$5-$I$5+1&gt;'Primary Inputs Alt'!$C$17,0,(SUM(OFFSET($I$77,0,AR$5-$I$5-$A85+1)))*$C138))</f>
        <v>0</v>
      </c>
      <c r="AS138" s="186">
        <f ca="1">IF(AS$5-$I$5&lt;$A85-1," ",IF(AS$5-$I$5+1&gt;'Primary Inputs Alt'!$C$17,0,(SUM(OFFSET($I$77,0,AS$5-$I$5-$A85+1)))*$C138))</f>
        <v>0</v>
      </c>
      <c r="AT138" s="186">
        <f ca="1">IF(AT$5-$I$5&lt;$A85-1," ",IF(AT$5-$I$5+1&gt;'Primary Inputs Alt'!$C$17,0,(SUM(OFFSET($I$77,0,AT$5-$I$5-$A85+1)))*$C138))</f>
        <v>0</v>
      </c>
      <c r="AU138" s="186">
        <f ca="1">IF(AU$5-$I$5&lt;$A85-1," ",IF(AU$5-$I$5+1&gt;'Primary Inputs Alt'!$C$17,0,(SUM(OFFSET($I$77,0,AU$5-$I$5-$A85+1)))*$C138))</f>
        <v>0</v>
      </c>
      <c r="AV138" s="186">
        <f ca="1">IF(AV$5-$I$5&lt;$A85-1," ",IF(AV$5-$I$5+1&gt;'Primary Inputs Alt'!$C$17,0,(SUM(OFFSET($I$77,0,AV$5-$I$5-$A85+1)))*$C138))</f>
        <v>0</v>
      </c>
      <c r="AW138" s="186">
        <f ca="1">IF(AW$5-$I$5&lt;$A85-1," ",IF(AW$5-$I$5+1&gt;'Primary Inputs Alt'!$C$17,0,(SUM(OFFSET($I$77,0,AW$5-$I$5-$A85+1)))*$C138))</f>
        <v>0</v>
      </c>
      <c r="AX138" s="186">
        <f ca="1">IF(AX$5-$I$5&lt;$A85-1," ",IF(AX$5-$I$5+1&gt;'Primary Inputs Alt'!$C$17,0,(SUM(OFFSET($I$77,0,AX$5-$I$5-$A85+1)))*$C138))</f>
        <v>0</v>
      </c>
      <c r="AY138" s="186">
        <f ca="1">IF(AY$5-$I$5&lt;$A85-1," ",IF(AY$5-$I$5+1&gt;'Primary Inputs Alt'!$C$17,0,(SUM(OFFSET($I$77,0,AY$5-$I$5-$A85+1)))*$C138))</f>
        <v>0</v>
      </c>
      <c r="AZ138" s="186">
        <f ca="1">IF(AZ$5-$I$5&lt;$A85-1," ",IF(AZ$5-$I$5+1&gt;'Primary Inputs Alt'!$C$17,0,(SUM(OFFSET($I$77,0,AZ$5-$I$5-$A85+1)))*$C138))</f>
        <v>0</v>
      </c>
      <c r="BA138" s="186">
        <f ca="1">IF(BA$5-$I$5&lt;$A85-1," ",IF(BA$5-$I$5+1&gt;'Primary Inputs Alt'!$C$17,0,(SUM(OFFSET($I$77,0,BA$5-$I$5-$A85+1)))*$C138))</f>
        <v>0</v>
      </c>
      <c r="BB138" s="186">
        <f ca="1">IF(BB$5-$I$5&lt;$A85-1," ",IF(BB$5-$I$5+1&gt;'Primary Inputs Alt'!$C$17,0,(SUM(OFFSET($I$77,0,BB$5-$I$5-$A85+1)))*$C138))</f>
        <v>0</v>
      </c>
      <c r="BC138" s="186">
        <f ca="1">IF(BC$5-$I$5&lt;$A85-1," ",IF(BC$5-$I$5+1&gt;'Primary Inputs Alt'!$C$17,0,(SUM(OFFSET($I$77,0,BC$5-$I$5-$A85+1)))*$C138))</f>
        <v>0</v>
      </c>
      <c r="BD138" s="186">
        <f ca="1">IF(BD$5-$I$5&lt;$A85-1," ",IF(BD$5-$I$5+1&gt;'Primary Inputs Alt'!$C$17,0,(SUM(OFFSET($I$77,0,BD$5-$I$5-$A85+1)))*$C138))</f>
        <v>0</v>
      </c>
      <c r="BE138" s="186">
        <f ca="1">IF(BE$5-$I$5&lt;$A85-1," ",IF(BE$5-$I$5+1&gt;'Primary Inputs Alt'!$C$17,0,(SUM(OFFSET($I$77,0,BE$5-$I$5-$A85+1)))*$C138))</f>
        <v>0</v>
      </c>
      <c r="BF138" s="186">
        <f ca="1">IF(BF$5-$I$5&lt;$A85-1," ",IF(BF$5-$I$5+1&gt;'Primary Inputs Alt'!$C$17,0,(SUM(OFFSET($I$77,0,BF$5-$I$5-$A85+1)))*$C138))</f>
        <v>0</v>
      </c>
    </row>
    <row r="139" spans="1:104">
      <c r="B139" s="134" t="s">
        <v>178</v>
      </c>
      <c r="C139" s="134">
        <f t="shared" ca="1" si="5"/>
        <v>0</v>
      </c>
      <c r="I139" s="186" t="str">
        <f ca="1">IF(I$5-$I$5&lt;$A86-1," ",IF(I$5-$I$5+1&gt;'Primary Inputs Alt'!$C$17,0,(SUM(OFFSET($I$77,0,I$5-$I$5-$A86+1)))*$C139))</f>
        <v xml:space="preserve"> </v>
      </c>
      <c r="J139" s="186" t="str">
        <f ca="1">IF(J$5-$I$5&lt;$A86-1," ",IF(J$5-$I$5+1&gt;'Primary Inputs Alt'!$C$17,0,(SUM(OFFSET($I$77,0,J$5-$I$5-$A86+1)))*$C139))</f>
        <v xml:space="preserve"> </v>
      </c>
      <c r="K139" s="186" t="str">
        <f ca="1">IF(K$5-$I$5&lt;$A86-1," ",IF(K$5-$I$5+1&gt;'Primary Inputs Alt'!$C$17,0,(SUM(OFFSET($I$77,0,K$5-$I$5-$A86+1)))*$C139))</f>
        <v xml:space="preserve"> </v>
      </c>
      <c r="L139" s="186" t="str">
        <f ca="1">IF(L$5-$I$5&lt;$A86-1," ",IF(L$5-$I$5+1&gt;'Primary Inputs Alt'!$C$17,0,(SUM(OFFSET($I$77,0,L$5-$I$5-$A86+1)))*$C139))</f>
        <v xml:space="preserve"> </v>
      </c>
      <c r="M139" s="186" t="str">
        <f ca="1">IF(M$5-$I$5&lt;$A86-1," ",IF(M$5-$I$5+1&gt;'Primary Inputs Alt'!$C$17,0,(SUM(OFFSET($I$77,0,M$5-$I$5-$A86+1)))*$C139))</f>
        <v xml:space="preserve"> </v>
      </c>
      <c r="N139" s="186">
        <f ca="1">IF(N$5-$I$5&lt;$A86-1," ",IF(N$5-$I$5+1&gt;'Primary Inputs Alt'!$C$17,0,(SUM(OFFSET($I$77,0,N$5-$I$5-$A86+1)))*$C139))</f>
        <v>0</v>
      </c>
      <c r="O139" s="186">
        <f ca="1">IF(O$5-$I$5&lt;$A86-1," ",IF(O$5-$I$5+1&gt;'Primary Inputs Alt'!$C$17,0,(SUM(OFFSET($I$77,0,O$5-$I$5-$A86+1)))*$C139))</f>
        <v>0</v>
      </c>
      <c r="P139" s="186">
        <f ca="1">IF(P$5-$I$5&lt;$A86-1," ",IF(P$5-$I$5+1&gt;'Primary Inputs Alt'!$C$17,0,(SUM(OFFSET($I$77,0,P$5-$I$5-$A86+1)))*$C139))</f>
        <v>0</v>
      </c>
      <c r="Q139" s="186">
        <f ca="1">IF(Q$5-$I$5&lt;$A86-1," ",IF(Q$5-$I$5+1&gt;'Primary Inputs Alt'!$C$17,0,(SUM(OFFSET($I$77,0,Q$5-$I$5-$A86+1)))*$C139))</f>
        <v>0</v>
      </c>
      <c r="R139" s="186">
        <f ca="1">IF(R$5-$I$5&lt;$A86-1," ",IF(R$5-$I$5+1&gt;'Primary Inputs Alt'!$C$17,0,(SUM(OFFSET($I$77,0,R$5-$I$5-$A86+1)))*$C139))</f>
        <v>0</v>
      </c>
      <c r="S139" s="186">
        <f ca="1">IF(S$5-$I$5&lt;$A86-1," ",IF(S$5-$I$5+1&gt;'Primary Inputs Alt'!$C$17,0,(SUM(OFFSET($I$77,0,S$5-$I$5-$A86+1)))*$C139))</f>
        <v>0</v>
      </c>
      <c r="T139" s="186">
        <f ca="1">IF(T$5-$I$5&lt;$A86-1," ",IF(T$5-$I$5+1&gt;'Primary Inputs Alt'!$C$17,0,(SUM(OFFSET($I$77,0,T$5-$I$5-$A86+1)))*$C139))</f>
        <v>0</v>
      </c>
      <c r="U139" s="186">
        <f ca="1">IF(U$5-$I$5&lt;$A86-1," ",IF(U$5-$I$5+1&gt;'Primary Inputs Alt'!$C$17,0,(SUM(OFFSET($I$77,0,U$5-$I$5-$A86+1)))*$C139))</f>
        <v>0</v>
      </c>
      <c r="V139" s="186">
        <f ca="1">IF(V$5-$I$5&lt;$A86-1," ",IF(V$5-$I$5+1&gt;'Primary Inputs Alt'!$C$17,0,(SUM(OFFSET($I$77,0,V$5-$I$5-$A86+1)))*$C139))</f>
        <v>0</v>
      </c>
      <c r="W139" s="186">
        <f ca="1">IF(W$5-$I$5&lt;$A86-1," ",IF(W$5-$I$5+1&gt;'Primary Inputs Alt'!$C$17,0,(SUM(OFFSET($I$77,0,W$5-$I$5-$A86+1)))*$C139))</f>
        <v>0</v>
      </c>
      <c r="X139" s="186">
        <f ca="1">IF(X$5-$I$5&lt;$A86-1," ",IF(X$5-$I$5+1&gt;'Primary Inputs Alt'!$C$17,0,(SUM(OFFSET($I$77,0,X$5-$I$5-$A86+1)))*$C139))</f>
        <v>0</v>
      </c>
      <c r="Y139" s="186">
        <f ca="1">IF(Y$5-$I$5&lt;$A86-1," ",IF(Y$5-$I$5+1&gt;'Primary Inputs Alt'!$C$17,0,(SUM(OFFSET($I$77,0,Y$5-$I$5-$A86+1)))*$C139))</f>
        <v>0</v>
      </c>
      <c r="Z139" s="186">
        <f ca="1">IF(Z$5-$I$5&lt;$A86-1," ",IF(Z$5-$I$5+1&gt;'Primary Inputs Alt'!$C$17,0,(SUM(OFFSET($I$77,0,Z$5-$I$5-$A86+1)))*$C139))</f>
        <v>0</v>
      </c>
      <c r="AA139" s="186">
        <f ca="1">IF(AA$5-$I$5&lt;$A86-1," ",IF(AA$5-$I$5+1&gt;'Primary Inputs Alt'!$C$17,0,(SUM(OFFSET($I$77,0,AA$5-$I$5-$A86+1)))*$C139))</f>
        <v>0</v>
      </c>
      <c r="AB139" s="186">
        <f ca="1">IF(AB$5-$I$5&lt;$A86-1," ",IF(AB$5-$I$5+1&gt;'Primary Inputs Alt'!$C$17,0,(SUM(OFFSET($I$77,0,AB$5-$I$5-$A86+1)))*$C139))</f>
        <v>0</v>
      </c>
      <c r="AC139" s="186">
        <f ca="1">IF(AC$5-$I$5&lt;$A86-1," ",IF(AC$5-$I$5+1&gt;'Primary Inputs Alt'!$C$17,0,(SUM(OFFSET($I$77,0,AC$5-$I$5-$A86+1)))*$C139))</f>
        <v>0</v>
      </c>
      <c r="AD139" s="186">
        <f ca="1">IF(AD$5-$I$5&lt;$A86-1," ",IF(AD$5-$I$5+1&gt;'Primary Inputs Alt'!$C$17,0,(SUM(OFFSET($I$77,0,AD$5-$I$5-$A86+1)))*$C139))</f>
        <v>0</v>
      </c>
      <c r="AE139" s="186">
        <f ca="1">IF(AE$5-$I$5&lt;$A86-1," ",IF(AE$5-$I$5+1&gt;'Primary Inputs Alt'!$C$17,0,(SUM(OFFSET($I$77,0,AE$5-$I$5-$A86+1)))*$C139))</f>
        <v>0</v>
      </c>
      <c r="AF139" s="186">
        <f ca="1">IF(AF$5-$I$5&lt;$A86-1," ",IF(AF$5-$I$5+1&gt;'Primary Inputs Alt'!$C$17,0,(SUM(OFFSET($I$77,0,AF$5-$I$5-$A86+1)))*$C139))</f>
        <v>0</v>
      </c>
      <c r="AG139" s="186">
        <f ca="1">IF(AG$5-$I$5&lt;$A86-1," ",IF(AG$5-$I$5+1&gt;'Primary Inputs Alt'!$C$17,0,(SUM(OFFSET($I$77,0,AG$5-$I$5-$A86+1)))*$C139))</f>
        <v>0</v>
      </c>
      <c r="AH139" s="186">
        <f ca="1">IF(AH$5-$I$5&lt;$A86-1," ",IF(AH$5-$I$5+1&gt;'Primary Inputs Alt'!$C$17,0,(SUM(OFFSET($I$77,0,AH$5-$I$5-$A86+1)))*$C139))</f>
        <v>0</v>
      </c>
      <c r="AI139" s="186">
        <f ca="1">IF(AI$5-$I$5&lt;$A86-1," ",IF(AI$5-$I$5+1&gt;'Primary Inputs Alt'!$C$17,0,(SUM(OFFSET($I$77,0,AI$5-$I$5-$A86+1)))*$C139))</f>
        <v>0</v>
      </c>
      <c r="AJ139" s="186">
        <f ca="1">IF(AJ$5-$I$5&lt;$A86-1," ",IF(AJ$5-$I$5+1&gt;'Primary Inputs Alt'!$C$17,0,(SUM(OFFSET($I$77,0,AJ$5-$I$5-$A86+1)))*$C139))</f>
        <v>0</v>
      </c>
      <c r="AK139" s="186">
        <f ca="1">IF(AK$5-$I$5&lt;$A86-1," ",IF(AK$5-$I$5+1&gt;'Primary Inputs Alt'!$C$17,0,(SUM(OFFSET($I$77,0,AK$5-$I$5-$A86+1)))*$C139))</f>
        <v>0</v>
      </c>
      <c r="AL139" s="186">
        <f ca="1">IF(AL$5-$I$5&lt;$A86-1," ",IF(AL$5-$I$5+1&gt;'Primary Inputs Alt'!$C$17,0,(SUM(OFFSET($I$77,0,AL$5-$I$5-$A86+1)))*$C139))</f>
        <v>0</v>
      </c>
      <c r="AM139" s="186">
        <f ca="1">IF(AM$5-$I$5&lt;$A86-1," ",IF(AM$5-$I$5+1&gt;'Primary Inputs Alt'!$C$17,0,(SUM(OFFSET($I$77,0,AM$5-$I$5-$A86+1)))*$C139))</f>
        <v>0</v>
      </c>
      <c r="AN139" s="186">
        <f ca="1">IF(AN$5-$I$5&lt;$A86-1," ",IF(AN$5-$I$5+1&gt;'Primary Inputs Alt'!$C$17,0,(SUM(OFFSET($I$77,0,AN$5-$I$5-$A86+1)))*$C139))</f>
        <v>0</v>
      </c>
      <c r="AO139" s="186">
        <f ca="1">IF(AO$5-$I$5&lt;$A86-1," ",IF(AO$5-$I$5+1&gt;'Primary Inputs Alt'!$C$17,0,(SUM(OFFSET($I$77,0,AO$5-$I$5-$A86+1)))*$C139))</f>
        <v>0</v>
      </c>
      <c r="AP139" s="186">
        <f ca="1">IF(AP$5-$I$5&lt;$A86-1," ",IF(AP$5-$I$5+1&gt;'Primary Inputs Alt'!$C$17,0,(SUM(OFFSET($I$77,0,AP$5-$I$5-$A86+1)))*$C139))</f>
        <v>0</v>
      </c>
      <c r="AQ139" s="186">
        <f ca="1">IF(AQ$5-$I$5&lt;$A86-1," ",IF(AQ$5-$I$5+1&gt;'Primary Inputs Alt'!$C$17,0,(SUM(OFFSET($I$77,0,AQ$5-$I$5-$A86+1)))*$C139))</f>
        <v>0</v>
      </c>
      <c r="AR139" s="186">
        <f ca="1">IF(AR$5-$I$5&lt;$A86-1," ",IF(AR$5-$I$5+1&gt;'Primary Inputs Alt'!$C$17,0,(SUM(OFFSET($I$77,0,AR$5-$I$5-$A86+1)))*$C139))</f>
        <v>0</v>
      </c>
      <c r="AS139" s="186">
        <f ca="1">IF(AS$5-$I$5&lt;$A86-1," ",IF(AS$5-$I$5+1&gt;'Primary Inputs Alt'!$C$17,0,(SUM(OFFSET($I$77,0,AS$5-$I$5-$A86+1)))*$C139))</f>
        <v>0</v>
      </c>
      <c r="AT139" s="186">
        <f ca="1">IF(AT$5-$I$5&lt;$A86-1," ",IF(AT$5-$I$5+1&gt;'Primary Inputs Alt'!$C$17,0,(SUM(OFFSET($I$77,0,AT$5-$I$5-$A86+1)))*$C139))</f>
        <v>0</v>
      </c>
      <c r="AU139" s="186">
        <f ca="1">IF(AU$5-$I$5&lt;$A86-1," ",IF(AU$5-$I$5+1&gt;'Primary Inputs Alt'!$C$17,0,(SUM(OFFSET($I$77,0,AU$5-$I$5-$A86+1)))*$C139))</f>
        <v>0</v>
      </c>
      <c r="AV139" s="186">
        <f ca="1">IF(AV$5-$I$5&lt;$A86-1," ",IF(AV$5-$I$5+1&gt;'Primary Inputs Alt'!$C$17,0,(SUM(OFFSET($I$77,0,AV$5-$I$5-$A86+1)))*$C139))</f>
        <v>0</v>
      </c>
      <c r="AW139" s="186">
        <f ca="1">IF(AW$5-$I$5&lt;$A86-1," ",IF(AW$5-$I$5+1&gt;'Primary Inputs Alt'!$C$17,0,(SUM(OFFSET($I$77,0,AW$5-$I$5-$A86+1)))*$C139))</f>
        <v>0</v>
      </c>
      <c r="AX139" s="186">
        <f ca="1">IF(AX$5-$I$5&lt;$A86-1," ",IF(AX$5-$I$5+1&gt;'Primary Inputs Alt'!$C$17,0,(SUM(OFFSET($I$77,0,AX$5-$I$5-$A86+1)))*$C139))</f>
        <v>0</v>
      </c>
      <c r="AY139" s="186">
        <f ca="1">IF(AY$5-$I$5&lt;$A86-1," ",IF(AY$5-$I$5+1&gt;'Primary Inputs Alt'!$C$17,0,(SUM(OFFSET($I$77,0,AY$5-$I$5-$A86+1)))*$C139))</f>
        <v>0</v>
      </c>
      <c r="AZ139" s="186">
        <f ca="1">IF(AZ$5-$I$5&lt;$A86-1," ",IF(AZ$5-$I$5+1&gt;'Primary Inputs Alt'!$C$17,0,(SUM(OFFSET($I$77,0,AZ$5-$I$5-$A86+1)))*$C139))</f>
        <v>0</v>
      </c>
      <c r="BA139" s="186">
        <f ca="1">IF(BA$5-$I$5&lt;$A86-1," ",IF(BA$5-$I$5+1&gt;'Primary Inputs Alt'!$C$17,0,(SUM(OFFSET($I$77,0,BA$5-$I$5-$A86+1)))*$C139))</f>
        <v>0</v>
      </c>
      <c r="BB139" s="186">
        <f ca="1">IF(BB$5-$I$5&lt;$A86-1," ",IF(BB$5-$I$5+1&gt;'Primary Inputs Alt'!$C$17,0,(SUM(OFFSET($I$77,0,BB$5-$I$5-$A86+1)))*$C139))</f>
        <v>0</v>
      </c>
      <c r="BC139" s="186">
        <f ca="1">IF(BC$5-$I$5&lt;$A86-1," ",IF(BC$5-$I$5+1&gt;'Primary Inputs Alt'!$C$17,0,(SUM(OFFSET($I$77,0,BC$5-$I$5-$A86+1)))*$C139))</f>
        <v>0</v>
      </c>
      <c r="BD139" s="186">
        <f ca="1">IF(BD$5-$I$5&lt;$A86-1," ",IF(BD$5-$I$5+1&gt;'Primary Inputs Alt'!$C$17,0,(SUM(OFFSET($I$77,0,BD$5-$I$5-$A86+1)))*$C139))</f>
        <v>0</v>
      </c>
      <c r="BE139" s="186">
        <f ca="1">IF(BE$5-$I$5&lt;$A86-1," ",IF(BE$5-$I$5+1&gt;'Primary Inputs Alt'!$C$17,0,(SUM(OFFSET($I$77,0,BE$5-$I$5-$A86+1)))*$C139))</f>
        <v>0</v>
      </c>
      <c r="BF139" s="186">
        <f ca="1">IF(BF$5-$I$5&lt;$A86-1," ",IF(BF$5-$I$5+1&gt;'Primary Inputs Alt'!$C$17,0,(SUM(OFFSET($I$77,0,BF$5-$I$5-$A86+1)))*$C139))</f>
        <v>0</v>
      </c>
    </row>
    <row r="140" spans="1:104">
      <c r="B140" s="134" t="s">
        <v>179</v>
      </c>
      <c r="C140" s="134">
        <f t="shared" ca="1" si="5"/>
        <v>0</v>
      </c>
      <c r="I140" s="186" t="str">
        <f ca="1">IF(I$5-$I$5&lt;$A87-1," ",IF(I$5-$I$5+1&gt;'Primary Inputs Alt'!$C$17,0,(SUM(OFFSET($I$77,0,I$5-$I$5-$A87+1)))*$C140))</f>
        <v xml:space="preserve"> </v>
      </c>
      <c r="J140" s="186" t="str">
        <f ca="1">IF(J$5-$I$5&lt;$A87-1," ",IF(J$5-$I$5+1&gt;'Primary Inputs Alt'!$C$17,0,(SUM(OFFSET($I$77,0,J$5-$I$5-$A87+1)))*$C140))</f>
        <v xml:space="preserve"> </v>
      </c>
      <c r="K140" s="186" t="str">
        <f ca="1">IF(K$5-$I$5&lt;$A87-1," ",IF(K$5-$I$5+1&gt;'Primary Inputs Alt'!$C$17,0,(SUM(OFFSET($I$77,0,K$5-$I$5-$A87+1)))*$C140))</f>
        <v xml:space="preserve"> </v>
      </c>
      <c r="L140" s="186" t="str">
        <f ca="1">IF(L$5-$I$5&lt;$A87-1," ",IF(L$5-$I$5+1&gt;'Primary Inputs Alt'!$C$17,0,(SUM(OFFSET($I$77,0,L$5-$I$5-$A87+1)))*$C140))</f>
        <v xml:space="preserve"> </v>
      </c>
      <c r="M140" s="186" t="str">
        <f ca="1">IF(M$5-$I$5&lt;$A87-1," ",IF(M$5-$I$5+1&gt;'Primary Inputs Alt'!$C$17,0,(SUM(OFFSET($I$77,0,M$5-$I$5-$A87+1)))*$C140))</f>
        <v xml:space="preserve"> </v>
      </c>
      <c r="N140" s="186" t="str">
        <f ca="1">IF(N$5-$I$5&lt;$A87-1," ",IF(N$5-$I$5+1&gt;'Primary Inputs Alt'!$C$17,0,(SUM(OFFSET($I$77,0,N$5-$I$5-$A87+1)))*$C140))</f>
        <v xml:space="preserve"> </v>
      </c>
      <c r="O140" s="186">
        <f ca="1">IF(O$5-$I$5&lt;$A87-1," ",IF(O$5-$I$5+1&gt;'Primary Inputs Alt'!$C$17,0,(SUM(OFFSET($I$77,0,O$5-$I$5-$A87+1)))*$C140))</f>
        <v>0</v>
      </c>
      <c r="P140" s="186">
        <f ca="1">IF(P$5-$I$5&lt;$A87-1," ",IF(P$5-$I$5+1&gt;'Primary Inputs Alt'!$C$17,0,(SUM(OFFSET($I$77,0,P$5-$I$5-$A87+1)))*$C140))</f>
        <v>0</v>
      </c>
      <c r="Q140" s="186">
        <f ca="1">IF(Q$5-$I$5&lt;$A87-1," ",IF(Q$5-$I$5+1&gt;'Primary Inputs Alt'!$C$17,0,(SUM(OFFSET($I$77,0,Q$5-$I$5-$A87+1)))*$C140))</f>
        <v>0</v>
      </c>
      <c r="R140" s="186">
        <f ca="1">IF(R$5-$I$5&lt;$A87-1," ",IF(R$5-$I$5+1&gt;'Primary Inputs Alt'!$C$17,0,(SUM(OFFSET($I$77,0,R$5-$I$5-$A87+1)))*$C140))</f>
        <v>0</v>
      </c>
      <c r="S140" s="186">
        <f ca="1">IF(S$5-$I$5&lt;$A87-1," ",IF(S$5-$I$5+1&gt;'Primary Inputs Alt'!$C$17,0,(SUM(OFFSET($I$77,0,S$5-$I$5-$A87+1)))*$C140))</f>
        <v>0</v>
      </c>
      <c r="T140" s="186">
        <f ca="1">IF(T$5-$I$5&lt;$A87-1," ",IF(T$5-$I$5+1&gt;'Primary Inputs Alt'!$C$17,0,(SUM(OFFSET($I$77,0,T$5-$I$5-$A87+1)))*$C140))</f>
        <v>0</v>
      </c>
      <c r="U140" s="186">
        <f ca="1">IF(U$5-$I$5&lt;$A87-1," ",IF(U$5-$I$5+1&gt;'Primary Inputs Alt'!$C$17,0,(SUM(OFFSET($I$77,0,U$5-$I$5-$A87+1)))*$C140))</f>
        <v>0</v>
      </c>
      <c r="V140" s="186">
        <f ca="1">IF(V$5-$I$5&lt;$A87-1," ",IF(V$5-$I$5+1&gt;'Primary Inputs Alt'!$C$17,0,(SUM(OFFSET($I$77,0,V$5-$I$5-$A87+1)))*$C140))</f>
        <v>0</v>
      </c>
      <c r="W140" s="186">
        <f ca="1">IF(W$5-$I$5&lt;$A87-1," ",IF(W$5-$I$5+1&gt;'Primary Inputs Alt'!$C$17,0,(SUM(OFFSET($I$77,0,W$5-$I$5-$A87+1)))*$C140))</f>
        <v>0</v>
      </c>
      <c r="X140" s="186">
        <f ca="1">IF(X$5-$I$5&lt;$A87-1," ",IF(X$5-$I$5+1&gt;'Primary Inputs Alt'!$C$17,0,(SUM(OFFSET($I$77,0,X$5-$I$5-$A87+1)))*$C140))</f>
        <v>0</v>
      </c>
      <c r="Y140" s="186">
        <f ca="1">IF(Y$5-$I$5&lt;$A87-1," ",IF(Y$5-$I$5+1&gt;'Primary Inputs Alt'!$C$17,0,(SUM(OFFSET($I$77,0,Y$5-$I$5-$A87+1)))*$C140))</f>
        <v>0</v>
      </c>
      <c r="Z140" s="186">
        <f ca="1">IF(Z$5-$I$5&lt;$A87-1," ",IF(Z$5-$I$5+1&gt;'Primary Inputs Alt'!$C$17,0,(SUM(OFFSET($I$77,0,Z$5-$I$5-$A87+1)))*$C140))</f>
        <v>0</v>
      </c>
      <c r="AA140" s="186">
        <f ca="1">IF(AA$5-$I$5&lt;$A87-1," ",IF(AA$5-$I$5+1&gt;'Primary Inputs Alt'!$C$17,0,(SUM(OFFSET($I$77,0,AA$5-$I$5-$A87+1)))*$C140))</f>
        <v>0</v>
      </c>
      <c r="AB140" s="186">
        <f ca="1">IF(AB$5-$I$5&lt;$A87-1," ",IF(AB$5-$I$5+1&gt;'Primary Inputs Alt'!$C$17,0,(SUM(OFFSET($I$77,0,AB$5-$I$5-$A87+1)))*$C140))</f>
        <v>0</v>
      </c>
      <c r="AC140" s="186">
        <f ca="1">IF(AC$5-$I$5&lt;$A87-1," ",IF(AC$5-$I$5+1&gt;'Primary Inputs Alt'!$C$17,0,(SUM(OFFSET($I$77,0,AC$5-$I$5-$A87+1)))*$C140))</f>
        <v>0</v>
      </c>
      <c r="AD140" s="186">
        <f ca="1">IF(AD$5-$I$5&lt;$A87-1," ",IF(AD$5-$I$5+1&gt;'Primary Inputs Alt'!$C$17,0,(SUM(OFFSET($I$77,0,AD$5-$I$5-$A87+1)))*$C140))</f>
        <v>0</v>
      </c>
      <c r="AE140" s="186">
        <f ca="1">IF(AE$5-$I$5&lt;$A87-1," ",IF(AE$5-$I$5+1&gt;'Primary Inputs Alt'!$C$17,0,(SUM(OFFSET($I$77,0,AE$5-$I$5-$A87+1)))*$C140))</f>
        <v>0</v>
      </c>
      <c r="AF140" s="186">
        <f ca="1">IF(AF$5-$I$5&lt;$A87-1," ",IF(AF$5-$I$5+1&gt;'Primary Inputs Alt'!$C$17,0,(SUM(OFFSET($I$77,0,AF$5-$I$5-$A87+1)))*$C140))</f>
        <v>0</v>
      </c>
      <c r="AG140" s="186">
        <f ca="1">IF(AG$5-$I$5&lt;$A87-1," ",IF(AG$5-$I$5+1&gt;'Primary Inputs Alt'!$C$17,0,(SUM(OFFSET($I$77,0,AG$5-$I$5-$A87+1)))*$C140))</f>
        <v>0</v>
      </c>
      <c r="AH140" s="186">
        <f ca="1">IF(AH$5-$I$5&lt;$A87-1," ",IF(AH$5-$I$5+1&gt;'Primary Inputs Alt'!$C$17,0,(SUM(OFFSET($I$77,0,AH$5-$I$5-$A87+1)))*$C140))</f>
        <v>0</v>
      </c>
      <c r="AI140" s="186">
        <f ca="1">IF(AI$5-$I$5&lt;$A87-1," ",IF(AI$5-$I$5+1&gt;'Primary Inputs Alt'!$C$17,0,(SUM(OFFSET($I$77,0,AI$5-$I$5-$A87+1)))*$C140))</f>
        <v>0</v>
      </c>
      <c r="AJ140" s="186">
        <f ca="1">IF(AJ$5-$I$5&lt;$A87-1," ",IF(AJ$5-$I$5+1&gt;'Primary Inputs Alt'!$C$17,0,(SUM(OFFSET($I$77,0,AJ$5-$I$5-$A87+1)))*$C140))</f>
        <v>0</v>
      </c>
      <c r="AK140" s="186">
        <f ca="1">IF(AK$5-$I$5&lt;$A87-1," ",IF(AK$5-$I$5+1&gt;'Primary Inputs Alt'!$C$17,0,(SUM(OFFSET($I$77,0,AK$5-$I$5-$A87+1)))*$C140))</f>
        <v>0</v>
      </c>
      <c r="AL140" s="186">
        <f ca="1">IF(AL$5-$I$5&lt;$A87-1," ",IF(AL$5-$I$5+1&gt;'Primary Inputs Alt'!$C$17,0,(SUM(OFFSET($I$77,0,AL$5-$I$5-$A87+1)))*$C140))</f>
        <v>0</v>
      </c>
      <c r="AM140" s="186">
        <f ca="1">IF(AM$5-$I$5&lt;$A87-1," ",IF(AM$5-$I$5+1&gt;'Primary Inputs Alt'!$C$17,0,(SUM(OFFSET($I$77,0,AM$5-$I$5-$A87+1)))*$C140))</f>
        <v>0</v>
      </c>
      <c r="AN140" s="186">
        <f ca="1">IF(AN$5-$I$5&lt;$A87-1," ",IF(AN$5-$I$5+1&gt;'Primary Inputs Alt'!$C$17,0,(SUM(OFFSET($I$77,0,AN$5-$I$5-$A87+1)))*$C140))</f>
        <v>0</v>
      </c>
      <c r="AO140" s="186">
        <f ca="1">IF(AO$5-$I$5&lt;$A87-1," ",IF(AO$5-$I$5+1&gt;'Primary Inputs Alt'!$C$17,0,(SUM(OFFSET($I$77,0,AO$5-$I$5-$A87+1)))*$C140))</f>
        <v>0</v>
      </c>
      <c r="AP140" s="186">
        <f ca="1">IF(AP$5-$I$5&lt;$A87-1," ",IF(AP$5-$I$5+1&gt;'Primary Inputs Alt'!$C$17,0,(SUM(OFFSET($I$77,0,AP$5-$I$5-$A87+1)))*$C140))</f>
        <v>0</v>
      </c>
      <c r="AQ140" s="186">
        <f ca="1">IF(AQ$5-$I$5&lt;$A87-1," ",IF(AQ$5-$I$5+1&gt;'Primary Inputs Alt'!$C$17,0,(SUM(OFFSET($I$77,0,AQ$5-$I$5-$A87+1)))*$C140))</f>
        <v>0</v>
      </c>
      <c r="AR140" s="186">
        <f ca="1">IF(AR$5-$I$5&lt;$A87-1," ",IF(AR$5-$I$5+1&gt;'Primary Inputs Alt'!$C$17,0,(SUM(OFFSET($I$77,0,AR$5-$I$5-$A87+1)))*$C140))</f>
        <v>0</v>
      </c>
      <c r="AS140" s="186">
        <f ca="1">IF(AS$5-$I$5&lt;$A87-1," ",IF(AS$5-$I$5+1&gt;'Primary Inputs Alt'!$C$17,0,(SUM(OFFSET($I$77,0,AS$5-$I$5-$A87+1)))*$C140))</f>
        <v>0</v>
      </c>
      <c r="AT140" s="186">
        <f ca="1">IF(AT$5-$I$5&lt;$A87-1," ",IF(AT$5-$I$5+1&gt;'Primary Inputs Alt'!$C$17,0,(SUM(OFFSET($I$77,0,AT$5-$I$5-$A87+1)))*$C140))</f>
        <v>0</v>
      </c>
      <c r="AU140" s="186">
        <f ca="1">IF(AU$5-$I$5&lt;$A87-1," ",IF(AU$5-$I$5+1&gt;'Primary Inputs Alt'!$C$17,0,(SUM(OFFSET($I$77,0,AU$5-$I$5-$A87+1)))*$C140))</f>
        <v>0</v>
      </c>
      <c r="AV140" s="186">
        <f ca="1">IF(AV$5-$I$5&lt;$A87-1," ",IF(AV$5-$I$5+1&gt;'Primary Inputs Alt'!$C$17,0,(SUM(OFFSET($I$77,0,AV$5-$I$5-$A87+1)))*$C140))</f>
        <v>0</v>
      </c>
      <c r="AW140" s="186">
        <f ca="1">IF(AW$5-$I$5&lt;$A87-1," ",IF(AW$5-$I$5+1&gt;'Primary Inputs Alt'!$C$17,0,(SUM(OFFSET($I$77,0,AW$5-$I$5-$A87+1)))*$C140))</f>
        <v>0</v>
      </c>
      <c r="AX140" s="186">
        <f ca="1">IF(AX$5-$I$5&lt;$A87-1," ",IF(AX$5-$I$5+1&gt;'Primary Inputs Alt'!$C$17,0,(SUM(OFFSET($I$77,0,AX$5-$I$5-$A87+1)))*$C140))</f>
        <v>0</v>
      </c>
      <c r="AY140" s="186">
        <f ca="1">IF(AY$5-$I$5&lt;$A87-1," ",IF(AY$5-$I$5+1&gt;'Primary Inputs Alt'!$C$17,0,(SUM(OFFSET($I$77,0,AY$5-$I$5-$A87+1)))*$C140))</f>
        <v>0</v>
      </c>
      <c r="AZ140" s="186">
        <f ca="1">IF(AZ$5-$I$5&lt;$A87-1," ",IF(AZ$5-$I$5+1&gt;'Primary Inputs Alt'!$C$17,0,(SUM(OFFSET($I$77,0,AZ$5-$I$5-$A87+1)))*$C140))</f>
        <v>0</v>
      </c>
      <c r="BA140" s="186">
        <f ca="1">IF(BA$5-$I$5&lt;$A87-1," ",IF(BA$5-$I$5+1&gt;'Primary Inputs Alt'!$C$17,0,(SUM(OFFSET($I$77,0,BA$5-$I$5-$A87+1)))*$C140))</f>
        <v>0</v>
      </c>
      <c r="BB140" s="186">
        <f ca="1">IF(BB$5-$I$5&lt;$A87-1," ",IF(BB$5-$I$5+1&gt;'Primary Inputs Alt'!$C$17,0,(SUM(OFFSET($I$77,0,BB$5-$I$5-$A87+1)))*$C140))</f>
        <v>0</v>
      </c>
      <c r="BC140" s="186">
        <f ca="1">IF(BC$5-$I$5&lt;$A87-1," ",IF(BC$5-$I$5+1&gt;'Primary Inputs Alt'!$C$17,0,(SUM(OFFSET($I$77,0,BC$5-$I$5-$A87+1)))*$C140))</f>
        <v>0</v>
      </c>
      <c r="BD140" s="186">
        <f ca="1">IF(BD$5-$I$5&lt;$A87-1," ",IF(BD$5-$I$5+1&gt;'Primary Inputs Alt'!$C$17,0,(SUM(OFFSET($I$77,0,BD$5-$I$5-$A87+1)))*$C140))</f>
        <v>0</v>
      </c>
      <c r="BE140" s="186">
        <f ca="1">IF(BE$5-$I$5&lt;$A87-1," ",IF(BE$5-$I$5+1&gt;'Primary Inputs Alt'!$C$17,0,(SUM(OFFSET($I$77,0,BE$5-$I$5-$A87+1)))*$C140))</f>
        <v>0</v>
      </c>
      <c r="BF140" s="186">
        <f ca="1">IF(BF$5-$I$5&lt;$A87-1," ",IF(BF$5-$I$5+1&gt;'Primary Inputs Alt'!$C$17,0,(SUM(OFFSET($I$77,0,BF$5-$I$5-$A87+1)))*$C140))</f>
        <v>0</v>
      </c>
    </row>
    <row r="141" spans="1:104">
      <c r="B141" s="134" t="s">
        <v>180</v>
      </c>
      <c r="C141" s="134">
        <f t="shared" ca="1" si="5"/>
        <v>0</v>
      </c>
      <c r="I141" s="186" t="str">
        <f ca="1">IF(I$5-$I$5&lt;$A88-1," ",IF(I$5-$I$5+1&gt;'Primary Inputs Alt'!$C$17,0,(SUM(OFFSET($I$77,0,I$5-$I$5-$A88+1)))*$C141))</f>
        <v xml:space="preserve"> </v>
      </c>
      <c r="J141" s="186" t="str">
        <f ca="1">IF(J$5-$I$5&lt;$A88-1," ",IF(J$5-$I$5+1&gt;'Primary Inputs Alt'!$C$17,0,(SUM(OFFSET($I$77,0,J$5-$I$5-$A88+1)))*$C141))</f>
        <v xml:space="preserve"> </v>
      </c>
      <c r="K141" s="186" t="str">
        <f ca="1">IF(K$5-$I$5&lt;$A88-1," ",IF(K$5-$I$5+1&gt;'Primary Inputs Alt'!$C$17,0,(SUM(OFFSET($I$77,0,K$5-$I$5-$A88+1)))*$C141))</f>
        <v xml:space="preserve"> </v>
      </c>
      <c r="L141" s="186" t="str">
        <f ca="1">IF(L$5-$I$5&lt;$A88-1," ",IF(L$5-$I$5+1&gt;'Primary Inputs Alt'!$C$17,0,(SUM(OFFSET($I$77,0,L$5-$I$5-$A88+1)))*$C141))</f>
        <v xml:space="preserve"> </v>
      </c>
      <c r="M141" s="186" t="str">
        <f ca="1">IF(M$5-$I$5&lt;$A88-1," ",IF(M$5-$I$5+1&gt;'Primary Inputs Alt'!$C$17,0,(SUM(OFFSET($I$77,0,M$5-$I$5-$A88+1)))*$C141))</f>
        <v xml:space="preserve"> </v>
      </c>
      <c r="N141" s="186" t="str">
        <f ca="1">IF(N$5-$I$5&lt;$A88-1," ",IF(N$5-$I$5+1&gt;'Primary Inputs Alt'!$C$17,0,(SUM(OFFSET($I$77,0,N$5-$I$5-$A88+1)))*$C141))</f>
        <v xml:space="preserve"> </v>
      </c>
      <c r="O141" s="186" t="str">
        <f ca="1">IF(O$5-$I$5&lt;$A88-1," ",IF(O$5-$I$5+1&gt;'Primary Inputs Alt'!$C$17,0,(SUM(OFFSET($I$77,0,O$5-$I$5-$A88+1)))*$C141))</f>
        <v xml:space="preserve"> </v>
      </c>
      <c r="P141" s="186">
        <f ca="1">IF(P$5-$I$5&lt;$A88-1," ",IF(P$5-$I$5+1&gt;'Primary Inputs Alt'!$C$17,0,(SUM(OFFSET($I$77,0,P$5-$I$5-$A88+1)))*$C141))</f>
        <v>0</v>
      </c>
      <c r="Q141" s="186">
        <f ca="1">IF(Q$5-$I$5&lt;$A88-1," ",IF(Q$5-$I$5+1&gt;'Primary Inputs Alt'!$C$17,0,(SUM(OFFSET($I$77,0,Q$5-$I$5-$A88+1)))*$C141))</f>
        <v>0</v>
      </c>
      <c r="R141" s="186">
        <f ca="1">IF(R$5-$I$5&lt;$A88-1," ",IF(R$5-$I$5+1&gt;'Primary Inputs Alt'!$C$17,0,(SUM(OFFSET($I$77,0,R$5-$I$5-$A88+1)))*$C141))</f>
        <v>0</v>
      </c>
      <c r="S141" s="186">
        <f ca="1">IF(S$5-$I$5&lt;$A88-1," ",IF(S$5-$I$5+1&gt;'Primary Inputs Alt'!$C$17,0,(SUM(OFFSET($I$77,0,S$5-$I$5-$A88+1)))*$C141))</f>
        <v>0</v>
      </c>
      <c r="T141" s="186">
        <f ca="1">IF(T$5-$I$5&lt;$A88-1," ",IF(T$5-$I$5+1&gt;'Primary Inputs Alt'!$C$17,0,(SUM(OFFSET($I$77,0,T$5-$I$5-$A88+1)))*$C141))</f>
        <v>0</v>
      </c>
      <c r="U141" s="186">
        <f ca="1">IF(U$5-$I$5&lt;$A88-1," ",IF(U$5-$I$5+1&gt;'Primary Inputs Alt'!$C$17,0,(SUM(OFFSET($I$77,0,U$5-$I$5-$A88+1)))*$C141))</f>
        <v>0</v>
      </c>
      <c r="V141" s="186">
        <f ca="1">IF(V$5-$I$5&lt;$A88-1," ",IF(V$5-$I$5+1&gt;'Primary Inputs Alt'!$C$17,0,(SUM(OFFSET($I$77,0,V$5-$I$5-$A88+1)))*$C141))</f>
        <v>0</v>
      </c>
      <c r="W141" s="186">
        <f ca="1">IF(W$5-$I$5&lt;$A88-1," ",IF(W$5-$I$5+1&gt;'Primary Inputs Alt'!$C$17,0,(SUM(OFFSET($I$77,0,W$5-$I$5-$A88+1)))*$C141))</f>
        <v>0</v>
      </c>
      <c r="X141" s="186">
        <f ca="1">IF(X$5-$I$5&lt;$A88-1," ",IF(X$5-$I$5+1&gt;'Primary Inputs Alt'!$C$17,0,(SUM(OFFSET($I$77,0,X$5-$I$5-$A88+1)))*$C141))</f>
        <v>0</v>
      </c>
      <c r="Y141" s="186">
        <f ca="1">IF(Y$5-$I$5&lt;$A88-1," ",IF(Y$5-$I$5+1&gt;'Primary Inputs Alt'!$C$17,0,(SUM(OFFSET($I$77,0,Y$5-$I$5-$A88+1)))*$C141))</f>
        <v>0</v>
      </c>
      <c r="Z141" s="186">
        <f ca="1">IF(Z$5-$I$5&lt;$A88-1," ",IF(Z$5-$I$5+1&gt;'Primary Inputs Alt'!$C$17,0,(SUM(OFFSET($I$77,0,Z$5-$I$5-$A88+1)))*$C141))</f>
        <v>0</v>
      </c>
      <c r="AA141" s="186">
        <f ca="1">IF(AA$5-$I$5&lt;$A88-1," ",IF(AA$5-$I$5+1&gt;'Primary Inputs Alt'!$C$17,0,(SUM(OFFSET($I$77,0,AA$5-$I$5-$A88+1)))*$C141))</f>
        <v>0</v>
      </c>
      <c r="AB141" s="186">
        <f ca="1">IF(AB$5-$I$5&lt;$A88-1," ",IF(AB$5-$I$5+1&gt;'Primary Inputs Alt'!$C$17,0,(SUM(OFFSET($I$77,0,AB$5-$I$5-$A88+1)))*$C141))</f>
        <v>0</v>
      </c>
      <c r="AC141" s="186">
        <f ca="1">IF(AC$5-$I$5&lt;$A88-1," ",IF(AC$5-$I$5+1&gt;'Primary Inputs Alt'!$C$17,0,(SUM(OFFSET($I$77,0,AC$5-$I$5-$A88+1)))*$C141))</f>
        <v>0</v>
      </c>
      <c r="AD141" s="186">
        <f ca="1">IF(AD$5-$I$5&lt;$A88-1," ",IF(AD$5-$I$5+1&gt;'Primary Inputs Alt'!$C$17,0,(SUM(OFFSET($I$77,0,AD$5-$I$5-$A88+1)))*$C141))</f>
        <v>0</v>
      </c>
      <c r="AE141" s="186">
        <f ca="1">IF(AE$5-$I$5&lt;$A88-1," ",IF(AE$5-$I$5+1&gt;'Primary Inputs Alt'!$C$17,0,(SUM(OFFSET($I$77,0,AE$5-$I$5-$A88+1)))*$C141))</f>
        <v>0</v>
      </c>
      <c r="AF141" s="186">
        <f ca="1">IF(AF$5-$I$5&lt;$A88-1," ",IF(AF$5-$I$5+1&gt;'Primary Inputs Alt'!$C$17,0,(SUM(OFFSET($I$77,0,AF$5-$I$5-$A88+1)))*$C141))</f>
        <v>0</v>
      </c>
      <c r="AG141" s="186">
        <f ca="1">IF(AG$5-$I$5&lt;$A88-1," ",IF(AG$5-$I$5+1&gt;'Primary Inputs Alt'!$C$17,0,(SUM(OFFSET($I$77,0,AG$5-$I$5-$A88+1)))*$C141))</f>
        <v>0</v>
      </c>
      <c r="AH141" s="186">
        <f ca="1">IF(AH$5-$I$5&lt;$A88-1," ",IF(AH$5-$I$5+1&gt;'Primary Inputs Alt'!$C$17,0,(SUM(OFFSET($I$77,0,AH$5-$I$5-$A88+1)))*$C141))</f>
        <v>0</v>
      </c>
      <c r="AI141" s="186">
        <f ca="1">IF(AI$5-$I$5&lt;$A88-1," ",IF(AI$5-$I$5+1&gt;'Primary Inputs Alt'!$C$17,0,(SUM(OFFSET($I$77,0,AI$5-$I$5-$A88+1)))*$C141))</f>
        <v>0</v>
      </c>
      <c r="AJ141" s="186">
        <f ca="1">IF(AJ$5-$I$5&lt;$A88-1," ",IF(AJ$5-$I$5+1&gt;'Primary Inputs Alt'!$C$17,0,(SUM(OFFSET($I$77,0,AJ$5-$I$5-$A88+1)))*$C141))</f>
        <v>0</v>
      </c>
      <c r="AK141" s="186">
        <f ca="1">IF(AK$5-$I$5&lt;$A88-1," ",IF(AK$5-$I$5+1&gt;'Primary Inputs Alt'!$C$17,0,(SUM(OFFSET($I$77,0,AK$5-$I$5-$A88+1)))*$C141))</f>
        <v>0</v>
      </c>
      <c r="AL141" s="186">
        <f ca="1">IF(AL$5-$I$5&lt;$A88-1," ",IF(AL$5-$I$5+1&gt;'Primary Inputs Alt'!$C$17,0,(SUM(OFFSET($I$77,0,AL$5-$I$5-$A88+1)))*$C141))</f>
        <v>0</v>
      </c>
      <c r="AM141" s="186">
        <f ca="1">IF(AM$5-$I$5&lt;$A88-1," ",IF(AM$5-$I$5+1&gt;'Primary Inputs Alt'!$C$17,0,(SUM(OFFSET($I$77,0,AM$5-$I$5-$A88+1)))*$C141))</f>
        <v>0</v>
      </c>
      <c r="AN141" s="186">
        <f ca="1">IF(AN$5-$I$5&lt;$A88-1," ",IF(AN$5-$I$5+1&gt;'Primary Inputs Alt'!$C$17,0,(SUM(OFFSET($I$77,0,AN$5-$I$5-$A88+1)))*$C141))</f>
        <v>0</v>
      </c>
      <c r="AO141" s="186">
        <f ca="1">IF(AO$5-$I$5&lt;$A88-1," ",IF(AO$5-$I$5+1&gt;'Primary Inputs Alt'!$C$17,0,(SUM(OFFSET($I$77,0,AO$5-$I$5-$A88+1)))*$C141))</f>
        <v>0</v>
      </c>
      <c r="AP141" s="186">
        <f ca="1">IF(AP$5-$I$5&lt;$A88-1," ",IF(AP$5-$I$5+1&gt;'Primary Inputs Alt'!$C$17,0,(SUM(OFFSET($I$77,0,AP$5-$I$5-$A88+1)))*$C141))</f>
        <v>0</v>
      </c>
      <c r="AQ141" s="186">
        <f ca="1">IF(AQ$5-$I$5&lt;$A88-1," ",IF(AQ$5-$I$5+1&gt;'Primary Inputs Alt'!$C$17,0,(SUM(OFFSET($I$77,0,AQ$5-$I$5-$A88+1)))*$C141))</f>
        <v>0</v>
      </c>
      <c r="AR141" s="186">
        <f ca="1">IF(AR$5-$I$5&lt;$A88-1," ",IF(AR$5-$I$5+1&gt;'Primary Inputs Alt'!$C$17,0,(SUM(OFFSET($I$77,0,AR$5-$I$5-$A88+1)))*$C141))</f>
        <v>0</v>
      </c>
      <c r="AS141" s="186">
        <f ca="1">IF(AS$5-$I$5&lt;$A88-1," ",IF(AS$5-$I$5+1&gt;'Primary Inputs Alt'!$C$17,0,(SUM(OFFSET($I$77,0,AS$5-$I$5-$A88+1)))*$C141))</f>
        <v>0</v>
      </c>
      <c r="AT141" s="186">
        <f ca="1">IF(AT$5-$I$5&lt;$A88-1," ",IF(AT$5-$I$5+1&gt;'Primary Inputs Alt'!$C$17,0,(SUM(OFFSET($I$77,0,AT$5-$I$5-$A88+1)))*$C141))</f>
        <v>0</v>
      </c>
      <c r="AU141" s="186">
        <f ca="1">IF(AU$5-$I$5&lt;$A88-1," ",IF(AU$5-$I$5+1&gt;'Primary Inputs Alt'!$C$17,0,(SUM(OFFSET($I$77,0,AU$5-$I$5-$A88+1)))*$C141))</f>
        <v>0</v>
      </c>
      <c r="AV141" s="186">
        <f ca="1">IF(AV$5-$I$5&lt;$A88-1," ",IF(AV$5-$I$5+1&gt;'Primary Inputs Alt'!$C$17,0,(SUM(OFFSET($I$77,0,AV$5-$I$5-$A88+1)))*$C141))</f>
        <v>0</v>
      </c>
      <c r="AW141" s="186">
        <f ca="1">IF(AW$5-$I$5&lt;$A88-1," ",IF(AW$5-$I$5+1&gt;'Primary Inputs Alt'!$C$17,0,(SUM(OFFSET($I$77,0,AW$5-$I$5-$A88+1)))*$C141))</f>
        <v>0</v>
      </c>
      <c r="AX141" s="186">
        <f ca="1">IF(AX$5-$I$5&lt;$A88-1," ",IF(AX$5-$I$5+1&gt;'Primary Inputs Alt'!$C$17,0,(SUM(OFFSET($I$77,0,AX$5-$I$5-$A88+1)))*$C141))</f>
        <v>0</v>
      </c>
      <c r="AY141" s="186">
        <f ca="1">IF(AY$5-$I$5&lt;$A88-1," ",IF(AY$5-$I$5+1&gt;'Primary Inputs Alt'!$C$17,0,(SUM(OFFSET($I$77,0,AY$5-$I$5-$A88+1)))*$C141))</f>
        <v>0</v>
      </c>
      <c r="AZ141" s="186">
        <f ca="1">IF(AZ$5-$I$5&lt;$A88-1," ",IF(AZ$5-$I$5+1&gt;'Primary Inputs Alt'!$C$17,0,(SUM(OFFSET($I$77,0,AZ$5-$I$5-$A88+1)))*$C141))</f>
        <v>0</v>
      </c>
      <c r="BA141" s="186">
        <f ca="1">IF(BA$5-$I$5&lt;$A88-1," ",IF(BA$5-$I$5+1&gt;'Primary Inputs Alt'!$C$17,0,(SUM(OFFSET($I$77,0,BA$5-$I$5-$A88+1)))*$C141))</f>
        <v>0</v>
      </c>
      <c r="BB141" s="186">
        <f ca="1">IF(BB$5-$I$5&lt;$A88-1," ",IF(BB$5-$I$5+1&gt;'Primary Inputs Alt'!$C$17,0,(SUM(OFFSET($I$77,0,BB$5-$I$5-$A88+1)))*$C141))</f>
        <v>0</v>
      </c>
      <c r="BC141" s="186">
        <f ca="1">IF(BC$5-$I$5&lt;$A88-1," ",IF(BC$5-$I$5+1&gt;'Primary Inputs Alt'!$C$17,0,(SUM(OFFSET($I$77,0,BC$5-$I$5-$A88+1)))*$C141))</f>
        <v>0</v>
      </c>
      <c r="BD141" s="186">
        <f ca="1">IF(BD$5-$I$5&lt;$A88-1," ",IF(BD$5-$I$5+1&gt;'Primary Inputs Alt'!$C$17,0,(SUM(OFFSET($I$77,0,BD$5-$I$5-$A88+1)))*$C141))</f>
        <v>0</v>
      </c>
      <c r="BE141" s="186">
        <f ca="1">IF(BE$5-$I$5&lt;$A88-1," ",IF(BE$5-$I$5+1&gt;'Primary Inputs Alt'!$C$17,0,(SUM(OFFSET($I$77,0,BE$5-$I$5-$A88+1)))*$C141))</f>
        <v>0</v>
      </c>
      <c r="BF141" s="186">
        <f ca="1">IF(BF$5-$I$5&lt;$A88-1," ",IF(BF$5-$I$5+1&gt;'Primary Inputs Alt'!$C$17,0,(SUM(OFFSET($I$77,0,BF$5-$I$5-$A88+1)))*$C141))</f>
        <v>0</v>
      </c>
    </row>
    <row r="142" spans="1:104">
      <c r="B142" s="134" t="s">
        <v>181</v>
      </c>
      <c r="C142" s="134">
        <f t="shared" ca="1" si="5"/>
        <v>0</v>
      </c>
      <c r="I142" s="186" t="str">
        <f ca="1">IF(I$5-$I$5&lt;$A89-1," ",IF(I$5-$I$5+1&gt;'Primary Inputs Alt'!$C$17,0,(SUM(OFFSET($I$77,0,I$5-$I$5-$A89+1)))*$C142))</f>
        <v xml:space="preserve"> </v>
      </c>
      <c r="J142" s="186" t="str">
        <f ca="1">IF(J$5-$I$5&lt;$A89-1," ",IF(J$5-$I$5+1&gt;'Primary Inputs Alt'!$C$17,0,(SUM(OFFSET($I$77,0,J$5-$I$5-$A89+1)))*$C142))</f>
        <v xml:space="preserve"> </v>
      </c>
      <c r="K142" s="186" t="str">
        <f ca="1">IF(K$5-$I$5&lt;$A89-1," ",IF(K$5-$I$5+1&gt;'Primary Inputs Alt'!$C$17,0,(SUM(OFFSET($I$77,0,K$5-$I$5-$A89+1)))*$C142))</f>
        <v xml:space="preserve"> </v>
      </c>
      <c r="L142" s="186" t="str">
        <f ca="1">IF(L$5-$I$5&lt;$A89-1," ",IF(L$5-$I$5+1&gt;'Primary Inputs Alt'!$C$17,0,(SUM(OFFSET($I$77,0,L$5-$I$5-$A89+1)))*$C142))</f>
        <v xml:space="preserve"> </v>
      </c>
      <c r="M142" s="186" t="str">
        <f ca="1">IF(M$5-$I$5&lt;$A89-1," ",IF(M$5-$I$5+1&gt;'Primary Inputs Alt'!$C$17,0,(SUM(OFFSET($I$77,0,M$5-$I$5-$A89+1)))*$C142))</f>
        <v xml:space="preserve"> </v>
      </c>
      <c r="N142" s="186" t="str">
        <f ca="1">IF(N$5-$I$5&lt;$A89-1," ",IF(N$5-$I$5+1&gt;'Primary Inputs Alt'!$C$17,0,(SUM(OFFSET($I$77,0,N$5-$I$5-$A89+1)))*$C142))</f>
        <v xml:space="preserve"> </v>
      </c>
      <c r="O142" s="186" t="str">
        <f ca="1">IF(O$5-$I$5&lt;$A89-1," ",IF(O$5-$I$5+1&gt;'Primary Inputs Alt'!$C$17,0,(SUM(OFFSET($I$77,0,O$5-$I$5-$A89+1)))*$C142))</f>
        <v xml:space="preserve"> </v>
      </c>
      <c r="P142" s="186" t="str">
        <f ca="1">IF(P$5-$I$5&lt;$A89-1," ",IF(P$5-$I$5+1&gt;'Primary Inputs Alt'!$C$17,0,(SUM(OFFSET($I$77,0,P$5-$I$5-$A89+1)))*$C142))</f>
        <v xml:space="preserve"> </v>
      </c>
      <c r="Q142" s="186">
        <f ca="1">IF(Q$5-$I$5&lt;$A89-1," ",IF(Q$5-$I$5+1&gt;'Primary Inputs Alt'!$C$17,0,(SUM(OFFSET($I$77,0,Q$5-$I$5-$A89+1)))*$C142))</f>
        <v>0</v>
      </c>
      <c r="R142" s="186">
        <f ca="1">IF(R$5-$I$5&lt;$A89-1," ",IF(R$5-$I$5+1&gt;'Primary Inputs Alt'!$C$17,0,(SUM(OFFSET($I$77,0,R$5-$I$5-$A89+1)))*$C142))</f>
        <v>0</v>
      </c>
      <c r="S142" s="186">
        <f ca="1">IF(S$5-$I$5&lt;$A89-1," ",IF(S$5-$I$5+1&gt;'Primary Inputs Alt'!$C$17,0,(SUM(OFFSET($I$77,0,S$5-$I$5-$A89+1)))*$C142))</f>
        <v>0</v>
      </c>
      <c r="T142" s="186">
        <f ca="1">IF(T$5-$I$5&lt;$A89-1," ",IF(T$5-$I$5+1&gt;'Primary Inputs Alt'!$C$17,0,(SUM(OFFSET($I$77,0,T$5-$I$5-$A89+1)))*$C142))</f>
        <v>0</v>
      </c>
      <c r="U142" s="186">
        <f ca="1">IF(U$5-$I$5&lt;$A89-1," ",IF(U$5-$I$5+1&gt;'Primary Inputs Alt'!$C$17,0,(SUM(OFFSET($I$77,0,U$5-$I$5-$A89+1)))*$C142))</f>
        <v>0</v>
      </c>
      <c r="V142" s="186">
        <f ca="1">IF(V$5-$I$5&lt;$A89-1," ",IF(V$5-$I$5+1&gt;'Primary Inputs Alt'!$C$17,0,(SUM(OFFSET($I$77,0,V$5-$I$5-$A89+1)))*$C142))</f>
        <v>0</v>
      </c>
      <c r="W142" s="186">
        <f ca="1">IF(W$5-$I$5&lt;$A89-1," ",IF(W$5-$I$5+1&gt;'Primary Inputs Alt'!$C$17,0,(SUM(OFFSET($I$77,0,W$5-$I$5-$A89+1)))*$C142))</f>
        <v>0</v>
      </c>
      <c r="X142" s="186">
        <f ca="1">IF(X$5-$I$5&lt;$A89-1," ",IF(X$5-$I$5+1&gt;'Primary Inputs Alt'!$C$17,0,(SUM(OFFSET($I$77,0,X$5-$I$5-$A89+1)))*$C142))</f>
        <v>0</v>
      </c>
      <c r="Y142" s="186">
        <f ca="1">IF(Y$5-$I$5&lt;$A89-1," ",IF(Y$5-$I$5+1&gt;'Primary Inputs Alt'!$C$17,0,(SUM(OFFSET($I$77,0,Y$5-$I$5-$A89+1)))*$C142))</f>
        <v>0</v>
      </c>
      <c r="Z142" s="186">
        <f ca="1">IF(Z$5-$I$5&lt;$A89-1," ",IF(Z$5-$I$5+1&gt;'Primary Inputs Alt'!$C$17,0,(SUM(OFFSET($I$77,0,Z$5-$I$5-$A89+1)))*$C142))</f>
        <v>0</v>
      </c>
      <c r="AA142" s="186">
        <f ca="1">IF(AA$5-$I$5&lt;$A89-1," ",IF(AA$5-$I$5+1&gt;'Primary Inputs Alt'!$C$17,0,(SUM(OFFSET($I$77,0,AA$5-$I$5-$A89+1)))*$C142))</f>
        <v>0</v>
      </c>
      <c r="AB142" s="186">
        <f ca="1">IF(AB$5-$I$5&lt;$A89-1," ",IF(AB$5-$I$5+1&gt;'Primary Inputs Alt'!$C$17,0,(SUM(OFFSET($I$77,0,AB$5-$I$5-$A89+1)))*$C142))</f>
        <v>0</v>
      </c>
      <c r="AC142" s="186">
        <f ca="1">IF(AC$5-$I$5&lt;$A89-1," ",IF(AC$5-$I$5+1&gt;'Primary Inputs Alt'!$C$17,0,(SUM(OFFSET($I$77,0,AC$5-$I$5-$A89+1)))*$C142))</f>
        <v>0</v>
      </c>
      <c r="AD142" s="186">
        <f ca="1">IF(AD$5-$I$5&lt;$A89-1," ",IF(AD$5-$I$5+1&gt;'Primary Inputs Alt'!$C$17,0,(SUM(OFFSET($I$77,0,AD$5-$I$5-$A89+1)))*$C142))</f>
        <v>0</v>
      </c>
      <c r="AE142" s="186">
        <f ca="1">IF(AE$5-$I$5&lt;$A89-1," ",IF(AE$5-$I$5+1&gt;'Primary Inputs Alt'!$C$17,0,(SUM(OFFSET($I$77,0,AE$5-$I$5-$A89+1)))*$C142))</f>
        <v>0</v>
      </c>
      <c r="AF142" s="186">
        <f ca="1">IF(AF$5-$I$5&lt;$A89-1," ",IF(AF$5-$I$5+1&gt;'Primary Inputs Alt'!$C$17,0,(SUM(OFFSET($I$77,0,AF$5-$I$5-$A89+1)))*$C142))</f>
        <v>0</v>
      </c>
      <c r="AG142" s="186">
        <f ca="1">IF(AG$5-$I$5&lt;$A89-1," ",IF(AG$5-$I$5+1&gt;'Primary Inputs Alt'!$C$17,0,(SUM(OFFSET($I$77,0,AG$5-$I$5-$A89+1)))*$C142))</f>
        <v>0</v>
      </c>
      <c r="AH142" s="186">
        <f ca="1">IF(AH$5-$I$5&lt;$A89-1," ",IF(AH$5-$I$5+1&gt;'Primary Inputs Alt'!$C$17,0,(SUM(OFFSET($I$77,0,AH$5-$I$5-$A89+1)))*$C142))</f>
        <v>0</v>
      </c>
      <c r="AI142" s="186">
        <f ca="1">IF(AI$5-$I$5&lt;$A89-1," ",IF(AI$5-$I$5+1&gt;'Primary Inputs Alt'!$C$17,0,(SUM(OFFSET($I$77,0,AI$5-$I$5-$A89+1)))*$C142))</f>
        <v>0</v>
      </c>
      <c r="AJ142" s="186">
        <f ca="1">IF(AJ$5-$I$5&lt;$A89-1," ",IF(AJ$5-$I$5+1&gt;'Primary Inputs Alt'!$C$17,0,(SUM(OFFSET($I$77,0,AJ$5-$I$5-$A89+1)))*$C142))</f>
        <v>0</v>
      </c>
      <c r="AK142" s="186">
        <f ca="1">IF(AK$5-$I$5&lt;$A89-1," ",IF(AK$5-$I$5+1&gt;'Primary Inputs Alt'!$C$17,0,(SUM(OFFSET($I$77,0,AK$5-$I$5-$A89+1)))*$C142))</f>
        <v>0</v>
      </c>
      <c r="AL142" s="186">
        <f ca="1">IF(AL$5-$I$5&lt;$A89-1," ",IF(AL$5-$I$5+1&gt;'Primary Inputs Alt'!$C$17,0,(SUM(OFFSET($I$77,0,AL$5-$I$5-$A89+1)))*$C142))</f>
        <v>0</v>
      </c>
      <c r="AM142" s="186">
        <f ca="1">IF(AM$5-$I$5&lt;$A89-1," ",IF(AM$5-$I$5+1&gt;'Primary Inputs Alt'!$C$17,0,(SUM(OFFSET($I$77,0,AM$5-$I$5-$A89+1)))*$C142))</f>
        <v>0</v>
      </c>
      <c r="AN142" s="186">
        <f ca="1">IF(AN$5-$I$5&lt;$A89-1," ",IF(AN$5-$I$5+1&gt;'Primary Inputs Alt'!$C$17,0,(SUM(OFFSET($I$77,0,AN$5-$I$5-$A89+1)))*$C142))</f>
        <v>0</v>
      </c>
      <c r="AO142" s="186">
        <f ca="1">IF(AO$5-$I$5&lt;$A89-1," ",IF(AO$5-$I$5+1&gt;'Primary Inputs Alt'!$C$17,0,(SUM(OFFSET($I$77,0,AO$5-$I$5-$A89+1)))*$C142))</f>
        <v>0</v>
      </c>
      <c r="AP142" s="186">
        <f ca="1">IF(AP$5-$I$5&lt;$A89-1," ",IF(AP$5-$I$5+1&gt;'Primary Inputs Alt'!$C$17,0,(SUM(OFFSET($I$77,0,AP$5-$I$5-$A89+1)))*$C142))</f>
        <v>0</v>
      </c>
      <c r="AQ142" s="186">
        <f ca="1">IF(AQ$5-$I$5&lt;$A89-1," ",IF(AQ$5-$I$5+1&gt;'Primary Inputs Alt'!$C$17,0,(SUM(OFFSET($I$77,0,AQ$5-$I$5-$A89+1)))*$C142))</f>
        <v>0</v>
      </c>
      <c r="AR142" s="186">
        <f ca="1">IF(AR$5-$I$5&lt;$A89-1," ",IF(AR$5-$I$5+1&gt;'Primary Inputs Alt'!$C$17,0,(SUM(OFFSET($I$77,0,AR$5-$I$5-$A89+1)))*$C142))</f>
        <v>0</v>
      </c>
      <c r="AS142" s="186">
        <f ca="1">IF(AS$5-$I$5&lt;$A89-1," ",IF(AS$5-$I$5+1&gt;'Primary Inputs Alt'!$C$17,0,(SUM(OFFSET($I$77,0,AS$5-$I$5-$A89+1)))*$C142))</f>
        <v>0</v>
      </c>
      <c r="AT142" s="186">
        <f ca="1">IF(AT$5-$I$5&lt;$A89-1," ",IF(AT$5-$I$5+1&gt;'Primary Inputs Alt'!$C$17,0,(SUM(OFFSET($I$77,0,AT$5-$I$5-$A89+1)))*$C142))</f>
        <v>0</v>
      </c>
      <c r="AU142" s="186">
        <f ca="1">IF(AU$5-$I$5&lt;$A89-1," ",IF(AU$5-$I$5+1&gt;'Primary Inputs Alt'!$C$17,0,(SUM(OFFSET($I$77,0,AU$5-$I$5-$A89+1)))*$C142))</f>
        <v>0</v>
      </c>
      <c r="AV142" s="186">
        <f ca="1">IF(AV$5-$I$5&lt;$A89-1," ",IF(AV$5-$I$5+1&gt;'Primary Inputs Alt'!$C$17,0,(SUM(OFFSET($I$77,0,AV$5-$I$5-$A89+1)))*$C142))</f>
        <v>0</v>
      </c>
      <c r="AW142" s="186">
        <f ca="1">IF(AW$5-$I$5&lt;$A89-1," ",IF(AW$5-$I$5+1&gt;'Primary Inputs Alt'!$C$17,0,(SUM(OFFSET($I$77,0,AW$5-$I$5-$A89+1)))*$C142))</f>
        <v>0</v>
      </c>
      <c r="AX142" s="186">
        <f ca="1">IF(AX$5-$I$5&lt;$A89-1," ",IF(AX$5-$I$5+1&gt;'Primary Inputs Alt'!$C$17,0,(SUM(OFFSET($I$77,0,AX$5-$I$5-$A89+1)))*$C142))</f>
        <v>0</v>
      </c>
      <c r="AY142" s="186">
        <f ca="1">IF(AY$5-$I$5&lt;$A89-1," ",IF(AY$5-$I$5+1&gt;'Primary Inputs Alt'!$C$17,0,(SUM(OFFSET($I$77,0,AY$5-$I$5-$A89+1)))*$C142))</f>
        <v>0</v>
      </c>
      <c r="AZ142" s="186">
        <f ca="1">IF(AZ$5-$I$5&lt;$A89-1," ",IF(AZ$5-$I$5+1&gt;'Primary Inputs Alt'!$C$17,0,(SUM(OFFSET($I$77,0,AZ$5-$I$5-$A89+1)))*$C142))</f>
        <v>0</v>
      </c>
      <c r="BA142" s="186">
        <f ca="1">IF(BA$5-$I$5&lt;$A89-1," ",IF(BA$5-$I$5+1&gt;'Primary Inputs Alt'!$C$17,0,(SUM(OFFSET($I$77,0,BA$5-$I$5-$A89+1)))*$C142))</f>
        <v>0</v>
      </c>
      <c r="BB142" s="186">
        <f ca="1">IF(BB$5-$I$5&lt;$A89-1," ",IF(BB$5-$I$5+1&gt;'Primary Inputs Alt'!$C$17,0,(SUM(OFFSET($I$77,0,BB$5-$I$5-$A89+1)))*$C142))</f>
        <v>0</v>
      </c>
      <c r="BC142" s="186">
        <f ca="1">IF(BC$5-$I$5&lt;$A89-1," ",IF(BC$5-$I$5+1&gt;'Primary Inputs Alt'!$C$17,0,(SUM(OFFSET($I$77,0,BC$5-$I$5-$A89+1)))*$C142))</f>
        <v>0</v>
      </c>
      <c r="BD142" s="186">
        <f ca="1">IF(BD$5-$I$5&lt;$A89-1," ",IF(BD$5-$I$5+1&gt;'Primary Inputs Alt'!$C$17,0,(SUM(OFFSET($I$77,0,BD$5-$I$5-$A89+1)))*$C142))</f>
        <v>0</v>
      </c>
      <c r="BE142" s="186">
        <f ca="1">IF(BE$5-$I$5&lt;$A89-1," ",IF(BE$5-$I$5+1&gt;'Primary Inputs Alt'!$C$17,0,(SUM(OFFSET($I$77,0,BE$5-$I$5-$A89+1)))*$C142))</f>
        <v>0</v>
      </c>
      <c r="BF142" s="186">
        <f ca="1">IF(BF$5-$I$5&lt;$A89-1," ",IF(BF$5-$I$5+1&gt;'Primary Inputs Alt'!$C$17,0,(SUM(OFFSET($I$77,0,BF$5-$I$5-$A89+1)))*$C142))</f>
        <v>0</v>
      </c>
    </row>
    <row r="143" spans="1:104">
      <c r="B143" s="134" t="s">
        <v>182</v>
      </c>
      <c r="C143" s="134">
        <f t="shared" ca="1" si="5"/>
        <v>0</v>
      </c>
      <c r="I143" s="186" t="str">
        <f ca="1">IF(I$5-$I$5&lt;$A90-1," ",IF(I$5-$I$5+1&gt;'Primary Inputs Alt'!$C$17,0,(SUM(OFFSET($I$77,0,I$5-$I$5-$A90+1)))*$C143))</f>
        <v xml:space="preserve"> </v>
      </c>
      <c r="J143" s="186" t="str">
        <f ca="1">IF(J$5-$I$5&lt;$A90-1," ",IF(J$5-$I$5+1&gt;'Primary Inputs Alt'!$C$17,0,(SUM(OFFSET($I$77,0,J$5-$I$5-$A90+1)))*$C143))</f>
        <v xml:space="preserve"> </v>
      </c>
      <c r="K143" s="186" t="str">
        <f ca="1">IF(K$5-$I$5&lt;$A90-1," ",IF(K$5-$I$5+1&gt;'Primary Inputs Alt'!$C$17,0,(SUM(OFFSET($I$77,0,K$5-$I$5-$A90+1)))*$C143))</f>
        <v xml:space="preserve"> </v>
      </c>
      <c r="L143" s="186" t="str">
        <f ca="1">IF(L$5-$I$5&lt;$A90-1," ",IF(L$5-$I$5+1&gt;'Primary Inputs Alt'!$C$17,0,(SUM(OFFSET($I$77,0,L$5-$I$5-$A90+1)))*$C143))</f>
        <v xml:space="preserve"> </v>
      </c>
      <c r="M143" s="186" t="str">
        <f ca="1">IF(M$5-$I$5&lt;$A90-1," ",IF(M$5-$I$5+1&gt;'Primary Inputs Alt'!$C$17,0,(SUM(OFFSET($I$77,0,M$5-$I$5-$A90+1)))*$C143))</f>
        <v xml:space="preserve"> </v>
      </c>
      <c r="N143" s="186" t="str">
        <f ca="1">IF(N$5-$I$5&lt;$A90-1," ",IF(N$5-$I$5+1&gt;'Primary Inputs Alt'!$C$17,0,(SUM(OFFSET($I$77,0,N$5-$I$5-$A90+1)))*$C143))</f>
        <v xml:space="preserve"> </v>
      </c>
      <c r="O143" s="186" t="str">
        <f ca="1">IF(O$5-$I$5&lt;$A90-1," ",IF(O$5-$I$5+1&gt;'Primary Inputs Alt'!$C$17,0,(SUM(OFFSET($I$77,0,O$5-$I$5-$A90+1)))*$C143))</f>
        <v xml:space="preserve"> </v>
      </c>
      <c r="P143" s="186" t="str">
        <f ca="1">IF(P$5-$I$5&lt;$A90-1," ",IF(P$5-$I$5+1&gt;'Primary Inputs Alt'!$C$17,0,(SUM(OFFSET($I$77,0,P$5-$I$5-$A90+1)))*$C143))</f>
        <v xml:space="preserve"> </v>
      </c>
      <c r="Q143" s="186" t="str">
        <f ca="1">IF(Q$5-$I$5&lt;$A90-1," ",IF(Q$5-$I$5+1&gt;'Primary Inputs Alt'!$C$17,0,(SUM(OFFSET($I$77,0,Q$5-$I$5-$A90+1)))*$C143))</f>
        <v xml:space="preserve"> </v>
      </c>
      <c r="R143" s="186">
        <f ca="1">IF(R$5-$I$5&lt;$A90-1," ",IF(R$5-$I$5+1&gt;'Primary Inputs Alt'!$C$17,0,(SUM(OFFSET($I$77,0,R$5-$I$5-$A90+1)))*$C143))</f>
        <v>0</v>
      </c>
      <c r="S143" s="186">
        <f ca="1">IF(S$5-$I$5&lt;$A90-1," ",IF(S$5-$I$5+1&gt;'Primary Inputs Alt'!$C$17,0,(SUM(OFFSET($I$77,0,S$5-$I$5-$A90+1)))*$C143))</f>
        <v>0</v>
      </c>
      <c r="T143" s="186">
        <f ca="1">IF(T$5-$I$5&lt;$A90-1," ",IF(T$5-$I$5+1&gt;'Primary Inputs Alt'!$C$17,0,(SUM(OFFSET($I$77,0,T$5-$I$5-$A90+1)))*$C143))</f>
        <v>0</v>
      </c>
      <c r="U143" s="186">
        <f ca="1">IF(U$5-$I$5&lt;$A90-1," ",IF(U$5-$I$5+1&gt;'Primary Inputs Alt'!$C$17,0,(SUM(OFFSET($I$77,0,U$5-$I$5-$A90+1)))*$C143))</f>
        <v>0</v>
      </c>
      <c r="V143" s="186">
        <f ca="1">IF(V$5-$I$5&lt;$A90-1," ",IF(V$5-$I$5+1&gt;'Primary Inputs Alt'!$C$17,0,(SUM(OFFSET($I$77,0,V$5-$I$5-$A90+1)))*$C143))</f>
        <v>0</v>
      </c>
      <c r="W143" s="186">
        <f ca="1">IF(W$5-$I$5&lt;$A90-1," ",IF(W$5-$I$5+1&gt;'Primary Inputs Alt'!$C$17,0,(SUM(OFFSET($I$77,0,W$5-$I$5-$A90+1)))*$C143))</f>
        <v>0</v>
      </c>
      <c r="X143" s="186">
        <f ca="1">IF(X$5-$I$5&lt;$A90-1," ",IF(X$5-$I$5+1&gt;'Primary Inputs Alt'!$C$17,0,(SUM(OFFSET($I$77,0,X$5-$I$5-$A90+1)))*$C143))</f>
        <v>0</v>
      </c>
      <c r="Y143" s="186">
        <f ca="1">IF(Y$5-$I$5&lt;$A90-1," ",IF(Y$5-$I$5+1&gt;'Primary Inputs Alt'!$C$17,0,(SUM(OFFSET($I$77,0,Y$5-$I$5-$A90+1)))*$C143))</f>
        <v>0</v>
      </c>
      <c r="Z143" s="186">
        <f ca="1">IF(Z$5-$I$5&lt;$A90-1," ",IF(Z$5-$I$5+1&gt;'Primary Inputs Alt'!$C$17,0,(SUM(OFFSET($I$77,0,Z$5-$I$5-$A90+1)))*$C143))</f>
        <v>0</v>
      </c>
      <c r="AA143" s="186">
        <f ca="1">IF(AA$5-$I$5&lt;$A90-1," ",IF(AA$5-$I$5+1&gt;'Primary Inputs Alt'!$C$17,0,(SUM(OFFSET($I$77,0,AA$5-$I$5-$A90+1)))*$C143))</f>
        <v>0</v>
      </c>
      <c r="AB143" s="186">
        <f ca="1">IF(AB$5-$I$5&lt;$A90-1," ",IF(AB$5-$I$5+1&gt;'Primary Inputs Alt'!$C$17,0,(SUM(OFFSET($I$77,0,AB$5-$I$5-$A90+1)))*$C143))</f>
        <v>0</v>
      </c>
      <c r="AC143" s="186">
        <f ca="1">IF(AC$5-$I$5&lt;$A90-1," ",IF(AC$5-$I$5+1&gt;'Primary Inputs Alt'!$C$17,0,(SUM(OFFSET($I$77,0,AC$5-$I$5-$A90+1)))*$C143))</f>
        <v>0</v>
      </c>
      <c r="AD143" s="186">
        <f ca="1">IF(AD$5-$I$5&lt;$A90-1," ",IF(AD$5-$I$5+1&gt;'Primary Inputs Alt'!$C$17,0,(SUM(OFFSET($I$77,0,AD$5-$I$5-$A90+1)))*$C143))</f>
        <v>0</v>
      </c>
      <c r="AE143" s="186">
        <f ca="1">IF(AE$5-$I$5&lt;$A90-1," ",IF(AE$5-$I$5+1&gt;'Primary Inputs Alt'!$C$17,0,(SUM(OFFSET($I$77,0,AE$5-$I$5-$A90+1)))*$C143))</f>
        <v>0</v>
      </c>
      <c r="AF143" s="186">
        <f ca="1">IF(AF$5-$I$5&lt;$A90-1," ",IF(AF$5-$I$5+1&gt;'Primary Inputs Alt'!$C$17,0,(SUM(OFFSET($I$77,0,AF$5-$I$5-$A90+1)))*$C143))</f>
        <v>0</v>
      </c>
      <c r="AG143" s="186">
        <f ca="1">IF(AG$5-$I$5&lt;$A90-1," ",IF(AG$5-$I$5+1&gt;'Primary Inputs Alt'!$C$17,0,(SUM(OFFSET($I$77,0,AG$5-$I$5-$A90+1)))*$C143))</f>
        <v>0</v>
      </c>
      <c r="AH143" s="186">
        <f ca="1">IF(AH$5-$I$5&lt;$A90-1," ",IF(AH$5-$I$5+1&gt;'Primary Inputs Alt'!$C$17,0,(SUM(OFFSET($I$77,0,AH$5-$I$5-$A90+1)))*$C143))</f>
        <v>0</v>
      </c>
      <c r="AI143" s="186">
        <f ca="1">IF(AI$5-$I$5&lt;$A90-1," ",IF(AI$5-$I$5+1&gt;'Primary Inputs Alt'!$C$17,0,(SUM(OFFSET($I$77,0,AI$5-$I$5-$A90+1)))*$C143))</f>
        <v>0</v>
      </c>
      <c r="AJ143" s="186">
        <f ca="1">IF(AJ$5-$I$5&lt;$A90-1," ",IF(AJ$5-$I$5+1&gt;'Primary Inputs Alt'!$C$17,0,(SUM(OFFSET($I$77,0,AJ$5-$I$5-$A90+1)))*$C143))</f>
        <v>0</v>
      </c>
      <c r="AK143" s="186">
        <f ca="1">IF(AK$5-$I$5&lt;$A90-1," ",IF(AK$5-$I$5+1&gt;'Primary Inputs Alt'!$C$17,0,(SUM(OFFSET($I$77,0,AK$5-$I$5-$A90+1)))*$C143))</f>
        <v>0</v>
      </c>
      <c r="AL143" s="186">
        <f ca="1">IF(AL$5-$I$5&lt;$A90-1," ",IF(AL$5-$I$5+1&gt;'Primary Inputs Alt'!$C$17,0,(SUM(OFFSET($I$77,0,AL$5-$I$5-$A90+1)))*$C143))</f>
        <v>0</v>
      </c>
      <c r="AM143" s="186">
        <f ca="1">IF(AM$5-$I$5&lt;$A90-1," ",IF(AM$5-$I$5+1&gt;'Primary Inputs Alt'!$C$17,0,(SUM(OFFSET($I$77,0,AM$5-$I$5-$A90+1)))*$C143))</f>
        <v>0</v>
      </c>
      <c r="AN143" s="186">
        <f ca="1">IF(AN$5-$I$5&lt;$A90-1," ",IF(AN$5-$I$5+1&gt;'Primary Inputs Alt'!$C$17,0,(SUM(OFFSET($I$77,0,AN$5-$I$5-$A90+1)))*$C143))</f>
        <v>0</v>
      </c>
      <c r="AO143" s="186">
        <f ca="1">IF(AO$5-$I$5&lt;$A90-1," ",IF(AO$5-$I$5+1&gt;'Primary Inputs Alt'!$C$17,0,(SUM(OFFSET($I$77,0,AO$5-$I$5-$A90+1)))*$C143))</f>
        <v>0</v>
      </c>
      <c r="AP143" s="186">
        <f ca="1">IF(AP$5-$I$5&lt;$A90-1," ",IF(AP$5-$I$5+1&gt;'Primary Inputs Alt'!$C$17,0,(SUM(OFFSET($I$77,0,AP$5-$I$5-$A90+1)))*$C143))</f>
        <v>0</v>
      </c>
      <c r="AQ143" s="186">
        <f ca="1">IF(AQ$5-$I$5&lt;$A90-1," ",IF(AQ$5-$I$5+1&gt;'Primary Inputs Alt'!$C$17,0,(SUM(OFFSET($I$77,0,AQ$5-$I$5-$A90+1)))*$C143))</f>
        <v>0</v>
      </c>
      <c r="AR143" s="186">
        <f ca="1">IF(AR$5-$I$5&lt;$A90-1," ",IF(AR$5-$I$5+1&gt;'Primary Inputs Alt'!$C$17,0,(SUM(OFFSET($I$77,0,AR$5-$I$5-$A90+1)))*$C143))</f>
        <v>0</v>
      </c>
      <c r="AS143" s="186">
        <f ca="1">IF(AS$5-$I$5&lt;$A90-1," ",IF(AS$5-$I$5+1&gt;'Primary Inputs Alt'!$C$17,0,(SUM(OFFSET($I$77,0,AS$5-$I$5-$A90+1)))*$C143))</f>
        <v>0</v>
      </c>
      <c r="AT143" s="186">
        <f ca="1">IF(AT$5-$I$5&lt;$A90-1," ",IF(AT$5-$I$5+1&gt;'Primary Inputs Alt'!$C$17,0,(SUM(OFFSET($I$77,0,AT$5-$I$5-$A90+1)))*$C143))</f>
        <v>0</v>
      </c>
      <c r="AU143" s="186">
        <f ca="1">IF(AU$5-$I$5&lt;$A90-1," ",IF(AU$5-$I$5+1&gt;'Primary Inputs Alt'!$C$17,0,(SUM(OFFSET($I$77,0,AU$5-$I$5-$A90+1)))*$C143))</f>
        <v>0</v>
      </c>
      <c r="AV143" s="186">
        <f ca="1">IF(AV$5-$I$5&lt;$A90-1," ",IF(AV$5-$I$5+1&gt;'Primary Inputs Alt'!$C$17,0,(SUM(OFFSET($I$77,0,AV$5-$I$5-$A90+1)))*$C143))</f>
        <v>0</v>
      </c>
      <c r="AW143" s="186">
        <f ca="1">IF(AW$5-$I$5&lt;$A90-1," ",IF(AW$5-$I$5+1&gt;'Primary Inputs Alt'!$C$17,0,(SUM(OFFSET($I$77,0,AW$5-$I$5-$A90+1)))*$C143))</f>
        <v>0</v>
      </c>
      <c r="AX143" s="186">
        <f ca="1">IF(AX$5-$I$5&lt;$A90-1," ",IF(AX$5-$I$5+1&gt;'Primary Inputs Alt'!$C$17,0,(SUM(OFFSET($I$77,0,AX$5-$I$5-$A90+1)))*$C143))</f>
        <v>0</v>
      </c>
      <c r="AY143" s="186">
        <f ca="1">IF(AY$5-$I$5&lt;$A90-1," ",IF(AY$5-$I$5+1&gt;'Primary Inputs Alt'!$C$17,0,(SUM(OFFSET($I$77,0,AY$5-$I$5-$A90+1)))*$C143))</f>
        <v>0</v>
      </c>
      <c r="AZ143" s="186">
        <f ca="1">IF(AZ$5-$I$5&lt;$A90-1," ",IF(AZ$5-$I$5+1&gt;'Primary Inputs Alt'!$C$17,0,(SUM(OFFSET($I$77,0,AZ$5-$I$5-$A90+1)))*$C143))</f>
        <v>0</v>
      </c>
      <c r="BA143" s="186">
        <f ca="1">IF(BA$5-$I$5&lt;$A90-1," ",IF(BA$5-$I$5+1&gt;'Primary Inputs Alt'!$C$17,0,(SUM(OFFSET($I$77,0,BA$5-$I$5-$A90+1)))*$C143))</f>
        <v>0</v>
      </c>
      <c r="BB143" s="186">
        <f ca="1">IF(BB$5-$I$5&lt;$A90-1," ",IF(BB$5-$I$5+1&gt;'Primary Inputs Alt'!$C$17,0,(SUM(OFFSET($I$77,0,BB$5-$I$5-$A90+1)))*$C143))</f>
        <v>0</v>
      </c>
      <c r="BC143" s="186">
        <f ca="1">IF(BC$5-$I$5&lt;$A90-1," ",IF(BC$5-$I$5+1&gt;'Primary Inputs Alt'!$C$17,0,(SUM(OFFSET($I$77,0,BC$5-$I$5-$A90+1)))*$C143))</f>
        <v>0</v>
      </c>
      <c r="BD143" s="186">
        <f ca="1">IF(BD$5-$I$5&lt;$A90-1," ",IF(BD$5-$I$5+1&gt;'Primary Inputs Alt'!$C$17,0,(SUM(OFFSET($I$77,0,BD$5-$I$5-$A90+1)))*$C143))</f>
        <v>0</v>
      </c>
      <c r="BE143" s="186">
        <f ca="1">IF(BE$5-$I$5&lt;$A90-1," ",IF(BE$5-$I$5+1&gt;'Primary Inputs Alt'!$C$17,0,(SUM(OFFSET($I$77,0,BE$5-$I$5-$A90+1)))*$C143))</f>
        <v>0</v>
      </c>
      <c r="BF143" s="186">
        <f ca="1">IF(BF$5-$I$5&lt;$A90-1," ",IF(BF$5-$I$5+1&gt;'Primary Inputs Alt'!$C$17,0,(SUM(OFFSET($I$77,0,BF$5-$I$5-$A90+1)))*$C143))</f>
        <v>0</v>
      </c>
    </row>
    <row r="144" spans="1:104">
      <c r="B144" s="134" t="s">
        <v>183</v>
      </c>
      <c r="C144" s="134">
        <f t="shared" ca="1" si="5"/>
        <v>0</v>
      </c>
      <c r="I144" s="186" t="str">
        <f ca="1">IF(I$5-$I$5&lt;$A91-1," ",IF(I$5-$I$5+1&gt;'Primary Inputs Alt'!$C$17,0,(SUM(OFFSET($I$77,0,I$5-$I$5-$A91+1)))*$C144))</f>
        <v xml:space="preserve"> </v>
      </c>
      <c r="J144" s="186" t="str">
        <f ca="1">IF(J$5-$I$5&lt;$A91-1," ",IF(J$5-$I$5+1&gt;'Primary Inputs Alt'!$C$17,0,(SUM(OFFSET($I$77,0,J$5-$I$5-$A91+1)))*$C144))</f>
        <v xml:space="preserve"> </v>
      </c>
      <c r="K144" s="186" t="str">
        <f ca="1">IF(K$5-$I$5&lt;$A91-1," ",IF(K$5-$I$5+1&gt;'Primary Inputs Alt'!$C$17,0,(SUM(OFFSET($I$77,0,K$5-$I$5-$A91+1)))*$C144))</f>
        <v xml:space="preserve"> </v>
      </c>
      <c r="L144" s="186" t="str">
        <f ca="1">IF(L$5-$I$5&lt;$A91-1," ",IF(L$5-$I$5+1&gt;'Primary Inputs Alt'!$C$17,0,(SUM(OFFSET($I$77,0,L$5-$I$5-$A91+1)))*$C144))</f>
        <v xml:space="preserve"> </v>
      </c>
      <c r="M144" s="186" t="str">
        <f ca="1">IF(M$5-$I$5&lt;$A91-1," ",IF(M$5-$I$5+1&gt;'Primary Inputs Alt'!$C$17,0,(SUM(OFFSET($I$77,0,M$5-$I$5-$A91+1)))*$C144))</f>
        <v xml:space="preserve"> </v>
      </c>
      <c r="N144" s="186" t="str">
        <f ca="1">IF(N$5-$I$5&lt;$A91-1," ",IF(N$5-$I$5+1&gt;'Primary Inputs Alt'!$C$17,0,(SUM(OFFSET($I$77,0,N$5-$I$5-$A91+1)))*$C144))</f>
        <v xml:space="preserve"> </v>
      </c>
      <c r="O144" s="186" t="str">
        <f ca="1">IF(O$5-$I$5&lt;$A91-1," ",IF(O$5-$I$5+1&gt;'Primary Inputs Alt'!$C$17,0,(SUM(OFFSET($I$77,0,O$5-$I$5-$A91+1)))*$C144))</f>
        <v xml:space="preserve"> </v>
      </c>
      <c r="P144" s="186" t="str">
        <f ca="1">IF(P$5-$I$5&lt;$A91-1," ",IF(P$5-$I$5+1&gt;'Primary Inputs Alt'!$C$17,0,(SUM(OFFSET($I$77,0,P$5-$I$5-$A91+1)))*$C144))</f>
        <v xml:space="preserve"> </v>
      </c>
      <c r="Q144" s="186" t="str">
        <f ca="1">IF(Q$5-$I$5&lt;$A91-1," ",IF(Q$5-$I$5+1&gt;'Primary Inputs Alt'!$C$17,0,(SUM(OFFSET($I$77,0,Q$5-$I$5-$A91+1)))*$C144))</f>
        <v xml:space="preserve"> </v>
      </c>
      <c r="R144" s="186" t="str">
        <f ca="1">IF(R$5-$I$5&lt;$A91-1," ",IF(R$5-$I$5+1&gt;'Primary Inputs Alt'!$C$17,0,(SUM(OFFSET($I$77,0,R$5-$I$5-$A91+1)))*$C144))</f>
        <v xml:space="preserve"> </v>
      </c>
      <c r="S144" s="186">
        <f ca="1">IF(S$5-$I$5&lt;$A91-1," ",IF(S$5-$I$5+1&gt;'Primary Inputs Alt'!$C$17,0,(SUM(OFFSET($I$77,0,S$5-$I$5-$A91+1)))*$C144))</f>
        <v>0</v>
      </c>
      <c r="T144" s="186">
        <f ca="1">IF(T$5-$I$5&lt;$A91-1," ",IF(T$5-$I$5+1&gt;'Primary Inputs Alt'!$C$17,0,(SUM(OFFSET($I$77,0,T$5-$I$5-$A91+1)))*$C144))</f>
        <v>0</v>
      </c>
      <c r="U144" s="186">
        <f ca="1">IF(U$5-$I$5&lt;$A91-1," ",IF(U$5-$I$5+1&gt;'Primary Inputs Alt'!$C$17,0,(SUM(OFFSET($I$77,0,U$5-$I$5-$A91+1)))*$C144))</f>
        <v>0</v>
      </c>
      <c r="V144" s="186">
        <f ca="1">IF(V$5-$I$5&lt;$A91-1," ",IF(V$5-$I$5+1&gt;'Primary Inputs Alt'!$C$17,0,(SUM(OFFSET($I$77,0,V$5-$I$5-$A91+1)))*$C144))</f>
        <v>0</v>
      </c>
      <c r="W144" s="186">
        <f ca="1">IF(W$5-$I$5&lt;$A91-1," ",IF(W$5-$I$5+1&gt;'Primary Inputs Alt'!$C$17,0,(SUM(OFFSET($I$77,0,W$5-$I$5-$A91+1)))*$C144))</f>
        <v>0</v>
      </c>
      <c r="X144" s="186">
        <f ca="1">IF(X$5-$I$5&lt;$A91-1," ",IF(X$5-$I$5+1&gt;'Primary Inputs Alt'!$C$17,0,(SUM(OFFSET($I$77,0,X$5-$I$5-$A91+1)))*$C144))</f>
        <v>0</v>
      </c>
      <c r="Y144" s="186">
        <f ca="1">IF(Y$5-$I$5&lt;$A91-1," ",IF(Y$5-$I$5+1&gt;'Primary Inputs Alt'!$C$17,0,(SUM(OFFSET($I$77,0,Y$5-$I$5-$A91+1)))*$C144))</f>
        <v>0</v>
      </c>
      <c r="Z144" s="186">
        <f ca="1">IF(Z$5-$I$5&lt;$A91-1," ",IF(Z$5-$I$5+1&gt;'Primary Inputs Alt'!$C$17,0,(SUM(OFFSET($I$77,0,Z$5-$I$5-$A91+1)))*$C144))</f>
        <v>0</v>
      </c>
      <c r="AA144" s="186">
        <f ca="1">IF(AA$5-$I$5&lt;$A91-1," ",IF(AA$5-$I$5+1&gt;'Primary Inputs Alt'!$C$17,0,(SUM(OFFSET($I$77,0,AA$5-$I$5-$A91+1)))*$C144))</f>
        <v>0</v>
      </c>
      <c r="AB144" s="186">
        <f ca="1">IF(AB$5-$I$5&lt;$A91-1," ",IF(AB$5-$I$5+1&gt;'Primary Inputs Alt'!$C$17,0,(SUM(OFFSET($I$77,0,AB$5-$I$5-$A91+1)))*$C144))</f>
        <v>0</v>
      </c>
      <c r="AC144" s="186">
        <f ca="1">IF(AC$5-$I$5&lt;$A91-1," ",IF(AC$5-$I$5+1&gt;'Primary Inputs Alt'!$C$17,0,(SUM(OFFSET($I$77,0,AC$5-$I$5-$A91+1)))*$C144))</f>
        <v>0</v>
      </c>
      <c r="AD144" s="186">
        <f ca="1">IF(AD$5-$I$5&lt;$A91-1," ",IF(AD$5-$I$5+1&gt;'Primary Inputs Alt'!$C$17,0,(SUM(OFFSET($I$77,0,AD$5-$I$5-$A91+1)))*$C144))</f>
        <v>0</v>
      </c>
      <c r="AE144" s="186">
        <f ca="1">IF(AE$5-$I$5&lt;$A91-1," ",IF(AE$5-$I$5+1&gt;'Primary Inputs Alt'!$C$17,0,(SUM(OFFSET($I$77,0,AE$5-$I$5-$A91+1)))*$C144))</f>
        <v>0</v>
      </c>
      <c r="AF144" s="186">
        <f ca="1">IF(AF$5-$I$5&lt;$A91-1," ",IF(AF$5-$I$5+1&gt;'Primary Inputs Alt'!$C$17,0,(SUM(OFFSET($I$77,0,AF$5-$I$5-$A91+1)))*$C144))</f>
        <v>0</v>
      </c>
      <c r="AG144" s="186">
        <f ca="1">IF(AG$5-$I$5&lt;$A91-1," ",IF(AG$5-$I$5+1&gt;'Primary Inputs Alt'!$C$17,0,(SUM(OFFSET($I$77,0,AG$5-$I$5-$A91+1)))*$C144))</f>
        <v>0</v>
      </c>
      <c r="AH144" s="186">
        <f ca="1">IF(AH$5-$I$5&lt;$A91-1," ",IF(AH$5-$I$5+1&gt;'Primary Inputs Alt'!$C$17,0,(SUM(OFFSET($I$77,0,AH$5-$I$5-$A91+1)))*$C144))</f>
        <v>0</v>
      </c>
      <c r="AI144" s="186">
        <f ca="1">IF(AI$5-$I$5&lt;$A91-1," ",IF(AI$5-$I$5+1&gt;'Primary Inputs Alt'!$C$17,0,(SUM(OFFSET($I$77,0,AI$5-$I$5-$A91+1)))*$C144))</f>
        <v>0</v>
      </c>
      <c r="AJ144" s="186">
        <f ca="1">IF(AJ$5-$I$5&lt;$A91-1," ",IF(AJ$5-$I$5+1&gt;'Primary Inputs Alt'!$C$17,0,(SUM(OFFSET($I$77,0,AJ$5-$I$5-$A91+1)))*$C144))</f>
        <v>0</v>
      </c>
      <c r="AK144" s="186">
        <f ca="1">IF(AK$5-$I$5&lt;$A91-1," ",IF(AK$5-$I$5+1&gt;'Primary Inputs Alt'!$C$17,0,(SUM(OFFSET($I$77,0,AK$5-$I$5-$A91+1)))*$C144))</f>
        <v>0</v>
      </c>
      <c r="AL144" s="186">
        <f ca="1">IF(AL$5-$I$5&lt;$A91-1," ",IF(AL$5-$I$5+1&gt;'Primary Inputs Alt'!$C$17,0,(SUM(OFFSET($I$77,0,AL$5-$I$5-$A91+1)))*$C144))</f>
        <v>0</v>
      </c>
      <c r="AM144" s="186">
        <f ca="1">IF(AM$5-$I$5&lt;$A91-1," ",IF(AM$5-$I$5+1&gt;'Primary Inputs Alt'!$C$17,0,(SUM(OFFSET($I$77,0,AM$5-$I$5-$A91+1)))*$C144))</f>
        <v>0</v>
      </c>
      <c r="AN144" s="186">
        <f ca="1">IF(AN$5-$I$5&lt;$A91-1," ",IF(AN$5-$I$5+1&gt;'Primary Inputs Alt'!$C$17,0,(SUM(OFFSET($I$77,0,AN$5-$I$5-$A91+1)))*$C144))</f>
        <v>0</v>
      </c>
      <c r="AO144" s="186">
        <f ca="1">IF(AO$5-$I$5&lt;$A91-1," ",IF(AO$5-$I$5+1&gt;'Primary Inputs Alt'!$C$17,0,(SUM(OFFSET($I$77,0,AO$5-$I$5-$A91+1)))*$C144))</f>
        <v>0</v>
      </c>
      <c r="AP144" s="186">
        <f ca="1">IF(AP$5-$I$5&lt;$A91-1," ",IF(AP$5-$I$5+1&gt;'Primary Inputs Alt'!$C$17,0,(SUM(OFFSET($I$77,0,AP$5-$I$5-$A91+1)))*$C144))</f>
        <v>0</v>
      </c>
      <c r="AQ144" s="186">
        <f ca="1">IF(AQ$5-$I$5&lt;$A91-1," ",IF(AQ$5-$I$5+1&gt;'Primary Inputs Alt'!$C$17,0,(SUM(OFFSET($I$77,0,AQ$5-$I$5-$A91+1)))*$C144))</f>
        <v>0</v>
      </c>
      <c r="AR144" s="186">
        <f ca="1">IF(AR$5-$I$5&lt;$A91-1," ",IF(AR$5-$I$5+1&gt;'Primary Inputs Alt'!$C$17,0,(SUM(OFFSET($I$77,0,AR$5-$I$5-$A91+1)))*$C144))</f>
        <v>0</v>
      </c>
      <c r="AS144" s="186">
        <f ca="1">IF(AS$5-$I$5&lt;$A91-1," ",IF(AS$5-$I$5+1&gt;'Primary Inputs Alt'!$C$17,0,(SUM(OFFSET($I$77,0,AS$5-$I$5-$A91+1)))*$C144))</f>
        <v>0</v>
      </c>
      <c r="AT144" s="186">
        <f ca="1">IF(AT$5-$I$5&lt;$A91-1," ",IF(AT$5-$I$5+1&gt;'Primary Inputs Alt'!$C$17,0,(SUM(OFFSET($I$77,0,AT$5-$I$5-$A91+1)))*$C144))</f>
        <v>0</v>
      </c>
      <c r="AU144" s="186">
        <f ca="1">IF(AU$5-$I$5&lt;$A91-1," ",IF(AU$5-$I$5+1&gt;'Primary Inputs Alt'!$C$17,0,(SUM(OFFSET($I$77,0,AU$5-$I$5-$A91+1)))*$C144))</f>
        <v>0</v>
      </c>
      <c r="AV144" s="186">
        <f ca="1">IF(AV$5-$I$5&lt;$A91-1," ",IF(AV$5-$I$5+1&gt;'Primary Inputs Alt'!$C$17,0,(SUM(OFFSET($I$77,0,AV$5-$I$5-$A91+1)))*$C144))</f>
        <v>0</v>
      </c>
      <c r="AW144" s="186">
        <f ca="1">IF(AW$5-$I$5&lt;$A91-1," ",IF(AW$5-$I$5+1&gt;'Primary Inputs Alt'!$C$17,0,(SUM(OFFSET($I$77,0,AW$5-$I$5-$A91+1)))*$C144))</f>
        <v>0</v>
      </c>
      <c r="AX144" s="186">
        <f ca="1">IF(AX$5-$I$5&lt;$A91-1," ",IF(AX$5-$I$5+1&gt;'Primary Inputs Alt'!$C$17,0,(SUM(OFFSET($I$77,0,AX$5-$I$5-$A91+1)))*$C144))</f>
        <v>0</v>
      </c>
      <c r="AY144" s="186">
        <f ca="1">IF(AY$5-$I$5&lt;$A91-1," ",IF(AY$5-$I$5+1&gt;'Primary Inputs Alt'!$C$17,0,(SUM(OFFSET($I$77,0,AY$5-$I$5-$A91+1)))*$C144))</f>
        <v>0</v>
      </c>
      <c r="AZ144" s="186">
        <f ca="1">IF(AZ$5-$I$5&lt;$A91-1," ",IF(AZ$5-$I$5+1&gt;'Primary Inputs Alt'!$C$17,0,(SUM(OFFSET($I$77,0,AZ$5-$I$5-$A91+1)))*$C144))</f>
        <v>0</v>
      </c>
      <c r="BA144" s="186">
        <f ca="1">IF(BA$5-$I$5&lt;$A91-1," ",IF(BA$5-$I$5+1&gt;'Primary Inputs Alt'!$C$17,0,(SUM(OFFSET($I$77,0,BA$5-$I$5-$A91+1)))*$C144))</f>
        <v>0</v>
      </c>
      <c r="BB144" s="186">
        <f ca="1">IF(BB$5-$I$5&lt;$A91-1," ",IF(BB$5-$I$5+1&gt;'Primary Inputs Alt'!$C$17,0,(SUM(OFFSET($I$77,0,BB$5-$I$5-$A91+1)))*$C144))</f>
        <v>0</v>
      </c>
      <c r="BC144" s="186">
        <f ca="1">IF(BC$5-$I$5&lt;$A91-1," ",IF(BC$5-$I$5+1&gt;'Primary Inputs Alt'!$C$17,0,(SUM(OFFSET($I$77,0,BC$5-$I$5-$A91+1)))*$C144))</f>
        <v>0</v>
      </c>
      <c r="BD144" s="186">
        <f ca="1">IF(BD$5-$I$5&lt;$A91-1," ",IF(BD$5-$I$5+1&gt;'Primary Inputs Alt'!$C$17,0,(SUM(OFFSET($I$77,0,BD$5-$I$5-$A91+1)))*$C144))</f>
        <v>0</v>
      </c>
      <c r="BE144" s="186">
        <f ca="1">IF(BE$5-$I$5&lt;$A91-1," ",IF(BE$5-$I$5+1&gt;'Primary Inputs Alt'!$C$17,0,(SUM(OFFSET($I$77,0,BE$5-$I$5-$A91+1)))*$C144))</f>
        <v>0</v>
      </c>
      <c r="BF144" s="186">
        <f ca="1">IF(BF$5-$I$5&lt;$A91-1," ",IF(BF$5-$I$5+1&gt;'Primary Inputs Alt'!$C$17,0,(SUM(OFFSET($I$77,0,BF$5-$I$5-$A91+1)))*$C144))</f>
        <v>0</v>
      </c>
    </row>
    <row r="145" spans="2:58">
      <c r="B145" s="134" t="s">
        <v>184</v>
      </c>
      <c r="C145" s="134">
        <f t="shared" ca="1" si="5"/>
        <v>0</v>
      </c>
      <c r="I145" s="186" t="str">
        <f ca="1">IF(I$5-$I$5&lt;$A92-1," ",IF(I$5-$I$5+1&gt;'Primary Inputs Alt'!$C$17,0,(SUM(OFFSET($I$77,0,I$5-$I$5-$A92+1)))*$C145))</f>
        <v xml:space="preserve"> </v>
      </c>
      <c r="J145" s="186" t="str">
        <f ca="1">IF(J$5-$I$5&lt;$A92-1," ",IF(J$5-$I$5+1&gt;'Primary Inputs Alt'!$C$17,0,(SUM(OFFSET($I$77,0,J$5-$I$5-$A92+1)))*$C145))</f>
        <v xml:space="preserve"> </v>
      </c>
      <c r="K145" s="186" t="str">
        <f ca="1">IF(K$5-$I$5&lt;$A92-1," ",IF(K$5-$I$5+1&gt;'Primary Inputs Alt'!$C$17,0,(SUM(OFFSET($I$77,0,K$5-$I$5-$A92+1)))*$C145))</f>
        <v xml:space="preserve"> </v>
      </c>
      <c r="L145" s="186" t="str">
        <f ca="1">IF(L$5-$I$5&lt;$A92-1," ",IF(L$5-$I$5+1&gt;'Primary Inputs Alt'!$C$17,0,(SUM(OFFSET($I$77,0,L$5-$I$5-$A92+1)))*$C145))</f>
        <v xml:space="preserve"> </v>
      </c>
      <c r="M145" s="186" t="str">
        <f ca="1">IF(M$5-$I$5&lt;$A92-1," ",IF(M$5-$I$5+1&gt;'Primary Inputs Alt'!$C$17,0,(SUM(OFFSET($I$77,0,M$5-$I$5-$A92+1)))*$C145))</f>
        <v xml:space="preserve"> </v>
      </c>
      <c r="N145" s="186" t="str">
        <f ca="1">IF(N$5-$I$5&lt;$A92-1," ",IF(N$5-$I$5+1&gt;'Primary Inputs Alt'!$C$17,0,(SUM(OFFSET($I$77,0,N$5-$I$5-$A92+1)))*$C145))</f>
        <v xml:space="preserve"> </v>
      </c>
      <c r="O145" s="186" t="str">
        <f ca="1">IF(O$5-$I$5&lt;$A92-1," ",IF(O$5-$I$5+1&gt;'Primary Inputs Alt'!$C$17,0,(SUM(OFFSET($I$77,0,O$5-$I$5-$A92+1)))*$C145))</f>
        <v xml:space="preserve"> </v>
      </c>
      <c r="P145" s="186" t="str">
        <f ca="1">IF(P$5-$I$5&lt;$A92-1," ",IF(P$5-$I$5+1&gt;'Primary Inputs Alt'!$C$17,0,(SUM(OFFSET($I$77,0,P$5-$I$5-$A92+1)))*$C145))</f>
        <v xml:space="preserve"> </v>
      </c>
      <c r="Q145" s="186" t="str">
        <f ca="1">IF(Q$5-$I$5&lt;$A92-1," ",IF(Q$5-$I$5+1&gt;'Primary Inputs Alt'!$C$17,0,(SUM(OFFSET($I$77,0,Q$5-$I$5-$A92+1)))*$C145))</f>
        <v xml:space="preserve"> </v>
      </c>
      <c r="R145" s="186" t="str">
        <f ca="1">IF(R$5-$I$5&lt;$A92-1," ",IF(R$5-$I$5+1&gt;'Primary Inputs Alt'!$C$17,0,(SUM(OFFSET($I$77,0,R$5-$I$5-$A92+1)))*$C145))</f>
        <v xml:space="preserve"> </v>
      </c>
      <c r="S145" s="186" t="str">
        <f ca="1">IF(S$5-$I$5&lt;$A92-1," ",IF(S$5-$I$5+1&gt;'Primary Inputs Alt'!$C$17,0,(SUM(OFFSET($I$77,0,S$5-$I$5-$A92+1)))*$C145))</f>
        <v xml:space="preserve"> </v>
      </c>
      <c r="T145" s="186">
        <f ca="1">IF(T$5-$I$5&lt;$A92-1," ",IF(T$5-$I$5+1&gt;'Primary Inputs Alt'!$C$17,0,(SUM(OFFSET($I$77,0,T$5-$I$5-$A92+1)))*$C145))</f>
        <v>0</v>
      </c>
      <c r="U145" s="186">
        <f ca="1">IF(U$5-$I$5&lt;$A92-1," ",IF(U$5-$I$5+1&gt;'Primary Inputs Alt'!$C$17,0,(SUM(OFFSET($I$77,0,U$5-$I$5-$A92+1)))*$C145))</f>
        <v>0</v>
      </c>
      <c r="V145" s="186">
        <f ca="1">IF(V$5-$I$5&lt;$A92-1," ",IF(V$5-$I$5+1&gt;'Primary Inputs Alt'!$C$17,0,(SUM(OFFSET($I$77,0,V$5-$I$5-$A92+1)))*$C145))</f>
        <v>0</v>
      </c>
      <c r="W145" s="186">
        <f ca="1">IF(W$5-$I$5&lt;$A92-1," ",IF(W$5-$I$5+1&gt;'Primary Inputs Alt'!$C$17,0,(SUM(OFFSET($I$77,0,W$5-$I$5-$A92+1)))*$C145))</f>
        <v>0</v>
      </c>
      <c r="X145" s="186">
        <f ca="1">IF(X$5-$I$5&lt;$A92-1," ",IF(X$5-$I$5+1&gt;'Primary Inputs Alt'!$C$17,0,(SUM(OFFSET($I$77,0,X$5-$I$5-$A92+1)))*$C145))</f>
        <v>0</v>
      </c>
      <c r="Y145" s="186">
        <f ca="1">IF(Y$5-$I$5&lt;$A92-1," ",IF(Y$5-$I$5+1&gt;'Primary Inputs Alt'!$C$17,0,(SUM(OFFSET($I$77,0,Y$5-$I$5-$A92+1)))*$C145))</f>
        <v>0</v>
      </c>
      <c r="Z145" s="186">
        <f ca="1">IF(Z$5-$I$5&lt;$A92-1," ",IF(Z$5-$I$5+1&gt;'Primary Inputs Alt'!$C$17,0,(SUM(OFFSET($I$77,0,Z$5-$I$5-$A92+1)))*$C145))</f>
        <v>0</v>
      </c>
      <c r="AA145" s="186">
        <f ca="1">IF(AA$5-$I$5&lt;$A92-1," ",IF(AA$5-$I$5+1&gt;'Primary Inputs Alt'!$C$17,0,(SUM(OFFSET($I$77,0,AA$5-$I$5-$A92+1)))*$C145))</f>
        <v>0</v>
      </c>
      <c r="AB145" s="186">
        <f ca="1">IF(AB$5-$I$5&lt;$A92-1," ",IF(AB$5-$I$5+1&gt;'Primary Inputs Alt'!$C$17,0,(SUM(OFFSET($I$77,0,AB$5-$I$5-$A92+1)))*$C145))</f>
        <v>0</v>
      </c>
      <c r="AC145" s="186">
        <f ca="1">IF(AC$5-$I$5&lt;$A92-1," ",IF(AC$5-$I$5+1&gt;'Primary Inputs Alt'!$C$17,0,(SUM(OFFSET($I$77,0,AC$5-$I$5-$A92+1)))*$C145))</f>
        <v>0</v>
      </c>
      <c r="AD145" s="186">
        <f ca="1">IF(AD$5-$I$5&lt;$A92-1," ",IF(AD$5-$I$5+1&gt;'Primary Inputs Alt'!$C$17,0,(SUM(OFFSET($I$77,0,AD$5-$I$5-$A92+1)))*$C145))</f>
        <v>0</v>
      </c>
      <c r="AE145" s="186">
        <f ca="1">IF(AE$5-$I$5&lt;$A92-1," ",IF(AE$5-$I$5+1&gt;'Primary Inputs Alt'!$C$17,0,(SUM(OFFSET($I$77,0,AE$5-$I$5-$A92+1)))*$C145))</f>
        <v>0</v>
      </c>
      <c r="AF145" s="186">
        <f ca="1">IF(AF$5-$I$5&lt;$A92-1," ",IF(AF$5-$I$5+1&gt;'Primary Inputs Alt'!$C$17,0,(SUM(OFFSET($I$77,0,AF$5-$I$5-$A92+1)))*$C145))</f>
        <v>0</v>
      </c>
      <c r="AG145" s="186">
        <f ca="1">IF(AG$5-$I$5&lt;$A92-1," ",IF(AG$5-$I$5+1&gt;'Primary Inputs Alt'!$C$17,0,(SUM(OFFSET($I$77,0,AG$5-$I$5-$A92+1)))*$C145))</f>
        <v>0</v>
      </c>
      <c r="AH145" s="186">
        <f ca="1">IF(AH$5-$I$5&lt;$A92-1," ",IF(AH$5-$I$5+1&gt;'Primary Inputs Alt'!$C$17,0,(SUM(OFFSET($I$77,0,AH$5-$I$5-$A92+1)))*$C145))</f>
        <v>0</v>
      </c>
      <c r="AI145" s="186">
        <f ca="1">IF(AI$5-$I$5&lt;$A92-1," ",IF(AI$5-$I$5+1&gt;'Primary Inputs Alt'!$C$17,0,(SUM(OFFSET($I$77,0,AI$5-$I$5-$A92+1)))*$C145))</f>
        <v>0</v>
      </c>
      <c r="AJ145" s="186">
        <f ca="1">IF(AJ$5-$I$5&lt;$A92-1," ",IF(AJ$5-$I$5+1&gt;'Primary Inputs Alt'!$C$17,0,(SUM(OFFSET($I$77,0,AJ$5-$I$5-$A92+1)))*$C145))</f>
        <v>0</v>
      </c>
      <c r="AK145" s="186">
        <f ca="1">IF(AK$5-$I$5&lt;$A92-1," ",IF(AK$5-$I$5+1&gt;'Primary Inputs Alt'!$C$17,0,(SUM(OFFSET($I$77,0,AK$5-$I$5-$A92+1)))*$C145))</f>
        <v>0</v>
      </c>
      <c r="AL145" s="186">
        <f ca="1">IF(AL$5-$I$5&lt;$A92-1," ",IF(AL$5-$I$5+1&gt;'Primary Inputs Alt'!$C$17,0,(SUM(OFFSET($I$77,0,AL$5-$I$5-$A92+1)))*$C145))</f>
        <v>0</v>
      </c>
      <c r="AM145" s="186">
        <f ca="1">IF(AM$5-$I$5&lt;$A92-1," ",IF(AM$5-$I$5+1&gt;'Primary Inputs Alt'!$C$17,0,(SUM(OFFSET($I$77,0,AM$5-$I$5-$A92+1)))*$C145))</f>
        <v>0</v>
      </c>
      <c r="AN145" s="186">
        <f ca="1">IF(AN$5-$I$5&lt;$A92-1," ",IF(AN$5-$I$5+1&gt;'Primary Inputs Alt'!$C$17,0,(SUM(OFFSET($I$77,0,AN$5-$I$5-$A92+1)))*$C145))</f>
        <v>0</v>
      </c>
      <c r="AO145" s="186">
        <f ca="1">IF(AO$5-$I$5&lt;$A92-1," ",IF(AO$5-$I$5+1&gt;'Primary Inputs Alt'!$C$17,0,(SUM(OFFSET($I$77,0,AO$5-$I$5-$A92+1)))*$C145))</f>
        <v>0</v>
      </c>
      <c r="AP145" s="186">
        <f ca="1">IF(AP$5-$I$5&lt;$A92-1," ",IF(AP$5-$I$5+1&gt;'Primary Inputs Alt'!$C$17,0,(SUM(OFFSET($I$77,0,AP$5-$I$5-$A92+1)))*$C145))</f>
        <v>0</v>
      </c>
      <c r="AQ145" s="186">
        <f ca="1">IF(AQ$5-$I$5&lt;$A92-1," ",IF(AQ$5-$I$5+1&gt;'Primary Inputs Alt'!$C$17,0,(SUM(OFFSET($I$77,0,AQ$5-$I$5-$A92+1)))*$C145))</f>
        <v>0</v>
      </c>
      <c r="AR145" s="186">
        <f ca="1">IF(AR$5-$I$5&lt;$A92-1," ",IF(AR$5-$I$5+1&gt;'Primary Inputs Alt'!$C$17,0,(SUM(OFFSET($I$77,0,AR$5-$I$5-$A92+1)))*$C145))</f>
        <v>0</v>
      </c>
      <c r="AS145" s="186">
        <f ca="1">IF(AS$5-$I$5&lt;$A92-1," ",IF(AS$5-$I$5+1&gt;'Primary Inputs Alt'!$C$17,0,(SUM(OFFSET($I$77,0,AS$5-$I$5-$A92+1)))*$C145))</f>
        <v>0</v>
      </c>
      <c r="AT145" s="186">
        <f ca="1">IF(AT$5-$I$5&lt;$A92-1," ",IF(AT$5-$I$5+1&gt;'Primary Inputs Alt'!$C$17,0,(SUM(OFFSET($I$77,0,AT$5-$I$5-$A92+1)))*$C145))</f>
        <v>0</v>
      </c>
      <c r="AU145" s="186">
        <f ca="1">IF(AU$5-$I$5&lt;$A92-1," ",IF(AU$5-$I$5+1&gt;'Primary Inputs Alt'!$C$17,0,(SUM(OFFSET($I$77,0,AU$5-$I$5-$A92+1)))*$C145))</f>
        <v>0</v>
      </c>
      <c r="AV145" s="186">
        <f ca="1">IF(AV$5-$I$5&lt;$A92-1," ",IF(AV$5-$I$5+1&gt;'Primary Inputs Alt'!$C$17,0,(SUM(OFFSET($I$77,0,AV$5-$I$5-$A92+1)))*$C145))</f>
        <v>0</v>
      </c>
      <c r="AW145" s="186">
        <f ca="1">IF(AW$5-$I$5&lt;$A92-1," ",IF(AW$5-$I$5+1&gt;'Primary Inputs Alt'!$C$17,0,(SUM(OFFSET($I$77,0,AW$5-$I$5-$A92+1)))*$C145))</f>
        <v>0</v>
      </c>
      <c r="AX145" s="186">
        <f ca="1">IF(AX$5-$I$5&lt;$A92-1," ",IF(AX$5-$I$5+1&gt;'Primary Inputs Alt'!$C$17,0,(SUM(OFFSET($I$77,0,AX$5-$I$5-$A92+1)))*$C145))</f>
        <v>0</v>
      </c>
      <c r="AY145" s="186">
        <f ca="1">IF(AY$5-$I$5&lt;$A92-1," ",IF(AY$5-$I$5+1&gt;'Primary Inputs Alt'!$C$17,0,(SUM(OFFSET($I$77,0,AY$5-$I$5-$A92+1)))*$C145))</f>
        <v>0</v>
      </c>
      <c r="AZ145" s="186">
        <f ca="1">IF(AZ$5-$I$5&lt;$A92-1," ",IF(AZ$5-$I$5+1&gt;'Primary Inputs Alt'!$C$17,0,(SUM(OFFSET($I$77,0,AZ$5-$I$5-$A92+1)))*$C145))</f>
        <v>0</v>
      </c>
      <c r="BA145" s="186">
        <f ca="1">IF(BA$5-$I$5&lt;$A92-1," ",IF(BA$5-$I$5+1&gt;'Primary Inputs Alt'!$C$17,0,(SUM(OFFSET($I$77,0,BA$5-$I$5-$A92+1)))*$C145))</f>
        <v>0</v>
      </c>
      <c r="BB145" s="186">
        <f ca="1">IF(BB$5-$I$5&lt;$A92-1," ",IF(BB$5-$I$5+1&gt;'Primary Inputs Alt'!$C$17,0,(SUM(OFFSET($I$77,0,BB$5-$I$5-$A92+1)))*$C145))</f>
        <v>0</v>
      </c>
      <c r="BC145" s="186">
        <f ca="1">IF(BC$5-$I$5&lt;$A92-1," ",IF(BC$5-$I$5+1&gt;'Primary Inputs Alt'!$C$17,0,(SUM(OFFSET($I$77,0,BC$5-$I$5-$A92+1)))*$C145))</f>
        <v>0</v>
      </c>
      <c r="BD145" s="186">
        <f ca="1">IF(BD$5-$I$5&lt;$A92-1," ",IF(BD$5-$I$5+1&gt;'Primary Inputs Alt'!$C$17,0,(SUM(OFFSET($I$77,0,BD$5-$I$5-$A92+1)))*$C145))</f>
        <v>0</v>
      </c>
      <c r="BE145" s="186">
        <f ca="1">IF(BE$5-$I$5&lt;$A92-1," ",IF(BE$5-$I$5+1&gt;'Primary Inputs Alt'!$C$17,0,(SUM(OFFSET($I$77,0,BE$5-$I$5-$A92+1)))*$C145))</f>
        <v>0</v>
      </c>
      <c r="BF145" s="186">
        <f ca="1">IF(BF$5-$I$5&lt;$A92-1," ",IF(BF$5-$I$5+1&gt;'Primary Inputs Alt'!$C$17,0,(SUM(OFFSET($I$77,0,BF$5-$I$5-$A92+1)))*$C145))</f>
        <v>0</v>
      </c>
    </row>
    <row r="146" spans="2:58">
      <c r="B146" s="134" t="s">
        <v>185</v>
      </c>
      <c r="C146" s="134">
        <f t="shared" ca="1" si="5"/>
        <v>0</v>
      </c>
      <c r="I146" s="186" t="str">
        <f ca="1">IF(I$5-$I$5&lt;$A93-1," ",IF(I$5-$I$5+1&gt;'Primary Inputs Alt'!$C$17,0,(SUM(OFFSET($I$77,0,I$5-$I$5-$A93+1)))*$C146))</f>
        <v xml:space="preserve"> </v>
      </c>
      <c r="J146" s="186" t="str">
        <f ca="1">IF(J$5-$I$5&lt;$A93-1," ",IF(J$5-$I$5+1&gt;'Primary Inputs Alt'!$C$17,0,(SUM(OFFSET($I$77,0,J$5-$I$5-$A93+1)))*$C146))</f>
        <v xml:space="preserve"> </v>
      </c>
      <c r="K146" s="186" t="str">
        <f ca="1">IF(K$5-$I$5&lt;$A93-1," ",IF(K$5-$I$5+1&gt;'Primary Inputs Alt'!$C$17,0,(SUM(OFFSET($I$77,0,K$5-$I$5-$A93+1)))*$C146))</f>
        <v xml:space="preserve"> </v>
      </c>
      <c r="L146" s="186" t="str">
        <f ca="1">IF(L$5-$I$5&lt;$A93-1," ",IF(L$5-$I$5+1&gt;'Primary Inputs Alt'!$C$17,0,(SUM(OFFSET($I$77,0,L$5-$I$5-$A93+1)))*$C146))</f>
        <v xml:space="preserve"> </v>
      </c>
      <c r="M146" s="186" t="str">
        <f ca="1">IF(M$5-$I$5&lt;$A93-1," ",IF(M$5-$I$5+1&gt;'Primary Inputs Alt'!$C$17,0,(SUM(OFFSET($I$77,0,M$5-$I$5-$A93+1)))*$C146))</f>
        <v xml:space="preserve"> </v>
      </c>
      <c r="N146" s="186" t="str">
        <f ca="1">IF(N$5-$I$5&lt;$A93-1," ",IF(N$5-$I$5+1&gt;'Primary Inputs Alt'!$C$17,0,(SUM(OFFSET($I$77,0,N$5-$I$5-$A93+1)))*$C146))</f>
        <v xml:space="preserve"> </v>
      </c>
      <c r="O146" s="186" t="str">
        <f ca="1">IF(O$5-$I$5&lt;$A93-1," ",IF(O$5-$I$5+1&gt;'Primary Inputs Alt'!$C$17,0,(SUM(OFFSET($I$77,0,O$5-$I$5-$A93+1)))*$C146))</f>
        <v xml:space="preserve"> </v>
      </c>
      <c r="P146" s="186" t="str">
        <f ca="1">IF(P$5-$I$5&lt;$A93-1," ",IF(P$5-$I$5+1&gt;'Primary Inputs Alt'!$C$17,0,(SUM(OFFSET($I$77,0,P$5-$I$5-$A93+1)))*$C146))</f>
        <v xml:space="preserve"> </v>
      </c>
      <c r="Q146" s="186" t="str">
        <f ca="1">IF(Q$5-$I$5&lt;$A93-1," ",IF(Q$5-$I$5+1&gt;'Primary Inputs Alt'!$C$17,0,(SUM(OFFSET($I$77,0,Q$5-$I$5-$A93+1)))*$C146))</f>
        <v xml:space="preserve"> </v>
      </c>
      <c r="R146" s="186" t="str">
        <f ca="1">IF(R$5-$I$5&lt;$A93-1," ",IF(R$5-$I$5+1&gt;'Primary Inputs Alt'!$C$17,0,(SUM(OFFSET($I$77,0,R$5-$I$5-$A93+1)))*$C146))</f>
        <v xml:space="preserve"> </v>
      </c>
      <c r="S146" s="186" t="str">
        <f ca="1">IF(S$5-$I$5&lt;$A93-1," ",IF(S$5-$I$5+1&gt;'Primary Inputs Alt'!$C$17,0,(SUM(OFFSET($I$77,0,S$5-$I$5-$A93+1)))*$C146))</f>
        <v xml:space="preserve"> </v>
      </c>
      <c r="T146" s="186" t="str">
        <f ca="1">IF(T$5-$I$5&lt;$A93-1," ",IF(T$5-$I$5+1&gt;'Primary Inputs Alt'!$C$17,0,(SUM(OFFSET($I$77,0,T$5-$I$5-$A93+1)))*$C146))</f>
        <v xml:space="preserve"> </v>
      </c>
      <c r="U146" s="186">
        <f ca="1">IF(U$5-$I$5&lt;$A93-1," ",IF(U$5-$I$5+1&gt;'Primary Inputs Alt'!$C$17,0,(SUM(OFFSET($I$77,0,U$5-$I$5-$A93+1)))*$C146))</f>
        <v>0</v>
      </c>
      <c r="V146" s="186">
        <f ca="1">IF(V$5-$I$5&lt;$A93-1," ",IF(V$5-$I$5+1&gt;'Primary Inputs Alt'!$C$17,0,(SUM(OFFSET($I$77,0,V$5-$I$5-$A93+1)))*$C146))</f>
        <v>0</v>
      </c>
      <c r="W146" s="186">
        <f ca="1">IF(W$5-$I$5&lt;$A93-1," ",IF(W$5-$I$5+1&gt;'Primary Inputs Alt'!$C$17,0,(SUM(OFFSET($I$77,0,W$5-$I$5-$A93+1)))*$C146))</f>
        <v>0</v>
      </c>
      <c r="X146" s="186">
        <f ca="1">IF(X$5-$I$5&lt;$A93-1," ",IF(X$5-$I$5+1&gt;'Primary Inputs Alt'!$C$17,0,(SUM(OFFSET($I$77,0,X$5-$I$5-$A93+1)))*$C146))</f>
        <v>0</v>
      </c>
      <c r="Y146" s="186">
        <f ca="1">IF(Y$5-$I$5&lt;$A93-1," ",IF(Y$5-$I$5+1&gt;'Primary Inputs Alt'!$C$17,0,(SUM(OFFSET($I$77,0,Y$5-$I$5-$A93+1)))*$C146))</f>
        <v>0</v>
      </c>
      <c r="Z146" s="186">
        <f ca="1">IF(Z$5-$I$5&lt;$A93-1," ",IF(Z$5-$I$5+1&gt;'Primary Inputs Alt'!$C$17,0,(SUM(OFFSET($I$77,0,Z$5-$I$5-$A93+1)))*$C146))</f>
        <v>0</v>
      </c>
      <c r="AA146" s="186">
        <f ca="1">IF(AA$5-$I$5&lt;$A93-1," ",IF(AA$5-$I$5+1&gt;'Primary Inputs Alt'!$C$17,0,(SUM(OFFSET($I$77,0,AA$5-$I$5-$A93+1)))*$C146))</f>
        <v>0</v>
      </c>
      <c r="AB146" s="186">
        <f ca="1">IF(AB$5-$I$5&lt;$A93-1," ",IF(AB$5-$I$5+1&gt;'Primary Inputs Alt'!$C$17,0,(SUM(OFFSET($I$77,0,AB$5-$I$5-$A93+1)))*$C146))</f>
        <v>0</v>
      </c>
      <c r="AC146" s="186">
        <f ca="1">IF(AC$5-$I$5&lt;$A93-1," ",IF(AC$5-$I$5+1&gt;'Primary Inputs Alt'!$C$17,0,(SUM(OFFSET($I$77,0,AC$5-$I$5-$A93+1)))*$C146))</f>
        <v>0</v>
      </c>
      <c r="AD146" s="186">
        <f ca="1">IF(AD$5-$I$5&lt;$A93-1," ",IF(AD$5-$I$5+1&gt;'Primary Inputs Alt'!$C$17,0,(SUM(OFFSET($I$77,0,AD$5-$I$5-$A93+1)))*$C146))</f>
        <v>0</v>
      </c>
      <c r="AE146" s="186">
        <f ca="1">IF(AE$5-$I$5&lt;$A93-1," ",IF(AE$5-$I$5+1&gt;'Primary Inputs Alt'!$C$17,0,(SUM(OFFSET($I$77,0,AE$5-$I$5-$A93+1)))*$C146))</f>
        <v>0</v>
      </c>
      <c r="AF146" s="186">
        <f ca="1">IF(AF$5-$I$5&lt;$A93-1," ",IF(AF$5-$I$5+1&gt;'Primary Inputs Alt'!$C$17,0,(SUM(OFFSET($I$77,0,AF$5-$I$5-$A93+1)))*$C146))</f>
        <v>0</v>
      </c>
      <c r="AG146" s="186">
        <f ca="1">IF(AG$5-$I$5&lt;$A93-1," ",IF(AG$5-$I$5+1&gt;'Primary Inputs Alt'!$C$17,0,(SUM(OFFSET($I$77,0,AG$5-$I$5-$A93+1)))*$C146))</f>
        <v>0</v>
      </c>
      <c r="AH146" s="186">
        <f ca="1">IF(AH$5-$I$5&lt;$A93-1," ",IF(AH$5-$I$5+1&gt;'Primary Inputs Alt'!$C$17,0,(SUM(OFFSET($I$77,0,AH$5-$I$5-$A93+1)))*$C146))</f>
        <v>0</v>
      </c>
      <c r="AI146" s="186">
        <f ca="1">IF(AI$5-$I$5&lt;$A93-1," ",IF(AI$5-$I$5+1&gt;'Primary Inputs Alt'!$C$17,0,(SUM(OFFSET($I$77,0,AI$5-$I$5-$A93+1)))*$C146))</f>
        <v>0</v>
      </c>
      <c r="AJ146" s="186">
        <f ca="1">IF(AJ$5-$I$5&lt;$A93-1," ",IF(AJ$5-$I$5+1&gt;'Primary Inputs Alt'!$C$17,0,(SUM(OFFSET($I$77,0,AJ$5-$I$5-$A93+1)))*$C146))</f>
        <v>0</v>
      </c>
      <c r="AK146" s="186">
        <f ca="1">IF(AK$5-$I$5&lt;$A93-1," ",IF(AK$5-$I$5+1&gt;'Primary Inputs Alt'!$C$17,0,(SUM(OFFSET($I$77,0,AK$5-$I$5-$A93+1)))*$C146))</f>
        <v>0</v>
      </c>
      <c r="AL146" s="186">
        <f ca="1">IF(AL$5-$I$5&lt;$A93-1," ",IF(AL$5-$I$5+1&gt;'Primary Inputs Alt'!$C$17,0,(SUM(OFFSET($I$77,0,AL$5-$I$5-$A93+1)))*$C146))</f>
        <v>0</v>
      </c>
      <c r="AM146" s="186">
        <f ca="1">IF(AM$5-$I$5&lt;$A93-1," ",IF(AM$5-$I$5+1&gt;'Primary Inputs Alt'!$C$17,0,(SUM(OFFSET($I$77,0,AM$5-$I$5-$A93+1)))*$C146))</f>
        <v>0</v>
      </c>
      <c r="AN146" s="186">
        <f ca="1">IF(AN$5-$I$5&lt;$A93-1," ",IF(AN$5-$I$5+1&gt;'Primary Inputs Alt'!$C$17,0,(SUM(OFFSET($I$77,0,AN$5-$I$5-$A93+1)))*$C146))</f>
        <v>0</v>
      </c>
      <c r="AO146" s="186">
        <f ca="1">IF(AO$5-$I$5&lt;$A93-1," ",IF(AO$5-$I$5+1&gt;'Primary Inputs Alt'!$C$17,0,(SUM(OFFSET($I$77,0,AO$5-$I$5-$A93+1)))*$C146))</f>
        <v>0</v>
      </c>
      <c r="AP146" s="186">
        <f ca="1">IF(AP$5-$I$5&lt;$A93-1," ",IF(AP$5-$I$5+1&gt;'Primary Inputs Alt'!$C$17,0,(SUM(OFFSET($I$77,0,AP$5-$I$5-$A93+1)))*$C146))</f>
        <v>0</v>
      </c>
      <c r="AQ146" s="186">
        <f ca="1">IF(AQ$5-$I$5&lt;$A93-1," ",IF(AQ$5-$I$5+1&gt;'Primary Inputs Alt'!$C$17,0,(SUM(OFFSET($I$77,0,AQ$5-$I$5-$A93+1)))*$C146))</f>
        <v>0</v>
      </c>
      <c r="AR146" s="186">
        <f ca="1">IF(AR$5-$I$5&lt;$A93-1," ",IF(AR$5-$I$5+1&gt;'Primary Inputs Alt'!$C$17,0,(SUM(OFFSET($I$77,0,AR$5-$I$5-$A93+1)))*$C146))</f>
        <v>0</v>
      </c>
      <c r="AS146" s="186">
        <f ca="1">IF(AS$5-$I$5&lt;$A93-1," ",IF(AS$5-$I$5+1&gt;'Primary Inputs Alt'!$C$17,0,(SUM(OFFSET($I$77,0,AS$5-$I$5-$A93+1)))*$C146))</f>
        <v>0</v>
      </c>
      <c r="AT146" s="186">
        <f ca="1">IF(AT$5-$I$5&lt;$A93-1," ",IF(AT$5-$I$5+1&gt;'Primary Inputs Alt'!$C$17,0,(SUM(OFFSET($I$77,0,AT$5-$I$5-$A93+1)))*$C146))</f>
        <v>0</v>
      </c>
      <c r="AU146" s="186">
        <f ca="1">IF(AU$5-$I$5&lt;$A93-1," ",IF(AU$5-$I$5+1&gt;'Primary Inputs Alt'!$C$17,0,(SUM(OFFSET($I$77,0,AU$5-$I$5-$A93+1)))*$C146))</f>
        <v>0</v>
      </c>
      <c r="AV146" s="186">
        <f ca="1">IF(AV$5-$I$5&lt;$A93-1," ",IF(AV$5-$I$5+1&gt;'Primary Inputs Alt'!$C$17,0,(SUM(OFFSET($I$77,0,AV$5-$I$5-$A93+1)))*$C146))</f>
        <v>0</v>
      </c>
      <c r="AW146" s="186">
        <f ca="1">IF(AW$5-$I$5&lt;$A93-1," ",IF(AW$5-$I$5+1&gt;'Primary Inputs Alt'!$C$17,0,(SUM(OFFSET($I$77,0,AW$5-$I$5-$A93+1)))*$C146))</f>
        <v>0</v>
      </c>
      <c r="AX146" s="186">
        <f ca="1">IF(AX$5-$I$5&lt;$A93-1," ",IF(AX$5-$I$5+1&gt;'Primary Inputs Alt'!$C$17,0,(SUM(OFFSET($I$77,0,AX$5-$I$5-$A93+1)))*$C146))</f>
        <v>0</v>
      </c>
      <c r="AY146" s="186">
        <f ca="1">IF(AY$5-$I$5&lt;$A93-1," ",IF(AY$5-$I$5+1&gt;'Primary Inputs Alt'!$C$17,0,(SUM(OFFSET($I$77,0,AY$5-$I$5-$A93+1)))*$C146))</f>
        <v>0</v>
      </c>
      <c r="AZ146" s="186">
        <f ca="1">IF(AZ$5-$I$5&lt;$A93-1," ",IF(AZ$5-$I$5+1&gt;'Primary Inputs Alt'!$C$17,0,(SUM(OFFSET($I$77,0,AZ$5-$I$5-$A93+1)))*$C146))</f>
        <v>0</v>
      </c>
      <c r="BA146" s="186">
        <f ca="1">IF(BA$5-$I$5&lt;$A93-1," ",IF(BA$5-$I$5+1&gt;'Primary Inputs Alt'!$C$17,0,(SUM(OFFSET($I$77,0,BA$5-$I$5-$A93+1)))*$C146))</f>
        <v>0</v>
      </c>
      <c r="BB146" s="186">
        <f ca="1">IF(BB$5-$I$5&lt;$A93-1," ",IF(BB$5-$I$5+1&gt;'Primary Inputs Alt'!$C$17,0,(SUM(OFFSET($I$77,0,BB$5-$I$5-$A93+1)))*$C146))</f>
        <v>0</v>
      </c>
      <c r="BC146" s="186">
        <f ca="1">IF(BC$5-$I$5&lt;$A93-1," ",IF(BC$5-$I$5+1&gt;'Primary Inputs Alt'!$C$17,0,(SUM(OFFSET($I$77,0,BC$5-$I$5-$A93+1)))*$C146))</f>
        <v>0</v>
      </c>
      <c r="BD146" s="186">
        <f ca="1">IF(BD$5-$I$5&lt;$A93-1," ",IF(BD$5-$I$5+1&gt;'Primary Inputs Alt'!$C$17,0,(SUM(OFFSET($I$77,0,BD$5-$I$5-$A93+1)))*$C146))</f>
        <v>0</v>
      </c>
      <c r="BE146" s="186">
        <f ca="1">IF(BE$5-$I$5&lt;$A93-1," ",IF(BE$5-$I$5+1&gt;'Primary Inputs Alt'!$C$17,0,(SUM(OFFSET($I$77,0,BE$5-$I$5-$A93+1)))*$C146))</f>
        <v>0</v>
      </c>
      <c r="BF146" s="186">
        <f ca="1">IF(BF$5-$I$5&lt;$A93-1," ",IF(BF$5-$I$5+1&gt;'Primary Inputs Alt'!$C$17,0,(SUM(OFFSET($I$77,0,BF$5-$I$5-$A93+1)))*$C146))</f>
        <v>0</v>
      </c>
    </row>
    <row r="147" spans="2:58">
      <c r="B147" s="134" t="s">
        <v>186</v>
      </c>
      <c r="C147" s="134">
        <f t="shared" ca="1" si="5"/>
        <v>0</v>
      </c>
      <c r="I147" s="186" t="str">
        <f ca="1">IF(I$5-$I$5&lt;$A94-1," ",IF(I$5-$I$5+1&gt;'Primary Inputs Alt'!$C$17,0,(SUM(OFFSET($I$77,0,I$5-$I$5-$A94+1)))*$C147))</f>
        <v xml:space="preserve"> </v>
      </c>
      <c r="J147" s="186" t="str">
        <f ca="1">IF(J$5-$I$5&lt;$A94-1," ",IF(J$5-$I$5+1&gt;'Primary Inputs Alt'!$C$17,0,(SUM(OFFSET($I$77,0,J$5-$I$5-$A94+1)))*$C147))</f>
        <v xml:space="preserve"> </v>
      </c>
      <c r="K147" s="186" t="str">
        <f ca="1">IF(K$5-$I$5&lt;$A94-1," ",IF(K$5-$I$5+1&gt;'Primary Inputs Alt'!$C$17,0,(SUM(OFFSET($I$77,0,K$5-$I$5-$A94+1)))*$C147))</f>
        <v xml:space="preserve"> </v>
      </c>
      <c r="L147" s="186" t="str">
        <f ca="1">IF(L$5-$I$5&lt;$A94-1," ",IF(L$5-$I$5+1&gt;'Primary Inputs Alt'!$C$17,0,(SUM(OFFSET($I$77,0,L$5-$I$5-$A94+1)))*$C147))</f>
        <v xml:space="preserve"> </v>
      </c>
      <c r="M147" s="186" t="str">
        <f ca="1">IF(M$5-$I$5&lt;$A94-1," ",IF(M$5-$I$5+1&gt;'Primary Inputs Alt'!$C$17,0,(SUM(OFFSET($I$77,0,M$5-$I$5-$A94+1)))*$C147))</f>
        <v xml:space="preserve"> </v>
      </c>
      <c r="N147" s="186" t="str">
        <f ca="1">IF(N$5-$I$5&lt;$A94-1," ",IF(N$5-$I$5+1&gt;'Primary Inputs Alt'!$C$17,0,(SUM(OFFSET($I$77,0,N$5-$I$5-$A94+1)))*$C147))</f>
        <v xml:space="preserve"> </v>
      </c>
      <c r="O147" s="186" t="str">
        <f ca="1">IF(O$5-$I$5&lt;$A94-1," ",IF(O$5-$I$5+1&gt;'Primary Inputs Alt'!$C$17,0,(SUM(OFFSET($I$77,0,O$5-$I$5-$A94+1)))*$C147))</f>
        <v xml:space="preserve"> </v>
      </c>
      <c r="P147" s="186" t="str">
        <f ca="1">IF(P$5-$I$5&lt;$A94-1," ",IF(P$5-$I$5+1&gt;'Primary Inputs Alt'!$C$17,0,(SUM(OFFSET($I$77,0,P$5-$I$5-$A94+1)))*$C147))</f>
        <v xml:space="preserve"> </v>
      </c>
      <c r="Q147" s="186" t="str">
        <f ca="1">IF(Q$5-$I$5&lt;$A94-1," ",IF(Q$5-$I$5+1&gt;'Primary Inputs Alt'!$C$17,0,(SUM(OFFSET($I$77,0,Q$5-$I$5-$A94+1)))*$C147))</f>
        <v xml:space="preserve"> </v>
      </c>
      <c r="R147" s="186" t="str">
        <f ca="1">IF(R$5-$I$5&lt;$A94-1," ",IF(R$5-$I$5+1&gt;'Primary Inputs Alt'!$C$17,0,(SUM(OFFSET($I$77,0,R$5-$I$5-$A94+1)))*$C147))</f>
        <v xml:space="preserve"> </v>
      </c>
      <c r="S147" s="186" t="str">
        <f ca="1">IF(S$5-$I$5&lt;$A94-1," ",IF(S$5-$I$5+1&gt;'Primary Inputs Alt'!$C$17,0,(SUM(OFFSET($I$77,0,S$5-$I$5-$A94+1)))*$C147))</f>
        <v xml:space="preserve"> </v>
      </c>
      <c r="T147" s="186" t="str">
        <f ca="1">IF(T$5-$I$5&lt;$A94-1," ",IF(T$5-$I$5+1&gt;'Primary Inputs Alt'!$C$17,0,(SUM(OFFSET($I$77,0,T$5-$I$5-$A94+1)))*$C147))</f>
        <v xml:space="preserve"> </v>
      </c>
      <c r="U147" s="186" t="str">
        <f ca="1">IF(U$5-$I$5&lt;$A94-1," ",IF(U$5-$I$5+1&gt;'Primary Inputs Alt'!$C$17,0,(SUM(OFFSET($I$77,0,U$5-$I$5-$A94+1)))*$C147))</f>
        <v xml:space="preserve"> </v>
      </c>
      <c r="V147" s="186">
        <f ca="1">IF(V$5-$I$5&lt;$A94-1," ",IF(V$5-$I$5+1&gt;'Primary Inputs Alt'!$C$17,0,(SUM(OFFSET($I$77,0,V$5-$I$5-$A94+1)))*$C147))</f>
        <v>0</v>
      </c>
      <c r="W147" s="186">
        <f ca="1">IF(W$5-$I$5&lt;$A94-1," ",IF(W$5-$I$5+1&gt;'Primary Inputs Alt'!$C$17,0,(SUM(OFFSET($I$77,0,W$5-$I$5-$A94+1)))*$C147))</f>
        <v>0</v>
      </c>
      <c r="X147" s="186">
        <f ca="1">IF(X$5-$I$5&lt;$A94-1," ",IF(X$5-$I$5+1&gt;'Primary Inputs Alt'!$C$17,0,(SUM(OFFSET($I$77,0,X$5-$I$5-$A94+1)))*$C147))</f>
        <v>0</v>
      </c>
      <c r="Y147" s="186">
        <f ca="1">IF(Y$5-$I$5&lt;$A94-1," ",IF(Y$5-$I$5+1&gt;'Primary Inputs Alt'!$C$17,0,(SUM(OFFSET($I$77,0,Y$5-$I$5-$A94+1)))*$C147))</f>
        <v>0</v>
      </c>
      <c r="Z147" s="186">
        <f ca="1">IF(Z$5-$I$5&lt;$A94-1," ",IF(Z$5-$I$5+1&gt;'Primary Inputs Alt'!$C$17,0,(SUM(OFFSET($I$77,0,Z$5-$I$5-$A94+1)))*$C147))</f>
        <v>0</v>
      </c>
      <c r="AA147" s="186">
        <f ca="1">IF(AA$5-$I$5&lt;$A94-1," ",IF(AA$5-$I$5+1&gt;'Primary Inputs Alt'!$C$17,0,(SUM(OFFSET($I$77,0,AA$5-$I$5-$A94+1)))*$C147))</f>
        <v>0</v>
      </c>
      <c r="AB147" s="186">
        <f ca="1">IF(AB$5-$I$5&lt;$A94-1," ",IF(AB$5-$I$5+1&gt;'Primary Inputs Alt'!$C$17,0,(SUM(OFFSET($I$77,0,AB$5-$I$5-$A94+1)))*$C147))</f>
        <v>0</v>
      </c>
      <c r="AC147" s="186">
        <f ca="1">IF(AC$5-$I$5&lt;$A94-1," ",IF(AC$5-$I$5+1&gt;'Primary Inputs Alt'!$C$17,0,(SUM(OFFSET($I$77,0,AC$5-$I$5-$A94+1)))*$C147))</f>
        <v>0</v>
      </c>
      <c r="AD147" s="186">
        <f ca="1">IF(AD$5-$I$5&lt;$A94-1," ",IF(AD$5-$I$5+1&gt;'Primary Inputs Alt'!$C$17,0,(SUM(OFFSET($I$77,0,AD$5-$I$5-$A94+1)))*$C147))</f>
        <v>0</v>
      </c>
      <c r="AE147" s="186">
        <f ca="1">IF(AE$5-$I$5&lt;$A94-1," ",IF(AE$5-$I$5+1&gt;'Primary Inputs Alt'!$C$17,0,(SUM(OFFSET($I$77,0,AE$5-$I$5-$A94+1)))*$C147))</f>
        <v>0</v>
      </c>
      <c r="AF147" s="186">
        <f ca="1">IF(AF$5-$I$5&lt;$A94-1," ",IF(AF$5-$I$5+1&gt;'Primary Inputs Alt'!$C$17,0,(SUM(OFFSET($I$77,0,AF$5-$I$5-$A94+1)))*$C147))</f>
        <v>0</v>
      </c>
      <c r="AG147" s="186">
        <f ca="1">IF(AG$5-$I$5&lt;$A94-1," ",IF(AG$5-$I$5+1&gt;'Primary Inputs Alt'!$C$17,0,(SUM(OFFSET($I$77,0,AG$5-$I$5-$A94+1)))*$C147))</f>
        <v>0</v>
      </c>
      <c r="AH147" s="186">
        <f ca="1">IF(AH$5-$I$5&lt;$A94-1," ",IF(AH$5-$I$5+1&gt;'Primary Inputs Alt'!$C$17,0,(SUM(OFFSET($I$77,0,AH$5-$I$5-$A94+1)))*$C147))</f>
        <v>0</v>
      </c>
      <c r="AI147" s="186">
        <f ca="1">IF(AI$5-$I$5&lt;$A94-1," ",IF(AI$5-$I$5+1&gt;'Primary Inputs Alt'!$C$17,0,(SUM(OFFSET($I$77,0,AI$5-$I$5-$A94+1)))*$C147))</f>
        <v>0</v>
      </c>
      <c r="AJ147" s="186">
        <f ca="1">IF(AJ$5-$I$5&lt;$A94-1," ",IF(AJ$5-$I$5+1&gt;'Primary Inputs Alt'!$C$17,0,(SUM(OFFSET($I$77,0,AJ$5-$I$5-$A94+1)))*$C147))</f>
        <v>0</v>
      </c>
      <c r="AK147" s="186">
        <f ca="1">IF(AK$5-$I$5&lt;$A94-1," ",IF(AK$5-$I$5+1&gt;'Primary Inputs Alt'!$C$17,0,(SUM(OFFSET($I$77,0,AK$5-$I$5-$A94+1)))*$C147))</f>
        <v>0</v>
      </c>
      <c r="AL147" s="186">
        <f ca="1">IF(AL$5-$I$5&lt;$A94-1," ",IF(AL$5-$I$5+1&gt;'Primary Inputs Alt'!$C$17,0,(SUM(OFFSET($I$77,0,AL$5-$I$5-$A94+1)))*$C147))</f>
        <v>0</v>
      </c>
      <c r="AM147" s="186">
        <f ca="1">IF(AM$5-$I$5&lt;$A94-1," ",IF(AM$5-$I$5+1&gt;'Primary Inputs Alt'!$C$17,0,(SUM(OFFSET($I$77,0,AM$5-$I$5-$A94+1)))*$C147))</f>
        <v>0</v>
      </c>
      <c r="AN147" s="186">
        <f ca="1">IF(AN$5-$I$5&lt;$A94-1," ",IF(AN$5-$I$5+1&gt;'Primary Inputs Alt'!$C$17,0,(SUM(OFFSET($I$77,0,AN$5-$I$5-$A94+1)))*$C147))</f>
        <v>0</v>
      </c>
      <c r="AO147" s="186">
        <f ca="1">IF(AO$5-$I$5&lt;$A94-1," ",IF(AO$5-$I$5+1&gt;'Primary Inputs Alt'!$C$17,0,(SUM(OFFSET($I$77,0,AO$5-$I$5-$A94+1)))*$C147))</f>
        <v>0</v>
      </c>
      <c r="AP147" s="186">
        <f ca="1">IF(AP$5-$I$5&lt;$A94-1," ",IF(AP$5-$I$5+1&gt;'Primary Inputs Alt'!$C$17,0,(SUM(OFFSET($I$77,0,AP$5-$I$5-$A94+1)))*$C147))</f>
        <v>0</v>
      </c>
      <c r="AQ147" s="186">
        <f ca="1">IF(AQ$5-$I$5&lt;$A94-1," ",IF(AQ$5-$I$5+1&gt;'Primary Inputs Alt'!$C$17,0,(SUM(OFFSET($I$77,0,AQ$5-$I$5-$A94+1)))*$C147))</f>
        <v>0</v>
      </c>
      <c r="AR147" s="186">
        <f ca="1">IF(AR$5-$I$5&lt;$A94-1," ",IF(AR$5-$I$5+1&gt;'Primary Inputs Alt'!$C$17,0,(SUM(OFFSET($I$77,0,AR$5-$I$5-$A94+1)))*$C147))</f>
        <v>0</v>
      </c>
      <c r="AS147" s="186">
        <f ca="1">IF(AS$5-$I$5&lt;$A94-1," ",IF(AS$5-$I$5+1&gt;'Primary Inputs Alt'!$C$17,0,(SUM(OFFSET($I$77,0,AS$5-$I$5-$A94+1)))*$C147))</f>
        <v>0</v>
      </c>
      <c r="AT147" s="186">
        <f ca="1">IF(AT$5-$I$5&lt;$A94-1," ",IF(AT$5-$I$5+1&gt;'Primary Inputs Alt'!$C$17,0,(SUM(OFFSET($I$77,0,AT$5-$I$5-$A94+1)))*$C147))</f>
        <v>0</v>
      </c>
      <c r="AU147" s="186">
        <f ca="1">IF(AU$5-$I$5&lt;$A94-1," ",IF(AU$5-$I$5+1&gt;'Primary Inputs Alt'!$C$17,0,(SUM(OFFSET($I$77,0,AU$5-$I$5-$A94+1)))*$C147))</f>
        <v>0</v>
      </c>
      <c r="AV147" s="186">
        <f ca="1">IF(AV$5-$I$5&lt;$A94-1," ",IF(AV$5-$I$5+1&gt;'Primary Inputs Alt'!$C$17,0,(SUM(OFFSET($I$77,0,AV$5-$I$5-$A94+1)))*$C147))</f>
        <v>0</v>
      </c>
      <c r="AW147" s="186">
        <f ca="1">IF(AW$5-$I$5&lt;$A94-1," ",IF(AW$5-$I$5+1&gt;'Primary Inputs Alt'!$C$17,0,(SUM(OFFSET($I$77,0,AW$5-$I$5-$A94+1)))*$C147))</f>
        <v>0</v>
      </c>
      <c r="AX147" s="186">
        <f ca="1">IF(AX$5-$I$5&lt;$A94-1," ",IF(AX$5-$I$5+1&gt;'Primary Inputs Alt'!$C$17,0,(SUM(OFFSET($I$77,0,AX$5-$I$5-$A94+1)))*$C147))</f>
        <v>0</v>
      </c>
      <c r="AY147" s="186">
        <f ca="1">IF(AY$5-$I$5&lt;$A94-1," ",IF(AY$5-$I$5+1&gt;'Primary Inputs Alt'!$C$17,0,(SUM(OFFSET($I$77,0,AY$5-$I$5-$A94+1)))*$C147))</f>
        <v>0</v>
      </c>
      <c r="AZ147" s="186">
        <f ca="1">IF(AZ$5-$I$5&lt;$A94-1," ",IF(AZ$5-$I$5+1&gt;'Primary Inputs Alt'!$C$17,0,(SUM(OFFSET($I$77,0,AZ$5-$I$5-$A94+1)))*$C147))</f>
        <v>0</v>
      </c>
      <c r="BA147" s="186">
        <f ca="1">IF(BA$5-$I$5&lt;$A94-1," ",IF(BA$5-$I$5+1&gt;'Primary Inputs Alt'!$C$17,0,(SUM(OFFSET($I$77,0,BA$5-$I$5-$A94+1)))*$C147))</f>
        <v>0</v>
      </c>
      <c r="BB147" s="186">
        <f ca="1">IF(BB$5-$I$5&lt;$A94-1," ",IF(BB$5-$I$5+1&gt;'Primary Inputs Alt'!$C$17,0,(SUM(OFFSET($I$77,0,BB$5-$I$5-$A94+1)))*$C147))</f>
        <v>0</v>
      </c>
      <c r="BC147" s="186">
        <f ca="1">IF(BC$5-$I$5&lt;$A94-1," ",IF(BC$5-$I$5+1&gt;'Primary Inputs Alt'!$C$17,0,(SUM(OFFSET($I$77,0,BC$5-$I$5-$A94+1)))*$C147))</f>
        <v>0</v>
      </c>
      <c r="BD147" s="186">
        <f ca="1">IF(BD$5-$I$5&lt;$A94-1," ",IF(BD$5-$I$5+1&gt;'Primary Inputs Alt'!$C$17,0,(SUM(OFFSET($I$77,0,BD$5-$I$5-$A94+1)))*$C147))</f>
        <v>0</v>
      </c>
      <c r="BE147" s="186">
        <f ca="1">IF(BE$5-$I$5&lt;$A94-1," ",IF(BE$5-$I$5+1&gt;'Primary Inputs Alt'!$C$17,0,(SUM(OFFSET($I$77,0,BE$5-$I$5-$A94+1)))*$C147))</f>
        <v>0</v>
      </c>
      <c r="BF147" s="186">
        <f ca="1">IF(BF$5-$I$5&lt;$A94-1," ",IF(BF$5-$I$5+1&gt;'Primary Inputs Alt'!$C$17,0,(SUM(OFFSET($I$77,0,BF$5-$I$5-$A94+1)))*$C147))</f>
        <v>0</v>
      </c>
    </row>
    <row r="148" spans="2:58">
      <c r="B148" s="134" t="s">
        <v>187</v>
      </c>
      <c r="C148" s="134">
        <f t="shared" ca="1" si="5"/>
        <v>0</v>
      </c>
      <c r="I148" s="186" t="str">
        <f ca="1">IF(I$5-$I$5&lt;$A95-1," ",IF(I$5-$I$5+1&gt;'Primary Inputs Alt'!$C$17,0,(SUM(OFFSET($I$77,0,I$5-$I$5-$A95+1)))*$C148))</f>
        <v xml:space="preserve"> </v>
      </c>
      <c r="J148" s="186" t="str">
        <f ca="1">IF(J$5-$I$5&lt;$A95-1," ",IF(J$5-$I$5+1&gt;'Primary Inputs Alt'!$C$17,0,(SUM(OFFSET($I$77,0,J$5-$I$5-$A95+1)))*$C148))</f>
        <v xml:space="preserve"> </v>
      </c>
      <c r="K148" s="186" t="str">
        <f ca="1">IF(K$5-$I$5&lt;$A95-1," ",IF(K$5-$I$5+1&gt;'Primary Inputs Alt'!$C$17,0,(SUM(OFFSET($I$77,0,K$5-$I$5-$A95+1)))*$C148))</f>
        <v xml:space="preserve"> </v>
      </c>
      <c r="L148" s="186" t="str">
        <f ca="1">IF(L$5-$I$5&lt;$A95-1," ",IF(L$5-$I$5+1&gt;'Primary Inputs Alt'!$C$17,0,(SUM(OFFSET($I$77,0,L$5-$I$5-$A95+1)))*$C148))</f>
        <v xml:space="preserve"> </v>
      </c>
      <c r="M148" s="186" t="str">
        <f ca="1">IF(M$5-$I$5&lt;$A95-1," ",IF(M$5-$I$5+1&gt;'Primary Inputs Alt'!$C$17,0,(SUM(OFFSET($I$77,0,M$5-$I$5-$A95+1)))*$C148))</f>
        <v xml:space="preserve"> </v>
      </c>
      <c r="N148" s="186" t="str">
        <f ca="1">IF(N$5-$I$5&lt;$A95-1," ",IF(N$5-$I$5+1&gt;'Primary Inputs Alt'!$C$17,0,(SUM(OFFSET($I$77,0,N$5-$I$5-$A95+1)))*$C148))</f>
        <v xml:space="preserve"> </v>
      </c>
      <c r="O148" s="186" t="str">
        <f ca="1">IF(O$5-$I$5&lt;$A95-1," ",IF(O$5-$I$5+1&gt;'Primary Inputs Alt'!$C$17,0,(SUM(OFFSET($I$77,0,O$5-$I$5-$A95+1)))*$C148))</f>
        <v xml:space="preserve"> </v>
      </c>
      <c r="P148" s="186" t="str">
        <f ca="1">IF(P$5-$I$5&lt;$A95-1," ",IF(P$5-$I$5+1&gt;'Primary Inputs Alt'!$C$17,0,(SUM(OFFSET($I$77,0,P$5-$I$5-$A95+1)))*$C148))</f>
        <v xml:space="preserve"> </v>
      </c>
      <c r="Q148" s="186" t="str">
        <f ca="1">IF(Q$5-$I$5&lt;$A95-1," ",IF(Q$5-$I$5+1&gt;'Primary Inputs Alt'!$C$17,0,(SUM(OFFSET($I$77,0,Q$5-$I$5-$A95+1)))*$C148))</f>
        <v xml:space="preserve"> </v>
      </c>
      <c r="R148" s="186" t="str">
        <f ca="1">IF(R$5-$I$5&lt;$A95-1," ",IF(R$5-$I$5+1&gt;'Primary Inputs Alt'!$C$17,0,(SUM(OFFSET($I$77,0,R$5-$I$5-$A95+1)))*$C148))</f>
        <v xml:space="preserve"> </v>
      </c>
      <c r="S148" s="186" t="str">
        <f ca="1">IF(S$5-$I$5&lt;$A95-1," ",IF(S$5-$I$5+1&gt;'Primary Inputs Alt'!$C$17,0,(SUM(OFFSET($I$77,0,S$5-$I$5-$A95+1)))*$C148))</f>
        <v xml:space="preserve"> </v>
      </c>
      <c r="T148" s="186" t="str">
        <f ca="1">IF(T$5-$I$5&lt;$A95-1," ",IF(T$5-$I$5+1&gt;'Primary Inputs Alt'!$C$17,0,(SUM(OFFSET($I$77,0,T$5-$I$5-$A95+1)))*$C148))</f>
        <v xml:space="preserve"> </v>
      </c>
      <c r="U148" s="186" t="str">
        <f ca="1">IF(U$5-$I$5&lt;$A95-1," ",IF(U$5-$I$5+1&gt;'Primary Inputs Alt'!$C$17,0,(SUM(OFFSET($I$77,0,U$5-$I$5-$A95+1)))*$C148))</f>
        <v xml:space="preserve"> </v>
      </c>
      <c r="V148" s="186" t="str">
        <f ca="1">IF(V$5-$I$5&lt;$A95-1," ",IF(V$5-$I$5+1&gt;'Primary Inputs Alt'!$C$17,0,(SUM(OFFSET($I$77,0,V$5-$I$5-$A95+1)))*$C148))</f>
        <v xml:space="preserve"> </v>
      </c>
      <c r="W148" s="186">
        <f ca="1">IF(W$5-$I$5&lt;$A95-1," ",IF(W$5-$I$5+1&gt;'Primary Inputs Alt'!$C$17,0,(SUM(OFFSET($I$77,0,W$5-$I$5-$A95+1)))*$C148))</f>
        <v>0</v>
      </c>
      <c r="X148" s="186">
        <f ca="1">IF(X$5-$I$5&lt;$A95-1," ",IF(X$5-$I$5+1&gt;'Primary Inputs Alt'!$C$17,0,(SUM(OFFSET($I$77,0,X$5-$I$5-$A95+1)))*$C148))</f>
        <v>0</v>
      </c>
      <c r="Y148" s="186">
        <f ca="1">IF(Y$5-$I$5&lt;$A95-1," ",IF(Y$5-$I$5+1&gt;'Primary Inputs Alt'!$C$17,0,(SUM(OFFSET($I$77,0,Y$5-$I$5-$A95+1)))*$C148))</f>
        <v>0</v>
      </c>
      <c r="Z148" s="186">
        <f ca="1">IF(Z$5-$I$5&lt;$A95-1," ",IF(Z$5-$I$5+1&gt;'Primary Inputs Alt'!$C$17,0,(SUM(OFFSET($I$77,0,Z$5-$I$5-$A95+1)))*$C148))</f>
        <v>0</v>
      </c>
      <c r="AA148" s="186">
        <f ca="1">IF(AA$5-$I$5&lt;$A95-1," ",IF(AA$5-$I$5+1&gt;'Primary Inputs Alt'!$C$17,0,(SUM(OFFSET($I$77,0,AA$5-$I$5-$A95+1)))*$C148))</f>
        <v>0</v>
      </c>
      <c r="AB148" s="186">
        <f ca="1">IF(AB$5-$I$5&lt;$A95-1," ",IF(AB$5-$I$5+1&gt;'Primary Inputs Alt'!$C$17,0,(SUM(OFFSET($I$77,0,AB$5-$I$5-$A95+1)))*$C148))</f>
        <v>0</v>
      </c>
      <c r="AC148" s="186">
        <f ca="1">IF(AC$5-$I$5&lt;$A95-1," ",IF(AC$5-$I$5+1&gt;'Primary Inputs Alt'!$C$17,0,(SUM(OFFSET($I$77,0,AC$5-$I$5-$A95+1)))*$C148))</f>
        <v>0</v>
      </c>
      <c r="AD148" s="186">
        <f ca="1">IF(AD$5-$I$5&lt;$A95-1," ",IF(AD$5-$I$5+1&gt;'Primary Inputs Alt'!$C$17,0,(SUM(OFFSET($I$77,0,AD$5-$I$5-$A95+1)))*$C148))</f>
        <v>0</v>
      </c>
      <c r="AE148" s="186">
        <f ca="1">IF(AE$5-$I$5&lt;$A95-1," ",IF(AE$5-$I$5+1&gt;'Primary Inputs Alt'!$C$17,0,(SUM(OFFSET($I$77,0,AE$5-$I$5-$A95+1)))*$C148))</f>
        <v>0</v>
      </c>
      <c r="AF148" s="186">
        <f ca="1">IF(AF$5-$I$5&lt;$A95-1," ",IF(AF$5-$I$5+1&gt;'Primary Inputs Alt'!$C$17,0,(SUM(OFFSET($I$77,0,AF$5-$I$5-$A95+1)))*$C148))</f>
        <v>0</v>
      </c>
      <c r="AG148" s="186">
        <f ca="1">IF(AG$5-$I$5&lt;$A95-1," ",IF(AG$5-$I$5+1&gt;'Primary Inputs Alt'!$C$17,0,(SUM(OFFSET($I$77,0,AG$5-$I$5-$A95+1)))*$C148))</f>
        <v>0</v>
      </c>
      <c r="AH148" s="186">
        <f ca="1">IF(AH$5-$I$5&lt;$A95-1," ",IF(AH$5-$I$5+1&gt;'Primary Inputs Alt'!$C$17,0,(SUM(OFFSET($I$77,0,AH$5-$I$5-$A95+1)))*$C148))</f>
        <v>0</v>
      </c>
      <c r="AI148" s="186">
        <f ca="1">IF(AI$5-$I$5&lt;$A95-1," ",IF(AI$5-$I$5+1&gt;'Primary Inputs Alt'!$C$17,0,(SUM(OFFSET($I$77,0,AI$5-$I$5-$A95+1)))*$C148))</f>
        <v>0</v>
      </c>
      <c r="AJ148" s="186">
        <f ca="1">IF(AJ$5-$I$5&lt;$A95-1," ",IF(AJ$5-$I$5+1&gt;'Primary Inputs Alt'!$C$17,0,(SUM(OFFSET($I$77,0,AJ$5-$I$5-$A95+1)))*$C148))</f>
        <v>0</v>
      </c>
      <c r="AK148" s="186">
        <f ca="1">IF(AK$5-$I$5&lt;$A95-1," ",IF(AK$5-$I$5+1&gt;'Primary Inputs Alt'!$C$17,0,(SUM(OFFSET($I$77,0,AK$5-$I$5-$A95+1)))*$C148))</f>
        <v>0</v>
      </c>
      <c r="AL148" s="186">
        <f ca="1">IF(AL$5-$I$5&lt;$A95-1," ",IF(AL$5-$I$5+1&gt;'Primary Inputs Alt'!$C$17,0,(SUM(OFFSET($I$77,0,AL$5-$I$5-$A95+1)))*$C148))</f>
        <v>0</v>
      </c>
      <c r="AM148" s="186">
        <f ca="1">IF(AM$5-$I$5&lt;$A95-1," ",IF(AM$5-$I$5+1&gt;'Primary Inputs Alt'!$C$17,0,(SUM(OFFSET($I$77,0,AM$5-$I$5-$A95+1)))*$C148))</f>
        <v>0</v>
      </c>
      <c r="AN148" s="186">
        <f ca="1">IF(AN$5-$I$5&lt;$A95-1," ",IF(AN$5-$I$5+1&gt;'Primary Inputs Alt'!$C$17,0,(SUM(OFFSET($I$77,0,AN$5-$I$5-$A95+1)))*$C148))</f>
        <v>0</v>
      </c>
      <c r="AO148" s="186">
        <f ca="1">IF(AO$5-$I$5&lt;$A95-1," ",IF(AO$5-$I$5+1&gt;'Primary Inputs Alt'!$C$17,0,(SUM(OFFSET($I$77,0,AO$5-$I$5-$A95+1)))*$C148))</f>
        <v>0</v>
      </c>
      <c r="AP148" s="186">
        <f ca="1">IF(AP$5-$I$5&lt;$A95-1," ",IF(AP$5-$I$5+1&gt;'Primary Inputs Alt'!$C$17,0,(SUM(OFFSET($I$77,0,AP$5-$I$5-$A95+1)))*$C148))</f>
        <v>0</v>
      </c>
      <c r="AQ148" s="186">
        <f ca="1">IF(AQ$5-$I$5&lt;$A95-1," ",IF(AQ$5-$I$5+1&gt;'Primary Inputs Alt'!$C$17,0,(SUM(OFFSET($I$77,0,AQ$5-$I$5-$A95+1)))*$C148))</f>
        <v>0</v>
      </c>
      <c r="AR148" s="186">
        <f ca="1">IF(AR$5-$I$5&lt;$A95-1," ",IF(AR$5-$I$5+1&gt;'Primary Inputs Alt'!$C$17,0,(SUM(OFFSET($I$77,0,AR$5-$I$5-$A95+1)))*$C148))</f>
        <v>0</v>
      </c>
      <c r="AS148" s="186">
        <f ca="1">IF(AS$5-$I$5&lt;$A95-1," ",IF(AS$5-$I$5+1&gt;'Primary Inputs Alt'!$C$17,0,(SUM(OFFSET($I$77,0,AS$5-$I$5-$A95+1)))*$C148))</f>
        <v>0</v>
      </c>
      <c r="AT148" s="186">
        <f ca="1">IF(AT$5-$I$5&lt;$A95-1," ",IF(AT$5-$I$5+1&gt;'Primary Inputs Alt'!$C$17,0,(SUM(OFFSET($I$77,0,AT$5-$I$5-$A95+1)))*$C148))</f>
        <v>0</v>
      </c>
      <c r="AU148" s="186">
        <f ca="1">IF(AU$5-$I$5&lt;$A95-1," ",IF(AU$5-$I$5+1&gt;'Primary Inputs Alt'!$C$17,0,(SUM(OFFSET($I$77,0,AU$5-$I$5-$A95+1)))*$C148))</f>
        <v>0</v>
      </c>
      <c r="AV148" s="186">
        <f ca="1">IF(AV$5-$I$5&lt;$A95-1," ",IF(AV$5-$I$5+1&gt;'Primary Inputs Alt'!$C$17,0,(SUM(OFFSET($I$77,0,AV$5-$I$5-$A95+1)))*$C148))</f>
        <v>0</v>
      </c>
      <c r="AW148" s="186">
        <f ca="1">IF(AW$5-$I$5&lt;$A95-1," ",IF(AW$5-$I$5+1&gt;'Primary Inputs Alt'!$C$17,0,(SUM(OFFSET($I$77,0,AW$5-$I$5-$A95+1)))*$C148))</f>
        <v>0</v>
      </c>
      <c r="AX148" s="186">
        <f ca="1">IF(AX$5-$I$5&lt;$A95-1," ",IF(AX$5-$I$5+1&gt;'Primary Inputs Alt'!$C$17,0,(SUM(OFFSET($I$77,0,AX$5-$I$5-$A95+1)))*$C148))</f>
        <v>0</v>
      </c>
      <c r="AY148" s="186">
        <f ca="1">IF(AY$5-$I$5&lt;$A95-1," ",IF(AY$5-$I$5+1&gt;'Primary Inputs Alt'!$C$17,0,(SUM(OFFSET($I$77,0,AY$5-$I$5-$A95+1)))*$C148))</f>
        <v>0</v>
      </c>
      <c r="AZ148" s="186">
        <f ca="1">IF(AZ$5-$I$5&lt;$A95-1," ",IF(AZ$5-$I$5+1&gt;'Primary Inputs Alt'!$C$17,0,(SUM(OFFSET($I$77,0,AZ$5-$I$5-$A95+1)))*$C148))</f>
        <v>0</v>
      </c>
      <c r="BA148" s="186">
        <f ca="1">IF(BA$5-$I$5&lt;$A95-1," ",IF(BA$5-$I$5+1&gt;'Primary Inputs Alt'!$C$17,0,(SUM(OFFSET($I$77,0,BA$5-$I$5-$A95+1)))*$C148))</f>
        <v>0</v>
      </c>
      <c r="BB148" s="186">
        <f ca="1">IF(BB$5-$I$5&lt;$A95-1," ",IF(BB$5-$I$5+1&gt;'Primary Inputs Alt'!$C$17,0,(SUM(OFFSET($I$77,0,BB$5-$I$5-$A95+1)))*$C148))</f>
        <v>0</v>
      </c>
      <c r="BC148" s="186">
        <f ca="1">IF(BC$5-$I$5&lt;$A95-1," ",IF(BC$5-$I$5+1&gt;'Primary Inputs Alt'!$C$17,0,(SUM(OFFSET($I$77,0,BC$5-$I$5-$A95+1)))*$C148))</f>
        <v>0</v>
      </c>
      <c r="BD148" s="186">
        <f ca="1">IF(BD$5-$I$5&lt;$A95-1," ",IF(BD$5-$I$5+1&gt;'Primary Inputs Alt'!$C$17,0,(SUM(OFFSET($I$77,0,BD$5-$I$5-$A95+1)))*$C148))</f>
        <v>0</v>
      </c>
      <c r="BE148" s="186">
        <f ca="1">IF(BE$5-$I$5&lt;$A95-1," ",IF(BE$5-$I$5+1&gt;'Primary Inputs Alt'!$C$17,0,(SUM(OFFSET($I$77,0,BE$5-$I$5-$A95+1)))*$C148))</f>
        <v>0</v>
      </c>
      <c r="BF148" s="186">
        <f ca="1">IF(BF$5-$I$5&lt;$A95-1," ",IF(BF$5-$I$5+1&gt;'Primary Inputs Alt'!$C$17,0,(SUM(OFFSET($I$77,0,BF$5-$I$5-$A95+1)))*$C148))</f>
        <v>0</v>
      </c>
    </row>
    <row r="149" spans="2:58">
      <c r="B149" s="134" t="s">
        <v>188</v>
      </c>
      <c r="C149" s="134">
        <f t="shared" ca="1" si="5"/>
        <v>0</v>
      </c>
      <c r="I149" s="186" t="str">
        <f ca="1">IF(I$5-$I$5&lt;$A96-1," ",IF(I$5-$I$5+1&gt;'Primary Inputs Alt'!$C$17,0,(SUM(OFFSET($I$77,0,I$5-$I$5-$A96+1)))*$C149))</f>
        <v xml:space="preserve"> </v>
      </c>
      <c r="J149" s="186" t="str">
        <f ca="1">IF(J$5-$I$5&lt;$A96-1," ",IF(J$5-$I$5+1&gt;'Primary Inputs Alt'!$C$17,0,(SUM(OFFSET($I$77,0,J$5-$I$5-$A96+1)))*$C149))</f>
        <v xml:space="preserve"> </v>
      </c>
      <c r="K149" s="186" t="str">
        <f ca="1">IF(K$5-$I$5&lt;$A96-1," ",IF(K$5-$I$5+1&gt;'Primary Inputs Alt'!$C$17,0,(SUM(OFFSET($I$77,0,K$5-$I$5-$A96+1)))*$C149))</f>
        <v xml:space="preserve"> </v>
      </c>
      <c r="L149" s="186" t="str">
        <f ca="1">IF(L$5-$I$5&lt;$A96-1," ",IF(L$5-$I$5+1&gt;'Primary Inputs Alt'!$C$17,0,(SUM(OFFSET($I$77,0,L$5-$I$5-$A96+1)))*$C149))</f>
        <v xml:space="preserve"> </v>
      </c>
      <c r="M149" s="186" t="str">
        <f ca="1">IF(M$5-$I$5&lt;$A96-1," ",IF(M$5-$I$5+1&gt;'Primary Inputs Alt'!$C$17,0,(SUM(OFFSET($I$77,0,M$5-$I$5-$A96+1)))*$C149))</f>
        <v xml:space="preserve"> </v>
      </c>
      <c r="N149" s="186" t="str">
        <f ca="1">IF(N$5-$I$5&lt;$A96-1," ",IF(N$5-$I$5+1&gt;'Primary Inputs Alt'!$C$17,0,(SUM(OFFSET($I$77,0,N$5-$I$5-$A96+1)))*$C149))</f>
        <v xml:space="preserve"> </v>
      </c>
      <c r="O149" s="186" t="str">
        <f ca="1">IF(O$5-$I$5&lt;$A96-1," ",IF(O$5-$I$5+1&gt;'Primary Inputs Alt'!$C$17,0,(SUM(OFFSET($I$77,0,O$5-$I$5-$A96+1)))*$C149))</f>
        <v xml:space="preserve"> </v>
      </c>
      <c r="P149" s="186" t="str">
        <f ca="1">IF(P$5-$I$5&lt;$A96-1," ",IF(P$5-$I$5+1&gt;'Primary Inputs Alt'!$C$17,0,(SUM(OFFSET($I$77,0,P$5-$I$5-$A96+1)))*$C149))</f>
        <v xml:space="preserve"> </v>
      </c>
      <c r="Q149" s="186" t="str">
        <f ca="1">IF(Q$5-$I$5&lt;$A96-1," ",IF(Q$5-$I$5+1&gt;'Primary Inputs Alt'!$C$17,0,(SUM(OFFSET($I$77,0,Q$5-$I$5-$A96+1)))*$C149))</f>
        <v xml:space="preserve"> </v>
      </c>
      <c r="R149" s="186" t="str">
        <f ca="1">IF(R$5-$I$5&lt;$A96-1," ",IF(R$5-$I$5+1&gt;'Primary Inputs Alt'!$C$17,0,(SUM(OFFSET($I$77,0,R$5-$I$5-$A96+1)))*$C149))</f>
        <v xml:space="preserve"> </v>
      </c>
      <c r="S149" s="186" t="str">
        <f ca="1">IF(S$5-$I$5&lt;$A96-1," ",IF(S$5-$I$5+1&gt;'Primary Inputs Alt'!$C$17,0,(SUM(OFFSET($I$77,0,S$5-$I$5-$A96+1)))*$C149))</f>
        <v xml:space="preserve"> </v>
      </c>
      <c r="T149" s="186" t="str">
        <f ca="1">IF(T$5-$I$5&lt;$A96-1," ",IF(T$5-$I$5+1&gt;'Primary Inputs Alt'!$C$17,0,(SUM(OFFSET($I$77,0,T$5-$I$5-$A96+1)))*$C149))</f>
        <v xml:space="preserve"> </v>
      </c>
      <c r="U149" s="186" t="str">
        <f ca="1">IF(U$5-$I$5&lt;$A96-1," ",IF(U$5-$I$5+1&gt;'Primary Inputs Alt'!$C$17,0,(SUM(OFFSET($I$77,0,U$5-$I$5-$A96+1)))*$C149))</f>
        <v xml:space="preserve"> </v>
      </c>
      <c r="V149" s="186" t="str">
        <f ca="1">IF(V$5-$I$5&lt;$A96-1," ",IF(V$5-$I$5+1&gt;'Primary Inputs Alt'!$C$17,0,(SUM(OFFSET($I$77,0,V$5-$I$5-$A96+1)))*$C149))</f>
        <v xml:space="preserve"> </v>
      </c>
      <c r="W149" s="186" t="str">
        <f ca="1">IF(W$5-$I$5&lt;$A96-1," ",IF(W$5-$I$5+1&gt;'Primary Inputs Alt'!$C$17,0,(SUM(OFFSET($I$77,0,W$5-$I$5-$A96+1)))*$C149))</f>
        <v xml:space="preserve"> </v>
      </c>
      <c r="X149" s="186">
        <f ca="1">IF(X$5-$I$5&lt;$A96-1," ",IF(X$5-$I$5+1&gt;'Primary Inputs Alt'!$C$17,0,(SUM(OFFSET($I$77,0,X$5-$I$5-$A96+1)))*$C149))</f>
        <v>0</v>
      </c>
      <c r="Y149" s="186">
        <f ca="1">IF(Y$5-$I$5&lt;$A96-1," ",IF(Y$5-$I$5+1&gt;'Primary Inputs Alt'!$C$17,0,(SUM(OFFSET($I$77,0,Y$5-$I$5-$A96+1)))*$C149))</f>
        <v>0</v>
      </c>
      <c r="Z149" s="186">
        <f ca="1">IF(Z$5-$I$5&lt;$A96-1," ",IF(Z$5-$I$5+1&gt;'Primary Inputs Alt'!$C$17,0,(SUM(OFFSET($I$77,0,Z$5-$I$5-$A96+1)))*$C149))</f>
        <v>0</v>
      </c>
      <c r="AA149" s="186">
        <f ca="1">IF(AA$5-$I$5&lt;$A96-1," ",IF(AA$5-$I$5+1&gt;'Primary Inputs Alt'!$C$17,0,(SUM(OFFSET($I$77,0,AA$5-$I$5-$A96+1)))*$C149))</f>
        <v>0</v>
      </c>
      <c r="AB149" s="186">
        <f ca="1">IF(AB$5-$I$5&lt;$A96-1," ",IF(AB$5-$I$5+1&gt;'Primary Inputs Alt'!$C$17,0,(SUM(OFFSET($I$77,0,AB$5-$I$5-$A96+1)))*$C149))</f>
        <v>0</v>
      </c>
      <c r="AC149" s="186">
        <f ca="1">IF(AC$5-$I$5&lt;$A96-1," ",IF(AC$5-$I$5+1&gt;'Primary Inputs Alt'!$C$17,0,(SUM(OFFSET($I$77,0,AC$5-$I$5-$A96+1)))*$C149))</f>
        <v>0</v>
      </c>
      <c r="AD149" s="186">
        <f ca="1">IF(AD$5-$I$5&lt;$A96-1," ",IF(AD$5-$I$5+1&gt;'Primary Inputs Alt'!$C$17,0,(SUM(OFFSET($I$77,0,AD$5-$I$5-$A96+1)))*$C149))</f>
        <v>0</v>
      </c>
      <c r="AE149" s="186">
        <f ca="1">IF(AE$5-$I$5&lt;$A96-1," ",IF(AE$5-$I$5+1&gt;'Primary Inputs Alt'!$C$17,0,(SUM(OFFSET($I$77,0,AE$5-$I$5-$A96+1)))*$C149))</f>
        <v>0</v>
      </c>
      <c r="AF149" s="186">
        <f ca="1">IF(AF$5-$I$5&lt;$A96-1," ",IF(AF$5-$I$5+1&gt;'Primary Inputs Alt'!$C$17,0,(SUM(OFFSET($I$77,0,AF$5-$I$5-$A96+1)))*$C149))</f>
        <v>0</v>
      </c>
      <c r="AG149" s="186">
        <f ca="1">IF(AG$5-$I$5&lt;$A96-1," ",IF(AG$5-$I$5+1&gt;'Primary Inputs Alt'!$C$17,0,(SUM(OFFSET($I$77,0,AG$5-$I$5-$A96+1)))*$C149))</f>
        <v>0</v>
      </c>
      <c r="AH149" s="186">
        <f ca="1">IF(AH$5-$I$5&lt;$A96-1," ",IF(AH$5-$I$5+1&gt;'Primary Inputs Alt'!$C$17,0,(SUM(OFFSET($I$77,0,AH$5-$I$5-$A96+1)))*$C149))</f>
        <v>0</v>
      </c>
      <c r="AI149" s="186">
        <f ca="1">IF(AI$5-$I$5&lt;$A96-1," ",IF(AI$5-$I$5+1&gt;'Primary Inputs Alt'!$C$17,0,(SUM(OFFSET($I$77,0,AI$5-$I$5-$A96+1)))*$C149))</f>
        <v>0</v>
      </c>
      <c r="AJ149" s="186">
        <f ca="1">IF(AJ$5-$I$5&lt;$A96-1," ",IF(AJ$5-$I$5+1&gt;'Primary Inputs Alt'!$C$17,0,(SUM(OFFSET($I$77,0,AJ$5-$I$5-$A96+1)))*$C149))</f>
        <v>0</v>
      </c>
      <c r="AK149" s="186">
        <f ca="1">IF(AK$5-$I$5&lt;$A96-1," ",IF(AK$5-$I$5+1&gt;'Primary Inputs Alt'!$C$17,0,(SUM(OFFSET($I$77,0,AK$5-$I$5-$A96+1)))*$C149))</f>
        <v>0</v>
      </c>
      <c r="AL149" s="186">
        <f ca="1">IF(AL$5-$I$5&lt;$A96-1," ",IF(AL$5-$I$5+1&gt;'Primary Inputs Alt'!$C$17,0,(SUM(OFFSET($I$77,0,AL$5-$I$5-$A96+1)))*$C149))</f>
        <v>0</v>
      </c>
      <c r="AM149" s="186">
        <f ca="1">IF(AM$5-$I$5&lt;$A96-1," ",IF(AM$5-$I$5+1&gt;'Primary Inputs Alt'!$C$17,0,(SUM(OFFSET($I$77,0,AM$5-$I$5-$A96+1)))*$C149))</f>
        <v>0</v>
      </c>
      <c r="AN149" s="186">
        <f ca="1">IF(AN$5-$I$5&lt;$A96-1," ",IF(AN$5-$I$5+1&gt;'Primary Inputs Alt'!$C$17,0,(SUM(OFFSET($I$77,0,AN$5-$I$5-$A96+1)))*$C149))</f>
        <v>0</v>
      </c>
      <c r="AO149" s="186">
        <f ca="1">IF(AO$5-$I$5&lt;$A96-1," ",IF(AO$5-$I$5+1&gt;'Primary Inputs Alt'!$C$17,0,(SUM(OFFSET($I$77,0,AO$5-$I$5-$A96+1)))*$C149))</f>
        <v>0</v>
      </c>
      <c r="AP149" s="186">
        <f ca="1">IF(AP$5-$I$5&lt;$A96-1," ",IF(AP$5-$I$5+1&gt;'Primary Inputs Alt'!$C$17,0,(SUM(OFFSET($I$77,0,AP$5-$I$5-$A96+1)))*$C149))</f>
        <v>0</v>
      </c>
      <c r="AQ149" s="186">
        <f ca="1">IF(AQ$5-$I$5&lt;$A96-1," ",IF(AQ$5-$I$5+1&gt;'Primary Inputs Alt'!$C$17,0,(SUM(OFFSET($I$77,0,AQ$5-$I$5-$A96+1)))*$C149))</f>
        <v>0</v>
      </c>
      <c r="AR149" s="186">
        <f ca="1">IF(AR$5-$I$5&lt;$A96-1," ",IF(AR$5-$I$5+1&gt;'Primary Inputs Alt'!$C$17,0,(SUM(OFFSET($I$77,0,AR$5-$I$5-$A96+1)))*$C149))</f>
        <v>0</v>
      </c>
      <c r="AS149" s="186">
        <f ca="1">IF(AS$5-$I$5&lt;$A96-1," ",IF(AS$5-$I$5+1&gt;'Primary Inputs Alt'!$C$17,0,(SUM(OFFSET($I$77,0,AS$5-$I$5-$A96+1)))*$C149))</f>
        <v>0</v>
      </c>
      <c r="AT149" s="186">
        <f ca="1">IF(AT$5-$I$5&lt;$A96-1," ",IF(AT$5-$I$5+1&gt;'Primary Inputs Alt'!$C$17,0,(SUM(OFFSET($I$77,0,AT$5-$I$5-$A96+1)))*$C149))</f>
        <v>0</v>
      </c>
      <c r="AU149" s="186">
        <f ca="1">IF(AU$5-$I$5&lt;$A96-1," ",IF(AU$5-$I$5+1&gt;'Primary Inputs Alt'!$C$17,0,(SUM(OFFSET($I$77,0,AU$5-$I$5-$A96+1)))*$C149))</f>
        <v>0</v>
      </c>
      <c r="AV149" s="186">
        <f ca="1">IF(AV$5-$I$5&lt;$A96-1," ",IF(AV$5-$I$5+1&gt;'Primary Inputs Alt'!$C$17,0,(SUM(OFFSET($I$77,0,AV$5-$I$5-$A96+1)))*$C149))</f>
        <v>0</v>
      </c>
      <c r="AW149" s="186">
        <f ca="1">IF(AW$5-$I$5&lt;$A96-1," ",IF(AW$5-$I$5+1&gt;'Primary Inputs Alt'!$C$17,0,(SUM(OFFSET($I$77,0,AW$5-$I$5-$A96+1)))*$C149))</f>
        <v>0</v>
      </c>
      <c r="AX149" s="186">
        <f ca="1">IF(AX$5-$I$5&lt;$A96-1," ",IF(AX$5-$I$5+1&gt;'Primary Inputs Alt'!$C$17,0,(SUM(OFFSET($I$77,0,AX$5-$I$5-$A96+1)))*$C149))</f>
        <v>0</v>
      </c>
      <c r="AY149" s="186">
        <f ca="1">IF(AY$5-$I$5&lt;$A96-1," ",IF(AY$5-$I$5+1&gt;'Primary Inputs Alt'!$C$17,0,(SUM(OFFSET($I$77,0,AY$5-$I$5-$A96+1)))*$C149))</f>
        <v>0</v>
      </c>
      <c r="AZ149" s="186">
        <f ca="1">IF(AZ$5-$I$5&lt;$A96-1," ",IF(AZ$5-$I$5+1&gt;'Primary Inputs Alt'!$C$17,0,(SUM(OFFSET($I$77,0,AZ$5-$I$5-$A96+1)))*$C149))</f>
        <v>0</v>
      </c>
      <c r="BA149" s="186">
        <f ca="1">IF(BA$5-$I$5&lt;$A96-1," ",IF(BA$5-$I$5+1&gt;'Primary Inputs Alt'!$C$17,0,(SUM(OFFSET($I$77,0,BA$5-$I$5-$A96+1)))*$C149))</f>
        <v>0</v>
      </c>
      <c r="BB149" s="186">
        <f ca="1">IF(BB$5-$I$5&lt;$A96-1," ",IF(BB$5-$I$5+1&gt;'Primary Inputs Alt'!$C$17,0,(SUM(OFFSET($I$77,0,BB$5-$I$5-$A96+1)))*$C149))</f>
        <v>0</v>
      </c>
      <c r="BC149" s="186">
        <f ca="1">IF(BC$5-$I$5&lt;$A96-1," ",IF(BC$5-$I$5+1&gt;'Primary Inputs Alt'!$C$17,0,(SUM(OFFSET($I$77,0,BC$5-$I$5-$A96+1)))*$C149))</f>
        <v>0</v>
      </c>
      <c r="BD149" s="186">
        <f ca="1">IF(BD$5-$I$5&lt;$A96-1," ",IF(BD$5-$I$5+1&gt;'Primary Inputs Alt'!$C$17,0,(SUM(OFFSET($I$77,0,BD$5-$I$5-$A96+1)))*$C149))</f>
        <v>0</v>
      </c>
      <c r="BE149" s="186">
        <f ca="1">IF(BE$5-$I$5&lt;$A96-1," ",IF(BE$5-$I$5+1&gt;'Primary Inputs Alt'!$C$17,0,(SUM(OFFSET($I$77,0,BE$5-$I$5-$A96+1)))*$C149))</f>
        <v>0</v>
      </c>
      <c r="BF149" s="186">
        <f ca="1">IF(BF$5-$I$5&lt;$A96-1," ",IF(BF$5-$I$5+1&gt;'Primary Inputs Alt'!$C$17,0,(SUM(OFFSET($I$77,0,BF$5-$I$5-$A96+1)))*$C149))</f>
        <v>0</v>
      </c>
    </row>
    <row r="150" spans="2:58">
      <c r="B150" s="134" t="s">
        <v>189</v>
      </c>
      <c r="C150" s="134">
        <f t="shared" ca="1" si="5"/>
        <v>0</v>
      </c>
      <c r="I150" s="186" t="str">
        <f ca="1">IF(I$5-$I$5&lt;$A97-1," ",IF(I$5-$I$5+1&gt;'Primary Inputs Alt'!$C$17,0,(SUM(OFFSET($I$77,0,I$5-$I$5-$A97+1)))*$C150))</f>
        <v xml:space="preserve"> </v>
      </c>
      <c r="J150" s="186" t="str">
        <f ca="1">IF(J$5-$I$5&lt;$A97-1," ",IF(J$5-$I$5+1&gt;'Primary Inputs Alt'!$C$17,0,(SUM(OFFSET($I$77,0,J$5-$I$5-$A97+1)))*$C150))</f>
        <v xml:space="preserve"> </v>
      </c>
      <c r="K150" s="186" t="str">
        <f ca="1">IF(K$5-$I$5&lt;$A97-1," ",IF(K$5-$I$5+1&gt;'Primary Inputs Alt'!$C$17,0,(SUM(OFFSET($I$77,0,K$5-$I$5-$A97+1)))*$C150))</f>
        <v xml:space="preserve"> </v>
      </c>
      <c r="L150" s="186" t="str">
        <f ca="1">IF(L$5-$I$5&lt;$A97-1," ",IF(L$5-$I$5+1&gt;'Primary Inputs Alt'!$C$17,0,(SUM(OFFSET($I$77,0,L$5-$I$5-$A97+1)))*$C150))</f>
        <v xml:space="preserve"> </v>
      </c>
      <c r="M150" s="186" t="str">
        <f ca="1">IF(M$5-$I$5&lt;$A97-1," ",IF(M$5-$I$5+1&gt;'Primary Inputs Alt'!$C$17,0,(SUM(OFFSET($I$77,0,M$5-$I$5-$A97+1)))*$C150))</f>
        <v xml:space="preserve"> </v>
      </c>
      <c r="N150" s="186" t="str">
        <f ca="1">IF(N$5-$I$5&lt;$A97-1," ",IF(N$5-$I$5+1&gt;'Primary Inputs Alt'!$C$17,0,(SUM(OFFSET($I$77,0,N$5-$I$5-$A97+1)))*$C150))</f>
        <v xml:space="preserve"> </v>
      </c>
      <c r="O150" s="186" t="str">
        <f ca="1">IF(O$5-$I$5&lt;$A97-1," ",IF(O$5-$I$5+1&gt;'Primary Inputs Alt'!$C$17,0,(SUM(OFFSET($I$77,0,O$5-$I$5-$A97+1)))*$C150))</f>
        <v xml:space="preserve"> </v>
      </c>
      <c r="P150" s="186" t="str">
        <f ca="1">IF(P$5-$I$5&lt;$A97-1," ",IF(P$5-$I$5+1&gt;'Primary Inputs Alt'!$C$17,0,(SUM(OFFSET($I$77,0,P$5-$I$5-$A97+1)))*$C150))</f>
        <v xml:space="preserve"> </v>
      </c>
      <c r="Q150" s="186" t="str">
        <f ca="1">IF(Q$5-$I$5&lt;$A97-1," ",IF(Q$5-$I$5+1&gt;'Primary Inputs Alt'!$C$17,0,(SUM(OFFSET($I$77,0,Q$5-$I$5-$A97+1)))*$C150))</f>
        <v xml:space="preserve"> </v>
      </c>
      <c r="R150" s="186" t="str">
        <f ca="1">IF(R$5-$I$5&lt;$A97-1," ",IF(R$5-$I$5+1&gt;'Primary Inputs Alt'!$C$17,0,(SUM(OFFSET($I$77,0,R$5-$I$5-$A97+1)))*$C150))</f>
        <v xml:space="preserve"> </v>
      </c>
      <c r="S150" s="186" t="str">
        <f ca="1">IF(S$5-$I$5&lt;$A97-1," ",IF(S$5-$I$5+1&gt;'Primary Inputs Alt'!$C$17,0,(SUM(OFFSET($I$77,0,S$5-$I$5-$A97+1)))*$C150))</f>
        <v xml:space="preserve"> </v>
      </c>
      <c r="T150" s="186" t="str">
        <f ca="1">IF(T$5-$I$5&lt;$A97-1," ",IF(T$5-$I$5+1&gt;'Primary Inputs Alt'!$C$17,0,(SUM(OFFSET($I$77,0,T$5-$I$5-$A97+1)))*$C150))</f>
        <v xml:space="preserve"> </v>
      </c>
      <c r="U150" s="186" t="str">
        <f ca="1">IF(U$5-$I$5&lt;$A97-1," ",IF(U$5-$I$5+1&gt;'Primary Inputs Alt'!$C$17,0,(SUM(OFFSET($I$77,0,U$5-$I$5-$A97+1)))*$C150))</f>
        <v xml:space="preserve"> </v>
      </c>
      <c r="V150" s="186" t="str">
        <f ca="1">IF(V$5-$I$5&lt;$A97-1," ",IF(V$5-$I$5+1&gt;'Primary Inputs Alt'!$C$17,0,(SUM(OFFSET($I$77,0,V$5-$I$5-$A97+1)))*$C150))</f>
        <v xml:space="preserve"> </v>
      </c>
      <c r="W150" s="186" t="str">
        <f ca="1">IF(W$5-$I$5&lt;$A97-1," ",IF(W$5-$I$5+1&gt;'Primary Inputs Alt'!$C$17,0,(SUM(OFFSET($I$77,0,W$5-$I$5-$A97+1)))*$C150))</f>
        <v xml:space="preserve"> </v>
      </c>
      <c r="X150" s="186" t="str">
        <f ca="1">IF(X$5-$I$5&lt;$A97-1," ",IF(X$5-$I$5+1&gt;'Primary Inputs Alt'!$C$17,0,(SUM(OFFSET($I$77,0,X$5-$I$5-$A97+1)))*$C150))</f>
        <v xml:space="preserve"> </v>
      </c>
      <c r="Y150" s="186">
        <f ca="1">IF(Y$5-$I$5&lt;$A97-1," ",IF(Y$5-$I$5+1&gt;'Primary Inputs Alt'!$C$17,0,(SUM(OFFSET($I$77,0,Y$5-$I$5-$A97+1)))*$C150))</f>
        <v>0</v>
      </c>
      <c r="Z150" s="186">
        <f ca="1">IF(Z$5-$I$5&lt;$A97-1," ",IF(Z$5-$I$5+1&gt;'Primary Inputs Alt'!$C$17,0,(SUM(OFFSET($I$77,0,Z$5-$I$5-$A97+1)))*$C150))</f>
        <v>0</v>
      </c>
      <c r="AA150" s="186">
        <f ca="1">IF(AA$5-$I$5&lt;$A97-1," ",IF(AA$5-$I$5+1&gt;'Primary Inputs Alt'!$C$17,0,(SUM(OFFSET($I$77,0,AA$5-$I$5-$A97+1)))*$C150))</f>
        <v>0</v>
      </c>
      <c r="AB150" s="186">
        <f ca="1">IF(AB$5-$I$5&lt;$A97-1," ",IF(AB$5-$I$5+1&gt;'Primary Inputs Alt'!$C$17,0,(SUM(OFFSET($I$77,0,AB$5-$I$5-$A97+1)))*$C150))</f>
        <v>0</v>
      </c>
      <c r="AC150" s="186">
        <f ca="1">IF(AC$5-$I$5&lt;$A97-1," ",IF(AC$5-$I$5+1&gt;'Primary Inputs Alt'!$C$17,0,(SUM(OFFSET($I$77,0,AC$5-$I$5-$A97+1)))*$C150))</f>
        <v>0</v>
      </c>
      <c r="AD150" s="186">
        <f ca="1">IF(AD$5-$I$5&lt;$A97-1," ",IF(AD$5-$I$5+1&gt;'Primary Inputs Alt'!$C$17,0,(SUM(OFFSET($I$77,0,AD$5-$I$5-$A97+1)))*$C150))</f>
        <v>0</v>
      </c>
      <c r="AE150" s="186">
        <f ca="1">IF(AE$5-$I$5&lt;$A97-1," ",IF(AE$5-$I$5+1&gt;'Primary Inputs Alt'!$C$17,0,(SUM(OFFSET($I$77,0,AE$5-$I$5-$A97+1)))*$C150))</f>
        <v>0</v>
      </c>
      <c r="AF150" s="186">
        <f ca="1">IF(AF$5-$I$5&lt;$A97-1," ",IF(AF$5-$I$5+1&gt;'Primary Inputs Alt'!$C$17,0,(SUM(OFFSET($I$77,0,AF$5-$I$5-$A97+1)))*$C150))</f>
        <v>0</v>
      </c>
      <c r="AG150" s="186">
        <f ca="1">IF(AG$5-$I$5&lt;$A97-1," ",IF(AG$5-$I$5+1&gt;'Primary Inputs Alt'!$C$17,0,(SUM(OFFSET($I$77,0,AG$5-$I$5-$A97+1)))*$C150))</f>
        <v>0</v>
      </c>
      <c r="AH150" s="186">
        <f ca="1">IF(AH$5-$I$5&lt;$A97-1," ",IF(AH$5-$I$5+1&gt;'Primary Inputs Alt'!$C$17,0,(SUM(OFFSET($I$77,0,AH$5-$I$5-$A97+1)))*$C150))</f>
        <v>0</v>
      </c>
      <c r="AI150" s="186">
        <f ca="1">IF(AI$5-$I$5&lt;$A97-1," ",IF(AI$5-$I$5+1&gt;'Primary Inputs Alt'!$C$17,0,(SUM(OFFSET($I$77,0,AI$5-$I$5-$A97+1)))*$C150))</f>
        <v>0</v>
      </c>
      <c r="AJ150" s="186">
        <f ca="1">IF(AJ$5-$I$5&lt;$A97-1," ",IF(AJ$5-$I$5+1&gt;'Primary Inputs Alt'!$C$17,0,(SUM(OFFSET($I$77,0,AJ$5-$I$5-$A97+1)))*$C150))</f>
        <v>0</v>
      </c>
      <c r="AK150" s="186">
        <f ca="1">IF(AK$5-$I$5&lt;$A97-1," ",IF(AK$5-$I$5+1&gt;'Primary Inputs Alt'!$C$17,0,(SUM(OFFSET($I$77,0,AK$5-$I$5-$A97+1)))*$C150))</f>
        <v>0</v>
      </c>
      <c r="AL150" s="186">
        <f ca="1">IF(AL$5-$I$5&lt;$A97-1," ",IF(AL$5-$I$5+1&gt;'Primary Inputs Alt'!$C$17,0,(SUM(OFFSET($I$77,0,AL$5-$I$5-$A97+1)))*$C150))</f>
        <v>0</v>
      </c>
      <c r="AM150" s="186">
        <f ca="1">IF(AM$5-$I$5&lt;$A97-1," ",IF(AM$5-$I$5+1&gt;'Primary Inputs Alt'!$C$17,0,(SUM(OFFSET($I$77,0,AM$5-$I$5-$A97+1)))*$C150))</f>
        <v>0</v>
      </c>
      <c r="AN150" s="186">
        <f ca="1">IF(AN$5-$I$5&lt;$A97-1," ",IF(AN$5-$I$5+1&gt;'Primary Inputs Alt'!$C$17,0,(SUM(OFFSET($I$77,0,AN$5-$I$5-$A97+1)))*$C150))</f>
        <v>0</v>
      </c>
      <c r="AO150" s="186">
        <f ca="1">IF(AO$5-$I$5&lt;$A97-1," ",IF(AO$5-$I$5+1&gt;'Primary Inputs Alt'!$C$17,0,(SUM(OFFSET($I$77,0,AO$5-$I$5-$A97+1)))*$C150))</f>
        <v>0</v>
      </c>
      <c r="AP150" s="186">
        <f ca="1">IF(AP$5-$I$5&lt;$A97-1," ",IF(AP$5-$I$5+1&gt;'Primary Inputs Alt'!$C$17,0,(SUM(OFFSET($I$77,0,AP$5-$I$5-$A97+1)))*$C150))</f>
        <v>0</v>
      </c>
      <c r="AQ150" s="186">
        <f ca="1">IF(AQ$5-$I$5&lt;$A97-1," ",IF(AQ$5-$I$5+1&gt;'Primary Inputs Alt'!$C$17,0,(SUM(OFFSET($I$77,0,AQ$5-$I$5-$A97+1)))*$C150))</f>
        <v>0</v>
      </c>
      <c r="AR150" s="186">
        <f ca="1">IF(AR$5-$I$5&lt;$A97-1," ",IF(AR$5-$I$5+1&gt;'Primary Inputs Alt'!$C$17,0,(SUM(OFFSET($I$77,0,AR$5-$I$5-$A97+1)))*$C150))</f>
        <v>0</v>
      </c>
      <c r="AS150" s="186">
        <f ca="1">IF(AS$5-$I$5&lt;$A97-1," ",IF(AS$5-$I$5+1&gt;'Primary Inputs Alt'!$C$17,0,(SUM(OFFSET($I$77,0,AS$5-$I$5-$A97+1)))*$C150))</f>
        <v>0</v>
      </c>
      <c r="AT150" s="186">
        <f ca="1">IF(AT$5-$I$5&lt;$A97-1," ",IF(AT$5-$I$5+1&gt;'Primary Inputs Alt'!$C$17,0,(SUM(OFFSET($I$77,0,AT$5-$I$5-$A97+1)))*$C150))</f>
        <v>0</v>
      </c>
      <c r="AU150" s="186">
        <f ca="1">IF(AU$5-$I$5&lt;$A97-1," ",IF(AU$5-$I$5+1&gt;'Primary Inputs Alt'!$C$17,0,(SUM(OFFSET($I$77,0,AU$5-$I$5-$A97+1)))*$C150))</f>
        <v>0</v>
      </c>
      <c r="AV150" s="186">
        <f ca="1">IF(AV$5-$I$5&lt;$A97-1," ",IF(AV$5-$I$5+1&gt;'Primary Inputs Alt'!$C$17,0,(SUM(OFFSET($I$77,0,AV$5-$I$5-$A97+1)))*$C150))</f>
        <v>0</v>
      </c>
      <c r="AW150" s="186">
        <f ca="1">IF(AW$5-$I$5&lt;$A97-1," ",IF(AW$5-$I$5+1&gt;'Primary Inputs Alt'!$C$17,0,(SUM(OFFSET($I$77,0,AW$5-$I$5-$A97+1)))*$C150))</f>
        <v>0</v>
      </c>
      <c r="AX150" s="186">
        <f ca="1">IF(AX$5-$I$5&lt;$A97-1," ",IF(AX$5-$I$5+1&gt;'Primary Inputs Alt'!$C$17,0,(SUM(OFFSET($I$77,0,AX$5-$I$5-$A97+1)))*$C150))</f>
        <v>0</v>
      </c>
      <c r="AY150" s="186">
        <f ca="1">IF(AY$5-$I$5&lt;$A97-1," ",IF(AY$5-$I$5+1&gt;'Primary Inputs Alt'!$C$17,0,(SUM(OFFSET($I$77,0,AY$5-$I$5-$A97+1)))*$C150))</f>
        <v>0</v>
      </c>
      <c r="AZ150" s="186">
        <f ca="1">IF(AZ$5-$I$5&lt;$A97-1," ",IF(AZ$5-$I$5+1&gt;'Primary Inputs Alt'!$C$17,0,(SUM(OFFSET($I$77,0,AZ$5-$I$5-$A97+1)))*$C150))</f>
        <v>0</v>
      </c>
      <c r="BA150" s="186">
        <f ca="1">IF(BA$5-$I$5&lt;$A97-1," ",IF(BA$5-$I$5+1&gt;'Primary Inputs Alt'!$C$17,0,(SUM(OFFSET($I$77,0,BA$5-$I$5-$A97+1)))*$C150))</f>
        <v>0</v>
      </c>
      <c r="BB150" s="186">
        <f ca="1">IF(BB$5-$I$5&lt;$A97-1," ",IF(BB$5-$I$5+1&gt;'Primary Inputs Alt'!$C$17,0,(SUM(OFFSET($I$77,0,BB$5-$I$5-$A97+1)))*$C150))</f>
        <v>0</v>
      </c>
      <c r="BC150" s="186">
        <f ca="1">IF(BC$5-$I$5&lt;$A97-1," ",IF(BC$5-$I$5+1&gt;'Primary Inputs Alt'!$C$17,0,(SUM(OFFSET($I$77,0,BC$5-$I$5-$A97+1)))*$C150))</f>
        <v>0</v>
      </c>
      <c r="BD150" s="186">
        <f ca="1">IF(BD$5-$I$5&lt;$A97-1," ",IF(BD$5-$I$5+1&gt;'Primary Inputs Alt'!$C$17,0,(SUM(OFFSET($I$77,0,BD$5-$I$5-$A97+1)))*$C150))</f>
        <v>0</v>
      </c>
      <c r="BE150" s="186">
        <f ca="1">IF(BE$5-$I$5&lt;$A97-1," ",IF(BE$5-$I$5+1&gt;'Primary Inputs Alt'!$C$17,0,(SUM(OFFSET($I$77,0,BE$5-$I$5-$A97+1)))*$C150))</f>
        <v>0</v>
      </c>
      <c r="BF150" s="186">
        <f ca="1">IF(BF$5-$I$5&lt;$A97-1," ",IF(BF$5-$I$5+1&gt;'Primary Inputs Alt'!$C$17,0,(SUM(OFFSET($I$77,0,BF$5-$I$5-$A97+1)))*$C150))</f>
        <v>0</v>
      </c>
    </row>
    <row r="151" spans="2:58">
      <c r="B151" s="134" t="s">
        <v>190</v>
      </c>
      <c r="C151" s="134">
        <f t="shared" ca="1" si="5"/>
        <v>0</v>
      </c>
      <c r="I151" s="186" t="str">
        <f ca="1">IF(I$5-$I$5&lt;$A98-1," ",IF(I$5-$I$5+1&gt;'Primary Inputs Alt'!$C$17,0,(SUM(OFFSET($I$77,0,I$5-$I$5-$A98+1)))*$C151))</f>
        <v xml:space="preserve"> </v>
      </c>
      <c r="J151" s="186" t="str">
        <f ca="1">IF(J$5-$I$5&lt;$A98-1," ",IF(J$5-$I$5+1&gt;'Primary Inputs Alt'!$C$17,0,(SUM(OFFSET($I$77,0,J$5-$I$5-$A98+1)))*$C151))</f>
        <v xml:space="preserve"> </v>
      </c>
      <c r="K151" s="186" t="str">
        <f ca="1">IF(K$5-$I$5&lt;$A98-1," ",IF(K$5-$I$5+1&gt;'Primary Inputs Alt'!$C$17,0,(SUM(OFFSET($I$77,0,K$5-$I$5-$A98+1)))*$C151))</f>
        <v xml:space="preserve"> </v>
      </c>
      <c r="L151" s="186" t="str">
        <f ca="1">IF(L$5-$I$5&lt;$A98-1," ",IF(L$5-$I$5+1&gt;'Primary Inputs Alt'!$C$17,0,(SUM(OFFSET($I$77,0,L$5-$I$5-$A98+1)))*$C151))</f>
        <v xml:space="preserve"> </v>
      </c>
      <c r="M151" s="186" t="str">
        <f ca="1">IF(M$5-$I$5&lt;$A98-1," ",IF(M$5-$I$5+1&gt;'Primary Inputs Alt'!$C$17,0,(SUM(OFFSET($I$77,0,M$5-$I$5-$A98+1)))*$C151))</f>
        <v xml:space="preserve"> </v>
      </c>
      <c r="N151" s="186" t="str">
        <f ca="1">IF(N$5-$I$5&lt;$A98-1," ",IF(N$5-$I$5+1&gt;'Primary Inputs Alt'!$C$17,0,(SUM(OFFSET($I$77,0,N$5-$I$5-$A98+1)))*$C151))</f>
        <v xml:space="preserve"> </v>
      </c>
      <c r="O151" s="186" t="str">
        <f ca="1">IF(O$5-$I$5&lt;$A98-1," ",IF(O$5-$I$5+1&gt;'Primary Inputs Alt'!$C$17,0,(SUM(OFFSET($I$77,0,O$5-$I$5-$A98+1)))*$C151))</f>
        <v xml:space="preserve"> </v>
      </c>
      <c r="P151" s="186" t="str">
        <f ca="1">IF(P$5-$I$5&lt;$A98-1," ",IF(P$5-$I$5+1&gt;'Primary Inputs Alt'!$C$17,0,(SUM(OFFSET($I$77,0,P$5-$I$5-$A98+1)))*$C151))</f>
        <v xml:space="preserve"> </v>
      </c>
      <c r="Q151" s="186" t="str">
        <f ca="1">IF(Q$5-$I$5&lt;$A98-1," ",IF(Q$5-$I$5+1&gt;'Primary Inputs Alt'!$C$17,0,(SUM(OFFSET($I$77,0,Q$5-$I$5-$A98+1)))*$C151))</f>
        <v xml:space="preserve"> </v>
      </c>
      <c r="R151" s="186" t="str">
        <f ca="1">IF(R$5-$I$5&lt;$A98-1," ",IF(R$5-$I$5+1&gt;'Primary Inputs Alt'!$C$17,0,(SUM(OFFSET($I$77,0,R$5-$I$5-$A98+1)))*$C151))</f>
        <v xml:space="preserve"> </v>
      </c>
      <c r="S151" s="186" t="str">
        <f ca="1">IF(S$5-$I$5&lt;$A98-1," ",IF(S$5-$I$5+1&gt;'Primary Inputs Alt'!$C$17,0,(SUM(OFFSET($I$77,0,S$5-$I$5-$A98+1)))*$C151))</f>
        <v xml:space="preserve"> </v>
      </c>
      <c r="T151" s="186" t="str">
        <f ca="1">IF(T$5-$I$5&lt;$A98-1," ",IF(T$5-$I$5+1&gt;'Primary Inputs Alt'!$C$17,0,(SUM(OFFSET($I$77,0,T$5-$I$5-$A98+1)))*$C151))</f>
        <v xml:space="preserve"> </v>
      </c>
      <c r="U151" s="186" t="str">
        <f ca="1">IF(U$5-$I$5&lt;$A98-1," ",IF(U$5-$I$5+1&gt;'Primary Inputs Alt'!$C$17,0,(SUM(OFFSET($I$77,0,U$5-$I$5-$A98+1)))*$C151))</f>
        <v xml:space="preserve"> </v>
      </c>
      <c r="V151" s="186" t="str">
        <f ca="1">IF(V$5-$I$5&lt;$A98-1," ",IF(V$5-$I$5+1&gt;'Primary Inputs Alt'!$C$17,0,(SUM(OFFSET($I$77,0,V$5-$I$5-$A98+1)))*$C151))</f>
        <v xml:space="preserve"> </v>
      </c>
      <c r="W151" s="186" t="str">
        <f ca="1">IF(W$5-$I$5&lt;$A98-1," ",IF(W$5-$I$5+1&gt;'Primary Inputs Alt'!$C$17,0,(SUM(OFFSET($I$77,0,W$5-$I$5-$A98+1)))*$C151))</f>
        <v xml:space="preserve"> </v>
      </c>
      <c r="X151" s="186" t="str">
        <f ca="1">IF(X$5-$I$5&lt;$A98-1," ",IF(X$5-$I$5+1&gt;'Primary Inputs Alt'!$C$17,0,(SUM(OFFSET($I$77,0,X$5-$I$5-$A98+1)))*$C151))</f>
        <v xml:space="preserve"> </v>
      </c>
      <c r="Y151" s="186" t="str">
        <f ca="1">IF(Y$5-$I$5&lt;$A98-1," ",IF(Y$5-$I$5+1&gt;'Primary Inputs Alt'!$C$17,0,(SUM(OFFSET($I$77,0,Y$5-$I$5-$A98+1)))*$C151))</f>
        <v xml:space="preserve"> </v>
      </c>
      <c r="Z151" s="186">
        <f ca="1">IF(Z$5-$I$5&lt;$A98-1," ",IF(Z$5-$I$5+1&gt;'Primary Inputs Alt'!$C$17,0,(SUM(OFFSET($I$77,0,Z$5-$I$5-$A98+1)))*$C151))</f>
        <v>0</v>
      </c>
      <c r="AA151" s="186">
        <f ca="1">IF(AA$5-$I$5&lt;$A98-1," ",IF(AA$5-$I$5+1&gt;'Primary Inputs Alt'!$C$17,0,(SUM(OFFSET($I$77,0,AA$5-$I$5-$A98+1)))*$C151))</f>
        <v>0</v>
      </c>
      <c r="AB151" s="186">
        <f ca="1">IF(AB$5-$I$5&lt;$A98-1," ",IF(AB$5-$I$5+1&gt;'Primary Inputs Alt'!$C$17,0,(SUM(OFFSET($I$77,0,AB$5-$I$5-$A98+1)))*$C151))</f>
        <v>0</v>
      </c>
      <c r="AC151" s="186">
        <f ca="1">IF(AC$5-$I$5&lt;$A98-1," ",IF(AC$5-$I$5+1&gt;'Primary Inputs Alt'!$C$17,0,(SUM(OFFSET($I$77,0,AC$5-$I$5-$A98+1)))*$C151))</f>
        <v>0</v>
      </c>
      <c r="AD151" s="186">
        <f ca="1">IF(AD$5-$I$5&lt;$A98-1," ",IF(AD$5-$I$5+1&gt;'Primary Inputs Alt'!$C$17,0,(SUM(OFFSET($I$77,0,AD$5-$I$5-$A98+1)))*$C151))</f>
        <v>0</v>
      </c>
      <c r="AE151" s="186">
        <f ca="1">IF(AE$5-$I$5&lt;$A98-1," ",IF(AE$5-$I$5+1&gt;'Primary Inputs Alt'!$C$17,0,(SUM(OFFSET($I$77,0,AE$5-$I$5-$A98+1)))*$C151))</f>
        <v>0</v>
      </c>
      <c r="AF151" s="186">
        <f ca="1">IF(AF$5-$I$5&lt;$A98-1," ",IF(AF$5-$I$5+1&gt;'Primary Inputs Alt'!$C$17,0,(SUM(OFFSET($I$77,0,AF$5-$I$5-$A98+1)))*$C151))</f>
        <v>0</v>
      </c>
      <c r="AG151" s="186">
        <f ca="1">IF(AG$5-$I$5&lt;$A98-1," ",IF(AG$5-$I$5+1&gt;'Primary Inputs Alt'!$C$17,0,(SUM(OFFSET($I$77,0,AG$5-$I$5-$A98+1)))*$C151))</f>
        <v>0</v>
      </c>
      <c r="AH151" s="186">
        <f ca="1">IF(AH$5-$I$5&lt;$A98-1," ",IF(AH$5-$I$5+1&gt;'Primary Inputs Alt'!$C$17,0,(SUM(OFFSET($I$77,0,AH$5-$I$5-$A98+1)))*$C151))</f>
        <v>0</v>
      </c>
      <c r="AI151" s="186">
        <f ca="1">IF(AI$5-$I$5&lt;$A98-1," ",IF(AI$5-$I$5+1&gt;'Primary Inputs Alt'!$C$17,0,(SUM(OFFSET($I$77,0,AI$5-$I$5-$A98+1)))*$C151))</f>
        <v>0</v>
      </c>
      <c r="AJ151" s="186">
        <f ca="1">IF(AJ$5-$I$5&lt;$A98-1," ",IF(AJ$5-$I$5+1&gt;'Primary Inputs Alt'!$C$17,0,(SUM(OFFSET($I$77,0,AJ$5-$I$5-$A98+1)))*$C151))</f>
        <v>0</v>
      </c>
      <c r="AK151" s="186">
        <f ca="1">IF(AK$5-$I$5&lt;$A98-1," ",IF(AK$5-$I$5+1&gt;'Primary Inputs Alt'!$C$17,0,(SUM(OFFSET($I$77,0,AK$5-$I$5-$A98+1)))*$C151))</f>
        <v>0</v>
      </c>
      <c r="AL151" s="186">
        <f ca="1">IF(AL$5-$I$5&lt;$A98-1," ",IF(AL$5-$I$5+1&gt;'Primary Inputs Alt'!$C$17,0,(SUM(OFFSET($I$77,0,AL$5-$I$5-$A98+1)))*$C151))</f>
        <v>0</v>
      </c>
      <c r="AM151" s="186">
        <f ca="1">IF(AM$5-$I$5&lt;$A98-1," ",IF(AM$5-$I$5+1&gt;'Primary Inputs Alt'!$C$17,0,(SUM(OFFSET($I$77,0,AM$5-$I$5-$A98+1)))*$C151))</f>
        <v>0</v>
      </c>
      <c r="AN151" s="186">
        <f ca="1">IF(AN$5-$I$5&lt;$A98-1," ",IF(AN$5-$I$5+1&gt;'Primary Inputs Alt'!$C$17,0,(SUM(OFFSET($I$77,0,AN$5-$I$5-$A98+1)))*$C151))</f>
        <v>0</v>
      </c>
      <c r="AO151" s="186">
        <f ca="1">IF(AO$5-$I$5&lt;$A98-1," ",IF(AO$5-$I$5+1&gt;'Primary Inputs Alt'!$C$17,0,(SUM(OFFSET($I$77,0,AO$5-$I$5-$A98+1)))*$C151))</f>
        <v>0</v>
      </c>
      <c r="AP151" s="186">
        <f ca="1">IF(AP$5-$I$5&lt;$A98-1," ",IF(AP$5-$I$5+1&gt;'Primary Inputs Alt'!$C$17,0,(SUM(OFFSET($I$77,0,AP$5-$I$5-$A98+1)))*$C151))</f>
        <v>0</v>
      </c>
      <c r="AQ151" s="186">
        <f ca="1">IF(AQ$5-$I$5&lt;$A98-1," ",IF(AQ$5-$I$5+1&gt;'Primary Inputs Alt'!$C$17,0,(SUM(OFFSET($I$77,0,AQ$5-$I$5-$A98+1)))*$C151))</f>
        <v>0</v>
      </c>
      <c r="AR151" s="186">
        <f ca="1">IF(AR$5-$I$5&lt;$A98-1," ",IF(AR$5-$I$5+1&gt;'Primary Inputs Alt'!$C$17,0,(SUM(OFFSET($I$77,0,AR$5-$I$5-$A98+1)))*$C151))</f>
        <v>0</v>
      </c>
      <c r="AS151" s="186">
        <f ca="1">IF(AS$5-$I$5&lt;$A98-1," ",IF(AS$5-$I$5+1&gt;'Primary Inputs Alt'!$C$17,0,(SUM(OFFSET($I$77,0,AS$5-$I$5-$A98+1)))*$C151))</f>
        <v>0</v>
      </c>
      <c r="AT151" s="186">
        <f ca="1">IF(AT$5-$I$5&lt;$A98-1," ",IF(AT$5-$I$5+1&gt;'Primary Inputs Alt'!$C$17,0,(SUM(OFFSET($I$77,0,AT$5-$I$5-$A98+1)))*$C151))</f>
        <v>0</v>
      </c>
      <c r="AU151" s="186">
        <f ca="1">IF(AU$5-$I$5&lt;$A98-1," ",IF(AU$5-$I$5+1&gt;'Primary Inputs Alt'!$C$17,0,(SUM(OFFSET($I$77,0,AU$5-$I$5-$A98+1)))*$C151))</f>
        <v>0</v>
      </c>
      <c r="AV151" s="186">
        <f ca="1">IF(AV$5-$I$5&lt;$A98-1," ",IF(AV$5-$I$5+1&gt;'Primary Inputs Alt'!$C$17,0,(SUM(OFFSET($I$77,0,AV$5-$I$5-$A98+1)))*$C151))</f>
        <v>0</v>
      </c>
      <c r="AW151" s="186">
        <f ca="1">IF(AW$5-$I$5&lt;$A98-1," ",IF(AW$5-$I$5+1&gt;'Primary Inputs Alt'!$C$17,0,(SUM(OFFSET($I$77,0,AW$5-$I$5-$A98+1)))*$C151))</f>
        <v>0</v>
      </c>
      <c r="AX151" s="186">
        <f ca="1">IF(AX$5-$I$5&lt;$A98-1," ",IF(AX$5-$I$5+1&gt;'Primary Inputs Alt'!$C$17,0,(SUM(OFFSET($I$77,0,AX$5-$I$5-$A98+1)))*$C151))</f>
        <v>0</v>
      </c>
      <c r="AY151" s="186">
        <f ca="1">IF(AY$5-$I$5&lt;$A98-1," ",IF(AY$5-$I$5+1&gt;'Primary Inputs Alt'!$C$17,0,(SUM(OFFSET($I$77,0,AY$5-$I$5-$A98+1)))*$C151))</f>
        <v>0</v>
      </c>
      <c r="AZ151" s="186">
        <f ca="1">IF(AZ$5-$I$5&lt;$A98-1," ",IF(AZ$5-$I$5+1&gt;'Primary Inputs Alt'!$C$17,0,(SUM(OFFSET($I$77,0,AZ$5-$I$5-$A98+1)))*$C151))</f>
        <v>0</v>
      </c>
      <c r="BA151" s="186">
        <f ca="1">IF(BA$5-$I$5&lt;$A98-1," ",IF(BA$5-$I$5+1&gt;'Primary Inputs Alt'!$C$17,0,(SUM(OFFSET($I$77,0,BA$5-$I$5-$A98+1)))*$C151))</f>
        <v>0</v>
      </c>
      <c r="BB151" s="186">
        <f ca="1">IF(BB$5-$I$5&lt;$A98-1," ",IF(BB$5-$I$5+1&gt;'Primary Inputs Alt'!$C$17,0,(SUM(OFFSET($I$77,0,BB$5-$I$5-$A98+1)))*$C151))</f>
        <v>0</v>
      </c>
      <c r="BC151" s="186">
        <f ca="1">IF(BC$5-$I$5&lt;$A98-1," ",IF(BC$5-$I$5+1&gt;'Primary Inputs Alt'!$C$17,0,(SUM(OFFSET($I$77,0,BC$5-$I$5-$A98+1)))*$C151))</f>
        <v>0</v>
      </c>
      <c r="BD151" s="186">
        <f ca="1">IF(BD$5-$I$5&lt;$A98-1," ",IF(BD$5-$I$5+1&gt;'Primary Inputs Alt'!$C$17,0,(SUM(OFFSET($I$77,0,BD$5-$I$5-$A98+1)))*$C151))</f>
        <v>0</v>
      </c>
      <c r="BE151" s="186">
        <f ca="1">IF(BE$5-$I$5&lt;$A98-1," ",IF(BE$5-$I$5+1&gt;'Primary Inputs Alt'!$C$17,0,(SUM(OFFSET($I$77,0,BE$5-$I$5-$A98+1)))*$C151))</f>
        <v>0</v>
      </c>
      <c r="BF151" s="186">
        <f ca="1">IF(BF$5-$I$5&lt;$A98-1," ",IF(BF$5-$I$5+1&gt;'Primary Inputs Alt'!$C$17,0,(SUM(OFFSET($I$77,0,BF$5-$I$5-$A98+1)))*$C151))</f>
        <v>0</v>
      </c>
    </row>
    <row r="152" spans="2:58">
      <c r="B152" s="134" t="s">
        <v>191</v>
      </c>
      <c r="C152" s="134">
        <f t="shared" ca="1" si="5"/>
        <v>0</v>
      </c>
      <c r="I152" s="186" t="str">
        <f ca="1">IF(I$5-$I$5&lt;$A99-1," ",IF(I$5-$I$5+1&gt;'Primary Inputs Alt'!$C$17,0,(SUM(OFFSET($I$77,0,I$5-$I$5-$A99+1)))*$C152))</f>
        <v xml:space="preserve"> </v>
      </c>
      <c r="J152" s="186" t="str">
        <f ca="1">IF(J$5-$I$5&lt;$A99-1," ",IF(J$5-$I$5+1&gt;'Primary Inputs Alt'!$C$17,0,(SUM(OFFSET($I$77,0,J$5-$I$5-$A99+1)))*$C152))</f>
        <v xml:space="preserve"> </v>
      </c>
      <c r="K152" s="186" t="str">
        <f ca="1">IF(K$5-$I$5&lt;$A99-1," ",IF(K$5-$I$5+1&gt;'Primary Inputs Alt'!$C$17,0,(SUM(OFFSET($I$77,0,K$5-$I$5-$A99+1)))*$C152))</f>
        <v xml:space="preserve"> </v>
      </c>
      <c r="L152" s="186" t="str">
        <f ca="1">IF(L$5-$I$5&lt;$A99-1," ",IF(L$5-$I$5+1&gt;'Primary Inputs Alt'!$C$17,0,(SUM(OFFSET($I$77,0,L$5-$I$5-$A99+1)))*$C152))</f>
        <v xml:space="preserve"> </v>
      </c>
      <c r="M152" s="186" t="str">
        <f ca="1">IF(M$5-$I$5&lt;$A99-1," ",IF(M$5-$I$5+1&gt;'Primary Inputs Alt'!$C$17,0,(SUM(OFFSET($I$77,0,M$5-$I$5-$A99+1)))*$C152))</f>
        <v xml:space="preserve"> </v>
      </c>
      <c r="N152" s="186" t="str">
        <f ca="1">IF(N$5-$I$5&lt;$A99-1," ",IF(N$5-$I$5+1&gt;'Primary Inputs Alt'!$C$17,0,(SUM(OFFSET($I$77,0,N$5-$I$5-$A99+1)))*$C152))</f>
        <v xml:space="preserve"> </v>
      </c>
      <c r="O152" s="186" t="str">
        <f ca="1">IF(O$5-$I$5&lt;$A99-1," ",IF(O$5-$I$5+1&gt;'Primary Inputs Alt'!$C$17,0,(SUM(OFFSET($I$77,0,O$5-$I$5-$A99+1)))*$C152))</f>
        <v xml:space="preserve"> </v>
      </c>
      <c r="P152" s="186" t="str">
        <f ca="1">IF(P$5-$I$5&lt;$A99-1," ",IF(P$5-$I$5+1&gt;'Primary Inputs Alt'!$C$17,0,(SUM(OFFSET($I$77,0,P$5-$I$5-$A99+1)))*$C152))</f>
        <v xml:space="preserve"> </v>
      </c>
      <c r="Q152" s="186" t="str">
        <f ca="1">IF(Q$5-$I$5&lt;$A99-1," ",IF(Q$5-$I$5+1&gt;'Primary Inputs Alt'!$C$17,0,(SUM(OFFSET($I$77,0,Q$5-$I$5-$A99+1)))*$C152))</f>
        <v xml:space="preserve"> </v>
      </c>
      <c r="R152" s="186" t="str">
        <f ca="1">IF(R$5-$I$5&lt;$A99-1," ",IF(R$5-$I$5+1&gt;'Primary Inputs Alt'!$C$17,0,(SUM(OFFSET($I$77,0,R$5-$I$5-$A99+1)))*$C152))</f>
        <v xml:space="preserve"> </v>
      </c>
      <c r="S152" s="186" t="str">
        <f ca="1">IF(S$5-$I$5&lt;$A99-1," ",IF(S$5-$I$5+1&gt;'Primary Inputs Alt'!$C$17,0,(SUM(OFFSET($I$77,0,S$5-$I$5-$A99+1)))*$C152))</f>
        <v xml:space="preserve"> </v>
      </c>
      <c r="T152" s="186" t="str">
        <f ca="1">IF(T$5-$I$5&lt;$A99-1," ",IF(T$5-$I$5+1&gt;'Primary Inputs Alt'!$C$17,0,(SUM(OFFSET($I$77,0,T$5-$I$5-$A99+1)))*$C152))</f>
        <v xml:space="preserve"> </v>
      </c>
      <c r="U152" s="186" t="str">
        <f ca="1">IF(U$5-$I$5&lt;$A99-1," ",IF(U$5-$I$5+1&gt;'Primary Inputs Alt'!$C$17,0,(SUM(OFFSET($I$77,0,U$5-$I$5-$A99+1)))*$C152))</f>
        <v xml:space="preserve"> </v>
      </c>
      <c r="V152" s="186" t="str">
        <f ca="1">IF(V$5-$I$5&lt;$A99-1," ",IF(V$5-$I$5+1&gt;'Primary Inputs Alt'!$C$17,0,(SUM(OFFSET($I$77,0,V$5-$I$5-$A99+1)))*$C152))</f>
        <v xml:space="preserve"> </v>
      </c>
      <c r="W152" s="186" t="str">
        <f ca="1">IF(W$5-$I$5&lt;$A99-1," ",IF(W$5-$I$5+1&gt;'Primary Inputs Alt'!$C$17,0,(SUM(OFFSET($I$77,0,W$5-$I$5-$A99+1)))*$C152))</f>
        <v xml:space="preserve"> </v>
      </c>
      <c r="X152" s="186" t="str">
        <f ca="1">IF(X$5-$I$5&lt;$A99-1," ",IF(X$5-$I$5+1&gt;'Primary Inputs Alt'!$C$17,0,(SUM(OFFSET($I$77,0,X$5-$I$5-$A99+1)))*$C152))</f>
        <v xml:space="preserve"> </v>
      </c>
      <c r="Y152" s="186" t="str">
        <f ca="1">IF(Y$5-$I$5&lt;$A99-1," ",IF(Y$5-$I$5+1&gt;'Primary Inputs Alt'!$C$17,0,(SUM(OFFSET($I$77,0,Y$5-$I$5-$A99+1)))*$C152))</f>
        <v xml:space="preserve"> </v>
      </c>
      <c r="Z152" s="186" t="str">
        <f ca="1">IF(Z$5-$I$5&lt;$A99-1," ",IF(Z$5-$I$5+1&gt;'Primary Inputs Alt'!$C$17,0,(SUM(OFFSET($I$77,0,Z$5-$I$5-$A99+1)))*$C152))</f>
        <v xml:space="preserve"> </v>
      </c>
      <c r="AA152" s="186">
        <f ca="1">IF(AA$5-$I$5&lt;$A99-1," ",IF(AA$5-$I$5+1&gt;'Primary Inputs Alt'!$C$17,0,(SUM(OFFSET($I$77,0,AA$5-$I$5-$A99+1)))*$C152))</f>
        <v>0</v>
      </c>
      <c r="AB152" s="186">
        <f ca="1">IF(AB$5-$I$5&lt;$A99-1," ",IF(AB$5-$I$5+1&gt;'Primary Inputs Alt'!$C$17,0,(SUM(OFFSET($I$77,0,AB$5-$I$5-$A99+1)))*$C152))</f>
        <v>0</v>
      </c>
      <c r="AC152" s="186">
        <f ca="1">IF(AC$5-$I$5&lt;$A99-1," ",IF(AC$5-$I$5+1&gt;'Primary Inputs Alt'!$C$17,0,(SUM(OFFSET($I$77,0,AC$5-$I$5-$A99+1)))*$C152))</f>
        <v>0</v>
      </c>
      <c r="AD152" s="186">
        <f ca="1">IF(AD$5-$I$5&lt;$A99-1," ",IF(AD$5-$I$5+1&gt;'Primary Inputs Alt'!$C$17,0,(SUM(OFFSET($I$77,0,AD$5-$I$5-$A99+1)))*$C152))</f>
        <v>0</v>
      </c>
      <c r="AE152" s="186">
        <f ca="1">IF(AE$5-$I$5&lt;$A99-1," ",IF(AE$5-$I$5+1&gt;'Primary Inputs Alt'!$C$17,0,(SUM(OFFSET($I$77,0,AE$5-$I$5-$A99+1)))*$C152))</f>
        <v>0</v>
      </c>
      <c r="AF152" s="186">
        <f ca="1">IF(AF$5-$I$5&lt;$A99-1," ",IF(AF$5-$I$5+1&gt;'Primary Inputs Alt'!$C$17,0,(SUM(OFFSET($I$77,0,AF$5-$I$5-$A99+1)))*$C152))</f>
        <v>0</v>
      </c>
      <c r="AG152" s="186">
        <f ca="1">IF(AG$5-$I$5&lt;$A99-1," ",IF(AG$5-$I$5+1&gt;'Primary Inputs Alt'!$C$17,0,(SUM(OFFSET($I$77,0,AG$5-$I$5-$A99+1)))*$C152))</f>
        <v>0</v>
      </c>
      <c r="AH152" s="186">
        <f ca="1">IF(AH$5-$I$5&lt;$A99-1," ",IF(AH$5-$I$5+1&gt;'Primary Inputs Alt'!$C$17,0,(SUM(OFFSET($I$77,0,AH$5-$I$5-$A99+1)))*$C152))</f>
        <v>0</v>
      </c>
      <c r="AI152" s="186">
        <f ca="1">IF(AI$5-$I$5&lt;$A99-1," ",IF(AI$5-$I$5+1&gt;'Primary Inputs Alt'!$C$17,0,(SUM(OFFSET($I$77,0,AI$5-$I$5-$A99+1)))*$C152))</f>
        <v>0</v>
      </c>
      <c r="AJ152" s="186">
        <f ca="1">IF(AJ$5-$I$5&lt;$A99-1," ",IF(AJ$5-$I$5+1&gt;'Primary Inputs Alt'!$C$17,0,(SUM(OFFSET($I$77,0,AJ$5-$I$5-$A99+1)))*$C152))</f>
        <v>0</v>
      </c>
      <c r="AK152" s="186">
        <f ca="1">IF(AK$5-$I$5&lt;$A99-1," ",IF(AK$5-$I$5+1&gt;'Primary Inputs Alt'!$C$17,0,(SUM(OFFSET($I$77,0,AK$5-$I$5-$A99+1)))*$C152))</f>
        <v>0</v>
      </c>
      <c r="AL152" s="186">
        <f ca="1">IF(AL$5-$I$5&lt;$A99-1," ",IF(AL$5-$I$5+1&gt;'Primary Inputs Alt'!$C$17,0,(SUM(OFFSET($I$77,0,AL$5-$I$5-$A99+1)))*$C152))</f>
        <v>0</v>
      </c>
      <c r="AM152" s="186">
        <f ca="1">IF(AM$5-$I$5&lt;$A99-1," ",IF(AM$5-$I$5+1&gt;'Primary Inputs Alt'!$C$17,0,(SUM(OFFSET($I$77,0,AM$5-$I$5-$A99+1)))*$C152))</f>
        <v>0</v>
      </c>
      <c r="AN152" s="186">
        <f ca="1">IF(AN$5-$I$5&lt;$A99-1," ",IF(AN$5-$I$5+1&gt;'Primary Inputs Alt'!$C$17,0,(SUM(OFFSET($I$77,0,AN$5-$I$5-$A99+1)))*$C152))</f>
        <v>0</v>
      </c>
      <c r="AO152" s="186">
        <f ca="1">IF(AO$5-$I$5&lt;$A99-1," ",IF(AO$5-$I$5+1&gt;'Primary Inputs Alt'!$C$17,0,(SUM(OFFSET($I$77,0,AO$5-$I$5-$A99+1)))*$C152))</f>
        <v>0</v>
      </c>
      <c r="AP152" s="186">
        <f ca="1">IF(AP$5-$I$5&lt;$A99-1," ",IF(AP$5-$I$5+1&gt;'Primary Inputs Alt'!$C$17,0,(SUM(OFFSET($I$77,0,AP$5-$I$5-$A99+1)))*$C152))</f>
        <v>0</v>
      </c>
      <c r="AQ152" s="186">
        <f ca="1">IF(AQ$5-$I$5&lt;$A99-1," ",IF(AQ$5-$I$5+1&gt;'Primary Inputs Alt'!$C$17,0,(SUM(OFFSET($I$77,0,AQ$5-$I$5-$A99+1)))*$C152))</f>
        <v>0</v>
      </c>
      <c r="AR152" s="186">
        <f ca="1">IF(AR$5-$I$5&lt;$A99-1," ",IF(AR$5-$I$5+1&gt;'Primary Inputs Alt'!$C$17,0,(SUM(OFFSET($I$77,0,AR$5-$I$5-$A99+1)))*$C152))</f>
        <v>0</v>
      </c>
      <c r="AS152" s="186">
        <f ca="1">IF(AS$5-$I$5&lt;$A99-1," ",IF(AS$5-$I$5+1&gt;'Primary Inputs Alt'!$C$17,0,(SUM(OFFSET($I$77,0,AS$5-$I$5-$A99+1)))*$C152))</f>
        <v>0</v>
      </c>
      <c r="AT152" s="186">
        <f ca="1">IF(AT$5-$I$5&lt;$A99-1," ",IF(AT$5-$I$5+1&gt;'Primary Inputs Alt'!$C$17,0,(SUM(OFFSET($I$77,0,AT$5-$I$5-$A99+1)))*$C152))</f>
        <v>0</v>
      </c>
      <c r="AU152" s="186">
        <f ca="1">IF(AU$5-$I$5&lt;$A99-1," ",IF(AU$5-$I$5+1&gt;'Primary Inputs Alt'!$C$17,0,(SUM(OFFSET($I$77,0,AU$5-$I$5-$A99+1)))*$C152))</f>
        <v>0</v>
      </c>
      <c r="AV152" s="186">
        <f ca="1">IF(AV$5-$I$5&lt;$A99-1," ",IF(AV$5-$I$5+1&gt;'Primary Inputs Alt'!$C$17,0,(SUM(OFFSET($I$77,0,AV$5-$I$5-$A99+1)))*$C152))</f>
        <v>0</v>
      </c>
      <c r="AW152" s="186">
        <f ca="1">IF(AW$5-$I$5&lt;$A99-1," ",IF(AW$5-$I$5+1&gt;'Primary Inputs Alt'!$C$17,0,(SUM(OFFSET($I$77,0,AW$5-$I$5-$A99+1)))*$C152))</f>
        <v>0</v>
      </c>
      <c r="AX152" s="186">
        <f ca="1">IF(AX$5-$I$5&lt;$A99-1," ",IF(AX$5-$I$5+1&gt;'Primary Inputs Alt'!$C$17,0,(SUM(OFFSET($I$77,0,AX$5-$I$5-$A99+1)))*$C152))</f>
        <v>0</v>
      </c>
      <c r="AY152" s="186">
        <f ca="1">IF(AY$5-$I$5&lt;$A99-1," ",IF(AY$5-$I$5+1&gt;'Primary Inputs Alt'!$C$17,0,(SUM(OFFSET($I$77,0,AY$5-$I$5-$A99+1)))*$C152))</f>
        <v>0</v>
      </c>
      <c r="AZ152" s="186">
        <f ca="1">IF(AZ$5-$I$5&lt;$A99-1," ",IF(AZ$5-$I$5+1&gt;'Primary Inputs Alt'!$C$17,0,(SUM(OFFSET($I$77,0,AZ$5-$I$5-$A99+1)))*$C152))</f>
        <v>0</v>
      </c>
      <c r="BA152" s="186">
        <f ca="1">IF(BA$5-$I$5&lt;$A99-1," ",IF(BA$5-$I$5+1&gt;'Primary Inputs Alt'!$C$17,0,(SUM(OFFSET($I$77,0,BA$5-$I$5-$A99+1)))*$C152))</f>
        <v>0</v>
      </c>
      <c r="BB152" s="186">
        <f ca="1">IF(BB$5-$I$5&lt;$A99-1," ",IF(BB$5-$I$5+1&gt;'Primary Inputs Alt'!$C$17,0,(SUM(OFFSET($I$77,0,BB$5-$I$5-$A99+1)))*$C152))</f>
        <v>0</v>
      </c>
      <c r="BC152" s="186">
        <f ca="1">IF(BC$5-$I$5&lt;$A99-1," ",IF(BC$5-$I$5+1&gt;'Primary Inputs Alt'!$C$17,0,(SUM(OFFSET($I$77,0,BC$5-$I$5-$A99+1)))*$C152))</f>
        <v>0</v>
      </c>
      <c r="BD152" s="186">
        <f ca="1">IF(BD$5-$I$5&lt;$A99-1," ",IF(BD$5-$I$5+1&gt;'Primary Inputs Alt'!$C$17,0,(SUM(OFFSET($I$77,0,BD$5-$I$5-$A99+1)))*$C152))</f>
        <v>0</v>
      </c>
      <c r="BE152" s="186">
        <f ca="1">IF(BE$5-$I$5&lt;$A99-1," ",IF(BE$5-$I$5+1&gt;'Primary Inputs Alt'!$C$17,0,(SUM(OFFSET($I$77,0,BE$5-$I$5-$A99+1)))*$C152))</f>
        <v>0</v>
      </c>
      <c r="BF152" s="186">
        <f ca="1">IF(BF$5-$I$5&lt;$A99-1," ",IF(BF$5-$I$5+1&gt;'Primary Inputs Alt'!$C$17,0,(SUM(OFFSET($I$77,0,BF$5-$I$5-$A99+1)))*$C152))</f>
        <v>0</v>
      </c>
    </row>
    <row r="153" spans="2:58">
      <c r="B153" s="134" t="s">
        <v>192</v>
      </c>
      <c r="C153" s="134">
        <f t="shared" ca="1" si="5"/>
        <v>0</v>
      </c>
      <c r="I153" s="186" t="str">
        <f ca="1">IF(I$5-$I$5&lt;$A100-1," ",IF(I$5-$I$5+1&gt;'Primary Inputs Alt'!$C$17,0,(SUM(OFFSET($I$77,0,I$5-$I$5-$A100+1)))*$C153))</f>
        <v xml:space="preserve"> </v>
      </c>
      <c r="J153" s="186" t="str">
        <f ca="1">IF(J$5-$I$5&lt;$A100-1," ",IF(J$5-$I$5+1&gt;'Primary Inputs Alt'!$C$17,0,(SUM(OFFSET($I$77,0,J$5-$I$5-$A100+1)))*$C153))</f>
        <v xml:space="preserve"> </v>
      </c>
      <c r="K153" s="186" t="str">
        <f ca="1">IF(K$5-$I$5&lt;$A100-1," ",IF(K$5-$I$5+1&gt;'Primary Inputs Alt'!$C$17,0,(SUM(OFFSET($I$77,0,K$5-$I$5-$A100+1)))*$C153))</f>
        <v xml:space="preserve"> </v>
      </c>
      <c r="L153" s="186" t="str">
        <f ca="1">IF(L$5-$I$5&lt;$A100-1," ",IF(L$5-$I$5+1&gt;'Primary Inputs Alt'!$C$17,0,(SUM(OFFSET($I$77,0,L$5-$I$5-$A100+1)))*$C153))</f>
        <v xml:space="preserve"> </v>
      </c>
      <c r="M153" s="186" t="str">
        <f ca="1">IF(M$5-$I$5&lt;$A100-1," ",IF(M$5-$I$5+1&gt;'Primary Inputs Alt'!$C$17,0,(SUM(OFFSET($I$77,0,M$5-$I$5-$A100+1)))*$C153))</f>
        <v xml:space="preserve"> </v>
      </c>
      <c r="N153" s="186" t="str">
        <f ca="1">IF(N$5-$I$5&lt;$A100-1," ",IF(N$5-$I$5+1&gt;'Primary Inputs Alt'!$C$17,0,(SUM(OFFSET($I$77,0,N$5-$I$5-$A100+1)))*$C153))</f>
        <v xml:space="preserve"> </v>
      </c>
      <c r="O153" s="186" t="str">
        <f ca="1">IF(O$5-$I$5&lt;$A100-1," ",IF(O$5-$I$5+1&gt;'Primary Inputs Alt'!$C$17,0,(SUM(OFFSET($I$77,0,O$5-$I$5-$A100+1)))*$C153))</f>
        <v xml:space="preserve"> </v>
      </c>
      <c r="P153" s="186" t="str">
        <f ca="1">IF(P$5-$I$5&lt;$A100-1," ",IF(P$5-$I$5+1&gt;'Primary Inputs Alt'!$C$17,0,(SUM(OFFSET($I$77,0,P$5-$I$5-$A100+1)))*$C153))</f>
        <v xml:space="preserve"> </v>
      </c>
      <c r="Q153" s="186" t="str">
        <f ca="1">IF(Q$5-$I$5&lt;$A100-1," ",IF(Q$5-$I$5+1&gt;'Primary Inputs Alt'!$C$17,0,(SUM(OFFSET($I$77,0,Q$5-$I$5-$A100+1)))*$C153))</f>
        <v xml:space="preserve"> </v>
      </c>
      <c r="R153" s="186" t="str">
        <f ca="1">IF(R$5-$I$5&lt;$A100-1," ",IF(R$5-$I$5+1&gt;'Primary Inputs Alt'!$C$17,0,(SUM(OFFSET($I$77,0,R$5-$I$5-$A100+1)))*$C153))</f>
        <v xml:space="preserve"> </v>
      </c>
      <c r="S153" s="186" t="str">
        <f ca="1">IF(S$5-$I$5&lt;$A100-1," ",IF(S$5-$I$5+1&gt;'Primary Inputs Alt'!$C$17,0,(SUM(OFFSET($I$77,0,S$5-$I$5-$A100+1)))*$C153))</f>
        <v xml:space="preserve"> </v>
      </c>
      <c r="T153" s="186" t="str">
        <f ca="1">IF(T$5-$I$5&lt;$A100-1," ",IF(T$5-$I$5+1&gt;'Primary Inputs Alt'!$C$17,0,(SUM(OFFSET($I$77,0,T$5-$I$5-$A100+1)))*$C153))</f>
        <v xml:space="preserve"> </v>
      </c>
      <c r="U153" s="186" t="str">
        <f ca="1">IF(U$5-$I$5&lt;$A100-1," ",IF(U$5-$I$5+1&gt;'Primary Inputs Alt'!$C$17,0,(SUM(OFFSET($I$77,0,U$5-$I$5-$A100+1)))*$C153))</f>
        <v xml:space="preserve"> </v>
      </c>
      <c r="V153" s="186" t="str">
        <f ca="1">IF(V$5-$I$5&lt;$A100-1," ",IF(V$5-$I$5+1&gt;'Primary Inputs Alt'!$C$17,0,(SUM(OFFSET($I$77,0,V$5-$I$5-$A100+1)))*$C153))</f>
        <v xml:space="preserve"> </v>
      </c>
      <c r="W153" s="186" t="str">
        <f ca="1">IF(W$5-$I$5&lt;$A100-1," ",IF(W$5-$I$5+1&gt;'Primary Inputs Alt'!$C$17,0,(SUM(OFFSET($I$77,0,W$5-$I$5-$A100+1)))*$C153))</f>
        <v xml:space="preserve"> </v>
      </c>
      <c r="X153" s="186" t="str">
        <f ca="1">IF(X$5-$I$5&lt;$A100-1," ",IF(X$5-$I$5+1&gt;'Primary Inputs Alt'!$C$17,0,(SUM(OFFSET($I$77,0,X$5-$I$5-$A100+1)))*$C153))</f>
        <v xml:space="preserve"> </v>
      </c>
      <c r="Y153" s="186" t="str">
        <f ca="1">IF(Y$5-$I$5&lt;$A100-1," ",IF(Y$5-$I$5+1&gt;'Primary Inputs Alt'!$C$17,0,(SUM(OFFSET($I$77,0,Y$5-$I$5-$A100+1)))*$C153))</f>
        <v xml:space="preserve"> </v>
      </c>
      <c r="Z153" s="186" t="str">
        <f ca="1">IF(Z$5-$I$5&lt;$A100-1," ",IF(Z$5-$I$5+1&gt;'Primary Inputs Alt'!$C$17,0,(SUM(OFFSET($I$77,0,Z$5-$I$5-$A100+1)))*$C153))</f>
        <v xml:space="preserve"> </v>
      </c>
      <c r="AA153" s="186" t="str">
        <f ca="1">IF(AA$5-$I$5&lt;$A100-1," ",IF(AA$5-$I$5+1&gt;'Primary Inputs Alt'!$C$17,0,(SUM(OFFSET($I$77,0,AA$5-$I$5-$A100+1)))*$C153))</f>
        <v xml:space="preserve"> </v>
      </c>
      <c r="AB153" s="186">
        <f ca="1">IF(AB$5-$I$5&lt;$A100-1," ",IF(AB$5-$I$5+1&gt;'Primary Inputs Alt'!$C$17,0,(SUM(OFFSET($I$77,0,AB$5-$I$5-$A100+1)))*$C153))</f>
        <v>0</v>
      </c>
      <c r="AC153" s="186">
        <f ca="1">IF(AC$5-$I$5&lt;$A100-1," ",IF(AC$5-$I$5+1&gt;'Primary Inputs Alt'!$C$17,0,(SUM(OFFSET($I$77,0,AC$5-$I$5-$A100+1)))*$C153))</f>
        <v>0</v>
      </c>
      <c r="AD153" s="186">
        <f ca="1">IF(AD$5-$I$5&lt;$A100-1," ",IF(AD$5-$I$5+1&gt;'Primary Inputs Alt'!$C$17,0,(SUM(OFFSET($I$77,0,AD$5-$I$5-$A100+1)))*$C153))</f>
        <v>0</v>
      </c>
      <c r="AE153" s="186">
        <f ca="1">IF(AE$5-$I$5&lt;$A100-1," ",IF(AE$5-$I$5+1&gt;'Primary Inputs Alt'!$C$17,0,(SUM(OFFSET($I$77,0,AE$5-$I$5-$A100+1)))*$C153))</f>
        <v>0</v>
      </c>
      <c r="AF153" s="186">
        <f ca="1">IF(AF$5-$I$5&lt;$A100-1," ",IF(AF$5-$I$5+1&gt;'Primary Inputs Alt'!$C$17,0,(SUM(OFFSET($I$77,0,AF$5-$I$5-$A100+1)))*$C153))</f>
        <v>0</v>
      </c>
      <c r="AG153" s="186">
        <f ca="1">IF(AG$5-$I$5&lt;$A100-1," ",IF(AG$5-$I$5+1&gt;'Primary Inputs Alt'!$C$17,0,(SUM(OFFSET($I$77,0,AG$5-$I$5-$A100+1)))*$C153))</f>
        <v>0</v>
      </c>
      <c r="AH153" s="186">
        <f ca="1">IF(AH$5-$I$5&lt;$A100-1," ",IF(AH$5-$I$5+1&gt;'Primary Inputs Alt'!$C$17,0,(SUM(OFFSET($I$77,0,AH$5-$I$5-$A100+1)))*$C153))</f>
        <v>0</v>
      </c>
      <c r="AI153" s="186">
        <f ca="1">IF(AI$5-$I$5&lt;$A100-1," ",IF(AI$5-$I$5+1&gt;'Primary Inputs Alt'!$C$17,0,(SUM(OFFSET($I$77,0,AI$5-$I$5-$A100+1)))*$C153))</f>
        <v>0</v>
      </c>
      <c r="AJ153" s="186">
        <f ca="1">IF(AJ$5-$I$5&lt;$A100-1," ",IF(AJ$5-$I$5+1&gt;'Primary Inputs Alt'!$C$17,0,(SUM(OFFSET($I$77,0,AJ$5-$I$5-$A100+1)))*$C153))</f>
        <v>0</v>
      </c>
      <c r="AK153" s="186">
        <f ca="1">IF(AK$5-$I$5&lt;$A100-1," ",IF(AK$5-$I$5+1&gt;'Primary Inputs Alt'!$C$17,0,(SUM(OFFSET($I$77,0,AK$5-$I$5-$A100+1)))*$C153))</f>
        <v>0</v>
      </c>
      <c r="AL153" s="186">
        <f ca="1">IF(AL$5-$I$5&lt;$A100-1," ",IF(AL$5-$I$5+1&gt;'Primary Inputs Alt'!$C$17,0,(SUM(OFFSET($I$77,0,AL$5-$I$5-$A100+1)))*$C153))</f>
        <v>0</v>
      </c>
      <c r="AM153" s="186">
        <f ca="1">IF(AM$5-$I$5&lt;$A100-1," ",IF(AM$5-$I$5+1&gt;'Primary Inputs Alt'!$C$17,0,(SUM(OFFSET($I$77,0,AM$5-$I$5-$A100+1)))*$C153))</f>
        <v>0</v>
      </c>
      <c r="AN153" s="186">
        <f ca="1">IF(AN$5-$I$5&lt;$A100-1," ",IF(AN$5-$I$5+1&gt;'Primary Inputs Alt'!$C$17,0,(SUM(OFFSET($I$77,0,AN$5-$I$5-$A100+1)))*$C153))</f>
        <v>0</v>
      </c>
      <c r="AO153" s="186">
        <f ca="1">IF(AO$5-$I$5&lt;$A100-1," ",IF(AO$5-$I$5+1&gt;'Primary Inputs Alt'!$C$17,0,(SUM(OFFSET($I$77,0,AO$5-$I$5-$A100+1)))*$C153))</f>
        <v>0</v>
      </c>
      <c r="AP153" s="186">
        <f ca="1">IF(AP$5-$I$5&lt;$A100-1," ",IF(AP$5-$I$5+1&gt;'Primary Inputs Alt'!$C$17,0,(SUM(OFFSET($I$77,0,AP$5-$I$5-$A100+1)))*$C153))</f>
        <v>0</v>
      </c>
      <c r="AQ153" s="186">
        <f ca="1">IF(AQ$5-$I$5&lt;$A100-1," ",IF(AQ$5-$I$5+1&gt;'Primary Inputs Alt'!$C$17,0,(SUM(OFFSET($I$77,0,AQ$5-$I$5-$A100+1)))*$C153))</f>
        <v>0</v>
      </c>
      <c r="AR153" s="186">
        <f ca="1">IF(AR$5-$I$5&lt;$A100-1," ",IF(AR$5-$I$5+1&gt;'Primary Inputs Alt'!$C$17,0,(SUM(OFFSET($I$77,0,AR$5-$I$5-$A100+1)))*$C153))</f>
        <v>0</v>
      </c>
      <c r="AS153" s="186">
        <f ca="1">IF(AS$5-$I$5&lt;$A100-1," ",IF(AS$5-$I$5+1&gt;'Primary Inputs Alt'!$C$17,0,(SUM(OFFSET($I$77,0,AS$5-$I$5-$A100+1)))*$C153))</f>
        <v>0</v>
      </c>
      <c r="AT153" s="186">
        <f ca="1">IF(AT$5-$I$5&lt;$A100-1," ",IF(AT$5-$I$5+1&gt;'Primary Inputs Alt'!$C$17,0,(SUM(OFFSET($I$77,0,AT$5-$I$5-$A100+1)))*$C153))</f>
        <v>0</v>
      </c>
      <c r="AU153" s="186">
        <f ca="1">IF(AU$5-$I$5&lt;$A100-1," ",IF(AU$5-$I$5+1&gt;'Primary Inputs Alt'!$C$17,0,(SUM(OFFSET($I$77,0,AU$5-$I$5-$A100+1)))*$C153))</f>
        <v>0</v>
      </c>
      <c r="AV153" s="186">
        <f ca="1">IF(AV$5-$I$5&lt;$A100-1," ",IF(AV$5-$I$5+1&gt;'Primary Inputs Alt'!$C$17,0,(SUM(OFFSET($I$77,0,AV$5-$I$5-$A100+1)))*$C153))</f>
        <v>0</v>
      </c>
      <c r="AW153" s="186">
        <f ca="1">IF(AW$5-$I$5&lt;$A100-1," ",IF(AW$5-$I$5+1&gt;'Primary Inputs Alt'!$C$17,0,(SUM(OFFSET($I$77,0,AW$5-$I$5-$A100+1)))*$C153))</f>
        <v>0</v>
      </c>
      <c r="AX153" s="186">
        <f ca="1">IF(AX$5-$I$5&lt;$A100-1," ",IF(AX$5-$I$5+1&gt;'Primary Inputs Alt'!$C$17,0,(SUM(OFFSET($I$77,0,AX$5-$I$5-$A100+1)))*$C153))</f>
        <v>0</v>
      </c>
      <c r="AY153" s="186">
        <f ca="1">IF(AY$5-$I$5&lt;$A100-1," ",IF(AY$5-$I$5+1&gt;'Primary Inputs Alt'!$C$17,0,(SUM(OFFSET($I$77,0,AY$5-$I$5-$A100+1)))*$C153))</f>
        <v>0</v>
      </c>
      <c r="AZ153" s="186">
        <f ca="1">IF(AZ$5-$I$5&lt;$A100-1," ",IF(AZ$5-$I$5+1&gt;'Primary Inputs Alt'!$C$17,0,(SUM(OFFSET($I$77,0,AZ$5-$I$5-$A100+1)))*$C153))</f>
        <v>0</v>
      </c>
      <c r="BA153" s="186">
        <f ca="1">IF(BA$5-$I$5&lt;$A100-1," ",IF(BA$5-$I$5+1&gt;'Primary Inputs Alt'!$C$17,0,(SUM(OFFSET($I$77,0,BA$5-$I$5-$A100+1)))*$C153))</f>
        <v>0</v>
      </c>
      <c r="BB153" s="186">
        <f ca="1">IF(BB$5-$I$5&lt;$A100-1," ",IF(BB$5-$I$5+1&gt;'Primary Inputs Alt'!$C$17,0,(SUM(OFFSET($I$77,0,BB$5-$I$5-$A100+1)))*$C153))</f>
        <v>0</v>
      </c>
      <c r="BC153" s="186">
        <f ca="1">IF(BC$5-$I$5&lt;$A100-1," ",IF(BC$5-$I$5+1&gt;'Primary Inputs Alt'!$C$17,0,(SUM(OFFSET($I$77,0,BC$5-$I$5-$A100+1)))*$C153))</f>
        <v>0</v>
      </c>
      <c r="BD153" s="186">
        <f ca="1">IF(BD$5-$I$5&lt;$A100-1," ",IF(BD$5-$I$5+1&gt;'Primary Inputs Alt'!$C$17,0,(SUM(OFFSET($I$77,0,BD$5-$I$5-$A100+1)))*$C153))</f>
        <v>0</v>
      </c>
      <c r="BE153" s="186">
        <f ca="1">IF(BE$5-$I$5&lt;$A100-1," ",IF(BE$5-$I$5+1&gt;'Primary Inputs Alt'!$C$17,0,(SUM(OFFSET($I$77,0,BE$5-$I$5-$A100+1)))*$C153))</f>
        <v>0</v>
      </c>
      <c r="BF153" s="186">
        <f ca="1">IF(BF$5-$I$5&lt;$A100-1," ",IF(BF$5-$I$5+1&gt;'Primary Inputs Alt'!$C$17,0,(SUM(OFFSET($I$77,0,BF$5-$I$5-$A100+1)))*$C153))</f>
        <v>0</v>
      </c>
    </row>
    <row r="154" spans="2:58">
      <c r="B154" s="134" t="s">
        <v>193</v>
      </c>
      <c r="C154" s="134">
        <f t="shared" ca="1" si="5"/>
        <v>0</v>
      </c>
      <c r="I154" s="186" t="str">
        <f ca="1">IF(I$5-$I$5&lt;$A101-1," ",IF(I$5-$I$5+1&gt;'Primary Inputs Alt'!$C$17,0,(SUM(OFFSET($I$77,0,I$5-$I$5-$A101+1)))*$C154))</f>
        <v xml:space="preserve"> </v>
      </c>
      <c r="J154" s="186" t="str">
        <f ca="1">IF(J$5-$I$5&lt;$A101-1," ",IF(J$5-$I$5+1&gt;'Primary Inputs Alt'!$C$17,0,(SUM(OFFSET($I$77,0,J$5-$I$5-$A101+1)))*$C154))</f>
        <v xml:space="preserve"> </v>
      </c>
      <c r="K154" s="186" t="str">
        <f ca="1">IF(K$5-$I$5&lt;$A101-1," ",IF(K$5-$I$5+1&gt;'Primary Inputs Alt'!$C$17,0,(SUM(OFFSET($I$77,0,K$5-$I$5-$A101+1)))*$C154))</f>
        <v xml:space="preserve"> </v>
      </c>
      <c r="L154" s="186" t="str">
        <f ca="1">IF(L$5-$I$5&lt;$A101-1," ",IF(L$5-$I$5+1&gt;'Primary Inputs Alt'!$C$17,0,(SUM(OFFSET($I$77,0,L$5-$I$5-$A101+1)))*$C154))</f>
        <v xml:space="preserve"> </v>
      </c>
      <c r="M154" s="186" t="str">
        <f ca="1">IF(M$5-$I$5&lt;$A101-1," ",IF(M$5-$I$5+1&gt;'Primary Inputs Alt'!$C$17,0,(SUM(OFFSET($I$77,0,M$5-$I$5-$A101+1)))*$C154))</f>
        <v xml:space="preserve"> </v>
      </c>
      <c r="N154" s="186" t="str">
        <f ca="1">IF(N$5-$I$5&lt;$A101-1," ",IF(N$5-$I$5+1&gt;'Primary Inputs Alt'!$C$17,0,(SUM(OFFSET($I$77,0,N$5-$I$5-$A101+1)))*$C154))</f>
        <v xml:space="preserve"> </v>
      </c>
      <c r="O154" s="186" t="str">
        <f ca="1">IF(O$5-$I$5&lt;$A101-1," ",IF(O$5-$I$5+1&gt;'Primary Inputs Alt'!$C$17,0,(SUM(OFFSET($I$77,0,O$5-$I$5-$A101+1)))*$C154))</f>
        <v xml:space="preserve"> </v>
      </c>
      <c r="P154" s="186" t="str">
        <f ca="1">IF(P$5-$I$5&lt;$A101-1," ",IF(P$5-$I$5+1&gt;'Primary Inputs Alt'!$C$17,0,(SUM(OFFSET($I$77,0,P$5-$I$5-$A101+1)))*$C154))</f>
        <v xml:space="preserve"> </v>
      </c>
      <c r="Q154" s="186" t="str">
        <f ca="1">IF(Q$5-$I$5&lt;$A101-1," ",IF(Q$5-$I$5+1&gt;'Primary Inputs Alt'!$C$17,0,(SUM(OFFSET($I$77,0,Q$5-$I$5-$A101+1)))*$C154))</f>
        <v xml:space="preserve"> </v>
      </c>
      <c r="R154" s="186" t="str">
        <f ca="1">IF(R$5-$I$5&lt;$A101-1," ",IF(R$5-$I$5+1&gt;'Primary Inputs Alt'!$C$17,0,(SUM(OFFSET($I$77,0,R$5-$I$5-$A101+1)))*$C154))</f>
        <v xml:space="preserve"> </v>
      </c>
      <c r="S154" s="186" t="str">
        <f ca="1">IF(S$5-$I$5&lt;$A101-1," ",IF(S$5-$I$5+1&gt;'Primary Inputs Alt'!$C$17,0,(SUM(OFFSET($I$77,0,S$5-$I$5-$A101+1)))*$C154))</f>
        <v xml:space="preserve"> </v>
      </c>
      <c r="T154" s="186" t="str">
        <f ca="1">IF(T$5-$I$5&lt;$A101-1," ",IF(T$5-$I$5+1&gt;'Primary Inputs Alt'!$C$17,0,(SUM(OFFSET($I$77,0,T$5-$I$5-$A101+1)))*$C154))</f>
        <v xml:space="preserve"> </v>
      </c>
      <c r="U154" s="186" t="str">
        <f ca="1">IF(U$5-$I$5&lt;$A101-1," ",IF(U$5-$I$5+1&gt;'Primary Inputs Alt'!$C$17,0,(SUM(OFFSET($I$77,0,U$5-$I$5-$A101+1)))*$C154))</f>
        <v xml:space="preserve"> </v>
      </c>
      <c r="V154" s="186" t="str">
        <f ca="1">IF(V$5-$I$5&lt;$A101-1," ",IF(V$5-$I$5+1&gt;'Primary Inputs Alt'!$C$17,0,(SUM(OFFSET($I$77,0,V$5-$I$5-$A101+1)))*$C154))</f>
        <v xml:space="preserve"> </v>
      </c>
      <c r="W154" s="186" t="str">
        <f ca="1">IF(W$5-$I$5&lt;$A101-1," ",IF(W$5-$I$5+1&gt;'Primary Inputs Alt'!$C$17,0,(SUM(OFFSET($I$77,0,W$5-$I$5-$A101+1)))*$C154))</f>
        <v xml:space="preserve"> </v>
      </c>
      <c r="X154" s="186" t="str">
        <f ca="1">IF(X$5-$I$5&lt;$A101-1," ",IF(X$5-$I$5+1&gt;'Primary Inputs Alt'!$C$17,0,(SUM(OFFSET($I$77,0,X$5-$I$5-$A101+1)))*$C154))</f>
        <v xml:space="preserve"> </v>
      </c>
      <c r="Y154" s="186" t="str">
        <f ca="1">IF(Y$5-$I$5&lt;$A101-1," ",IF(Y$5-$I$5+1&gt;'Primary Inputs Alt'!$C$17,0,(SUM(OFFSET($I$77,0,Y$5-$I$5-$A101+1)))*$C154))</f>
        <v xml:space="preserve"> </v>
      </c>
      <c r="Z154" s="186" t="str">
        <f ca="1">IF(Z$5-$I$5&lt;$A101-1," ",IF(Z$5-$I$5+1&gt;'Primary Inputs Alt'!$C$17,0,(SUM(OFFSET($I$77,0,Z$5-$I$5-$A101+1)))*$C154))</f>
        <v xml:space="preserve"> </v>
      </c>
      <c r="AA154" s="186" t="str">
        <f ca="1">IF(AA$5-$I$5&lt;$A101-1," ",IF(AA$5-$I$5+1&gt;'Primary Inputs Alt'!$C$17,0,(SUM(OFFSET($I$77,0,AA$5-$I$5-$A101+1)))*$C154))</f>
        <v xml:space="preserve"> </v>
      </c>
      <c r="AB154" s="186" t="str">
        <f ca="1">IF(AB$5-$I$5&lt;$A101-1," ",IF(AB$5-$I$5+1&gt;'Primary Inputs Alt'!$C$17,0,(SUM(OFFSET($I$77,0,AB$5-$I$5-$A101+1)))*$C154))</f>
        <v xml:space="preserve"> </v>
      </c>
      <c r="AC154" s="186">
        <f ca="1">IF(AC$5-$I$5&lt;$A101-1," ",IF(AC$5-$I$5+1&gt;'Primary Inputs Alt'!$C$17,0,(SUM(OFFSET($I$77,0,AC$5-$I$5-$A101+1)))*$C154))</f>
        <v>0</v>
      </c>
      <c r="AD154" s="186">
        <f ca="1">IF(AD$5-$I$5&lt;$A101-1," ",IF(AD$5-$I$5+1&gt;'Primary Inputs Alt'!$C$17,0,(SUM(OFFSET($I$77,0,AD$5-$I$5-$A101+1)))*$C154))</f>
        <v>0</v>
      </c>
      <c r="AE154" s="186">
        <f ca="1">IF(AE$5-$I$5&lt;$A101-1," ",IF(AE$5-$I$5+1&gt;'Primary Inputs Alt'!$C$17,0,(SUM(OFFSET($I$77,0,AE$5-$I$5-$A101+1)))*$C154))</f>
        <v>0</v>
      </c>
      <c r="AF154" s="186">
        <f ca="1">IF(AF$5-$I$5&lt;$A101-1," ",IF(AF$5-$I$5+1&gt;'Primary Inputs Alt'!$C$17,0,(SUM(OFFSET($I$77,0,AF$5-$I$5-$A101+1)))*$C154))</f>
        <v>0</v>
      </c>
      <c r="AG154" s="186">
        <f ca="1">IF(AG$5-$I$5&lt;$A101-1," ",IF(AG$5-$I$5+1&gt;'Primary Inputs Alt'!$C$17,0,(SUM(OFFSET($I$77,0,AG$5-$I$5-$A101+1)))*$C154))</f>
        <v>0</v>
      </c>
      <c r="AH154" s="186">
        <f ca="1">IF(AH$5-$I$5&lt;$A101-1," ",IF(AH$5-$I$5+1&gt;'Primary Inputs Alt'!$C$17,0,(SUM(OFFSET($I$77,0,AH$5-$I$5-$A101+1)))*$C154))</f>
        <v>0</v>
      </c>
      <c r="AI154" s="186">
        <f ca="1">IF(AI$5-$I$5&lt;$A101-1," ",IF(AI$5-$I$5+1&gt;'Primary Inputs Alt'!$C$17,0,(SUM(OFFSET($I$77,0,AI$5-$I$5-$A101+1)))*$C154))</f>
        <v>0</v>
      </c>
      <c r="AJ154" s="186">
        <f ca="1">IF(AJ$5-$I$5&lt;$A101-1," ",IF(AJ$5-$I$5+1&gt;'Primary Inputs Alt'!$C$17,0,(SUM(OFFSET($I$77,0,AJ$5-$I$5-$A101+1)))*$C154))</f>
        <v>0</v>
      </c>
      <c r="AK154" s="186">
        <f ca="1">IF(AK$5-$I$5&lt;$A101-1," ",IF(AK$5-$I$5+1&gt;'Primary Inputs Alt'!$C$17,0,(SUM(OFFSET($I$77,0,AK$5-$I$5-$A101+1)))*$C154))</f>
        <v>0</v>
      </c>
      <c r="AL154" s="186">
        <f ca="1">IF(AL$5-$I$5&lt;$A101-1," ",IF(AL$5-$I$5+1&gt;'Primary Inputs Alt'!$C$17,0,(SUM(OFFSET($I$77,0,AL$5-$I$5-$A101+1)))*$C154))</f>
        <v>0</v>
      </c>
      <c r="AM154" s="186">
        <f ca="1">IF(AM$5-$I$5&lt;$A101-1," ",IF(AM$5-$I$5+1&gt;'Primary Inputs Alt'!$C$17,0,(SUM(OFFSET($I$77,0,AM$5-$I$5-$A101+1)))*$C154))</f>
        <v>0</v>
      </c>
      <c r="AN154" s="186">
        <f ca="1">IF(AN$5-$I$5&lt;$A101-1," ",IF(AN$5-$I$5+1&gt;'Primary Inputs Alt'!$C$17,0,(SUM(OFFSET($I$77,0,AN$5-$I$5-$A101+1)))*$C154))</f>
        <v>0</v>
      </c>
      <c r="AO154" s="186">
        <f ca="1">IF(AO$5-$I$5&lt;$A101-1," ",IF(AO$5-$I$5+1&gt;'Primary Inputs Alt'!$C$17,0,(SUM(OFFSET($I$77,0,AO$5-$I$5-$A101+1)))*$C154))</f>
        <v>0</v>
      </c>
      <c r="AP154" s="186">
        <f ca="1">IF(AP$5-$I$5&lt;$A101-1," ",IF(AP$5-$I$5+1&gt;'Primary Inputs Alt'!$C$17,0,(SUM(OFFSET($I$77,0,AP$5-$I$5-$A101+1)))*$C154))</f>
        <v>0</v>
      </c>
      <c r="AQ154" s="186">
        <f ca="1">IF(AQ$5-$I$5&lt;$A101-1," ",IF(AQ$5-$I$5+1&gt;'Primary Inputs Alt'!$C$17,0,(SUM(OFFSET($I$77,0,AQ$5-$I$5-$A101+1)))*$C154))</f>
        <v>0</v>
      </c>
      <c r="AR154" s="186">
        <f ca="1">IF(AR$5-$I$5&lt;$A101-1," ",IF(AR$5-$I$5+1&gt;'Primary Inputs Alt'!$C$17,0,(SUM(OFFSET($I$77,0,AR$5-$I$5-$A101+1)))*$C154))</f>
        <v>0</v>
      </c>
      <c r="AS154" s="186">
        <f ca="1">IF(AS$5-$I$5&lt;$A101-1," ",IF(AS$5-$I$5+1&gt;'Primary Inputs Alt'!$C$17,0,(SUM(OFFSET($I$77,0,AS$5-$I$5-$A101+1)))*$C154))</f>
        <v>0</v>
      </c>
      <c r="AT154" s="186">
        <f ca="1">IF(AT$5-$I$5&lt;$A101-1," ",IF(AT$5-$I$5+1&gt;'Primary Inputs Alt'!$C$17,0,(SUM(OFFSET($I$77,0,AT$5-$I$5-$A101+1)))*$C154))</f>
        <v>0</v>
      </c>
      <c r="AU154" s="186">
        <f ca="1">IF(AU$5-$I$5&lt;$A101-1," ",IF(AU$5-$I$5+1&gt;'Primary Inputs Alt'!$C$17,0,(SUM(OFFSET($I$77,0,AU$5-$I$5-$A101+1)))*$C154))</f>
        <v>0</v>
      </c>
      <c r="AV154" s="186">
        <f ca="1">IF(AV$5-$I$5&lt;$A101-1," ",IF(AV$5-$I$5+1&gt;'Primary Inputs Alt'!$C$17,0,(SUM(OFFSET($I$77,0,AV$5-$I$5-$A101+1)))*$C154))</f>
        <v>0</v>
      </c>
      <c r="AW154" s="186">
        <f ca="1">IF(AW$5-$I$5&lt;$A101-1," ",IF(AW$5-$I$5+1&gt;'Primary Inputs Alt'!$C$17,0,(SUM(OFFSET($I$77,0,AW$5-$I$5-$A101+1)))*$C154))</f>
        <v>0</v>
      </c>
      <c r="AX154" s="186">
        <f ca="1">IF(AX$5-$I$5&lt;$A101-1," ",IF(AX$5-$I$5+1&gt;'Primary Inputs Alt'!$C$17,0,(SUM(OFFSET($I$77,0,AX$5-$I$5-$A101+1)))*$C154))</f>
        <v>0</v>
      </c>
      <c r="AY154" s="186">
        <f ca="1">IF(AY$5-$I$5&lt;$A101-1," ",IF(AY$5-$I$5+1&gt;'Primary Inputs Alt'!$C$17,0,(SUM(OFFSET($I$77,0,AY$5-$I$5-$A101+1)))*$C154))</f>
        <v>0</v>
      </c>
      <c r="AZ154" s="186">
        <f ca="1">IF(AZ$5-$I$5&lt;$A101-1," ",IF(AZ$5-$I$5+1&gt;'Primary Inputs Alt'!$C$17,0,(SUM(OFFSET($I$77,0,AZ$5-$I$5-$A101+1)))*$C154))</f>
        <v>0</v>
      </c>
      <c r="BA154" s="186">
        <f ca="1">IF(BA$5-$I$5&lt;$A101-1," ",IF(BA$5-$I$5+1&gt;'Primary Inputs Alt'!$C$17,0,(SUM(OFFSET($I$77,0,BA$5-$I$5-$A101+1)))*$C154))</f>
        <v>0</v>
      </c>
      <c r="BB154" s="186">
        <f ca="1">IF(BB$5-$I$5&lt;$A101-1," ",IF(BB$5-$I$5+1&gt;'Primary Inputs Alt'!$C$17,0,(SUM(OFFSET($I$77,0,BB$5-$I$5-$A101+1)))*$C154))</f>
        <v>0</v>
      </c>
      <c r="BC154" s="186">
        <f ca="1">IF(BC$5-$I$5&lt;$A101-1," ",IF(BC$5-$I$5+1&gt;'Primary Inputs Alt'!$C$17,0,(SUM(OFFSET($I$77,0,BC$5-$I$5-$A101+1)))*$C154))</f>
        <v>0</v>
      </c>
      <c r="BD154" s="186">
        <f ca="1">IF(BD$5-$I$5&lt;$A101-1," ",IF(BD$5-$I$5+1&gt;'Primary Inputs Alt'!$C$17,0,(SUM(OFFSET($I$77,0,BD$5-$I$5-$A101+1)))*$C154))</f>
        <v>0</v>
      </c>
      <c r="BE154" s="186">
        <f ca="1">IF(BE$5-$I$5&lt;$A101-1," ",IF(BE$5-$I$5+1&gt;'Primary Inputs Alt'!$C$17,0,(SUM(OFFSET($I$77,0,BE$5-$I$5-$A101+1)))*$C154))</f>
        <v>0</v>
      </c>
      <c r="BF154" s="186">
        <f ca="1">IF(BF$5-$I$5&lt;$A101-1," ",IF(BF$5-$I$5+1&gt;'Primary Inputs Alt'!$C$17,0,(SUM(OFFSET($I$77,0,BF$5-$I$5-$A101+1)))*$C154))</f>
        <v>0</v>
      </c>
    </row>
    <row r="155" spans="2:58">
      <c r="B155" s="134" t="s">
        <v>194</v>
      </c>
      <c r="C155" s="134">
        <f t="shared" ca="1" si="5"/>
        <v>0</v>
      </c>
      <c r="I155" s="186" t="str">
        <f ca="1">IF(I$5-$I$5&lt;$A102-1," ",IF(I$5-$I$5+1&gt;'Primary Inputs Alt'!$C$17,0,(SUM(OFFSET($I$77,0,I$5-$I$5-$A102+1)))*$C155))</f>
        <v xml:space="preserve"> </v>
      </c>
      <c r="J155" s="186" t="str">
        <f ca="1">IF(J$5-$I$5&lt;$A102-1," ",IF(J$5-$I$5+1&gt;'Primary Inputs Alt'!$C$17,0,(SUM(OFFSET($I$77,0,J$5-$I$5-$A102+1)))*$C155))</f>
        <v xml:space="preserve"> </v>
      </c>
      <c r="K155" s="186" t="str">
        <f ca="1">IF(K$5-$I$5&lt;$A102-1," ",IF(K$5-$I$5+1&gt;'Primary Inputs Alt'!$C$17,0,(SUM(OFFSET($I$77,0,K$5-$I$5-$A102+1)))*$C155))</f>
        <v xml:space="preserve"> </v>
      </c>
      <c r="L155" s="186" t="str">
        <f ca="1">IF(L$5-$I$5&lt;$A102-1," ",IF(L$5-$I$5+1&gt;'Primary Inputs Alt'!$C$17,0,(SUM(OFFSET($I$77,0,L$5-$I$5-$A102+1)))*$C155))</f>
        <v xml:space="preserve"> </v>
      </c>
      <c r="M155" s="186" t="str">
        <f ca="1">IF(M$5-$I$5&lt;$A102-1," ",IF(M$5-$I$5+1&gt;'Primary Inputs Alt'!$C$17,0,(SUM(OFFSET($I$77,0,M$5-$I$5-$A102+1)))*$C155))</f>
        <v xml:space="preserve"> </v>
      </c>
      <c r="N155" s="186" t="str">
        <f ca="1">IF(N$5-$I$5&lt;$A102-1," ",IF(N$5-$I$5+1&gt;'Primary Inputs Alt'!$C$17,0,(SUM(OFFSET($I$77,0,N$5-$I$5-$A102+1)))*$C155))</f>
        <v xml:space="preserve"> </v>
      </c>
      <c r="O155" s="186" t="str">
        <f ca="1">IF(O$5-$I$5&lt;$A102-1," ",IF(O$5-$I$5+1&gt;'Primary Inputs Alt'!$C$17,0,(SUM(OFFSET($I$77,0,O$5-$I$5-$A102+1)))*$C155))</f>
        <v xml:space="preserve"> </v>
      </c>
      <c r="P155" s="186" t="str">
        <f ca="1">IF(P$5-$I$5&lt;$A102-1," ",IF(P$5-$I$5+1&gt;'Primary Inputs Alt'!$C$17,0,(SUM(OFFSET($I$77,0,P$5-$I$5-$A102+1)))*$C155))</f>
        <v xml:space="preserve"> </v>
      </c>
      <c r="Q155" s="186" t="str">
        <f ca="1">IF(Q$5-$I$5&lt;$A102-1," ",IF(Q$5-$I$5+1&gt;'Primary Inputs Alt'!$C$17,0,(SUM(OFFSET($I$77,0,Q$5-$I$5-$A102+1)))*$C155))</f>
        <v xml:space="preserve"> </v>
      </c>
      <c r="R155" s="186" t="str">
        <f ca="1">IF(R$5-$I$5&lt;$A102-1," ",IF(R$5-$I$5+1&gt;'Primary Inputs Alt'!$C$17,0,(SUM(OFFSET($I$77,0,R$5-$I$5-$A102+1)))*$C155))</f>
        <v xml:space="preserve"> </v>
      </c>
      <c r="S155" s="186" t="str">
        <f ca="1">IF(S$5-$I$5&lt;$A102-1," ",IF(S$5-$I$5+1&gt;'Primary Inputs Alt'!$C$17,0,(SUM(OFFSET($I$77,0,S$5-$I$5-$A102+1)))*$C155))</f>
        <v xml:space="preserve"> </v>
      </c>
      <c r="T155" s="186" t="str">
        <f ca="1">IF(T$5-$I$5&lt;$A102-1," ",IF(T$5-$I$5+1&gt;'Primary Inputs Alt'!$C$17,0,(SUM(OFFSET($I$77,0,T$5-$I$5-$A102+1)))*$C155))</f>
        <v xml:space="preserve"> </v>
      </c>
      <c r="U155" s="186" t="str">
        <f ca="1">IF(U$5-$I$5&lt;$A102-1," ",IF(U$5-$I$5+1&gt;'Primary Inputs Alt'!$C$17,0,(SUM(OFFSET($I$77,0,U$5-$I$5-$A102+1)))*$C155))</f>
        <v xml:space="preserve"> </v>
      </c>
      <c r="V155" s="186" t="str">
        <f ca="1">IF(V$5-$I$5&lt;$A102-1," ",IF(V$5-$I$5+1&gt;'Primary Inputs Alt'!$C$17,0,(SUM(OFFSET($I$77,0,V$5-$I$5-$A102+1)))*$C155))</f>
        <v xml:space="preserve"> </v>
      </c>
      <c r="W155" s="186" t="str">
        <f ca="1">IF(W$5-$I$5&lt;$A102-1," ",IF(W$5-$I$5+1&gt;'Primary Inputs Alt'!$C$17,0,(SUM(OFFSET($I$77,0,W$5-$I$5-$A102+1)))*$C155))</f>
        <v xml:space="preserve"> </v>
      </c>
      <c r="X155" s="186" t="str">
        <f ca="1">IF(X$5-$I$5&lt;$A102-1," ",IF(X$5-$I$5+1&gt;'Primary Inputs Alt'!$C$17,0,(SUM(OFFSET($I$77,0,X$5-$I$5-$A102+1)))*$C155))</f>
        <v xml:space="preserve"> </v>
      </c>
      <c r="Y155" s="186" t="str">
        <f ca="1">IF(Y$5-$I$5&lt;$A102-1," ",IF(Y$5-$I$5+1&gt;'Primary Inputs Alt'!$C$17,0,(SUM(OFFSET($I$77,0,Y$5-$I$5-$A102+1)))*$C155))</f>
        <v xml:space="preserve"> </v>
      </c>
      <c r="Z155" s="186" t="str">
        <f ca="1">IF(Z$5-$I$5&lt;$A102-1," ",IF(Z$5-$I$5+1&gt;'Primary Inputs Alt'!$C$17,0,(SUM(OFFSET($I$77,0,Z$5-$I$5-$A102+1)))*$C155))</f>
        <v xml:space="preserve"> </v>
      </c>
      <c r="AA155" s="186" t="str">
        <f ca="1">IF(AA$5-$I$5&lt;$A102-1," ",IF(AA$5-$I$5+1&gt;'Primary Inputs Alt'!$C$17,0,(SUM(OFFSET($I$77,0,AA$5-$I$5-$A102+1)))*$C155))</f>
        <v xml:space="preserve"> </v>
      </c>
      <c r="AB155" s="186" t="str">
        <f ca="1">IF(AB$5-$I$5&lt;$A102-1," ",IF(AB$5-$I$5+1&gt;'Primary Inputs Alt'!$C$17,0,(SUM(OFFSET($I$77,0,AB$5-$I$5-$A102+1)))*$C155))</f>
        <v xml:space="preserve"> </v>
      </c>
      <c r="AC155" s="186" t="str">
        <f ca="1">IF(AC$5-$I$5&lt;$A102-1," ",IF(AC$5-$I$5+1&gt;'Primary Inputs Alt'!$C$17,0,(SUM(OFFSET($I$77,0,AC$5-$I$5-$A102+1)))*$C155))</f>
        <v xml:space="preserve"> </v>
      </c>
      <c r="AD155" s="186">
        <f ca="1">IF(AD$5-$I$5&lt;$A102-1," ",IF(AD$5-$I$5+1&gt;'Primary Inputs Alt'!$C$17,0,(SUM(OFFSET($I$77,0,AD$5-$I$5-$A102+1)))*$C155))</f>
        <v>0</v>
      </c>
      <c r="AE155" s="186">
        <f ca="1">IF(AE$5-$I$5&lt;$A102-1," ",IF(AE$5-$I$5+1&gt;'Primary Inputs Alt'!$C$17,0,(SUM(OFFSET($I$77,0,AE$5-$I$5-$A102+1)))*$C155))</f>
        <v>0</v>
      </c>
      <c r="AF155" s="186">
        <f ca="1">IF(AF$5-$I$5&lt;$A102-1," ",IF(AF$5-$I$5+1&gt;'Primary Inputs Alt'!$C$17,0,(SUM(OFFSET($I$77,0,AF$5-$I$5-$A102+1)))*$C155))</f>
        <v>0</v>
      </c>
      <c r="AG155" s="186">
        <f ca="1">IF(AG$5-$I$5&lt;$A102-1," ",IF(AG$5-$I$5+1&gt;'Primary Inputs Alt'!$C$17,0,(SUM(OFFSET($I$77,0,AG$5-$I$5-$A102+1)))*$C155))</f>
        <v>0</v>
      </c>
      <c r="AH155" s="186">
        <f ca="1">IF(AH$5-$I$5&lt;$A102-1," ",IF(AH$5-$I$5+1&gt;'Primary Inputs Alt'!$C$17,0,(SUM(OFFSET($I$77,0,AH$5-$I$5-$A102+1)))*$C155))</f>
        <v>0</v>
      </c>
      <c r="AI155" s="186">
        <f ca="1">IF(AI$5-$I$5&lt;$A102-1," ",IF(AI$5-$I$5+1&gt;'Primary Inputs Alt'!$C$17,0,(SUM(OFFSET($I$77,0,AI$5-$I$5-$A102+1)))*$C155))</f>
        <v>0</v>
      </c>
      <c r="AJ155" s="186">
        <f ca="1">IF(AJ$5-$I$5&lt;$A102-1," ",IF(AJ$5-$I$5+1&gt;'Primary Inputs Alt'!$C$17,0,(SUM(OFFSET($I$77,0,AJ$5-$I$5-$A102+1)))*$C155))</f>
        <v>0</v>
      </c>
      <c r="AK155" s="186">
        <f ca="1">IF(AK$5-$I$5&lt;$A102-1," ",IF(AK$5-$I$5+1&gt;'Primary Inputs Alt'!$C$17,0,(SUM(OFFSET($I$77,0,AK$5-$I$5-$A102+1)))*$C155))</f>
        <v>0</v>
      </c>
      <c r="AL155" s="186">
        <f ca="1">IF(AL$5-$I$5&lt;$A102-1," ",IF(AL$5-$I$5+1&gt;'Primary Inputs Alt'!$C$17,0,(SUM(OFFSET($I$77,0,AL$5-$I$5-$A102+1)))*$C155))</f>
        <v>0</v>
      </c>
      <c r="AM155" s="186">
        <f ca="1">IF(AM$5-$I$5&lt;$A102-1," ",IF(AM$5-$I$5+1&gt;'Primary Inputs Alt'!$C$17,0,(SUM(OFFSET($I$77,0,AM$5-$I$5-$A102+1)))*$C155))</f>
        <v>0</v>
      </c>
      <c r="AN155" s="186">
        <f ca="1">IF(AN$5-$I$5&lt;$A102-1," ",IF(AN$5-$I$5+1&gt;'Primary Inputs Alt'!$C$17,0,(SUM(OFFSET($I$77,0,AN$5-$I$5-$A102+1)))*$C155))</f>
        <v>0</v>
      </c>
      <c r="AO155" s="186">
        <f ca="1">IF(AO$5-$I$5&lt;$A102-1," ",IF(AO$5-$I$5+1&gt;'Primary Inputs Alt'!$C$17,0,(SUM(OFFSET($I$77,0,AO$5-$I$5-$A102+1)))*$C155))</f>
        <v>0</v>
      </c>
      <c r="AP155" s="186">
        <f ca="1">IF(AP$5-$I$5&lt;$A102-1," ",IF(AP$5-$I$5+1&gt;'Primary Inputs Alt'!$C$17,0,(SUM(OFFSET($I$77,0,AP$5-$I$5-$A102+1)))*$C155))</f>
        <v>0</v>
      </c>
      <c r="AQ155" s="186">
        <f ca="1">IF(AQ$5-$I$5&lt;$A102-1," ",IF(AQ$5-$I$5+1&gt;'Primary Inputs Alt'!$C$17,0,(SUM(OFFSET($I$77,0,AQ$5-$I$5-$A102+1)))*$C155))</f>
        <v>0</v>
      </c>
      <c r="AR155" s="186">
        <f ca="1">IF(AR$5-$I$5&lt;$A102-1," ",IF(AR$5-$I$5+1&gt;'Primary Inputs Alt'!$C$17,0,(SUM(OFFSET($I$77,0,AR$5-$I$5-$A102+1)))*$C155))</f>
        <v>0</v>
      </c>
      <c r="AS155" s="186">
        <f ca="1">IF(AS$5-$I$5&lt;$A102-1," ",IF(AS$5-$I$5+1&gt;'Primary Inputs Alt'!$C$17,0,(SUM(OFFSET($I$77,0,AS$5-$I$5-$A102+1)))*$C155))</f>
        <v>0</v>
      </c>
      <c r="AT155" s="186">
        <f ca="1">IF(AT$5-$I$5&lt;$A102-1," ",IF(AT$5-$I$5+1&gt;'Primary Inputs Alt'!$C$17,0,(SUM(OFFSET($I$77,0,AT$5-$I$5-$A102+1)))*$C155))</f>
        <v>0</v>
      </c>
      <c r="AU155" s="186">
        <f ca="1">IF(AU$5-$I$5&lt;$A102-1," ",IF(AU$5-$I$5+1&gt;'Primary Inputs Alt'!$C$17,0,(SUM(OFFSET($I$77,0,AU$5-$I$5-$A102+1)))*$C155))</f>
        <v>0</v>
      </c>
      <c r="AV155" s="186">
        <f ca="1">IF(AV$5-$I$5&lt;$A102-1," ",IF(AV$5-$I$5+1&gt;'Primary Inputs Alt'!$C$17,0,(SUM(OFFSET($I$77,0,AV$5-$I$5-$A102+1)))*$C155))</f>
        <v>0</v>
      </c>
      <c r="AW155" s="186">
        <f ca="1">IF(AW$5-$I$5&lt;$A102-1," ",IF(AW$5-$I$5+1&gt;'Primary Inputs Alt'!$C$17,0,(SUM(OFFSET($I$77,0,AW$5-$I$5-$A102+1)))*$C155))</f>
        <v>0</v>
      </c>
      <c r="AX155" s="186">
        <f ca="1">IF(AX$5-$I$5&lt;$A102-1," ",IF(AX$5-$I$5+1&gt;'Primary Inputs Alt'!$C$17,0,(SUM(OFFSET($I$77,0,AX$5-$I$5-$A102+1)))*$C155))</f>
        <v>0</v>
      </c>
      <c r="AY155" s="186">
        <f ca="1">IF(AY$5-$I$5&lt;$A102-1," ",IF(AY$5-$I$5+1&gt;'Primary Inputs Alt'!$C$17,0,(SUM(OFFSET($I$77,0,AY$5-$I$5-$A102+1)))*$C155))</f>
        <v>0</v>
      </c>
      <c r="AZ155" s="186">
        <f ca="1">IF(AZ$5-$I$5&lt;$A102-1," ",IF(AZ$5-$I$5+1&gt;'Primary Inputs Alt'!$C$17,0,(SUM(OFFSET($I$77,0,AZ$5-$I$5-$A102+1)))*$C155))</f>
        <v>0</v>
      </c>
      <c r="BA155" s="186">
        <f ca="1">IF(BA$5-$I$5&lt;$A102-1," ",IF(BA$5-$I$5+1&gt;'Primary Inputs Alt'!$C$17,0,(SUM(OFFSET($I$77,0,BA$5-$I$5-$A102+1)))*$C155))</f>
        <v>0</v>
      </c>
      <c r="BB155" s="186">
        <f ca="1">IF(BB$5-$I$5&lt;$A102-1," ",IF(BB$5-$I$5+1&gt;'Primary Inputs Alt'!$C$17,0,(SUM(OFFSET($I$77,0,BB$5-$I$5-$A102+1)))*$C155))</f>
        <v>0</v>
      </c>
      <c r="BC155" s="186">
        <f ca="1">IF(BC$5-$I$5&lt;$A102-1," ",IF(BC$5-$I$5+1&gt;'Primary Inputs Alt'!$C$17,0,(SUM(OFFSET($I$77,0,BC$5-$I$5-$A102+1)))*$C155))</f>
        <v>0</v>
      </c>
      <c r="BD155" s="186">
        <f ca="1">IF(BD$5-$I$5&lt;$A102-1," ",IF(BD$5-$I$5+1&gt;'Primary Inputs Alt'!$C$17,0,(SUM(OFFSET($I$77,0,BD$5-$I$5-$A102+1)))*$C155))</f>
        <v>0</v>
      </c>
      <c r="BE155" s="186">
        <f ca="1">IF(BE$5-$I$5&lt;$A102-1," ",IF(BE$5-$I$5+1&gt;'Primary Inputs Alt'!$C$17,0,(SUM(OFFSET($I$77,0,BE$5-$I$5-$A102+1)))*$C155))</f>
        <v>0</v>
      </c>
      <c r="BF155" s="186">
        <f ca="1">IF(BF$5-$I$5&lt;$A102-1," ",IF(BF$5-$I$5+1&gt;'Primary Inputs Alt'!$C$17,0,(SUM(OFFSET($I$77,0,BF$5-$I$5-$A102+1)))*$C155))</f>
        <v>0</v>
      </c>
    </row>
    <row r="156" spans="2:58">
      <c r="B156" s="134" t="s">
        <v>195</v>
      </c>
      <c r="C156" s="134">
        <f t="shared" ca="1" si="5"/>
        <v>0</v>
      </c>
      <c r="I156" s="186" t="str">
        <f ca="1">IF(I$5-$I$5&lt;$A103-1," ",IF(I$5-$I$5+1&gt;'Primary Inputs Alt'!$C$17,0,(SUM(OFFSET($I$77,0,I$5-$I$5-$A103+1)))*$C156))</f>
        <v xml:space="preserve"> </v>
      </c>
      <c r="J156" s="186" t="str">
        <f ca="1">IF(J$5-$I$5&lt;$A103-1," ",IF(J$5-$I$5+1&gt;'Primary Inputs Alt'!$C$17,0,(SUM(OFFSET($I$77,0,J$5-$I$5-$A103+1)))*$C156))</f>
        <v xml:space="preserve"> </v>
      </c>
      <c r="K156" s="186" t="str">
        <f ca="1">IF(K$5-$I$5&lt;$A103-1," ",IF(K$5-$I$5+1&gt;'Primary Inputs Alt'!$C$17,0,(SUM(OFFSET($I$77,0,K$5-$I$5-$A103+1)))*$C156))</f>
        <v xml:space="preserve"> </v>
      </c>
      <c r="L156" s="186" t="str">
        <f ca="1">IF(L$5-$I$5&lt;$A103-1," ",IF(L$5-$I$5+1&gt;'Primary Inputs Alt'!$C$17,0,(SUM(OFFSET($I$77,0,L$5-$I$5-$A103+1)))*$C156))</f>
        <v xml:space="preserve"> </v>
      </c>
      <c r="M156" s="186" t="str">
        <f ca="1">IF(M$5-$I$5&lt;$A103-1," ",IF(M$5-$I$5+1&gt;'Primary Inputs Alt'!$C$17,0,(SUM(OFFSET($I$77,0,M$5-$I$5-$A103+1)))*$C156))</f>
        <v xml:space="preserve"> </v>
      </c>
      <c r="N156" s="186" t="str">
        <f ca="1">IF(N$5-$I$5&lt;$A103-1," ",IF(N$5-$I$5+1&gt;'Primary Inputs Alt'!$C$17,0,(SUM(OFFSET($I$77,0,N$5-$I$5-$A103+1)))*$C156))</f>
        <v xml:space="preserve"> </v>
      </c>
      <c r="O156" s="186" t="str">
        <f ca="1">IF(O$5-$I$5&lt;$A103-1," ",IF(O$5-$I$5+1&gt;'Primary Inputs Alt'!$C$17,0,(SUM(OFFSET($I$77,0,O$5-$I$5-$A103+1)))*$C156))</f>
        <v xml:space="preserve"> </v>
      </c>
      <c r="P156" s="186" t="str">
        <f ca="1">IF(P$5-$I$5&lt;$A103-1," ",IF(P$5-$I$5+1&gt;'Primary Inputs Alt'!$C$17,0,(SUM(OFFSET($I$77,0,P$5-$I$5-$A103+1)))*$C156))</f>
        <v xml:space="preserve"> </v>
      </c>
      <c r="Q156" s="186" t="str">
        <f ca="1">IF(Q$5-$I$5&lt;$A103-1," ",IF(Q$5-$I$5+1&gt;'Primary Inputs Alt'!$C$17,0,(SUM(OFFSET($I$77,0,Q$5-$I$5-$A103+1)))*$C156))</f>
        <v xml:space="preserve"> </v>
      </c>
      <c r="R156" s="186" t="str">
        <f ca="1">IF(R$5-$I$5&lt;$A103-1," ",IF(R$5-$I$5+1&gt;'Primary Inputs Alt'!$C$17,0,(SUM(OFFSET($I$77,0,R$5-$I$5-$A103+1)))*$C156))</f>
        <v xml:space="preserve"> </v>
      </c>
      <c r="S156" s="186" t="str">
        <f ca="1">IF(S$5-$I$5&lt;$A103-1," ",IF(S$5-$I$5+1&gt;'Primary Inputs Alt'!$C$17,0,(SUM(OFFSET($I$77,0,S$5-$I$5-$A103+1)))*$C156))</f>
        <v xml:space="preserve"> </v>
      </c>
      <c r="T156" s="186" t="str">
        <f ca="1">IF(T$5-$I$5&lt;$A103-1," ",IF(T$5-$I$5+1&gt;'Primary Inputs Alt'!$C$17,0,(SUM(OFFSET($I$77,0,T$5-$I$5-$A103+1)))*$C156))</f>
        <v xml:space="preserve"> </v>
      </c>
      <c r="U156" s="186" t="str">
        <f ca="1">IF(U$5-$I$5&lt;$A103-1," ",IF(U$5-$I$5+1&gt;'Primary Inputs Alt'!$C$17,0,(SUM(OFFSET($I$77,0,U$5-$I$5-$A103+1)))*$C156))</f>
        <v xml:space="preserve"> </v>
      </c>
      <c r="V156" s="186" t="str">
        <f ca="1">IF(V$5-$I$5&lt;$A103-1," ",IF(V$5-$I$5+1&gt;'Primary Inputs Alt'!$C$17,0,(SUM(OFFSET($I$77,0,V$5-$I$5-$A103+1)))*$C156))</f>
        <v xml:space="preserve"> </v>
      </c>
      <c r="W156" s="186" t="str">
        <f ca="1">IF(W$5-$I$5&lt;$A103-1," ",IF(W$5-$I$5+1&gt;'Primary Inputs Alt'!$C$17,0,(SUM(OFFSET($I$77,0,W$5-$I$5-$A103+1)))*$C156))</f>
        <v xml:space="preserve"> </v>
      </c>
      <c r="X156" s="186" t="str">
        <f ca="1">IF(X$5-$I$5&lt;$A103-1," ",IF(X$5-$I$5+1&gt;'Primary Inputs Alt'!$C$17,0,(SUM(OFFSET($I$77,0,X$5-$I$5-$A103+1)))*$C156))</f>
        <v xml:space="preserve"> </v>
      </c>
      <c r="Y156" s="186" t="str">
        <f ca="1">IF(Y$5-$I$5&lt;$A103-1," ",IF(Y$5-$I$5+1&gt;'Primary Inputs Alt'!$C$17,0,(SUM(OFFSET($I$77,0,Y$5-$I$5-$A103+1)))*$C156))</f>
        <v xml:space="preserve"> </v>
      </c>
      <c r="Z156" s="186" t="str">
        <f ca="1">IF(Z$5-$I$5&lt;$A103-1," ",IF(Z$5-$I$5+1&gt;'Primary Inputs Alt'!$C$17,0,(SUM(OFFSET($I$77,0,Z$5-$I$5-$A103+1)))*$C156))</f>
        <v xml:space="preserve"> </v>
      </c>
      <c r="AA156" s="186" t="str">
        <f ca="1">IF(AA$5-$I$5&lt;$A103-1," ",IF(AA$5-$I$5+1&gt;'Primary Inputs Alt'!$C$17,0,(SUM(OFFSET($I$77,0,AA$5-$I$5-$A103+1)))*$C156))</f>
        <v xml:space="preserve"> </v>
      </c>
      <c r="AB156" s="186" t="str">
        <f ca="1">IF(AB$5-$I$5&lt;$A103-1," ",IF(AB$5-$I$5+1&gt;'Primary Inputs Alt'!$C$17,0,(SUM(OFFSET($I$77,0,AB$5-$I$5-$A103+1)))*$C156))</f>
        <v xml:space="preserve"> </v>
      </c>
      <c r="AC156" s="186" t="str">
        <f ca="1">IF(AC$5-$I$5&lt;$A103-1," ",IF(AC$5-$I$5+1&gt;'Primary Inputs Alt'!$C$17,0,(SUM(OFFSET($I$77,0,AC$5-$I$5-$A103+1)))*$C156))</f>
        <v xml:space="preserve"> </v>
      </c>
      <c r="AD156" s="186" t="str">
        <f ca="1">IF(AD$5-$I$5&lt;$A103-1," ",IF(AD$5-$I$5+1&gt;'Primary Inputs Alt'!$C$17,0,(SUM(OFFSET($I$77,0,AD$5-$I$5-$A103+1)))*$C156))</f>
        <v xml:space="preserve"> </v>
      </c>
      <c r="AE156" s="186">
        <f ca="1">IF(AE$5-$I$5&lt;$A103-1," ",IF(AE$5-$I$5+1&gt;'Primary Inputs Alt'!$C$17,0,(SUM(OFFSET($I$77,0,AE$5-$I$5-$A103+1)))*$C156))</f>
        <v>0</v>
      </c>
      <c r="AF156" s="186">
        <f ca="1">IF(AF$5-$I$5&lt;$A103-1," ",IF(AF$5-$I$5+1&gt;'Primary Inputs Alt'!$C$17,0,(SUM(OFFSET($I$77,0,AF$5-$I$5-$A103+1)))*$C156))</f>
        <v>0</v>
      </c>
      <c r="AG156" s="186">
        <f ca="1">IF(AG$5-$I$5&lt;$A103-1," ",IF(AG$5-$I$5+1&gt;'Primary Inputs Alt'!$C$17,0,(SUM(OFFSET($I$77,0,AG$5-$I$5-$A103+1)))*$C156))</f>
        <v>0</v>
      </c>
      <c r="AH156" s="186">
        <f ca="1">IF(AH$5-$I$5&lt;$A103-1," ",IF(AH$5-$I$5+1&gt;'Primary Inputs Alt'!$C$17,0,(SUM(OFFSET($I$77,0,AH$5-$I$5-$A103+1)))*$C156))</f>
        <v>0</v>
      </c>
      <c r="AI156" s="186">
        <f ca="1">IF(AI$5-$I$5&lt;$A103-1," ",IF(AI$5-$I$5+1&gt;'Primary Inputs Alt'!$C$17,0,(SUM(OFFSET($I$77,0,AI$5-$I$5-$A103+1)))*$C156))</f>
        <v>0</v>
      </c>
      <c r="AJ156" s="186">
        <f ca="1">IF(AJ$5-$I$5&lt;$A103-1," ",IF(AJ$5-$I$5+1&gt;'Primary Inputs Alt'!$C$17,0,(SUM(OFFSET($I$77,0,AJ$5-$I$5-$A103+1)))*$C156))</f>
        <v>0</v>
      </c>
      <c r="AK156" s="186">
        <f ca="1">IF(AK$5-$I$5&lt;$A103-1," ",IF(AK$5-$I$5+1&gt;'Primary Inputs Alt'!$C$17,0,(SUM(OFFSET($I$77,0,AK$5-$I$5-$A103+1)))*$C156))</f>
        <v>0</v>
      </c>
      <c r="AL156" s="186">
        <f ca="1">IF(AL$5-$I$5&lt;$A103-1," ",IF(AL$5-$I$5+1&gt;'Primary Inputs Alt'!$C$17,0,(SUM(OFFSET($I$77,0,AL$5-$I$5-$A103+1)))*$C156))</f>
        <v>0</v>
      </c>
      <c r="AM156" s="186">
        <f ca="1">IF(AM$5-$I$5&lt;$A103-1," ",IF(AM$5-$I$5+1&gt;'Primary Inputs Alt'!$C$17,0,(SUM(OFFSET($I$77,0,AM$5-$I$5-$A103+1)))*$C156))</f>
        <v>0</v>
      </c>
      <c r="AN156" s="186">
        <f ca="1">IF(AN$5-$I$5&lt;$A103-1," ",IF(AN$5-$I$5+1&gt;'Primary Inputs Alt'!$C$17,0,(SUM(OFFSET($I$77,0,AN$5-$I$5-$A103+1)))*$C156))</f>
        <v>0</v>
      </c>
      <c r="AO156" s="186">
        <f ca="1">IF(AO$5-$I$5&lt;$A103-1," ",IF(AO$5-$I$5+1&gt;'Primary Inputs Alt'!$C$17,0,(SUM(OFFSET($I$77,0,AO$5-$I$5-$A103+1)))*$C156))</f>
        <v>0</v>
      </c>
      <c r="AP156" s="186">
        <f ca="1">IF(AP$5-$I$5&lt;$A103-1," ",IF(AP$5-$I$5+1&gt;'Primary Inputs Alt'!$C$17,0,(SUM(OFFSET($I$77,0,AP$5-$I$5-$A103+1)))*$C156))</f>
        <v>0</v>
      </c>
      <c r="AQ156" s="186">
        <f ca="1">IF(AQ$5-$I$5&lt;$A103-1," ",IF(AQ$5-$I$5+1&gt;'Primary Inputs Alt'!$C$17,0,(SUM(OFFSET($I$77,0,AQ$5-$I$5-$A103+1)))*$C156))</f>
        <v>0</v>
      </c>
      <c r="AR156" s="186">
        <f ca="1">IF(AR$5-$I$5&lt;$A103-1," ",IF(AR$5-$I$5+1&gt;'Primary Inputs Alt'!$C$17,0,(SUM(OFFSET($I$77,0,AR$5-$I$5-$A103+1)))*$C156))</f>
        <v>0</v>
      </c>
      <c r="AS156" s="186">
        <f ca="1">IF(AS$5-$I$5&lt;$A103-1," ",IF(AS$5-$I$5+1&gt;'Primary Inputs Alt'!$C$17,0,(SUM(OFFSET($I$77,0,AS$5-$I$5-$A103+1)))*$C156))</f>
        <v>0</v>
      </c>
      <c r="AT156" s="186">
        <f ca="1">IF(AT$5-$I$5&lt;$A103-1," ",IF(AT$5-$I$5+1&gt;'Primary Inputs Alt'!$C$17,0,(SUM(OFFSET($I$77,0,AT$5-$I$5-$A103+1)))*$C156))</f>
        <v>0</v>
      </c>
      <c r="AU156" s="186">
        <f ca="1">IF(AU$5-$I$5&lt;$A103-1," ",IF(AU$5-$I$5+1&gt;'Primary Inputs Alt'!$C$17,0,(SUM(OFFSET($I$77,0,AU$5-$I$5-$A103+1)))*$C156))</f>
        <v>0</v>
      </c>
      <c r="AV156" s="186">
        <f ca="1">IF(AV$5-$I$5&lt;$A103-1," ",IF(AV$5-$I$5+1&gt;'Primary Inputs Alt'!$C$17,0,(SUM(OFFSET($I$77,0,AV$5-$I$5-$A103+1)))*$C156))</f>
        <v>0</v>
      </c>
      <c r="AW156" s="186">
        <f ca="1">IF(AW$5-$I$5&lt;$A103-1," ",IF(AW$5-$I$5+1&gt;'Primary Inputs Alt'!$C$17,0,(SUM(OFFSET($I$77,0,AW$5-$I$5-$A103+1)))*$C156))</f>
        <v>0</v>
      </c>
      <c r="AX156" s="186">
        <f ca="1">IF(AX$5-$I$5&lt;$A103-1," ",IF(AX$5-$I$5+1&gt;'Primary Inputs Alt'!$C$17,0,(SUM(OFFSET($I$77,0,AX$5-$I$5-$A103+1)))*$C156))</f>
        <v>0</v>
      </c>
      <c r="AY156" s="186">
        <f ca="1">IF(AY$5-$I$5&lt;$A103-1," ",IF(AY$5-$I$5+1&gt;'Primary Inputs Alt'!$C$17,0,(SUM(OFFSET($I$77,0,AY$5-$I$5-$A103+1)))*$C156))</f>
        <v>0</v>
      </c>
      <c r="AZ156" s="186">
        <f ca="1">IF(AZ$5-$I$5&lt;$A103-1," ",IF(AZ$5-$I$5+1&gt;'Primary Inputs Alt'!$C$17,0,(SUM(OFFSET($I$77,0,AZ$5-$I$5-$A103+1)))*$C156))</f>
        <v>0</v>
      </c>
      <c r="BA156" s="186">
        <f ca="1">IF(BA$5-$I$5&lt;$A103-1," ",IF(BA$5-$I$5+1&gt;'Primary Inputs Alt'!$C$17,0,(SUM(OFFSET($I$77,0,BA$5-$I$5-$A103+1)))*$C156))</f>
        <v>0</v>
      </c>
      <c r="BB156" s="186">
        <f ca="1">IF(BB$5-$I$5&lt;$A103-1," ",IF(BB$5-$I$5+1&gt;'Primary Inputs Alt'!$C$17,0,(SUM(OFFSET($I$77,0,BB$5-$I$5-$A103+1)))*$C156))</f>
        <v>0</v>
      </c>
      <c r="BC156" s="186">
        <f ca="1">IF(BC$5-$I$5&lt;$A103-1," ",IF(BC$5-$I$5+1&gt;'Primary Inputs Alt'!$C$17,0,(SUM(OFFSET($I$77,0,BC$5-$I$5-$A103+1)))*$C156))</f>
        <v>0</v>
      </c>
      <c r="BD156" s="186">
        <f ca="1">IF(BD$5-$I$5&lt;$A103-1," ",IF(BD$5-$I$5+1&gt;'Primary Inputs Alt'!$C$17,0,(SUM(OFFSET($I$77,0,BD$5-$I$5-$A103+1)))*$C156))</f>
        <v>0</v>
      </c>
      <c r="BE156" s="186">
        <f ca="1">IF(BE$5-$I$5&lt;$A103-1," ",IF(BE$5-$I$5+1&gt;'Primary Inputs Alt'!$C$17,0,(SUM(OFFSET($I$77,0,BE$5-$I$5-$A103+1)))*$C156))</f>
        <v>0</v>
      </c>
      <c r="BF156" s="186">
        <f ca="1">IF(BF$5-$I$5&lt;$A103-1," ",IF(BF$5-$I$5+1&gt;'Primary Inputs Alt'!$C$17,0,(SUM(OFFSET($I$77,0,BF$5-$I$5-$A103+1)))*$C156))</f>
        <v>0</v>
      </c>
    </row>
    <row r="157" spans="2:58">
      <c r="B157" s="134" t="s">
        <v>196</v>
      </c>
      <c r="C157" s="134">
        <f t="shared" ca="1" si="5"/>
        <v>0</v>
      </c>
      <c r="I157" s="186" t="str">
        <f ca="1">IF(I$5-$I$5&lt;$A104-1," ",IF(I$5-$I$5+1&gt;'Primary Inputs Alt'!$C$17,0,(SUM(OFFSET($I$77,0,I$5-$I$5-$A104+1)))*$C157))</f>
        <v xml:space="preserve"> </v>
      </c>
      <c r="J157" s="186" t="str">
        <f ca="1">IF(J$5-$I$5&lt;$A104-1," ",IF(J$5-$I$5+1&gt;'Primary Inputs Alt'!$C$17,0,(SUM(OFFSET($I$77,0,J$5-$I$5-$A104+1)))*$C157))</f>
        <v xml:space="preserve"> </v>
      </c>
      <c r="K157" s="186" t="str">
        <f ca="1">IF(K$5-$I$5&lt;$A104-1," ",IF(K$5-$I$5+1&gt;'Primary Inputs Alt'!$C$17,0,(SUM(OFFSET($I$77,0,K$5-$I$5-$A104+1)))*$C157))</f>
        <v xml:space="preserve"> </v>
      </c>
      <c r="L157" s="186" t="str">
        <f ca="1">IF(L$5-$I$5&lt;$A104-1," ",IF(L$5-$I$5+1&gt;'Primary Inputs Alt'!$C$17,0,(SUM(OFFSET($I$77,0,L$5-$I$5-$A104+1)))*$C157))</f>
        <v xml:space="preserve"> </v>
      </c>
      <c r="M157" s="186" t="str">
        <f ca="1">IF(M$5-$I$5&lt;$A104-1," ",IF(M$5-$I$5+1&gt;'Primary Inputs Alt'!$C$17,0,(SUM(OFFSET($I$77,0,M$5-$I$5-$A104+1)))*$C157))</f>
        <v xml:space="preserve"> </v>
      </c>
      <c r="N157" s="186" t="str">
        <f ca="1">IF(N$5-$I$5&lt;$A104-1," ",IF(N$5-$I$5+1&gt;'Primary Inputs Alt'!$C$17,0,(SUM(OFFSET($I$77,0,N$5-$I$5-$A104+1)))*$C157))</f>
        <v xml:space="preserve"> </v>
      </c>
      <c r="O157" s="186" t="str">
        <f ca="1">IF(O$5-$I$5&lt;$A104-1," ",IF(O$5-$I$5+1&gt;'Primary Inputs Alt'!$C$17,0,(SUM(OFFSET($I$77,0,O$5-$I$5-$A104+1)))*$C157))</f>
        <v xml:space="preserve"> </v>
      </c>
      <c r="P157" s="186" t="str">
        <f ca="1">IF(P$5-$I$5&lt;$A104-1," ",IF(P$5-$I$5+1&gt;'Primary Inputs Alt'!$C$17,0,(SUM(OFFSET($I$77,0,P$5-$I$5-$A104+1)))*$C157))</f>
        <v xml:space="preserve"> </v>
      </c>
      <c r="Q157" s="186" t="str">
        <f ca="1">IF(Q$5-$I$5&lt;$A104-1," ",IF(Q$5-$I$5+1&gt;'Primary Inputs Alt'!$C$17,0,(SUM(OFFSET($I$77,0,Q$5-$I$5-$A104+1)))*$C157))</f>
        <v xml:space="preserve"> </v>
      </c>
      <c r="R157" s="186" t="str">
        <f ca="1">IF(R$5-$I$5&lt;$A104-1," ",IF(R$5-$I$5+1&gt;'Primary Inputs Alt'!$C$17,0,(SUM(OFFSET($I$77,0,R$5-$I$5-$A104+1)))*$C157))</f>
        <v xml:space="preserve"> </v>
      </c>
      <c r="S157" s="186" t="str">
        <f ca="1">IF(S$5-$I$5&lt;$A104-1," ",IF(S$5-$I$5+1&gt;'Primary Inputs Alt'!$C$17,0,(SUM(OFFSET($I$77,0,S$5-$I$5-$A104+1)))*$C157))</f>
        <v xml:space="preserve"> </v>
      </c>
      <c r="T157" s="186" t="str">
        <f ca="1">IF(T$5-$I$5&lt;$A104-1," ",IF(T$5-$I$5+1&gt;'Primary Inputs Alt'!$C$17,0,(SUM(OFFSET($I$77,0,T$5-$I$5-$A104+1)))*$C157))</f>
        <v xml:space="preserve"> </v>
      </c>
      <c r="U157" s="186" t="str">
        <f ca="1">IF(U$5-$I$5&lt;$A104-1," ",IF(U$5-$I$5+1&gt;'Primary Inputs Alt'!$C$17,0,(SUM(OFFSET($I$77,0,U$5-$I$5-$A104+1)))*$C157))</f>
        <v xml:space="preserve"> </v>
      </c>
      <c r="V157" s="186" t="str">
        <f ca="1">IF(V$5-$I$5&lt;$A104-1," ",IF(V$5-$I$5+1&gt;'Primary Inputs Alt'!$C$17,0,(SUM(OFFSET($I$77,0,V$5-$I$5-$A104+1)))*$C157))</f>
        <v xml:space="preserve"> </v>
      </c>
      <c r="W157" s="186" t="str">
        <f ca="1">IF(W$5-$I$5&lt;$A104-1," ",IF(W$5-$I$5+1&gt;'Primary Inputs Alt'!$C$17,0,(SUM(OFFSET($I$77,0,W$5-$I$5-$A104+1)))*$C157))</f>
        <v xml:space="preserve"> </v>
      </c>
      <c r="X157" s="186" t="str">
        <f ca="1">IF(X$5-$I$5&lt;$A104-1," ",IF(X$5-$I$5+1&gt;'Primary Inputs Alt'!$C$17,0,(SUM(OFFSET($I$77,0,X$5-$I$5-$A104+1)))*$C157))</f>
        <v xml:space="preserve"> </v>
      </c>
      <c r="Y157" s="186" t="str">
        <f ca="1">IF(Y$5-$I$5&lt;$A104-1," ",IF(Y$5-$I$5+1&gt;'Primary Inputs Alt'!$C$17,0,(SUM(OFFSET($I$77,0,Y$5-$I$5-$A104+1)))*$C157))</f>
        <v xml:space="preserve"> </v>
      </c>
      <c r="Z157" s="186" t="str">
        <f ca="1">IF(Z$5-$I$5&lt;$A104-1," ",IF(Z$5-$I$5+1&gt;'Primary Inputs Alt'!$C$17,0,(SUM(OFFSET($I$77,0,Z$5-$I$5-$A104+1)))*$C157))</f>
        <v xml:space="preserve"> </v>
      </c>
      <c r="AA157" s="186" t="str">
        <f ca="1">IF(AA$5-$I$5&lt;$A104-1," ",IF(AA$5-$I$5+1&gt;'Primary Inputs Alt'!$C$17,0,(SUM(OFFSET($I$77,0,AA$5-$I$5-$A104+1)))*$C157))</f>
        <v xml:space="preserve"> </v>
      </c>
      <c r="AB157" s="186" t="str">
        <f ca="1">IF(AB$5-$I$5&lt;$A104-1," ",IF(AB$5-$I$5+1&gt;'Primary Inputs Alt'!$C$17,0,(SUM(OFFSET($I$77,0,AB$5-$I$5-$A104+1)))*$C157))</f>
        <v xml:space="preserve"> </v>
      </c>
      <c r="AC157" s="186" t="str">
        <f ca="1">IF(AC$5-$I$5&lt;$A104-1," ",IF(AC$5-$I$5+1&gt;'Primary Inputs Alt'!$C$17,0,(SUM(OFFSET($I$77,0,AC$5-$I$5-$A104+1)))*$C157))</f>
        <v xml:space="preserve"> </v>
      </c>
      <c r="AD157" s="186" t="str">
        <f ca="1">IF(AD$5-$I$5&lt;$A104-1," ",IF(AD$5-$I$5+1&gt;'Primary Inputs Alt'!$C$17,0,(SUM(OFFSET($I$77,0,AD$5-$I$5-$A104+1)))*$C157))</f>
        <v xml:space="preserve"> </v>
      </c>
      <c r="AE157" s="186" t="str">
        <f ca="1">IF(AE$5-$I$5&lt;$A104-1," ",IF(AE$5-$I$5+1&gt;'Primary Inputs Alt'!$C$17,0,(SUM(OFFSET($I$77,0,AE$5-$I$5-$A104+1)))*$C157))</f>
        <v xml:space="preserve"> </v>
      </c>
      <c r="AF157" s="186">
        <f ca="1">IF(AF$5-$I$5&lt;$A104-1," ",IF(AF$5-$I$5+1&gt;'Primary Inputs Alt'!$C$17,0,(SUM(OFFSET($I$77,0,AF$5-$I$5-$A104+1)))*$C157))</f>
        <v>0</v>
      </c>
      <c r="AG157" s="186">
        <f ca="1">IF(AG$5-$I$5&lt;$A104-1," ",IF(AG$5-$I$5+1&gt;'Primary Inputs Alt'!$C$17,0,(SUM(OFFSET($I$77,0,AG$5-$I$5-$A104+1)))*$C157))</f>
        <v>0</v>
      </c>
      <c r="AH157" s="186">
        <f ca="1">IF(AH$5-$I$5&lt;$A104-1," ",IF(AH$5-$I$5+1&gt;'Primary Inputs Alt'!$C$17,0,(SUM(OFFSET($I$77,0,AH$5-$I$5-$A104+1)))*$C157))</f>
        <v>0</v>
      </c>
      <c r="AI157" s="186">
        <f ca="1">IF(AI$5-$I$5&lt;$A104-1," ",IF(AI$5-$I$5+1&gt;'Primary Inputs Alt'!$C$17,0,(SUM(OFFSET($I$77,0,AI$5-$I$5-$A104+1)))*$C157))</f>
        <v>0</v>
      </c>
      <c r="AJ157" s="186">
        <f ca="1">IF(AJ$5-$I$5&lt;$A104-1," ",IF(AJ$5-$I$5+1&gt;'Primary Inputs Alt'!$C$17,0,(SUM(OFFSET($I$77,0,AJ$5-$I$5-$A104+1)))*$C157))</f>
        <v>0</v>
      </c>
      <c r="AK157" s="186">
        <f ca="1">IF(AK$5-$I$5&lt;$A104-1," ",IF(AK$5-$I$5+1&gt;'Primary Inputs Alt'!$C$17,0,(SUM(OFFSET($I$77,0,AK$5-$I$5-$A104+1)))*$C157))</f>
        <v>0</v>
      </c>
      <c r="AL157" s="186">
        <f ca="1">IF(AL$5-$I$5&lt;$A104-1," ",IF(AL$5-$I$5+1&gt;'Primary Inputs Alt'!$C$17,0,(SUM(OFFSET($I$77,0,AL$5-$I$5-$A104+1)))*$C157))</f>
        <v>0</v>
      </c>
      <c r="AM157" s="186">
        <f ca="1">IF(AM$5-$I$5&lt;$A104-1," ",IF(AM$5-$I$5+1&gt;'Primary Inputs Alt'!$C$17,0,(SUM(OFFSET($I$77,0,AM$5-$I$5-$A104+1)))*$C157))</f>
        <v>0</v>
      </c>
      <c r="AN157" s="186">
        <f ca="1">IF(AN$5-$I$5&lt;$A104-1," ",IF(AN$5-$I$5+1&gt;'Primary Inputs Alt'!$C$17,0,(SUM(OFFSET($I$77,0,AN$5-$I$5-$A104+1)))*$C157))</f>
        <v>0</v>
      </c>
      <c r="AO157" s="186">
        <f ca="1">IF(AO$5-$I$5&lt;$A104-1," ",IF(AO$5-$I$5+1&gt;'Primary Inputs Alt'!$C$17,0,(SUM(OFFSET($I$77,0,AO$5-$I$5-$A104+1)))*$C157))</f>
        <v>0</v>
      </c>
      <c r="AP157" s="186">
        <f ca="1">IF(AP$5-$I$5&lt;$A104-1," ",IF(AP$5-$I$5+1&gt;'Primary Inputs Alt'!$C$17,0,(SUM(OFFSET($I$77,0,AP$5-$I$5-$A104+1)))*$C157))</f>
        <v>0</v>
      </c>
      <c r="AQ157" s="186">
        <f ca="1">IF(AQ$5-$I$5&lt;$A104-1," ",IF(AQ$5-$I$5+1&gt;'Primary Inputs Alt'!$C$17,0,(SUM(OFFSET($I$77,0,AQ$5-$I$5-$A104+1)))*$C157))</f>
        <v>0</v>
      </c>
      <c r="AR157" s="186">
        <f ca="1">IF(AR$5-$I$5&lt;$A104-1," ",IF(AR$5-$I$5+1&gt;'Primary Inputs Alt'!$C$17,0,(SUM(OFFSET($I$77,0,AR$5-$I$5-$A104+1)))*$C157))</f>
        <v>0</v>
      </c>
      <c r="AS157" s="186">
        <f ca="1">IF(AS$5-$I$5&lt;$A104-1," ",IF(AS$5-$I$5+1&gt;'Primary Inputs Alt'!$C$17,0,(SUM(OFFSET($I$77,0,AS$5-$I$5-$A104+1)))*$C157))</f>
        <v>0</v>
      </c>
      <c r="AT157" s="186">
        <f ca="1">IF(AT$5-$I$5&lt;$A104-1," ",IF(AT$5-$I$5+1&gt;'Primary Inputs Alt'!$C$17,0,(SUM(OFFSET($I$77,0,AT$5-$I$5-$A104+1)))*$C157))</f>
        <v>0</v>
      </c>
      <c r="AU157" s="186">
        <f ca="1">IF(AU$5-$I$5&lt;$A104-1," ",IF(AU$5-$I$5+1&gt;'Primary Inputs Alt'!$C$17,0,(SUM(OFFSET($I$77,0,AU$5-$I$5-$A104+1)))*$C157))</f>
        <v>0</v>
      </c>
      <c r="AV157" s="186">
        <f ca="1">IF(AV$5-$I$5&lt;$A104-1," ",IF(AV$5-$I$5+1&gt;'Primary Inputs Alt'!$C$17,0,(SUM(OFFSET($I$77,0,AV$5-$I$5-$A104+1)))*$C157))</f>
        <v>0</v>
      </c>
      <c r="AW157" s="186">
        <f ca="1">IF(AW$5-$I$5&lt;$A104-1," ",IF(AW$5-$I$5+1&gt;'Primary Inputs Alt'!$C$17,0,(SUM(OFFSET($I$77,0,AW$5-$I$5-$A104+1)))*$C157))</f>
        <v>0</v>
      </c>
      <c r="AX157" s="186">
        <f ca="1">IF(AX$5-$I$5&lt;$A104-1," ",IF(AX$5-$I$5+1&gt;'Primary Inputs Alt'!$C$17,0,(SUM(OFFSET($I$77,0,AX$5-$I$5-$A104+1)))*$C157))</f>
        <v>0</v>
      </c>
      <c r="AY157" s="186">
        <f ca="1">IF(AY$5-$I$5&lt;$A104-1," ",IF(AY$5-$I$5+1&gt;'Primary Inputs Alt'!$C$17,0,(SUM(OFFSET($I$77,0,AY$5-$I$5-$A104+1)))*$C157))</f>
        <v>0</v>
      </c>
      <c r="AZ157" s="186">
        <f ca="1">IF(AZ$5-$I$5&lt;$A104-1," ",IF(AZ$5-$I$5+1&gt;'Primary Inputs Alt'!$C$17,0,(SUM(OFFSET($I$77,0,AZ$5-$I$5-$A104+1)))*$C157))</f>
        <v>0</v>
      </c>
      <c r="BA157" s="186">
        <f ca="1">IF(BA$5-$I$5&lt;$A104-1," ",IF(BA$5-$I$5+1&gt;'Primary Inputs Alt'!$C$17,0,(SUM(OFFSET($I$77,0,BA$5-$I$5-$A104+1)))*$C157))</f>
        <v>0</v>
      </c>
      <c r="BB157" s="186">
        <f ca="1">IF(BB$5-$I$5&lt;$A104-1," ",IF(BB$5-$I$5+1&gt;'Primary Inputs Alt'!$C$17,0,(SUM(OFFSET($I$77,0,BB$5-$I$5-$A104+1)))*$C157))</f>
        <v>0</v>
      </c>
      <c r="BC157" s="186">
        <f ca="1">IF(BC$5-$I$5&lt;$A104-1," ",IF(BC$5-$I$5+1&gt;'Primary Inputs Alt'!$C$17,0,(SUM(OFFSET($I$77,0,BC$5-$I$5-$A104+1)))*$C157))</f>
        <v>0</v>
      </c>
      <c r="BD157" s="186">
        <f ca="1">IF(BD$5-$I$5&lt;$A104-1," ",IF(BD$5-$I$5+1&gt;'Primary Inputs Alt'!$C$17,0,(SUM(OFFSET($I$77,0,BD$5-$I$5-$A104+1)))*$C157))</f>
        <v>0</v>
      </c>
      <c r="BE157" s="186">
        <f ca="1">IF(BE$5-$I$5&lt;$A104-1," ",IF(BE$5-$I$5+1&gt;'Primary Inputs Alt'!$C$17,0,(SUM(OFFSET($I$77,0,BE$5-$I$5-$A104+1)))*$C157))</f>
        <v>0</v>
      </c>
      <c r="BF157" s="186">
        <f ca="1">IF(BF$5-$I$5&lt;$A104-1," ",IF(BF$5-$I$5+1&gt;'Primary Inputs Alt'!$C$17,0,(SUM(OFFSET($I$77,0,BF$5-$I$5-$A104+1)))*$C157))</f>
        <v>0</v>
      </c>
    </row>
    <row r="158" spans="2:58">
      <c r="B158" s="134" t="s">
        <v>197</v>
      </c>
      <c r="C158" s="134">
        <f t="shared" ca="1" si="5"/>
        <v>0</v>
      </c>
      <c r="I158" s="186" t="str">
        <f ca="1">IF(I$5-$I$5&lt;$A105-1," ",IF(I$5-$I$5+1&gt;'Primary Inputs Alt'!$C$17,0,(SUM(OFFSET($I$77,0,I$5-$I$5-$A105+1)))*$C158))</f>
        <v xml:space="preserve"> </v>
      </c>
      <c r="J158" s="186" t="str">
        <f ca="1">IF(J$5-$I$5&lt;$A105-1," ",IF(J$5-$I$5+1&gt;'Primary Inputs Alt'!$C$17,0,(SUM(OFFSET($I$77,0,J$5-$I$5-$A105+1)))*$C158))</f>
        <v xml:space="preserve"> </v>
      </c>
      <c r="K158" s="186" t="str">
        <f ca="1">IF(K$5-$I$5&lt;$A105-1," ",IF(K$5-$I$5+1&gt;'Primary Inputs Alt'!$C$17,0,(SUM(OFFSET($I$77,0,K$5-$I$5-$A105+1)))*$C158))</f>
        <v xml:space="preserve"> </v>
      </c>
      <c r="L158" s="186" t="str">
        <f ca="1">IF(L$5-$I$5&lt;$A105-1," ",IF(L$5-$I$5+1&gt;'Primary Inputs Alt'!$C$17,0,(SUM(OFFSET($I$77,0,L$5-$I$5-$A105+1)))*$C158))</f>
        <v xml:space="preserve"> </v>
      </c>
      <c r="M158" s="186" t="str">
        <f ca="1">IF(M$5-$I$5&lt;$A105-1," ",IF(M$5-$I$5+1&gt;'Primary Inputs Alt'!$C$17,0,(SUM(OFFSET($I$77,0,M$5-$I$5-$A105+1)))*$C158))</f>
        <v xml:space="preserve"> </v>
      </c>
      <c r="N158" s="186" t="str">
        <f ca="1">IF(N$5-$I$5&lt;$A105-1," ",IF(N$5-$I$5+1&gt;'Primary Inputs Alt'!$C$17,0,(SUM(OFFSET($I$77,0,N$5-$I$5-$A105+1)))*$C158))</f>
        <v xml:space="preserve"> </v>
      </c>
      <c r="O158" s="186" t="str">
        <f ca="1">IF(O$5-$I$5&lt;$A105-1," ",IF(O$5-$I$5+1&gt;'Primary Inputs Alt'!$C$17,0,(SUM(OFFSET($I$77,0,O$5-$I$5-$A105+1)))*$C158))</f>
        <v xml:space="preserve"> </v>
      </c>
      <c r="P158" s="186" t="str">
        <f ca="1">IF(P$5-$I$5&lt;$A105-1," ",IF(P$5-$I$5+1&gt;'Primary Inputs Alt'!$C$17,0,(SUM(OFFSET($I$77,0,P$5-$I$5-$A105+1)))*$C158))</f>
        <v xml:space="preserve"> </v>
      </c>
      <c r="Q158" s="186" t="str">
        <f ca="1">IF(Q$5-$I$5&lt;$A105-1," ",IF(Q$5-$I$5+1&gt;'Primary Inputs Alt'!$C$17,0,(SUM(OFFSET($I$77,0,Q$5-$I$5-$A105+1)))*$C158))</f>
        <v xml:space="preserve"> </v>
      </c>
      <c r="R158" s="186" t="str">
        <f ca="1">IF(R$5-$I$5&lt;$A105-1," ",IF(R$5-$I$5+1&gt;'Primary Inputs Alt'!$C$17,0,(SUM(OFFSET($I$77,0,R$5-$I$5-$A105+1)))*$C158))</f>
        <v xml:space="preserve"> </v>
      </c>
      <c r="S158" s="186" t="str">
        <f ca="1">IF(S$5-$I$5&lt;$A105-1," ",IF(S$5-$I$5+1&gt;'Primary Inputs Alt'!$C$17,0,(SUM(OFFSET($I$77,0,S$5-$I$5-$A105+1)))*$C158))</f>
        <v xml:space="preserve"> </v>
      </c>
      <c r="T158" s="186" t="str">
        <f ca="1">IF(T$5-$I$5&lt;$A105-1," ",IF(T$5-$I$5+1&gt;'Primary Inputs Alt'!$C$17,0,(SUM(OFFSET($I$77,0,T$5-$I$5-$A105+1)))*$C158))</f>
        <v xml:space="preserve"> </v>
      </c>
      <c r="U158" s="186" t="str">
        <f ca="1">IF(U$5-$I$5&lt;$A105-1," ",IF(U$5-$I$5+1&gt;'Primary Inputs Alt'!$C$17,0,(SUM(OFFSET($I$77,0,U$5-$I$5-$A105+1)))*$C158))</f>
        <v xml:space="preserve"> </v>
      </c>
      <c r="V158" s="186" t="str">
        <f ca="1">IF(V$5-$I$5&lt;$A105-1," ",IF(V$5-$I$5+1&gt;'Primary Inputs Alt'!$C$17,0,(SUM(OFFSET($I$77,0,V$5-$I$5-$A105+1)))*$C158))</f>
        <v xml:space="preserve"> </v>
      </c>
      <c r="W158" s="186" t="str">
        <f ca="1">IF(W$5-$I$5&lt;$A105-1," ",IF(W$5-$I$5+1&gt;'Primary Inputs Alt'!$C$17,0,(SUM(OFFSET($I$77,0,W$5-$I$5-$A105+1)))*$C158))</f>
        <v xml:space="preserve"> </v>
      </c>
      <c r="X158" s="186" t="str">
        <f ca="1">IF(X$5-$I$5&lt;$A105-1," ",IF(X$5-$I$5+1&gt;'Primary Inputs Alt'!$C$17,0,(SUM(OFFSET($I$77,0,X$5-$I$5-$A105+1)))*$C158))</f>
        <v xml:space="preserve"> </v>
      </c>
      <c r="Y158" s="186" t="str">
        <f ca="1">IF(Y$5-$I$5&lt;$A105-1," ",IF(Y$5-$I$5+1&gt;'Primary Inputs Alt'!$C$17,0,(SUM(OFFSET($I$77,0,Y$5-$I$5-$A105+1)))*$C158))</f>
        <v xml:space="preserve"> </v>
      </c>
      <c r="Z158" s="186" t="str">
        <f ca="1">IF(Z$5-$I$5&lt;$A105-1," ",IF(Z$5-$I$5+1&gt;'Primary Inputs Alt'!$C$17,0,(SUM(OFFSET($I$77,0,Z$5-$I$5-$A105+1)))*$C158))</f>
        <v xml:space="preserve"> </v>
      </c>
      <c r="AA158" s="186" t="str">
        <f ca="1">IF(AA$5-$I$5&lt;$A105-1," ",IF(AA$5-$I$5+1&gt;'Primary Inputs Alt'!$C$17,0,(SUM(OFFSET($I$77,0,AA$5-$I$5-$A105+1)))*$C158))</f>
        <v xml:space="preserve"> </v>
      </c>
      <c r="AB158" s="186" t="str">
        <f ca="1">IF(AB$5-$I$5&lt;$A105-1," ",IF(AB$5-$I$5+1&gt;'Primary Inputs Alt'!$C$17,0,(SUM(OFFSET($I$77,0,AB$5-$I$5-$A105+1)))*$C158))</f>
        <v xml:space="preserve"> </v>
      </c>
      <c r="AC158" s="186" t="str">
        <f ca="1">IF(AC$5-$I$5&lt;$A105-1," ",IF(AC$5-$I$5+1&gt;'Primary Inputs Alt'!$C$17,0,(SUM(OFFSET($I$77,0,AC$5-$I$5-$A105+1)))*$C158))</f>
        <v xml:space="preserve"> </v>
      </c>
      <c r="AD158" s="186" t="str">
        <f ca="1">IF(AD$5-$I$5&lt;$A105-1," ",IF(AD$5-$I$5+1&gt;'Primary Inputs Alt'!$C$17,0,(SUM(OFFSET($I$77,0,AD$5-$I$5-$A105+1)))*$C158))</f>
        <v xml:space="preserve"> </v>
      </c>
      <c r="AE158" s="186" t="str">
        <f ca="1">IF(AE$5-$I$5&lt;$A105-1," ",IF(AE$5-$I$5+1&gt;'Primary Inputs Alt'!$C$17,0,(SUM(OFFSET($I$77,0,AE$5-$I$5-$A105+1)))*$C158))</f>
        <v xml:space="preserve"> </v>
      </c>
      <c r="AF158" s="186" t="str">
        <f ca="1">IF(AF$5-$I$5&lt;$A105-1," ",IF(AF$5-$I$5+1&gt;'Primary Inputs Alt'!$C$17,0,(SUM(OFFSET($I$77,0,AF$5-$I$5-$A105+1)))*$C158))</f>
        <v xml:space="preserve"> </v>
      </c>
      <c r="AG158" s="186">
        <f ca="1">IF(AG$5-$I$5&lt;$A105-1," ",IF(AG$5-$I$5+1&gt;'Primary Inputs Alt'!$C$17,0,(SUM(OFFSET($I$77,0,AG$5-$I$5-$A105+1)))*$C158))</f>
        <v>0</v>
      </c>
      <c r="AH158" s="186">
        <f ca="1">IF(AH$5-$I$5&lt;$A105-1," ",IF(AH$5-$I$5+1&gt;'Primary Inputs Alt'!$C$17,0,(SUM(OFFSET($I$77,0,AH$5-$I$5-$A105+1)))*$C158))</f>
        <v>0</v>
      </c>
      <c r="AI158" s="186">
        <f ca="1">IF(AI$5-$I$5&lt;$A105-1," ",IF(AI$5-$I$5+1&gt;'Primary Inputs Alt'!$C$17,0,(SUM(OFFSET($I$77,0,AI$5-$I$5-$A105+1)))*$C158))</f>
        <v>0</v>
      </c>
      <c r="AJ158" s="186">
        <f ca="1">IF(AJ$5-$I$5&lt;$A105-1," ",IF(AJ$5-$I$5+1&gt;'Primary Inputs Alt'!$C$17,0,(SUM(OFFSET($I$77,0,AJ$5-$I$5-$A105+1)))*$C158))</f>
        <v>0</v>
      </c>
      <c r="AK158" s="186">
        <f ca="1">IF(AK$5-$I$5&lt;$A105-1," ",IF(AK$5-$I$5+1&gt;'Primary Inputs Alt'!$C$17,0,(SUM(OFFSET($I$77,0,AK$5-$I$5-$A105+1)))*$C158))</f>
        <v>0</v>
      </c>
      <c r="AL158" s="186">
        <f ca="1">IF(AL$5-$I$5&lt;$A105-1," ",IF(AL$5-$I$5+1&gt;'Primary Inputs Alt'!$C$17,0,(SUM(OFFSET($I$77,0,AL$5-$I$5-$A105+1)))*$C158))</f>
        <v>0</v>
      </c>
      <c r="AM158" s="186">
        <f ca="1">IF(AM$5-$I$5&lt;$A105-1," ",IF(AM$5-$I$5+1&gt;'Primary Inputs Alt'!$C$17,0,(SUM(OFFSET($I$77,0,AM$5-$I$5-$A105+1)))*$C158))</f>
        <v>0</v>
      </c>
      <c r="AN158" s="186">
        <f ca="1">IF(AN$5-$I$5&lt;$A105-1," ",IF(AN$5-$I$5+1&gt;'Primary Inputs Alt'!$C$17,0,(SUM(OFFSET($I$77,0,AN$5-$I$5-$A105+1)))*$C158))</f>
        <v>0</v>
      </c>
      <c r="AO158" s="186">
        <f ca="1">IF(AO$5-$I$5&lt;$A105-1," ",IF(AO$5-$I$5+1&gt;'Primary Inputs Alt'!$C$17,0,(SUM(OFFSET($I$77,0,AO$5-$I$5-$A105+1)))*$C158))</f>
        <v>0</v>
      </c>
      <c r="AP158" s="186">
        <f ca="1">IF(AP$5-$I$5&lt;$A105-1," ",IF(AP$5-$I$5+1&gt;'Primary Inputs Alt'!$C$17,0,(SUM(OFFSET($I$77,0,AP$5-$I$5-$A105+1)))*$C158))</f>
        <v>0</v>
      </c>
      <c r="AQ158" s="186">
        <f ca="1">IF(AQ$5-$I$5&lt;$A105-1," ",IF(AQ$5-$I$5+1&gt;'Primary Inputs Alt'!$C$17,0,(SUM(OFFSET($I$77,0,AQ$5-$I$5-$A105+1)))*$C158))</f>
        <v>0</v>
      </c>
      <c r="AR158" s="186">
        <f ca="1">IF(AR$5-$I$5&lt;$A105-1," ",IF(AR$5-$I$5+1&gt;'Primary Inputs Alt'!$C$17,0,(SUM(OFFSET($I$77,0,AR$5-$I$5-$A105+1)))*$C158))</f>
        <v>0</v>
      </c>
      <c r="AS158" s="186">
        <f ca="1">IF(AS$5-$I$5&lt;$A105-1," ",IF(AS$5-$I$5+1&gt;'Primary Inputs Alt'!$C$17,0,(SUM(OFFSET($I$77,0,AS$5-$I$5-$A105+1)))*$C158))</f>
        <v>0</v>
      </c>
      <c r="AT158" s="186">
        <f ca="1">IF(AT$5-$I$5&lt;$A105-1," ",IF(AT$5-$I$5+1&gt;'Primary Inputs Alt'!$C$17,0,(SUM(OFFSET($I$77,0,AT$5-$I$5-$A105+1)))*$C158))</f>
        <v>0</v>
      </c>
      <c r="AU158" s="186">
        <f ca="1">IF(AU$5-$I$5&lt;$A105-1," ",IF(AU$5-$I$5+1&gt;'Primary Inputs Alt'!$C$17,0,(SUM(OFFSET($I$77,0,AU$5-$I$5-$A105+1)))*$C158))</f>
        <v>0</v>
      </c>
      <c r="AV158" s="186">
        <f ca="1">IF(AV$5-$I$5&lt;$A105-1," ",IF(AV$5-$I$5+1&gt;'Primary Inputs Alt'!$C$17,0,(SUM(OFFSET($I$77,0,AV$5-$I$5-$A105+1)))*$C158))</f>
        <v>0</v>
      </c>
      <c r="AW158" s="186">
        <f ca="1">IF(AW$5-$I$5&lt;$A105-1," ",IF(AW$5-$I$5+1&gt;'Primary Inputs Alt'!$C$17,0,(SUM(OFFSET($I$77,0,AW$5-$I$5-$A105+1)))*$C158))</f>
        <v>0</v>
      </c>
      <c r="AX158" s="186">
        <f ca="1">IF(AX$5-$I$5&lt;$A105-1," ",IF(AX$5-$I$5+1&gt;'Primary Inputs Alt'!$C$17,0,(SUM(OFFSET($I$77,0,AX$5-$I$5-$A105+1)))*$C158))</f>
        <v>0</v>
      </c>
      <c r="AY158" s="186">
        <f ca="1">IF(AY$5-$I$5&lt;$A105-1," ",IF(AY$5-$I$5+1&gt;'Primary Inputs Alt'!$C$17,0,(SUM(OFFSET($I$77,0,AY$5-$I$5-$A105+1)))*$C158))</f>
        <v>0</v>
      </c>
      <c r="AZ158" s="186">
        <f ca="1">IF(AZ$5-$I$5&lt;$A105-1," ",IF(AZ$5-$I$5+1&gt;'Primary Inputs Alt'!$C$17,0,(SUM(OFFSET($I$77,0,AZ$5-$I$5-$A105+1)))*$C158))</f>
        <v>0</v>
      </c>
      <c r="BA158" s="186">
        <f ca="1">IF(BA$5-$I$5&lt;$A105-1," ",IF(BA$5-$I$5+1&gt;'Primary Inputs Alt'!$C$17,0,(SUM(OFFSET($I$77,0,BA$5-$I$5-$A105+1)))*$C158))</f>
        <v>0</v>
      </c>
      <c r="BB158" s="186">
        <f ca="1">IF(BB$5-$I$5&lt;$A105-1," ",IF(BB$5-$I$5+1&gt;'Primary Inputs Alt'!$C$17,0,(SUM(OFFSET($I$77,0,BB$5-$I$5-$A105+1)))*$C158))</f>
        <v>0</v>
      </c>
      <c r="BC158" s="186">
        <f ca="1">IF(BC$5-$I$5&lt;$A105-1," ",IF(BC$5-$I$5+1&gt;'Primary Inputs Alt'!$C$17,0,(SUM(OFFSET($I$77,0,BC$5-$I$5-$A105+1)))*$C158))</f>
        <v>0</v>
      </c>
      <c r="BD158" s="186">
        <f ca="1">IF(BD$5-$I$5&lt;$A105-1," ",IF(BD$5-$I$5+1&gt;'Primary Inputs Alt'!$C$17,0,(SUM(OFFSET($I$77,0,BD$5-$I$5-$A105+1)))*$C158))</f>
        <v>0</v>
      </c>
      <c r="BE158" s="186">
        <f ca="1">IF(BE$5-$I$5&lt;$A105-1," ",IF(BE$5-$I$5+1&gt;'Primary Inputs Alt'!$C$17,0,(SUM(OFFSET($I$77,0,BE$5-$I$5-$A105+1)))*$C158))</f>
        <v>0</v>
      </c>
      <c r="BF158" s="186">
        <f ca="1">IF(BF$5-$I$5&lt;$A105-1," ",IF(BF$5-$I$5+1&gt;'Primary Inputs Alt'!$C$17,0,(SUM(OFFSET($I$77,0,BF$5-$I$5-$A105+1)))*$C158))</f>
        <v>0</v>
      </c>
    </row>
    <row r="159" spans="2:58">
      <c r="B159" s="134" t="s">
        <v>198</v>
      </c>
      <c r="C159" s="134">
        <f t="shared" ca="1" si="5"/>
        <v>0</v>
      </c>
      <c r="I159" s="186" t="str">
        <f ca="1">IF(I$5-$I$5&lt;$A106-1," ",IF(I$5-$I$5+1&gt;'Primary Inputs Alt'!$C$17,0,(SUM(OFFSET($I$77,0,I$5-$I$5-$A106+1)))*$C159))</f>
        <v xml:space="preserve"> </v>
      </c>
      <c r="J159" s="186" t="str">
        <f ca="1">IF(J$5-$I$5&lt;$A106-1," ",IF(J$5-$I$5+1&gt;'Primary Inputs Alt'!$C$17,0,(SUM(OFFSET($I$77,0,J$5-$I$5-$A106+1)))*$C159))</f>
        <v xml:space="preserve"> </v>
      </c>
      <c r="K159" s="186" t="str">
        <f ca="1">IF(K$5-$I$5&lt;$A106-1," ",IF(K$5-$I$5+1&gt;'Primary Inputs Alt'!$C$17,0,(SUM(OFFSET($I$77,0,K$5-$I$5-$A106+1)))*$C159))</f>
        <v xml:space="preserve"> </v>
      </c>
      <c r="L159" s="186" t="str">
        <f ca="1">IF(L$5-$I$5&lt;$A106-1," ",IF(L$5-$I$5+1&gt;'Primary Inputs Alt'!$C$17,0,(SUM(OFFSET($I$77,0,L$5-$I$5-$A106+1)))*$C159))</f>
        <v xml:space="preserve"> </v>
      </c>
      <c r="M159" s="186" t="str">
        <f ca="1">IF(M$5-$I$5&lt;$A106-1," ",IF(M$5-$I$5+1&gt;'Primary Inputs Alt'!$C$17,0,(SUM(OFFSET($I$77,0,M$5-$I$5-$A106+1)))*$C159))</f>
        <v xml:space="preserve"> </v>
      </c>
      <c r="N159" s="186" t="str">
        <f ca="1">IF(N$5-$I$5&lt;$A106-1," ",IF(N$5-$I$5+1&gt;'Primary Inputs Alt'!$C$17,0,(SUM(OFFSET($I$77,0,N$5-$I$5-$A106+1)))*$C159))</f>
        <v xml:space="preserve"> </v>
      </c>
      <c r="O159" s="186" t="str">
        <f ca="1">IF(O$5-$I$5&lt;$A106-1," ",IF(O$5-$I$5+1&gt;'Primary Inputs Alt'!$C$17,0,(SUM(OFFSET($I$77,0,O$5-$I$5-$A106+1)))*$C159))</f>
        <v xml:space="preserve"> </v>
      </c>
      <c r="P159" s="186" t="str">
        <f ca="1">IF(P$5-$I$5&lt;$A106-1," ",IF(P$5-$I$5+1&gt;'Primary Inputs Alt'!$C$17,0,(SUM(OFFSET($I$77,0,P$5-$I$5-$A106+1)))*$C159))</f>
        <v xml:space="preserve"> </v>
      </c>
      <c r="Q159" s="186" t="str">
        <f ca="1">IF(Q$5-$I$5&lt;$A106-1," ",IF(Q$5-$I$5+1&gt;'Primary Inputs Alt'!$C$17,0,(SUM(OFFSET($I$77,0,Q$5-$I$5-$A106+1)))*$C159))</f>
        <v xml:space="preserve"> </v>
      </c>
      <c r="R159" s="186" t="str">
        <f ca="1">IF(R$5-$I$5&lt;$A106-1," ",IF(R$5-$I$5+1&gt;'Primary Inputs Alt'!$C$17,0,(SUM(OFFSET($I$77,0,R$5-$I$5-$A106+1)))*$C159))</f>
        <v xml:space="preserve"> </v>
      </c>
      <c r="S159" s="186" t="str">
        <f ca="1">IF(S$5-$I$5&lt;$A106-1," ",IF(S$5-$I$5+1&gt;'Primary Inputs Alt'!$C$17,0,(SUM(OFFSET($I$77,0,S$5-$I$5-$A106+1)))*$C159))</f>
        <v xml:space="preserve"> </v>
      </c>
      <c r="T159" s="186" t="str">
        <f ca="1">IF(T$5-$I$5&lt;$A106-1," ",IF(T$5-$I$5+1&gt;'Primary Inputs Alt'!$C$17,0,(SUM(OFFSET($I$77,0,T$5-$I$5-$A106+1)))*$C159))</f>
        <v xml:space="preserve"> </v>
      </c>
      <c r="U159" s="186" t="str">
        <f ca="1">IF(U$5-$I$5&lt;$A106-1," ",IF(U$5-$I$5+1&gt;'Primary Inputs Alt'!$C$17,0,(SUM(OFFSET($I$77,0,U$5-$I$5-$A106+1)))*$C159))</f>
        <v xml:space="preserve"> </v>
      </c>
      <c r="V159" s="186" t="str">
        <f ca="1">IF(V$5-$I$5&lt;$A106-1," ",IF(V$5-$I$5+1&gt;'Primary Inputs Alt'!$C$17,0,(SUM(OFFSET($I$77,0,V$5-$I$5-$A106+1)))*$C159))</f>
        <v xml:space="preserve"> </v>
      </c>
      <c r="W159" s="186" t="str">
        <f ca="1">IF(W$5-$I$5&lt;$A106-1," ",IF(W$5-$I$5+1&gt;'Primary Inputs Alt'!$C$17,0,(SUM(OFFSET($I$77,0,W$5-$I$5-$A106+1)))*$C159))</f>
        <v xml:space="preserve"> </v>
      </c>
      <c r="X159" s="186" t="str">
        <f ca="1">IF(X$5-$I$5&lt;$A106-1," ",IF(X$5-$I$5+1&gt;'Primary Inputs Alt'!$C$17,0,(SUM(OFFSET($I$77,0,X$5-$I$5-$A106+1)))*$C159))</f>
        <v xml:space="preserve"> </v>
      </c>
      <c r="Y159" s="186" t="str">
        <f ca="1">IF(Y$5-$I$5&lt;$A106-1," ",IF(Y$5-$I$5+1&gt;'Primary Inputs Alt'!$C$17,0,(SUM(OFFSET($I$77,0,Y$5-$I$5-$A106+1)))*$C159))</f>
        <v xml:space="preserve"> </v>
      </c>
      <c r="Z159" s="186" t="str">
        <f ca="1">IF(Z$5-$I$5&lt;$A106-1," ",IF(Z$5-$I$5+1&gt;'Primary Inputs Alt'!$C$17,0,(SUM(OFFSET($I$77,0,Z$5-$I$5-$A106+1)))*$C159))</f>
        <v xml:space="preserve"> </v>
      </c>
      <c r="AA159" s="186" t="str">
        <f ca="1">IF(AA$5-$I$5&lt;$A106-1," ",IF(AA$5-$I$5+1&gt;'Primary Inputs Alt'!$C$17,0,(SUM(OFFSET($I$77,0,AA$5-$I$5-$A106+1)))*$C159))</f>
        <v xml:space="preserve"> </v>
      </c>
      <c r="AB159" s="186" t="str">
        <f ca="1">IF(AB$5-$I$5&lt;$A106-1," ",IF(AB$5-$I$5+1&gt;'Primary Inputs Alt'!$C$17,0,(SUM(OFFSET($I$77,0,AB$5-$I$5-$A106+1)))*$C159))</f>
        <v xml:space="preserve"> </v>
      </c>
      <c r="AC159" s="186" t="str">
        <f ca="1">IF(AC$5-$I$5&lt;$A106-1," ",IF(AC$5-$I$5+1&gt;'Primary Inputs Alt'!$C$17,0,(SUM(OFFSET($I$77,0,AC$5-$I$5-$A106+1)))*$C159))</f>
        <v xml:space="preserve"> </v>
      </c>
      <c r="AD159" s="186" t="str">
        <f ca="1">IF(AD$5-$I$5&lt;$A106-1," ",IF(AD$5-$I$5+1&gt;'Primary Inputs Alt'!$C$17,0,(SUM(OFFSET($I$77,0,AD$5-$I$5-$A106+1)))*$C159))</f>
        <v xml:space="preserve"> </v>
      </c>
      <c r="AE159" s="186" t="str">
        <f ca="1">IF(AE$5-$I$5&lt;$A106-1," ",IF(AE$5-$I$5+1&gt;'Primary Inputs Alt'!$C$17,0,(SUM(OFFSET($I$77,0,AE$5-$I$5-$A106+1)))*$C159))</f>
        <v xml:space="preserve"> </v>
      </c>
      <c r="AF159" s="186" t="str">
        <f ca="1">IF(AF$5-$I$5&lt;$A106-1," ",IF(AF$5-$I$5+1&gt;'Primary Inputs Alt'!$C$17,0,(SUM(OFFSET($I$77,0,AF$5-$I$5-$A106+1)))*$C159))</f>
        <v xml:space="preserve"> </v>
      </c>
      <c r="AG159" s="186" t="str">
        <f ca="1">IF(AG$5-$I$5&lt;$A106-1," ",IF(AG$5-$I$5+1&gt;'Primary Inputs Alt'!$C$17,0,(SUM(OFFSET($I$77,0,AG$5-$I$5-$A106+1)))*$C159))</f>
        <v xml:space="preserve"> </v>
      </c>
      <c r="AH159" s="186">
        <f ca="1">IF(AH$5-$I$5&lt;$A106-1," ",IF(AH$5-$I$5+1&gt;'Primary Inputs Alt'!$C$17,0,(SUM(OFFSET($I$77,0,AH$5-$I$5-$A106+1)))*$C159))</f>
        <v>0</v>
      </c>
      <c r="AI159" s="186">
        <f ca="1">IF(AI$5-$I$5&lt;$A106-1," ",IF(AI$5-$I$5+1&gt;'Primary Inputs Alt'!$C$17,0,(SUM(OFFSET($I$77,0,AI$5-$I$5-$A106+1)))*$C159))</f>
        <v>0</v>
      </c>
      <c r="AJ159" s="186">
        <f ca="1">IF(AJ$5-$I$5&lt;$A106-1," ",IF(AJ$5-$I$5+1&gt;'Primary Inputs Alt'!$C$17,0,(SUM(OFFSET($I$77,0,AJ$5-$I$5-$A106+1)))*$C159))</f>
        <v>0</v>
      </c>
      <c r="AK159" s="186">
        <f ca="1">IF(AK$5-$I$5&lt;$A106-1," ",IF(AK$5-$I$5+1&gt;'Primary Inputs Alt'!$C$17,0,(SUM(OFFSET($I$77,0,AK$5-$I$5-$A106+1)))*$C159))</f>
        <v>0</v>
      </c>
      <c r="AL159" s="186">
        <f ca="1">IF(AL$5-$I$5&lt;$A106-1," ",IF(AL$5-$I$5+1&gt;'Primary Inputs Alt'!$C$17,0,(SUM(OFFSET($I$77,0,AL$5-$I$5-$A106+1)))*$C159))</f>
        <v>0</v>
      </c>
      <c r="AM159" s="186">
        <f ca="1">IF(AM$5-$I$5&lt;$A106-1," ",IF(AM$5-$I$5+1&gt;'Primary Inputs Alt'!$C$17,0,(SUM(OFFSET($I$77,0,AM$5-$I$5-$A106+1)))*$C159))</f>
        <v>0</v>
      </c>
      <c r="AN159" s="186">
        <f ca="1">IF(AN$5-$I$5&lt;$A106-1," ",IF(AN$5-$I$5+1&gt;'Primary Inputs Alt'!$C$17,0,(SUM(OFFSET($I$77,0,AN$5-$I$5-$A106+1)))*$C159))</f>
        <v>0</v>
      </c>
      <c r="AO159" s="186">
        <f ca="1">IF(AO$5-$I$5&lt;$A106-1," ",IF(AO$5-$I$5+1&gt;'Primary Inputs Alt'!$C$17,0,(SUM(OFFSET($I$77,0,AO$5-$I$5-$A106+1)))*$C159))</f>
        <v>0</v>
      </c>
      <c r="AP159" s="186">
        <f ca="1">IF(AP$5-$I$5&lt;$A106-1," ",IF(AP$5-$I$5+1&gt;'Primary Inputs Alt'!$C$17,0,(SUM(OFFSET($I$77,0,AP$5-$I$5-$A106+1)))*$C159))</f>
        <v>0</v>
      </c>
      <c r="AQ159" s="186">
        <f ca="1">IF(AQ$5-$I$5&lt;$A106-1," ",IF(AQ$5-$I$5+1&gt;'Primary Inputs Alt'!$C$17,0,(SUM(OFFSET($I$77,0,AQ$5-$I$5-$A106+1)))*$C159))</f>
        <v>0</v>
      </c>
      <c r="AR159" s="186">
        <f ca="1">IF(AR$5-$I$5&lt;$A106-1," ",IF(AR$5-$I$5+1&gt;'Primary Inputs Alt'!$C$17,0,(SUM(OFFSET($I$77,0,AR$5-$I$5-$A106+1)))*$C159))</f>
        <v>0</v>
      </c>
      <c r="AS159" s="186">
        <f ca="1">IF(AS$5-$I$5&lt;$A106-1," ",IF(AS$5-$I$5+1&gt;'Primary Inputs Alt'!$C$17,0,(SUM(OFFSET($I$77,0,AS$5-$I$5-$A106+1)))*$C159))</f>
        <v>0</v>
      </c>
      <c r="AT159" s="186">
        <f ca="1">IF(AT$5-$I$5&lt;$A106-1," ",IF(AT$5-$I$5+1&gt;'Primary Inputs Alt'!$C$17,0,(SUM(OFFSET($I$77,0,AT$5-$I$5-$A106+1)))*$C159))</f>
        <v>0</v>
      </c>
      <c r="AU159" s="186">
        <f ca="1">IF(AU$5-$I$5&lt;$A106-1," ",IF(AU$5-$I$5+1&gt;'Primary Inputs Alt'!$C$17,0,(SUM(OFFSET($I$77,0,AU$5-$I$5-$A106+1)))*$C159))</f>
        <v>0</v>
      </c>
      <c r="AV159" s="186">
        <f ca="1">IF(AV$5-$I$5&lt;$A106-1," ",IF(AV$5-$I$5+1&gt;'Primary Inputs Alt'!$C$17,0,(SUM(OFFSET($I$77,0,AV$5-$I$5-$A106+1)))*$C159))</f>
        <v>0</v>
      </c>
      <c r="AW159" s="186">
        <f ca="1">IF(AW$5-$I$5&lt;$A106-1," ",IF(AW$5-$I$5+1&gt;'Primary Inputs Alt'!$C$17,0,(SUM(OFFSET($I$77,0,AW$5-$I$5-$A106+1)))*$C159))</f>
        <v>0</v>
      </c>
      <c r="AX159" s="186">
        <f ca="1">IF(AX$5-$I$5&lt;$A106-1," ",IF(AX$5-$I$5+1&gt;'Primary Inputs Alt'!$C$17,0,(SUM(OFFSET($I$77,0,AX$5-$I$5-$A106+1)))*$C159))</f>
        <v>0</v>
      </c>
      <c r="AY159" s="186">
        <f ca="1">IF(AY$5-$I$5&lt;$A106-1," ",IF(AY$5-$I$5+1&gt;'Primary Inputs Alt'!$C$17,0,(SUM(OFFSET($I$77,0,AY$5-$I$5-$A106+1)))*$C159))</f>
        <v>0</v>
      </c>
      <c r="AZ159" s="186">
        <f ca="1">IF(AZ$5-$I$5&lt;$A106-1," ",IF(AZ$5-$I$5+1&gt;'Primary Inputs Alt'!$C$17,0,(SUM(OFFSET($I$77,0,AZ$5-$I$5-$A106+1)))*$C159))</f>
        <v>0</v>
      </c>
      <c r="BA159" s="186">
        <f ca="1">IF(BA$5-$I$5&lt;$A106-1," ",IF(BA$5-$I$5+1&gt;'Primary Inputs Alt'!$C$17,0,(SUM(OFFSET($I$77,0,BA$5-$I$5-$A106+1)))*$C159))</f>
        <v>0</v>
      </c>
      <c r="BB159" s="186">
        <f ca="1">IF(BB$5-$I$5&lt;$A106-1," ",IF(BB$5-$I$5+1&gt;'Primary Inputs Alt'!$C$17,0,(SUM(OFFSET($I$77,0,BB$5-$I$5-$A106+1)))*$C159))</f>
        <v>0</v>
      </c>
      <c r="BC159" s="186">
        <f ca="1">IF(BC$5-$I$5&lt;$A106-1," ",IF(BC$5-$I$5+1&gt;'Primary Inputs Alt'!$C$17,0,(SUM(OFFSET($I$77,0,BC$5-$I$5-$A106+1)))*$C159))</f>
        <v>0</v>
      </c>
      <c r="BD159" s="186">
        <f ca="1">IF(BD$5-$I$5&lt;$A106-1," ",IF(BD$5-$I$5+1&gt;'Primary Inputs Alt'!$C$17,0,(SUM(OFFSET($I$77,0,BD$5-$I$5-$A106+1)))*$C159))</f>
        <v>0</v>
      </c>
      <c r="BE159" s="186">
        <f ca="1">IF(BE$5-$I$5&lt;$A106-1," ",IF(BE$5-$I$5+1&gt;'Primary Inputs Alt'!$C$17,0,(SUM(OFFSET($I$77,0,BE$5-$I$5-$A106+1)))*$C159))</f>
        <v>0</v>
      </c>
      <c r="BF159" s="186">
        <f ca="1">IF(BF$5-$I$5&lt;$A106-1," ",IF(BF$5-$I$5+1&gt;'Primary Inputs Alt'!$C$17,0,(SUM(OFFSET($I$77,0,BF$5-$I$5-$A106+1)))*$C159))</f>
        <v>0</v>
      </c>
    </row>
    <row r="160" spans="2:58">
      <c r="B160" s="134" t="s">
        <v>199</v>
      </c>
      <c r="C160" s="134">
        <f t="shared" ca="1" si="5"/>
        <v>0</v>
      </c>
      <c r="I160" s="186" t="str">
        <f ca="1">IF(I$5-$I$5&lt;$A107-1," ",IF(I$5-$I$5+1&gt;'Primary Inputs Alt'!$C$17,0,(SUM(OFFSET($I$77,0,I$5-$I$5-$A107+1)))*$C160))</f>
        <v xml:space="preserve"> </v>
      </c>
      <c r="J160" s="186" t="str">
        <f ca="1">IF(J$5-$I$5&lt;$A107-1," ",IF(J$5-$I$5+1&gt;'Primary Inputs Alt'!$C$17,0,(SUM(OFFSET($I$77,0,J$5-$I$5-$A107+1)))*$C160))</f>
        <v xml:space="preserve"> </v>
      </c>
      <c r="K160" s="186" t="str">
        <f ca="1">IF(K$5-$I$5&lt;$A107-1," ",IF(K$5-$I$5+1&gt;'Primary Inputs Alt'!$C$17,0,(SUM(OFFSET($I$77,0,K$5-$I$5-$A107+1)))*$C160))</f>
        <v xml:space="preserve"> </v>
      </c>
      <c r="L160" s="186" t="str">
        <f ca="1">IF(L$5-$I$5&lt;$A107-1," ",IF(L$5-$I$5+1&gt;'Primary Inputs Alt'!$C$17,0,(SUM(OFFSET($I$77,0,L$5-$I$5-$A107+1)))*$C160))</f>
        <v xml:space="preserve"> </v>
      </c>
      <c r="M160" s="186" t="str">
        <f ca="1">IF(M$5-$I$5&lt;$A107-1," ",IF(M$5-$I$5+1&gt;'Primary Inputs Alt'!$C$17,0,(SUM(OFFSET($I$77,0,M$5-$I$5-$A107+1)))*$C160))</f>
        <v xml:space="preserve"> </v>
      </c>
      <c r="N160" s="186" t="str">
        <f ca="1">IF(N$5-$I$5&lt;$A107-1," ",IF(N$5-$I$5+1&gt;'Primary Inputs Alt'!$C$17,0,(SUM(OFFSET($I$77,0,N$5-$I$5-$A107+1)))*$C160))</f>
        <v xml:space="preserve"> </v>
      </c>
      <c r="O160" s="186" t="str">
        <f ca="1">IF(O$5-$I$5&lt;$A107-1," ",IF(O$5-$I$5+1&gt;'Primary Inputs Alt'!$C$17,0,(SUM(OFFSET($I$77,0,O$5-$I$5-$A107+1)))*$C160))</f>
        <v xml:space="preserve"> </v>
      </c>
      <c r="P160" s="186" t="str">
        <f ca="1">IF(P$5-$I$5&lt;$A107-1," ",IF(P$5-$I$5+1&gt;'Primary Inputs Alt'!$C$17,0,(SUM(OFFSET($I$77,0,P$5-$I$5-$A107+1)))*$C160))</f>
        <v xml:space="preserve"> </v>
      </c>
      <c r="Q160" s="186" t="str">
        <f ca="1">IF(Q$5-$I$5&lt;$A107-1," ",IF(Q$5-$I$5+1&gt;'Primary Inputs Alt'!$C$17,0,(SUM(OFFSET($I$77,0,Q$5-$I$5-$A107+1)))*$C160))</f>
        <v xml:space="preserve"> </v>
      </c>
      <c r="R160" s="186" t="str">
        <f ca="1">IF(R$5-$I$5&lt;$A107-1," ",IF(R$5-$I$5+1&gt;'Primary Inputs Alt'!$C$17,0,(SUM(OFFSET($I$77,0,R$5-$I$5-$A107+1)))*$C160))</f>
        <v xml:space="preserve"> </v>
      </c>
      <c r="S160" s="186" t="str">
        <f ca="1">IF(S$5-$I$5&lt;$A107-1," ",IF(S$5-$I$5+1&gt;'Primary Inputs Alt'!$C$17,0,(SUM(OFFSET($I$77,0,S$5-$I$5-$A107+1)))*$C160))</f>
        <v xml:space="preserve"> </v>
      </c>
      <c r="T160" s="186" t="str">
        <f ca="1">IF(T$5-$I$5&lt;$A107-1," ",IF(T$5-$I$5+1&gt;'Primary Inputs Alt'!$C$17,0,(SUM(OFFSET($I$77,0,T$5-$I$5-$A107+1)))*$C160))</f>
        <v xml:space="preserve"> </v>
      </c>
      <c r="U160" s="186" t="str">
        <f ca="1">IF(U$5-$I$5&lt;$A107-1," ",IF(U$5-$I$5+1&gt;'Primary Inputs Alt'!$C$17,0,(SUM(OFFSET($I$77,0,U$5-$I$5-$A107+1)))*$C160))</f>
        <v xml:space="preserve"> </v>
      </c>
      <c r="V160" s="186" t="str">
        <f ca="1">IF(V$5-$I$5&lt;$A107-1," ",IF(V$5-$I$5+1&gt;'Primary Inputs Alt'!$C$17,0,(SUM(OFFSET($I$77,0,V$5-$I$5-$A107+1)))*$C160))</f>
        <v xml:space="preserve"> </v>
      </c>
      <c r="W160" s="186" t="str">
        <f ca="1">IF(W$5-$I$5&lt;$A107-1," ",IF(W$5-$I$5+1&gt;'Primary Inputs Alt'!$C$17,0,(SUM(OFFSET($I$77,0,W$5-$I$5-$A107+1)))*$C160))</f>
        <v xml:space="preserve"> </v>
      </c>
      <c r="X160" s="186" t="str">
        <f ca="1">IF(X$5-$I$5&lt;$A107-1," ",IF(X$5-$I$5+1&gt;'Primary Inputs Alt'!$C$17,0,(SUM(OFFSET($I$77,0,X$5-$I$5-$A107+1)))*$C160))</f>
        <v xml:space="preserve"> </v>
      </c>
      <c r="Y160" s="186" t="str">
        <f ca="1">IF(Y$5-$I$5&lt;$A107-1," ",IF(Y$5-$I$5+1&gt;'Primary Inputs Alt'!$C$17,0,(SUM(OFFSET($I$77,0,Y$5-$I$5-$A107+1)))*$C160))</f>
        <v xml:space="preserve"> </v>
      </c>
      <c r="Z160" s="186" t="str">
        <f ca="1">IF(Z$5-$I$5&lt;$A107-1," ",IF(Z$5-$I$5+1&gt;'Primary Inputs Alt'!$C$17,0,(SUM(OFFSET($I$77,0,Z$5-$I$5-$A107+1)))*$C160))</f>
        <v xml:space="preserve"> </v>
      </c>
      <c r="AA160" s="186" t="str">
        <f ca="1">IF(AA$5-$I$5&lt;$A107-1," ",IF(AA$5-$I$5+1&gt;'Primary Inputs Alt'!$C$17,0,(SUM(OFFSET($I$77,0,AA$5-$I$5-$A107+1)))*$C160))</f>
        <v xml:space="preserve"> </v>
      </c>
      <c r="AB160" s="186" t="str">
        <f ca="1">IF(AB$5-$I$5&lt;$A107-1," ",IF(AB$5-$I$5+1&gt;'Primary Inputs Alt'!$C$17,0,(SUM(OFFSET($I$77,0,AB$5-$I$5-$A107+1)))*$C160))</f>
        <v xml:space="preserve"> </v>
      </c>
      <c r="AC160" s="186" t="str">
        <f ca="1">IF(AC$5-$I$5&lt;$A107-1," ",IF(AC$5-$I$5+1&gt;'Primary Inputs Alt'!$C$17,0,(SUM(OFFSET($I$77,0,AC$5-$I$5-$A107+1)))*$C160))</f>
        <v xml:space="preserve"> </v>
      </c>
      <c r="AD160" s="186" t="str">
        <f ca="1">IF(AD$5-$I$5&lt;$A107-1," ",IF(AD$5-$I$5+1&gt;'Primary Inputs Alt'!$C$17,0,(SUM(OFFSET($I$77,0,AD$5-$I$5-$A107+1)))*$C160))</f>
        <v xml:space="preserve"> </v>
      </c>
      <c r="AE160" s="186" t="str">
        <f ca="1">IF(AE$5-$I$5&lt;$A107-1," ",IF(AE$5-$I$5+1&gt;'Primary Inputs Alt'!$C$17,0,(SUM(OFFSET($I$77,0,AE$5-$I$5-$A107+1)))*$C160))</f>
        <v xml:space="preserve"> </v>
      </c>
      <c r="AF160" s="186" t="str">
        <f ca="1">IF(AF$5-$I$5&lt;$A107-1," ",IF(AF$5-$I$5+1&gt;'Primary Inputs Alt'!$C$17,0,(SUM(OFFSET($I$77,0,AF$5-$I$5-$A107+1)))*$C160))</f>
        <v xml:space="preserve"> </v>
      </c>
      <c r="AG160" s="186" t="str">
        <f ca="1">IF(AG$5-$I$5&lt;$A107-1," ",IF(AG$5-$I$5+1&gt;'Primary Inputs Alt'!$C$17,0,(SUM(OFFSET($I$77,0,AG$5-$I$5-$A107+1)))*$C160))</f>
        <v xml:space="preserve"> </v>
      </c>
      <c r="AH160" s="186" t="str">
        <f ca="1">IF(AH$5-$I$5&lt;$A107-1," ",IF(AH$5-$I$5+1&gt;'Primary Inputs Alt'!$C$17,0,(SUM(OFFSET($I$77,0,AH$5-$I$5-$A107+1)))*$C160))</f>
        <v xml:space="preserve"> </v>
      </c>
      <c r="AI160" s="186">
        <f ca="1">IF(AI$5-$I$5&lt;$A107-1," ",IF(AI$5-$I$5+1&gt;'Primary Inputs Alt'!$C$17,0,(SUM(OFFSET($I$77,0,AI$5-$I$5-$A107+1)))*$C160))</f>
        <v>0</v>
      </c>
      <c r="AJ160" s="186">
        <f ca="1">IF(AJ$5-$I$5&lt;$A107-1," ",IF(AJ$5-$I$5+1&gt;'Primary Inputs Alt'!$C$17,0,(SUM(OFFSET($I$77,0,AJ$5-$I$5-$A107+1)))*$C160))</f>
        <v>0</v>
      </c>
      <c r="AK160" s="186">
        <f ca="1">IF(AK$5-$I$5&lt;$A107-1," ",IF(AK$5-$I$5+1&gt;'Primary Inputs Alt'!$C$17,0,(SUM(OFFSET($I$77,0,AK$5-$I$5-$A107+1)))*$C160))</f>
        <v>0</v>
      </c>
      <c r="AL160" s="186">
        <f ca="1">IF(AL$5-$I$5&lt;$A107-1," ",IF(AL$5-$I$5+1&gt;'Primary Inputs Alt'!$C$17,0,(SUM(OFFSET($I$77,0,AL$5-$I$5-$A107+1)))*$C160))</f>
        <v>0</v>
      </c>
      <c r="AM160" s="186">
        <f ca="1">IF(AM$5-$I$5&lt;$A107-1," ",IF(AM$5-$I$5+1&gt;'Primary Inputs Alt'!$C$17,0,(SUM(OFFSET($I$77,0,AM$5-$I$5-$A107+1)))*$C160))</f>
        <v>0</v>
      </c>
      <c r="AN160" s="186">
        <f ca="1">IF(AN$5-$I$5&lt;$A107-1," ",IF(AN$5-$I$5+1&gt;'Primary Inputs Alt'!$C$17,0,(SUM(OFFSET($I$77,0,AN$5-$I$5-$A107+1)))*$C160))</f>
        <v>0</v>
      </c>
      <c r="AO160" s="186">
        <f ca="1">IF(AO$5-$I$5&lt;$A107-1," ",IF(AO$5-$I$5+1&gt;'Primary Inputs Alt'!$C$17,0,(SUM(OFFSET($I$77,0,AO$5-$I$5-$A107+1)))*$C160))</f>
        <v>0</v>
      </c>
      <c r="AP160" s="186">
        <f ca="1">IF(AP$5-$I$5&lt;$A107-1," ",IF(AP$5-$I$5+1&gt;'Primary Inputs Alt'!$C$17,0,(SUM(OFFSET($I$77,0,AP$5-$I$5-$A107+1)))*$C160))</f>
        <v>0</v>
      </c>
      <c r="AQ160" s="186">
        <f ca="1">IF(AQ$5-$I$5&lt;$A107-1," ",IF(AQ$5-$I$5+1&gt;'Primary Inputs Alt'!$C$17,0,(SUM(OFFSET($I$77,0,AQ$5-$I$5-$A107+1)))*$C160))</f>
        <v>0</v>
      </c>
      <c r="AR160" s="186">
        <f ca="1">IF(AR$5-$I$5&lt;$A107-1," ",IF(AR$5-$I$5+1&gt;'Primary Inputs Alt'!$C$17,0,(SUM(OFFSET($I$77,0,AR$5-$I$5-$A107+1)))*$C160))</f>
        <v>0</v>
      </c>
      <c r="AS160" s="186">
        <f ca="1">IF(AS$5-$I$5&lt;$A107-1," ",IF(AS$5-$I$5+1&gt;'Primary Inputs Alt'!$C$17,0,(SUM(OFFSET($I$77,0,AS$5-$I$5-$A107+1)))*$C160))</f>
        <v>0</v>
      </c>
      <c r="AT160" s="186">
        <f ca="1">IF(AT$5-$I$5&lt;$A107-1," ",IF(AT$5-$I$5+1&gt;'Primary Inputs Alt'!$C$17,0,(SUM(OFFSET($I$77,0,AT$5-$I$5-$A107+1)))*$C160))</f>
        <v>0</v>
      </c>
      <c r="AU160" s="186">
        <f ca="1">IF(AU$5-$I$5&lt;$A107-1," ",IF(AU$5-$I$5+1&gt;'Primary Inputs Alt'!$C$17,0,(SUM(OFFSET($I$77,0,AU$5-$I$5-$A107+1)))*$C160))</f>
        <v>0</v>
      </c>
      <c r="AV160" s="186">
        <f ca="1">IF(AV$5-$I$5&lt;$A107-1," ",IF(AV$5-$I$5+1&gt;'Primary Inputs Alt'!$C$17,0,(SUM(OFFSET($I$77,0,AV$5-$I$5-$A107+1)))*$C160))</f>
        <v>0</v>
      </c>
      <c r="AW160" s="186">
        <f ca="1">IF(AW$5-$I$5&lt;$A107-1," ",IF(AW$5-$I$5+1&gt;'Primary Inputs Alt'!$C$17,0,(SUM(OFFSET($I$77,0,AW$5-$I$5-$A107+1)))*$C160))</f>
        <v>0</v>
      </c>
      <c r="AX160" s="186">
        <f ca="1">IF(AX$5-$I$5&lt;$A107-1," ",IF(AX$5-$I$5+1&gt;'Primary Inputs Alt'!$C$17,0,(SUM(OFFSET($I$77,0,AX$5-$I$5-$A107+1)))*$C160))</f>
        <v>0</v>
      </c>
      <c r="AY160" s="186">
        <f ca="1">IF(AY$5-$I$5&lt;$A107-1," ",IF(AY$5-$I$5+1&gt;'Primary Inputs Alt'!$C$17,0,(SUM(OFFSET($I$77,0,AY$5-$I$5-$A107+1)))*$C160))</f>
        <v>0</v>
      </c>
      <c r="AZ160" s="186">
        <f ca="1">IF(AZ$5-$I$5&lt;$A107-1," ",IF(AZ$5-$I$5+1&gt;'Primary Inputs Alt'!$C$17,0,(SUM(OFFSET($I$77,0,AZ$5-$I$5-$A107+1)))*$C160))</f>
        <v>0</v>
      </c>
      <c r="BA160" s="186">
        <f ca="1">IF(BA$5-$I$5&lt;$A107-1," ",IF(BA$5-$I$5+1&gt;'Primary Inputs Alt'!$C$17,0,(SUM(OFFSET($I$77,0,BA$5-$I$5-$A107+1)))*$C160))</f>
        <v>0</v>
      </c>
      <c r="BB160" s="186">
        <f ca="1">IF(BB$5-$I$5&lt;$A107-1," ",IF(BB$5-$I$5+1&gt;'Primary Inputs Alt'!$C$17,0,(SUM(OFFSET($I$77,0,BB$5-$I$5-$A107+1)))*$C160))</f>
        <v>0</v>
      </c>
      <c r="BC160" s="186">
        <f ca="1">IF(BC$5-$I$5&lt;$A107-1," ",IF(BC$5-$I$5+1&gt;'Primary Inputs Alt'!$C$17,0,(SUM(OFFSET($I$77,0,BC$5-$I$5-$A107+1)))*$C160))</f>
        <v>0</v>
      </c>
      <c r="BD160" s="186">
        <f ca="1">IF(BD$5-$I$5&lt;$A107-1," ",IF(BD$5-$I$5+1&gt;'Primary Inputs Alt'!$C$17,0,(SUM(OFFSET($I$77,0,BD$5-$I$5-$A107+1)))*$C160))</f>
        <v>0</v>
      </c>
      <c r="BE160" s="186">
        <f ca="1">IF(BE$5-$I$5&lt;$A107-1," ",IF(BE$5-$I$5+1&gt;'Primary Inputs Alt'!$C$17,0,(SUM(OFFSET($I$77,0,BE$5-$I$5-$A107+1)))*$C160))</f>
        <v>0</v>
      </c>
      <c r="BF160" s="186">
        <f ca="1">IF(BF$5-$I$5&lt;$A107-1," ",IF(BF$5-$I$5+1&gt;'Primary Inputs Alt'!$C$17,0,(SUM(OFFSET($I$77,0,BF$5-$I$5-$A107+1)))*$C160))</f>
        <v>0</v>
      </c>
    </row>
    <row r="161" spans="2:58">
      <c r="B161" s="134" t="s">
        <v>200</v>
      </c>
      <c r="C161" s="134">
        <f t="shared" ca="1" si="5"/>
        <v>0</v>
      </c>
      <c r="I161" s="186" t="str">
        <f ca="1">IF(I$5-$I$5&lt;$A108-1," ",IF(I$5-$I$5+1&gt;'Primary Inputs Alt'!$C$17,0,(SUM(OFFSET($I$77,0,I$5-$I$5-$A108+1)))*$C161))</f>
        <v xml:space="preserve"> </v>
      </c>
      <c r="J161" s="186" t="str">
        <f ca="1">IF(J$5-$I$5&lt;$A108-1," ",IF(J$5-$I$5+1&gt;'Primary Inputs Alt'!$C$17,0,(SUM(OFFSET($I$77,0,J$5-$I$5-$A108+1)))*$C161))</f>
        <v xml:space="preserve"> </v>
      </c>
      <c r="K161" s="186" t="str">
        <f ca="1">IF(K$5-$I$5&lt;$A108-1," ",IF(K$5-$I$5+1&gt;'Primary Inputs Alt'!$C$17,0,(SUM(OFFSET($I$77,0,K$5-$I$5-$A108+1)))*$C161))</f>
        <v xml:space="preserve"> </v>
      </c>
      <c r="L161" s="186" t="str">
        <f ca="1">IF(L$5-$I$5&lt;$A108-1," ",IF(L$5-$I$5+1&gt;'Primary Inputs Alt'!$C$17,0,(SUM(OFFSET($I$77,0,L$5-$I$5-$A108+1)))*$C161))</f>
        <v xml:space="preserve"> </v>
      </c>
      <c r="M161" s="186" t="str">
        <f ca="1">IF(M$5-$I$5&lt;$A108-1," ",IF(M$5-$I$5+1&gt;'Primary Inputs Alt'!$C$17,0,(SUM(OFFSET($I$77,0,M$5-$I$5-$A108+1)))*$C161))</f>
        <v xml:space="preserve"> </v>
      </c>
      <c r="N161" s="186" t="str">
        <f ca="1">IF(N$5-$I$5&lt;$A108-1," ",IF(N$5-$I$5+1&gt;'Primary Inputs Alt'!$C$17,0,(SUM(OFFSET($I$77,0,N$5-$I$5-$A108+1)))*$C161))</f>
        <v xml:space="preserve"> </v>
      </c>
      <c r="O161" s="186" t="str">
        <f ca="1">IF(O$5-$I$5&lt;$A108-1," ",IF(O$5-$I$5+1&gt;'Primary Inputs Alt'!$C$17,0,(SUM(OFFSET($I$77,0,O$5-$I$5-$A108+1)))*$C161))</f>
        <v xml:space="preserve"> </v>
      </c>
      <c r="P161" s="186" t="str">
        <f ca="1">IF(P$5-$I$5&lt;$A108-1," ",IF(P$5-$I$5+1&gt;'Primary Inputs Alt'!$C$17,0,(SUM(OFFSET($I$77,0,P$5-$I$5-$A108+1)))*$C161))</f>
        <v xml:space="preserve"> </v>
      </c>
      <c r="Q161" s="186" t="str">
        <f ca="1">IF(Q$5-$I$5&lt;$A108-1," ",IF(Q$5-$I$5+1&gt;'Primary Inputs Alt'!$C$17,0,(SUM(OFFSET($I$77,0,Q$5-$I$5-$A108+1)))*$C161))</f>
        <v xml:space="preserve"> </v>
      </c>
      <c r="R161" s="186" t="str">
        <f ca="1">IF(R$5-$I$5&lt;$A108-1," ",IF(R$5-$I$5+1&gt;'Primary Inputs Alt'!$C$17,0,(SUM(OFFSET($I$77,0,R$5-$I$5-$A108+1)))*$C161))</f>
        <v xml:space="preserve"> </v>
      </c>
      <c r="S161" s="186" t="str">
        <f ca="1">IF(S$5-$I$5&lt;$A108-1," ",IF(S$5-$I$5+1&gt;'Primary Inputs Alt'!$C$17,0,(SUM(OFFSET($I$77,0,S$5-$I$5-$A108+1)))*$C161))</f>
        <v xml:space="preserve"> </v>
      </c>
      <c r="T161" s="186" t="str">
        <f ca="1">IF(T$5-$I$5&lt;$A108-1," ",IF(T$5-$I$5+1&gt;'Primary Inputs Alt'!$C$17,0,(SUM(OFFSET($I$77,0,T$5-$I$5-$A108+1)))*$C161))</f>
        <v xml:space="preserve"> </v>
      </c>
      <c r="U161" s="186" t="str">
        <f ca="1">IF(U$5-$I$5&lt;$A108-1," ",IF(U$5-$I$5+1&gt;'Primary Inputs Alt'!$C$17,0,(SUM(OFFSET($I$77,0,U$5-$I$5-$A108+1)))*$C161))</f>
        <v xml:space="preserve"> </v>
      </c>
      <c r="V161" s="186" t="str">
        <f ca="1">IF(V$5-$I$5&lt;$A108-1," ",IF(V$5-$I$5+1&gt;'Primary Inputs Alt'!$C$17,0,(SUM(OFFSET($I$77,0,V$5-$I$5-$A108+1)))*$C161))</f>
        <v xml:space="preserve"> </v>
      </c>
      <c r="W161" s="186" t="str">
        <f ca="1">IF(W$5-$I$5&lt;$A108-1," ",IF(W$5-$I$5+1&gt;'Primary Inputs Alt'!$C$17,0,(SUM(OFFSET($I$77,0,W$5-$I$5-$A108+1)))*$C161))</f>
        <v xml:space="preserve"> </v>
      </c>
      <c r="X161" s="186" t="str">
        <f ca="1">IF(X$5-$I$5&lt;$A108-1," ",IF(X$5-$I$5+1&gt;'Primary Inputs Alt'!$C$17,0,(SUM(OFFSET($I$77,0,X$5-$I$5-$A108+1)))*$C161))</f>
        <v xml:space="preserve"> </v>
      </c>
      <c r="Y161" s="186" t="str">
        <f ca="1">IF(Y$5-$I$5&lt;$A108-1," ",IF(Y$5-$I$5+1&gt;'Primary Inputs Alt'!$C$17,0,(SUM(OFFSET($I$77,0,Y$5-$I$5-$A108+1)))*$C161))</f>
        <v xml:space="preserve"> </v>
      </c>
      <c r="Z161" s="186" t="str">
        <f ca="1">IF(Z$5-$I$5&lt;$A108-1," ",IF(Z$5-$I$5+1&gt;'Primary Inputs Alt'!$C$17,0,(SUM(OFFSET($I$77,0,Z$5-$I$5-$A108+1)))*$C161))</f>
        <v xml:space="preserve"> </v>
      </c>
      <c r="AA161" s="186" t="str">
        <f ca="1">IF(AA$5-$I$5&lt;$A108-1," ",IF(AA$5-$I$5+1&gt;'Primary Inputs Alt'!$C$17,0,(SUM(OFFSET($I$77,0,AA$5-$I$5-$A108+1)))*$C161))</f>
        <v xml:space="preserve"> </v>
      </c>
      <c r="AB161" s="186" t="str">
        <f ca="1">IF(AB$5-$I$5&lt;$A108-1," ",IF(AB$5-$I$5+1&gt;'Primary Inputs Alt'!$C$17,0,(SUM(OFFSET($I$77,0,AB$5-$I$5-$A108+1)))*$C161))</f>
        <v xml:space="preserve"> </v>
      </c>
      <c r="AC161" s="186" t="str">
        <f ca="1">IF(AC$5-$I$5&lt;$A108-1," ",IF(AC$5-$I$5+1&gt;'Primary Inputs Alt'!$C$17,0,(SUM(OFFSET($I$77,0,AC$5-$I$5-$A108+1)))*$C161))</f>
        <v xml:space="preserve"> </v>
      </c>
      <c r="AD161" s="186" t="str">
        <f ca="1">IF(AD$5-$I$5&lt;$A108-1," ",IF(AD$5-$I$5+1&gt;'Primary Inputs Alt'!$C$17,0,(SUM(OFFSET($I$77,0,AD$5-$I$5-$A108+1)))*$C161))</f>
        <v xml:space="preserve"> </v>
      </c>
      <c r="AE161" s="186" t="str">
        <f ca="1">IF(AE$5-$I$5&lt;$A108-1," ",IF(AE$5-$I$5+1&gt;'Primary Inputs Alt'!$C$17,0,(SUM(OFFSET($I$77,0,AE$5-$I$5-$A108+1)))*$C161))</f>
        <v xml:space="preserve"> </v>
      </c>
      <c r="AF161" s="186" t="str">
        <f ca="1">IF(AF$5-$I$5&lt;$A108-1," ",IF(AF$5-$I$5+1&gt;'Primary Inputs Alt'!$C$17,0,(SUM(OFFSET($I$77,0,AF$5-$I$5-$A108+1)))*$C161))</f>
        <v xml:space="preserve"> </v>
      </c>
      <c r="AG161" s="186" t="str">
        <f ca="1">IF(AG$5-$I$5&lt;$A108-1," ",IF(AG$5-$I$5+1&gt;'Primary Inputs Alt'!$C$17,0,(SUM(OFFSET($I$77,0,AG$5-$I$5-$A108+1)))*$C161))</f>
        <v xml:space="preserve"> </v>
      </c>
      <c r="AH161" s="186" t="str">
        <f ca="1">IF(AH$5-$I$5&lt;$A108-1," ",IF(AH$5-$I$5+1&gt;'Primary Inputs Alt'!$C$17,0,(SUM(OFFSET($I$77,0,AH$5-$I$5-$A108+1)))*$C161))</f>
        <v xml:space="preserve"> </v>
      </c>
      <c r="AI161" s="186" t="str">
        <f ca="1">IF(AI$5-$I$5&lt;$A108-1," ",IF(AI$5-$I$5+1&gt;'Primary Inputs Alt'!$C$17,0,(SUM(OFFSET($I$77,0,AI$5-$I$5-$A108+1)))*$C161))</f>
        <v xml:space="preserve"> </v>
      </c>
      <c r="AJ161" s="186">
        <f ca="1">IF(AJ$5-$I$5&lt;$A108-1," ",IF(AJ$5-$I$5+1&gt;'Primary Inputs Alt'!$C$17,0,(SUM(OFFSET($I$77,0,AJ$5-$I$5-$A108+1)))*$C161))</f>
        <v>0</v>
      </c>
      <c r="AK161" s="186">
        <f ca="1">IF(AK$5-$I$5&lt;$A108-1," ",IF(AK$5-$I$5+1&gt;'Primary Inputs Alt'!$C$17,0,(SUM(OFFSET($I$77,0,AK$5-$I$5-$A108+1)))*$C161))</f>
        <v>0</v>
      </c>
      <c r="AL161" s="186">
        <f ca="1">IF(AL$5-$I$5&lt;$A108-1," ",IF(AL$5-$I$5+1&gt;'Primary Inputs Alt'!$C$17,0,(SUM(OFFSET($I$77,0,AL$5-$I$5-$A108+1)))*$C161))</f>
        <v>0</v>
      </c>
      <c r="AM161" s="186">
        <f ca="1">IF(AM$5-$I$5&lt;$A108-1," ",IF(AM$5-$I$5+1&gt;'Primary Inputs Alt'!$C$17,0,(SUM(OFFSET($I$77,0,AM$5-$I$5-$A108+1)))*$C161))</f>
        <v>0</v>
      </c>
      <c r="AN161" s="186">
        <f ca="1">IF(AN$5-$I$5&lt;$A108-1," ",IF(AN$5-$I$5+1&gt;'Primary Inputs Alt'!$C$17,0,(SUM(OFFSET($I$77,0,AN$5-$I$5-$A108+1)))*$C161))</f>
        <v>0</v>
      </c>
      <c r="AO161" s="186">
        <f ca="1">IF(AO$5-$I$5&lt;$A108-1," ",IF(AO$5-$I$5+1&gt;'Primary Inputs Alt'!$C$17,0,(SUM(OFFSET($I$77,0,AO$5-$I$5-$A108+1)))*$C161))</f>
        <v>0</v>
      </c>
      <c r="AP161" s="186">
        <f ca="1">IF(AP$5-$I$5&lt;$A108-1," ",IF(AP$5-$I$5+1&gt;'Primary Inputs Alt'!$C$17,0,(SUM(OFFSET($I$77,0,AP$5-$I$5-$A108+1)))*$C161))</f>
        <v>0</v>
      </c>
      <c r="AQ161" s="186">
        <f ca="1">IF(AQ$5-$I$5&lt;$A108-1," ",IF(AQ$5-$I$5+1&gt;'Primary Inputs Alt'!$C$17,0,(SUM(OFFSET($I$77,0,AQ$5-$I$5-$A108+1)))*$C161))</f>
        <v>0</v>
      </c>
      <c r="AR161" s="186">
        <f ca="1">IF(AR$5-$I$5&lt;$A108-1," ",IF(AR$5-$I$5+1&gt;'Primary Inputs Alt'!$C$17,0,(SUM(OFFSET($I$77,0,AR$5-$I$5-$A108+1)))*$C161))</f>
        <v>0</v>
      </c>
      <c r="AS161" s="186">
        <f ca="1">IF(AS$5-$I$5&lt;$A108-1," ",IF(AS$5-$I$5+1&gt;'Primary Inputs Alt'!$C$17,0,(SUM(OFFSET($I$77,0,AS$5-$I$5-$A108+1)))*$C161))</f>
        <v>0</v>
      </c>
      <c r="AT161" s="186">
        <f ca="1">IF(AT$5-$I$5&lt;$A108-1," ",IF(AT$5-$I$5+1&gt;'Primary Inputs Alt'!$C$17,0,(SUM(OFFSET($I$77,0,AT$5-$I$5-$A108+1)))*$C161))</f>
        <v>0</v>
      </c>
      <c r="AU161" s="186">
        <f ca="1">IF(AU$5-$I$5&lt;$A108-1," ",IF(AU$5-$I$5+1&gt;'Primary Inputs Alt'!$C$17,0,(SUM(OFFSET($I$77,0,AU$5-$I$5-$A108+1)))*$C161))</f>
        <v>0</v>
      </c>
      <c r="AV161" s="186">
        <f ca="1">IF(AV$5-$I$5&lt;$A108-1," ",IF(AV$5-$I$5+1&gt;'Primary Inputs Alt'!$C$17,0,(SUM(OFFSET($I$77,0,AV$5-$I$5-$A108+1)))*$C161))</f>
        <v>0</v>
      </c>
      <c r="AW161" s="186">
        <f ca="1">IF(AW$5-$I$5&lt;$A108-1," ",IF(AW$5-$I$5+1&gt;'Primary Inputs Alt'!$C$17,0,(SUM(OFFSET($I$77,0,AW$5-$I$5-$A108+1)))*$C161))</f>
        <v>0</v>
      </c>
      <c r="AX161" s="186">
        <f ca="1">IF(AX$5-$I$5&lt;$A108-1," ",IF(AX$5-$I$5+1&gt;'Primary Inputs Alt'!$C$17,0,(SUM(OFFSET($I$77,0,AX$5-$I$5-$A108+1)))*$C161))</f>
        <v>0</v>
      </c>
      <c r="AY161" s="186">
        <f ca="1">IF(AY$5-$I$5&lt;$A108-1," ",IF(AY$5-$I$5+1&gt;'Primary Inputs Alt'!$C$17,0,(SUM(OFFSET($I$77,0,AY$5-$I$5-$A108+1)))*$C161))</f>
        <v>0</v>
      </c>
      <c r="AZ161" s="186">
        <f ca="1">IF(AZ$5-$I$5&lt;$A108-1," ",IF(AZ$5-$I$5+1&gt;'Primary Inputs Alt'!$C$17,0,(SUM(OFFSET($I$77,0,AZ$5-$I$5-$A108+1)))*$C161))</f>
        <v>0</v>
      </c>
      <c r="BA161" s="186">
        <f ca="1">IF(BA$5-$I$5&lt;$A108-1," ",IF(BA$5-$I$5+1&gt;'Primary Inputs Alt'!$C$17,0,(SUM(OFFSET($I$77,0,BA$5-$I$5-$A108+1)))*$C161))</f>
        <v>0</v>
      </c>
      <c r="BB161" s="186">
        <f ca="1">IF(BB$5-$I$5&lt;$A108-1," ",IF(BB$5-$I$5+1&gt;'Primary Inputs Alt'!$C$17,0,(SUM(OFFSET($I$77,0,BB$5-$I$5-$A108+1)))*$C161))</f>
        <v>0</v>
      </c>
      <c r="BC161" s="186">
        <f ca="1">IF(BC$5-$I$5&lt;$A108-1," ",IF(BC$5-$I$5+1&gt;'Primary Inputs Alt'!$C$17,0,(SUM(OFFSET($I$77,0,BC$5-$I$5-$A108+1)))*$C161))</f>
        <v>0</v>
      </c>
      <c r="BD161" s="186">
        <f ca="1">IF(BD$5-$I$5&lt;$A108-1," ",IF(BD$5-$I$5+1&gt;'Primary Inputs Alt'!$C$17,0,(SUM(OFFSET($I$77,0,BD$5-$I$5-$A108+1)))*$C161))</f>
        <v>0</v>
      </c>
      <c r="BE161" s="186">
        <f ca="1">IF(BE$5-$I$5&lt;$A108-1," ",IF(BE$5-$I$5+1&gt;'Primary Inputs Alt'!$C$17,0,(SUM(OFFSET($I$77,0,BE$5-$I$5-$A108+1)))*$C161))</f>
        <v>0</v>
      </c>
      <c r="BF161" s="186">
        <f ca="1">IF(BF$5-$I$5&lt;$A108-1," ",IF(BF$5-$I$5+1&gt;'Primary Inputs Alt'!$C$17,0,(SUM(OFFSET($I$77,0,BF$5-$I$5-$A108+1)))*$C161))</f>
        <v>0</v>
      </c>
    </row>
    <row r="162" spans="2:58">
      <c r="B162" s="134" t="s">
        <v>201</v>
      </c>
      <c r="C162" s="134">
        <f t="shared" ca="1" si="5"/>
        <v>0</v>
      </c>
      <c r="I162" s="186" t="str">
        <f ca="1">IF(I$5-$I$5&lt;$A109-1," ",IF(I$5-$I$5+1&gt;'Primary Inputs Alt'!$C$17,0,(SUM(OFFSET($I$77,0,I$5-$I$5-$A109+1)))*$C162))</f>
        <v xml:space="preserve"> </v>
      </c>
      <c r="J162" s="186" t="str">
        <f ca="1">IF(J$5-$I$5&lt;$A109-1," ",IF(J$5-$I$5+1&gt;'Primary Inputs Alt'!$C$17,0,(SUM(OFFSET($I$77,0,J$5-$I$5-$A109+1)))*$C162))</f>
        <v xml:space="preserve"> </v>
      </c>
      <c r="K162" s="186" t="str">
        <f ca="1">IF(K$5-$I$5&lt;$A109-1," ",IF(K$5-$I$5+1&gt;'Primary Inputs Alt'!$C$17,0,(SUM(OFFSET($I$77,0,K$5-$I$5-$A109+1)))*$C162))</f>
        <v xml:space="preserve"> </v>
      </c>
      <c r="L162" s="186" t="str">
        <f ca="1">IF(L$5-$I$5&lt;$A109-1," ",IF(L$5-$I$5+1&gt;'Primary Inputs Alt'!$C$17,0,(SUM(OFFSET($I$77,0,L$5-$I$5-$A109+1)))*$C162))</f>
        <v xml:space="preserve"> </v>
      </c>
      <c r="M162" s="186" t="str">
        <f ca="1">IF(M$5-$I$5&lt;$A109-1," ",IF(M$5-$I$5+1&gt;'Primary Inputs Alt'!$C$17,0,(SUM(OFFSET($I$77,0,M$5-$I$5-$A109+1)))*$C162))</f>
        <v xml:space="preserve"> </v>
      </c>
      <c r="N162" s="186" t="str">
        <f ca="1">IF(N$5-$I$5&lt;$A109-1," ",IF(N$5-$I$5+1&gt;'Primary Inputs Alt'!$C$17,0,(SUM(OFFSET($I$77,0,N$5-$I$5-$A109+1)))*$C162))</f>
        <v xml:space="preserve"> </v>
      </c>
      <c r="O162" s="186" t="str">
        <f ca="1">IF(O$5-$I$5&lt;$A109-1," ",IF(O$5-$I$5+1&gt;'Primary Inputs Alt'!$C$17,0,(SUM(OFFSET($I$77,0,O$5-$I$5-$A109+1)))*$C162))</f>
        <v xml:space="preserve"> </v>
      </c>
      <c r="P162" s="186" t="str">
        <f ca="1">IF(P$5-$I$5&lt;$A109-1," ",IF(P$5-$I$5+1&gt;'Primary Inputs Alt'!$C$17,0,(SUM(OFFSET($I$77,0,P$5-$I$5-$A109+1)))*$C162))</f>
        <v xml:space="preserve"> </v>
      </c>
      <c r="Q162" s="186" t="str">
        <f ca="1">IF(Q$5-$I$5&lt;$A109-1," ",IF(Q$5-$I$5+1&gt;'Primary Inputs Alt'!$C$17,0,(SUM(OFFSET($I$77,0,Q$5-$I$5-$A109+1)))*$C162))</f>
        <v xml:space="preserve"> </v>
      </c>
      <c r="R162" s="186" t="str">
        <f ca="1">IF(R$5-$I$5&lt;$A109-1," ",IF(R$5-$I$5+1&gt;'Primary Inputs Alt'!$C$17,0,(SUM(OFFSET($I$77,0,R$5-$I$5-$A109+1)))*$C162))</f>
        <v xml:space="preserve"> </v>
      </c>
      <c r="S162" s="186" t="str">
        <f ca="1">IF(S$5-$I$5&lt;$A109-1," ",IF(S$5-$I$5+1&gt;'Primary Inputs Alt'!$C$17,0,(SUM(OFFSET($I$77,0,S$5-$I$5-$A109+1)))*$C162))</f>
        <v xml:space="preserve"> </v>
      </c>
      <c r="T162" s="186" t="str">
        <f ca="1">IF(T$5-$I$5&lt;$A109-1," ",IF(T$5-$I$5+1&gt;'Primary Inputs Alt'!$C$17,0,(SUM(OFFSET($I$77,0,T$5-$I$5-$A109+1)))*$C162))</f>
        <v xml:space="preserve"> </v>
      </c>
      <c r="U162" s="186" t="str">
        <f ca="1">IF(U$5-$I$5&lt;$A109-1," ",IF(U$5-$I$5+1&gt;'Primary Inputs Alt'!$C$17,0,(SUM(OFFSET($I$77,0,U$5-$I$5-$A109+1)))*$C162))</f>
        <v xml:space="preserve"> </v>
      </c>
      <c r="V162" s="186" t="str">
        <f ca="1">IF(V$5-$I$5&lt;$A109-1," ",IF(V$5-$I$5+1&gt;'Primary Inputs Alt'!$C$17,0,(SUM(OFFSET($I$77,0,V$5-$I$5-$A109+1)))*$C162))</f>
        <v xml:space="preserve"> </v>
      </c>
      <c r="W162" s="186" t="str">
        <f ca="1">IF(W$5-$I$5&lt;$A109-1," ",IF(W$5-$I$5+1&gt;'Primary Inputs Alt'!$C$17,0,(SUM(OFFSET($I$77,0,W$5-$I$5-$A109+1)))*$C162))</f>
        <v xml:space="preserve"> </v>
      </c>
      <c r="X162" s="186" t="str">
        <f ca="1">IF(X$5-$I$5&lt;$A109-1," ",IF(X$5-$I$5+1&gt;'Primary Inputs Alt'!$C$17,0,(SUM(OFFSET($I$77,0,X$5-$I$5-$A109+1)))*$C162))</f>
        <v xml:space="preserve"> </v>
      </c>
      <c r="Y162" s="186" t="str">
        <f ca="1">IF(Y$5-$I$5&lt;$A109-1," ",IF(Y$5-$I$5+1&gt;'Primary Inputs Alt'!$C$17,0,(SUM(OFFSET($I$77,0,Y$5-$I$5-$A109+1)))*$C162))</f>
        <v xml:space="preserve"> </v>
      </c>
      <c r="Z162" s="186" t="str">
        <f ca="1">IF(Z$5-$I$5&lt;$A109-1," ",IF(Z$5-$I$5+1&gt;'Primary Inputs Alt'!$C$17,0,(SUM(OFFSET($I$77,0,Z$5-$I$5-$A109+1)))*$C162))</f>
        <v xml:space="preserve"> </v>
      </c>
      <c r="AA162" s="186" t="str">
        <f ca="1">IF(AA$5-$I$5&lt;$A109-1," ",IF(AA$5-$I$5+1&gt;'Primary Inputs Alt'!$C$17,0,(SUM(OFFSET($I$77,0,AA$5-$I$5-$A109+1)))*$C162))</f>
        <v xml:space="preserve"> </v>
      </c>
      <c r="AB162" s="186" t="str">
        <f ca="1">IF(AB$5-$I$5&lt;$A109-1," ",IF(AB$5-$I$5+1&gt;'Primary Inputs Alt'!$C$17,0,(SUM(OFFSET($I$77,0,AB$5-$I$5-$A109+1)))*$C162))</f>
        <v xml:space="preserve"> </v>
      </c>
      <c r="AC162" s="186" t="str">
        <f ca="1">IF(AC$5-$I$5&lt;$A109-1," ",IF(AC$5-$I$5+1&gt;'Primary Inputs Alt'!$C$17,0,(SUM(OFFSET($I$77,0,AC$5-$I$5-$A109+1)))*$C162))</f>
        <v xml:space="preserve"> </v>
      </c>
      <c r="AD162" s="186" t="str">
        <f ca="1">IF(AD$5-$I$5&lt;$A109-1," ",IF(AD$5-$I$5+1&gt;'Primary Inputs Alt'!$C$17,0,(SUM(OFFSET($I$77,0,AD$5-$I$5-$A109+1)))*$C162))</f>
        <v xml:space="preserve"> </v>
      </c>
      <c r="AE162" s="186" t="str">
        <f ca="1">IF(AE$5-$I$5&lt;$A109-1," ",IF(AE$5-$I$5+1&gt;'Primary Inputs Alt'!$C$17,0,(SUM(OFFSET($I$77,0,AE$5-$I$5-$A109+1)))*$C162))</f>
        <v xml:space="preserve"> </v>
      </c>
      <c r="AF162" s="186" t="str">
        <f ca="1">IF(AF$5-$I$5&lt;$A109-1," ",IF(AF$5-$I$5+1&gt;'Primary Inputs Alt'!$C$17,0,(SUM(OFFSET($I$77,0,AF$5-$I$5-$A109+1)))*$C162))</f>
        <v xml:space="preserve"> </v>
      </c>
      <c r="AG162" s="186" t="str">
        <f ca="1">IF(AG$5-$I$5&lt;$A109-1," ",IF(AG$5-$I$5+1&gt;'Primary Inputs Alt'!$C$17,0,(SUM(OFFSET($I$77,0,AG$5-$I$5-$A109+1)))*$C162))</f>
        <v xml:space="preserve"> </v>
      </c>
      <c r="AH162" s="186" t="str">
        <f ca="1">IF(AH$5-$I$5&lt;$A109-1," ",IF(AH$5-$I$5+1&gt;'Primary Inputs Alt'!$C$17,0,(SUM(OFFSET($I$77,0,AH$5-$I$5-$A109+1)))*$C162))</f>
        <v xml:space="preserve"> </v>
      </c>
      <c r="AI162" s="186" t="str">
        <f ca="1">IF(AI$5-$I$5&lt;$A109-1," ",IF(AI$5-$I$5+1&gt;'Primary Inputs Alt'!$C$17,0,(SUM(OFFSET($I$77,0,AI$5-$I$5-$A109+1)))*$C162))</f>
        <v xml:space="preserve"> </v>
      </c>
      <c r="AJ162" s="186" t="str">
        <f ca="1">IF(AJ$5-$I$5&lt;$A109-1," ",IF(AJ$5-$I$5+1&gt;'Primary Inputs Alt'!$C$17,0,(SUM(OFFSET($I$77,0,AJ$5-$I$5-$A109+1)))*$C162))</f>
        <v xml:space="preserve"> </v>
      </c>
      <c r="AK162" s="186">
        <f ca="1">IF(AK$5-$I$5&lt;$A109-1," ",IF(AK$5-$I$5+1&gt;'Primary Inputs Alt'!$C$17,0,(SUM(OFFSET($I$77,0,AK$5-$I$5-$A109+1)))*$C162))</f>
        <v>0</v>
      </c>
      <c r="AL162" s="186">
        <f ca="1">IF(AL$5-$I$5&lt;$A109-1," ",IF(AL$5-$I$5+1&gt;'Primary Inputs Alt'!$C$17,0,(SUM(OFFSET($I$77,0,AL$5-$I$5-$A109+1)))*$C162))</f>
        <v>0</v>
      </c>
      <c r="AM162" s="186">
        <f ca="1">IF(AM$5-$I$5&lt;$A109-1," ",IF(AM$5-$I$5+1&gt;'Primary Inputs Alt'!$C$17,0,(SUM(OFFSET($I$77,0,AM$5-$I$5-$A109+1)))*$C162))</f>
        <v>0</v>
      </c>
      <c r="AN162" s="186">
        <f ca="1">IF(AN$5-$I$5&lt;$A109-1," ",IF(AN$5-$I$5+1&gt;'Primary Inputs Alt'!$C$17,0,(SUM(OFFSET($I$77,0,AN$5-$I$5-$A109+1)))*$C162))</f>
        <v>0</v>
      </c>
      <c r="AO162" s="186">
        <f ca="1">IF(AO$5-$I$5&lt;$A109-1," ",IF(AO$5-$I$5+1&gt;'Primary Inputs Alt'!$C$17,0,(SUM(OFFSET($I$77,0,AO$5-$I$5-$A109+1)))*$C162))</f>
        <v>0</v>
      </c>
      <c r="AP162" s="186">
        <f ca="1">IF(AP$5-$I$5&lt;$A109-1," ",IF(AP$5-$I$5+1&gt;'Primary Inputs Alt'!$C$17,0,(SUM(OFFSET($I$77,0,AP$5-$I$5-$A109+1)))*$C162))</f>
        <v>0</v>
      </c>
      <c r="AQ162" s="186">
        <f ca="1">IF(AQ$5-$I$5&lt;$A109-1," ",IF(AQ$5-$I$5+1&gt;'Primary Inputs Alt'!$C$17,0,(SUM(OFFSET($I$77,0,AQ$5-$I$5-$A109+1)))*$C162))</f>
        <v>0</v>
      </c>
      <c r="AR162" s="186">
        <f ca="1">IF(AR$5-$I$5&lt;$A109-1," ",IF(AR$5-$I$5+1&gt;'Primary Inputs Alt'!$C$17,0,(SUM(OFFSET($I$77,0,AR$5-$I$5-$A109+1)))*$C162))</f>
        <v>0</v>
      </c>
      <c r="AS162" s="186">
        <f ca="1">IF(AS$5-$I$5&lt;$A109-1," ",IF(AS$5-$I$5+1&gt;'Primary Inputs Alt'!$C$17,0,(SUM(OFFSET($I$77,0,AS$5-$I$5-$A109+1)))*$C162))</f>
        <v>0</v>
      </c>
      <c r="AT162" s="186">
        <f ca="1">IF(AT$5-$I$5&lt;$A109-1," ",IF(AT$5-$I$5+1&gt;'Primary Inputs Alt'!$C$17,0,(SUM(OFFSET($I$77,0,AT$5-$I$5-$A109+1)))*$C162))</f>
        <v>0</v>
      </c>
      <c r="AU162" s="186">
        <f ca="1">IF(AU$5-$I$5&lt;$A109-1," ",IF(AU$5-$I$5+1&gt;'Primary Inputs Alt'!$C$17,0,(SUM(OFFSET($I$77,0,AU$5-$I$5-$A109+1)))*$C162))</f>
        <v>0</v>
      </c>
      <c r="AV162" s="186">
        <f ca="1">IF(AV$5-$I$5&lt;$A109-1," ",IF(AV$5-$I$5+1&gt;'Primary Inputs Alt'!$C$17,0,(SUM(OFFSET($I$77,0,AV$5-$I$5-$A109+1)))*$C162))</f>
        <v>0</v>
      </c>
      <c r="AW162" s="186">
        <f ca="1">IF(AW$5-$I$5&lt;$A109-1," ",IF(AW$5-$I$5+1&gt;'Primary Inputs Alt'!$C$17,0,(SUM(OFFSET($I$77,0,AW$5-$I$5-$A109+1)))*$C162))</f>
        <v>0</v>
      </c>
      <c r="AX162" s="186">
        <f ca="1">IF(AX$5-$I$5&lt;$A109-1," ",IF(AX$5-$I$5+1&gt;'Primary Inputs Alt'!$C$17,0,(SUM(OFFSET($I$77,0,AX$5-$I$5-$A109+1)))*$C162))</f>
        <v>0</v>
      </c>
      <c r="AY162" s="186">
        <f ca="1">IF(AY$5-$I$5&lt;$A109-1," ",IF(AY$5-$I$5+1&gt;'Primary Inputs Alt'!$C$17,0,(SUM(OFFSET($I$77,0,AY$5-$I$5-$A109+1)))*$C162))</f>
        <v>0</v>
      </c>
      <c r="AZ162" s="186">
        <f ca="1">IF(AZ$5-$I$5&lt;$A109-1," ",IF(AZ$5-$I$5+1&gt;'Primary Inputs Alt'!$C$17,0,(SUM(OFFSET($I$77,0,AZ$5-$I$5-$A109+1)))*$C162))</f>
        <v>0</v>
      </c>
      <c r="BA162" s="186">
        <f ca="1">IF(BA$5-$I$5&lt;$A109-1," ",IF(BA$5-$I$5+1&gt;'Primary Inputs Alt'!$C$17,0,(SUM(OFFSET($I$77,0,BA$5-$I$5-$A109+1)))*$C162))</f>
        <v>0</v>
      </c>
      <c r="BB162" s="186">
        <f ca="1">IF(BB$5-$I$5&lt;$A109-1," ",IF(BB$5-$I$5+1&gt;'Primary Inputs Alt'!$C$17,0,(SUM(OFFSET($I$77,0,BB$5-$I$5-$A109+1)))*$C162))</f>
        <v>0</v>
      </c>
      <c r="BC162" s="186">
        <f ca="1">IF(BC$5-$I$5&lt;$A109-1," ",IF(BC$5-$I$5+1&gt;'Primary Inputs Alt'!$C$17,0,(SUM(OFFSET($I$77,0,BC$5-$I$5-$A109+1)))*$C162))</f>
        <v>0</v>
      </c>
      <c r="BD162" s="186">
        <f ca="1">IF(BD$5-$I$5&lt;$A109-1," ",IF(BD$5-$I$5+1&gt;'Primary Inputs Alt'!$C$17,0,(SUM(OFFSET($I$77,0,BD$5-$I$5-$A109+1)))*$C162))</f>
        <v>0</v>
      </c>
      <c r="BE162" s="186">
        <f ca="1">IF(BE$5-$I$5&lt;$A109-1," ",IF(BE$5-$I$5+1&gt;'Primary Inputs Alt'!$C$17,0,(SUM(OFFSET($I$77,0,BE$5-$I$5-$A109+1)))*$C162))</f>
        <v>0</v>
      </c>
      <c r="BF162" s="186">
        <f ca="1">IF(BF$5-$I$5&lt;$A109-1," ",IF(BF$5-$I$5+1&gt;'Primary Inputs Alt'!$C$17,0,(SUM(OFFSET($I$77,0,BF$5-$I$5-$A109+1)))*$C162))</f>
        <v>0</v>
      </c>
    </row>
    <row r="163" spans="2:58">
      <c r="B163" s="134" t="s">
        <v>202</v>
      </c>
      <c r="C163" s="134">
        <f t="shared" ca="1" si="5"/>
        <v>0</v>
      </c>
      <c r="I163" s="186" t="str">
        <f ca="1">IF(I$5-$I$5&lt;$A110-1," ",IF(I$5-$I$5+1&gt;'Primary Inputs Alt'!$C$17,0,(SUM(OFFSET($I$77,0,I$5-$I$5-$A110+1)))*$C163))</f>
        <v xml:space="preserve"> </v>
      </c>
      <c r="J163" s="186" t="str">
        <f ca="1">IF(J$5-$I$5&lt;$A110-1," ",IF(J$5-$I$5+1&gt;'Primary Inputs Alt'!$C$17,0,(SUM(OFFSET($I$77,0,J$5-$I$5-$A110+1)))*$C163))</f>
        <v xml:space="preserve"> </v>
      </c>
      <c r="K163" s="186" t="str">
        <f ca="1">IF(K$5-$I$5&lt;$A110-1," ",IF(K$5-$I$5+1&gt;'Primary Inputs Alt'!$C$17,0,(SUM(OFFSET($I$77,0,K$5-$I$5-$A110+1)))*$C163))</f>
        <v xml:space="preserve"> </v>
      </c>
      <c r="L163" s="186" t="str">
        <f ca="1">IF(L$5-$I$5&lt;$A110-1," ",IF(L$5-$I$5+1&gt;'Primary Inputs Alt'!$C$17,0,(SUM(OFFSET($I$77,0,L$5-$I$5-$A110+1)))*$C163))</f>
        <v xml:space="preserve"> </v>
      </c>
      <c r="M163" s="186" t="str">
        <f ca="1">IF(M$5-$I$5&lt;$A110-1," ",IF(M$5-$I$5+1&gt;'Primary Inputs Alt'!$C$17,0,(SUM(OFFSET($I$77,0,M$5-$I$5-$A110+1)))*$C163))</f>
        <v xml:space="preserve"> </v>
      </c>
      <c r="N163" s="186" t="str">
        <f ca="1">IF(N$5-$I$5&lt;$A110-1," ",IF(N$5-$I$5+1&gt;'Primary Inputs Alt'!$C$17,0,(SUM(OFFSET($I$77,0,N$5-$I$5-$A110+1)))*$C163))</f>
        <v xml:space="preserve"> </v>
      </c>
      <c r="O163" s="186" t="str">
        <f ca="1">IF(O$5-$I$5&lt;$A110-1," ",IF(O$5-$I$5+1&gt;'Primary Inputs Alt'!$C$17,0,(SUM(OFFSET($I$77,0,O$5-$I$5-$A110+1)))*$C163))</f>
        <v xml:space="preserve"> </v>
      </c>
      <c r="P163" s="186" t="str">
        <f ca="1">IF(P$5-$I$5&lt;$A110-1," ",IF(P$5-$I$5+1&gt;'Primary Inputs Alt'!$C$17,0,(SUM(OFFSET($I$77,0,P$5-$I$5-$A110+1)))*$C163))</f>
        <v xml:space="preserve"> </v>
      </c>
      <c r="Q163" s="186" t="str">
        <f ca="1">IF(Q$5-$I$5&lt;$A110-1," ",IF(Q$5-$I$5+1&gt;'Primary Inputs Alt'!$C$17,0,(SUM(OFFSET($I$77,0,Q$5-$I$5-$A110+1)))*$C163))</f>
        <v xml:space="preserve"> </v>
      </c>
      <c r="R163" s="186" t="str">
        <f ca="1">IF(R$5-$I$5&lt;$A110-1," ",IF(R$5-$I$5+1&gt;'Primary Inputs Alt'!$C$17,0,(SUM(OFFSET($I$77,0,R$5-$I$5-$A110+1)))*$C163))</f>
        <v xml:space="preserve"> </v>
      </c>
      <c r="S163" s="186" t="str">
        <f ca="1">IF(S$5-$I$5&lt;$A110-1," ",IF(S$5-$I$5+1&gt;'Primary Inputs Alt'!$C$17,0,(SUM(OFFSET($I$77,0,S$5-$I$5-$A110+1)))*$C163))</f>
        <v xml:space="preserve"> </v>
      </c>
      <c r="T163" s="186" t="str">
        <f ca="1">IF(T$5-$I$5&lt;$A110-1," ",IF(T$5-$I$5+1&gt;'Primary Inputs Alt'!$C$17,0,(SUM(OFFSET($I$77,0,T$5-$I$5-$A110+1)))*$C163))</f>
        <v xml:space="preserve"> </v>
      </c>
      <c r="U163" s="186" t="str">
        <f ca="1">IF(U$5-$I$5&lt;$A110-1," ",IF(U$5-$I$5+1&gt;'Primary Inputs Alt'!$C$17,0,(SUM(OFFSET($I$77,0,U$5-$I$5-$A110+1)))*$C163))</f>
        <v xml:space="preserve"> </v>
      </c>
      <c r="V163" s="186" t="str">
        <f ca="1">IF(V$5-$I$5&lt;$A110-1," ",IF(V$5-$I$5+1&gt;'Primary Inputs Alt'!$C$17,0,(SUM(OFFSET($I$77,0,V$5-$I$5-$A110+1)))*$C163))</f>
        <v xml:space="preserve"> </v>
      </c>
      <c r="W163" s="186" t="str">
        <f ca="1">IF(W$5-$I$5&lt;$A110-1," ",IF(W$5-$I$5+1&gt;'Primary Inputs Alt'!$C$17,0,(SUM(OFFSET($I$77,0,W$5-$I$5-$A110+1)))*$C163))</f>
        <v xml:space="preserve"> </v>
      </c>
      <c r="X163" s="186" t="str">
        <f ca="1">IF(X$5-$I$5&lt;$A110-1," ",IF(X$5-$I$5+1&gt;'Primary Inputs Alt'!$C$17,0,(SUM(OFFSET($I$77,0,X$5-$I$5-$A110+1)))*$C163))</f>
        <v xml:space="preserve"> </v>
      </c>
      <c r="Y163" s="186" t="str">
        <f ca="1">IF(Y$5-$I$5&lt;$A110-1," ",IF(Y$5-$I$5+1&gt;'Primary Inputs Alt'!$C$17,0,(SUM(OFFSET($I$77,0,Y$5-$I$5-$A110+1)))*$C163))</f>
        <v xml:space="preserve"> </v>
      </c>
      <c r="Z163" s="186" t="str">
        <f ca="1">IF(Z$5-$I$5&lt;$A110-1," ",IF(Z$5-$I$5+1&gt;'Primary Inputs Alt'!$C$17,0,(SUM(OFFSET($I$77,0,Z$5-$I$5-$A110+1)))*$C163))</f>
        <v xml:space="preserve"> </v>
      </c>
      <c r="AA163" s="186" t="str">
        <f ca="1">IF(AA$5-$I$5&lt;$A110-1," ",IF(AA$5-$I$5+1&gt;'Primary Inputs Alt'!$C$17,0,(SUM(OFFSET($I$77,0,AA$5-$I$5-$A110+1)))*$C163))</f>
        <v xml:space="preserve"> </v>
      </c>
      <c r="AB163" s="186" t="str">
        <f ca="1">IF(AB$5-$I$5&lt;$A110-1," ",IF(AB$5-$I$5+1&gt;'Primary Inputs Alt'!$C$17,0,(SUM(OFFSET($I$77,0,AB$5-$I$5-$A110+1)))*$C163))</f>
        <v xml:space="preserve"> </v>
      </c>
      <c r="AC163" s="186" t="str">
        <f ca="1">IF(AC$5-$I$5&lt;$A110-1," ",IF(AC$5-$I$5+1&gt;'Primary Inputs Alt'!$C$17,0,(SUM(OFFSET($I$77,0,AC$5-$I$5-$A110+1)))*$C163))</f>
        <v xml:space="preserve"> </v>
      </c>
      <c r="AD163" s="186" t="str">
        <f ca="1">IF(AD$5-$I$5&lt;$A110-1," ",IF(AD$5-$I$5+1&gt;'Primary Inputs Alt'!$C$17,0,(SUM(OFFSET($I$77,0,AD$5-$I$5-$A110+1)))*$C163))</f>
        <v xml:space="preserve"> </v>
      </c>
      <c r="AE163" s="186" t="str">
        <f ca="1">IF(AE$5-$I$5&lt;$A110-1," ",IF(AE$5-$I$5+1&gt;'Primary Inputs Alt'!$C$17,0,(SUM(OFFSET($I$77,0,AE$5-$I$5-$A110+1)))*$C163))</f>
        <v xml:space="preserve"> </v>
      </c>
      <c r="AF163" s="186" t="str">
        <f ca="1">IF(AF$5-$I$5&lt;$A110-1," ",IF(AF$5-$I$5+1&gt;'Primary Inputs Alt'!$C$17,0,(SUM(OFFSET($I$77,0,AF$5-$I$5-$A110+1)))*$C163))</f>
        <v xml:space="preserve"> </v>
      </c>
      <c r="AG163" s="186" t="str">
        <f ca="1">IF(AG$5-$I$5&lt;$A110-1," ",IF(AG$5-$I$5+1&gt;'Primary Inputs Alt'!$C$17,0,(SUM(OFFSET($I$77,0,AG$5-$I$5-$A110+1)))*$C163))</f>
        <v xml:space="preserve"> </v>
      </c>
      <c r="AH163" s="186" t="str">
        <f ca="1">IF(AH$5-$I$5&lt;$A110-1," ",IF(AH$5-$I$5+1&gt;'Primary Inputs Alt'!$C$17,0,(SUM(OFFSET($I$77,0,AH$5-$I$5-$A110+1)))*$C163))</f>
        <v xml:space="preserve"> </v>
      </c>
      <c r="AI163" s="186" t="str">
        <f ca="1">IF(AI$5-$I$5&lt;$A110-1," ",IF(AI$5-$I$5+1&gt;'Primary Inputs Alt'!$C$17,0,(SUM(OFFSET($I$77,0,AI$5-$I$5-$A110+1)))*$C163))</f>
        <v xml:space="preserve"> </v>
      </c>
      <c r="AJ163" s="186" t="str">
        <f ca="1">IF(AJ$5-$I$5&lt;$A110-1," ",IF(AJ$5-$I$5+1&gt;'Primary Inputs Alt'!$C$17,0,(SUM(OFFSET($I$77,0,AJ$5-$I$5-$A110+1)))*$C163))</f>
        <v xml:space="preserve"> </v>
      </c>
      <c r="AK163" s="186" t="str">
        <f ca="1">IF(AK$5-$I$5&lt;$A110-1," ",IF(AK$5-$I$5+1&gt;'Primary Inputs Alt'!$C$17,0,(SUM(OFFSET($I$77,0,AK$5-$I$5-$A110+1)))*$C163))</f>
        <v xml:space="preserve"> </v>
      </c>
      <c r="AL163" s="186">
        <f ca="1">IF(AL$5-$I$5&lt;$A110-1," ",IF(AL$5-$I$5+1&gt;'Primary Inputs Alt'!$C$17,0,(SUM(OFFSET($I$77,0,AL$5-$I$5-$A110+1)))*$C163))</f>
        <v>0</v>
      </c>
      <c r="AM163" s="186">
        <f ca="1">IF(AM$5-$I$5&lt;$A110-1," ",IF(AM$5-$I$5+1&gt;'Primary Inputs Alt'!$C$17,0,(SUM(OFFSET($I$77,0,AM$5-$I$5-$A110+1)))*$C163))</f>
        <v>0</v>
      </c>
      <c r="AN163" s="186">
        <f ca="1">IF(AN$5-$I$5&lt;$A110-1," ",IF(AN$5-$I$5+1&gt;'Primary Inputs Alt'!$C$17,0,(SUM(OFFSET($I$77,0,AN$5-$I$5-$A110+1)))*$C163))</f>
        <v>0</v>
      </c>
      <c r="AO163" s="186">
        <f ca="1">IF(AO$5-$I$5&lt;$A110-1," ",IF(AO$5-$I$5+1&gt;'Primary Inputs Alt'!$C$17,0,(SUM(OFFSET($I$77,0,AO$5-$I$5-$A110+1)))*$C163))</f>
        <v>0</v>
      </c>
      <c r="AP163" s="186">
        <f ca="1">IF(AP$5-$I$5&lt;$A110-1," ",IF(AP$5-$I$5+1&gt;'Primary Inputs Alt'!$C$17,0,(SUM(OFFSET($I$77,0,AP$5-$I$5-$A110+1)))*$C163))</f>
        <v>0</v>
      </c>
      <c r="AQ163" s="186">
        <f ca="1">IF(AQ$5-$I$5&lt;$A110-1," ",IF(AQ$5-$I$5+1&gt;'Primary Inputs Alt'!$C$17,0,(SUM(OFFSET($I$77,0,AQ$5-$I$5-$A110+1)))*$C163))</f>
        <v>0</v>
      </c>
      <c r="AR163" s="186">
        <f ca="1">IF(AR$5-$I$5&lt;$A110-1," ",IF(AR$5-$I$5+1&gt;'Primary Inputs Alt'!$C$17,0,(SUM(OFFSET($I$77,0,AR$5-$I$5-$A110+1)))*$C163))</f>
        <v>0</v>
      </c>
      <c r="AS163" s="186">
        <f ca="1">IF(AS$5-$I$5&lt;$A110-1," ",IF(AS$5-$I$5+1&gt;'Primary Inputs Alt'!$C$17,0,(SUM(OFFSET($I$77,0,AS$5-$I$5-$A110+1)))*$C163))</f>
        <v>0</v>
      </c>
      <c r="AT163" s="186">
        <f ca="1">IF(AT$5-$I$5&lt;$A110-1," ",IF(AT$5-$I$5+1&gt;'Primary Inputs Alt'!$C$17,0,(SUM(OFFSET($I$77,0,AT$5-$I$5-$A110+1)))*$C163))</f>
        <v>0</v>
      </c>
      <c r="AU163" s="186">
        <f ca="1">IF(AU$5-$I$5&lt;$A110-1," ",IF(AU$5-$I$5+1&gt;'Primary Inputs Alt'!$C$17,0,(SUM(OFFSET($I$77,0,AU$5-$I$5-$A110+1)))*$C163))</f>
        <v>0</v>
      </c>
      <c r="AV163" s="186">
        <f ca="1">IF(AV$5-$I$5&lt;$A110-1," ",IF(AV$5-$I$5+1&gt;'Primary Inputs Alt'!$C$17,0,(SUM(OFFSET($I$77,0,AV$5-$I$5-$A110+1)))*$C163))</f>
        <v>0</v>
      </c>
      <c r="AW163" s="186">
        <f ca="1">IF(AW$5-$I$5&lt;$A110-1," ",IF(AW$5-$I$5+1&gt;'Primary Inputs Alt'!$C$17,0,(SUM(OFFSET($I$77,0,AW$5-$I$5-$A110+1)))*$C163))</f>
        <v>0</v>
      </c>
      <c r="AX163" s="186">
        <f ca="1">IF(AX$5-$I$5&lt;$A110-1," ",IF(AX$5-$I$5+1&gt;'Primary Inputs Alt'!$C$17,0,(SUM(OFFSET($I$77,0,AX$5-$I$5-$A110+1)))*$C163))</f>
        <v>0</v>
      </c>
      <c r="AY163" s="186">
        <f ca="1">IF(AY$5-$I$5&lt;$A110-1," ",IF(AY$5-$I$5+1&gt;'Primary Inputs Alt'!$C$17,0,(SUM(OFFSET($I$77,0,AY$5-$I$5-$A110+1)))*$C163))</f>
        <v>0</v>
      </c>
      <c r="AZ163" s="186">
        <f ca="1">IF(AZ$5-$I$5&lt;$A110-1," ",IF(AZ$5-$I$5+1&gt;'Primary Inputs Alt'!$C$17,0,(SUM(OFFSET($I$77,0,AZ$5-$I$5-$A110+1)))*$C163))</f>
        <v>0</v>
      </c>
      <c r="BA163" s="186">
        <f ca="1">IF(BA$5-$I$5&lt;$A110-1," ",IF(BA$5-$I$5+1&gt;'Primary Inputs Alt'!$C$17,0,(SUM(OFFSET($I$77,0,BA$5-$I$5-$A110+1)))*$C163))</f>
        <v>0</v>
      </c>
      <c r="BB163" s="186">
        <f ca="1">IF(BB$5-$I$5&lt;$A110-1," ",IF(BB$5-$I$5+1&gt;'Primary Inputs Alt'!$C$17,0,(SUM(OFFSET($I$77,0,BB$5-$I$5-$A110+1)))*$C163))</f>
        <v>0</v>
      </c>
      <c r="BC163" s="186">
        <f ca="1">IF(BC$5-$I$5&lt;$A110-1," ",IF(BC$5-$I$5+1&gt;'Primary Inputs Alt'!$C$17,0,(SUM(OFFSET($I$77,0,BC$5-$I$5-$A110+1)))*$C163))</f>
        <v>0</v>
      </c>
      <c r="BD163" s="186">
        <f ca="1">IF(BD$5-$I$5&lt;$A110-1," ",IF(BD$5-$I$5+1&gt;'Primary Inputs Alt'!$C$17,0,(SUM(OFFSET($I$77,0,BD$5-$I$5-$A110+1)))*$C163))</f>
        <v>0</v>
      </c>
      <c r="BE163" s="186">
        <f ca="1">IF(BE$5-$I$5&lt;$A110-1," ",IF(BE$5-$I$5+1&gt;'Primary Inputs Alt'!$C$17,0,(SUM(OFFSET($I$77,0,BE$5-$I$5-$A110+1)))*$C163))</f>
        <v>0</v>
      </c>
      <c r="BF163" s="186">
        <f ca="1">IF(BF$5-$I$5&lt;$A110-1," ",IF(BF$5-$I$5+1&gt;'Primary Inputs Alt'!$C$17,0,(SUM(OFFSET($I$77,0,BF$5-$I$5-$A110+1)))*$C163))</f>
        <v>0</v>
      </c>
    </row>
    <row r="164" spans="2:58">
      <c r="B164" s="134" t="s">
        <v>203</v>
      </c>
      <c r="C164" s="134">
        <f t="shared" ca="1" si="5"/>
        <v>0</v>
      </c>
      <c r="I164" s="186" t="str">
        <f ca="1">IF(I$5-$I$5&lt;$A111-1," ",IF(I$5-$I$5+1&gt;'Primary Inputs Alt'!$C$17,0,(SUM(OFFSET($I$77,0,I$5-$I$5-$A111+1)))*$C164))</f>
        <v xml:space="preserve"> </v>
      </c>
      <c r="J164" s="186" t="str">
        <f ca="1">IF(J$5-$I$5&lt;$A111-1," ",IF(J$5-$I$5+1&gt;'Primary Inputs Alt'!$C$17,0,(SUM(OFFSET($I$77,0,J$5-$I$5-$A111+1)))*$C164))</f>
        <v xml:space="preserve"> </v>
      </c>
      <c r="K164" s="186" t="str">
        <f ca="1">IF(K$5-$I$5&lt;$A111-1," ",IF(K$5-$I$5+1&gt;'Primary Inputs Alt'!$C$17,0,(SUM(OFFSET($I$77,0,K$5-$I$5-$A111+1)))*$C164))</f>
        <v xml:space="preserve"> </v>
      </c>
      <c r="L164" s="186" t="str">
        <f ca="1">IF(L$5-$I$5&lt;$A111-1," ",IF(L$5-$I$5+1&gt;'Primary Inputs Alt'!$C$17,0,(SUM(OFFSET($I$77,0,L$5-$I$5-$A111+1)))*$C164))</f>
        <v xml:space="preserve"> </v>
      </c>
      <c r="M164" s="186" t="str">
        <f ca="1">IF(M$5-$I$5&lt;$A111-1," ",IF(M$5-$I$5+1&gt;'Primary Inputs Alt'!$C$17,0,(SUM(OFFSET($I$77,0,M$5-$I$5-$A111+1)))*$C164))</f>
        <v xml:space="preserve"> </v>
      </c>
      <c r="N164" s="186" t="str">
        <f ca="1">IF(N$5-$I$5&lt;$A111-1," ",IF(N$5-$I$5+1&gt;'Primary Inputs Alt'!$C$17,0,(SUM(OFFSET($I$77,0,N$5-$I$5-$A111+1)))*$C164))</f>
        <v xml:space="preserve"> </v>
      </c>
      <c r="O164" s="186" t="str">
        <f ca="1">IF(O$5-$I$5&lt;$A111-1," ",IF(O$5-$I$5+1&gt;'Primary Inputs Alt'!$C$17,0,(SUM(OFFSET($I$77,0,O$5-$I$5-$A111+1)))*$C164))</f>
        <v xml:space="preserve"> </v>
      </c>
      <c r="P164" s="186" t="str">
        <f ca="1">IF(P$5-$I$5&lt;$A111-1," ",IF(P$5-$I$5+1&gt;'Primary Inputs Alt'!$C$17,0,(SUM(OFFSET($I$77,0,P$5-$I$5-$A111+1)))*$C164))</f>
        <v xml:space="preserve"> </v>
      </c>
      <c r="Q164" s="186" t="str">
        <f ca="1">IF(Q$5-$I$5&lt;$A111-1," ",IF(Q$5-$I$5+1&gt;'Primary Inputs Alt'!$C$17,0,(SUM(OFFSET($I$77,0,Q$5-$I$5-$A111+1)))*$C164))</f>
        <v xml:space="preserve"> </v>
      </c>
      <c r="R164" s="186" t="str">
        <f ca="1">IF(R$5-$I$5&lt;$A111-1," ",IF(R$5-$I$5+1&gt;'Primary Inputs Alt'!$C$17,0,(SUM(OFFSET($I$77,0,R$5-$I$5-$A111+1)))*$C164))</f>
        <v xml:space="preserve"> </v>
      </c>
      <c r="S164" s="186" t="str">
        <f ca="1">IF(S$5-$I$5&lt;$A111-1," ",IF(S$5-$I$5+1&gt;'Primary Inputs Alt'!$C$17,0,(SUM(OFFSET($I$77,0,S$5-$I$5-$A111+1)))*$C164))</f>
        <v xml:space="preserve"> </v>
      </c>
      <c r="T164" s="186" t="str">
        <f ca="1">IF(T$5-$I$5&lt;$A111-1," ",IF(T$5-$I$5+1&gt;'Primary Inputs Alt'!$C$17,0,(SUM(OFFSET($I$77,0,T$5-$I$5-$A111+1)))*$C164))</f>
        <v xml:space="preserve"> </v>
      </c>
      <c r="U164" s="186" t="str">
        <f ca="1">IF(U$5-$I$5&lt;$A111-1," ",IF(U$5-$I$5+1&gt;'Primary Inputs Alt'!$C$17,0,(SUM(OFFSET($I$77,0,U$5-$I$5-$A111+1)))*$C164))</f>
        <v xml:space="preserve"> </v>
      </c>
      <c r="V164" s="186" t="str">
        <f ca="1">IF(V$5-$I$5&lt;$A111-1," ",IF(V$5-$I$5+1&gt;'Primary Inputs Alt'!$C$17,0,(SUM(OFFSET($I$77,0,V$5-$I$5-$A111+1)))*$C164))</f>
        <v xml:space="preserve"> </v>
      </c>
      <c r="W164" s="186" t="str">
        <f ca="1">IF(W$5-$I$5&lt;$A111-1," ",IF(W$5-$I$5+1&gt;'Primary Inputs Alt'!$C$17,0,(SUM(OFFSET($I$77,0,W$5-$I$5-$A111+1)))*$C164))</f>
        <v xml:space="preserve"> </v>
      </c>
      <c r="X164" s="186" t="str">
        <f ca="1">IF(X$5-$I$5&lt;$A111-1," ",IF(X$5-$I$5+1&gt;'Primary Inputs Alt'!$C$17,0,(SUM(OFFSET($I$77,0,X$5-$I$5-$A111+1)))*$C164))</f>
        <v xml:space="preserve"> </v>
      </c>
      <c r="Y164" s="186" t="str">
        <f ca="1">IF(Y$5-$I$5&lt;$A111-1," ",IF(Y$5-$I$5+1&gt;'Primary Inputs Alt'!$C$17,0,(SUM(OFFSET($I$77,0,Y$5-$I$5-$A111+1)))*$C164))</f>
        <v xml:space="preserve"> </v>
      </c>
      <c r="Z164" s="186" t="str">
        <f ca="1">IF(Z$5-$I$5&lt;$A111-1," ",IF(Z$5-$I$5+1&gt;'Primary Inputs Alt'!$C$17,0,(SUM(OFFSET($I$77,0,Z$5-$I$5-$A111+1)))*$C164))</f>
        <v xml:space="preserve"> </v>
      </c>
      <c r="AA164" s="186" t="str">
        <f ca="1">IF(AA$5-$I$5&lt;$A111-1," ",IF(AA$5-$I$5+1&gt;'Primary Inputs Alt'!$C$17,0,(SUM(OFFSET($I$77,0,AA$5-$I$5-$A111+1)))*$C164))</f>
        <v xml:space="preserve"> </v>
      </c>
      <c r="AB164" s="186" t="str">
        <f ca="1">IF(AB$5-$I$5&lt;$A111-1," ",IF(AB$5-$I$5+1&gt;'Primary Inputs Alt'!$C$17,0,(SUM(OFFSET($I$77,0,AB$5-$I$5-$A111+1)))*$C164))</f>
        <v xml:space="preserve"> </v>
      </c>
      <c r="AC164" s="186" t="str">
        <f ca="1">IF(AC$5-$I$5&lt;$A111-1," ",IF(AC$5-$I$5+1&gt;'Primary Inputs Alt'!$C$17,0,(SUM(OFFSET($I$77,0,AC$5-$I$5-$A111+1)))*$C164))</f>
        <v xml:space="preserve"> </v>
      </c>
      <c r="AD164" s="186" t="str">
        <f ca="1">IF(AD$5-$I$5&lt;$A111-1," ",IF(AD$5-$I$5+1&gt;'Primary Inputs Alt'!$C$17,0,(SUM(OFFSET($I$77,0,AD$5-$I$5-$A111+1)))*$C164))</f>
        <v xml:space="preserve"> </v>
      </c>
      <c r="AE164" s="186" t="str">
        <f ca="1">IF(AE$5-$I$5&lt;$A111-1," ",IF(AE$5-$I$5+1&gt;'Primary Inputs Alt'!$C$17,0,(SUM(OFFSET($I$77,0,AE$5-$I$5-$A111+1)))*$C164))</f>
        <v xml:space="preserve"> </v>
      </c>
      <c r="AF164" s="186" t="str">
        <f ca="1">IF(AF$5-$I$5&lt;$A111-1," ",IF(AF$5-$I$5+1&gt;'Primary Inputs Alt'!$C$17,0,(SUM(OFFSET($I$77,0,AF$5-$I$5-$A111+1)))*$C164))</f>
        <v xml:space="preserve"> </v>
      </c>
      <c r="AG164" s="186" t="str">
        <f ca="1">IF(AG$5-$I$5&lt;$A111-1," ",IF(AG$5-$I$5+1&gt;'Primary Inputs Alt'!$C$17,0,(SUM(OFFSET($I$77,0,AG$5-$I$5-$A111+1)))*$C164))</f>
        <v xml:space="preserve"> </v>
      </c>
      <c r="AH164" s="186" t="str">
        <f ca="1">IF(AH$5-$I$5&lt;$A111-1," ",IF(AH$5-$I$5+1&gt;'Primary Inputs Alt'!$C$17,0,(SUM(OFFSET($I$77,0,AH$5-$I$5-$A111+1)))*$C164))</f>
        <v xml:space="preserve"> </v>
      </c>
      <c r="AI164" s="186" t="str">
        <f ca="1">IF(AI$5-$I$5&lt;$A111-1," ",IF(AI$5-$I$5+1&gt;'Primary Inputs Alt'!$C$17,0,(SUM(OFFSET($I$77,0,AI$5-$I$5-$A111+1)))*$C164))</f>
        <v xml:space="preserve"> </v>
      </c>
      <c r="AJ164" s="186" t="str">
        <f ca="1">IF(AJ$5-$I$5&lt;$A111-1," ",IF(AJ$5-$I$5+1&gt;'Primary Inputs Alt'!$C$17,0,(SUM(OFFSET($I$77,0,AJ$5-$I$5-$A111+1)))*$C164))</f>
        <v xml:space="preserve"> </v>
      </c>
      <c r="AK164" s="186" t="str">
        <f ca="1">IF(AK$5-$I$5&lt;$A111-1," ",IF(AK$5-$I$5+1&gt;'Primary Inputs Alt'!$C$17,0,(SUM(OFFSET($I$77,0,AK$5-$I$5-$A111+1)))*$C164))</f>
        <v xml:space="preserve"> </v>
      </c>
      <c r="AL164" s="186" t="str">
        <f ca="1">IF(AL$5-$I$5&lt;$A111-1," ",IF(AL$5-$I$5+1&gt;'Primary Inputs Alt'!$C$17,0,(SUM(OFFSET($I$77,0,AL$5-$I$5-$A111+1)))*$C164))</f>
        <v xml:space="preserve"> </v>
      </c>
      <c r="AM164" s="186">
        <f ca="1">IF(AM$5-$I$5&lt;$A111-1," ",IF(AM$5-$I$5+1&gt;'Primary Inputs Alt'!$C$17,0,(SUM(OFFSET($I$77,0,AM$5-$I$5-$A111+1)))*$C164))</f>
        <v>0</v>
      </c>
      <c r="AN164" s="186">
        <f ca="1">IF(AN$5-$I$5&lt;$A111-1," ",IF(AN$5-$I$5+1&gt;'Primary Inputs Alt'!$C$17,0,(SUM(OFFSET($I$77,0,AN$5-$I$5-$A111+1)))*$C164))</f>
        <v>0</v>
      </c>
      <c r="AO164" s="186">
        <f ca="1">IF(AO$5-$I$5&lt;$A111-1," ",IF(AO$5-$I$5+1&gt;'Primary Inputs Alt'!$C$17,0,(SUM(OFFSET($I$77,0,AO$5-$I$5-$A111+1)))*$C164))</f>
        <v>0</v>
      </c>
      <c r="AP164" s="186">
        <f ca="1">IF(AP$5-$I$5&lt;$A111-1," ",IF(AP$5-$I$5+1&gt;'Primary Inputs Alt'!$C$17,0,(SUM(OFFSET($I$77,0,AP$5-$I$5-$A111+1)))*$C164))</f>
        <v>0</v>
      </c>
      <c r="AQ164" s="186">
        <f ca="1">IF(AQ$5-$I$5&lt;$A111-1," ",IF(AQ$5-$I$5+1&gt;'Primary Inputs Alt'!$C$17,0,(SUM(OFFSET($I$77,0,AQ$5-$I$5-$A111+1)))*$C164))</f>
        <v>0</v>
      </c>
      <c r="AR164" s="186">
        <f ca="1">IF(AR$5-$I$5&lt;$A111-1," ",IF(AR$5-$I$5+1&gt;'Primary Inputs Alt'!$C$17,0,(SUM(OFFSET($I$77,0,AR$5-$I$5-$A111+1)))*$C164))</f>
        <v>0</v>
      </c>
      <c r="AS164" s="186">
        <f ca="1">IF(AS$5-$I$5&lt;$A111-1," ",IF(AS$5-$I$5+1&gt;'Primary Inputs Alt'!$C$17,0,(SUM(OFFSET($I$77,0,AS$5-$I$5-$A111+1)))*$C164))</f>
        <v>0</v>
      </c>
      <c r="AT164" s="186">
        <f ca="1">IF(AT$5-$I$5&lt;$A111-1," ",IF(AT$5-$I$5+1&gt;'Primary Inputs Alt'!$C$17,0,(SUM(OFFSET($I$77,0,AT$5-$I$5-$A111+1)))*$C164))</f>
        <v>0</v>
      </c>
      <c r="AU164" s="186">
        <f ca="1">IF(AU$5-$I$5&lt;$A111-1," ",IF(AU$5-$I$5+1&gt;'Primary Inputs Alt'!$C$17,0,(SUM(OFFSET($I$77,0,AU$5-$I$5-$A111+1)))*$C164))</f>
        <v>0</v>
      </c>
      <c r="AV164" s="186">
        <f ca="1">IF(AV$5-$I$5&lt;$A111-1," ",IF(AV$5-$I$5+1&gt;'Primary Inputs Alt'!$C$17,0,(SUM(OFFSET($I$77,0,AV$5-$I$5-$A111+1)))*$C164))</f>
        <v>0</v>
      </c>
      <c r="AW164" s="186">
        <f ca="1">IF(AW$5-$I$5&lt;$A111-1," ",IF(AW$5-$I$5+1&gt;'Primary Inputs Alt'!$C$17,0,(SUM(OFFSET($I$77,0,AW$5-$I$5-$A111+1)))*$C164))</f>
        <v>0</v>
      </c>
      <c r="AX164" s="186">
        <f ca="1">IF(AX$5-$I$5&lt;$A111-1," ",IF(AX$5-$I$5+1&gt;'Primary Inputs Alt'!$C$17,0,(SUM(OFFSET($I$77,0,AX$5-$I$5-$A111+1)))*$C164))</f>
        <v>0</v>
      </c>
      <c r="AY164" s="186">
        <f ca="1">IF(AY$5-$I$5&lt;$A111-1," ",IF(AY$5-$I$5+1&gt;'Primary Inputs Alt'!$C$17,0,(SUM(OFFSET($I$77,0,AY$5-$I$5-$A111+1)))*$C164))</f>
        <v>0</v>
      </c>
      <c r="AZ164" s="186">
        <f ca="1">IF(AZ$5-$I$5&lt;$A111-1," ",IF(AZ$5-$I$5+1&gt;'Primary Inputs Alt'!$C$17,0,(SUM(OFFSET($I$77,0,AZ$5-$I$5-$A111+1)))*$C164))</f>
        <v>0</v>
      </c>
      <c r="BA164" s="186">
        <f ca="1">IF(BA$5-$I$5&lt;$A111-1," ",IF(BA$5-$I$5+1&gt;'Primary Inputs Alt'!$C$17,0,(SUM(OFFSET($I$77,0,BA$5-$I$5-$A111+1)))*$C164))</f>
        <v>0</v>
      </c>
      <c r="BB164" s="186">
        <f ca="1">IF(BB$5-$I$5&lt;$A111-1," ",IF(BB$5-$I$5+1&gt;'Primary Inputs Alt'!$C$17,0,(SUM(OFFSET($I$77,0,BB$5-$I$5-$A111+1)))*$C164))</f>
        <v>0</v>
      </c>
      <c r="BC164" s="186">
        <f ca="1">IF(BC$5-$I$5&lt;$A111-1," ",IF(BC$5-$I$5+1&gt;'Primary Inputs Alt'!$C$17,0,(SUM(OFFSET($I$77,0,BC$5-$I$5-$A111+1)))*$C164))</f>
        <v>0</v>
      </c>
      <c r="BD164" s="186">
        <f ca="1">IF(BD$5-$I$5&lt;$A111-1," ",IF(BD$5-$I$5+1&gt;'Primary Inputs Alt'!$C$17,0,(SUM(OFFSET($I$77,0,BD$5-$I$5-$A111+1)))*$C164))</f>
        <v>0</v>
      </c>
      <c r="BE164" s="186">
        <f ca="1">IF(BE$5-$I$5&lt;$A111-1," ",IF(BE$5-$I$5+1&gt;'Primary Inputs Alt'!$C$17,0,(SUM(OFFSET($I$77,0,BE$5-$I$5-$A111+1)))*$C164))</f>
        <v>0</v>
      </c>
      <c r="BF164" s="186">
        <f ca="1">IF(BF$5-$I$5&lt;$A111-1," ",IF(BF$5-$I$5+1&gt;'Primary Inputs Alt'!$C$17,0,(SUM(OFFSET($I$77,0,BF$5-$I$5-$A111+1)))*$C164))</f>
        <v>0</v>
      </c>
    </row>
    <row r="165" spans="2:58">
      <c r="B165" s="134" t="s">
        <v>204</v>
      </c>
      <c r="C165" s="134">
        <f t="shared" ca="1" si="5"/>
        <v>0</v>
      </c>
      <c r="I165" s="186" t="str">
        <f ca="1">IF(I$5-$I$5&lt;$A112-1," ",IF(I$5-$I$5+1&gt;'Primary Inputs Alt'!$C$17,0,(SUM(OFFSET($I$77,0,I$5-$I$5-$A112+1)))*$C165))</f>
        <v xml:space="preserve"> </v>
      </c>
      <c r="J165" s="186" t="str">
        <f ca="1">IF(J$5-$I$5&lt;$A112-1," ",IF(J$5-$I$5+1&gt;'Primary Inputs Alt'!$C$17,0,(SUM(OFFSET($I$77,0,J$5-$I$5-$A112+1)))*$C165))</f>
        <v xml:space="preserve"> </v>
      </c>
      <c r="K165" s="186" t="str">
        <f ca="1">IF(K$5-$I$5&lt;$A112-1," ",IF(K$5-$I$5+1&gt;'Primary Inputs Alt'!$C$17,0,(SUM(OFFSET($I$77,0,K$5-$I$5-$A112+1)))*$C165))</f>
        <v xml:space="preserve"> </v>
      </c>
      <c r="L165" s="186" t="str">
        <f ca="1">IF(L$5-$I$5&lt;$A112-1," ",IF(L$5-$I$5+1&gt;'Primary Inputs Alt'!$C$17,0,(SUM(OFFSET($I$77,0,L$5-$I$5-$A112+1)))*$C165))</f>
        <v xml:space="preserve"> </v>
      </c>
      <c r="M165" s="186" t="str">
        <f ca="1">IF(M$5-$I$5&lt;$A112-1," ",IF(M$5-$I$5+1&gt;'Primary Inputs Alt'!$C$17,0,(SUM(OFFSET($I$77,0,M$5-$I$5-$A112+1)))*$C165))</f>
        <v xml:space="preserve"> </v>
      </c>
      <c r="N165" s="186" t="str">
        <f ca="1">IF(N$5-$I$5&lt;$A112-1," ",IF(N$5-$I$5+1&gt;'Primary Inputs Alt'!$C$17,0,(SUM(OFFSET($I$77,0,N$5-$I$5-$A112+1)))*$C165))</f>
        <v xml:space="preserve"> </v>
      </c>
      <c r="O165" s="186" t="str">
        <f ca="1">IF(O$5-$I$5&lt;$A112-1," ",IF(O$5-$I$5+1&gt;'Primary Inputs Alt'!$C$17,0,(SUM(OFFSET($I$77,0,O$5-$I$5-$A112+1)))*$C165))</f>
        <v xml:space="preserve"> </v>
      </c>
      <c r="P165" s="186" t="str">
        <f ca="1">IF(P$5-$I$5&lt;$A112-1," ",IF(P$5-$I$5+1&gt;'Primary Inputs Alt'!$C$17,0,(SUM(OFFSET($I$77,0,P$5-$I$5-$A112+1)))*$C165))</f>
        <v xml:space="preserve"> </v>
      </c>
      <c r="Q165" s="186" t="str">
        <f ca="1">IF(Q$5-$I$5&lt;$A112-1," ",IF(Q$5-$I$5+1&gt;'Primary Inputs Alt'!$C$17,0,(SUM(OFFSET($I$77,0,Q$5-$I$5-$A112+1)))*$C165))</f>
        <v xml:space="preserve"> </v>
      </c>
      <c r="R165" s="186" t="str">
        <f ca="1">IF(R$5-$I$5&lt;$A112-1," ",IF(R$5-$I$5+1&gt;'Primary Inputs Alt'!$C$17,0,(SUM(OFFSET($I$77,0,R$5-$I$5-$A112+1)))*$C165))</f>
        <v xml:space="preserve"> </v>
      </c>
      <c r="S165" s="186" t="str">
        <f ca="1">IF(S$5-$I$5&lt;$A112-1," ",IF(S$5-$I$5+1&gt;'Primary Inputs Alt'!$C$17,0,(SUM(OFFSET($I$77,0,S$5-$I$5-$A112+1)))*$C165))</f>
        <v xml:space="preserve"> </v>
      </c>
      <c r="T165" s="186" t="str">
        <f ca="1">IF(T$5-$I$5&lt;$A112-1," ",IF(T$5-$I$5+1&gt;'Primary Inputs Alt'!$C$17,0,(SUM(OFFSET($I$77,0,T$5-$I$5-$A112+1)))*$C165))</f>
        <v xml:space="preserve"> </v>
      </c>
      <c r="U165" s="186" t="str">
        <f ca="1">IF(U$5-$I$5&lt;$A112-1," ",IF(U$5-$I$5+1&gt;'Primary Inputs Alt'!$C$17,0,(SUM(OFFSET($I$77,0,U$5-$I$5-$A112+1)))*$C165))</f>
        <v xml:space="preserve"> </v>
      </c>
      <c r="V165" s="186" t="str">
        <f ca="1">IF(V$5-$I$5&lt;$A112-1," ",IF(V$5-$I$5+1&gt;'Primary Inputs Alt'!$C$17,0,(SUM(OFFSET($I$77,0,V$5-$I$5-$A112+1)))*$C165))</f>
        <v xml:space="preserve"> </v>
      </c>
      <c r="W165" s="186" t="str">
        <f ca="1">IF(W$5-$I$5&lt;$A112-1," ",IF(W$5-$I$5+1&gt;'Primary Inputs Alt'!$C$17,0,(SUM(OFFSET($I$77,0,W$5-$I$5-$A112+1)))*$C165))</f>
        <v xml:space="preserve"> </v>
      </c>
      <c r="X165" s="186" t="str">
        <f ca="1">IF(X$5-$I$5&lt;$A112-1," ",IF(X$5-$I$5+1&gt;'Primary Inputs Alt'!$C$17,0,(SUM(OFFSET($I$77,0,X$5-$I$5-$A112+1)))*$C165))</f>
        <v xml:space="preserve"> </v>
      </c>
      <c r="Y165" s="186" t="str">
        <f ca="1">IF(Y$5-$I$5&lt;$A112-1," ",IF(Y$5-$I$5+1&gt;'Primary Inputs Alt'!$C$17,0,(SUM(OFFSET($I$77,0,Y$5-$I$5-$A112+1)))*$C165))</f>
        <v xml:space="preserve"> </v>
      </c>
      <c r="Z165" s="186" t="str">
        <f ca="1">IF(Z$5-$I$5&lt;$A112-1," ",IF(Z$5-$I$5+1&gt;'Primary Inputs Alt'!$C$17,0,(SUM(OFFSET($I$77,0,Z$5-$I$5-$A112+1)))*$C165))</f>
        <v xml:space="preserve"> </v>
      </c>
      <c r="AA165" s="186" t="str">
        <f ca="1">IF(AA$5-$I$5&lt;$A112-1," ",IF(AA$5-$I$5+1&gt;'Primary Inputs Alt'!$C$17,0,(SUM(OFFSET($I$77,0,AA$5-$I$5-$A112+1)))*$C165))</f>
        <v xml:space="preserve"> </v>
      </c>
      <c r="AB165" s="186" t="str">
        <f ca="1">IF(AB$5-$I$5&lt;$A112-1," ",IF(AB$5-$I$5+1&gt;'Primary Inputs Alt'!$C$17,0,(SUM(OFFSET($I$77,0,AB$5-$I$5-$A112+1)))*$C165))</f>
        <v xml:space="preserve"> </v>
      </c>
      <c r="AC165" s="186" t="str">
        <f ca="1">IF(AC$5-$I$5&lt;$A112-1," ",IF(AC$5-$I$5+1&gt;'Primary Inputs Alt'!$C$17,0,(SUM(OFFSET($I$77,0,AC$5-$I$5-$A112+1)))*$C165))</f>
        <v xml:space="preserve"> </v>
      </c>
      <c r="AD165" s="186" t="str">
        <f ca="1">IF(AD$5-$I$5&lt;$A112-1," ",IF(AD$5-$I$5+1&gt;'Primary Inputs Alt'!$C$17,0,(SUM(OFFSET($I$77,0,AD$5-$I$5-$A112+1)))*$C165))</f>
        <v xml:space="preserve"> </v>
      </c>
      <c r="AE165" s="186" t="str">
        <f ca="1">IF(AE$5-$I$5&lt;$A112-1," ",IF(AE$5-$I$5+1&gt;'Primary Inputs Alt'!$C$17,0,(SUM(OFFSET($I$77,0,AE$5-$I$5-$A112+1)))*$C165))</f>
        <v xml:space="preserve"> </v>
      </c>
      <c r="AF165" s="186" t="str">
        <f ca="1">IF(AF$5-$I$5&lt;$A112-1," ",IF(AF$5-$I$5+1&gt;'Primary Inputs Alt'!$C$17,0,(SUM(OFFSET($I$77,0,AF$5-$I$5-$A112+1)))*$C165))</f>
        <v xml:space="preserve"> </v>
      </c>
      <c r="AG165" s="186" t="str">
        <f ca="1">IF(AG$5-$I$5&lt;$A112-1," ",IF(AG$5-$I$5+1&gt;'Primary Inputs Alt'!$C$17,0,(SUM(OFFSET($I$77,0,AG$5-$I$5-$A112+1)))*$C165))</f>
        <v xml:space="preserve"> </v>
      </c>
      <c r="AH165" s="186" t="str">
        <f ca="1">IF(AH$5-$I$5&lt;$A112-1," ",IF(AH$5-$I$5+1&gt;'Primary Inputs Alt'!$C$17,0,(SUM(OFFSET($I$77,0,AH$5-$I$5-$A112+1)))*$C165))</f>
        <v xml:space="preserve"> </v>
      </c>
      <c r="AI165" s="186" t="str">
        <f ca="1">IF(AI$5-$I$5&lt;$A112-1," ",IF(AI$5-$I$5+1&gt;'Primary Inputs Alt'!$C$17,0,(SUM(OFFSET($I$77,0,AI$5-$I$5-$A112+1)))*$C165))</f>
        <v xml:space="preserve"> </v>
      </c>
      <c r="AJ165" s="186" t="str">
        <f ca="1">IF(AJ$5-$I$5&lt;$A112-1," ",IF(AJ$5-$I$5+1&gt;'Primary Inputs Alt'!$C$17,0,(SUM(OFFSET($I$77,0,AJ$5-$I$5-$A112+1)))*$C165))</f>
        <v xml:space="preserve"> </v>
      </c>
      <c r="AK165" s="186" t="str">
        <f ca="1">IF(AK$5-$I$5&lt;$A112-1," ",IF(AK$5-$I$5+1&gt;'Primary Inputs Alt'!$C$17,0,(SUM(OFFSET($I$77,0,AK$5-$I$5-$A112+1)))*$C165))</f>
        <v xml:space="preserve"> </v>
      </c>
      <c r="AL165" s="186" t="str">
        <f ca="1">IF(AL$5-$I$5&lt;$A112-1," ",IF(AL$5-$I$5+1&gt;'Primary Inputs Alt'!$C$17,0,(SUM(OFFSET($I$77,0,AL$5-$I$5-$A112+1)))*$C165))</f>
        <v xml:space="preserve"> </v>
      </c>
      <c r="AM165" s="186" t="str">
        <f ca="1">IF(AM$5-$I$5&lt;$A112-1," ",IF(AM$5-$I$5+1&gt;'Primary Inputs Alt'!$C$17,0,(SUM(OFFSET($I$77,0,AM$5-$I$5-$A112+1)))*$C165))</f>
        <v xml:space="preserve"> </v>
      </c>
      <c r="AN165" s="186">
        <f ca="1">IF(AN$5-$I$5&lt;$A112-1," ",IF(AN$5-$I$5+1&gt;'Primary Inputs Alt'!$C$17,0,(SUM(OFFSET($I$77,0,AN$5-$I$5-$A112+1)))*$C165))</f>
        <v>0</v>
      </c>
      <c r="AO165" s="186">
        <f ca="1">IF(AO$5-$I$5&lt;$A112-1," ",IF(AO$5-$I$5+1&gt;'Primary Inputs Alt'!$C$17,0,(SUM(OFFSET($I$77,0,AO$5-$I$5-$A112+1)))*$C165))</f>
        <v>0</v>
      </c>
      <c r="AP165" s="186">
        <f ca="1">IF(AP$5-$I$5&lt;$A112-1," ",IF(AP$5-$I$5+1&gt;'Primary Inputs Alt'!$C$17,0,(SUM(OFFSET($I$77,0,AP$5-$I$5-$A112+1)))*$C165))</f>
        <v>0</v>
      </c>
      <c r="AQ165" s="186">
        <f ca="1">IF(AQ$5-$I$5&lt;$A112-1," ",IF(AQ$5-$I$5+1&gt;'Primary Inputs Alt'!$C$17,0,(SUM(OFFSET($I$77,0,AQ$5-$I$5-$A112+1)))*$C165))</f>
        <v>0</v>
      </c>
      <c r="AR165" s="186">
        <f ca="1">IF(AR$5-$I$5&lt;$A112-1," ",IF(AR$5-$I$5+1&gt;'Primary Inputs Alt'!$C$17,0,(SUM(OFFSET($I$77,0,AR$5-$I$5-$A112+1)))*$C165))</f>
        <v>0</v>
      </c>
      <c r="AS165" s="186">
        <f ca="1">IF(AS$5-$I$5&lt;$A112-1," ",IF(AS$5-$I$5+1&gt;'Primary Inputs Alt'!$C$17,0,(SUM(OFFSET($I$77,0,AS$5-$I$5-$A112+1)))*$C165))</f>
        <v>0</v>
      </c>
      <c r="AT165" s="186">
        <f ca="1">IF(AT$5-$I$5&lt;$A112-1," ",IF(AT$5-$I$5+1&gt;'Primary Inputs Alt'!$C$17,0,(SUM(OFFSET($I$77,0,AT$5-$I$5-$A112+1)))*$C165))</f>
        <v>0</v>
      </c>
      <c r="AU165" s="186">
        <f ca="1">IF(AU$5-$I$5&lt;$A112-1," ",IF(AU$5-$I$5+1&gt;'Primary Inputs Alt'!$C$17,0,(SUM(OFFSET($I$77,0,AU$5-$I$5-$A112+1)))*$C165))</f>
        <v>0</v>
      </c>
      <c r="AV165" s="186">
        <f ca="1">IF(AV$5-$I$5&lt;$A112-1," ",IF(AV$5-$I$5+1&gt;'Primary Inputs Alt'!$C$17,0,(SUM(OFFSET($I$77,0,AV$5-$I$5-$A112+1)))*$C165))</f>
        <v>0</v>
      </c>
      <c r="AW165" s="186">
        <f ca="1">IF(AW$5-$I$5&lt;$A112-1," ",IF(AW$5-$I$5+1&gt;'Primary Inputs Alt'!$C$17,0,(SUM(OFFSET($I$77,0,AW$5-$I$5-$A112+1)))*$C165))</f>
        <v>0</v>
      </c>
      <c r="AX165" s="186">
        <f ca="1">IF(AX$5-$I$5&lt;$A112-1," ",IF(AX$5-$I$5+1&gt;'Primary Inputs Alt'!$C$17,0,(SUM(OFFSET($I$77,0,AX$5-$I$5-$A112+1)))*$C165))</f>
        <v>0</v>
      </c>
      <c r="AY165" s="186">
        <f ca="1">IF(AY$5-$I$5&lt;$A112-1," ",IF(AY$5-$I$5+1&gt;'Primary Inputs Alt'!$C$17,0,(SUM(OFFSET($I$77,0,AY$5-$I$5-$A112+1)))*$C165))</f>
        <v>0</v>
      </c>
      <c r="AZ165" s="186">
        <f ca="1">IF(AZ$5-$I$5&lt;$A112-1," ",IF(AZ$5-$I$5+1&gt;'Primary Inputs Alt'!$C$17,0,(SUM(OFFSET($I$77,0,AZ$5-$I$5-$A112+1)))*$C165))</f>
        <v>0</v>
      </c>
      <c r="BA165" s="186">
        <f ca="1">IF(BA$5-$I$5&lt;$A112-1," ",IF(BA$5-$I$5+1&gt;'Primary Inputs Alt'!$C$17,0,(SUM(OFFSET($I$77,0,BA$5-$I$5-$A112+1)))*$C165))</f>
        <v>0</v>
      </c>
      <c r="BB165" s="186">
        <f ca="1">IF(BB$5-$I$5&lt;$A112-1," ",IF(BB$5-$I$5+1&gt;'Primary Inputs Alt'!$C$17,0,(SUM(OFFSET($I$77,0,BB$5-$I$5-$A112+1)))*$C165))</f>
        <v>0</v>
      </c>
      <c r="BC165" s="186">
        <f ca="1">IF(BC$5-$I$5&lt;$A112-1," ",IF(BC$5-$I$5+1&gt;'Primary Inputs Alt'!$C$17,0,(SUM(OFFSET($I$77,0,BC$5-$I$5-$A112+1)))*$C165))</f>
        <v>0</v>
      </c>
      <c r="BD165" s="186">
        <f ca="1">IF(BD$5-$I$5&lt;$A112-1," ",IF(BD$5-$I$5+1&gt;'Primary Inputs Alt'!$C$17,0,(SUM(OFFSET($I$77,0,BD$5-$I$5-$A112+1)))*$C165))</f>
        <v>0</v>
      </c>
      <c r="BE165" s="186">
        <f ca="1">IF(BE$5-$I$5&lt;$A112-1," ",IF(BE$5-$I$5+1&gt;'Primary Inputs Alt'!$C$17,0,(SUM(OFFSET($I$77,0,BE$5-$I$5-$A112+1)))*$C165))</f>
        <v>0</v>
      </c>
      <c r="BF165" s="186">
        <f ca="1">IF(BF$5-$I$5&lt;$A112-1," ",IF(BF$5-$I$5+1&gt;'Primary Inputs Alt'!$C$17,0,(SUM(OFFSET($I$77,0,BF$5-$I$5-$A112+1)))*$C165))</f>
        <v>0</v>
      </c>
    </row>
    <row r="166" spans="2:58">
      <c r="B166" s="134" t="s">
        <v>205</v>
      </c>
      <c r="C166" s="134">
        <f t="shared" ca="1" si="5"/>
        <v>0</v>
      </c>
      <c r="I166" s="186" t="str">
        <f ca="1">IF(I$5-$I$5&lt;$A113-1," ",IF(I$5-$I$5+1&gt;'Primary Inputs Alt'!$C$17,0,(SUM(OFFSET($I$77,0,I$5-$I$5-$A113+1)))*$C166))</f>
        <v xml:space="preserve"> </v>
      </c>
      <c r="J166" s="186" t="str">
        <f ca="1">IF(J$5-$I$5&lt;$A113-1," ",IF(J$5-$I$5+1&gt;'Primary Inputs Alt'!$C$17,0,(SUM(OFFSET($I$77,0,J$5-$I$5-$A113+1)))*$C166))</f>
        <v xml:space="preserve"> </v>
      </c>
      <c r="K166" s="186" t="str">
        <f ca="1">IF(K$5-$I$5&lt;$A113-1," ",IF(K$5-$I$5+1&gt;'Primary Inputs Alt'!$C$17,0,(SUM(OFFSET($I$77,0,K$5-$I$5-$A113+1)))*$C166))</f>
        <v xml:space="preserve"> </v>
      </c>
      <c r="L166" s="186" t="str">
        <f ca="1">IF(L$5-$I$5&lt;$A113-1," ",IF(L$5-$I$5+1&gt;'Primary Inputs Alt'!$C$17,0,(SUM(OFFSET($I$77,0,L$5-$I$5-$A113+1)))*$C166))</f>
        <v xml:space="preserve"> </v>
      </c>
      <c r="M166" s="186" t="str">
        <f ca="1">IF(M$5-$I$5&lt;$A113-1," ",IF(M$5-$I$5+1&gt;'Primary Inputs Alt'!$C$17,0,(SUM(OFFSET($I$77,0,M$5-$I$5-$A113+1)))*$C166))</f>
        <v xml:space="preserve"> </v>
      </c>
      <c r="N166" s="186" t="str">
        <f ca="1">IF(N$5-$I$5&lt;$A113-1," ",IF(N$5-$I$5+1&gt;'Primary Inputs Alt'!$C$17,0,(SUM(OFFSET($I$77,0,N$5-$I$5-$A113+1)))*$C166))</f>
        <v xml:space="preserve"> </v>
      </c>
      <c r="O166" s="186" t="str">
        <f ca="1">IF(O$5-$I$5&lt;$A113-1," ",IF(O$5-$I$5+1&gt;'Primary Inputs Alt'!$C$17,0,(SUM(OFFSET($I$77,0,O$5-$I$5-$A113+1)))*$C166))</f>
        <v xml:space="preserve"> </v>
      </c>
      <c r="P166" s="186" t="str">
        <f ca="1">IF(P$5-$I$5&lt;$A113-1," ",IF(P$5-$I$5+1&gt;'Primary Inputs Alt'!$C$17,0,(SUM(OFFSET($I$77,0,P$5-$I$5-$A113+1)))*$C166))</f>
        <v xml:space="preserve"> </v>
      </c>
      <c r="Q166" s="186" t="str">
        <f ca="1">IF(Q$5-$I$5&lt;$A113-1," ",IF(Q$5-$I$5+1&gt;'Primary Inputs Alt'!$C$17,0,(SUM(OFFSET($I$77,0,Q$5-$I$5-$A113+1)))*$C166))</f>
        <v xml:space="preserve"> </v>
      </c>
      <c r="R166" s="186" t="str">
        <f ca="1">IF(R$5-$I$5&lt;$A113-1," ",IF(R$5-$I$5+1&gt;'Primary Inputs Alt'!$C$17,0,(SUM(OFFSET($I$77,0,R$5-$I$5-$A113+1)))*$C166))</f>
        <v xml:space="preserve"> </v>
      </c>
      <c r="S166" s="186" t="str">
        <f ca="1">IF(S$5-$I$5&lt;$A113-1," ",IF(S$5-$I$5+1&gt;'Primary Inputs Alt'!$C$17,0,(SUM(OFFSET($I$77,0,S$5-$I$5-$A113+1)))*$C166))</f>
        <v xml:space="preserve"> </v>
      </c>
      <c r="T166" s="186" t="str">
        <f ca="1">IF(T$5-$I$5&lt;$A113-1," ",IF(T$5-$I$5+1&gt;'Primary Inputs Alt'!$C$17,0,(SUM(OFFSET($I$77,0,T$5-$I$5-$A113+1)))*$C166))</f>
        <v xml:space="preserve"> </v>
      </c>
      <c r="U166" s="186" t="str">
        <f ca="1">IF(U$5-$I$5&lt;$A113-1," ",IF(U$5-$I$5+1&gt;'Primary Inputs Alt'!$C$17,0,(SUM(OFFSET($I$77,0,U$5-$I$5-$A113+1)))*$C166))</f>
        <v xml:space="preserve"> </v>
      </c>
      <c r="V166" s="186" t="str">
        <f ca="1">IF(V$5-$I$5&lt;$A113-1," ",IF(V$5-$I$5+1&gt;'Primary Inputs Alt'!$C$17,0,(SUM(OFFSET($I$77,0,V$5-$I$5-$A113+1)))*$C166))</f>
        <v xml:space="preserve"> </v>
      </c>
      <c r="W166" s="186" t="str">
        <f ca="1">IF(W$5-$I$5&lt;$A113-1," ",IF(W$5-$I$5+1&gt;'Primary Inputs Alt'!$C$17,0,(SUM(OFFSET($I$77,0,W$5-$I$5-$A113+1)))*$C166))</f>
        <v xml:space="preserve"> </v>
      </c>
      <c r="X166" s="186" t="str">
        <f ca="1">IF(X$5-$I$5&lt;$A113-1," ",IF(X$5-$I$5+1&gt;'Primary Inputs Alt'!$C$17,0,(SUM(OFFSET($I$77,0,X$5-$I$5-$A113+1)))*$C166))</f>
        <v xml:space="preserve"> </v>
      </c>
      <c r="Y166" s="186" t="str">
        <f ca="1">IF(Y$5-$I$5&lt;$A113-1," ",IF(Y$5-$I$5+1&gt;'Primary Inputs Alt'!$C$17,0,(SUM(OFFSET($I$77,0,Y$5-$I$5-$A113+1)))*$C166))</f>
        <v xml:space="preserve"> </v>
      </c>
      <c r="Z166" s="186" t="str">
        <f ca="1">IF(Z$5-$I$5&lt;$A113-1," ",IF(Z$5-$I$5+1&gt;'Primary Inputs Alt'!$C$17,0,(SUM(OFFSET($I$77,0,Z$5-$I$5-$A113+1)))*$C166))</f>
        <v xml:space="preserve"> </v>
      </c>
      <c r="AA166" s="186" t="str">
        <f ca="1">IF(AA$5-$I$5&lt;$A113-1," ",IF(AA$5-$I$5+1&gt;'Primary Inputs Alt'!$C$17,0,(SUM(OFFSET($I$77,0,AA$5-$I$5-$A113+1)))*$C166))</f>
        <v xml:space="preserve"> </v>
      </c>
      <c r="AB166" s="186" t="str">
        <f ca="1">IF(AB$5-$I$5&lt;$A113-1," ",IF(AB$5-$I$5+1&gt;'Primary Inputs Alt'!$C$17,0,(SUM(OFFSET($I$77,0,AB$5-$I$5-$A113+1)))*$C166))</f>
        <v xml:space="preserve"> </v>
      </c>
      <c r="AC166" s="186" t="str">
        <f ca="1">IF(AC$5-$I$5&lt;$A113-1," ",IF(AC$5-$I$5+1&gt;'Primary Inputs Alt'!$C$17,0,(SUM(OFFSET($I$77,0,AC$5-$I$5-$A113+1)))*$C166))</f>
        <v xml:space="preserve"> </v>
      </c>
      <c r="AD166" s="186" t="str">
        <f ca="1">IF(AD$5-$I$5&lt;$A113-1," ",IF(AD$5-$I$5+1&gt;'Primary Inputs Alt'!$C$17,0,(SUM(OFFSET($I$77,0,AD$5-$I$5-$A113+1)))*$C166))</f>
        <v xml:space="preserve"> </v>
      </c>
      <c r="AE166" s="186" t="str">
        <f ca="1">IF(AE$5-$I$5&lt;$A113-1," ",IF(AE$5-$I$5+1&gt;'Primary Inputs Alt'!$C$17,0,(SUM(OFFSET($I$77,0,AE$5-$I$5-$A113+1)))*$C166))</f>
        <v xml:space="preserve"> </v>
      </c>
      <c r="AF166" s="186" t="str">
        <f ca="1">IF(AF$5-$I$5&lt;$A113-1," ",IF(AF$5-$I$5+1&gt;'Primary Inputs Alt'!$C$17,0,(SUM(OFFSET($I$77,0,AF$5-$I$5-$A113+1)))*$C166))</f>
        <v xml:space="preserve"> </v>
      </c>
      <c r="AG166" s="186" t="str">
        <f ca="1">IF(AG$5-$I$5&lt;$A113-1," ",IF(AG$5-$I$5+1&gt;'Primary Inputs Alt'!$C$17,0,(SUM(OFFSET($I$77,0,AG$5-$I$5-$A113+1)))*$C166))</f>
        <v xml:space="preserve"> </v>
      </c>
      <c r="AH166" s="186" t="str">
        <f ca="1">IF(AH$5-$I$5&lt;$A113-1," ",IF(AH$5-$I$5+1&gt;'Primary Inputs Alt'!$C$17,0,(SUM(OFFSET($I$77,0,AH$5-$I$5-$A113+1)))*$C166))</f>
        <v xml:space="preserve"> </v>
      </c>
      <c r="AI166" s="186" t="str">
        <f ca="1">IF(AI$5-$I$5&lt;$A113-1," ",IF(AI$5-$I$5+1&gt;'Primary Inputs Alt'!$C$17,0,(SUM(OFFSET($I$77,0,AI$5-$I$5-$A113+1)))*$C166))</f>
        <v xml:space="preserve"> </v>
      </c>
      <c r="AJ166" s="186" t="str">
        <f ca="1">IF(AJ$5-$I$5&lt;$A113-1," ",IF(AJ$5-$I$5+1&gt;'Primary Inputs Alt'!$C$17,0,(SUM(OFFSET($I$77,0,AJ$5-$I$5-$A113+1)))*$C166))</f>
        <v xml:space="preserve"> </v>
      </c>
      <c r="AK166" s="186" t="str">
        <f ca="1">IF(AK$5-$I$5&lt;$A113-1," ",IF(AK$5-$I$5+1&gt;'Primary Inputs Alt'!$C$17,0,(SUM(OFFSET($I$77,0,AK$5-$I$5-$A113+1)))*$C166))</f>
        <v xml:space="preserve"> </v>
      </c>
      <c r="AL166" s="186" t="str">
        <f ca="1">IF(AL$5-$I$5&lt;$A113-1," ",IF(AL$5-$I$5+1&gt;'Primary Inputs Alt'!$C$17,0,(SUM(OFFSET($I$77,0,AL$5-$I$5-$A113+1)))*$C166))</f>
        <v xml:space="preserve"> </v>
      </c>
      <c r="AM166" s="186" t="str">
        <f ca="1">IF(AM$5-$I$5&lt;$A113-1," ",IF(AM$5-$I$5+1&gt;'Primary Inputs Alt'!$C$17,0,(SUM(OFFSET($I$77,0,AM$5-$I$5-$A113+1)))*$C166))</f>
        <v xml:space="preserve"> </v>
      </c>
      <c r="AN166" s="186" t="str">
        <f ca="1">IF(AN$5-$I$5&lt;$A113-1," ",IF(AN$5-$I$5+1&gt;'Primary Inputs Alt'!$C$17,0,(SUM(OFFSET($I$77,0,AN$5-$I$5-$A113+1)))*$C166))</f>
        <v xml:space="preserve"> </v>
      </c>
      <c r="AO166" s="186">
        <f ca="1">IF(AO$5-$I$5&lt;$A113-1," ",IF(AO$5-$I$5+1&gt;'Primary Inputs Alt'!$C$17,0,(SUM(OFFSET($I$77,0,AO$5-$I$5-$A113+1)))*$C166))</f>
        <v>0</v>
      </c>
      <c r="AP166" s="186">
        <f ca="1">IF(AP$5-$I$5&lt;$A113-1," ",IF(AP$5-$I$5+1&gt;'Primary Inputs Alt'!$C$17,0,(SUM(OFFSET($I$77,0,AP$5-$I$5-$A113+1)))*$C166))</f>
        <v>0</v>
      </c>
      <c r="AQ166" s="186">
        <f ca="1">IF(AQ$5-$I$5&lt;$A113-1," ",IF(AQ$5-$I$5+1&gt;'Primary Inputs Alt'!$C$17,0,(SUM(OFFSET($I$77,0,AQ$5-$I$5-$A113+1)))*$C166))</f>
        <v>0</v>
      </c>
      <c r="AR166" s="186">
        <f ca="1">IF(AR$5-$I$5&lt;$A113-1," ",IF(AR$5-$I$5+1&gt;'Primary Inputs Alt'!$C$17,0,(SUM(OFFSET($I$77,0,AR$5-$I$5-$A113+1)))*$C166))</f>
        <v>0</v>
      </c>
      <c r="AS166" s="186">
        <f ca="1">IF(AS$5-$I$5&lt;$A113-1," ",IF(AS$5-$I$5+1&gt;'Primary Inputs Alt'!$C$17,0,(SUM(OFFSET($I$77,0,AS$5-$I$5-$A113+1)))*$C166))</f>
        <v>0</v>
      </c>
      <c r="AT166" s="186">
        <f ca="1">IF(AT$5-$I$5&lt;$A113-1," ",IF(AT$5-$I$5+1&gt;'Primary Inputs Alt'!$C$17,0,(SUM(OFFSET($I$77,0,AT$5-$I$5-$A113+1)))*$C166))</f>
        <v>0</v>
      </c>
      <c r="AU166" s="186">
        <f ca="1">IF(AU$5-$I$5&lt;$A113-1," ",IF(AU$5-$I$5+1&gt;'Primary Inputs Alt'!$C$17,0,(SUM(OFFSET($I$77,0,AU$5-$I$5-$A113+1)))*$C166))</f>
        <v>0</v>
      </c>
      <c r="AV166" s="186">
        <f ca="1">IF(AV$5-$I$5&lt;$A113-1," ",IF(AV$5-$I$5+1&gt;'Primary Inputs Alt'!$C$17,0,(SUM(OFFSET($I$77,0,AV$5-$I$5-$A113+1)))*$C166))</f>
        <v>0</v>
      </c>
      <c r="AW166" s="186">
        <f ca="1">IF(AW$5-$I$5&lt;$A113-1," ",IF(AW$5-$I$5+1&gt;'Primary Inputs Alt'!$C$17,0,(SUM(OFFSET($I$77,0,AW$5-$I$5-$A113+1)))*$C166))</f>
        <v>0</v>
      </c>
      <c r="AX166" s="186">
        <f ca="1">IF(AX$5-$I$5&lt;$A113-1," ",IF(AX$5-$I$5+1&gt;'Primary Inputs Alt'!$C$17,0,(SUM(OFFSET($I$77,0,AX$5-$I$5-$A113+1)))*$C166))</f>
        <v>0</v>
      </c>
      <c r="AY166" s="186">
        <f ca="1">IF(AY$5-$I$5&lt;$A113-1," ",IF(AY$5-$I$5+1&gt;'Primary Inputs Alt'!$C$17,0,(SUM(OFFSET($I$77,0,AY$5-$I$5-$A113+1)))*$C166))</f>
        <v>0</v>
      </c>
      <c r="AZ166" s="186">
        <f ca="1">IF(AZ$5-$I$5&lt;$A113-1," ",IF(AZ$5-$I$5+1&gt;'Primary Inputs Alt'!$C$17,0,(SUM(OFFSET($I$77,0,AZ$5-$I$5-$A113+1)))*$C166))</f>
        <v>0</v>
      </c>
      <c r="BA166" s="186">
        <f ca="1">IF(BA$5-$I$5&lt;$A113-1," ",IF(BA$5-$I$5+1&gt;'Primary Inputs Alt'!$C$17,0,(SUM(OFFSET($I$77,0,BA$5-$I$5-$A113+1)))*$C166))</f>
        <v>0</v>
      </c>
      <c r="BB166" s="186">
        <f ca="1">IF(BB$5-$I$5&lt;$A113-1," ",IF(BB$5-$I$5+1&gt;'Primary Inputs Alt'!$C$17,0,(SUM(OFFSET($I$77,0,BB$5-$I$5-$A113+1)))*$C166))</f>
        <v>0</v>
      </c>
      <c r="BC166" s="186">
        <f ca="1">IF(BC$5-$I$5&lt;$A113-1," ",IF(BC$5-$I$5+1&gt;'Primary Inputs Alt'!$C$17,0,(SUM(OFFSET($I$77,0,BC$5-$I$5-$A113+1)))*$C166))</f>
        <v>0</v>
      </c>
      <c r="BD166" s="186">
        <f ca="1">IF(BD$5-$I$5&lt;$A113-1," ",IF(BD$5-$I$5+1&gt;'Primary Inputs Alt'!$C$17,0,(SUM(OFFSET($I$77,0,BD$5-$I$5-$A113+1)))*$C166))</f>
        <v>0</v>
      </c>
      <c r="BE166" s="186">
        <f ca="1">IF(BE$5-$I$5&lt;$A113-1," ",IF(BE$5-$I$5+1&gt;'Primary Inputs Alt'!$C$17,0,(SUM(OFFSET($I$77,0,BE$5-$I$5-$A113+1)))*$C166))</f>
        <v>0</v>
      </c>
      <c r="BF166" s="186">
        <f ca="1">IF(BF$5-$I$5&lt;$A113-1," ",IF(BF$5-$I$5+1&gt;'Primary Inputs Alt'!$C$17,0,(SUM(OFFSET($I$77,0,BF$5-$I$5-$A113+1)))*$C166))</f>
        <v>0</v>
      </c>
    </row>
    <row r="167" spans="2:58">
      <c r="B167" s="134" t="s">
        <v>206</v>
      </c>
      <c r="C167" s="134">
        <f t="shared" ca="1" si="5"/>
        <v>0</v>
      </c>
      <c r="I167" s="186" t="str">
        <f ca="1">IF(I$5-$I$5&lt;$A114-1," ",IF(I$5-$I$5+1&gt;'Primary Inputs Alt'!$C$17,0,(SUM(OFFSET($I$77,0,I$5-$I$5-$A114+1)))*$C167))</f>
        <v xml:space="preserve"> </v>
      </c>
      <c r="J167" s="186" t="str">
        <f ca="1">IF(J$5-$I$5&lt;$A114-1," ",IF(J$5-$I$5+1&gt;'Primary Inputs Alt'!$C$17,0,(SUM(OFFSET($I$77,0,J$5-$I$5-$A114+1)))*$C167))</f>
        <v xml:space="preserve"> </v>
      </c>
      <c r="K167" s="186" t="str">
        <f ca="1">IF(K$5-$I$5&lt;$A114-1," ",IF(K$5-$I$5+1&gt;'Primary Inputs Alt'!$C$17,0,(SUM(OFFSET($I$77,0,K$5-$I$5-$A114+1)))*$C167))</f>
        <v xml:space="preserve"> </v>
      </c>
      <c r="L167" s="186" t="str">
        <f ca="1">IF(L$5-$I$5&lt;$A114-1," ",IF(L$5-$I$5+1&gt;'Primary Inputs Alt'!$C$17,0,(SUM(OFFSET($I$77,0,L$5-$I$5-$A114+1)))*$C167))</f>
        <v xml:space="preserve"> </v>
      </c>
      <c r="M167" s="186" t="str">
        <f ca="1">IF(M$5-$I$5&lt;$A114-1," ",IF(M$5-$I$5+1&gt;'Primary Inputs Alt'!$C$17,0,(SUM(OFFSET($I$77,0,M$5-$I$5-$A114+1)))*$C167))</f>
        <v xml:space="preserve"> </v>
      </c>
      <c r="N167" s="186" t="str">
        <f ca="1">IF(N$5-$I$5&lt;$A114-1," ",IF(N$5-$I$5+1&gt;'Primary Inputs Alt'!$C$17,0,(SUM(OFFSET($I$77,0,N$5-$I$5-$A114+1)))*$C167))</f>
        <v xml:space="preserve"> </v>
      </c>
      <c r="O167" s="186" t="str">
        <f ca="1">IF(O$5-$I$5&lt;$A114-1," ",IF(O$5-$I$5+1&gt;'Primary Inputs Alt'!$C$17,0,(SUM(OFFSET($I$77,0,O$5-$I$5-$A114+1)))*$C167))</f>
        <v xml:space="preserve"> </v>
      </c>
      <c r="P167" s="186" t="str">
        <f ca="1">IF(P$5-$I$5&lt;$A114-1," ",IF(P$5-$I$5+1&gt;'Primary Inputs Alt'!$C$17,0,(SUM(OFFSET($I$77,0,P$5-$I$5-$A114+1)))*$C167))</f>
        <v xml:space="preserve"> </v>
      </c>
      <c r="Q167" s="186" t="str">
        <f ca="1">IF(Q$5-$I$5&lt;$A114-1," ",IF(Q$5-$I$5+1&gt;'Primary Inputs Alt'!$C$17,0,(SUM(OFFSET($I$77,0,Q$5-$I$5-$A114+1)))*$C167))</f>
        <v xml:space="preserve"> </v>
      </c>
      <c r="R167" s="186" t="str">
        <f ca="1">IF(R$5-$I$5&lt;$A114-1," ",IF(R$5-$I$5+1&gt;'Primary Inputs Alt'!$C$17,0,(SUM(OFFSET($I$77,0,R$5-$I$5-$A114+1)))*$C167))</f>
        <v xml:space="preserve"> </v>
      </c>
      <c r="S167" s="186" t="str">
        <f ca="1">IF(S$5-$I$5&lt;$A114-1," ",IF(S$5-$I$5+1&gt;'Primary Inputs Alt'!$C$17,0,(SUM(OFFSET($I$77,0,S$5-$I$5-$A114+1)))*$C167))</f>
        <v xml:space="preserve"> </v>
      </c>
      <c r="T167" s="186" t="str">
        <f ca="1">IF(T$5-$I$5&lt;$A114-1," ",IF(T$5-$I$5+1&gt;'Primary Inputs Alt'!$C$17,0,(SUM(OFFSET($I$77,0,T$5-$I$5-$A114+1)))*$C167))</f>
        <v xml:space="preserve"> </v>
      </c>
      <c r="U167" s="186" t="str">
        <f ca="1">IF(U$5-$I$5&lt;$A114-1," ",IF(U$5-$I$5+1&gt;'Primary Inputs Alt'!$C$17,0,(SUM(OFFSET($I$77,0,U$5-$I$5-$A114+1)))*$C167))</f>
        <v xml:space="preserve"> </v>
      </c>
      <c r="V167" s="186" t="str">
        <f ca="1">IF(V$5-$I$5&lt;$A114-1," ",IF(V$5-$I$5+1&gt;'Primary Inputs Alt'!$C$17,0,(SUM(OFFSET($I$77,0,V$5-$I$5-$A114+1)))*$C167))</f>
        <v xml:space="preserve"> </v>
      </c>
      <c r="W167" s="186" t="str">
        <f ca="1">IF(W$5-$I$5&lt;$A114-1," ",IF(W$5-$I$5+1&gt;'Primary Inputs Alt'!$C$17,0,(SUM(OFFSET($I$77,0,W$5-$I$5-$A114+1)))*$C167))</f>
        <v xml:space="preserve"> </v>
      </c>
      <c r="X167" s="186" t="str">
        <f ca="1">IF(X$5-$I$5&lt;$A114-1," ",IF(X$5-$I$5+1&gt;'Primary Inputs Alt'!$C$17,0,(SUM(OFFSET($I$77,0,X$5-$I$5-$A114+1)))*$C167))</f>
        <v xml:space="preserve"> </v>
      </c>
      <c r="Y167" s="186" t="str">
        <f ca="1">IF(Y$5-$I$5&lt;$A114-1," ",IF(Y$5-$I$5+1&gt;'Primary Inputs Alt'!$C$17,0,(SUM(OFFSET($I$77,0,Y$5-$I$5-$A114+1)))*$C167))</f>
        <v xml:space="preserve"> </v>
      </c>
      <c r="Z167" s="186" t="str">
        <f ca="1">IF(Z$5-$I$5&lt;$A114-1," ",IF(Z$5-$I$5+1&gt;'Primary Inputs Alt'!$C$17,0,(SUM(OFFSET($I$77,0,Z$5-$I$5-$A114+1)))*$C167))</f>
        <v xml:space="preserve"> </v>
      </c>
      <c r="AA167" s="186" t="str">
        <f ca="1">IF(AA$5-$I$5&lt;$A114-1," ",IF(AA$5-$I$5+1&gt;'Primary Inputs Alt'!$C$17,0,(SUM(OFFSET($I$77,0,AA$5-$I$5-$A114+1)))*$C167))</f>
        <v xml:space="preserve"> </v>
      </c>
      <c r="AB167" s="186" t="str">
        <f ca="1">IF(AB$5-$I$5&lt;$A114-1," ",IF(AB$5-$I$5+1&gt;'Primary Inputs Alt'!$C$17,0,(SUM(OFFSET($I$77,0,AB$5-$I$5-$A114+1)))*$C167))</f>
        <v xml:space="preserve"> </v>
      </c>
      <c r="AC167" s="186" t="str">
        <f ca="1">IF(AC$5-$I$5&lt;$A114-1," ",IF(AC$5-$I$5+1&gt;'Primary Inputs Alt'!$C$17,0,(SUM(OFFSET($I$77,0,AC$5-$I$5-$A114+1)))*$C167))</f>
        <v xml:space="preserve"> </v>
      </c>
      <c r="AD167" s="186" t="str">
        <f ca="1">IF(AD$5-$I$5&lt;$A114-1," ",IF(AD$5-$I$5+1&gt;'Primary Inputs Alt'!$C$17,0,(SUM(OFFSET($I$77,0,AD$5-$I$5-$A114+1)))*$C167))</f>
        <v xml:space="preserve"> </v>
      </c>
      <c r="AE167" s="186" t="str">
        <f ca="1">IF(AE$5-$I$5&lt;$A114-1," ",IF(AE$5-$I$5+1&gt;'Primary Inputs Alt'!$C$17,0,(SUM(OFFSET($I$77,0,AE$5-$I$5-$A114+1)))*$C167))</f>
        <v xml:space="preserve"> </v>
      </c>
      <c r="AF167" s="186" t="str">
        <f ca="1">IF(AF$5-$I$5&lt;$A114-1," ",IF(AF$5-$I$5+1&gt;'Primary Inputs Alt'!$C$17,0,(SUM(OFFSET($I$77,0,AF$5-$I$5-$A114+1)))*$C167))</f>
        <v xml:space="preserve"> </v>
      </c>
      <c r="AG167" s="186" t="str">
        <f ca="1">IF(AG$5-$I$5&lt;$A114-1," ",IF(AG$5-$I$5+1&gt;'Primary Inputs Alt'!$C$17,0,(SUM(OFFSET($I$77,0,AG$5-$I$5-$A114+1)))*$C167))</f>
        <v xml:space="preserve"> </v>
      </c>
      <c r="AH167" s="186" t="str">
        <f ca="1">IF(AH$5-$I$5&lt;$A114-1," ",IF(AH$5-$I$5+1&gt;'Primary Inputs Alt'!$C$17,0,(SUM(OFFSET($I$77,0,AH$5-$I$5-$A114+1)))*$C167))</f>
        <v xml:space="preserve"> </v>
      </c>
      <c r="AI167" s="186" t="str">
        <f ca="1">IF(AI$5-$I$5&lt;$A114-1," ",IF(AI$5-$I$5+1&gt;'Primary Inputs Alt'!$C$17,0,(SUM(OFFSET($I$77,0,AI$5-$I$5-$A114+1)))*$C167))</f>
        <v xml:space="preserve"> </v>
      </c>
      <c r="AJ167" s="186" t="str">
        <f ca="1">IF(AJ$5-$I$5&lt;$A114-1," ",IF(AJ$5-$I$5+1&gt;'Primary Inputs Alt'!$C$17,0,(SUM(OFFSET($I$77,0,AJ$5-$I$5-$A114+1)))*$C167))</f>
        <v xml:space="preserve"> </v>
      </c>
      <c r="AK167" s="186" t="str">
        <f ca="1">IF(AK$5-$I$5&lt;$A114-1," ",IF(AK$5-$I$5+1&gt;'Primary Inputs Alt'!$C$17,0,(SUM(OFFSET($I$77,0,AK$5-$I$5-$A114+1)))*$C167))</f>
        <v xml:space="preserve"> </v>
      </c>
      <c r="AL167" s="186" t="str">
        <f ca="1">IF(AL$5-$I$5&lt;$A114-1," ",IF(AL$5-$I$5+1&gt;'Primary Inputs Alt'!$C$17,0,(SUM(OFFSET($I$77,0,AL$5-$I$5-$A114+1)))*$C167))</f>
        <v xml:space="preserve"> </v>
      </c>
      <c r="AM167" s="186" t="str">
        <f ca="1">IF(AM$5-$I$5&lt;$A114-1," ",IF(AM$5-$I$5+1&gt;'Primary Inputs Alt'!$C$17,0,(SUM(OFFSET($I$77,0,AM$5-$I$5-$A114+1)))*$C167))</f>
        <v xml:space="preserve"> </v>
      </c>
      <c r="AN167" s="186" t="str">
        <f ca="1">IF(AN$5-$I$5&lt;$A114-1," ",IF(AN$5-$I$5+1&gt;'Primary Inputs Alt'!$C$17,0,(SUM(OFFSET($I$77,0,AN$5-$I$5-$A114+1)))*$C167))</f>
        <v xml:space="preserve"> </v>
      </c>
      <c r="AO167" s="186" t="str">
        <f ca="1">IF(AO$5-$I$5&lt;$A114-1," ",IF(AO$5-$I$5+1&gt;'Primary Inputs Alt'!$C$17,0,(SUM(OFFSET($I$77,0,AO$5-$I$5-$A114+1)))*$C167))</f>
        <v xml:space="preserve"> </v>
      </c>
      <c r="AP167" s="186">
        <f ca="1">IF(AP$5-$I$5&lt;$A114-1," ",IF(AP$5-$I$5+1&gt;'Primary Inputs Alt'!$C$17,0,(SUM(OFFSET($I$77,0,AP$5-$I$5-$A114+1)))*$C167))</f>
        <v>0</v>
      </c>
      <c r="AQ167" s="186">
        <f ca="1">IF(AQ$5-$I$5&lt;$A114-1," ",IF(AQ$5-$I$5+1&gt;'Primary Inputs Alt'!$C$17,0,(SUM(OFFSET($I$77,0,AQ$5-$I$5-$A114+1)))*$C167))</f>
        <v>0</v>
      </c>
      <c r="AR167" s="186">
        <f ca="1">IF(AR$5-$I$5&lt;$A114-1," ",IF(AR$5-$I$5+1&gt;'Primary Inputs Alt'!$C$17,0,(SUM(OFFSET($I$77,0,AR$5-$I$5-$A114+1)))*$C167))</f>
        <v>0</v>
      </c>
      <c r="AS167" s="186">
        <f ca="1">IF(AS$5-$I$5&lt;$A114-1," ",IF(AS$5-$I$5+1&gt;'Primary Inputs Alt'!$C$17,0,(SUM(OFFSET($I$77,0,AS$5-$I$5-$A114+1)))*$C167))</f>
        <v>0</v>
      </c>
      <c r="AT167" s="186">
        <f ca="1">IF(AT$5-$I$5&lt;$A114-1," ",IF(AT$5-$I$5+1&gt;'Primary Inputs Alt'!$C$17,0,(SUM(OFFSET($I$77,0,AT$5-$I$5-$A114+1)))*$C167))</f>
        <v>0</v>
      </c>
      <c r="AU167" s="186">
        <f ca="1">IF(AU$5-$I$5&lt;$A114-1," ",IF(AU$5-$I$5+1&gt;'Primary Inputs Alt'!$C$17,0,(SUM(OFFSET($I$77,0,AU$5-$I$5-$A114+1)))*$C167))</f>
        <v>0</v>
      </c>
      <c r="AV167" s="186">
        <f ca="1">IF(AV$5-$I$5&lt;$A114-1," ",IF(AV$5-$I$5+1&gt;'Primary Inputs Alt'!$C$17,0,(SUM(OFFSET($I$77,0,AV$5-$I$5-$A114+1)))*$C167))</f>
        <v>0</v>
      </c>
      <c r="AW167" s="186">
        <f ca="1">IF(AW$5-$I$5&lt;$A114-1," ",IF(AW$5-$I$5+1&gt;'Primary Inputs Alt'!$C$17,0,(SUM(OFFSET($I$77,0,AW$5-$I$5-$A114+1)))*$C167))</f>
        <v>0</v>
      </c>
      <c r="AX167" s="186">
        <f ca="1">IF(AX$5-$I$5&lt;$A114-1," ",IF(AX$5-$I$5+1&gt;'Primary Inputs Alt'!$C$17,0,(SUM(OFFSET($I$77,0,AX$5-$I$5-$A114+1)))*$C167))</f>
        <v>0</v>
      </c>
      <c r="AY167" s="186">
        <f ca="1">IF(AY$5-$I$5&lt;$A114-1," ",IF(AY$5-$I$5+1&gt;'Primary Inputs Alt'!$C$17,0,(SUM(OFFSET($I$77,0,AY$5-$I$5-$A114+1)))*$C167))</f>
        <v>0</v>
      </c>
      <c r="AZ167" s="186">
        <f ca="1">IF(AZ$5-$I$5&lt;$A114-1," ",IF(AZ$5-$I$5+1&gt;'Primary Inputs Alt'!$C$17,0,(SUM(OFFSET($I$77,0,AZ$5-$I$5-$A114+1)))*$C167))</f>
        <v>0</v>
      </c>
      <c r="BA167" s="186">
        <f ca="1">IF(BA$5-$I$5&lt;$A114-1," ",IF(BA$5-$I$5+1&gt;'Primary Inputs Alt'!$C$17,0,(SUM(OFFSET($I$77,0,BA$5-$I$5-$A114+1)))*$C167))</f>
        <v>0</v>
      </c>
      <c r="BB167" s="186">
        <f ca="1">IF(BB$5-$I$5&lt;$A114-1," ",IF(BB$5-$I$5+1&gt;'Primary Inputs Alt'!$C$17,0,(SUM(OFFSET($I$77,0,BB$5-$I$5-$A114+1)))*$C167))</f>
        <v>0</v>
      </c>
      <c r="BC167" s="186">
        <f ca="1">IF(BC$5-$I$5&lt;$A114-1," ",IF(BC$5-$I$5+1&gt;'Primary Inputs Alt'!$C$17,0,(SUM(OFFSET($I$77,0,BC$5-$I$5-$A114+1)))*$C167))</f>
        <v>0</v>
      </c>
      <c r="BD167" s="186">
        <f ca="1">IF(BD$5-$I$5&lt;$A114-1," ",IF(BD$5-$I$5+1&gt;'Primary Inputs Alt'!$C$17,0,(SUM(OFFSET($I$77,0,BD$5-$I$5-$A114+1)))*$C167))</f>
        <v>0</v>
      </c>
      <c r="BE167" s="186">
        <f ca="1">IF(BE$5-$I$5&lt;$A114-1," ",IF(BE$5-$I$5+1&gt;'Primary Inputs Alt'!$C$17,0,(SUM(OFFSET($I$77,0,BE$5-$I$5-$A114+1)))*$C167))</f>
        <v>0</v>
      </c>
      <c r="BF167" s="186">
        <f ca="1">IF(BF$5-$I$5&lt;$A114-1," ",IF(BF$5-$I$5+1&gt;'Primary Inputs Alt'!$C$17,0,(SUM(OFFSET($I$77,0,BF$5-$I$5-$A114+1)))*$C167))</f>
        <v>0</v>
      </c>
    </row>
    <row r="168" spans="2:58">
      <c r="B168" s="134" t="s">
        <v>207</v>
      </c>
      <c r="C168" s="134">
        <f t="shared" ca="1" si="5"/>
        <v>0</v>
      </c>
      <c r="I168" s="186" t="str">
        <f ca="1">IF(I$5-$I$5&lt;$A115-1," ",IF(I$5-$I$5+1&gt;'Primary Inputs Alt'!$C$17,0,(SUM(OFFSET($I$77,0,I$5-$I$5-$A115+1)))*$C168))</f>
        <v xml:space="preserve"> </v>
      </c>
      <c r="J168" s="186" t="str">
        <f ca="1">IF(J$5-$I$5&lt;$A115-1," ",IF(J$5-$I$5+1&gt;'Primary Inputs Alt'!$C$17,0,(SUM(OFFSET($I$77,0,J$5-$I$5-$A115+1)))*$C168))</f>
        <v xml:space="preserve"> </v>
      </c>
      <c r="K168" s="186" t="str">
        <f ca="1">IF(K$5-$I$5&lt;$A115-1," ",IF(K$5-$I$5+1&gt;'Primary Inputs Alt'!$C$17,0,(SUM(OFFSET($I$77,0,K$5-$I$5-$A115+1)))*$C168))</f>
        <v xml:space="preserve"> </v>
      </c>
      <c r="L168" s="186" t="str">
        <f ca="1">IF(L$5-$I$5&lt;$A115-1," ",IF(L$5-$I$5+1&gt;'Primary Inputs Alt'!$C$17,0,(SUM(OFFSET($I$77,0,L$5-$I$5-$A115+1)))*$C168))</f>
        <v xml:space="preserve"> </v>
      </c>
      <c r="M168" s="186" t="str">
        <f ca="1">IF(M$5-$I$5&lt;$A115-1," ",IF(M$5-$I$5+1&gt;'Primary Inputs Alt'!$C$17,0,(SUM(OFFSET($I$77,0,M$5-$I$5-$A115+1)))*$C168))</f>
        <v xml:space="preserve"> </v>
      </c>
      <c r="N168" s="186" t="str">
        <f ca="1">IF(N$5-$I$5&lt;$A115-1," ",IF(N$5-$I$5+1&gt;'Primary Inputs Alt'!$C$17,0,(SUM(OFFSET($I$77,0,N$5-$I$5-$A115+1)))*$C168))</f>
        <v xml:space="preserve"> </v>
      </c>
      <c r="O168" s="186" t="str">
        <f ca="1">IF(O$5-$I$5&lt;$A115-1," ",IF(O$5-$I$5+1&gt;'Primary Inputs Alt'!$C$17,0,(SUM(OFFSET($I$77,0,O$5-$I$5-$A115+1)))*$C168))</f>
        <v xml:space="preserve"> </v>
      </c>
      <c r="P168" s="186" t="str">
        <f ca="1">IF(P$5-$I$5&lt;$A115-1," ",IF(P$5-$I$5+1&gt;'Primary Inputs Alt'!$C$17,0,(SUM(OFFSET($I$77,0,P$5-$I$5-$A115+1)))*$C168))</f>
        <v xml:space="preserve"> </v>
      </c>
      <c r="Q168" s="186" t="str">
        <f ca="1">IF(Q$5-$I$5&lt;$A115-1," ",IF(Q$5-$I$5+1&gt;'Primary Inputs Alt'!$C$17,0,(SUM(OFFSET($I$77,0,Q$5-$I$5-$A115+1)))*$C168))</f>
        <v xml:space="preserve"> </v>
      </c>
      <c r="R168" s="186" t="str">
        <f ca="1">IF(R$5-$I$5&lt;$A115-1," ",IF(R$5-$I$5+1&gt;'Primary Inputs Alt'!$C$17,0,(SUM(OFFSET($I$77,0,R$5-$I$5-$A115+1)))*$C168))</f>
        <v xml:space="preserve"> </v>
      </c>
      <c r="S168" s="186" t="str">
        <f ca="1">IF(S$5-$I$5&lt;$A115-1," ",IF(S$5-$I$5+1&gt;'Primary Inputs Alt'!$C$17,0,(SUM(OFFSET($I$77,0,S$5-$I$5-$A115+1)))*$C168))</f>
        <v xml:space="preserve"> </v>
      </c>
      <c r="T168" s="186" t="str">
        <f ca="1">IF(T$5-$I$5&lt;$A115-1," ",IF(T$5-$I$5+1&gt;'Primary Inputs Alt'!$C$17,0,(SUM(OFFSET($I$77,0,T$5-$I$5-$A115+1)))*$C168))</f>
        <v xml:space="preserve"> </v>
      </c>
      <c r="U168" s="186" t="str">
        <f ca="1">IF(U$5-$I$5&lt;$A115-1," ",IF(U$5-$I$5+1&gt;'Primary Inputs Alt'!$C$17,0,(SUM(OFFSET($I$77,0,U$5-$I$5-$A115+1)))*$C168))</f>
        <v xml:space="preserve"> </v>
      </c>
      <c r="V168" s="186" t="str">
        <f ca="1">IF(V$5-$I$5&lt;$A115-1," ",IF(V$5-$I$5+1&gt;'Primary Inputs Alt'!$C$17,0,(SUM(OFFSET($I$77,0,V$5-$I$5-$A115+1)))*$C168))</f>
        <v xml:space="preserve"> </v>
      </c>
      <c r="W168" s="186" t="str">
        <f ca="1">IF(W$5-$I$5&lt;$A115-1," ",IF(W$5-$I$5+1&gt;'Primary Inputs Alt'!$C$17,0,(SUM(OFFSET($I$77,0,W$5-$I$5-$A115+1)))*$C168))</f>
        <v xml:space="preserve"> </v>
      </c>
      <c r="X168" s="186" t="str">
        <f ca="1">IF(X$5-$I$5&lt;$A115-1," ",IF(X$5-$I$5+1&gt;'Primary Inputs Alt'!$C$17,0,(SUM(OFFSET($I$77,0,X$5-$I$5-$A115+1)))*$C168))</f>
        <v xml:space="preserve"> </v>
      </c>
      <c r="Y168" s="186" t="str">
        <f ca="1">IF(Y$5-$I$5&lt;$A115-1," ",IF(Y$5-$I$5+1&gt;'Primary Inputs Alt'!$C$17,0,(SUM(OFFSET($I$77,0,Y$5-$I$5-$A115+1)))*$C168))</f>
        <v xml:space="preserve"> </v>
      </c>
      <c r="Z168" s="186" t="str">
        <f ca="1">IF(Z$5-$I$5&lt;$A115-1," ",IF(Z$5-$I$5+1&gt;'Primary Inputs Alt'!$C$17,0,(SUM(OFFSET($I$77,0,Z$5-$I$5-$A115+1)))*$C168))</f>
        <v xml:space="preserve"> </v>
      </c>
      <c r="AA168" s="186" t="str">
        <f ca="1">IF(AA$5-$I$5&lt;$A115-1," ",IF(AA$5-$I$5+1&gt;'Primary Inputs Alt'!$C$17,0,(SUM(OFFSET($I$77,0,AA$5-$I$5-$A115+1)))*$C168))</f>
        <v xml:space="preserve"> </v>
      </c>
      <c r="AB168" s="186" t="str">
        <f ca="1">IF(AB$5-$I$5&lt;$A115-1," ",IF(AB$5-$I$5+1&gt;'Primary Inputs Alt'!$C$17,0,(SUM(OFFSET($I$77,0,AB$5-$I$5-$A115+1)))*$C168))</f>
        <v xml:space="preserve"> </v>
      </c>
      <c r="AC168" s="186" t="str">
        <f ca="1">IF(AC$5-$I$5&lt;$A115-1," ",IF(AC$5-$I$5+1&gt;'Primary Inputs Alt'!$C$17,0,(SUM(OFFSET($I$77,0,AC$5-$I$5-$A115+1)))*$C168))</f>
        <v xml:space="preserve"> </v>
      </c>
      <c r="AD168" s="186" t="str">
        <f ca="1">IF(AD$5-$I$5&lt;$A115-1," ",IF(AD$5-$I$5+1&gt;'Primary Inputs Alt'!$C$17,0,(SUM(OFFSET($I$77,0,AD$5-$I$5-$A115+1)))*$C168))</f>
        <v xml:space="preserve"> </v>
      </c>
      <c r="AE168" s="186" t="str">
        <f ca="1">IF(AE$5-$I$5&lt;$A115-1," ",IF(AE$5-$I$5+1&gt;'Primary Inputs Alt'!$C$17,0,(SUM(OFFSET($I$77,0,AE$5-$I$5-$A115+1)))*$C168))</f>
        <v xml:space="preserve"> </v>
      </c>
      <c r="AF168" s="186" t="str">
        <f ca="1">IF(AF$5-$I$5&lt;$A115-1," ",IF(AF$5-$I$5+1&gt;'Primary Inputs Alt'!$C$17,0,(SUM(OFFSET($I$77,0,AF$5-$I$5-$A115+1)))*$C168))</f>
        <v xml:space="preserve"> </v>
      </c>
      <c r="AG168" s="186" t="str">
        <f ca="1">IF(AG$5-$I$5&lt;$A115-1," ",IF(AG$5-$I$5+1&gt;'Primary Inputs Alt'!$C$17,0,(SUM(OFFSET($I$77,0,AG$5-$I$5-$A115+1)))*$C168))</f>
        <v xml:space="preserve"> </v>
      </c>
      <c r="AH168" s="186" t="str">
        <f ca="1">IF(AH$5-$I$5&lt;$A115-1," ",IF(AH$5-$I$5+1&gt;'Primary Inputs Alt'!$C$17,0,(SUM(OFFSET($I$77,0,AH$5-$I$5-$A115+1)))*$C168))</f>
        <v xml:space="preserve"> </v>
      </c>
      <c r="AI168" s="186" t="str">
        <f ca="1">IF(AI$5-$I$5&lt;$A115-1," ",IF(AI$5-$I$5+1&gt;'Primary Inputs Alt'!$C$17,0,(SUM(OFFSET($I$77,0,AI$5-$I$5-$A115+1)))*$C168))</f>
        <v xml:space="preserve"> </v>
      </c>
      <c r="AJ168" s="186" t="str">
        <f ca="1">IF(AJ$5-$I$5&lt;$A115-1," ",IF(AJ$5-$I$5+1&gt;'Primary Inputs Alt'!$C$17,0,(SUM(OFFSET($I$77,0,AJ$5-$I$5-$A115+1)))*$C168))</f>
        <v xml:space="preserve"> </v>
      </c>
      <c r="AK168" s="186" t="str">
        <f ca="1">IF(AK$5-$I$5&lt;$A115-1," ",IF(AK$5-$I$5+1&gt;'Primary Inputs Alt'!$C$17,0,(SUM(OFFSET($I$77,0,AK$5-$I$5-$A115+1)))*$C168))</f>
        <v xml:space="preserve"> </v>
      </c>
      <c r="AL168" s="186" t="str">
        <f ca="1">IF(AL$5-$I$5&lt;$A115-1," ",IF(AL$5-$I$5+1&gt;'Primary Inputs Alt'!$C$17,0,(SUM(OFFSET($I$77,0,AL$5-$I$5-$A115+1)))*$C168))</f>
        <v xml:space="preserve"> </v>
      </c>
      <c r="AM168" s="186" t="str">
        <f ca="1">IF(AM$5-$I$5&lt;$A115-1," ",IF(AM$5-$I$5+1&gt;'Primary Inputs Alt'!$C$17,0,(SUM(OFFSET($I$77,0,AM$5-$I$5-$A115+1)))*$C168))</f>
        <v xml:space="preserve"> </v>
      </c>
      <c r="AN168" s="186" t="str">
        <f ca="1">IF(AN$5-$I$5&lt;$A115-1," ",IF(AN$5-$I$5+1&gt;'Primary Inputs Alt'!$C$17,0,(SUM(OFFSET($I$77,0,AN$5-$I$5-$A115+1)))*$C168))</f>
        <v xml:space="preserve"> </v>
      </c>
      <c r="AO168" s="186" t="str">
        <f ca="1">IF(AO$5-$I$5&lt;$A115-1," ",IF(AO$5-$I$5+1&gt;'Primary Inputs Alt'!$C$17,0,(SUM(OFFSET($I$77,0,AO$5-$I$5-$A115+1)))*$C168))</f>
        <v xml:space="preserve"> </v>
      </c>
      <c r="AP168" s="186" t="str">
        <f ca="1">IF(AP$5-$I$5&lt;$A115-1," ",IF(AP$5-$I$5+1&gt;'Primary Inputs Alt'!$C$17,0,(SUM(OFFSET($I$77,0,AP$5-$I$5-$A115+1)))*$C168))</f>
        <v xml:space="preserve"> </v>
      </c>
      <c r="AQ168" s="186">
        <f ca="1">IF(AQ$5-$I$5&lt;$A115-1," ",IF(AQ$5-$I$5+1&gt;'Primary Inputs Alt'!$C$17,0,(SUM(OFFSET($I$77,0,AQ$5-$I$5-$A115+1)))*$C168))</f>
        <v>0</v>
      </c>
      <c r="AR168" s="186">
        <f ca="1">IF(AR$5-$I$5&lt;$A115-1," ",IF(AR$5-$I$5+1&gt;'Primary Inputs Alt'!$C$17,0,(SUM(OFFSET($I$77,0,AR$5-$I$5-$A115+1)))*$C168))</f>
        <v>0</v>
      </c>
      <c r="AS168" s="186">
        <f ca="1">IF(AS$5-$I$5&lt;$A115-1," ",IF(AS$5-$I$5+1&gt;'Primary Inputs Alt'!$C$17,0,(SUM(OFFSET($I$77,0,AS$5-$I$5-$A115+1)))*$C168))</f>
        <v>0</v>
      </c>
      <c r="AT168" s="186">
        <f ca="1">IF(AT$5-$I$5&lt;$A115-1," ",IF(AT$5-$I$5+1&gt;'Primary Inputs Alt'!$C$17,0,(SUM(OFFSET($I$77,0,AT$5-$I$5-$A115+1)))*$C168))</f>
        <v>0</v>
      </c>
      <c r="AU168" s="186">
        <f ca="1">IF(AU$5-$I$5&lt;$A115-1," ",IF(AU$5-$I$5+1&gt;'Primary Inputs Alt'!$C$17,0,(SUM(OFFSET($I$77,0,AU$5-$I$5-$A115+1)))*$C168))</f>
        <v>0</v>
      </c>
      <c r="AV168" s="186">
        <f ca="1">IF(AV$5-$I$5&lt;$A115-1," ",IF(AV$5-$I$5+1&gt;'Primary Inputs Alt'!$C$17,0,(SUM(OFFSET($I$77,0,AV$5-$I$5-$A115+1)))*$C168))</f>
        <v>0</v>
      </c>
      <c r="AW168" s="186">
        <f ca="1">IF(AW$5-$I$5&lt;$A115-1," ",IF(AW$5-$I$5+1&gt;'Primary Inputs Alt'!$C$17,0,(SUM(OFFSET($I$77,0,AW$5-$I$5-$A115+1)))*$C168))</f>
        <v>0</v>
      </c>
      <c r="AX168" s="186">
        <f ca="1">IF(AX$5-$I$5&lt;$A115-1," ",IF(AX$5-$I$5+1&gt;'Primary Inputs Alt'!$C$17,0,(SUM(OFFSET($I$77,0,AX$5-$I$5-$A115+1)))*$C168))</f>
        <v>0</v>
      </c>
      <c r="AY168" s="186">
        <f ca="1">IF(AY$5-$I$5&lt;$A115-1," ",IF(AY$5-$I$5+1&gt;'Primary Inputs Alt'!$C$17,0,(SUM(OFFSET($I$77,0,AY$5-$I$5-$A115+1)))*$C168))</f>
        <v>0</v>
      </c>
      <c r="AZ168" s="186">
        <f ca="1">IF(AZ$5-$I$5&lt;$A115-1," ",IF(AZ$5-$I$5+1&gt;'Primary Inputs Alt'!$C$17,0,(SUM(OFFSET($I$77,0,AZ$5-$I$5-$A115+1)))*$C168))</f>
        <v>0</v>
      </c>
      <c r="BA168" s="186">
        <f ca="1">IF(BA$5-$I$5&lt;$A115-1," ",IF(BA$5-$I$5+1&gt;'Primary Inputs Alt'!$C$17,0,(SUM(OFFSET($I$77,0,BA$5-$I$5-$A115+1)))*$C168))</f>
        <v>0</v>
      </c>
      <c r="BB168" s="186">
        <f ca="1">IF(BB$5-$I$5&lt;$A115-1," ",IF(BB$5-$I$5+1&gt;'Primary Inputs Alt'!$C$17,0,(SUM(OFFSET($I$77,0,BB$5-$I$5-$A115+1)))*$C168))</f>
        <v>0</v>
      </c>
      <c r="BC168" s="186">
        <f ca="1">IF(BC$5-$I$5&lt;$A115-1," ",IF(BC$5-$I$5+1&gt;'Primary Inputs Alt'!$C$17,0,(SUM(OFFSET($I$77,0,BC$5-$I$5-$A115+1)))*$C168))</f>
        <v>0</v>
      </c>
      <c r="BD168" s="186">
        <f ca="1">IF(BD$5-$I$5&lt;$A115-1," ",IF(BD$5-$I$5+1&gt;'Primary Inputs Alt'!$C$17,0,(SUM(OFFSET($I$77,0,BD$5-$I$5-$A115+1)))*$C168))</f>
        <v>0</v>
      </c>
      <c r="BE168" s="186">
        <f ca="1">IF(BE$5-$I$5&lt;$A115-1," ",IF(BE$5-$I$5+1&gt;'Primary Inputs Alt'!$C$17,0,(SUM(OFFSET($I$77,0,BE$5-$I$5-$A115+1)))*$C168))</f>
        <v>0</v>
      </c>
      <c r="BF168" s="186">
        <f ca="1">IF(BF$5-$I$5&lt;$A115-1," ",IF(BF$5-$I$5+1&gt;'Primary Inputs Alt'!$C$17,0,(SUM(OFFSET($I$77,0,BF$5-$I$5-$A115+1)))*$C168))</f>
        <v>0</v>
      </c>
    </row>
    <row r="169" spans="2:58">
      <c r="B169" s="134" t="s">
        <v>208</v>
      </c>
      <c r="C169" s="134">
        <f t="shared" ca="1" si="5"/>
        <v>0</v>
      </c>
      <c r="I169" s="186" t="str">
        <f ca="1">IF(I$5-$I$5&lt;$A116-1," ",IF(I$5-$I$5+1&gt;'Primary Inputs Alt'!$C$17,0,(SUM(OFFSET($I$77,0,I$5-$I$5-$A116+1)))*$C169))</f>
        <v xml:space="preserve"> </v>
      </c>
      <c r="J169" s="186" t="str">
        <f ca="1">IF(J$5-$I$5&lt;$A116-1," ",IF(J$5-$I$5+1&gt;'Primary Inputs Alt'!$C$17,0,(SUM(OFFSET($I$77,0,J$5-$I$5-$A116+1)))*$C169))</f>
        <v xml:space="preserve"> </v>
      </c>
      <c r="K169" s="186" t="str">
        <f ca="1">IF(K$5-$I$5&lt;$A116-1," ",IF(K$5-$I$5+1&gt;'Primary Inputs Alt'!$C$17,0,(SUM(OFFSET($I$77,0,K$5-$I$5-$A116+1)))*$C169))</f>
        <v xml:space="preserve"> </v>
      </c>
      <c r="L169" s="186" t="str">
        <f ca="1">IF(L$5-$I$5&lt;$A116-1," ",IF(L$5-$I$5+1&gt;'Primary Inputs Alt'!$C$17,0,(SUM(OFFSET($I$77,0,L$5-$I$5-$A116+1)))*$C169))</f>
        <v xml:space="preserve"> </v>
      </c>
      <c r="M169" s="186" t="str">
        <f ca="1">IF(M$5-$I$5&lt;$A116-1," ",IF(M$5-$I$5+1&gt;'Primary Inputs Alt'!$C$17,0,(SUM(OFFSET($I$77,0,M$5-$I$5-$A116+1)))*$C169))</f>
        <v xml:space="preserve"> </v>
      </c>
      <c r="N169" s="186" t="str">
        <f ca="1">IF(N$5-$I$5&lt;$A116-1," ",IF(N$5-$I$5+1&gt;'Primary Inputs Alt'!$C$17,0,(SUM(OFFSET($I$77,0,N$5-$I$5-$A116+1)))*$C169))</f>
        <v xml:space="preserve"> </v>
      </c>
      <c r="O169" s="186" t="str">
        <f ca="1">IF(O$5-$I$5&lt;$A116-1," ",IF(O$5-$I$5+1&gt;'Primary Inputs Alt'!$C$17,0,(SUM(OFFSET($I$77,0,O$5-$I$5-$A116+1)))*$C169))</f>
        <v xml:space="preserve"> </v>
      </c>
      <c r="P169" s="186" t="str">
        <f ca="1">IF(P$5-$I$5&lt;$A116-1," ",IF(P$5-$I$5+1&gt;'Primary Inputs Alt'!$C$17,0,(SUM(OFFSET($I$77,0,P$5-$I$5-$A116+1)))*$C169))</f>
        <v xml:space="preserve"> </v>
      </c>
      <c r="Q169" s="186" t="str">
        <f ca="1">IF(Q$5-$I$5&lt;$A116-1," ",IF(Q$5-$I$5+1&gt;'Primary Inputs Alt'!$C$17,0,(SUM(OFFSET($I$77,0,Q$5-$I$5-$A116+1)))*$C169))</f>
        <v xml:space="preserve"> </v>
      </c>
      <c r="R169" s="186" t="str">
        <f ca="1">IF(R$5-$I$5&lt;$A116-1," ",IF(R$5-$I$5+1&gt;'Primary Inputs Alt'!$C$17,0,(SUM(OFFSET($I$77,0,R$5-$I$5-$A116+1)))*$C169))</f>
        <v xml:space="preserve"> </v>
      </c>
      <c r="S169" s="186" t="str">
        <f ca="1">IF(S$5-$I$5&lt;$A116-1," ",IF(S$5-$I$5+1&gt;'Primary Inputs Alt'!$C$17,0,(SUM(OFFSET($I$77,0,S$5-$I$5-$A116+1)))*$C169))</f>
        <v xml:space="preserve"> </v>
      </c>
      <c r="T169" s="186" t="str">
        <f ca="1">IF(T$5-$I$5&lt;$A116-1," ",IF(T$5-$I$5+1&gt;'Primary Inputs Alt'!$C$17,0,(SUM(OFFSET($I$77,0,T$5-$I$5-$A116+1)))*$C169))</f>
        <v xml:space="preserve"> </v>
      </c>
      <c r="U169" s="186" t="str">
        <f ca="1">IF(U$5-$I$5&lt;$A116-1," ",IF(U$5-$I$5+1&gt;'Primary Inputs Alt'!$C$17,0,(SUM(OFFSET($I$77,0,U$5-$I$5-$A116+1)))*$C169))</f>
        <v xml:space="preserve"> </v>
      </c>
      <c r="V169" s="186" t="str">
        <f ca="1">IF(V$5-$I$5&lt;$A116-1," ",IF(V$5-$I$5+1&gt;'Primary Inputs Alt'!$C$17,0,(SUM(OFFSET($I$77,0,V$5-$I$5-$A116+1)))*$C169))</f>
        <v xml:space="preserve"> </v>
      </c>
      <c r="W169" s="186" t="str">
        <f ca="1">IF(W$5-$I$5&lt;$A116-1," ",IF(W$5-$I$5+1&gt;'Primary Inputs Alt'!$C$17,0,(SUM(OFFSET($I$77,0,W$5-$I$5-$A116+1)))*$C169))</f>
        <v xml:space="preserve"> </v>
      </c>
      <c r="X169" s="186" t="str">
        <f ca="1">IF(X$5-$I$5&lt;$A116-1," ",IF(X$5-$I$5+1&gt;'Primary Inputs Alt'!$C$17,0,(SUM(OFFSET($I$77,0,X$5-$I$5-$A116+1)))*$C169))</f>
        <v xml:space="preserve"> </v>
      </c>
      <c r="Y169" s="186" t="str">
        <f ca="1">IF(Y$5-$I$5&lt;$A116-1," ",IF(Y$5-$I$5+1&gt;'Primary Inputs Alt'!$C$17,0,(SUM(OFFSET($I$77,0,Y$5-$I$5-$A116+1)))*$C169))</f>
        <v xml:space="preserve"> </v>
      </c>
      <c r="Z169" s="186" t="str">
        <f ca="1">IF(Z$5-$I$5&lt;$A116-1," ",IF(Z$5-$I$5+1&gt;'Primary Inputs Alt'!$C$17,0,(SUM(OFFSET($I$77,0,Z$5-$I$5-$A116+1)))*$C169))</f>
        <v xml:space="preserve"> </v>
      </c>
      <c r="AA169" s="186" t="str">
        <f ca="1">IF(AA$5-$I$5&lt;$A116-1," ",IF(AA$5-$I$5+1&gt;'Primary Inputs Alt'!$C$17,0,(SUM(OFFSET($I$77,0,AA$5-$I$5-$A116+1)))*$C169))</f>
        <v xml:space="preserve"> </v>
      </c>
      <c r="AB169" s="186" t="str">
        <f ca="1">IF(AB$5-$I$5&lt;$A116-1," ",IF(AB$5-$I$5+1&gt;'Primary Inputs Alt'!$C$17,0,(SUM(OFFSET($I$77,0,AB$5-$I$5-$A116+1)))*$C169))</f>
        <v xml:space="preserve"> </v>
      </c>
      <c r="AC169" s="186" t="str">
        <f ca="1">IF(AC$5-$I$5&lt;$A116-1," ",IF(AC$5-$I$5+1&gt;'Primary Inputs Alt'!$C$17,0,(SUM(OFFSET($I$77,0,AC$5-$I$5-$A116+1)))*$C169))</f>
        <v xml:space="preserve"> </v>
      </c>
      <c r="AD169" s="186" t="str">
        <f ca="1">IF(AD$5-$I$5&lt;$A116-1," ",IF(AD$5-$I$5+1&gt;'Primary Inputs Alt'!$C$17,0,(SUM(OFFSET($I$77,0,AD$5-$I$5-$A116+1)))*$C169))</f>
        <v xml:space="preserve"> </v>
      </c>
      <c r="AE169" s="186" t="str">
        <f ca="1">IF(AE$5-$I$5&lt;$A116-1," ",IF(AE$5-$I$5+1&gt;'Primary Inputs Alt'!$C$17,0,(SUM(OFFSET($I$77,0,AE$5-$I$5-$A116+1)))*$C169))</f>
        <v xml:space="preserve"> </v>
      </c>
      <c r="AF169" s="186" t="str">
        <f ca="1">IF(AF$5-$I$5&lt;$A116-1," ",IF(AF$5-$I$5+1&gt;'Primary Inputs Alt'!$C$17,0,(SUM(OFFSET($I$77,0,AF$5-$I$5-$A116+1)))*$C169))</f>
        <v xml:space="preserve"> </v>
      </c>
      <c r="AG169" s="186" t="str">
        <f ca="1">IF(AG$5-$I$5&lt;$A116-1," ",IF(AG$5-$I$5+1&gt;'Primary Inputs Alt'!$C$17,0,(SUM(OFFSET($I$77,0,AG$5-$I$5-$A116+1)))*$C169))</f>
        <v xml:space="preserve"> </v>
      </c>
      <c r="AH169" s="186" t="str">
        <f ca="1">IF(AH$5-$I$5&lt;$A116-1," ",IF(AH$5-$I$5+1&gt;'Primary Inputs Alt'!$C$17,0,(SUM(OFFSET($I$77,0,AH$5-$I$5-$A116+1)))*$C169))</f>
        <v xml:space="preserve"> </v>
      </c>
      <c r="AI169" s="186" t="str">
        <f ca="1">IF(AI$5-$I$5&lt;$A116-1," ",IF(AI$5-$I$5+1&gt;'Primary Inputs Alt'!$C$17,0,(SUM(OFFSET($I$77,0,AI$5-$I$5-$A116+1)))*$C169))</f>
        <v xml:space="preserve"> </v>
      </c>
      <c r="AJ169" s="186" t="str">
        <f ca="1">IF(AJ$5-$I$5&lt;$A116-1," ",IF(AJ$5-$I$5+1&gt;'Primary Inputs Alt'!$C$17,0,(SUM(OFFSET($I$77,0,AJ$5-$I$5-$A116+1)))*$C169))</f>
        <v xml:space="preserve"> </v>
      </c>
      <c r="AK169" s="186" t="str">
        <f ca="1">IF(AK$5-$I$5&lt;$A116-1," ",IF(AK$5-$I$5+1&gt;'Primary Inputs Alt'!$C$17,0,(SUM(OFFSET($I$77,0,AK$5-$I$5-$A116+1)))*$C169))</f>
        <v xml:space="preserve"> </v>
      </c>
      <c r="AL169" s="186" t="str">
        <f ca="1">IF(AL$5-$I$5&lt;$A116-1," ",IF(AL$5-$I$5+1&gt;'Primary Inputs Alt'!$C$17,0,(SUM(OFFSET($I$77,0,AL$5-$I$5-$A116+1)))*$C169))</f>
        <v xml:space="preserve"> </v>
      </c>
      <c r="AM169" s="186" t="str">
        <f ca="1">IF(AM$5-$I$5&lt;$A116-1," ",IF(AM$5-$I$5+1&gt;'Primary Inputs Alt'!$C$17,0,(SUM(OFFSET($I$77,0,AM$5-$I$5-$A116+1)))*$C169))</f>
        <v xml:space="preserve"> </v>
      </c>
      <c r="AN169" s="186" t="str">
        <f ca="1">IF(AN$5-$I$5&lt;$A116-1," ",IF(AN$5-$I$5+1&gt;'Primary Inputs Alt'!$C$17,0,(SUM(OFFSET($I$77,0,AN$5-$I$5-$A116+1)))*$C169))</f>
        <v xml:space="preserve"> </v>
      </c>
      <c r="AO169" s="186" t="str">
        <f ca="1">IF(AO$5-$I$5&lt;$A116-1," ",IF(AO$5-$I$5+1&gt;'Primary Inputs Alt'!$C$17,0,(SUM(OFFSET($I$77,0,AO$5-$I$5-$A116+1)))*$C169))</f>
        <v xml:space="preserve"> </v>
      </c>
      <c r="AP169" s="186" t="str">
        <f ca="1">IF(AP$5-$I$5&lt;$A116-1," ",IF(AP$5-$I$5+1&gt;'Primary Inputs Alt'!$C$17,0,(SUM(OFFSET($I$77,0,AP$5-$I$5-$A116+1)))*$C169))</f>
        <v xml:space="preserve"> </v>
      </c>
      <c r="AQ169" s="186" t="str">
        <f ca="1">IF(AQ$5-$I$5&lt;$A116-1," ",IF(AQ$5-$I$5+1&gt;'Primary Inputs Alt'!$C$17,0,(SUM(OFFSET($I$77,0,AQ$5-$I$5-$A116+1)))*$C169))</f>
        <v xml:space="preserve"> </v>
      </c>
      <c r="AR169" s="186">
        <f ca="1">IF(AR$5-$I$5&lt;$A116-1," ",IF(AR$5-$I$5+1&gt;'Primary Inputs Alt'!$C$17,0,(SUM(OFFSET($I$77,0,AR$5-$I$5-$A116+1)))*$C169))</f>
        <v>0</v>
      </c>
      <c r="AS169" s="186">
        <f ca="1">IF(AS$5-$I$5&lt;$A116-1," ",IF(AS$5-$I$5+1&gt;'Primary Inputs Alt'!$C$17,0,(SUM(OFFSET($I$77,0,AS$5-$I$5-$A116+1)))*$C169))</f>
        <v>0</v>
      </c>
      <c r="AT169" s="186">
        <f ca="1">IF(AT$5-$I$5&lt;$A116-1," ",IF(AT$5-$I$5+1&gt;'Primary Inputs Alt'!$C$17,0,(SUM(OFFSET($I$77,0,AT$5-$I$5-$A116+1)))*$C169))</f>
        <v>0</v>
      </c>
      <c r="AU169" s="186">
        <f ca="1">IF(AU$5-$I$5&lt;$A116-1," ",IF(AU$5-$I$5+1&gt;'Primary Inputs Alt'!$C$17,0,(SUM(OFFSET($I$77,0,AU$5-$I$5-$A116+1)))*$C169))</f>
        <v>0</v>
      </c>
      <c r="AV169" s="186">
        <f ca="1">IF(AV$5-$I$5&lt;$A116-1," ",IF(AV$5-$I$5+1&gt;'Primary Inputs Alt'!$C$17,0,(SUM(OFFSET($I$77,0,AV$5-$I$5-$A116+1)))*$C169))</f>
        <v>0</v>
      </c>
      <c r="AW169" s="186">
        <f ca="1">IF(AW$5-$I$5&lt;$A116-1," ",IF(AW$5-$I$5+1&gt;'Primary Inputs Alt'!$C$17,0,(SUM(OFFSET($I$77,0,AW$5-$I$5-$A116+1)))*$C169))</f>
        <v>0</v>
      </c>
      <c r="AX169" s="186">
        <f ca="1">IF(AX$5-$I$5&lt;$A116-1," ",IF(AX$5-$I$5+1&gt;'Primary Inputs Alt'!$C$17,0,(SUM(OFFSET($I$77,0,AX$5-$I$5-$A116+1)))*$C169))</f>
        <v>0</v>
      </c>
      <c r="AY169" s="186">
        <f ca="1">IF(AY$5-$I$5&lt;$A116-1," ",IF(AY$5-$I$5+1&gt;'Primary Inputs Alt'!$C$17,0,(SUM(OFFSET($I$77,0,AY$5-$I$5-$A116+1)))*$C169))</f>
        <v>0</v>
      </c>
      <c r="AZ169" s="186">
        <f ca="1">IF(AZ$5-$I$5&lt;$A116-1," ",IF(AZ$5-$I$5+1&gt;'Primary Inputs Alt'!$C$17,0,(SUM(OFFSET($I$77,0,AZ$5-$I$5-$A116+1)))*$C169))</f>
        <v>0</v>
      </c>
      <c r="BA169" s="186">
        <f ca="1">IF(BA$5-$I$5&lt;$A116-1," ",IF(BA$5-$I$5+1&gt;'Primary Inputs Alt'!$C$17,0,(SUM(OFFSET($I$77,0,BA$5-$I$5-$A116+1)))*$C169))</f>
        <v>0</v>
      </c>
      <c r="BB169" s="186">
        <f ca="1">IF(BB$5-$I$5&lt;$A116-1," ",IF(BB$5-$I$5+1&gt;'Primary Inputs Alt'!$C$17,0,(SUM(OFFSET($I$77,0,BB$5-$I$5-$A116+1)))*$C169))</f>
        <v>0</v>
      </c>
      <c r="BC169" s="186">
        <f ca="1">IF(BC$5-$I$5&lt;$A116-1," ",IF(BC$5-$I$5+1&gt;'Primary Inputs Alt'!$C$17,0,(SUM(OFFSET($I$77,0,BC$5-$I$5-$A116+1)))*$C169))</f>
        <v>0</v>
      </c>
      <c r="BD169" s="186">
        <f ca="1">IF(BD$5-$I$5&lt;$A116-1," ",IF(BD$5-$I$5+1&gt;'Primary Inputs Alt'!$C$17,0,(SUM(OFFSET($I$77,0,BD$5-$I$5-$A116+1)))*$C169))</f>
        <v>0</v>
      </c>
      <c r="BE169" s="186">
        <f ca="1">IF(BE$5-$I$5&lt;$A116-1," ",IF(BE$5-$I$5+1&gt;'Primary Inputs Alt'!$C$17,0,(SUM(OFFSET($I$77,0,BE$5-$I$5-$A116+1)))*$C169))</f>
        <v>0</v>
      </c>
      <c r="BF169" s="186">
        <f ca="1">IF(BF$5-$I$5&lt;$A116-1," ",IF(BF$5-$I$5+1&gt;'Primary Inputs Alt'!$C$17,0,(SUM(OFFSET($I$77,0,BF$5-$I$5-$A116+1)))*$C169))</f>
        <v>0</v>
      </c>
    </row>
    <row r="170" spans="2:58">
      <c r="B170" s="134" t="s">
        <v>209</v>
      </c>
      <c r="C170" s="134">
        <f t="shared" ca="1" si="5"/>
        <v>0</v>
      </c>
      <c r="I170" s="186" t="str">
        <f ca="1">IF(I$5-$I$5&lt;$A117-1," ",IF(I$5-$I$5+1&gt;'Primary Inputs Alt'!$C$17,0,(SUM(OFFSET($I$77,0,I$5-$I$5-$A117+1)))*$C170))</f>
        <v xml:space="preserve"> </v>
      </c>
      <c r="J170" s="186" t="str">
        <f ca="1">IF(J$5-$I$5&lt;$A117-1," ",IF(J$5-$I$5+1&gt;'Primary Inputs Alt'!$C$17,0,(SUM(OFFSET($I$77,0,J$5-$I$5-$A117+1)))*$C170))</f>
        <v xml:space="preserve"> </v>
      </c>
      <c r="K170" s="186" t="str">
        <f ca="1">IF(K$5-$I$5&lt;$A117-1," ",IF(K$5-$I$5+1&gt;'Primary Inputs Alt'!$C$17,0,(SUM(OFFSET($I$77,0,K$5-$I$5-$A117+1)))*$C170))</f>
        <v xml:space="preserve"> </v>
      </c>
      <c r="L170" s="186" t="str">
        <f ca="1">IF(L$5-$I$5&lt;$A117-1," ",IF(L$5-$I$5+1&gt;'Primary Inputs Alt'!$C$17,0,(SUM(OFFSET($I$77,0,L$5-$I$5-$A117+1)))*$C170))</f>
        <v xml:space="preserve"> </v>
      </c>
      <c r="M170" s="186" t="str">
        <f ca="1">IF(M$5-$I$5&lt;$A117-1," ",IF(M$5-$I$5+1&gt;'Primary Inputs Alt'!$C$17,0,(SUM(OFFSET($I$77,0,M$5-$I$5-$A117+1)))*$C170))</f>
        <v xml:space="preserve"> </v>
      </c>
      <c r="N170" s="186" t="str">
        <f ca="1">IF(N$5-$I$5&lt;$A117-1," ",IF(N$5-$I$5+1&gt;'Primary Inputs Alt'!$C$17,0,(SUM(OFFSET($I$77,0,N$5-$I$5-$A117+1)))*$C170))</f>
        <v xml:space="preserve"> </v>
      </c>
      <c r="O170" s="186" t="str">
        <f ca="1">IF(O$5-$I$5&lt;$A117-1," ",IF(O$5-$I$5+1&gt;'Primary Inputs Alt'!$C$17,0,(SUM(OFFSET($I$77,0,O$5-$I$5-$A117+1)))*$C170))</f>
        <v xml:space="preserve"> </v>
      </c>
      <c r="P170" s="186" t="str">
        <f ca="1">IF(P$5-$I$5&lt;$A117-1," ",IF(P$5-$I$5+1&gt;'Primary Inputs Alt'!$C$17,0,(SUM(OFFSET($I$77,0,P$5-$I$5-$A117+1)))*$C170))</f>
        <v xml:space="preserve"> </v>
      </c>
      <c r="Q170" s="186" t="str">
        <f ca="1">IF(Q$5-$I$5&lt;$A117-1," ",IF(Q$5-$I$5+1&gt;'Primary Inputs Alt'!$C$17,0,(SUM(OFFSET($I$77,0,Q$5-$I$5-$A117+1)))*$C170))</f>
        <v xml:space="preserve"> </v>
      </c>
      <c r="R170" s="186" t="str">
        <f ca="1">IF(R$5-$I$5&lt;$A117-1," ",IF(R$5-$I$5+1&gt;'Primary Inputs Alt'!$C$17,0,(SUM(OFFSET($I$77,0,R$5-$I$5-$A117+1)))*$C170))</f>
        <v xml:space="preserve"> </v>
      </c>
      <c r="S170" s="186" t="str">
        <f ca="1">IF(S$5-$I$5&lt;$A117-1," ",IF(S$5-$I$5+1&gt;'Primary Inputs Alt'!$C$17,0,(SUM(OFFSET($I$77,0,S$5-$I$5-$A117+1)))*$C170))</f>
        <v xml:space="preserve"> </v>
      </c>
      <c r="T170" s="186" t="str">
        <f ca="1">IF(T$5-$I$5&lt;$A117-1," ",IF(T$5-$I$5+1&gt;'Primary Inputs Alt'!$C$17,0,(SUM(OFFSET($I$77,0,T$5-$I$5-$A117+1)))*$C170))</f>
        <v xml:space="preserve"> </v>
      </c>
      <c r="U170" s="186" t="str">
        <f ca="1">IF(U$5-$I$5&lt;$A117-1," ",IF(U$5-$I$5+1&gt;'Primary Inputs Alt'!$C$17,0,(SUM(OFFSET($I$77,0,U$5-$I$5-$A117+1)))*$C170))</f>
        <v xml:space="preserve"> </v>
      </c>
      <c r="V170" s="186" t="str">
        <f ca="1">IF(V$5-$I$5&lt;$A117-1," ",IF(V$5-$I$5+1&gt;'Primary Inputs Alt'!$C$17,0,(SUM(OFFSET($I$77,0,V$5-$I$5-$A117+1)))*$C170))</f>
        <v xml:space="preserve"> </v>
      </c>
      <c r="W170" s="186" t="str">
        <f ca="1">IF(W$5-$I$5&lt;$A117-1," ",IF(W$5-$I$5+1&gt;'Primary Inputs Alt'!$C$17,0,(SUM(OFFSET($I$77,0,W$5-$I$5-$A117+1)))*$C170))</f>
        <v xml:space="preserve"> </v>
      </c>
      <c r="X170" s="186" t="str">
        <f ca="1">IF(X$5-$I$5&lt;$A117-1," ",IF(X$5-$I$5+1&gt;'Primary Inputs Alt'!$C$17,0,(SUM(OFFSET($I$77,0,X$5-$I$5-$A117+1)))*$C170))</f>
        <v xml:space="preserve"> </v>
      </c>
      <c r="Y170" s="186" t="str">
        <f ca="1">IF(Y$5-$I$5&lt;$A117-1," ",IF(Y$5-$I$5+1&gt;'Primary Inputs Alt'!$C$17,0,(SUM(OFFSET($I$77,0,Y$5-$I$5-$A117+1)))*$C170))</f>
        <v xml:space="preserve"> </v>
      </c>
      <c r="Z170" s="186" t="str">
        <f ca="1">IF(Z$5-$I$5&lt;$A117-1," ",IF(Z$5-$I$5+1&gt;'Primary Inputs Alt'!$C$17,0,(SUM(OFFSET($I$77,0,Z$5-$I$5-$A117+1)))*$C170))</f>
        <v xml:space="preserve"> </v>
      </c>
      <c r="AA170" s="186" t="str">
        <f ca="1">IF(AA$5-$I$5&lt;$A117-1," ",IF(AA$5-$I$5+1&gt;'Primary Inputs Alt'!$C$17,0,(SUM(OFFSET($I$77,0,AA$5-$I$5-$A117+1)))*$C170))</f>
        <v xml:space="preserve"> </v>
      </c>
      <c r="AB170" s="186" t="str">
        <f ca="1">IF(AB$5-$I$5&lt;$A117-1," ",IF(AB$5-$I$5+1&gt;'Primary Inputs Alt'!$C$17,0,(SUM(OFFSET($I$77,0,AB$5-$I$5-$A117+1)))*$C170))</f>
        <v xml:space="preserve"> </v>
      </c>
      <c r="AC170" s="186" t="str">
        <f ca="1">IF(AC$5-$I$5&lt;$A117-1," ",IF(AC$5-$I$5+1&gt;'Primary Inputs Alt'!$C$17,0,(SUM(OFFSET($I$77,0,AC$5-$I$5-$A117+1)))*$C170))</f>
        <v xml:space="preserve"> </v>
      </c>
      <c r="AD170" s="186" t="str">
        <f ca="1">IF(AD$5-$I$5&lt;$A117-1," ",IF(AD$5-$I$5+1&gt;'Primary Inputs Alt'!$C$17,0,(SUM(OFFSET($I$77,0,AD$5-$I$5-$A117+1)))*$C170))</f>
        <v xml:space="preserve"> </v>
      </c>
      <c r="AE170" s="186" t="str">
        <f ca="1">IF(AE$5-$I$5&lt;$A117-1," ",IF(AE$5-$I$5+1&gt;'Primary Inputs Alt'!$C$17,0,(SUM(OFFSET($I$77,0,AE$5-$I$5-$A117+1)))*$C170))</f>
        <v xml:space="preserve"> </v>
      </c>
      <c r="AF170" s="186" t="str">
        <f ca="1">IF(AF$5-$I$5&lt;$A117-1," ",IF(AF$5-$I$5+1&gt;'Primary Inputs Alt'!$C$17,0,(SUM(OFFSET($I$77,0,AF$5-$I$5-$A117+1)))*$C170))</f>
        <v xml:space="preserve"> </v>
      </c>
      <c r="AG170" s="186" t="str">
        <f ca="1">IF(AG$5-$I$5&lt;$A117-1," ",IF(AG$5-$I$5+1&gt;'Primary Inputs Alt'!$C$17,0,(SUM(OFFSET($I$77,0,AG$5-$I$5-$A117+1)))*$C170))</f>
        <v xml:space="preserve"> </v>
      </c>
      <c r="AH170" s="186" t="str">
        <f ca="1">IF(AH$5-$I$5&lt;$A117-1," ",IF(AH$5-$I$5+1&gt;'Primary Inputs Alt'!$C$17,0,(SUM(OFFSET($I$77,0,AH$5-$I$5-$A117+1)))*$C170))</f>
        <v xml:space="preserve"> </v>
      </c>
      <c r="AI170" s="186" t="str">
        <f ca="1">IF(AI$5-$I$5&lt;$A117-1," ",IF(AI$5-$I$5+1&gt;'Primary Inputs Alt'!$C$17,0,(SUM(OFFSET($I$77,0,AI$5-$I$5-$A117+1)))*$C170))</f>
        <v xml:space="preserve"> </v>
      </c>
      <c r="AJ170" s="186" t="str">
        <f ca="1">IF(AJ$5-$I$5&lt;$A117-1," ",IF(AJ$5-$I$5+1&gt;'Primary Inputs Alt'!$C$17,0,(SUM(OFFSET($I$77,0,AJ$5-$I$5-$A117+1)))*$C170))</f>
        <v xml:space="preserve"> </v>
      </c>
      <c r="AK170" s="186" t="str">
        <f ca="1">IF(AK$5-$I$5&lt;$A117-1," ",IF(AK$5-$I$5+1&gt;'Primary Inputs Alt'!$C$17,0,(SUM(OFFSET($I$77,0,AK$5-$I$5-$A117+1)))*$C170))</f>
        <v xml:space="preserve"> </v>
      </c>
      <c r="AL170" s="186" t="str">
        <f ca="1">IF(AL$5-$I$5&lt;$A117-1," ",IF(AL$5-$I$5+1&gt;'Primary Inputs Alt'!$C$17,0,(SUM(OFFSET($I$77,0,AL$5-$I$5-$A117+1)))*$C170))</f>
        <v xml:space="preserve"> </v>
      </c>
      <c r="AM170" s="186" t="str">
        <f ca="1">IF(AM$5-$I$5&lt;$A117-1," ",IF(AM$5-$I$5+1&gt;'Primary Inputs Alt'!$C$17,0,(SUM(OFFSET($I$77,0,AM$5-$I$5-$A117+1)))*$C170))</f>
        <v xml:space="preserve"> </v>
      </c>
      <c r="AN170" s="186" t="str">
        <f ca="1">IF(AN$5-$I$5&lt;$A117-1," ",IF(AN$5-$I$5+1&gt;'Primary Inputs Alt'!$C$17,0,(SUM(OFFSET($I$77,0,AN$5-$I$5-$A117+1)))*$C170))</f>
        <v xml:space="preserve"> </v>
      </c>
      <c r="AO170" s="186" t="str">
        <f ca="1">IF(AO$5-$I$5&lt;$A117-1," ",IF(AO$5-$I$5+1&gt;'Primary Inputs Alt'!$C$17,0,(SUM(OFFSET($I$77,0,AO$5-$I$5-$A117+1)))*$C170))</f>
        <v xml:space="preserve"> </v>
      </c>
      <c r="AP170" s="186" t="str">
        <f ca="1">IF(AP$5-$I$5&lt;$A117-1," ",IF(AP$5-$I$5+1&gt;'Primary Inputs Alt'!$C$17,0,(SUM(OFFSET($I$77,0,AP$5-$I$5-$A117+1)))*$C170))</f>
        <v xml:space="preserve"> </v>
      </c>
      <c r="AQ170" s="186" t="str">
        <f ca="1">IF(AQ$5-$I$5&lt;$A117-1," ",IF(AQ$5-$I$5+1&gt;'Primary Inputs Alt'!$C$17,0,(SUM(OFFSET($I$77,0,AQ$5-$I$5-$A117+1)))*$C170))</f>
        <v xml:space="preserve"> </v>
      </c>
      <c r="AR170" s="186" t="str">
        <f ca="1">IF(AR$5-$I$5&lt;$A117-1," ",IF(AR$5-$I$5+1&gt;'Primary Inputs Alt'!$C$17,0,(SUM(OFFSET($I$77,0,AR$5-$I$5-$A117+1)))*$C170))</f>
        <v xml:space="preserve"> </v>
      </c>
      <c r="AS170" s="186">
        <f ca="1">IF(AS$5-$I$5&lt;$A117-1," ",IF(AS$5-$I$5+1&gt;'Primary Inputs Alt'!$C$17,0,(SUM(OFFSET($I$77,0,AS$5-$I$5-$A117+1)))*$C170))</f>
        <v>0</v>
      </c>
      <c r="AT170" s="186">
        <f ca="1">IF(AT$5-$I$5&lt;$A117-1," ",IF(AT$5-$I$5+1&gt;'Primary Inputs Alt'!$C$17,0,(SUM(OFFSET($I$77,0,AT$5-$I$5-$A117+1)))*$C170))</f>
        <v>0</v>
      </c>
      <c r="AU170" s="186">
        <f ca="1">IF(AU$5-$I$5&lt;$A117-1," ",IF(AU$5-$I$5+1&gt;'Primary Inputs Alt'!$C$17,0,(SUM(OFFSET($I$77,0,AU$5-$I$5-$A117+1)))*$C170))</f>
        <v>0</v>
      </c>
      <c r="AV170" s="186">
        <f ca="1">IF(AV$5-$I$5&lt;$A117-1," ",IF(AV$5-$I$5+1&gt;'Primary Inputs Alt'!$C$17,0,(SUM(OFFSET($I$77,0,AV$5-$I$5-$A117+1)))*$C170))</f>
        <v>0</v>
      </c>
      <c r="AW170" s="186">
        <f ca="1">IF(AW$5-$I$5&lt;$A117-1," ",IF(AW$5-$I$5+1&gt;'Primary Inputs Alt'!$C$17,0,(SUM(OFFSET($I$77,0,AW$5-$I$5-$A117+1)))*$C170))</f>
        <v>0</v>
      </c>
      <c r="AX170" s="186">
        <f ca="1">IF(AX$5-$I$5&lt;$A117-1," ",IF(AX$5-$I$5+1&gt;'Primary Inputs Alt'!$C$17,0,(SUM(OFFSET($I$77,0,AX$5-$I$5-$A117+1)))*$C170))</f>
        <v>0</v>
      </c>
      <c r="AY170" s="186">
        <f ca="1">IF(AY$5-$I$5&lt;$A117-1," ",IF(AY$5-$I$5+1&gt;'Primary Inputs Alt'!$C$17,0,(SUM(OFFSET($I$77,0,AY$5-$I$5-$A117+1)))*$C170))</f>
        <v>0</v>
      </c>
      <c r="AZ170" s="186">
        <f ca="1">IF(AZ$5-$I$5&lt;$A117-1," ",IF(AZ$5-$I$5+1&gt;'Primary Inputs Alt'!$C$17,0,(SUM(OFFSET($I$77,0,AZ$5-$I$5-$A117+1)))*$C170))</f>
        <v>0</v>
      </c>
      <c r="BA170" s="186">
        <f ca="1">IF(BA$5-$I$5&lt;$A117-1," ",IF(BA$5-$I$5+1&gt;'Primary Inputs Alt'!$C$17,0,(SUM(OFFSET($I$77,0,BA$5-$I$5-$A117+1)))*$C170))</f>
        <v>0</v>
      </c>
      <c r="BB170" s="186">
        <f ca="1">IF(BB$5-$I$5&lt;$A117-1," ",IF(BB$5-$I$5+1&gt;'Primary Inputs Alt'!$C$17,0,(SUM(OFFSET($I$77,0,BB$5-$I$5-$A117+1)))*$C170))</f>
        <v>0</v>
      </c>
      <c r="BC170" s="186">
        <f ca="1">IF(BC$5-$I$5&lt;$A117-1," ",IF(BC$5-$I$5+1&gt;'Primary Inputs Alt'!$C$17,0,(SUM(OFFSET($I$77,0,BC$5-$I$5-$A117+1)))*$C170))</f>
        <v>0</v>
      </c>
      <c r="BD170" s="186">
        <f ca="1">IF(BD$5-$I$5&lt;$A117-1," ",IF(BD$5-$I$5+1&gt;'Primary Inputs Alt'!$C$17,0,(SUM(OFFSET($I$77,0,BD$5-$I$5-$A117+1)))*$C170))</f>
        <v>0</v>
      </c>
      <c r="BE170" s="186">
        <f ca="1">IF(BE$5-$I$5&lt;$A117-1," ",IF(BE$5-$I$5+1&gt;'Primary Inputs Alt'!$C$17,0,(SUM(OFFSET($I$77,0,BE$5-$I$5-$A117+1)))*$C170))</f>
        <v>0</v>
      </c>
      <c r="BF170" s="186">
        <f ca="1">IF(BF$5-$I$5&lt;$A117-1," ",IF(BF$5-$I$5+1&gt;'Primary Inputs Alt'!$C$17,0,(SUM(OFFSET($I$77,0,BF$5-$I$5-$A117+1)))*$C170))</f>
        <v>0</v>
      </c>
    </row>
    <row r="171" spans="2:58">
      <c r="B171" s="134" t="s">
        <v>210</v>
      </c>
      <c r="C171" s="134">
        <f t="shared" ca="1" si="5"/>
        <v>0</v>
      </c>
      <c r="I171" s="186" t="str">
        <f ca="1">IF(I$5-$I$5&lt;$A118-1," ",IF(I$5-$I$5+1&gt;'Primary Inputs Alt'!$C$17,0,(SUM(OFFSET($I$77,0,I$5-$I$5-$A118+1)))*$C171))</f>
        <v xml:space="preserve"> </v>
      </c>
      <c r="J171" s="186" t="str">
        <f ca="1">IF(J$5-$I$5&lt;$A118-1," ",IF(J$5-$I$5+1&gt;'Primary Inputs Alt'!$C$17,0,(SUM(OFFSET($I$77,0,J$5-$I$5-$A118+1)))*$C171))</f>
        <v xml:space="preserve"> </v>
      </c>
      <c r="K171" s="186" t="str">
        <f ca="1">IF(K$5-$I$5&lt;$A118-1," ",IF(K$5-$I$5+1&gt;'Primary Inputs Alt'!$C$17,0,(SUM(OFFSET($I$77,0,K$5-$I$5-$A118+1)))*$C171))</f>
        <v xml:space="preserve"> </v>
      </c>
      <c r="L171" s="186" t="str">
        <f ca="1">IF(L$5-$I$5&lt;$A118-1," ",IF(L$5-$I$5+1&gt;'Primary Inputs Alt'!$C$17,0,(SUM(OFFSET($I$77,0,L$5-$I$5-$A118+1)))*$C171))</f>
        <v xml:space="preserve"> </v>
      </c>
      <c r="M171" s="186" t="str">
        <f ca="1">IF(M$5-$I$5&lt;$A118-1," ",IF(M$5-$I$5+1&gt;'Primary Inputs Alt'!$C$17,0,(SUM(OFFSET($I$77,0,M$5-$I$5-$A118+1)))*$C171))</f>
        <v xml:space="preserve"> </v>
      </c>
      <c r="N171" s="186" t="str">
        <f ca="1">IF(N$5-$I$5&lt;$A118-1," ",IF(N$5-$I$5+1&gt;'Primary Inputs Alt'!$C$17,0,(SUM(OFFSET($I$77,0,N$5-$I$5-$A118+1)))*$C171))</f>
        <v xml:space="preserve"> </v>
      </c>
      <c r="O171" s="186" t="str">
        <f ca="1">IF(O$5-$I$5&lt;$A118-1," ",IF(O$5-$I$5+1&gt;'Primary Inputs Alt'!$C$17,0,(SUM(OFFSET($I$77,0,O$5-$I$5-$A118+1)))*$C171))</f>
        <v xml:space="preserve"> </v>
      </c>
      <c r="P171" s="186" t="str">
        <f ca="1">IF(P$5-$I$5&lt;$A118-1," ",IF(P$5-$I$5+1&gt;'Primary Inputs Alt'!$C$17,0,(SUM(OFFSET($I$77,0,P$5-$I$5-$A118+1)))*$C171))</f>
        <v xml:space="preserve"> </v>
      </c>
      <c r="Q171" s="186" t="str">
        <f ca="1">IF(Q$5-$I$5&lt;$A118-1," ",IF(Q$5-$I$5+1&gt;'Primary Inputs Alt'!$C$17,0,(SUM(OFFSET($I$77,0,Q$5-$I$5-$A118+1)))*$C171))</f>
        <v xml:space="preserve"> </v>
      </c>
      <c r="R171" s="186" t="str">
        <f ca="1">IF(R$5-$I$5&lt;$A118-1," ",IF(R$5-$I$5+1&gt;'Primary Inputs Alt'!$C$17,0,(SUM(OFFSET($I$77,0,R$5-$I$5-$A118+1)))*$C171))</f>
        <v xml:space="preserve"> </v>
      </c>
      <c r="S171" s="186" t="str">
        <f ca="1">IF(S$5-$I$5&lt;$A118-1," ",IF(S$5-$I$5+1&gt;'Primary Inputs Alt'!$C$17,0,(SUM(OFFSET($I$77,0,S$5-$I$5-$A118+1)))*$C171))</f>
        <v xml:space="preserve"> </v>
      </c>
      <c r="T171" s="186" t="str">
        <f ca="1">IF(T$5-$I$5&lt;$A118-1," ",IF(T$5-$I$5+1&gt;'Primary Inputs Alt'!$C$17,0,(SUM(OFFSET($I$77,0,T$5-$I$5-$A118+1)))*$C171))</f>
        <v xml:space="preserve"> </v>
      </c>
      <c r="U171" s="186" t="str">
        <f ca="1">IF(U$5-$I$5&lt;$A118-1," ",IF(U$5-$I$5+1&gt;'Primary Inputs Alt'!$C$17,0,(SUM(OFFSET($I$77,0,U$5-$I$5-$A118+1)))*$C171))</f>
        <v xml:space="preserve"> </v>
      </c>
      <c r="V171" s="186" t="str">
        <f ca="1">IF(V$5-$I$5&lt;$A118-1," ",IF(V$5-$I$5+1&gt;'Primary Inputs Alt'!$C$17,0,(SUM(OFFSET($I$77,0,V$5-$I$5-$A118+1)))*$C171))</f>
        <v xml:space="preserve"> </v>
      </c>
      <c r="W171" s="186" t="str">
        <f ca="1">IF(W$5-$I$5&lt;$A118-1," ",IF(W$5-$I$5+1&gt;'Primary Inputs Alt'!$C$17,0,(SUM(OFFSET($I$77,0,W$5-$I$5-$A118+1)))*$C171))</f>
        <v xml:space="preserve"> </v>
      </c>
      <c r="X171" s="186" t="str">
        <f ca="1">IF(X$5-$I$5&lt;$A118-1," ",IF(X$5-$I$5+1&gt;'Primary Inputs Alt'!$C$17,0,(SUM(OFFSET($I$77,0,X$5-$I$5-$A118+1)))*$C171))</f>
        <v xml:space="preserve"> </v>
      </c>
      <c r="Y171" s="186" t="str">
        <f ca="1">IF(Y$5-$I$5&lt;$A118-1," ",IF(Y$5-$I$5+1&gt;'Primary Inputs Alt'!$C$17,0,(SUM(OFFSET($I$77,0,Y$5-$I$5-$A118+1)))*$C171))</f>
        <v xml:space="preserve"> </v>
      </c>
      <c r="Z171" s="186" t="str">
        <f ca="1">IF(Z$5-$I$5&lt;$A118-1," ",IF(Z$5-$I$5+1&gt;'Primary Inputs Alt'!$C$17,0,(SUM(OFFSET($I$77,0,Z$5-$I$5-$A118+1)))*$C171))</f>
        <v xml:space="preserve"> </v>
      </c>
      <c r="AA171" s="186" t="str">
        <f ca="1">IF(AA$5-$I$5&lt;$A118-1," ",IF(AA$5-$I$5+1&gt;'Primary Inputs Alt'!$C$17,0,(SUM(OFFSET($I$77,0,AA$5-$I$5-$A118+1)))*$C171))</f>
        <v xml:space="preserve"> </v>
      </c>
      <c r="AB171" s="186" t="str">
        <f ca="1">IF(AB$5-$I$5&lt;$A118-1," ",IF(AB$5-$I$5+1&gt;'Primary Inputs Alt'!$C$17,0,(SUM(OFFSET($I$77,0,AB$5-$I$5-$A118+1)))*$C171))</f>
        <v xml:space="preserve"> </v>
      </c>
      <c r="AC171" s="186" t="str">
        <f ca="1">IF(AC$5-$I$5&lt;$A118-1," ",IF(AC$5-$I$5+1&gt;'Primary Inputs Alt'!$C$17,0,(SUM(OFFSET($I$77,0,AC$5-$I$5-$A118+1)))*$C171))</f>
        <v xml:space="preserve"> </v>
      </c>
      <c r="AD171" s="186" t="str">
        <f ca="1">IF(AD$5-$I$5&lt;$A118-1," ",IF(AD$5-$I$5+1&gt;'Primary Inputs Alt'!$C$17,0,(SUM(OFFSET($I$77,0,AD$5-$I$5-$A118+1)))*$C171))</f>
        <v xml:space="preserve"> </v>
      </c>
      <c r="AE171" s="186" t="str">
        <f ca="1">IF(AE$5-$I$5&lt;$A118-1," ",IF(AE$5-$I$5+1&gt;'Primary Inputs Alt'!$C$17,0,(SUM(OFFSET($I$77,0,AE$5-$I$5-$A118+1)))*$C171))</f>
        <v xml:space="preserve"> </v>
      </c>
      <c r="AF171" s="186" t="str">
        <f ca="1">IF(AF$5-$I$5&lt;$A118-1," ",IF(AF$5-$I$5+1&gt;'Primary Inputs Alt'!$C$17,0,(SUM(OFFSET($I$77,0,AF$5-$I$5-$A118+1)))*$C171))</f>
        <v xml:space="preserve"> </v>
      </c>
      <c r="AG171" s="186" t="str">
        <f ca="1">IF(AG$5-$I$5&lt;$A118-1," ",IF(AG$5-$I$5+1&gt;'Primary Inputs Alt'!$C$17,0,(SUM(OFFSET($I$77,0,AG$5-$I$5-$A118+1)))*$C171))</f>
        <v xml:space="preserve"> </v>
      </c>
      <c r="AH171" s="186" t="str">
        <f ca="1">IF(AH$5-$I$5&lt;$A118-1," ",IF(AH$5-$I$5+1&gt;'Primary Inputs Alt'!$C$17,0,(SUM(OFFSET($I$77,0,AH$5-$I$5-$A118+1)))*$C171))</f>
        <v xml:space="preserve"> </v>
      </c>
      <c r="AI171" s="186" t="str">
        <f ca="1">IF(AI$5-$I$5&lt;$A118-1," ",IF(AI$5-$I$5+1&gt;'Primary Inputs Alt'!$C$17,0,(SUM(OFFSET($I$77,0,AI$5-$I$5-$A118+1)))*$C171))</f>
        <v xml:space="preserve"> </v>
      </c>
      <c r="AJ171" s="186" t="str">
        <f ca="1">IF(AJ$5-$I$5&lt;$A118-1," ",IF(AJ$5-$I$5+1&gt;'Primary Inputs Alt'!$C$17,0,(SUM(OFFSET($I$77,0,AJ$5-$I$5-$A118+1)))*$C171))</f>
        <v xml:space="preserve"> </v>
      </c>
      <c r="AK171" s="186" t="str">
        <f ca="1">IF(AK$5-$I$5&lt;$A118-1," ",IF(AK$5-$I$5+1&gt;'Primary Inputs Alt'!$C$17,0,(SUM(OFFSET($I$77,0,AK$5-$I$5-$A118+1)))*$C171))</f>
        <v xml:space="preserve"> </v>
      </c>
      <c r="AL171" s="186" t="str">
        <f ca="1">IF(AL$5-$I$5&lt;$A118-1," ",IF(AL$5-$I$5+1&gt;'Primary Inputs Alt'!$C$17,0,(SUM(OFFSET($I$77,0,AL$5-$I$5-$A118+1)))*$C171))</f>
        <v xml:space="preserve"> </v>
      </c>
      <c r="AM171" s="186" t="str">
        <f ca="1">IF(AM$5-$I$5&lt;$A118-1," ",IF(AM$5-$I$5+1&gt;'Primary Inputs Alt'!$C$17,0,(SUM(OFFSET($I$77,0,AM$5-$I$5-$A118+1)))*$C171))</f>
        <v xml:space="preserve"> </v>
      </c>
      <c r="AN171" s="186" t="str">
        <f ca="1">IF(AN$5-$I$5&lt;$A118-1," ",IF(AN$5-$I$5+1&gt;'Primary Inputs Alt'!$C$17,0,(SUM(OFFSET($I$77,0,AN$5-$I$5-$A118+1)))*$C171))</f>
        <v xml:space="preserve"> </v>
      </c>
      <c r="AO171" s="186" t="str">
        <f ca="1">IF(AO$5-$I$5&lt;$A118-1," ",IF(AO$5-$I$5+1&gt;'Primary Inputs Alt'!$C$17,0,(SUM(OFFSET($I$77,0,AO$5-$I$5-$A118+1)))*$C171))</f>
        <v xml:space="preserve"> </v>
      </c>
      <c r="AP171" s="186" t="str">
        <f ca="1">IF(AP$5-$I$5&lt;$A118-1," ",IF(AP$5-$I$5+1&gt;'Primary Inputs Alt'!$C$17,0,(SUM(OFFSET($I$77,0,AP$5-$I$5-$A118+1)))*$C171))</f>
        <v xml:space="preserve"> </v>
      </c>
      <c r="AQ171" s="186" t="str">
        <f ca="1">IF(AQ$5-$I$5&lt;$A118-1," ",IF(AQ$5-$I$5+1&gt;'Primary Inputs Alt'!$C$17,0,(SUM(OFFSET($I$77,0,AQ$5-$I$5-$A118+1)))*$C171))</f>
        <v xml:space="preserve"> </v>
      </c>
      <c r="AR171" s="186" t="str">
        <f ca="1">IF(AR$5-$I$5&lt;$A118-1," ",IF(AR$5-$I$5+1&gt;'Primary Inputs Alt'!$C$17,0,(SUM(OFFSET($I$77,0,AR$5-$I$5-$A118+1)))*$C171))</f>
        <v xml:space="preserve"> </v>
      </c>
      <c r="AS171" s="186" t="str">
        <f ca="1">IF(AS$5-$I$5&lt;$A118-1," ",IF(AS$5-$I$5+1&gt;'Primary Inputs Alt'!$C$17,0,(SUM(OFFSET($I$77,0,AS$5-$I$5-$A118+1)))*$C171))</f>
        <v xml:space="preserve"> </v>
      </c>
      <c r="AT171" s="186">
        <f ca="1">IF(AT$5-$I$5&lt;$A118-1," ",IF(AT$5-$I$5+1&gt;'Primary Inputs Alt'!$C$17,0,(SUM(OFFSET($I$77,0,AT$5-$I$5-$A118+1)))*$C171))</f>
        <v>0</v>
      </c>
      <c r="AU171" s="186">
        <f ca="1">IF(AU$5-$I$5&lt;$A118-1," ",IF(AU$5-$I$5+1&gt;'Primary Inputs Alt'!$C$17,0,(SUM(OFFSET($I$77,0,AU$5-$I$5-$A118+1)))*$C171))</f>
        <v>0</v>
      </c>
      <c r="AV171" s="186">
        <f ca="1">IF(AV$5-$I$5&lt;$A118-1," ",IF(AV$5-$I$5+1&gt;'Primary Inputs Alt'!$C$17,0,(SUM(OFFSET($I$77,0,AV$5-$I$5-$A118+1)))*$C171))</f>
        <v>0</v>
      </c>
      <c r="AW171" s="186">
        <f ca="1">IF(AW$5-$I$5&lt;$A118-1," ",IF(AW$5-$I$5+1&gt;'Primary Inputs Alt'!$C$17,0,(SUM(OFFSET($I$77,0,AW$5-$I$5-$A118+1)))*$C171))</f>
        <v>0</v>
      </c>
      <c r="AX171" s="186">
        <f ca="1">IF(AX$5-$I$5&lt;$A118-1," ",IF(AX$5-$I$5+1&gt;'Primary Inputs Alt'!$C$17,0,(SUM(OFFSET($I$77,0,AX$5-$I$5-$A118+1)))*$C171))</f>
        <v>0</v>
      </c>
      <c r="AY171" s="186">
        <f ca="1">IF(AY$5-$I$5&lt;$A118-1," ",IF(AY$5-$I$5+1&gt;'Primary Inputs Alt'!$C$17,0,(SUM(OFFSET($I$77,0,AY$5-$I$5-$A118+1)))*$C171))</f>
        <v>0</v>
      </c>
      <c r="AZ171" s="186">
        <f ca="1">IF(AZ$5-$I$5&lt;$A118-1," ",IF(AZ$5-$I$5+1&gt;'Primary Inputs Alt'!$C$17,0,(SUM(OFFSET($I$77,0,AZ$5-$I$5-$A118+1)))*$C171))</f>
        <v>0</v>
      </c>
      <c r="BA171" s="186">
        <f ca="1">IF(BA$5-$I$5&lt;$A118-1," ",IF(BA$5-$I$5+1&gt;'Primary Inputs Alt'!$C$17,0,(SUM(OFFSET($I$77,0,BA$5-$I$5-$A118+1)))*$C171))</f>
        <v>0</v>
      </c>
      <c r="BB171" s="186">
        <f ca="1">IF(BB$5-$I$5&lt;$A118-1," ",IF(BB$5-$I$5+1&gt;'Primary Inputs Alt'!$C$17,0,(SUM(OFFSET($I$77,0,BB$5-$I$5-$A118+1)))*$C171))</f>
        <v>0</v>
      </c>
      <c r="BC171" s="186">
        <f ca="1">IF(BC$5-$I$5&lt;$A118-1," ",IF(BC$5-$I$5+1&gt;'Primary Inputs Alt'!$C$17,0,(SUM(OFFSET($I$77,0,BC$5-$I$5-$A118+1)))*$C171))</f>
        <v>0</v>
      </c>
      <c r="BD171" s="186">
        <f ca="1">IF(BD$5-$I$5&lt;$A118-1," ",IF(BD$5-$I$5+1&gt;'Primary Inputs Alt'!$C$17,0,(SUM(OFFSET($I$77,0,BD$5-$I$5-$A118+1)))*$C171))</f>
        <v>0</v>
      </c>
      <c r="BE171" s="186">
        <f ca="1">IF(BE$5-$I$5&lt;$A118-1," ",IF(BE$5-$I$5+1&gt;'Primary Inputs Alt'!$C$17,0,(SUM(OFFSET($I$77,0,BE$5-$I$5-$A118+1)))*$C171))</f>
        <v>0</v>
      </c>
      <c r="BF171" s="186">
        <f ca="1">IF(BF$5-$I$5&lt;$A118-1," ",IF(BF$5-$I$5+1&gt;'Primary Inputs Alt'!$C$17,0,(SUM(OFFSET($I$77,0,BF$5-$I$5-$A118+1)))*$C171))</f>
        <v>0</v>
      </c>
    </row>
    <row r="172" spans="2:58">
      <c r="B172" s="134" t="s">
        <v>211</v>
      </c>
      <c r="C172" s="134">
        <f t="shared" ca="1" si="5"/>
        <v>0</v>
      </c>
      <c r="I172" s="186" t="str">
        <f ca="1">IF(I$5-$I$5&lt;$A119-1," ",IF(I$5-$I$5+1&gt;'Primary Inputs Alt'!$C$17,0,(SUM(OFFSET($I$77,0,I$5-$I$5-$A119+1)))*$C172))</f>
        <v xml:space="preserve"> </v>
      </c>
      <c r="J172" s="186" t="str">
        <f ca="1">IF(J$5-$I$5&lt;$A119-1," ",IF(J$5-$I$5+1&gt;'Primary Inputs Alt'!$C$17,0,(SUM(OFFSET($I$77,0,J$5-$I$5-$A119+1)))*$C172))</f>
        <v xml:space="preserve"> </v>
      </c>
      <c r="K172" s="186" t="str">
        <f ca="1">IF(K$5-$I$5&lt;$A119-1," ",IF(K$5-$I$5+1&gt;'Primary Inputs Alt'!$C$17,0,(SUM(OFFSET($I$77,0,K$5-$I$5-$A119+1)))*$C172))</f>
        <v xml:space="preserve"> </v>
      </c>
      <c r="L172" s="186" t="str">
        <f ca="1">IF(L$5-$I$5&lt;$A119-1," ",IF(L$5-$I$5+1&gt;'Primary Inputs Alt'!$C$17,0,(SUM(OFFSET($I$77,0,L$5-$I$5-$A119+1)))*$C172))</f>
        <v xml:space="preserve"> </v>
      </c>
      <c r="M172" s="186" t="str">
        <f ca="1">IF(M$5-$I$5&lt;$A119-1," ",IF(M$5-$I$5+1&gt;'Primary Inputs Alt'!$C$17,0,(SUM(OFFSET($I$77,0,M$5-$I$5-$A119+1)))*$C172))</f>
        <v xml:space="preserve"> </v>
      </c>
      <c r="N172" s="186" t="str">
        <f ca="1">IF(N$5-$I$5&lt;$A119-1," ",IF(N$5-$I$5+1&gt;'Primary Inputs Alt'!$C$17,0,(SUM(OFFSET($I$77,0,N$5-$I$5-$A119+1)))*$C172))</f>
        <v xml:space="preserve"> </v>
      </c>
      <c r="O172" s="186" t="str">
        <f ca="1">IF(O$5-$I$5&lt;$A119-1," ",IF(O$5-$I$5+1&gt;'Primary Inputs Alt'!$C$17,0,(SUM(OFFSET($I$77,0,O$5-$I$5-$A119+1)))*$C172))</f>
        <v xml:space="preserve"> </v>
      </c>
      <c r="P172" s="186" t="str">
        <f ca="1">IF(P$5-$I$5&lt;$A119-1," ",IF(P$5-$I$5+1&gt;'Primary Inputs Alt'!$C$17,0,(SUM(OFFSET($I$77,0,P$5-$I$5-$A119+1)))*$C172))</f>
        <v xml:space="preserve"> </v>
      </c>
      <c r="Q172" s="186" t="str">
        <f ca="1">IF(Q$5-$I$5&lt;$A119-1," ",IF(Q$5-$I$5+1&gt;'Primary Inputs Alt'!$C$17,0,(SUM(OFFSET($I$77,0,Q$5-$I$5-$A119+1)))*$C172))</f>
        <v xml:space="preserve"> </v>
      </c>
      <c r="R172" s="186" t="str">
        <f ca="1">IF(R$5-$I$5&lt;$A119-1," ",IF(R$5-$I$5+1&gt;'Primary Inputs Alt'!$C$17,0,(SUM(OFFSET($I$77,0,R$5-$I$5-$A119+1)))*$C172))</f>
        <v xml:space="preserve"> </v>
      </c>
      <c r="S172" s="186" t="str">
        <f ca="1">IF(S$5-$I$5&lt;$A119-1," ",IF(S$5-$I$5+1&gt;'Primary Inputs Alt'!$C$17,0,(SUM(OFFSET($I$77,0,S$5-$I$5-$A119+1)))*$C172))</f>
        <v xml:space="preserve"> </v>
      </c>
      <c r="T172" s="186" t="str">
        <f ca="1">IF(T$5-$I$5&lt;$A119-1," ",IF(T$5-$I$5+1&gt;'Primary Inputs Alt'!$C$17,0,(SUM(OFFSET($I$77,0,T$5-$I$5-$A119+1)))*$C172))</f>
        <v xml:space="preserve"> </v>
      </c>
      <c r="U172" s="186" t="str">
        <f ca="1">IF(U$5-$I$5&lt;$A119-1," ",IF(U$5-$I$5+1&gt;'Primary Inputs Alt'!$C$17,0,(SUM(OFFSET($I$77,0,U$5-$I$5-$A119+1)))*$C172))</f>
        <v xml:space="preserve"> </v>
      </c>
      <c r="V172" s="186" t="str">
        <f ca="1">IF(V$5-$I$5&lt;$A119-1," ",IF(V$5-$I$5+1&gt;'Primary Inputs Alt'!$C$17,0,(SUM(OFFSET($I$77,0,V$5-$I$5-$A119+1)))*$C172))</f>
        <v xml:space="preserve"> </v>
      </c>
      <c r="W172" s="186" t="str">
        <f ca="1">IF(W$5-$I$5&lt;$A119-1," ",IF(W$5-$I$5+1&gt;'Primary Inputs Alt'!$C$17,0,(SUM(OFFSET($I$77,0,W$5-$I$5-$A119+1)))*$C172))</f>
        <v xml:space="preserve"> </v>
      </c>
      <c r="X172" s="186" t="str">
        <f ca="1">IF(X$5-$I$5&lt;$A119-1," ",IF(X$5-$I$5+1&gt;'Primary Inputs Alt'!$C$17,0,(SUM(OFFSET($I$77,0,X$5-$I$5-$A119+1)))*$C172))</f>
        <v xml:space="preserve"> </v>
      </c>
      <c r="Y172" s="186" t="str">
        <f ca="1">IF(Y$5-$I$5&lt;$A119-1," ",IF(Y$5-$I$5+1&gt;'Primary Inputs Alt'!$C$17,0,(SUM(OFFSET($I$77,0,Y$5-$I$5-$A119+1)))*$C172))</f>
        <v xml:space="preserve"> </v>
      </c>
      <c r="Z172" s="186" t="str">
        <f ca="1">IF(Z$5-$I$5&lt;$A119-1," ",IF(Z$5-$I$5+1&gt;'Primary Inputs Alt'!$C$17,0,(SUM(OFFSET($I$77,0,Z$5-$I$5-$A119+1)))*$C172))</f>
        <v xml:space="preserve"> </v>
      </c>
      <c r="AA172" s="186" t="str">
        <f ca="1">IF(AA$5-$I$5&lt;$A119-1," ",IF(AA$5-$I$5+1&gt;'Primary Inputs Alt'!$C$17,0,(SUM(OFFSET($I$77,0,AA$5-$I$5-$A119+1)))*$C172))</f>
        <v xml:space="preserve"> </v>
      </c>
      <c r="AB172" s="186" t="str">
        <f ca="1">IF(AB$5-$I$5&lt;$A119-1," ",IF(AB$5-$I$5+1&gt;'Primary Inputs Alt'!$C$17,0,(SUM(OFFSET($I$77,0,AB$5-$I$5-$A119+1)))*$C172))</f>
        <v xml:space="preserve"> </v>
      </c>
      <c r="AC172" s="186" t="str">
        <f ca="1">IF(AC$5-$I$5&lt;$A119-1," ",IF(AC$5-$I$5+1&gt;'Primary Inputs Alt'!$C$17,0,(SUM(OFFSET($I$77,0,AC$5-$I$5-$A119+1)))*$C172))</f>
        <v xml:space="preserve"> </v>
      </c>
      <c r="AD172" s="186" t="str">
        <f ca="1">IF(AD$5-$I$5&lt;$A119-1," ",IF(AD$5-$I$5+1&gt;'Primary Inputs Alt'!$C$17,0,(SUM(OFFSET($I$77,0,AD$5-$I$5-$A119+1)))*$C172))</f>
        <v xml:space="preserve"> </v>
      </c>
      <c r="AE172" s="186" t="str">
        <f ca="1">IF(AE$5-$I$5&lt;$A119-1," ",IF(AE$5-$I$5+1&gt;'Primary Inputs Alt'!$C$17,0,(SUM(OFFSET($I$77,0,AE$5-$I$5-$A119+1)))*$C172))</f>
        <v xml:space="preserve"> </v>
      </c>
      <c r="AF172" s="186" t="str">
        <f ca="1">IF(AF$5-$I$5&lt;$A119-1," ",IF(AF$5-$I$5+1&gt;'Primary Inputs Alt'!$C$17,0,(SUM(OFFSET($I$77,0,AF$5-$I$5-$A119+1)))*$C172))</f>
        <v xml:space="preserve"> </v>
      </c>
      <c r="AG172" s="186" t="str">
        <f ca="1">IF(AG$5-$I$5&lt;$A119-1," ",IF(AG$5-$I$5+1&gt;'Primary Inputs Alt'!$C$17,0,(SUM(OFFSET($I$77,0,AG$5-$I$5-$A119+1)))*$C172))</f>
        <v xml:space="preserve"> </v>
      </c>
      <c r="AH172" s="186" t="str">
        <f ca="1">IF(AH$5-$I$5&lt;$A119-1," ",IF(AH$5-$I$5+1&gt;'Primary Inputs Alt'!$C$17,0,(SUM(OFFSET($I$77,0,AH$5-$I$5-$A119+1)))*$C172))</f>
        <v xml:space="preserve"> </v>
      </c>
      <c r="AI172" s="186" t="str">
        <f ca="1">IF(AI$5-$I$5&lt;$A119-1," ",IF(AI$5-$I$5+1&gt;'Primary Inputs Alt'!$C$17,0,(SUM(OFFSET($I$77,0,AI$5-$I$5-$A119+1)))*$C172))</f>
        <v xml:space="preserve"> </v>
      </c>
      <c r="AJ172" s="186" t="str">
        <f ca="1">IF(AJ$5-$I$5&lt;$A119-1," ",IF(AJ$5-$I$5+1&gt;'Primary Inputs Alt'!$C$17,0,(SUM(OFFSET($I$77,0,AJ$5-$I$5-$A119+1)))*$C172))</f>
        <v xml:space="preserve"> </v>
      </c>
      <c r="AK172" s="186" t="str">
        <f ca="1">IF(AK$5-$I$5&lt;$A119-1," ",IF(AK$5-$I$5+1&gt;'Primary Inputs Alt'!$C$17,0,(SUM(OFFSET($I$77,0,AK$5-$I$5-$A119+1)))*$C172))</f>
        <v xml:space="preserve"> </v>
      </c>
      <c r="AL172" s="186" t="str">
        <f ca="1">IF(AL$5-$I$5&lt;$A119-1," ",IF(AL$5-$I$5+1&gt;'Primary Inputs Alt'!$C$17,0,(SUM(OFFSET($I$77,0,AL$5-$I$5-$A119+1)))*$C172))</f>
        <v xml:space="preserve"> </v>
      </c>
      <c r="AM172" s="186" t="str">
        <f ca="1">IF(AM$5-$I$5&lt;$A119-1," ",IF(AM$5-$I$5+1&gt;'Primary Inputs Alt'!$C$17,0,(SUM(OFFSET($I$77,0,AM$5-$I$5-$A119+1)))*$C172))</f>
        <v xml:space="preserve"> </v>
      </c>
      <c r="AN172" s="186" t="str">
        <f ca="1">IF(AN$5-$I$5&lt;$A119-1," ",IF(AN$5-$I$5+1&gt;'Primary Inputs Alt'!$C$17,0,(SUM(OFFSET($I$77,0,AN$5-$I$5-$A119+1)))*$C172))</f>
        <v xml:space="preserve"> </v>
      </c>
      <c r="AO172" s="186" t="str">
        <f ca="1">IF(AO$5-$I$5&lt;$A119-1," ",IF(AO$5-$I$5+1&gt;'Primary Inputs Alt'!$C$17,0,(SUM(OFFSET($I$77,0,AO$5-$I$5-$A119+1)))*$C172))</f>
        <v xml:space="preserve"> </v>
      </c>
      <c r="AP172" s="186" t="str">
        <f ca="1">IF(AP$5-$I$5&lt;$A119-1," ",IF(AP$5-$I$5+1&gt;'Primary Inputs Alt'!$C$17,0,(SUM(OFFSET($I$77,0,AP$5-$I$5-$A119+1)))*$C172))</f>
        <v xml:space="preserve"> </v>
      </c>
      <c r="AQ172" s="186" t="str">
        <f ca="1">IF(AQ$5-$I$5&lt;$A119-1," ",IF(AQ$5-$I$5+1&gt;'Primary Inputs Alt'!$C$17,0,(SUM(OFFSET($I$77,0,AQ$5-$I$5-$A119+1)))*$C172))</f>
        <v xml:space="preserve"> </v>
      </c>
      <c r="AR172" s="186" t="str">
        <f ca="1">IF(AR$5-$I$5&lt;$A119-1," ",IF(AR$5-$I$5+1&gt;'Primary Inputs Alt'!$C$17,0,(SUM(OFFSET($I$77,0,AR$5-$I$5-$A119+1)))*$C172))</f>
        <v xml:space="preserve"> </v>
      </c>
      <c r="AS172" s="186" t="str">
        <f ca="1">IF(AS$5-$I$5&lt;$A119-1," ",IF(AS$5-$I$5+1&gt;'Primary Inputs Alt'!$C$17,0,(SUM(OFFSET($I$77,0,AS$5-$I$5-$A119+1)))*$C172))</f>
        <v xml:space="preserve"> </v>
      </c>
      <c r="AT172" s="186" t="str">
        <f ca="1">IF(AT$5-$I$5&lt;$A119-1," ",IF(AT$5-$I$5+1&gt;'Primary Inputs Alt'!$C$17,0,(SUM(OFFSET($I$77,0,AT$5-$I$5-$A119+1)))*$C172))</f>
        <v xml:space="preserve"> </v>
      </c>
      <c r="AU172" s="186">
        <f ca="1">IF(AU$5-$I$5&lt;$A119-1," ",IF(AU$5-$I$5+1&gt;'Primary Inputs Alt'!$C$17,0,(SUM(OFFSET($I$77,0,AU$5-$I$5-$A119+1)))*$C172))</f>
        <v>0</v>
      </c>
      <c r="AV172" s="186">
        <f ca="1">IF(AV$5-$I$5&lt;$A119-1," ",IF(AV$5-$I$5+1&gt;'Primary Inputs Alt'!$C$17,0,(SUM(OFFSET($I$77,0,AV$5-$I$5-$A119+1)))*$C172))</f>
        <v>0</v>
      </c>
      <c r="AW172" s="186">
        <f ca="1">IF(AW$5-$I$5&lt;$A119-1," ",IF(AW$5-$I$5+1&gt;'Primary Inputs Alt'!$C$17,0,(SUM(OFFSET($I$77,0,AW$5-$I$5-$A119+1)))*$C172))</f>
        <v>0</v>
      </c>
      <c r="AX172" s="186">
        <f ca="1">IF(AX$5-$I$5&lt;$A119-1," ",IF(AX$5-$I$5+1&gt;'Primary Inputs Alt'!$C$17,0,(SUM(OFFSET($I$77,0,AX$5-$I$5-$A119+1)))*$C172))</f>
        <v>0</v>
      </c>
      <c r="AY172" s="186">
        <f ca="1">IF(AY$5-$I$5&lt;$A119-1," ",IF(AY$5-$I$5+1&gt;'Primary Inputs Alt'!$C$17,0,(SUM(OFFSET($I$77,0,AY$5-$I$5-$A119+1)))*$C172))</f>
        <v>0</v>
      </c>
      <c r="AZ172" s="186">
        <f ca="1">IF(AZ$5-$I$5&lt;$A119-1," ",IF(AZ$5-$I$5+1&gt;'Primary Inputs Alt'!$C$17,0,(SUM(OFFSET($I$77,0,AZ$5-$I$5-$A119+1)))*$C172))</f>
        <v>0</v>
      </c>
      <c r="BA172" s="186">
        <f ca="1">IF(BA$5-$I$5&lt;$A119-1," ",IF(BA$5-$I$5+1&gt;'Primary Inputs Alt'!$C$17,0,(SUM(OFFSET($I$77,0,BA$5-$I$5-$A119+1)))*$C172))</f>
        <v>0</v>
      </c>
      <c r="BB172" s="186">
        <f ca="1">IF(BB$5-$I$5&lt;$A119-1," ",IF(BB$5-$I$5+1&gt;'Primary Inputs Alt'!$C$17,0,(SUM(OFFSET($I$77,0,BB$5-$I$5-$A119+1)))*$C172))</f>
        <v>0</v>
      </c>
      <c r="BC172" s="186">
        <f ca="1">IF(BC$5-$I$5&lt;$A119-1," ",IF(BC$5-$I$5+1&gt;'Primary Inputs Alt'!$C$17,0,(SUM(OFFSET($I$77,0,BC$5-$I$5-$A119+1)))*$C172))</f>
        <v>0</v>
      </c>
      <c r="BD172" s="186">
        <f ca="1">IF(BD$5-$I$5&lt;$A119-1," ",IF(BD$5-$I$5+1&gt;'Primary Inputs Alt'!$C$17,0,(SUM(OFFSET($I$77,0,BD$5-$I$5-$A119+1)))*$C172))</f>
        <v>0</v>
      </c>
      <c r="BE172" s="186">
        <f ca="1">IF(BE$5-$I$5&lt;$A119-1," ",IF(BE$5-$I$5+1&gt;'Primary Inputs Alt'!$C$17,0,(SUM(OFFSET($I$77,0,BE$5-$I$5-$A119+1)))*$C172))</f>
        <v>0</v>
      </c>
      <c r="BF172" s="186">
        <f ca="1">IF(BF$5-$I$5&lt;$A119-1," ",IF(BF$5-$I$5+1&gt;'Primary Inputs Alt'!$C$17,0,(SUM(OFFSET($I$77,0,BF$5-$I$5-$A119+1)))*$C172))</f>
        <v>0</v>
      </c>
    </row>
    <row r="173" spans="2:58">
      <c r="B173" s="134" t="s">
        <v>212</v>
      </c>
      <c r="C173" s="134">
        <f t="shared" ca="1" si="5"/>
        <v>0</v>
      </c>
      <c r="I173" s="186" t="str">
        <f ca="1">IF(I$5-$I$5&lt;$A120-1," ",IF(I$5-$I$5+1&gt;'Primary Inputs Alt'!$C$17,0,(SUM(OFFSET($I$77,0,I$5-$I$5-$A120+1)))*$C173))</f>
        <v xml:space="preserve"> </v>
      </c>
      <c r="J173" s="186" t="str">
        <f ca="1">IF(J$5-$I$5&lt;$A120-1," ",IF(J$5-$I$5+1&gt;'Primary Inputs Alt'!$C$17,0,(SUM(OFFSET($I$77,0,J$5-$I$5-$A120+1)))*$C173))</f>
        <v xml:space="preserve"> </v>
      </c>
      <c r="K173" s="186" t="str">
        <f ca="1">IF(K$5-$I$5&lt;$A120-1," ",IF(K$5-$I$5+1&gt;'Primary Inputs Alt'!$C$17,0,(SUM(OFFSET($I$77,0,K$5-$I$5-$A120+1)))*$C173))</f>
        <v xml:space="preserve"> </v>
      </c>
      <c r="L173" s="186" t="str">
        <f ca="1">IF(L$5-$I$5&lt;$A120-1," ",IF(L$5-$I$5+1&gt;'Primary Inputs Alt'!$C$17,0,(SUM(OFFSET($I$77,0,L$5-$I$5-$A120+1)))*$C173))</f>
        <v xml:space="preserve"> </v>
      </c>
      <c r="M173" s="186" t="str">
        <f ca="1">IF(M$5-$I$5&lt;$A120-1," ",IF(M$5-$I$5+1&gt;'Primary Inputs Alt'!$C$17,0,(SUM(OFFSET($I$77,0,M$5-$I$5-$A120+1)))*$C173))</f>
        <v xml:space="preserve"> </v>
      </c>
      <c r="N173" s="186" t="str">
        <f ca="1">IF(N$5-$I$5&lt;$A120-1," ",IF(N$5-$I$5+1&gt;'Primary Inputs Alt'!$C$17,0,(SUM(OFFSET($I$77,0,N$5-$I$5-$A120+1)))*$C173))</f>
        <v xml:space="preserve"> </v>
      </c>
      <c r="O173" s="186" t="str">
        <f ca="1">IF(O$5-$I$5&lt;$A120-1," ",IF(O$5-$I$5+1&gt;'Primary Inputs Alt'!$C$17,0,(SUM(OFFSET($I$77,0,O$5-$I$5-$A120+1)))*$C173))</f>
        <v xml:space="preserve"> </v>
      </c>
      <c r="P173" s="186" t="str">
        <f ca="1">IF(P$5-$I$5&lt;$A120-1," ",IF(P$5-$I$5+1&gt;'Primary Inputs Alt'!$C$17,0,(SUM(OFFSET($I$77,0,P$5-$I$5-$A120+1)))*$C173))</f>
        <v xml:space="preserve"> </v>
      </c>
      <c r="Q173" s="186" t="str">
        <f ca="1">IF(Q$5-$I$5&lt;$A120-1," ",IF(Q$5-$I$5+1&gt;'Primary Inputs Alt'!$C$17,0,(SUM(OFFSET($I$77,0,Q$5-$I$5-$A120+1)))*$C173))</f>
        <v xml:space="preserve"> </v>
      </c>
      <c r="R173" s="186" t="str">
        <f ca="1">IF(R$5-$I$5&lt;$A120-1," ",IF(R$5-$I$5+1&gt;'Primary Inputs Alt'!$C$17,0,(SUM(OFFSET($I$77,0,R$5-$I$5-$A120+1)))*$C173))</f>
        <v xml:space="preserve"> </v>
      </c>
      <c r="S173" s="186" t="str">
        <f ca="1">IF(S$5-$I$5&lt;$A120-1," ",IF(S$5-$I$5+1&gt;'Primary Inputs Alt'!$C$17,0,(SUM(OFFSET($I$77,0,S$5-$I$5-$A120+1)))*$C173))</f>
        <v xml:space="preserve"> </v>
      </c>
      <c r="T173" s="186" t="str">
        <f ca="1">IF(T$5-$I$5&lt;$A120-1," ",IF(T$5-$I$5+1&gt;'Primary Inputs Alt'!$C$17,0,(SUM(OFFSET($I$77,0,T$5-$I$5-$A120+1)))*$C173))</f>
        <v xml:space="preserve"> </v>
      </c>
      <c r="U173" s="186" t="str">
        <f ca="1">IF(U$5-$I$5&lt;$A120-1," ",IF(U$5-$I$5+1&gt;'Primary Inputs Alt'!$C$17,0,(SUM(OFFSET($I$77,0,U$5-$I$5-$A120+1)))*$C173))</f>
        <v xml:space="preserve"> </v>
      </c>
      <c r="V173" s="186" t="str">
        <f ca="1">IF(V$5-$I$5&lt;$A120-1," ",IF(V$5-$I$5+1&gt;'Primary Inputs Alt'!$C$17,0,(SUM(OFFSET($I$77,0,V$5-$I$5-$A120+1)))*$C173))</f>
        <v xml:space="preserve"> </v>
      </c>
      <c r="W173" s="186" t="str">
        <f ca="1">IF(W$5-$I$5&lt;$A120-1," ",IF(W$5-$I$5+1&gt;'Primary Inputs Alt'!$C$17,0,(SUM(OFFSET($I$77,0,W$5-$I$5-$A120+1)))*$C173))</f>
        <v xml:space="preserve"> </v>
      </c>
      <c r="X173" s="186" t="str">
        <f ca="1">IF(X$5-$I$5&lt;$A120-1," ",IF(X$5-$I$5+1&gt;'Primary Inputs Alt'!$C$17,0,(SUM(OFFSET($I$77,0,X$5-$I$5-$A120+1)))*$C173))</f>
        <v xml:space="preserve"> </v>
      </c>
      <c r="Y173" s="186" t="str">
        <f ca="1">IF(Y$5-$I$5&lt;$A120-1," ",IF(Y$5-$I$5+1&gt;'Primary Inputs Alt'!$C$17,0,(SUM(OFFSET($I$77,0,Y$5-$I$5-$A120+1)))*$C173))</f>
        <v xml:space="preserve"> </v>
      </c>
      <c r="Z173" s="186" t="str">
        <f ca="1">IF(Z$5-$I$5&lt;$A120-1," ",IF(Z$5-$I$5+1&gt;'Primary Inputs Alt'!$C$17,0,(SUM(OFFSET($I$77,0,Z$5-$I$5-$A120+1)))*$C173))</f>
        <v xml:space="preserve"> </v>
      </c>
      <c r="AA173" s="186" t="str">
        <f ca="1">IF(AA$5-$I$5&lt;$A120-1," ",IF(AA$5-$I$5+1&gt;'Primary Inputs Alt'!$C$17,0,(SUM(OFFSET($I$77,0,AA$5-$I$5-$A120+1)))*$C173))</f>
        <v xml:space="preserve"> </v>
      </c>
      <c r="AB173" s="186" t="str">
        <f ca="1">IF(AB$5-$I$5&lt;$A120-1," ",IF(AB$5-$I$5+1&gt;'Primary Inputs Alt'!$C$17,0,(SUM(OFFSET($I$77,0,AB$5-$I$5-$A120+1)))*$C173))</f>
        <v xml:space="preserve"> </v>
      </c>
      <c r="AC173" s="186" t="str">
        <f ca="1">IF(AC$5-$I$5&lt;$A120-1," ",IF(AC$5-$I$5+1&gt;'Primary Inputs Alt'!$C$17,0,(SUM(OFFSET($I$77,0,AC$5-$I$5-$A120+1)))*$C173))</f>
        <v xml:space="preserve"> </v>
      </c>
      <c r="AD173" s="186" t="str">
        <f ca="1">IF(AD$5-$I$5&lt;$A120-1," ",IF(AD$5-$I$5+1&gt;'Primary Inputs Alt'!$C$17,0,(SUM(OFFSET($I$77,0,AD$5-$I$5-$A120+1)))*$C173))</f>
        <v xml:space="preserve"> </v>
      </c>
      <c r="AE173" s="186" t="str">
        <f ca="1">IF(AE$5-$I$5&lt;$A120-1," ",IF(AE$5-$I$5+1&gt;'Primary Inputs Alt'!$C$17,0,(SUM(OFFSET($I$77,0,AE$5-$I$5-$A120+1)))*$C173))</f>
        <v xml:space="preserve"> </v>
      </c>
      <c r="AF173" s="186" t="str">
        <f ca="1">IF(AF$5-$I$5&lt;$A120-1," ",IF(AF$5-$I$5+1&gt;'Primary Inputs Alt'!$C$17,0,(SUM(OFFSET($I$77,0,AF$5-$I$5-$A120+1)))*$C173))</f>
        <v xml:space="preserve"> </v>
      </c>
      <c r="AG173" s="186" t="str">
        <f ca="1">IF(AG$5-$I$5&lt;$A120-1," ",IF(AG$5-$I$5+1&gt;'Primary Inputs Alt'!$C$17,0,(SUM(OFFSET($I$77,0,AG$5-$I$5-$A120+1)))*$C173))</f>
        <v xml:space="preserve"> </v>
      </c>
      <c r="AH173" s="186" t="str">
        <f ca="1">IF(AH$5-$I$5&lt;$A120-1," ",IF(AH$5-$I$5+1&gt;'Primary Inputs Alt'!$C$17,0,(SUM(OFFSET($I$77,0,AH$5-$I$5-$A120+1)))*$C173))</f>
        <v xml:space="preserve"> </v>
      </c>
      <c r="AI173" s="186" t="str">
        <f ca="1">IF(AI$5-$I$5&lt;$A120-1," ",IF(AI$5-$I$5+1&gt;'Primary Inputs Alt'!$C$17,0,(SUM(OFFSET($I$77,0,AI$5-$I$5-$A120+1)))*$C173))</f>
        <v xml:space="preserve"> </v>
      </c>
      <c r="AJ173" s="186" t="str">
        <f ca="1">IF(AJ$5-$I$5&lt;$A120-1," ",IF(AJ$5-$I$5+1&gt;'Primary Inputs Alt'!$C$17,0,(SUM(OFFSET($I$77,0,AJ$5-$I$5-$A120+1)))*$C173))</f>
        <v xml:space="preserve"> </v>
      </c>
      <c r="AK173" s="186" t="str">
        <f ca="1">IF(AK$5-$I$5&lt;$A120-1," ",IF(AK$5-$I$5+1&gt;'Primary Inputs Alt'!$C$17,0,(SUM(OFFSET($I$77,0,AK$5-$I$5-$A120+1)))*$C173))</f>
        <v xml:space="preserve"> </v>
      </c>
      <c r="AL173" s="186" t="str">
        <f ca="1">IF(AL$5-$I$5&lt;$A120-1," ",IF(AL$5-$I$5+1&gt;'Primary Inputs Alt'!$C$17,0,(SUM(OFFSET($I$77,0,AL$5-$I$5-$A120+1)))*$C173))</f>
        <v xml:space="preserve"> </v>
      </c>
      <c r="AM173" s="186" t="str">
        <f ca="1">IF(AM$5-$I$5&lt;$A120-1," ",IF(AM$5-$I$5+1&gt;'Primary Inputs Alt'!$C$17,0,(SUM(OFFSET($I$77,0,AM$5-$I$5-$A120+1)))*$C173))</f>
        <v xml:space="preserve"> </v>
      </c>
      <c r="AN173" s="186" t="str">
        <f ca="1">IF(AN$5-$I$5&lt;$A120-1," ",IF(AN$5-$I$5+1&gt;'Primary Inputs Alt'!$C$17,0,(SUM(OFFSET($I$77,0,AN$5-$I$5-$A120+1)))*$C173))</f>
        <v xml:space="preserve"> </v>
      </c>
      <c r="AO173" s="186" t="str">
        <f ca="1">IF(AO$5-$I$5&lt;$A120-1," ",IF(AO$5-$I$5+1&gt;'Primary Inputs Alt'!$C$17,0,(SUM(OFFSET($I$77,0,AO$5-$I$5-$A120+1)))*$C173))</f>
        <v xml:space="preserve"> </v>
      </c>
      <c r="AP173" s="186" t="str">
        <f ca="1">IF(AP$5-$I$5&lt;$A120-1," ",IF(AP$5-$I$5+1&gt;'Primary Inputs Alt'!$C$17,0,(SUM(OFFSET($I$77,0,AP$5-$I$5-$A120+1)))*$C173))</f>
        <v xml:space="preserve"> </v>
      </c>
      <c r="AQ173" s="186" t="str">
        <f ca="1">IF(AQ$5-$I$5&lt;$A120-1," ",IF(AQ$5-$I$5+1&gt;'Primary Inputs Alt'!$C$17,0,(SUM(OFFSET($I$77,0,AQ$5-$I$5-$A120+1)))*$C173))</f>
        <v xml:space="preserve"> </v>
      </c>
      <c r="AR173" s="186" t="str">
        <f ca="1">IF(AR$5-$I$5&lt;$A120-1," ",IF(AR$5-$I$5+1&gt;'Primary Inputs Alt'!$C$17,0,(SUM(OFFSET($I$77,0,AR$5-$I$5-$A120+1)))*$C173))</f>
        <v xml:space="preserve"> </v>
      </c>
      <c r="AS173" s="186" t="str">
        <f ca="1">IF(AS$5-$I$5&lt;$A120-1," ",IF(AS$5-$I$5+1&gt;'Primary Inputs Alt'!$C$17,0,(SUM(OFFSET($I$77,0,AS$5-$I$5-$A120+1)))*$C173))</f>
        <v xml:space="preserve"> </v>
      </c>
      <c r="AT173" s="186" t="str">
        <f ca="1">IF(AT$5-$I$5&lt;$A120-1," ",IF(AT$5-$I$5+1&gt;'Primary Inputs Alt'!$C$17,0,(SUM(OFFSET($I$77,0,AT$5-$I$5-$A120+1)))*$C173))</f>
        <v xml:space="preserve"> </v>
      </c>
      <c r="AU173" s="186" t="str">
        <f ca="1">IF(AU$5-$I$5&lt;$A120-1," ",IF(AU$5-$I$5+1&gt;'Primary Inputs Alt'!$C$17,0,(SUM(OFFSET($I$77,0,AU$5-$I$5-$A120+1)))*$C173))</f>
        <v xml:space="preserve"> </v>
      </c>
      <c r="AV173" s="186">
        <f ca="1">IF(AV$5-$I$5&lt;$A120-1," ",IF(AV$5-$I$5+1&gt;'Primary Inputs Alt'!$C$17,0,(SUM(OFFSET($I$77,0,AV$5-$I$5-$A120+1)))*$C173))</f>
        <v>0</v>
      </c>
      <c r="AW173" s="186">
        <f ca="1">IF(AW$5-$I$5&lt;$A120-1," ",IF(AW$5-$I$5+1&gt;'Primary Inputs Alt'!$C$17,0,(SUM(OFFSET($I$77,0,AW$5-$I$5-$A120+1)))*$C173))</f>
        <v>0</v>
      </c>
      <c r="AX173" s="186">
        <f ca="1">IF(AX$5-$I$5&lt;$A120-1," ",IF(AX$5-$I$5+1&gt;'Primary Inputs Alt'!$C$17,0,(SUM(OFFSET($I$77,0,AX$5-$I$5-$A120+1)))*$C173))</f>
        <v>0</v>
      </c>
      <c r="AY173" s="186">
        <f ca="1">IF(AY$5-$I$5&lt;$A120-1," ",IF(AY$5-$I$5+1&gt;'Primary Inputs Alt'!$C$17,0,(SUM(OFFSET($I$77,0,AY$5-$I$5-$A120+1)))*$C173))</f>
        <v>0</v>
      </c>
      <c r="AZ173" s="186">
        <f ca="1">IF(AZ$5-$I$5&lt;$A120-1," ",IF(AZ$5-$I$5+1&gt;'Primary Inputs Alt'!$C$17,0,(SUM(OFFSET($I$77,0,AZ$5-$I$5-$A120+1)))*$C173))</f>
        <v>0</v>
      </c>
      <c r="BA173" s="186">
        <f ca="1">IF(BA$5-$I$5&lt;$A120-1," ",IF(BA$5-$I$5+1&gt;'Primary Inputs Alt'!$C$17,0,(SUM(OFFSET($I$77,0,BA$5-$I$5-$A120+1)))*$C173))</f>
        <v>0</v>
      </c>
      <c r="BB173" s="186">
        <f ca="1">IF(BB$5-$I$5&lt;$A120-1," ",IF(BB$5-$I$5+1&gt;'Primary Inputs Alt'!$C$17,0,(SUM(OFFSET($I$77,0,BB$5-$I$5-$A120+1)))*$C173))</f>
        <v>0</v>
      </c>
      <c r="BC173" s="186">
        <f ca="1">IF(BC$5-$I$5&lt;$A120-1," ",IF(BC$5-$I$5+1&gt;'Primary Inputs Alt'!$C$17,0,(SUM(OFFSET($I$77,0,BC$5-$I$5-$A120+1)))*$C173))</f>
        <v>0</v>
      </c>
      <c r="BD173" s="186">
        <f ca="1">IF(BD$5-$I$5&lt;$A120-1," ",IF(BD$5-$I$5+1&gt;'Primary Inputs Alt'!$C$17,0,(SUM(OFFSET($I$77,0,BD$5-$I$5-$A120+1)))*$C173))</f>
        <v>0</v>
      </c>
      <c r="BE173" s="186">
        <f ca="1">IF(BE$5-$I$5&lt;$A120-1," ",IF(BE$5-$I$5+1&gt;'Primary Inputs Alt'!$C$17,0,(SUM(OFFSET($I$77,0,BE$5-$I$5-$A120+1)))*$C173))</f>
        <v>0</v>
      </c>
      <c r="BF173" s="186">
        <f ca="1">IF(BF$5-$I$5&lt;$A120-1," ",IF(BF$5-$I$5+1&gt;'Primary Inputs Alt'!$C$17,0,(SUM(OFFSET($I$77,0,BF$5-$I$5-$A120+1)))*$C173))</f>
        <v>0</v>
      </c>
    </row>
    <row r="174" spans="2:58">
      <c r="B174" s="134" t="s">
        <v>213</v>
      </c>
      <c r="C174" s="134">
        <f t="shared" ca="1" si="5"/>
        <v>0</v>
      </c>
      <c r="I174" s="186" t="str">
        <f ca="1">IF(I$5-$I$5&lt;$A121-1," ",IF(I$5-$I$5+1&gt;'Primary Inputs Alt'!$C$17,0,(SUM(OFFSET($I$77,0,I$5-$I$5-$A121+1)))*$C174))</f>
        <v xml:space="preserve"> </v>
      </c>
      <c r="J174" s="186" t="str">
        <f ca="1">IF(J$5-$I$5&lt;$A121-1," ",IF(J$5-$I$5+1&gt;'Primary Inputs Alt'!$C$17,0,(SUM(OFFSET($I$77,0,J$5-$I$5-$A121+1)))*$C174))</f>
        <v xml:space="preserve"> </v>
      </c>
      <c r="K174" s="186" t="str">
        <f ca="1">IF(K$5-$I$5&lt;$A121-1," ",IF(K$5-$I$5+1&gt;'Primary Inputs Alt'!$C$17,0,(SUM(OFFSET($I$77,0,K$5-$I$5-$A121+1)))*$C174))</f>
        <v xml:space="preserve"> </v>
      </c>
      <c r="L174" s="186" t="str">
        <f ca="1">IF(L$5-$I$5&lt;$A121-1," ",IF(L$5-$I$5+1&gt;'Primary Inputs Alt'!$C$17,0,(SUM(OFFSET($I$77,0,L$5-$I$5-$A121+1)))*$C174))</f>
        <v xml:space="preserve"> </v>
      </c>
      <c r="M174" s="186" t="str">
        <f ca="1">IF(M$5-$I$5&lt;$A121-1," ",IF(M$5-$I$5+1&gt;'Primary Inputs Alt'!$C$17,0,(SUM(OFFSET($I$77,0,M$5-$I$5-$A121+1)))*$C174))</f>
        <v xml:space="preserve"> </v>
      </c>
      <c r="N174" s="186" t="str">
        <f ca="1">IF(N$5-$I$5&lt;$A121-1," ",IF(N$5-$I$5+1&gt;'Primary Inputs Alt'!$C$17,0,(SUM(OFFSET($I$77,0,N$5-$I$5-$A121+1)))*$C174))</f>
        <v xml:space="preserve"> </v>
      </c>
      <c r="O174" s="186" t="str">
        <f ca="1">IF(O$5-$I$5&lt;$A121-1," ",IF(O$5-$I$5+1&gt;'Primary Inputs Alt'!$C$17,0,(SUM(OFFSET($I$77,0,O$5-$I$5-$A121+1)))*$C174))</f>
        <v xml:space="preserve"> </v>
      </c>
      <c r="P174" s="186" t="str">
        <f ca="1">IF(P$5-$I$5&lt;$A121-1," ",IF(P$5-$I$5+1&gt;'Primary Inputs Alt'!$C$17,0,(SUM(OFFSET($I$77,0,P$5-$I$5-$A121+1)))*$C174))</f>
        <v xml:space="preserve"> </v>
      </c>
      <c r="Q174" s="186" t="str">
        <f ca="1">IF(Q$5-$I$5&lt;$A121-1," ",IF(Q$5-$I$5+1&gt;'Primary Inputs Alt'!$C$17,0,(SUM(OFFSET($I$77,0,Q$5-$I$5-$A121+1)))*$C174))</f>
        <v xml:space="preserve"> </v>
      </c>
      <c r="R174" s="186" t="str">
        <f ca="1">IF(R$5-$I$5&lt;$A121-1," ",IF(R$5-$I$5+1&gt;'Primary Inputs Alt'!$C$17,0,(SUM(OFFSET($I$77,0,R$5-$I$5-$A121+1)))*$C174))</f>
        <v xml:space="preserve"> </v>
      </c>
      <c r="S174" s="186" t="str">
        <f ca="1">IF(S$5-$I$5&lt;$A121-1," ",IF(S$5-$I$5+1&gt;'Primary Inputs Alt'!$C$17,0,(SUM(OFFSET($I$77,0,S$5-$I$5-$A121+1)))*$C174))</f>
        <v xml:space="preserve"> </v>
      </c>
      <c r="T174" s="186" t="str">
        <f ca="1">IF(T$5-$I$5&lt;$A121-1," ",IF(T$5-$I$5+1&gt;'Primary Inputs Alt'!$C$17,0,(SUM(OFFSET($I$77,0,T$5-$I$5-$A121+1)))*$C174))</f>
        <v xml:space="preserve"> </v>
      </c>
      <c r="U174" s="186" t="str">
        <f ca="1">IF(U$5-$I$5&lt;$A121-1," ",IF(U$5-$I$5+1&gt;'Primary Inputs Alt'!$C$17,0,(SUM(OFFSET($I$77,0,U$5-$I$5-$A121+1)))*$C174))</f>
        <v xml:space="preserve"> </v>
      </c>
      <c r="V174" s="186" t="str">
        <f ca="1">IF(V$5-$I$5&lt;$A121-1," ",IF(V$5-$I$5+1&gt;'Primary Inputs Alt'!$C$17,0,(SUM(OFFSET($I$77,0,V$5-$I$5-$A121+1)))*$C174))</f>
        <v xml:space="preserve"> </v>
      </c>
      <c r="W174" s="186" t="str">
        <f ca="1">IF(W$5-$I$5&lt;$A121-1," ",IF(W$5-$I$5+1&gt;'Primary Inputs Alt'!$C$17,0,(SUM(OFFSET($I$77,0,W$5-$I$5-$A121+1)))*$C174))</f>
        <v xml:space="preserve"> </v>
      </c>
      <c r="X174" s="186" t="str">
        <f ca="1">IF(X$5-$I$5&lt;$A121-1," ",IF(X$5-$I$5+1&gt;'Primary Inputs Alt'!$C$17,0,(SUM(OFFSET($I$77,0,X$5-$I$5-$A121+1)))*$C174))</f>
        <v xml:space="preserve"> </v>
      </c>
      <c r="Y174" s="186" t="str">
        <f ca="1">IF(Y$5-$I$5&lt;$A121-1," ",IF(Y$5-$I$5+1&gt;'Primary Inputs Alt'!$C$17,0,(SUM(OFFSET($I$77,0,Y$5-$I$5-$A121+1)))*$C174))</f>
        <v xml:space="preserve"> </v>
      </c>
      <c r="Z174" s="186" t="str">
        <f ca="1">IF(Z$5-$I$5&lt;$A121-1," ",IF(Z$5-$I$5+1&gt;'Primary Inputs Alt'!$C$17,0,(SUM(OFFSET($I$77,0,Z$5-$I$5-$A121+1)))*$C174))</f>
        <v xml:space="preserve"> </v>
      </c>
      <c r="AA174" s="186" t="str">
        <f ca="1">IF(AA$5-$I$5&lt;$A121-1," ",IF(AA$5-$I$5+1&gt;'Primary Inputs Alt'!$C$17,0,(SUM(OFFSET($I$77,0,AA$5-$I$5-$A121+1)))*$C174))</f>
        <v xml:space="preserve"> </v>
      </c>
      <c r="AB174" s="186" t="str">
        <f ca="1">IF(AB$5-$I$5&lt;$A121-1," ",IF(AB$5-$I$5+1&gt;'Primary Inputs Alt'!$C$17,0,(SUM(OFFSET($I$77,0,AB$5-$I$5-$A121+1)))*$C174))</f>
        <v xml:space="preserve"> </v>
      </c>
      <c r="AC174" s="186" t="str">
        <f ca="1">IF(AC$5-$I$5&lt;$A121-1," ",IF(AC$5-$I$5+1&gt;'Primary Inputs Alt'!$C$17,0,(SUM(OFFSET($I$77,0,AC$5-$I$5-$A121+1)))*$C174))</f>
        <v xml:space="preserve"> </v>
      </c>
      <c r="AD174" s="186" t="str">
        <f ca="1">IF(AD$5-$I$5&lt;$A121-1," ",IF(AD$5-$I$5+1&gt;'Primary Inputs Alt'!$C$17,0,(SUM(OFFSET($I$77,0,AD$5-$I$5-$A121+1)))*$C174))</f>
        <v xml:space="preserve"> </v>
      </c>
      <c r="AE174" s="186" t="str">
        <f ca="1">IF(AE$5-$I$5&lt;$A121-1," ",IF(AE$5-$I$5+1&gt;'Primary Inputs Alt'!$C$17,0,(SUM(OFFSET($I$77,0,AE$5-$I$5-$A121+1)))*$C174))</f>
        <v xml:space="preserve"> </v>
      </c>
      <c r="AF174" s="186" t="str">
        <f ca="1">IF(AF$5-$I$5&lt;$A121-1," ",IF(AF$5-$I$5+1&gt;'Primary Inputs Alt'!$C$17,0,(SUM(OFFSET($I$77,0,AF$5-$I$5-$A121+1)))*$C174))</f>
        <v xml:space="preserve"> </v>
      </c>
      <c r="AG174" s="186" t="str">
        <f ca="1">IF(AG$5-$I$5&lt;$A121-1," ",IF(AG$5-$I$5+1&gt;'Primary Inputs Alt'!$C$17,0,(SUM(OFFSET($I$77,0,AG$5-$I$5-$A121+1)))*$C174))</f>
        <v xml:space="preserve"> </v>
      </c>
      <c r="AH174" s="186" t="str">
        <f ca="1">IF(AH$5-$I$5&lt;$A121-1," ",IF(AH$5-$I$5+1&gt;'Primary Inputs Alt'!$C$17,0,(SUM(OFFSET($I$77,0,AH$5-$I$5-$A121+1)))*$C174))</f>
        <v xml:space="preserve"> </v>
      </c>
      <c r="AI174" s="186" t="str">
        <f ca="1">IF(AI$5-$I$5&lt;$A121-1," ",IF(AI$5-$I$5+1&gt;'Primary Inputs Alt'!$C$17,0,(SUM(OFFSET($I$77,0,AI$5-$I$5-$A121+1)))*$C174))</f>
        <v xml:space="preserve"> </v>
      </c>
      <c r="AJ174" s="186" t="str">
        <f ca="1">IF(AJ$5-$I$5&lt;$A121-1," ",IF(AJ$5-$I$5+1&gt;'Primary Inputs Alt'!$C$17,0,(SUM(OFFSET($I$77,0,AJ$5-$I$5-$A121+1)))*$C174))</f>
        <v xml:space="preserve"> </v>
      </c>
      <c r="AK174" s="186" t="str">
        <f ca="1">IF(AK$5-$I$5&lt;$A121-1," ",IF(AK$5-$I$5+1&gt;'Primary Inputs Alt'!$C$17,0,(SUM(OFFSET($I$77,0,AK$5-$I$5-$A121+1)))*$C174))</f>
        <v xml:space="preserve"> </v>
      </c>
      <c r="AL174" s="186" t="str">
        <f ca="1">IF(AL$5-$I$5&lt;$A121-1," ",IF(AL$5-$I$5+1&gt;'Primary Inputs Alt'!$C$17,0,(SUM(OFFSET($I$77,0,AL$5-$I$5-$A121+1)))*$C174))</f>
        <v xml:space="preserve"> </v>
      </c>
      <c r="AM174" s="186" t="str">
        <f ca="1">IF(AM$5-$I$5&lt;$A121-1," ",IF(AM$5-$I$5+1&gt;'Primary Inputs Alt'!$C$17,0,(SUM(OFFSET($I$77,0,AM$5-$I$5-$A121+1)))*$C174))</f>
        <v xml:space="preserve"> </v>
      </c>
      <c r="AN174" s="186" t="str">
        <f ca="1">IF(AN$5-$I$5&lt;$A121-1," ",IF(AN$5-$I$5+1&gt;'Primary Inputs Alt'!$C$17,0,(SUM(OFFSET($I$77,0,AN$5-$I$5-$A121+1)))*$C174))</f>
        <v xml:space="preserve"> </v>
      </c>
      <c r="AO174" s="186" t="str">
        <f ca="1">IF(AO$5-$I$5&lt;$A121-1," ",IF(AO$5-$I$5+1&gt;'Primary Inputs Alt'!$C$17,0,(SUM(OFFSET($I$77,0,AO$5-$I$5-$A121+1)))*$C174))</f>
        <v xml:space="preserve"> </v>
      </c>
      <c r="AP174" s="186" t="str">
        <f ca="1">IF(AP$5-$I$5&lt;$A121-1," ",IF(AP$5-$I$5+1&gt;'Primary Inputs Alt'!$C$17,0,(SUM(OFFSET($I$77,0,AP$5-$I$5-$A121+1)))*$C174))</f>
        <v xml:space="preserve"> </v>
      </c>
      <c r="AQ174" s="186" t="str">
        <f ca="1">IF(AQ$5-$I$5&lt;$A121-1," ",IF(AQ$5-$I$5+1&gt;'Primary Inputs Alt'!$C$17,0,(SUM(OFFSET($I$77,0,AQ$5-$I$5-$A121+1)))*$C174))</f>
        <v xml:space="preserve"> </v>
      </c>
      <c r="AR174" s="186" t="str">
        <f ca="1">IF(AR$5-$I$5&lt;$A121-1," ",IF(AR$5-$I$5+1&gt;'Primary Inputs Alt'!$C$17,0,(SUM(OFFSET($I$77,0,AR$5-$I$5-$A121+1)))*$C174))</f>
        <v xml:space="preserve"> </v>
      </c>
      <c r="AS174" s="186" t="str">
        <f ca="1">IF(AS$5-$I$5&lt;$A121-1," ",IF(AS$5-$I$5+1&gt;'Primary Inputs Alt'!$C$17,0,(SUM(OFFSET($I$77,0,AS$5-$I$5-$A121+1)))*$C174))</f>
        <v xml:space="preserve"> </v>
      </c>
      <c r="AT174" s="186" t="str">
        <f ca="1">IF(AT$5-$I$5&lt;$A121-1," ",IF(AT$5-$I$5+1&gt;'Primary Inputs Alt'!$C$17,0,(SUM(OFFSET($I$77,0,AT$5-$I$5-$A121+1)))*$C174))</f>
        <v xml:space="preserve"> </v>
      </c>
      <c r="AU174" s="186" t="str">
        <f ca="1">IF(AU$5-$I$5&lt;$A121-1," ",IF(AU$5-$I$5+1&gt;'Primary Inputs Alt'!$C$17,0,(SUM(OFFSET($I$77,0,AU$5-$I$5-$A121+1)))*$C174))</f>
        <v xml:space="preserve"> </v>
      </c>
      <c r="AV174" s="186" t="str">
        <f ca="1">IF(AV$5-$I$5&lt;$A121-1," ",IF(AV$5-$I$5+1&gt;'Primary Inputs Alt'!$C$17,0,(SUM(OFFSET($I$77,0,AV$5-$I$5-$A121+1)))*$C174))</f>
        <v xml:space="preserve"> </v>
      </c>
      <c r="AW174" s="186">
        <f ca="1">IF(AW$5-$I$5&lt;$A121-1," ",IF(AW$5-$I$5+1&gt;'Primary Inputs Alt'!$C$17,0,(SUM(OFFSET($I$77,0,AW$5-$I$5-$A121+1)))*$C174))</f>
        <v>0</v>
      </c>
      <c r="AX174" s="186">
        <f ca="1">IF(AX$5-$I$5&lt;$A121-1," ",IF(AX$5-$I$5+1&gt;'Primary Inputs Alt'!$C$17,0,(SUM(OFFSET($I$77,0,AX$5-$I$5-$A121+1)))*$C174))</f>
        <v>0</v>
      </c>
      <c r="AY174" s="186">
        <f ca="1">IF(AY$5-$I$5&lt;$A121-1," ",IF(AY$5-$I$5+1&gt;'Primary Inputs Alt'!$C$17,0,(SUM(OFFSET($I$77,0,AY$5-$I$5-$A121+1)))*$C174))</f>
        <v>0</v>
      </c>
      <c r="AZ174" s="186">
        <f ca="1">IF(AZ$5-$I$5&lt;$A121-1," ",IF(AZ$5-$I$5+1&gt;'Primary Inputs Alt'!$C$17,0,(SUM(OFFSET($I$77,0,AZ$5-$I$5-$A121+1)))*$C174))</f>
        <v>0</v>
      </c>
      <c r="BA174" s="186">
        <f ca="1">IF(BA$5-$I$5&lt;$A121-1," ",IF(BA$5-$I$5+1&gt;'Primary Inputs Alt'!$C$17,0,(SUM(OFFSET($I$77,0,BA$5-$I$5-$A121+1)))*$C174))</f>
        <v>0</v>
      </c>
      <c r="BB174" s="186">
        <f ca="1">IF(BB$5-$I$5&lt;$A121-1," ",IF(BB$5-$I$5+1&gt;'Primary Inputs Alt'!$C$17,0,(SUM(OFFSET($I$77,0,BB$5-$I$5-$A121+1)))*$C174))</f>
        <v>0</v>
      </c>
      <c r="BC174" s="186">
        <f ca="1">IF(BC$5-$I$5&lt;$A121-1," ",IF(BC$5-$I$5+1&gt;'Primary Inputs Alt'!$C$17,0,(SUM(OFFSET($I$77,0,BC$5-$I$5-$A121+1)))*$C174))</f>
        <v>0</v>
      </c>
      <c r="BD174" s="186">
        <f ca="1">IF(BD$5-$I$5&lt;$A121-1," ",IF(BD$5-$I$5+1&gt;'Primary Inputs Alt'!$C$17,0,(SUM(OFFSET($I$77,0,BD$5-$I$5-$A121+1)))*$C174))</f>
        <v>0</v>
      </c>
      <c r="BE174" s="186">
        <f ca="1">IF(BE$5-$I$5&lt;$A121-1," ",IF(BE$5-$I$5+1&gt;'Primary Inputs Alt'!$C$17,0,(SUM(OFFSET($I$77,0,BE$5-$I$5-$A121+1)))*$C174))</f>
        <v>0</v>
      </c>
      <c r="BF174" s="186">
        <f ca="1">IF(BF$5-$I$5&lt;$A121-1," ",IF(BF$5-$I$5+1&gt;'Primary Inputs Alt'!$C$17,0,(SUM(OFFSET($I$77,0,BF$5-$I$5-$A121+1)))*$C174))</f>
        <v>0</v>
      </c>
    </row>
    <row r="175" spans="2:58">
      <c r="B175" s="134" t="s">
        <v>214</v>
      </c>
      <c r="C175" s="134">
        <f t="shared" ca="1" si="5"/>
        <v>0</v>
      </c>
      <c r="I175" s="186" t="str">
        <f ca="1">IF(I$5-$I$5&lt;$A122-1," ",IF(I$5-$I$5+1&gt;'Primary Inputs Alt'!$C$17,0,(SUM(OFFSET($I$77,0,I$5-$I$5-$A122+1)))*$C175))</f>
        <v xml:space="preserve"> </v>
      </c>
      <c r="J175" s="186" t="str">
        <f ca="1">IF(J$5-$I$5&lt;$A122-1," ",IF(J$5-$I$5+1&gt;'Primary Inputs Alt'!$C$17,0,(SUM(OFFSET($I$77,0,J$5-$I$5-$A122+1)))*$C175))</f>
        <v xml:space="preserve"> </v>
      </c>
      <c r="K175" s="186" t="str">
        <f ca="1">IF(K$5-$I$5&lt;$A122-1," ",IF(K$5-$I$5+1&gt;'Primary Inputs Alt'!$C$17,0,(SUM(OFFSET($I$77,0,K$5-$I$5-$A122+1)))*$C175))</f>
        <v xml:space="preserve"> </v>
      </c>
      <c r="L175" s="186" t="str">
        <f ca="1">IF(L$5-$I$5&lt;$A122-1," ",IF(L$5-$I$5+1&gt;'Primary Inputs Alt'!$C$17,0,(SUM(OFFSET($I$77,0,L$5-$I$5-$A122+1)))*$C175))</f>
        <v xml:space="preserve"> </v>
      </c>
      <c r="M175" s="186" t="str">
        <f ca="1">IF(M$5-$I$5&lt;$A122-1," ",IF(M$5-$I$5+1&gt;'Primary Inputs Alt'!$C$17,0,(SUM(OFFSET($I$77,0,M$5-$I$5-$A122+1)))*$C175))</f>
        <v xml:space="preserve"> </v>
      </c>
      <c r="N175" s="186" t="str">
        <f ca="1">IF(N$5-$I$5&lt;$A122-1," ",IF(N$5-$I$5+1&gt;'Primary Inputs Alt'!$C$17,0,(SUM(OFFSET($I$77,0,N$5-$I$5-$A122+1)))*$C175))</f>
        <v xml:space="preserve"> </v>
      </c>
      <c r="O175" s="186" t="str">
        <f ca="1">IF(O$5-$I$5&lt;$A122-1," ",IF(O$5-$I$5+1&gt;'Primary Inputs Alt'!$C$17,0,(SUM(OFFSET($I$77,0,O$5-$I$5-$A122+1)))*$C175))</f>
        <v xml:space="preserve"> </v>
      </c>
      <c r="P175" s="186" t="str">
        <f ca="1">IF(P$5-$I$5&lt;$A122-1," ",IF(P$5-$I$5+1&gt;'Primary Inputs Alt'!$C$17,0,(SUM(OFFSET($I$77,0,P$5-$I$5-$A122+1)))*$C175))</f>
        <v xml:space="preserve"> </v>
      </c>
      <c r="Q175" s="186" t="str">
        <f ca="1">IF(Q$5-$I$5&lt;$A122-1," ",IF(Q$5-$I$5+1&gt;'Primary Inputs Alt'!$C$17,0,(SUM(OFFSET($I$77,0,Q$5-$I$5-$A122+1)))*$C175))</f>
        <v xml:space="preserve"> </v>
      </c>
      <c r="R175" s="186" t="str">
        <f ca="1">IF(R$5-$I$5&lt;$A122-1," ",IF(R$5-$I$5+1&gt;'Primary Inputs Alt'!$C$17,0,(SUM(OFFSET($I$77,0,R$5-$I$5-$A122+1)))*$C175))</f>
        <v xml:space="preserve"> </v>
      </c>
      <c r="S175" s="186" t="str">
        <f ca="1">IF(S$5-$I$5&lt;$A122-1," ",IF(S$5-$I$5+1&gt;'Primary Inputs Alt'!$C$17,0,(SUM(OFFSET($I$77,0,S$5-$I$5-$A122+1)))*$C175))</f>
        <v xml:space="preserve"> </v>
      </c>
      <c r="T175" s="186" t="str">
        <f ca="1">IF(T$5-$I$5&lt;$A122-1," ",IF(T$5-$I$5+1&gt;'Primary Inputs Alt'!$C$17,0,(SUM(OFFSET($I$77,0,T$5-$I$5-$A122+1)))*$C175))</f>
        <v xml:space="preserve"> </v>
      </c>
      <c r="U175" s="186" t="str">
        <f ca="1">IF(U$5-$I$5&lt;$A122-1," ",IF(U$5-$I$5+1&gt;'Primary Inputs Alt'!$C$17,0,(SUM(OFFSET($I$77,0,U$5-$I$5-$A122+1)))*$C175))</f>
        <v xml:space="preserve"> </v>
      </c>
      <c r="V175" s="186" t="str">
        <f ca="1">IF(V$5-$I$5&lt;$A122-1," ",IF(V$5-$I$5+1&gt;'Primary Inputs Alt'!$C$17,0,(SUM(OFFSET($I$77,0,V$5-$I$5-$A122+1)))*$C175))</f>
        <v xml:space="preserve"> </v>
      </c>
      <c r="W175" s="186" t="str">
        <f ca="1">IF(W$5-$I$5&lt;$A122-1," ",IF(W$5-$I$5+1&gt;'Primary Inputs Alt'!$C$17,0,(SUM(OFFSET($I$77,0,W$5-$I$5-$A122+1)))*$C175))</f>
        <v xml:space="preserve"> </v>
      </c>
      <c r="X175" s="186" t="str">
        <f ca="1">IF(X$5-$I$5&lt;$A122-1," ",IF(X$5-$I$5+1&gt;'Primary Inputs Alt'!$C$17,0,(SUM(OFFSET($I$77,0,X$5-$I$5-$A122+1)))*$C175))</f>
        <v xml:space="preserve"> </v>
      </c>
      <c r="Y175" s="186" t="str">
        <f ca="1">IF(Y$5-$I$5&lt;$A122-1," ",IF(Y$5-$I$5+1&gt;'Primary Inputs Alt'!$C$17,0,(SUM(OFFSET($I$77,0,Y$5-$I$5-$A122+1)))*$C175))</f>
        <v xml:space="preserve"> </v>
      </c>
      <c r="Z175" s="186" t="str">
        <f ca="1">IF(Z$5-$I$5&lt;$A122-1," ",IF(Z$5-$I$5+1&gt;'Primary Inputs Alt'!$C$17,0,(SUM(OFFSET($I$77,0,Z$5-$I$5-$A122+1)))*$C175))</f>
        <v xml:space="preserve"> </v>
      </c>
      <c r="AA175" s="186" t="str">
        <f ca="1">IF(AA$5-$I$5&lt;$A122-1," ",IF(AA$5-$I$5+1&gt;'Primary Inputs Alt'!$C$17,0,(SUM(OFFSET($I$77,0,AA$5-$I$5-$A122+1)))*$C175))</f>
        <v xml:space="preserve"> </v>
      </c>
      <c r="AB175" s="186" t="str">
        <f ca="1">IF(AB$5-$I$5&lt;$A122-1," ",IF(AB$5-$I$5+1&gt;'Primary Inputs Alt'!$C$17,0,(SUM(OFFSET($I$77,0,AB$5-$I$5-$A122+1)))*$C175))</f>
        <v xml:space="preserve"> </v>
      </c>
      <c r="AC175" s="186" t="str">
        <f ca="1">IF(AC$5-$I$5&lt;$A122-1," ",IF(AC$5-$I$5+1&gt;'Primary Inputs Alt'!$C$17,0,(SUM(OFFSET($I$77,0,AC$5-$I$5-$A122+1)))*$C175))</f>
        <v xml:space="preserve"> </v>
      </c>
      <c r="AD175" s="186" t="str">
        <f ca="1">IF(AD$5-$I$5&lt;$A122-1," ",IF(AD$5-$I$5+1&gt;'Primary Inputs Alt'!$C$17,0,(SUM(OFFSET($I$77,0,AD$5-$I$5-$A122+1)))*$C175))</f>
        <v xml:space="preserve"> </v>
      </c>
      <c r="AE175" s="186" t="str">
        <f ca="1">IF(AE$5-$I$5&lt;$A122-1," ",IF(AE$5-$I$5+1&gt;'Primary Inputs Alt'!$C$17,0,(SUM(OFFSET($I$77,0,AE$5-$I$5-$A122+1)))*$C175))</f>
        <v xml:space="preserve"> </v>
      </c>
      <c r="AF175" s="186" t="str">
        <f ca="1">IF(AF$5-$I$5&lt;$A122-1," ",IF(AF$5-$I$5+1&gt;'Primary Inputs Alt'!$C$17,0,(SUM(OFFSET($I$77,0,AF$5-$I$5-$A122+1)))*$C175))</f>
        <v xml:space="preserve"> </v>
      </c>
      <c r="AG175" s="186" t="str">
        <f ca="1">IF(AG$5-$I$5&lt;$A122-1," ",IF(AG$5-$I$5+1&gt;'Primary Inputs Alt'!$C$17,0,(SUM(OFFSET($I$77,0,AG$5-$I$5-$A122+1)))*$C175))</f>
        <v xml:space="preserve"> </v>
      </c>
      <c r="AH175" s="186" t="str">
        <f ca="1">IF(AH$5-$I$5&lt;$A122-1," ",IF(AH$5-$I$5+1&gt;'Primary Inputs Alt'!$C$17,0,(SUM(OFFSET($I$77,0,AH$5-$I$5-$A122+1)))*$C175))</f>
        <v xml:space="preserve"> </v>
      </c>
      <c r="AI175" s="186" t="str">
        <f ca="1">IF(AI$5-$I$5&lt;$A122-1," ",IF(AI$5-$I$5+1&gt;'Primary Inputs Alt'!$C$17,0,(SUM(OFFSET($I$77,0,AI$5-$I$5-$A122+1)))*$C175))</f>
        <v xml:space="preserve"> </v>
      </c>
      <c r="AJ175" s="186" t="str">
        <f ca="1">IF(AJ$5-$I$5&lt;$A122-1," ",IF(AJ$5-$I$5+1&gt;'Primary Inputs Alt'!$C$17,0,(SUM(OFFSET($I$77,0,AJ$5-$I$5-$A122+1)))*$C175))</f>
        <v xml:space="preserve"> </v>
      </c>
      <c r="AK175" s="186" t="str">
        <f ca="1">IF(AK$5-$I$5&lt;$A122-1," ",IF(AK$5-$I$5+1&gt;'Primary Inputs Alt'!$C$17,0,(SUM(OFFSET($I$77,0,AK$5-$I$5-$A122+1)))*$C175))</f>
        <v xml:space="preserve"> </v>
      </c>
      <c r="AL175" s="186" t="str">
        <f ca="1">IF(AL$5-$I$5&lt;$A122-1," ",IF(AL$5-$I$5+1&gt;'Primary Inputs Alt'!$C$17,0,(SUM(OFFSET($I$77,0,AL$5-$I$5-$A122+1)))*$C175))</f>
        <v xml:space="preserve"> </v>
      </c>
      <c r="AM175" s="186" t="str">
        <f ca="1">IF(AM$5-$I$5&lt;$A122-1," ",IF(AM$5-$I$5+1&gt;'Primary Inputs Alt'!$C$17,0,(SUM(OFFSET($I$77,0,AM$5-$I$5-$A122+1)))*$C175))</f>
        <v xml:space="preserve"> </v>
      </c>
      <c r="AN175" s="186" t="str">
        <f ca="1">IF(AN$5-$I$5&lt;$A122-1," ",IF(AN$5-$I$5+1&gt;'Primary Inputs Alt'!$C$17,0,(SUM(OFFSET($I$77,0,AN$5-$I$5-$A122+1)))*$C175))</f>
        <v xml:space="preserve"> </v>
      </c>
      <c r="AO175" s="186" t="str">
        <f ca="1">IF(AO$5-$I$5&lt;$A122-1," ",IF(AO$5-$I$5+1&gt;'Primary Inputs Alt'!$C$17,0,(SUM(OFFSET($I$77,0,AO$5-$I$5-$A122+1)))*$C175))</f>
        <v xml:space="preserve"> </v>
      </c>
      <c r="AP175" s="186" t="str">
        <f ca="1">IF(AP$5-$I$5&lt;$A122-1," ",IF(AP$5-$I$5+1&gt;'Primary Inputs Alt'!$C$17,0,(SUM(OFFSET($I$77,0,AP$5-$I$5-$A122+1)))*$C175))</f>
        <v xml:space="preserve"> </v>
      </c>
      <c r="AQ175" s="186" t="str">
        <f ca="1">IF(AQ$5-$I$5&lt;$A122-1," ",IF(AQ$5-$I$5+1&gt;'Primary Inputs Alt'!$C$17,0,(SUM(OFFSET($I$77,0,AQ$5-$I$5-$A122+1)))*$C175))</f>
        <v xml:space="preserve"> </v>
      </c>
      <c r="AR175" s="186" t="str">
        <f ca="1">IF(AR$5-$I$5&lt;$A122-1," ",IF(AR$5-$I$5+1&gt;'Primary Inputs Alt'!$C$17,0,(SUM(OFFSET($I$77,0,AR$5-$I$5-$A122+1)))*$C175))</f>
        <v xml:space="preserve"> </v>
      </c>
      <c r="AS175" s="186" t="str">
        <f ca="1">IF(AS$5-$I$5&lt;$A122-1," ",IF(AS$5-$I$5+1&gt;'Primary Inputs Alt'!$C$17,0,(SUM(OFFSET($I$77,0,AS$5-$I$5-$A122+1)))*$C175))</f>
        <v xml:space="preserve"> </v>
      </c>
      <c r="AT175" s="186" t="str">
        <f ca="1">IF(AT$5-$I$5&lt;$A122-1," ",IF(AT$5-$I$5+1&gt;'Primary Inputs Alt'!$C$17,0,(SUM(OFFSET($I$77,0,AT$5-$I$5-$A122+1)))*$C175))</f>
        <v xml:space="preserve"> </v>
      </c>
      <c r="AU175" s="186" t="str">
        <f ca="1">IF(AU$5-$I$5&lt;$A122-1," ",IF(AU$5-$I$5+1&gt;'Primary Inputs Alt'!$C$17,0,(SUM(OFFSET($I$77,0,AU$5-$I$5-$A122+1)))*$C175))</f>
        <v xml:space="preserve"> </v>
      </c>
      <c r="AV175" s="186" t="str">
        <f ca="1">IF(AV$5-$I$5&lt;$A122-1," ",IF(AV$5-$I$5+1&gt;'Primary Inputs Alt'!$C$17,0,(SUM(OFFSET($I$77,0,AV$5-$I$5-$A122+1)))*$C175))</f>
        <v xml:space="preserve"> </v>
      </c>
      <c r="AW175" s="186" t="str">
        <f ca="1">IF(AW$5-$I$5&lt;$A122-1," ",IF(AW$5-$I$5+1&gt;'Primary Inputs Alt'!$C$17,0,(SUM(OFFSET($I$77,0,AW$5-$I$5-$A122+1)))*$C175))</f>
        <v xml:space="preserve"> </v>
      </c>
      <c r="AX175" s="186">
        <f ca="1">IF(AX$5-$I$5&lt;$A122-1," ",IF(AX$5-$I$5+1&gt;'Primary Inputs Alt'!$C$17,0,(SUM(OFFSET($I$77,0,AX$5-$I$5-$A122+1)))*$C175))</f>
        <v>0</v>
      </c>
      <c r="AY175" s="186">
        <f ca="1">IF(AY$5-$I$5&lt;$A122-1," ",IF(AY$5-$I$5+1&gt;'Primary Inputs Alt'!$C$17,0,(SUM(OFFSET($I$77,0,AY$5-$I$5-$A122+1)))*$C175))</f>
        <v>0</v>
      </c>
      <c r="AZ175" s="186">
        <f ca="1">IF(AZ$5-$I$5&lt;$A122-1," ",IF(AZ$5-$I$5+1&gt;'Primary Inputs Alt'!$C$17,0,(SUM(OFFSET($I$77,0,AZ$5-$I$5-$A122+1)))*$C175))</f>
        <v>0</v>
      </c>
      <c r="BA175" s="186">
        <f ca="1">IF(BA$5-$I$5&lt;$A122-1," ",IF(BA$5-$I$5+1&gt;'Primary Inputs Alt'!$C$17,0,(SUM(OFFSET($I$77,0,BA$5-$I$5-$A122+1)))*$C175))</f>
        <v>0</v>
      </c>
      <c r="BB175" s="186">
        <f ca="1">IF(BB$5-$I$5&lt;$A122-1," ",IF(BB$5-$I$5+1&gt;'Primary Inputs Alt'!$C$17,0,(SUM(OFFSET($I$77,0,BB$5-$I$5-$A122+1)))*$C175))</f>
        <v>0</v>
      </c>
      <c r="BC175" s="186">
        <f ca="1">IF(BC$5-$I$5&lt;$A122-1," ",IF(BC$5-$I$5+1&gt;'Primary Inputs Alt'!$C$17,0,(SUM(OFFSET($I$77,0,BC$5-$I$5-$A122+1)))*$C175))</f>
        <v>0</v>
      </c>
      <c r="BD175" s="186">
        <f ca="1">IF(BD$5-$I$5&lt;$A122-1," ",IF(BD$5-$I$5+1&gt;'Primary Inputs Alt'!$C$17,0,(SUM(OFFSET($I$77,0,BD$5-$I$5-$A122+1)))*$C175))</f>
        <v>0</v>
      </c>
      <c r="BE175" s="186">
        <f ca="1">IF(BE$5-$I$5&lt;$A122-1," ",IF(BE$5-$I$5+1&gt;'Primary Inputs Alt'!$C$17,0,(SUM(OFFSET($I$77,0,BE$5-$I$5-$A122+1)))*$C175))</f>
        <v>0</v>
      </c>
      <c r="BF175" s="186">
        <f ca="1">IF(BF$5-$I$5&lt;$A122-1," ",IF(BF$5-$I$5+1&gt;'Primary Inputs Alt'!$C$17,0,(SUM(OFFSET($I$77,0,BF$5-$I$5-$A122+1)))*$C175))</f>
        <v>0</v>
      </c>
    </row>
    <row r="176" spans="2:58">
      <c r="B176" s="134" t="s">
        <v>215</v>
      </c>
      <c r="C176" s="134">
        <f t="shared" ca="1" si="5"/>
        <v>0</v>
      </c>
      <c r="I176" s="186" t="str">
        <f ca="1">IF(I$5-$I$5&lt;$A123-1," ",IF(I$5-$I$5+1&gt;'Primary Inputs Alt'!$C$17,0,(SUM(OFFSET($I$77,0,I$5-$I$5-$A123+1)))*$C176))</f>
        <v xml:space="preserve"> </v>
      </c>
      <c r="J176" s="186" t="str">
        <f ca="1">IF(J$5-$I$5&lt;$A123-1," ",IF(J$5-$I$5+1&gt;'Primary Inputs Alt'!$C$17,0,(SUM(OFFSET($I$77,0,J$5-$I$5-$A123+1)))*$C176))</f>
        <v xml:space="preserve"> </v>
      </c>
      <c r="K176" s="186" t="str">
        <f ca="1">IF(K$5-$I$5&lt;$A123-1," ",IF(K$5-$I$5+1&gt;'Primary Inputs Alt'!$C$17,0,(SUM(OFFSET($I$77,0,K$5-$I$5-$A123+1)))*$C176))</f>
        <v xml:space="preserve"> </v>
      </c>
      <c r="L176" s="186" t="str">
        <f ca="1">IF(L$5-$I$5&lt;$A123-1," ",IF(L$5-$I$5+1&gt;'Primary Inputs Alt'!$C$17,0,(SUM(OFFSET($I$77,0,L$5-$I$5-$A123+1)))*$C176))</f>
        <v xml:space="preserve"> </v>
      </c>
      <c r="M176" s="186" t="str">
        <f ca="1">IF(M$5-$I$5&lt;$A123-1," ",IF(M$5-$I$5+1&gt;'Primary Inputs Alt'!$C$17,0,(SUM(OFFSET($I$77,0,M$5-$I$5-$A123+1)))*$C176))</f>
        <v xml:space="preserve"> </v>
      </c>
      <c r="N176" s="186" t="str">
        <f ca="1">IF(N$5-$I$5&lt;$A123-1," ",IF(N$5-$I$5+1&gt;'Primary Inputs Alt'!$C$17,0,(SUM(OFFSET($I$77,0,N$5-$I$5-$A123+1)))*$C176))</f>
        <v xml:space="preserve"> </v>
      </c>
      <c r="O176" s="186" t="str">
        <f ca="1">IF(O$5-$I$5&lt;$A123-1," ",IF(O$5-$I$5+1&gt;'Primary Inputs Alt'!$C$17,0,(SUM(OFFSET($I$77,0,O$5-$I$5-$A123+1)))*$C176))</f>
        <v xml:space="preserve"> </v>
      </c>
      <c r="P176" s="186" t="str">
        <f ca="1">IF(P$5-$I$5&lt;$A123-1," ",IF(P$5-$I$5+1&gt;'Primary Inputs Alt'!$C$17,0,(SUM(OFFSET($I$77,0,P$5-$I$5-$A123+1)))*$C176))</f>
        <v xml:space="preserve"> </v>
      </c>
      <c r="Q176" s="186" t="str">
        <f ca="1">IF(Q$5-$I$5&lt;$A123-1," ",IF(Q$5-$I$5+1&gt;'Primary Inputs Alt'!$C$17,0,(SUM(OFFSET($I$77,0,Q$5-$I$5-$A123+1)))*$C176))</f>
        <v xml:space="preserve"> </v>
      </c>
      <c r="R176" s="186" t="str">
        <f ca="1">IF(R$5-$I$5&lt;$A123-1," ",IF(R$5-$I$5+1&gt;'Primary Inputs Alt'!$C$17,0,(SUM(OFFSET($I$77,0,R$5-$I$5-$A123+1)))*$C176))</f>
        <v xml:space="preserve"> </v>
      </c>
      <c r="S176" s="186" t="str">
        <f ca="1">IF(S$5-$I$5&lt;$A123-1," ",IF(S$5-$I$5+1&gt;'Primary Inputs Alt'!$C$17,0,(SUM(OFFSET($I$77,0,S$5-$I$5-$A123+1)))*$C176))</f>
        <v xml:space="preserve"> </v>
      </c>
      <c r="T176" s="186" t="str">
        <f ca="1">IF(T$5-$I$5&lt;$A123-1," ",IF(T$5-$I$5+1&gt;'Primary Inputs Alt'!$C$17,0,(SUM(OFFSET($I$77,0,T$5-$I$5-$A123+1)))*$C176))</f>
        <v xml:space="preserve"> </v>
      </c>
      <c r="U176" s="186" t="str">
        <f ca="1">IF(U$5-$I$5&lt;$A123-1," ",IF(U$5-$I$5+1&gt;'Primary Inputs Alt'!$C$17,0,(SUM(OFFSET($I$77,0,U$5-$I$5-$A123+1)))*$C176))</f>
        <v xml:space="preserve"> </v>
      </c>
      <c r="V176" s="186" t="str">
        <f ca="1">IF(V$5-$I$5&lt;$A123-1," ",IF(V$5-$I$5+1&gt;'Primary Inputs Alt'!$C$17,0,(SUM(OFFSET($I$77,0,V$5-$I$5-$A123+1)))*$C176))</f>
        <v xml:space="preserve"> </v>
      </c>
      <c r="W176" s="186" t="str">
        <f ca="1">IF(W$5-$I$5&lt;$A123-1," ",IF(W$5-$I$5+1&gt;'Primary Inputs Alt'!$C$17,0,(SUM(OFFSET($I$77,0,W$5-$I$5-$A123+1)))*$C176))</f>
        <v xml:space="preserve"> </v>
      </c>
      <c r="X176" s="186" t="str">
        <f ca="1">IF(X$5-$I$5&lt;$A123-1," ",IF(X$5-$I$5+1&gt;'Primary Inputs Alt'!$C$17,0,(SUM(OFFSET($I$77,0,X$5-$I$5-$A123+1)))*$C176))</f>
        <v xml:space="preserve"> </v>
      </c>
      <c r="Y176" s="186" t="str">
        <f ca="1">IF(Y$5-$I$5&lt;$A123-1," ",IF(Y$5-$I$5+1&gt;'Primary Inputs Alt'!$C$17,0,(SUM(OFFSET($I$77,0,Y$5-$I$5-$A123+1)))*$C176))</f>
        <v xml:space="preserve"> </v>
      </c>
      <c r="Z176" s="186" t="str">
        <f ca="1">IF(Z$5-$I$5&lt;$A123-1," ",IF(Z$5-$I$5+1&gt;'Primary Inputs Alt'!$C$17,0,(SUM(OFFSET($I$77,0,Z$5-$I$5-$A123+1)))*$C176))</f>
        <v xml:space="preserve"> </v>
      </c>
      <c r="AA176" s="186" t="str">
        <f ca="1">IF(AA$5-$I$5&lt;$A123-1," ",IF(AA$5-$I$5+1&gt;'Primary Inputs Alt'!$C$17,0,(SUM(OFFSET($I$77,0,AA$5-$I$5-$A123+1)))*$C176))</f>
        <v xml:space="preserve"> </v>
      </c>
      <c r="AB176" s="186" t="str">
        <f ca="1">IF(AB$5-$I$5&lt;$A123-1," ",IF(AB$5-$I$5+1&gt;'Primary Inputs Alt'!$C$17,0,(SUM(OFFSET($I$77,0,AB$5-$I$5-$A123+1)))*$C176))</f>
        <v xml:space="preserve"> </v>
      </c>
      <c r="AC176" s="186" t="str">
        <f ca="1">IF(AC$5-$I$5&lt;$A123-1," ",IF(AC$5-$I$5+1&gt;'Primary Inputs Alt'!$C$17,0,(SUM(OFFSET($I$77,0,AC$5-$I$5-$A123+1)))*$C176))</f>
        <v xml:space="preserve"> </v>
      </c>
      <c r="AD176" s="186" t="str">
        <f ca="1">IF(AD$5-$I$5&lt;$A123-1," ",IF(AD$5-$I$5+1&gt;'Primary Inputs Alt'!$C$17,0,(SUM(OFFSET($I$77,0,AD$5-$I$5-$A123+1)))*$C176))</f>
        <v xml:space="preserve"> </v>
      </c>
      <c r="AE176" s="186" t="str">
        <f ca="1">IF(AE$5-$I$5&lt;$A123-1," ",IF(AE$5-$I$5+1&gt;'Primary Inputs Alt'!$C$17,0,(SUM(OFFSET($I$77,0,AE$5-$I$5-$A123+1)))*$C176))</f>
        <v xml:space="preserve"> </v>
      </c>
      <c r="AF176" s="186" t="str">
        <f ca="1">IF(AF$5-$I$5&lt;$A123-1," ",IF(AF$5-$I$5+1&gt;'Primary Inputs Alt'!$C$17,0,(SUM(OFFSET($I$77,0,AF$5-$I$5-$A123+1)))*$C176))</f>
        <v xml:space="preserve"> </v>
      </c>
      <c r="AG176" s="186" t="str">
        <f ca="1">IF(AG$5-$I$5&lt;$A123-1," ",IF(AG$5-$I$5+1&gt;'Primary Inputs Alt'!$C$17,0,(SUM(OFFSET($I$77,0,AG$5-$I$5-$A123+1)))*$C176))</f>
        <v xml:space="preserve"> </v>
      </c>
      <c r="AH176" s="186" t="str">
        <f ca="1">IF(AH$5-$I$5&lt;$A123-1," ",IF(AH$5-$I$5+1&gt;'Primary Inputs Alt'!$C$17,0,(SUM(OFFSET($I$77,0,AH$5-$I$5-$A123+1)))*$C176))</f>
        <v xml:space="preserve"> </v>
      </c>
      <c r="AI176" s="186" t="str">
        <f ca="1">IF(AI$5-$I$5&lt;$A123-1," ",IF(AI$5-$I$5+1&gt;'Primary Inputs Alt'!$C$17,0,(SUM(OFFSET($I$77,0,AI$5-$I$5-$A123+1)))*$C176))</f>
        <v xml:space="preserve"> </v>
      </c>
      <c r="AJ176" s="186" t="str">
        <f ca="1">IF(AJ$5-$I$5&lt;$A123-1," ",IF(AJ$5-$I$5+1&gt;'Primary Inputs Alt'!$C$17,0,(SUM(OFFSET($I$77,0,AJ$5-$I$5-$A123+1)))*$C176))</f>
        <v xml:space="preserve"> </v>
      </c>
      <c r="AK176" s="186" t="str">
        <f ca="1">IF(AK$5-$I$5&lt;$A123-1," ",IF(AK$5-$I$5+1&gt;'Primary Inputs Alt'!$C$17,0,(SUM(OFFSET($I$77,0,AK$5-$I$5-$A123+1)))*$C176))</f>
        <v xml:space="preserve"> </v>
      </c>
      <c r="AL176" s="186" t="str">
        <f ca="1">IF(AL$5-$I$5&lt;$A123-1," ",IF(AL$5-$I$5+1&gt;'Primary Inputs Alt'!$C$17,0,(SUM(OFFSET($I$77,0,AL$5-$I$5-$A123+1)))*$C176))</f>
        <v xml:space="preserve"> </v>
      </c>
      <c r="AM176" s="186" t="str">
        <f ca="1">IF(AM$5-$I$5&lt;$A123-1," ",IF(AM$5-$I$5+1&gt;'Primary Inputs Alt'!$C$17,0,(SUM(OFFSET($I$77,0,AM$5-$I$5-$A123+1)))*$C176))</f>
        <v xml:space="preserve"> </v>
      </c>
      <c r="AN176" s="186" t="str">
        <f ca="1">IF(AN$5-$I$5&lt;$A123-1," ",IF(AN$5-$I$5+1&gt;'Primary Inputs Alt'!$C$17,0,(SUM(OFFSET($I$77,0,AN$5-$I$5-$A123+1)))*$C176))</f>
        <v xml:space="preserve"> </v>
      </c>
      <c r="AO176" s="186" t="str">
        <f ca="1">IF(AO$5-$I$5&lt;$A123-1," ",IF(AO$5-$I$5+1&gt;'Primary Inputs Alt'!$C$17,0,(SUM(OFFSET($I$77,0,AO$5-$I$5-$A123+1)))*$C176))</f>
        <v xml:space="preserve"> </v>
      </c>
      <c r="AP176" s="186" t="str">
        <f ca="1">IF(AP$5-$I$5&lt;$A123-1," ",IF(AP$5-$I$5+1&gt;'Primary Inputs Alt'!$C$17,0,(SUM(OFFSET($I$77,0,AP$5-$I$5-$A123+1)))*$C176))</f>
        <v xml:space="preserve"> </v>
      </c>
      <c r="AQ176" s="186" t="str">
        <f ca="1">IF(AQ$5-$I$5&lt;$A123-1," ",IF(AQ$5-$I$5+1&gt;'Primary Inputs Alt'!$C$17,0,(SUM(OFFSET($I$77,0,AQ$5-$I$5-$A123+1)))*$C176))</f>
        <v xml:space="preserve"> </v>
      </c>
      <c r="AR176" s="186" t="str">
        <f ca="1">IF(AR$5-$I$5&lt;$A123-1," ",IF(AR$5-$I$5+1&gt;'Primary Inputs Alt'!$C$17,0,(SUM(OFFSET($I$77,0,AR$5-$I$5-$A123+1)))*$C176))</f>
        <v xml:space="preserve"> </v>
      </c>
      <c r="AS176" s="186" t="str">
        <f ca="1">IF(AS$5-$I$5&lt;$A123-1," ",IF(AS$5-$I$5+1&gt;'Primary Inputs Alt'!$C$17,0,(SUM(OFFSET($I$77,0,AS$5-$I$5-$A123+1)))*$C176))</f>
        <v xml:space="preserve"> </v>
      </c>
      <c r="AT176" s="186" t="str">
        <f ca="1">IF(AT$5-$I$5&lt;$A123-1," ",IF(AT$5-$I$5+1&gt;'Primary Inputs Alt'!$C$17,0,(SUM(OFFSET($I$77,0,AT$5-$I$5-$A123+1)))*$C176))</f>
        <v xml:space="preserve"> </v>
      </c>
      <c r="AU176" s="186" t="str">
        <f ca="1">IF(AU$5-$I$5&lt;$A123-1," ",IF(AU$5-$I$5+1&gt;'Primary Inputs Alt'!$C$17,0,(SUM(OFFSET($I$77,0,AU$5-$I$5-$A123+1)))*$C176))</f>
        <v xml:space="preserve"> </v>
      </c>
      <c r="AV176" s="186" t="str">
        <f ca="1">IF(AV$5-$I$5&lt;$A123-1," ",IF(AV$5-$I$5+1&gt;'Primary Inputs Alt'!$C$17,0,(SUM(OFFSET($I$77,0,AV$5-$I$5-$A123+1)))*$C176))</f>
        <v xml:space="preserve"> </v>
      </c>
      <c r="AW176" s="186" t="str">
        <f ca="1">IF(AW$5-$I$5&lt;$A123-1," ",IF(AW$5-$I$5+1&gt;'Primary Inputs Alt'!$C$17,0,(SUM(OFFSET($I$77,0,AW$5-$I$5-$A123+1)))*$C176))</f>
        <v xml:space="preserve"> </v>
      </c>
      <c r="AX176" s="186" t="str">
        <f ca="1">IF(AX$5-$I$5&lt;$A123-1," ",IF(AX$5-$I$5+1&gt;'Primary Inputs Alt'!$C$17,0,(SUM(OFFSET($I$77,0,AX$5-$I$5-$A123+1)))*$C176))</f>
        <v xml:space="preserve"> </v>
      </c>
      <c r="AY176" s="186">
        <f ca="1">IF(AY$5-$I$5&lt;$A123-1," ",IF(AY$5-$I$5+1&gt;'Primary Inputs Alt'!$C$17,0,(SUM(OFFSET($I$77,0,AY$5-$I$5-$A123+1)))*$C176))</f>
        <v>0</v>
      </c>
      <c r="AZ176" s="186">
        <f ca="1">IF(AZ$5-$I$5&lt;$A123-1," ",IF(AZ$5-$I$5+1&gt;'Primary Inputs Alt'!$C$17,0,(SUM(OFFSET($I$77,0,AZ$5-$I$5-$A123+1)))*$C176))</f>
        <v>0</v>
      </c>
      <c r="BA176" s="186">
        <f ca="1">IF(BA$5-$I$5&lt;$A123-1," ",IF(BA$5-$I$5+1&gt;'Primary Inputs Alt'!$C$17,0,(SUM(OFFSET($I$77,0,BA$5-$I$5-$A123+1)))*$C176))</f>
        <v>0</v>
      </c>
      <c r="BB176" s="186">
        <f ca="1">IF(BB$5-$I$5&lt;$A123-1," ",IF(BB$5-$I$5+1&gt;'Primary Inputs Alt'!$C$17,0,(SUM(OFFSET($I$77,0,BB$5-$I$5-$A123+1)))*$C176))</f>
        <v>0</v>
      </c>
      <c r="BC176" s="186">
        <f ca="1">IF(BC$5-$I$5&lt;$A123-1," ",IF(BC$5-$I$5+1&gt;'Primary Inputs Alt'!$C$17,0,(SUM(OFFSET($I$77,0,BC$5-$I$5-$A123+1)))*$C176))</f>
        <v>0</v>
      </c>
      <c r="BD176" s="186">
        <f ca="1">IF(BD$5-$I$5&lt;$A123-1," ",IF(BD$5-$I$5+1&gt;'Primary Inputs Alt'!$C$17,0,(SUM(OFFSET($I$77,0,BD$5-$I$5-$A123+1)))*$C176))</f>
        <v>0</v>
      </c>
      <c r="BE176" s="186">
        <f ca="1">IF(BE$5-$I$5&lt;$A123-1," ",IF(BE$5-$I$5+1&gt;'Primary Inputs Alt'!$C$17,0,(SUM(OFFSET($I$77,0,BE$5-$I$5-$A123+1)))*$C176))</f>
        <v>0</v>
      </c>
      <c r="BF176" s="186">
        <f ca="1">IF(BF$5-$I$5&lt;$A123-1," ",IF(BF$5-$I$5+1&gt;'Primary Inputs Alt'!$C$17,0,(SUM(OFFSET($I$77,0,BF$5-$I$5-$A123+1)))*$C176))</f>
        <v>0</v>
      </c>
    </row>
    <row r="177" spans="2:58">
      <c r="B177" s="134" t="s">
        <v>216</v>
      </c>
      <c r="C177" s="134">
        <f t="shared" ca="1" si="5"/>
        <v>0</v>
      </c>
      <c r="I177" s="186" t="str">
        <f ca="1">IF(I$5-$I$5&lt;$A124-1," ",IF(I$5-$I$5+1&gt;'Primary Inputs Alt'!$C$17,0,(SUM(OFFSET($I$77,0,I$5-$I$5-$A124+1)))*$C177))</f>
        <v xml:space="preserve"> </v>
      </c>
      <c r="J177" s="186" t="str">
        <f ca="1">IF(J$5-$I$5&lt;$A124-1," ",IF(J$5-$I$5+1&gt;'Primary Inputs Alt'!$C$17,0,(SUM(OFFSET($I$77,0,J$5-$I$5-$A124+1)))*$C177))</f>
        <v xml:space="preserve"> </v>
      </c>
      <c r="K177" s="186" t="str">
        <f ca="1">IF(K$5-$I$5&lt;$A124-1," ",IF(K$5-$I$5+1&gt;'Primary Inputs Alt'!$C$17,0,(SUM(OFFSET($I$77,0,K$5-$I$5-$A124+1)))*$C177))</f>
        <v xml:space="preserve"> </v>
      </c>
      <c r="L177" s="186" t="str">
        <f ca="1">IF(L$5-$I$5&lt;$A124-1," ",IF(L$5-$I$5+1&gt;'Primary Inputs Alt'!$C$17,0,(SUM(OFFSET($I$77,0,L$5-$I$5-$A124+1)))*$C177))</f>
        <v xml:space="preserve"> </v>
      </c>
      <c r="M177" s="186" t="str">
        <f ca="1">IF(M$5-$I$5&lt;$A124-1," ",IF(M$5-$I$5+1&gt;'Primary Inputs Alt'!$C$17,0,(SUM(OFFSET($I$77,0,M$5-$I$5-$A124+1)))*$C177))</f>
        <v xml:space="preserve"> </v>
      </c>
      <c r="N177" s="186" t="str">
        <f ca="1">IF(N$5-$I$5&lt;$A124-1," ",IF(N$5-$I$5+1&gt;'Primary Inputs Alt'!$C$17,0,(SUM(OFFSET($I$77,0,N$5-$I$5-$A124+1)))*$C177))</f>
        <v xml:space="preserve"> </v>
      </c>
      <c r="O177" s="186" t="str">
        <f ca="1">IF(O$5-$I$5&lt;$A124-1," ",IF(O$5-$I$5+1&gt;'Primary Inputs Alt'!$C$17,0,(SUM(OFFSET($I$77,0,O$5-$I$5-$A124+1)))*$C177))</f>
        <v xml:space="preserve"> </v>
      </c>
      <c r="P177" s="186" t="str">
        <f ca="1">IF(P$5-$I$5&lt;$A124-1," ",IF(P$5-$I$5+1&gt;'Primary Inputs Alt'!$C$17,0,(SUM(OFFSET($I$77,0,P$5-$I$5-$A124+1)))*$C177))</f>
        <v xml:space="preserve"> </v>
      </c>
      <c r="Q177" s="186" t="str">
        <f ca="1">IF(Q$5-$I$5&lt;$A124-1," ",IF(Q$5-$I$5+1&gt;'Primary Inputs Alt'!$C$17,0,(SUM(OFFSET($I$77,0,Q$5-$I$5-$A124+1)))*$C177))</f>
        <v xml:space="preserve"> </v>
      </c>
      <c r="R177" s="186" t="str">
        <f ca="1">IF(R$5-$I$5&lt;$A124-1," ",IF(R$5-$I$5+1&gt;'Primary Inputs Alt'!$C$17,0,(SUM(OFFSET($I$77,0,R$5-$I$5-$A124+1)))*$C177))</f>
        <v xml:space="preserve"> </v>
      </c>
      <c r="S177" s="186" t="str">
        <f ca="1">IF(S$5-$I$5&lt;$A124-1," ",IF(S$5-$I$5+1&gt;'Primary Inputs Alt'!$C$17,0,(SUM(OFFSET($I$77,0,S$5-$I$5-$A124+1)))*$C177))</f>
        <v xml:space="preserve"> </v>
      </c>
      <c r="T177" s="186" t="str">
        <f ca="1">IF(T$5-$I$5&lt;$A124-1," ",IF(T$5-$I$5+1&gt;'Primary Inputs Alt'!$C$17,0,(SUM(OFFSET($I$77,0,T$5-$I$5-$A124+1)))*$C177))</f>
        <v xml:space="preserve"> </v>
      </c>
      <c r="U177" s="186" t="str">
        <f ca="1">IF(U$5-$I$5&lt;$A124-1," ",IF(U$5-$I$5+1&gt;'Primary Inputs Alt'!$C$17,0,(SUM(OFFSET($I$77,0,U$5-$I$5-$A124+1)))*$C177))</f>
        <v xml:space="preserve"> </v>
      </c>
      <c r="V177" s="186" t="str">
        <f ca="1">IF(V$5-$I$5&lt;$A124-1," ",IF(V$5-$I$5+1&gt;'Primary Inputs Alt'!$C$17,0,(SUM(OFFSET($I$77,0,V$5-$I$5-$A124+1)))*$C177))</f>
        <v xml:space="preserve"> </v>
      </c>
      <c r="W177" s="186" t="str">
        <f ca="1">IF(W$5-$I$5&lt;$A124-1," ",IF(W$5-$I$5+1&gt;'Primary Inputs Alt'!$C$17,0,(SUM(OFFSET($I$77,0,W$5-$I$5-$A124+1)))*$C177))</f>
        <v xml:space="preserve"> </v>
      </c>
      <c r="X177" s="186" t="str">
        <f ca="1">IF(X$5-$I$5&lt;$A124-1," ",IF(X$5-$I$5+1&gt;'Primary Inputs Alt'!$C$17,0,(SUM(OFFSET($I$77,0,X$5-$I$5-$A124+1)))*$C177))</f>
        <v xml:space="preserve"> </v>
      </c>
      <c r="Y177" s="186" t="str">
        <f ca="1">IF(Y$5-$I$5&lt;$A124-1," ",IF(Y$5-$I$5+1&gt;'Primary Inputs Alt'!$C$17,0,(SUM(OFFSET($I$77,0,Y$5-$I$5-$A124+1)))*$C177))</f>
        <v xml:space="preserve"> </v>
      </c>
      <c r="Z177" s="186" t="str">
        <f ca="1">IF(Z$5-$I$5&lt;$A124-1," ",IF(Z$5-$I$5+1&gt;'Primary Inputs Alt'!$C$17,0,(SUM(OFFSET($I$77,0,Z$5-$I$5-$A124+1)))*$C177))</f>
        <v xml:space="preserve"> </v>
      </c>
      <c r="AA177" s="186" t="str">
        <f ca="1">IF(AA$5-$I$5&lt;$A124-1," ",IF(AA$5-$I$5+1&gt;'Primary Inputs Alt'!$C$17,0,(SUM(OFFSET($I$77,0,AA$5-$I$5-$A124+1)))*$C177))</f>
        <v xml:space="preserve"> </v>
      </c>
      <c r="AB177" s="186" t="str">
        <f ca="1">IF(AB$5-$I$5&lt;$A124-1," ",IF(AB$5-$I$5+1&gt;'Primary Inputs Alt'!$C$17,0,(SUM(OFFSET($I$77,0,AB$5-$I$5-$A124+1)))*$C177))</f>
        <v xml:space="preserve"> </v>
      </c>
      <c r="AC177" s="186" t="str">
        <f ca="1">IF(AC$5-$I$5&lt;$A124-1," ",IF(AC$5-$I$5+1&gt;'Primary Inputs Alt'!$C$17,0,(SUM(OFFSET($I$77,0,AC$5-$I$5-$A124+1)))*$C177))</f>
        <v xml:space="preserve"> </v>
      </c>
      <c r="AD177" s="186" t="str">
        <f ca="1">IF(AD$5-$I$5&lt;$A124-1," ",IF(AD$5-$I$5+1&gt;'Primary Inputs Alt'!$C$17,0,(SUM(OFFSET($I$77,0,AD$5-$I$5-$A124+1)))*$C177))</f>
        <v xml:space="preserve"> </v>
      </c>
      <c r="AE177" s="186" t="str">
        <f ca="1">IF(AE$5-$I$5&lt;$A124-1," ",IF(AE$5-$I$5+1&gt;'Primary Inputs Alt'!$C$17,0,(SUM(OFFSET($I$77,0,AE$5-$I$5-$A124+1)))*$C177))</f>
        <v xml:space="preserve"> </v>
      </c>
      <c r="AF177" s="186" t="str">
        <f ca="1">IF(AF$5-$I$5&lt;$A124-1," ",IF(AF$5-$I$5+1&gt;'Primary Inputs Alt'!$C$17,0,(SUM(OFFSET($I$77,0,AF$5-$I$5-$A124+1)))*$C177))</f>
        <v xml:space="preserve"> </v>
      </c>
      <c r="AG177" s="186" t="str">
        <f ca="1">IF(AG$5-$I$5&lt;$A124-1," ",IF(AG$5-$I$5+1&gt;'Primary Inputs Alt'!$C$17,0,(SUM(OFFSET($I$77,0,AG$5-$I$5-$A124+1)))*$C177))</f>
        <v xml:space="preserve"> </v>
      </c>
      <c r="AH177" s="186" t="str">
        <f ca="1">IF(AH$5-$I$5&lt;$A124-1," ",IF(AH$5-$I$5+1&gt;'Primary Inputs Alt'!$C$17,0,(SUM(OFFSET($I$77,0,AH$5-$I$5-$A124+1)))*$C177))</f>
        <v xml:space="preserve"> </v>
      </c>
      <c r="AI177" s="186" t="str">
        <f ca="1">IF(AI$5-$I$5&lt;$A124-1," ",IF(AI$5-$I$5+1&gt;'Primary Inputs Alt'!$C$17,0,(SUM(OFFSET($I$77,0,AI$5-$I$5-$A124+1)))*$C177))</f>
        <v xml:space="preserve"> </v>
      </c>
      <c r="AJ177" s="186" t="str">
        <f ca="1">IF(AJ$5-$I$5&lt;$A124-1," ",IF(AJ$5-$I$5+1&gt;'Primary Inputs Alt'!$C$17,0,(SUM(OFFSET($I$77,0,AJ$5-$I$5-$A124+1)))*$C177))</f>
        <v xml:space="preserve"> </v>
      </c>
      <c r="AK177" s="186" t="str">
        <f ca="1">IF(AK$5-$I$5&lt;$A124-1," ",IF(AK$5-$I$5+1&gt;'Primary Inputs Alt'!$C$17,0,(SUM(OFFSET($I$77,0,AK$5-$I$5-$A124+1)))*$C177))</f>
        <v xml:space="preserve"> </v>
      </c>
      <c r="AL177" s="186" t="str">
        <f ca="1">IF(AL$5-$I$5&lt;$A124-1," ",IF(AL$5-$I$5+1&gt;'Primary Inputs Alt'!$C$17,0,(SUM(OFFSET($I$77,0,AL$5-$I$5-$A124+1)))*$C177))</f>
        <v xml:space="preserve"> </v>
      </c>
      <c r="AM177" s="186" t="str">
        <f ca="1">IF(AM$5-$I$5&lt;$A124-1," ",IF(AM$5-$I$5+1&gt;'Primary Inputs Alt'!$C$17,0,(SUM(OFFSET($I$77,0,AM$5-$I$5-$A124+1)))*$C177))</f>
        <v xml:space="preserve"> </v>
      </c>
      <c r="AN177" s="186" t="str">
        <f ca="1">IF(AN$5-$I$5&lt;$A124-1," ",IF(AN$5-$I$5+1&gt;'Primary Inputs Alt'!$C$17,0,(SUM(OFFSET($I$77,0,AN$5-$I$5-$A124+1)))*$C177))</f>
        <v xml:space="preserve"> </v>
      </c>
      <c r="AO177" s="186" t="str">
        <f ca="1">IF(AO$5-$I$5&lt;$A124-1," ",IF(AO$5-$I$5+1&gt;'Primary Inputs Alt'!$C$17,0,(SUM(OFFSET($I$77,0,AO$5-$I$5-$A124+1)))*$C177))</f>
        <v xml:space="preserve"> </v>
      </c>
      <c r="AP177" s="186" t="str">
        <f ca="1">IF(AP$5-$I$5&lt;$A124-1," ",IF(AP$5-$I$5+1&gt;'Primary Inputs Alt'!$C$17,0,(SUM(OFFSET($I$77,0,AP$5-$I$5-$A124+1)))*$C177))</f>
        <v xml:space="preserve"> </v>
      </c>
      <c r="AQ177" s="186" t="str">
        <f ca="1">IF(AQ$5-$I$5&lt;$A124-1," ",IF(AQ$5-$I$5+1&gt;'Primary Inputs Alt'!$C$17,0,(SUM(OFFSET($I$77,0,AQ$5-$I$5-$A124+1)))*$C177))</f>
        <v xml:space="preserve"> </v>
      </c>
      <c r="AR177" s="186" t="str">
        <f ca="1">IF(AR$5-$I$5&lt;$A124-1," ",IF(AR$5-$I$5+1&gt;'Primary Inputs Alt'!$C$17,0,(SUM(OFFSET($I$77,0,AR$5-$I$5-$A124+1)))*$C177))</f>
        <v xml:space="preserve"> </v>
      </c>
      <c r="AS177" s="186" t="str">
        <f ca="1">IF(AS$5-$I$5&lt;$A124-1," ",IF(AS$5-$I$5+1&gt;'Primary Inputs Alt'!$C$17,0,(SUM(OFFSET($I$77,0,AS$5-$I$5-$A124+1)))*$C177))</f>
        <v xml:space="preserve"> </v>
      </c>
      <c r="AT177" s="186" t="str">
        <f ca="1">IF(AT$5-$I$5&lt;$A124-1," ",IF(AT$5-$I$5+1&gt;'Primary Inputs Alt'!$C$17,0,(SUM(OFFSET($I$77,0,AT$5-$I$5-$A124+1)))*$C177))</f>
        <v xml:space="preserve"> </v>
      </c>
      <c r="AU177" s="186" t="str">
        <f ca="1">IF(AU$5-$I$5&lt;$A124-1," ",IF(AU$5-$I$5+1&gt;'Primary Inputs Alt'!$C$17,0,(SUM(OFFSET($I$77,0,AU$5-$I$5-$A124+1)))*$C177))</f>
        <v xml:space="preserve"> </v>
      </c>
      <c r="AV177" s="186" t="str">
        <f ca="1">IF(AV$5-$I$5&lt;$A124-1," ",IF(AV$5-$I$5+1&gt;'Primary Inputs Alt'!$C$17,0,(SUM(OFFSET($I$77,0,AV$5-$I$5-$A124+1)))*$C177))</f>
        <v xml:space="preserve"> </v>
      </c>
      <c r="AW177" s="186" t="str">
        <f ca="1">IF(AW$5-$I$5&lt;$A124-1," ",IF(AW$5-$I$5+1&gt;'Primary Inputs Alt'!$C$17,0,(SUM(OFFSET($I$77,0,AW$5-$I$5-$A124+1)))*$C177))</f>
        <v xml:space="preserve"> </v>
      </c>
      <c r="AX177" s="186" t="str">
        <f ca="1">IF(AX$5-$I$5&lt;$A124-1," ",IF(AX$5-$I$5+1&gt;'Primary Inputs Alt'!$C$17,0,(SUM(OFFSET($I$77,0,AX$5-$I$5-$A124+1)))*$C177))</f>
        <v xml:space="preserve"> </v>
      </c>
      <c r="AY177" s="186" t="str">
        <f ca="1">IF(AY$5-$I$5&lt;$A124-1," ",IF(AY$5-$I$5+1&gt;'Primary Inputs Alt'!$C$17,0,(SUM(OFFSET($I$77,0,AY$5-$I$5-$A124+1)))*$C177))</f>
        <v xml:space="preserve"> </v>
      </c>
      <c r="AZ177" s="186">
        <f ca="1">IF(AZ$5-$I$5&lt;$A124-1," ",IF(AZ$5-$I$5+1&gt;'Primary Inputs Alt'!$C$17,0,(SUM(OFFSET($I$77,0,AZ$5-$I$5-$A124+1)))*$C177))</f>
        <v>0</v>
      </c>
      <c r="BA177" s="186">
        <f ca="1">IF(BA$5-$I$5&lt;$A124-1," ",IF(BA$5-$I$5+1&gt;'Primary Inputs Alt'!$C$17,0,(SUM(OFFSET($I$77,0,BA$5-$I$5-$A124+1)))*$C177))</f>
        <v>0</v>
      </c>
      <c r="BB177" s="186">
        <f ca="1">IF(BB$5-$I$5&lt;$A124-1," ",IF(BB$5-$I$5+1&gt;'Primary Inputs Alt'!$C$17,0,(SUM(OFFSET($I$77,0,BB$5-$I$5-$A124+1)))*$C177))</f>
        <v>0</v>
      </c>
      <c r="BC177" s="186">
        <f ca="1">IF(BC$5-$I$5&lt;$A124-1," ",IF(BC$5-$I$5+1&gt;'Primary Inputs Alt'!$C$17,0,(SUM(OFFSET($I$77,0,BC$5-$I$5-$A124+1)))*$C177))</f>
        <v>0</v>
      </c>
      <c r="BD177" s="186">
        <f ca="1">IF(BD$5-$I$5&lt;$A124-1," ",IF(BD$5-$I$5+1&gt;'Primary Inputs Alt'!$C$17,0,(SUM(OFFSET($I$77,0,BD$5-$I$5-$A124+1)))*$C177))</f>
        <v>0</v>
      </c>
      <c r="BE177" s="186">
        <f ca="1">IF(BE$5-$I$5&lt;$A124-1," ",IF(BE$5-$I$5+1&gt;'Primary Inputs Alt'!$C$17,0,(SUM(OFFSET($I$77,0,BE$5-$I$5-$A124+1)))*$C177))</f>
        <v>0</v>
      </c>
      <c r="BF177" s="186">
        <f ca="1">IF(BF$5-$I$5&lt;$A124-1," ",IF(BF$5-$I$5+1&gt;'Primary Inputs Alt'!$C$17,0,(SUM(OFFSET($I$77,0,BF$5-$I$5-$A124+1)))*$C177))</f>
        <v>0</v>
      </c>
    </row>
    <row r="178" spans="2:58">
      <c r="B178" s="134" t="s">
        <v>217</v>
      </c>
      <c r="C178" s="134">
        <f t="shared" ca="1" si="5"/>
        <v>0</v>
      </c>
      <c r="I178" s="186" t="str">
        <f ca="1">IF(I$5-$I$5&lt;$A125-1," ",IF(I$5-$I$5+1&gt;'Primary Inputs Alt'!$C$17,0,(SUM(OFFSET($I$77,0,I$5-$I$5-$A125+1)))*$C178))</f>
        <v xml:space="preserve"> </v>
      </c>
      <c r="J178" s="186" t="str">
        <f ca="1">IF(J$5-$I$5&lt;$A125-1," ",IF(J$5-$I$5+1&gt;'Primary Inputs Alt'!$C$17,0,(SUM(OFFSET($I$77,0,J$5-$I$5-$A125+1)))*$C178))</f>
        <v xml:space="preserve"> </v>
      </c>
      <c r="K178" s="186" t="str">
        <f ca="1">IF(K$5-$I$5&lt;$A125-1," ",IF(K$5-$I$5+1&gt;'Primary Inputs Alt'!$C$17,0,(SUM(OFFSET($I$77,0,K$5-$I$5-$A125+1)))*$C178))</f>
        <v xml:space="preserve"> </v>
      </c>
      <c r="L178" s="186" t="str">
        <f ca="1">IF(L$5-$I$5&lt;$A125-1," ",IF(L$5-$I$5+1&gt;'Primary Inputs Alt'!$C$17,0,(SUM(OFFSET($I$77,0,L$5-$I$5-$A125+1)))*$C178))</f>
        <v xml:space="preserve"> </v>
      </c>
      <c r="M178" s="186" t="str">
        <f ca="1">IF(M$5-$I$5&lt;$A125-1," ",IF(M$5-$I$5+1&gt;'Primary Inputs Alt'!$C$17,0,(SUM(OFFSET($I$77,0,M$5-$I$5-$A125+1)))*$C178))</f>
        <v xml:space="preserve"> </v>
      </c>
      <c r="N178" s="186" t="str">
        <f ca="1">IF(N$5-$I$5&lt;$A125-1," ",IF(N$5-$I$5+1&gt;'Primary Inputs Alt'!$C$17,0,(SUM(OFFSET($I$77,0,N$5-$I$5-$A125+1)))*$C178))</f>
        <v xml:space="preserve"> </v>
      </c>
      <c r="O178" s="186" t="str">
        <f ca="1">IF(O$5-$I$5&lt;$A125-1," ",IF(O$5-$I$5+1&gt;'Primary Inputs Alt'!$C$17,0,(SUM(OFFSET($I$77,0,O$5-$I$5-$A125+1)))*$C178))</f>
        <v xml:space="preserve"> </v>
      </c>
      <c r="P178" s="186" t="str">
        <f ca="1">IF(P$5-$I$5&lt;$A125-1," ",IF(P$5-$I$5+1&gt;'Primary Inputs Alt'!$C$17,0,(SUM(OFFSET($I$77,0,P$5-$I$5-$A125+1)))*$C178))</f>
        <v xml:space="preserve"> </v>
      </c>
      <c r="Q178" s="186" t="str">
        <f ca="1">IF(Q$5-$I$5&lt;$A125-1," ",IF(Q$5-$I$5+1&gt;'Primary Inputs Alt'!$C$17,0,(SUM(OFFSET($I$77,0,Q$5-$I$5-$A125+1)))*$C178))</f>
        <v xml:space="preserve"> </v>
      </c>
      <c r="R178" s="186" t="str">
        <f ca="1">IF(R$5-$I$5&lt;$A125-1," ",IF(R$5-$I$5+1&gt;'Primary Inputs Alt'!$C$17,0,(SUM(OFFSET($I$77,0,R$5-$I$5-$A125+1)))*$C178))</f>
        <v xml:space="preserve"> </v>
      </c>
      <c r="S178" s="186" t="str">
        <f ca="1">IF(S$5-$I$5&lt;$A125-1," ",IF(S$5-$I$5+1&gt;'Primary Inputs Alt'!$C$17,0,(SUM(OFFSET($I$77,0,S$5-$I$5-$A125+1)))*$C178))</f>
        <v xml:space="preserve"> </v>
      </c>
      <c r="T178" s="186" t="str">
        <f ca="1">IF(T$5-$I$5&lt;$A125-1," ",IF(T$5-$I$5+1&gt;'Primary Inputs Alt'!$C$17,0,(SUM(OFFSET($I$77,0,T$5-$I$5-$A125+1)))*$C178))</f>
        <v xml:space="preserve"> </v>
      </c>
      <c r="U178" s="186" t="str">
        <f ca="1">IF(U$5-$I$5&lt;$A125-1," ",IF(U$5-$I$5+1&gt;'Primary Inputs Alt'!$C$17,0,(SUM(OFFSET($I$77,0,U$5-$I$5-$A125+1)))*$C178))</f>
        <v xml:space="preserve"> </v>
      </c>
      <c r="V178" s="186" t="str">
        <f ca="1">IF(V$5-$I$5&lt;$A125-1," ",IF(V$5-$I$5+1&gt;'Primary Inputs Alt'!$C$17,0,(SUM(OFFSET($I$77,0,V$5-$I$5-$A125+1)))*$C178))</f>
        <v xml:space="preserve"> </v>
      </c>
      <c r="W178" s="186" t="str">
        <f ca="1">IF(W$5-$I$5&lt;$A125-1," ",IF(W$5-$I$5+1&gt;'Primary Inputs Alt'!$C$17,0,(SUM(OFFSET($I$77,0,W$5-$I$5-$A125+1)))*$C178))</f>
        <v xml:space="preserve"> </v>
      </c>
      <c r="X178" s="186" t="str">
        <f ca="1">IF(X$5-$I$5&lt;$A125-1," ",IF(X$5-$I$5+1&gt;'Primary Inputs Alt'!$C$17,0,(SUM(OFFSET($I$77,0,X$5-$I$5-$A125+1)))*$C178))</f>
        <v xml:space="preserve"> </v>
      </c>
      <c r="Y178" s="186" t="str">
        <f ca="1">IF(Y$5-$I$5&lt;$A125-1," ",IF(Y$5-$I$5+1&gt;'Primary Inputs Alt'!$C$17,0,(SUM(OFFSET($I$77,0,Y$5-$I$5-$A125+1)))*$C178))</f>
        <v xml:space="preserve"> </v>
      </c>
      <c r="Z178" s="186" t="str">
        <f ca="1">IF(Z$5-$I$5&lt;$A125-1," ",IF(Z$5-$I$5+1&gt;'Primary Inputs Alt'!$C$17,0,(SUM(OFFSET($I$77,0,Z$5-$I$5-$A125+1)))*$C178))</f>
        <v xml:space="preserve"> </v>
      </c>
      <c r="AA178" s="186" t="str">
        <f ca="1">IF(AA$5-$I$5&lt;$A125-1," ",IF(AA$5-$I$5+1&gt;'Primary Inputs Alt'!$C$17,0,(SUM(OFFSET($I$77,0,AA$5-$I$5-$A125+1)))*$C178))</f>
        <v xml:space="preserve"> </v>
      </c>
      <c r="AB178" s="186" t="str">
        <f ca="1">IF(AB$5-$I$5&lt;$A125-1," ",IF(AB$5-$I$5+1&gt;'Primary Inputs Alt'!$C$17,0,(SUM(OFFSET($I$77,0,AB$5-$I$5-$A125+1)))*$C178))</f>
        <v xml:space="preserve"> </v>
      </c>
      <c r="AC178" s="186" t="str">
        <f ca="1">IF(AC$5-$I$5&lt;$A125-1," ",IF(AC$5-$I$5+1&gt;'Primary Inputs Alt'!$C$17,0,(SUM(OFFSET($I$77,0,AC$5-$I$5-$A125+1)))*$C178))</f>
        <v xml:space="preserve"> </v>
      </c>
      <c r="AD178" s="186" t="str">
        <f ca="1">IF(AD$5-$I$5&lt;$A125-1," ",IF(AD$5-$I$5+1&gt;'Primary Inputs Alt'!$C$17,0,(SUM(OFFSET($I$77,0,AD$5-$I$5-$A125+1)))*$C178))</f>
        <v xml:space="preserve"> </v>
      </c>
      <c r="AE178" s="186" t="str">
        <f ca="1">IF(AE$5-$I$5&lt;$A125-1," ",IF(AE$5-$I$5+1&gt;'Primary Inputs Alt'!$C$17,0,(SUM(OFFSET($I$77,0,AE$5-$I$5-$A125+1)))*$C178))</f>
        <v xml:space="preserve"> </v>
      </c>
      <c r="AF178" s="186" t="str">
        <f ca="1">IF(AF$5-$I$5&lt;$A125-1," ",IF(AF$5-$I$5+1&gt;'Primary Inputs Alt'!$C$17,0,(SUM(OFFSET($I$77,0,AF$5-$I$5-$A125+1)))*$C178))</f>
        <v xml:space="preserve"> </v>
      </c>
      <c r="AG178" s="186" t="str">
        <f ca="1">IF(AG$5-$I$5&lt;$A125-1," ",IF(AG$5-$I$5+1&gt;'Primary Inputs Alt'!$C$17,0,(SUM(OFFSET($I$77,0,AG$5-$I$5-$A125+1)))*$C178))</f>
        <v xml:space="preserve"> </v>
      </c>
      <c r="AH178" s="186" t="str">
        <f ca="1">IF(AH$5-$I$5&lt;$A125-1," ",IF(AH$5-$I$5+1&gt;'Primary Inputs Alt'!$C$17,0,(SUM(OFFSET($I$77,0,AH$5-$I$5-$A125+1)))*$C178))</f>
        <v xml:space="preserve"> </v>
      </c>
      <c r="AI178" s="186" t="str">
        <f ca="1">IF(AI$5-$I$5&lt;$A125-1," ",IF(AI$5-$I$5+1&gt;'Primary Inputs Alt'!$C$17,0,(SUM(OFFSET($I$77,0,AI$5-$I$5-$A125+1)))*$C178))</f>
        <v xml:space="preserve"> </v>
      </c>
      <c r="AJ178" s="186" t="str">
        <f ca="1">IF(AJ$5-$I$5&lt;$A125-1," ",IF(AJ$5-$I$5+1&gt;'Primary Inputs Alt'!$C$17,0,(SUM(OFFSET($I$77,0,AJ$5-$I$5-$A125+1)))*$C178))</f>
        <v xml:space="preserve"> </v>
      </c>
      <c r="AK178" s="186" t="str">
        <f ca="1">IF(AK$5-$I$5&lt;$A125-1," ",IF(AK$5-$I$5+1&gt;'Primary Inputs Alt'!$C$17,0,(SUM(OFFSET($I$77,0,AK$5-$I$5-$A125+1)))*$C178))</f>
        <v xml:space="preserve"> </v>
      </c>
      <c r="AL178" s="186" t="str">
        <f ca="1">IF(AL$5-$I$5&lt;$A125-1," ",IF(AL$5-$I$5+1&gt;'Primary Inputs Alt'!$C$17,0,(SUM(OFFSET($I$77,0,AL$5-$I$5-$A125+1)))*$C178))</f>
        <v xml:space="preserve"> </v>
      </c>
      <c r="AM178" s="186" t="str">
        <f ca="1">IF(AM$5-$I$5&lt;$A125-1," ",IF(AM$5-$I$5+1&gt;'Primary Inputs Alt'!$C$17,0,(SUM(OFFSET($I$77,0,AM$5-$I$5-$A125+1)))*$C178))</f>
        <v xml:space="preserve"> </v>
      </c>
      <c r="AN178" s="186" t="str">
        <f ca="1">IF(AN$5-$I$5&lt;$A125-1," ",IF(AN$5-$I$5+1&gt;'Primary Inputs Alt'!$C$17,0,(SUM(OFFSET($I$77,0,AN$5-$I$5-$A125+1)))*$C178))</f>
        <v xml:space="preserve"> </v>
      </c>
      <c r="AO178" s="186" t="str">
        <f ca="1">IF(AO$5-$I$5&lt;$A125-1," ",IF(AO$5-$I$5+1&gt;'Primary Inputs Alt'!$C$17,0,(SUM(OFFSET($I$77,0,AO$5-$I$5-$A125+1)))*$C178))</f>
        <v xml:space="preserve"> </v>
      </c>
      <c r="AP178" s="186" t="str">
        <f ca="1">IF(AP$5-$I$5&lt;$A125-1," ",IF(AP$5-$I$5+1&gt;'Primary Inputs Alt'!$C$17,0,(SUM(OFFSET($I$77,0,AP$5-$I$5-$A125+1)))*$C178))</f>
        <v xml:space="preserve"> </v>
      </c>
      <c r="AQ178" s="186" t="str">
        <f ca="1">IF(AQ$5-$I$5&lt;$A125-1," ",IF(AQ$5-$I$5+1&gt;'Primary Inputs Alt'!$C$17,0,(SUM(OFFSET($I$77,0,AQ$5-$I$5-$A125+1)))*$C178))</f>
        <v xml:space="preserve"> </v>
      </c>
      <c r="AR178" s="186" t="str">
        <f ca="1">IF(AR$5-$I$5&lt;$A125-1," ",IF(AR$5-$I$5+1&gt;'Primary Inputs Alt'!$C$17,0,(SUM(OFFSET($I$77,0,AR$5-$I$5-$A125+1)))*$C178))</f>
        <v xml:space="preserve"> </v>
      </c>
      <c r="AS178" s="186" t="str">
        <f ca="1">IF(AS$5-$I$5&lt;$A125-1," ",IF(AS$5-$I$5+1&gt;'Primary Inputs Alt'!$C$17,0,(SUM(OFFSET($I$77,0,AS$5-$I$5-$A125+1)))*$C178))</f>
        <v xml:space="preserve"> </v>
      </c>
      <c r="AT178" s="186" t="str">
        <f ca="1">IF(AT$5-$I$5&lt;$A125-1," ",IF(AT$5-$I$5+1&gt;'Primary Inputs Alt'!$C$17,0,(SUM(OFFSET($I$77,0,AT$5-$I$5-$A125+1)))*$C178))</f>
        <v xml:space="preserve"> </v>
      </c>
      <c r="AU178" s="186" t="str">
        <f ca="1">IF(AU$5-$I$5&lt;$A125-1," ",IF(AU$5-$I$5+1&gt;'Primary Inputs Alt'!$C$17,0,(SUM(OFFSET($I$77,0,AU$5-$I$5-$A125+1)))*$C178))</f>
        <v xml:space="preserve"> </v>
      </c>
      <c r="AV178" s="186" t="str">
        <f ca="1">IF(AV$5-$I$5&lt;$A125-1," ",IF(AV$5-$I$5+1&gt;'Primary Inputs Alt'!$C$17,0,(SUM(OFFSET($I$77,0,AV$5-$I$5-$A125+1)))*$C178))</f>
        <v xml:space="preserve"> </v>
      </c>
      <c r="AW178" s="186" t="str">
        <f ca="1">IF(AW$5-$I$5&lt;$A125-1," ",IF(AW$5-$I$5+1&gt;'Primary Inputs Alt'!$C$17,0,(SUM(OFFSET($I$77,0,AW$5-$I$5-$A125+1)))*$C178))</f>
        <v xml:space="preserve"> </v>
      </c>
      <c r="AX178" s="186" t="str">
        <f ca="1">IF(AX$5-$I$5&lt;$A125-1," ",IF(AX$5-$I$5+1&gt;'Primary Inputs Alt'!$C$17,0,(SUM(OFFSET($I$77,0,AX$5-$I$5-$A125+1)))*$C178))</f>
        <v xml:space="preserve"> </v>
      </c>
      <c r="AY178" s="186" t="str">
        <f ca="1">IF(AY$5-$I$5&lt;$A125-1," ",IF(AY$5-$I$5+1&gt;'Primary Inputs Alt'!$C$17,0,(SUM(OFFSET($I$77,0,AY$5-$I$5-$A125+1)))*$C178))</f>
        <v xml:space="preserve"> </v>
      </c>
      <c r="AZ178" s="186" t="str">
        <f ca="1">IF(AZ$5-$I$5&lt;$A125-1," ",IF(AZ$5-$I$5+1&gt;'Primary Inputs Alt'!$C$17,0,(SUM(OFFSET($I$77,0,AZ$5-$I$5-$A125+1)))*$C178))</f>
        <v xml:space="preserve"> </v>
      </c>
      <c r="BA178" s="186">
        <f ca="1">IF(BA$5-$I$5&lt;$A125-1," ",IF(BA$5-$I$5+1&gt;'Primary Inputs Alt'!$C$17,0,(SUM(OFFSET($I$77,0,BA$5-$I$5-$A125+1)))*$C178))</f>
        <v>0</v>
      </c>
      <c r="BB178" s="186">
        <f ca="1">IF(BB$5-$I$5&lt;$A125-1," ",IF(BB$5-$I$5+1&gt;'Primary Inputs Alt'!$C$17,0,(SUM(OFFSET($I$77,0,BB$5-$I$5-$A125+1)))*$C178))</f>
        <v>0</v>
      </c>
      <c r="BC178" s="186">
        <f ca="1">IF(BC$5-$I$5&lt;$A125-1," ",IF(BC$5-$I$5+1&gt;'Primary Inputs Alt'!$C$17,0,(SUM(OFFSET($I$77,0,BC$5-$I$5-$A125+1)))*$C178))</f>
        <v>0</v>
      </c>
      <c r="BD178" s="186">
        <f ca="1">IF(BD$5-$I$5&lt;$A125-1," ",IF(BD$5-$I$5+1&gt;'Primary Inputs Alt'!$C$17,0,(SUM(OFFSET($I$77,0,BD$5-$I$5-$A125+1)))*$C178))</f>
        <v>0</v>
      </c>
      <c r="BE178" s="186">
        <f ca="1">IF(BE$5-$I$5&lt;$A125-1," ",IF(BE$5-$I$5+1&gt;'Primary Inputs Alt'!$C$17,0,(SUM(OFFSET($I$77,0,BE$5-$I$5-$A125+1)))*$C178))</f>
        <v>0</v>
      </c>
      <c r="BF178" s="186">
        <f ca="1">IF(BF$5-$I$5&lt;$A125-1," ",IF(BF$5-$I$5+1&gt;'Primary Inputs Alt'!$C$17,0,(SUM(OFFSET($I$77,0,BF$5-$I$5-$A125+1)))*$C178))</f>
        <v>0</v>
      </c>
    </row>
    <row r="179" spans="2:58">
      <c r="B179" s="134" t="s">
        <v>218</v>
      </c>
      <c r="C179" s="134">
        <f t="shared" ca="1" si="5"/>
        <v>0</v>
      </c>
      <c r="I179" s="186" t="str">
        <f ca="1">IF(I$5-$I$5&lt;$A126-1," ",IF(I$5-$I$5+1&gt;'Primary Inputs Alt'!$C$17,0,(SUM(OFFSET($I$77,0,I$5-$I$5-$A126+1)))*$C179))</f>
        <v xml:space="preserve"> </v>
      </c>
      <c r="J179" s="186" t="str">
        <f ca="1">IF(J$5-$I$5&lt;$A126-1," ",IF(J$5-$I$5+1&gt;'Primary Inputs Alt'!$C$17,0,(SUM(OFFSET($I$77,0,J$5-$I$5-$A126+1)))*$C179))</f>
        <v xml:space="preserve"> </v>
      </c>
      <c r="K179" s="186" t="str">
        <f ca="1">IF(K$5-$I$5&lt;$A126-1," ",IF(K$5-$I$5+1&gt;'Primary Inputs Alt'!$C$17,0,(SUM(OFFSET($I$77,0,K$5-$I$5-$A126+1)))*$C179))</f>
        <v xml:space="preserve"> </v>
      </c>
      <c r="L179" s="186" t="str">
        <f ca="1">IF(L$5-$I$5&lt;$A126-1," ",IF(L$5-$I$5+1&gt;'Primary Inputs Alt'!$C$17,0,(SUM(OFFSET($I$77,0,L$5-$I$5-$A126+1)))*$C179))</f>
        <v xml:space="preserve"> </v>
      </c>
      <c r="M179" s="186" t="str">
        <f ca="1">IF(M$5-$I$5&lt;$A126-1," ",IF(M$5-$I$5+1&gt;'Primary Inputs Alt'!$C$17,0,(SUM(OFFSET($I$77,0,M$5-$I$5-$A126+1)))*$C179))</f>
        <v xml:space="preserve"> </v>
      </c>
      <c r="N179" s="186" t="str">
        <f ca="1">IF(N$5-$I$5&lt;$A126-1," ",IF(N$5-$I$5+1&gt;'Primary Inputs Alt'!$C$17,0,(SUM(OFFSET($I$77,0,N$5-$I$5-$A126+1)))*$C179))</f>
        <v xml:space="preserve"> </v>
      </c>
      <c r="O179" s="186" t="str">
        <f ca="1">IF(O$5-$I$5&lt;$A126-1," ",IF(O$5-$I$5+1&gt;'Primary Inputs Alt'!$C$17,0,(SUM(OFFSET($I$77,0,O$5-$I$5-$A126+1)))*$C179))</f>
        <v xml:space="preserve"> </v>
      </c>
      <c r="P179" s="186" t="str">
        <f ca="1">IF(P$5-$I$5&lt;$A126-1," ",IF(P$5-$I$5+1&gt;'Primary Inputs Alt'!$C$17,0,(SUM(OFFSET($I$77,0,P$5-$I$5-$A126+1)))*$C179))</f>
        <v xml:space="preserve"> </v>
      </c>
      <c r="Q179" s="186" t="str">
        <f ca="1">IF(Q$5-$I$5&lt;$A126-1," ",IF(Q$5-$I$5+1&gt;'Primary Inputs Alt'!$C$17,0,(SUM(OFFSET($I$77,0,Q$5-$I$5-$A126+1)))*$C179))</f>
        <v xml:space="preserve"> </v>
      </c>
      <c r="R179" s="186" t="str">
        <f ca="1">IF(R$5-$I$5&lt;$A126-1," ",IF(R$5-$I$5+1&gt;'Primary Inputs Alt'!$C$17,0,(SUM(OFFSET($I$77,0,R$5-$I$5-$A126+1)))*$C179))</f>
        <v xml:space="preserve"> </v>
      </c>
      <c r="S179" s="186" t="str">
        <f ca="1">IF(S$5-$I$5&lt;$A126-1," ",IF(S$5-$I$5+1&gt;'Primary Inputs Alt'!$C$17,0,(SUM(OFFSET($I$77,0,S$5-$I$5-$A126+1)))*$C179))</f>
        <v xml:space="preserve"> </v>
      </c>
      <c r="T179" s="186" t="str">
        <f ca="1">IF(T$5-$I$5&lt;$A126-1," ",IF(T$5-$I$5+1&gt;'Primary Inputs Alt'!$C$17,0,(SUM(OFFSET($I$77,0,T$5-$I$5-$A126+1)))*$C179))</f>
        <v xml:space="preserve"> </v>
      </c>
      <c r="U179" s="186" t="str">
        <f ca="1">IF(U$5-$I$5&lt;$A126-1," ",IF(U$5-$I$5+1&gt;'Primary Inputs Alt'!$C$17,0,(SUM(OFFSET($I$77,0,U$5-$I$5-$A126+1)))*$C179))</f>
        <v xml:space="preserve"> </v>
      </c>
      <c r="V179" s="186" t="str">
        <f ca="1">IF(V$5-$I$5&lt;$A126-1," ",IF(V$5-$I$5+1&gt;'Primary Inputs Alt'!$C$17,0,(SUM(OFFSET($I$77,0,V$5-$I$5-$A126+1)))*$C179))</f>
        <v xml:space="preserve"> </v>
      </c>
      <c r="W179" s="186" t="str">
        <f ca="1">IF(W$5-$I$5&lt;$A126-1," ",IF(W$5-$I$5+1&gt;'Primary Inputs Alt'!$C$17,0,(SUM(OFFSET($I$77,0,W$5-$I$5-$A126+1)))*$C179))</f>
        <v xml:space="preserve"> </v>
      </c>
      <c r="X179" s="186" t="str">
        <f ca="1">IF(X$5-$I$5&lt;$A126-1," ",IF(X$5-$I$5+1&gt;'Primary Inputs Alt'!$C$17,0,(SUM(OFFSET($I$77,0,X$5-$I$5-$A126+1)))*$C179))</f>
        <v xml:space="preserve"> </v>
      </c>
      <c r="Y179" s="186" t="str">
        <f ca="1">IF(Y$5-$I$5&lt;$A126-1," ",IF(Y$5-$I$5+1&gt;'Primary Inputs Alt'!$C$17,0,(SUM(OFFSET($I$77,0,Y$5-$I$5-$A126+1)))*$C179))</f>
        <v xml:space="preserve"> </v>
      </c>
      <c r="Z179" s="186" t="str">
        <f ca="1">IF(Z$5-$I$5&lt;$A126-1," ",IF(Z$5-$I$5+1&gt;'Primary Inputs Alt'!$C$17,0,(SUM(OFFSET($I$77,0,Z$5-$I$5-$A126+1)))*$C179))</f>
        <v xml:space="preserve"> </v>
      </c>
      <c r="AA179" s="186" t="str">
        <f ca="1">IF(AA$5-$I$5&lt;$A126-1," ",IF(AA$5-$I$5+1&gt;'Primary Inputs Alt'!$C$17,0,(SUM(OFFSET($I$77,0,AA$5-$I$5-$A126+1)))*$C179))</f>
        <v xml:space="preserve"> </v>
      </c>
      <c r="AB179" s="186" t="str">
        <f ca="1">IF(AB$5-$I$5&lt;$A126-1," ",IF(AB$5-$I$5+1&gt;'Primary Inputs Alt'!$C$17,0,(SUM(OFFSET($I$77,0,AB$5-$I$5-$A126+1)))*$C179))</f>
        <v xml:space="preserve"> </v>
      </c>
      <c r="AC179" s="186" t="str">
        <f ca="1">IF(AC$5-$I$5&lt;$A126-1," ",IF(AC$5-$I$5+1&gt;'Primary Inputs Alt'!$C$17,0,(SUM(OFFSET($I$77,0,AC$5-$I$5-$A126+1)))*$C179))</f>
        <v xml:space="preserve"> </v>
      </c>
      <c r="AD179" s="186" t="str">
        <f ca="1">IF(AD$5-$I$5&lt;$A126-1," ",IF(AD$5-$I$5+1&gt;'Primary Inputs Alt'!$C$17,0,(SUM(OFFSET($I$77,0,AD$5-$I$5-$A126+1)))*$C179))</f>
        <v xml:space="preserve"> </v>
      </c>
      <c r="AE179" s="186" t="str">
        <f ca="1">IF(AE$5-$I$5&lt;$A126-1," ",IF(AE$5-$I$5+1&gt;'Primary Inputs Alt'!$C$17,0,(SUM(OFFSET($I$77,0,AE$5-$I$5-$A126+1)))*$C179))</f>
        <v xml:space="preserve"> </v>
      </c>
      <c r="AF179" s="186" t="str">
        <f ca="1">IF(AF$5-$I$5&lt;$A126-1," ",IF(AF$5-$I$5+1&gt;'Primary Inputs Alt'!$C$17,0,(SUM(OFFSET($I$77,0,AF$5-$I$5-$A126+1)))*$C179))</f>
        <v xml:space="preserve"> </v>
      </c>
      <c r="AG179" s="186" t="str">
        <f ca="1">IF(AG$5-$I$5&lt;$A126-1," ",IF(AG$5-$I$5+1&gt;'Primary Inputs Alt'!$C$17,0,(SUM(OFFSET($I$77,0,AG$5-$I$5-$A126+1)))*$C179))</f>
        <v xml:space="preserve"> </v>
      </c>
      <c r="AH179" s="186" t="str">
        <f ca="1">IF(AH$5-$I$5&lt;$A126-1," ",IF(AH$5-$I$5+1&gt;'Primary Inputs Alt'!$C$17,0,(SUM(OFFSET($I$77,0,AH$5-$I$5-$A126+1)))*$C179))</f>
        <v xml:space="preserve"> </v>
      </c>
      <c r="AI179" s="186" t="str">
        <f ca="1">IF(AI$5-$I$5&lt;$A126-1," ",IF(AI$5-$I$5+1&gt;'Primary Inputs Alt'!$C$17,0,(SUM(OFFSET($I$77,0,AI$5-$I$5-$A126+1)))*$C179))</f>
        <v xml:space="preserve"> </v>
      </c>
      <c r="AJ179" s="186" t="str">
        <f ca="1">IF(AJ$5-$I$5&lt;$A126-1," ",IF(AJ$5-$I$5+1&gt;'Primary Inputs Alt'!$C$17,0,(SUM(OFFSET($I$77,0,AJ$5-$I$5-$A126+1)))*$C179))</f>
        <v xml:space="preserve"> </v>
      </c>
      <c r="AK179" s="186" t="str">
        <f ca="1">IF(AK$5-$I$5&lt;$A126-1," ",IF(AK$5-$I$5+1&gt;'Primary Inputs Alt'!$C$17,0,(SUM(OFFSET($I$77,0,AK$5-$I$5-$A126+1)))*$C179))</f>
        <v xml:space="preserve"> </v>
      </c>
      <c r="AL179" s="186" t="str">
        <f ca="1">IF(AL$5-$I$5&lt;$A126-1," ",IF(AL$5-$I$5+1&gt;'Primary Inputs Alt'!$C$17,0,(SUM(OFFSET($I$77,0,AL$5-$I$5-$A126+1)))*$C179))</f>
        <v xml:space="preserve"> </v>
      </c>
      <c r="AM179" s="186" t="str">
        <f ca="1">IF(AM$5-$I$5&lt;$A126-1," ",IF(AM$5-$I$5+1&gt;'Primary Inputs Alt'!$C$17,0,(SUM(OFFSET($I$77,0,AM$5-$I$5-$A126+1)))*$C179))</f>
        <v xml:space="preserve"> </v>
      </c>
      <c r="AN179" s="186" t="str">
        <f ca="1">IF(AN$5-$I$5&lt;$A126-1," ",IF(AN$5-$I$5+1&gt;'Primary Inputs Alt'!$C$17,0,(SUM(OFFSET($I$77,0,AN$5-$I$5-$A126+1)))*$C179))</f>
        <v xml:space="preserve"> </v>
      </c>
      <c r="AO179" s="186" t="str">
        <f ca="1">IF(AO$5-$I$5&lt;$A126-1," ",IF(AO$5-$I$5+1&gt;'Primary Inputs Alt'!$C$17,0,(SUM(OFFSET($I$77,0,AO$5-$I$5-$A126+1)))*$C179))</f>
        <v xml:space="preserve"> </v>
      </c>
      <c r="AP179" s="186" t="str">
        <f ca="1">IF(AP$5-$I$5&lt;$A126-1," ",IF(AP$5-$I$5+1&gt;'Primary Inputs Alt'!$C$17,0,(SUM(OFFSET($I$77,0,AP$5-$I$5-$A126+1)))*$C179))</f>
        <v xml:space="preserve"> </v>
      </c>
      <c r="AQ179" s="186" t="str">
        <f ca="1">IF(AQ$5-$I$5&lt;$A126-1," ",IF(AQ$5-$I$5+1&gt;'Primary Inputs Alt'!$C$17,0,(SUM(OFFSET($I$77,0,AQ$5-$I$5-$A126+1)))*$C179))</f>
        <v xml:space="preserve"> </v>
      </c>
      <c r="AR179" s="186" t="str">
        <f ca="1">IF(AR$5-$I$5&lt;$A126-1," ",IF(AR$5-$I$5+1&gt;'Primary Inputs Alt'!$C$17,0,(SUM(OFFSET($I$77,0,AR$5-$I$5-$A126+1)))*$C179))</f>
        <v xml:space="preserve"> </v>
      </c>
      <c r="AS179" s="186" t="str">
        <f ca="1">IF(AS$5-$I$5&lt;$A126-1," ",IF(AS$5-$I$5+1&gt;'Primary Inputs Alt'!$C$17,0,(SUM(OFFSET($I$77,0,AS$5-$I$5-$A126+1)))*$C179))</f>
        <v xml:space="preserve"> </v>
      </c>
      <c r="AT179" s="186" t="str">
        <f ca="1">IF(AT$5-$I$5&lt;$A126-1," ",IF(AT$5-$I$5+1&gt;'Primary Inputs Alt'!$C$17,0,(SUM(OFFSET($I$77,0,AT$5-$I$5-$A126+1)))*$C179))</f>
        <v xml:space="preserve"> </v>
      </c>
      <c r="AU179" s="186" t="str">
        <f ca="1">IF(AU$5-$I$5&lt;$A126-1," ",IF(AU$5-$I$5+1&gt;'Primary Inputs Alt'!$C$17,0,(SUM(OFFSET($I$77,0,AU$5-$I$5-$A126+1)))*$C179))</f>
        <v xml:space="preserve"> </v>
      </c>
      <c r="AV179" s="186" t="str">
        <f ca="1">IF(AV$5-$I$5&lt;$A126-1," ",IF(AV$5-$I$5+1&gt;'Primary Inputs Alt'!$C$17,0,(SUM(OFFSET($I$77,0,AV$5-$I$5-$A126+1)))*$C179))</f>
        <v xml:space="preserve"> </v>
      </c>
      <c r="AW179" s="186" t="str">
        <f ca="1">IF(AW$5-$I$5&lt;$A126-1," ",IF(AW$5-$I$5+1&gt;'Primary Inputs Alt'!$C$17,0,(SUM(OFFSET($I$77,0,AW$5-$I$5-$A126+1)))*$C179))</f>
        <v xml:space="preserve"> </v>
      </c>
      <c r="AX179" s="186" t="str">
        <f ca="1">IF(AX$5-$I$5&lt;$A126-1," ",IF(AX$5-$I$5+1&gt;'Primary Inputs Alt'!$C$17,0,(SUM(OFFSET($I$77,0,AX$5-$I$5-$A126+1)))*$C179))</f>
        <v xml:space="preserve"> </v>
      </c>
      <c r="AY179" s="186" t="str">
        <f ca="1">IF(AY$5-$I$5&lt;$A126-1," ",IF(AY$5-$I$5+1&gt;'Primary Inputs Alt'!$C$17,0,(SUM(OFFSET($I$77,0,AY$5-$I$5-$A126+1)))*$C179))</f>
        <v xml:space="preserve"> </v>
      </c>
      <c r="AZ179" s="186" t="str">
        <f ca="1">IF(AZ$5-$I$5&lt;$A126-1," ",IF(AZ$5-$I$5+1&gt;'Primary Inputs Alt'!$C$17,0,(SUM(OFFSET($I$77,0,AZ$5-$I$5-$A126+1)))*$C179))</f>
        <v xml:space="preserve"> </v>
      </c>
      <c r="BA179" s="186" t="str">
        <f ca="1">IF(BA$5-$I$5&lt;$A126-1," ",IF(BA$5-$I$5+1&gt;'Primary Inputs Alt'!$C$17,0,(SUM(OFFSET($I$77,0,BA$5-$I$5-$A126+1)))*$C179))</f>
        <v xml:space="preserve"> </v>
      </c>
      <c r="BB179" s="186">
        <f ca="1">IF(BB$5-$I$5&lt;$A126-1," ",IF(BB$5-$I$5+1&gt;'Primary Inputs Alt'!$C$17,0,(SUM(OFFSET($I$77,0,BB$5-$I$5-$A126+1)))*$C179))</f>
        <v>0</v>
      </c>
      <c r="BC179" s="186">
        <f ca="1">IF(BC$5-$I$5&lt;$A126-1," ",IF(BC$5-$I$5+1&gt;'Primary Inputs Alt'!$C$17,0,(SUM(OFFSET($I$77,0,BC$5-$I$5-$A126+1)))*$C179))</f>
        <v>0</v>
      </c>
      <c r="BD179" s="186">
        <f ca="1">IF(BD$5-$I$5&lt;$A126-1," ",IF(BD$5-$I$5+1&gt;'Primary Inputs Alt'!$C$17,0,(SUM(OFFSET($I$77,0,BD$5-$I$5-$A126+1)))*$C179))</f>
        <v>0</v>
      </c>
      <c r="BE179" s="186">
        <f ca="1">IF(BE$5-$I$5&lt;$A126-1," ",IF(BE$5-$I$5+1&gt;'Primary Inputs Alt'!$C$17,0,(SUM(OFFSET($I$77,0,BE$5-$I$5-$A126+1)))*$C179))</f>
        <v>0</v>
      </c>
      <c r="BF179" s="186">
        <f ca="1">IF(BF$5-$I$5&lt;$A126-1," ",IF(BF$5-$I$5+1&gt;'Primary Inputs Alt'!$C$17,0,(SUM(OFFSET($I$77,0,BF$5-$I$5-$A126+1)))*$C179))</f>
        <v>0</v>
      </c>
    </row>
    <row r="180" spans="2:58">
      <c r="B180" s="134" t="s">
        <v>219</v>
      </c>
      <c r="C180" s="134">
        <f t="shared" ca="1" si="5"/>
        <v>0</v>
      </c>
      <c r="I180" s="186" t="str">
        <f ca="1">IF(I$5-$I$5&lt;$A127-1," ",IF(I$5-$I$5+1&gt;'Primary Inputs Alt'!$C$17,0,(SUM(OFFSET($I$77,0,I$5-$I$5-$A127+1)))*$C180))</f>
        <v xml:space="preserve"> </v>
      </c>
      <c r="J180" s="186" t="str">
        <f ca="1">IF(J$5-$I$5&lt;$A127-1," ",IF(J$5-$I$5+1&gt;'Primary Inputs Alt'!$C$17,0,(SUM(OFFSET($I$77,0,J$5-$I$5-$A127+1)))*$C180))</f>
        <v xml:space="preserve"> </v>
      </c>
      <c r="K180" s="186" t="str">
        <f ca="1">IF(K$5-$I$5&lt;$A127-1," ",IF(K$5-$I$5+1&gt;'Primary Inputs Alt'!$C$17,0,(SUM(OFFSET($I$77,0,K$5-$I$5-$A127+1)))*$C180))</f>
        <v xml:space="preserve"> </v>
      </c>
      <c r="L180" s="186" t="str">
        <f ca="1">IF(L$5-$I$5&lt;$A127-1," ",IF(L$5-$I$5+1&gt;'Primary Inputs Alt'!$C$17,0,(SUM(OFFSET($I$77,0,L$5-$I$5-$A127+1)))*$C180))</f>
        <v xml:space="preserve"> </v>
      </c>
      <c r="M180" s="186" t="str">
        <f ca="1">IF(M$5-$I$5&lt;$A127-1," ",IF(M$5-$I$5+1&gt;'Primary Inputs Alt'!$C$17,0,(SUM(OFFSET($I$77,0,M$5-$I$5-$A127+1)))*$C180))</f>
        <v xml:space="preserve"> </v>
      </c>
      <c r="N180" s="186" t="str">
        <f ca="1">IF(N$5-$I$5&lt;$A127-1," ",IF(N$5-$I$5+1&gt;'Primary Inputs Alt'!$C$17,0,(SUM(OFFSET($I$77,0,N$5-$I$5-$A127+1)))*$C180))</f>
        <v xml:space="preserve"> </v>
      </c>
      <c r="O180" s="186" t="str">
        <f ca="1">IF(O$5-$I$5&lt;$A127-1," ",IF(O$5-$I$5+1&gt;'Primary Inputs Alt'!$C$17,0,(SUM(OFFSET($I$77,0,O$5-$I$5-$A127+1)))*$C180))</f>
        <v xml:space="preserve"> </v>
      </c>
      <c r="P180" s="186" t="str">
        <f ca="1">IF(P$5-$I$5&lt;$A127-1," ",IF(P$5-$I$5+1&gt;'Primary Inputs Alt'!$C$17,0,(SUM(OFFSET($I$77,0,P$5-$I$5-$A127+1)))*$C180))</f>
        <v xml:space="preserve"> </v>
      </c>
      <c r="Q180" s="186" t="str">
        <f ca="1">IF(Q$5-$I$5&lt;$A127-1," ",IF(Q$5-$I$5+1&gt;'Primary Inputs Alt'!$C$17,0,(SUM(OFFSET($I$77,0,Q$5-$I$5-$A127+1)))*$C180))</f>
        <v xml:space="preserve"> </v>
      </c>
      <c r="R180" s="186" t="str">
        <f ca="1">IF(R$5-$I$5&lt;$A127-1," ",IF(R$5-$I$5+1&gt;'Primary Inputs Alt'!$C$17,0,(SUM(OFFSET($I$77,0,R$5-$I$5-$A127+1)))*$C180))</f>
        <v xml:space="preserve"> </v>
      </c>
      <c r="S180" s="186" t="str">
        <f ca="1">IF(S$5-$I$5&lt;$A127-1," ",IF(S$5-$I$5+1&gt;'Primary Inputs Alt'!$C$17,0,(SUM(OFFSET($I$77,0,S$5-$I$5-$A127+1)))*$C180))</f>
        <v xml:space="preserve"> </v>
      </c>
      <c r="T180" s="186" t="str">
        <f ca="1">IF(T$5-$I$5&lt;$A127-1," ",IF(T$5-$I$5+1&gt;'Primary Inputs Alt'!$C$17,0,(SUM(OFFSET($I$77,0,T$5-$I$5-$A127+1)))*$C180))</f>
        <v xml:space="preserve"> </v>
      </c>
      <c r="U180" s="186" t="str">
        <f ca="1">IF(U$5-$I$5&lt;$A127-1," ",IF(U$5-$I$5+1&gt;'Primary Inputs Alt'!$C$17,0,(SUM(OFFSET($I$77,0,U$5-$I$5-$A127+1)))*$C180))</f>
        <v xml:space="preserve"> </v>
      </c>
      <c r="V180" s="186" t="str">
        <f ca="1">IF(V$5-$I$5&lt;$A127-1," ",IF(V$5-$I$5+1&gt;'Primary Inputs Alt'!$C$17,0,(SUM(OFFSET($I$77,0,V$5-$I$5-$A127+1)))*$C180))</f>
        <v xml:space="preserve"> </v>
      </c>
      <c r="W180" s="186" t="str">
        <f ca="1">IF(W$5-$I$5&lt;$A127-1," ",IF(W$5-$I$5+1&gt;'Primary Inputs Alt'!$C$17,0,(SUM(OFFSET($I$77,0,W$5-$I$5-$A127+1)))*$C180))</f>
        <v xml:space="preserve"> </v>
      </c>
      <c r="X180" s="186" t="str">
        <f ca="1">IF(X$5-$I$5&lt;$A127-1," ",IF(X$5-$I$5+1&gt;'Primary Inputs Alt'!$C$17,0,(SUM(OFFSET($I$77,0,X$5-$I$5-$A127+1)))*$C180))</f>
        <v xml:space="preserve"> </v>
      </c>
      <c r="Y180" s="186" t="str">
        <f ca="1">IF(Y$5-$I$5&lt;$A127-1," ",IF(Y$5-$I$5+1&gt;'Primary Inputs Alt'!$C$17,0,(SUM(OFFSET($I$77,0,Y$5-$I$5-$A127+1)))*$C180))</f>
        <v xml:space="preserve"> </v>
      </c>
      <c r="Z180" s="186" t="str">
        <f ca="1">IF(Z$5-$I$5&lt;$A127-1," ",IF(Z$5-$I$5+1&gt;'Primary Inputs Alt'!$C$17,0,(SUM(OFFSET($I$77,0,Z$5-$I$5-$A127+1)))*$C180))</f>
        <v xml:space="preserve"> </v>
      </c>
      <c r="AA180" s="186" t="str">
        <f ca="1">IF(AA$5-$I$5&lt;$A127-1," ",IF(AA$5-$I$5+1&gt;'Primary Inputs Alt'!$C$17,0,(SUM(OFFSET($I$77,0,AA$5-$I$5-$A127+1)))*$C180))</f>
        <v xml:space="preserve"> </v>
      </c>
      <c r="AB180" s="186" t="str">
        <f ca="1">IF(AB$5-$I$5&lt;$A127-1," ",IF(AB$5-$I$5+1&gt;'Primary Inputs Alt'!$C$17,0,(SUM(OFFSET($I$77,0,AB$5-$I$5-$A127+1)))*$C180))</f>
        <v xml:space="preserve"> </v>
      </c>
      <c r="AC180" s="186" t="str">
        <f ca="1">IF(AC$5-$I$5&lt;$A127-1," ",IF(AC$5-$I$5+1&gt;'Primary Inputs Alt'!$C$17,0,(SUM(OFFSET($I$77,0,AC$5-$I$5-$A127+1)))*$C180))</f>
        <v xml:space="preserve"> </v>
      </c>
      <c r="AD180" s="186" t="str">
        <f ca="1">IF(AD$5-$I$5&lt;$A127-1," ",IF(AD$5-$I$5+1&gt;'Primary Inputs Alt'!$C$17,0,(SUM(OFFSET($I$77,0,AD$5-$I$5-$A127+1)))*$C180))</f>
        <v xml:space="preserve"> </v>
      </c>
      <c r="AE180" s="186" t="str">
        <f ca="1">IF(AE$5-$I$5&lt;$A127-1," ",IF(AE$5-$I$5+1&gt;'Primary Inputs Alt'!$C$17,0,(SUM(OFFSET($I$77,0,AE$5-$I$5-$A127+1)))*$C180))</f>
        <v xml:space="preserve"> </v>
      </c>
      <c r="AF180" s="186" t="str">
        <f ca="1">IF(AF$5-$I$5&lt;$A127-1," ",IF(AF$5-$I$5+1&gt;'Primary Inputs Alt'!$C$17,0,(SUM(OFFSET($I$77,0,AF$5-$I$5-$A127+1)))*$C180))</f>
        <v xml:space="preserve"> </v>
      </c>
      <c r="AG180" s="186" t="str">
        <f ca="1">IF(AG$5-$I$5&lt;$A127-1," ",IF(AG$5-$I$5+1&gt;'Primary Inputs Alt'!$C$17,0,(SUM(OFFSET($I$77,0,AG$5-$I$5-$A127+1)))*$C180))</f>
        <v xml:space="preserve"> </v>
      </c>
      <c r="AH180" s="186" t="str">
        <f ca="1">IF(AH$5-$I$5&lt;$A127-1," ",IF(AH$5-$I$5+1&gt;'Primary Inputs Alt'!$C$17,0,(SUM(OFFSET($I$77,0,AH$5-$I$5-$A127+1)))*$C180))</f>
        <v xml:space="preserve"> </v>
      </c>
      <c r="AI180" s="186" t="str">
        <f ca="1">IF(AI$5-$I$5&lt;$A127-1," ",IF(AI$5-$I$5+1&gt;'Primary Inputs Alt'!$C$17,0,(SUM(OFFSET($I$77,0,AI$5-$I$5-$A127+1)))*$C180))</f>
        <v xml:space="preserve"> </v>
      </c>
      <c r="AJ180" s="186" t="str">
        <f ca="1">IF(AJ$5-$I$5&lt;$A127-1," ",IF(AJ$5-$I$5+1&gt;'Primary Inputs Alt'!$C$17,0,(SUM(OFFSET($I$77,0,AJ$5-$I$5-$A127+1)))*$C180))</f>
        <v xml:space="preserve"> </v>
      </c>
      <c r="AK180" s="186" t="str">
        <f ca="1">IF(AK$5-$I$5&lt;$A127-1," ",IF(AK$5-$I$5+1&gt;'Primary Inputs Alt'!$C$17,0,(SUM(OFFSET($I$77,0,AK$5-$I$5-$A127+1)))*$C180))</f>
        <v xml:space="preserve"> </v>
      </c>
      <c r="AL180" s="186" t="str">
        <f ca="1">IF(AL$5-$I$5&lt;$A127-1," ",IF(AL$5-$I$5+1&gt;'Primary Inputs Alt'!$C$17,0,(SUM(OFFSET($I$77,0,AL$5-$I$5-$A127+1)))*$C180))</f>
        <v xml:space="preserve"> </v>
      </c>
      <c r="AM180" s="186" t="str">
        <f ca="1">IF(AM$5-$I$5&lt;$A127-1," ",IF(AM$5-$I$5+1&gt;'Primary Inputs Alt'!$C$17,0,(SUM(OFFSET($I$77,0,AM$5-$I$5-$A127+1)))*$C180))</f>
        <v xml:space="preserve"> </v>
      </c>
      <c r="AN180" s="186" t="str">
        <f ca="1">IF(AN$5-$I$5&lt;$A127-1," ",IF(AN$5-$I$5+1&gt;'Primary Inputs Alt'!$C$17,0,(SUM(OFFSET($I$77,0,AN$5-$I$5-$A127+1)))*$C180))</f>
        <v xml:space="preserve"> </v>
      </c>
      <c r="AO180" s="186" t="str">
        <f ca="1">IF(AO$5-$I$5&lt;$A127-1," ",IF(AO$5-$I$5+1&gt;'Primary Inputs Alt'!$C$17,0,(SUM(OFFSET($I$77,0,AO$5-$I$5-$A127+1)))*$C180))</f>
        <v xml:space="preserve"> </v>
      </c>
      <c r="AP180" s="186" t="str">
        <f ca="1">IF(AP$5-$I$5&lt;$A127-1," ",IF(AP$5-$I$5+1&gt;'Primary Inputs Alt'!$C$17,0,(SUM(OFFSET($I$77,0,AP$5-$I$5-$A127+1)))*$C180))</f>
        <v xml:space="preserve"> </v>
      </c>
      <c r="AQ180" s="186" t="str">
        <f ca="1">IF(AQ$5-$I$5&lt;$A127-1," ",IF(AQ$5-$I$5+1&gt;'Primary Inputs Alt'!$C$17,0,(SUM(OFFSET($I$77,0,AQ$5-$I$5-$A127+1)))*$C180))</f>
        <v xml:space="preserve"> </v>
      </c>
      <c r="AR180" s="186" t="str">
        <f ca="1">IF(AR$5-$I$5&lt;$A127-1," ",IF(AR$5-$I$5+1&gt;'Primary Inputs Alt'!$C$17,0,(SUM(OFFSET($I$77,0,AR$5-$I$5-$A127+1)))*$C180))</f>
        <v xml:space="preserve"> </v>
      </c>
      <c r="AS180" s="186" t="str">
        <f ca="1">IF(AS$5-$I$5&lt;$A127-1," ",IF(AS$5-$I$5+1&gt;'Primary Inputs Alt'!$C$17,0,(SUM(OFFSET($I$77,0,AS$5-$I$5-$A127+1)))*$C180))</f>
        <v xml:space="preserve"> </v>
      </c>
      <c r="AT180" s="186" t="str">
        <f ca="1">IF(AT$5-$I$5&lt;$A127-1," ",IF(AT$5-$I$5+1&gt;'Primary Inputs Alt'!$C$17,0,(SUM(OFFSET($I$77,0,AT$5-$I$5-$A127+1)))*$C180))</f>
        <v xml:space="preserve"> </v>
      </c>
      <c r="AU180" s="186" t="str">
        <f ca="1">IF(AU$5-$I$5&lt;$A127-1," ",IF(AU$5-$I$5+1&gt;'Primary Inputs Alt'!$C$17,0,(SUM(OFFSET($I$77,0,AU$5-$I$5-$A127+1)))*$C180))</f>
        <v xml:space="preserve"> </v>
      </c>
      <c r="AV180" s="186" t="str">
        <f ca="1">IF(AV$5-$I$5&lt;$A127-1," ",IF(AV$5-$I$5+1&gt;'Primary Inputs Alt'!$C$17,0,(SUM(OFFSET($I$77,0,AV$5-$I$5-$A127+1)))*$C180))</f>
        <v xml:space="preserve"> </v>
      </c>
      <c r="AW180" s="186" t="str">
        <f ca="1">IF(AW$5-$I$5&lt;$A127-1," ",IF(AW$5-$I$5+1&gt;'Primary Inputs Alt'!$C$17,0,(SUM(OFFSET($I$77,0,AW$5-$I$5-$A127+1)))*$C180))</f>
        <v xml:space="preserve"> </v>
      </c>
      <c r="AX180" s="186" t="str">
        <f ca="1">IF(AX$5-$I$5&lt;$A127-1," ",IF(AX$5-$I$5+1&gt;'Primary Inputs Alt'!$C$17,0,(SUM(OFFSET($I$77,0,AX$5-$I$5-$A127+1)))*$C180))</f>
        <v xml:space="preserve"> </v>
      </c>
      <c r="AY180" s="186" t="str">
        <f ca="1">IF(AY$5-$I$5&lt;$A127-1," ",IF(AY$5-$I$5+1&gt;'Primary Inputs Alt'!$C$17,0,(SUM(OFFSET($I$77,0,AY$5-$I$5-$A127+1)))*$C180))</f>
        <v xml:space="preserve"> </v>
      </c>
      <c r="AZ180" s="186" t="str">
        <f ca="1">IF(AZ$5-$I$5&lt;$A127-1," ",IF(AZ$5-$I$5+1&gt;'Primary Inputs Alt'!$C$17,0,(SUM(OFFSET($I$77,0,AZ$5-$I$5-$A127+1)))*$C180))</f>
        <v xml:space="preserve"> </v>
      </c>
      <c r="BA180" s="186" t="str">
        <f ca="1">IF(BA$5-$I$5&lt;$A127-1," ",IF(BA$5-$I$5+1&gt;'Primary Inputs Alt'!$C$17,0,(SUM(OFFSET($I$77,0,BA$5-$I$5-$A127+1)))*$C180))</f>
        <v xml:space="preserve"> </v>
      </c>
      <c r="BB180" s="186" t="str">
        <f ca="1">IF(BB$5-$I$5&lt;$A127-1," ",IF(BB$5-$I$5+1&gt;'Primary Inputs Alt'!$C$17,0,(SUM(OFFSET($I$77,0,BB$5-$I$5-$A127+1)))*$C180))</f>
        <v xml:space="preserve"> </v>
      </c>
      <c r="BC180" s="186">
        <f ca="1">IF(BC$5-$I$5&lt;$A127-1," ",IF(BC$5-$I$5+1&gt;'Primary Inputs Alt'!$C$17,0,(SUM(OFFSET($I$77,0,BC$5-$I$5-$A127+1)))*$C180))</f>
        <v>0</v>
      </c>
      <c r="BD180" s="186">
        <f ca="1">IF(BD$5-$I$5&lt;$A127-1," ",IF(BD$5-$I$5+1&gt;'Primary Inputs Alt'!$C$17,0,(SUM(OFFSET($I$77,0,BD$5-$I$5-$A127+1)))*$C180))</f>
        <v>0</v>
      </c>
      <c r="BE180" s="186">
        <f ca="1">IF(BE$5-$I$5&lt;$A127-1," ",IF(BE$5-$I$5+1&gt;'Primary Inputs Alt'!$C$17,0,(SUM(OFFSET($I$77,0,BE$5-$I$5-$A127+1)))*$C180))</f>
        <v>0</v>
      </c>
      <c r="BF180" s="186">
        <f ca="1">IF(BF$5-$I$5&lt;$A127-1," ",IF(BF$5-$I$5+1&gt;'Primary Inputs Alt'!$C$17,0,(SUM(OFFSET($I$77,0,BF$5-$I$5-$A127+1)))*$C180))</f>
        <v>0</v>
      </c>
    </row>
    <row r="181" spans="2:58">
      <c r="B181" s="134" t="s">
        <v>220</v>
      </c>
      <c r="C181" s="134">
        <f t="shared" ca="1" si="5"/>
        <v>0</v>
      </c>
      <c r="I181" s="186" t="str">
        <f ca="1">IF(I$5-$I$5&lt;$A128-1," ",IF(I$5-$I$5+1&gt;'Primary Inputs Alt'!$C$17,0,(SUM(OFFSET($I$77,0,I$5-$I$5-$A128+1)))*$C181))</f>
        <v xml:space="preserve"> </v>
      </c>
      <c r="J181" s="186" t="str">
        <f ca="1">IF(J$5-$I$5&lt;$A128-1," ",IF(J$5-$I$5+1&gt;'Primary Inputs Alt'!$C$17,0,(SUM(OFFSET($I$77,0,J$5-$I$5-$A128+1)))*$C181))</f>
        <v xml:space="preserve"> </v>
      </c>
      <c r="K181" s="186" t="str">
        <f ca="1">IF(K$5-$I$5&lt;$A128-1," ",IF(K$5-$I$5+1&gt;'Primary Inputs Alt'!$C$17,0,(SUM(OFFSET($I$77,0,K$5-$I$5-$A128+1)))*$C181))</f>
        <v xml:space="preserve"> </v>
      </c>
      <c r="L181" s="186" t="str">
        <f ca="1">IF(L$5-$I$5&lt;$A128-1," ",IF(L$5-$I$5+1&gt;'Primary Inputs Alt'!$C$17,0,(SUM(OFFSET($I$77,0,L$5-$I$5-$A128+1)))*$C181))</f>
        <v xml:space="preserve"> </v>
      </c>
      <c r="M181" s="186" t="str">
        <f ca="1">IF(M$5-$I$5&lt;$A128-1," ",IF(M$5-$I$5+1&gt;'Primary Inputs Alt'!$C$17,0,(SUM(OFFSET($I$77,0,M$5-$I$5-$A128+1)))*$C181))</f>
        <v xml:space="preserve"> </v>
      </c>
      <c r="N181" s="186" t="str">
        <f ca="1">IF(N$5-$I$5&lt;$A128-1," ",IF(N$5-$I$5+1&gt;'Primary Inputs Alt'!$C$17,0,(SUM(OFFSET($I$77,0,N$5-$I$5-$A128+1)))*$C181))</f>
        <v xml:space="preserve"> </v>
      </c>
      <c r="O181" s="186" t="str">
        <f ca="1">IF(O$5-$I$5&lt;$A128-1," ",IF(O$5-$I$5+1&gt;'Primary Inputs Alt'!$C$17,0,(SUM(OFFSET($I$77,0,O$5-$I$5-$A128+1)))*$C181))</f>
        <v xml:space="preserve"> </v>
      </c>
      <c r="P181" s="186" t="str">
        <f ca="1">IF(P$5-$I$5&lt;$A128-1," ",IF(P$5-$I$5+1&gt;'Primary Inputs Alt'!$C$17,0,(SUM(OFFSET($I$77,0,P$5-$I$5-$A128+1)))*$C181))</f>
        <v xml:space="preserve"> </v>
      </c>
      <c r="Q181" s="186" t="str">
        <f ca="1">IF(Q$5-$I$5&lt;$A128-1," ",IF(Q$5-$I$5+1&gt;'Primary Inputs Alt'!$C$17,0,(SUM(OFFSET($I$77,0,Q$5-$I$5-$A128+1)))*$C181))</f>
        <v xml:space="preserve"> </v>
      </c>
      <c r="R181" s="186" t="str">
        <f ca="1">IF(R$5-$I$5&lt;$A128-1," ",IF(R$5-$I$5+1&gt;'Primary Inputs Alt'!$C$17,0,(SUM(OFFSET($I$77,0,R$5-$I$5-$A128+1)))*$C181))</f>
        <v xml:space="preserve"> </v>
      </c>
      <c r="S181" s="186" t="str">
        <f ca="1">IF(S$5-$I$5&lt;$A128-1," ",IF(S$5-$I$5+1&gt;'Primary Inputs Alt'!$C$17,0,(SUM(OFFSET($I$77,0,S$5-$I$5-$A128+1)))*$C181))</f>
        <v xml:space="preserve"> </v>
      </c>
      <c r="T181" s="186" t="str">
        <f ca="1">IF(T$5-$I$5&lt;$A128-1," ",IF(T$5-$I$5+1&gt;'Primary Inputs Alt'!$C$17,0,(SUM(OFFSET($I$77,0,T$5-$I$5-$A128+1)))*$C181))</f>
        <v xml:space="preserve"> </v>
      </c>
      <c r="U181" s="186" t="str">
        <f ca="1">IF(U$5-$I$5&lt;$A128-1," ",IF(U$5-$I$5+1&gt;'Primary Inputs Alt'!$C$17,0,(SUM(OFFSET($I$77,0,U$5-$I$5-$A128+1)))*$C181))</f>
        <v xml:space="preserve"> </v>
      </c>
      <c r="V181" s="186" t="str">
        <f ca="1">IF(V$5-$I$5&lt;$A128-1," ",IF(V$5-$I$5+1&gt;'Primary Inputs Alt'!$C$17,0,(SUM(OFFSET($I$77,0,V$5-$I$5-$A128+1)))*$C181))</f>
        <v xml:space="preserve"> </v>
      </c>
      <c r="W181" s="186" t="str">
        <f ca="1">IF(W$5-$I$5&lt;$A128-1," ",IF(W$5-$I$5+1&gt;'Primary Inputs Alt'!$C$17,0,(SUM(OFFSET($I$77,0,W$5-$I$5-$A128+1)))*$C181))</f>
        <v xml:space="preserve"> </v>
      </c>
      <c r="X181" s="186" t="str">
        <f ca="1">IF(X$5-$I$5&lt;$A128-1," ",IF(X$5-$I$5+1&gt;'Primary Inputs Alt'!$C$17,0,(SUM(OFFSET($I$77,0,X$5-$I$5-$A128+1)))*$C181))</f>
        <v xml:space="preserve"> </v>
      </c>
      <c r="Y181" s="186" t="str">
        <f ca="1">IF(Y$5-$I$5&lt;$A128-1," ",IF(Y$5-$I$5+1&gt;'Primary Inputs Alt'!$C$17,0,(SUM(OFFSET($I$77,0,Y$5-$I$5-$A128+1)))*$C181))</f>
        <v xml:space="preserve"> </v>
      </c>
      <c r="Z181" s="186" t="str">
        <f ca="1">IF(Z$5-$I$5&lt;$A128-1," ",IF(Z$5-$I$5+1&gt;'Primary Inputs Alt'!$C$17,0,(SUM(OFFSET($I$77,0,Z$5-$I$5-$A128+1)))*$C181))</f>
        <v xml:space="preserve"> </v>
      </c>
      <c r="AA181" s="186" t="str">
        <f ca="1">IF(AA$5-$I$5&lt;$A128-1," ",IF(AA$5-$I$5+1&gt;'Primary Inputs Alt'!$C$17,0,(SUM(OFFSET($I$77,0,AA$5-$I$5-$A128+1)))*$C181))</f>
        <v xml:space="preserve"> </v>
      </c>
      <c r="AB181" s="186" t="str">
        <f ca="1">IF(AB$5-$I$5&lt;$A128-1," ",IF(AB$5-$I$5+1&gt;'Primary Inputs Alt'!$C$17,0,(SUM(OFFSET($I$77,0,AB$5-$I$5-$A128+1)))*$C181))</f>
        <v xml:space="preserve"> </v>
      </c>
      <c r="AC181" s="186" t="str">
        <f ca="1">IF(AC$5-$I$5&lt;$A128-1," ",IF(AC$5-$I$5+1&gt;'Primary Inputs Alt'!$C$17,0,(SUM(OFFSET($I$77,0,AC$5-$I$5-$A128+1)))*$C181))</f>
        <v xml:space="preserve"> </v>
      </c>
      <c r="AD181" s="186" t="str">
        <f ca="1">IF(AD$5-$I$5&lt;$A128-1," ",IF(AD$5-$I$5+1&gt;'Primary Inputs Alt'!$C$17,0,(SUM(OFFSET($I$77,0,AD$5-$I$5-$A128+1)))*$C181))</f>
        <v xml:space="preserve"> </v>
      </c>
      <c r="AE181" s="186" t="str">
        <f ca="1">IF(AE$5-$I$5&lt;$A128-1," ",IF(AE$5-$I$5+1&gt;'Primary Inputs Alt'!$C$17,0,(SUM(OFFSET($I$77,0,AE$5-$I$5-$A128+1)))*$C181))</f>
        <v xml:space="preserve"> </v>
      </c>
      <c r="AF181" s="186" t="str">
        <f ca="1">IF(AF$5-$I$5&lt;$A128-1," ",IF(AF$5-$I$5+1&gt;'Primary Inputs Alt'!$C$17,0,(SUM(OFFSET($I$77,0,AF$5-$I$5-$A128+1)))*$C181))</f>
        <v xml:space="preserve"> </v>
      </c>
      <c r="AG181" s="186" t="str">
        <f ca="1">IF(AG$5-$I$5&lt;$A128-1," ",IF(AG$5-$I$5+1&gt;'Primary Inputs Alt'!$C$17,0,(SUM(OFFSET($I$77,0,AG$5-$I$5-$A128+1)))*$C181))</f>
        <v xml:space="preserve"> </v>
      </c>
      <c r="AH181" s="186" t="str">
        <f ca="1">IF(AH$5-$I$5&lt;$A128-1," ",IF(AH$5-$I$5+1&gt;'Primary Inputs Alt'!$C$17,0,(SUM(OFFSET($I$77,0,AH$5-$I$5-$A128+1)))*$C181))</f>
        <v xml:space="preserve"> </v>
      </c>
      <c r="AI181" s="186" t="str">
        <f ca="1">IF(AI$5-$I$5&lt;$A128-1," ",IF(AI$5-$I$5+1&gt;'Primary Inputs Alt'!$C$17,0,(SUM(OFFSET($I$77,0,AI$5-$I$5-$A128+1)))*$C181))</f>
        <v xml:space="preserve"> </v>
      </c>
      <c r="AJ181" s="186" t="str">
        <f ca="1">IF(AJ$5-$I$5&lt;$A128-1," ",IF(AJ$5-$I$5+1&gt;'Primary Inputs Alt'!$C$17,0,(SUM(OFFSET($I$77,0,AJ$5-$I$5-$A128+1)))*$C181))</f>
        <v xml:space="preserve"> </v>
      </c>
      <c r="AK181" s="186" t="str">
        <f ca="1">IF(AK$5-$I$5&lt;$A128-1," ",IF(AK$5-$I$5+1&gt;'Primary Inputs Alt'!$C$17,0,(SUM(OFFSET($I$77,0,AK$5-$I$5-$A128+1)))*$C181))</f>
        <v xml:space="preserve"> </v>
      </c>
      <c r="AL181" s="186" t="str">
        <f ca="1">IF(AL$5-$I$5&lt;$A128-1," ",IF(AL$5-$I$5+1&gt;'Primary Inputs Alt'!$C$17,0,(SUM(OFFSET($I$77,0,AL$5-$I$5-$A128+1)))*$C181))</f>
        <v xml:space="preserve"> </v>
      </c>
      <c r="AM181" s="186" t="str">
        <f ca="1">IF(AM$5-$I$5&lt;$A128-1," ",IF(AM$5-$I$5+1&gt;'Primary Inputs Alt'!$C$17,0,(SUM(OFFSET($I$77,0,AM$5-$I$5-$A128+1)))*$C181))</f>
        <v xml:space="preserve"> </v>
      </c>
      <c r="AN181" s="186" t="str">
        <f ca="1">IF(AN$5-$I$5&lt;$A128-1," ",IF(AN$5-$I$5+1&gt;'Primary Inputs Alt'!$C$17,0,(SUM(OFFSET($I$77,0,AN$5-$I$5-$A128+1)))*$C181))</f>
        <v xml:space="preserve"> </v>
      </c>
      <c r="AO181" s="186" t="str">
        <f ca="1">IF(AO$5-$I$5&lt;$A128-1," ",IF(AO$5-$I$5+1&gt;'Primary Inputs Alt'!$C$17,0,(SUM(OFFSET($I$77,0,AO$5-$I$5-$A128+1)))*$C181))</f>
        <v xml:space="preserve"> </v>
      </c>
      <c r="AP181" s="186" t="str">
        <f ca="1">IF(AP$5-$I$5&lt;$A128-1," ",IF(AP$5-$I$5+1&gt;'Primary Inputs Alt'!$C$17,0,(SUM(OFFSET($I$77,0,AP$5-$I$5-$A128+1)))*$C181))</f>
        <v xml:space="preserve"> </v>
      </c>
      <c r="AQ181" s="186" t="str">
        <f ca="1">IF(AQ$5-$I$5&lt;$A128-1," ",IF(AQ$5-$I$5+1&gt;'Primary Inputs Alt'!$C$17,0,(SUM(OFFSET($I$77,0,AQ$5-$I$5-$A128+1)))*$C181))</f>
        <v xml:space="preserve"> </v>
      </c>
      <c r="AR181" s="186" t="str">
        <f ca="1">IF(AR$5-$I$5&lt;$A128-1," ",IF(AR$5-$I$5+1&gt;'Primary Inputs Alt'!$C$17,0,(SUM(OFFSET($I$77,0,AR$5-$I$5-$A128+1)))*$C181))</f>
        <v xml:space="preserve"> </v>
      </c>
      <c r="AS181" s="186" t="str">
        <f ca="1">IF(AS$5-$I$5&lt;$A128-1," ",IF(AS$5-$I$5+1&gt;'Primary Inputs Alt'!$C$17,0,(SUM(OFFSET($I$77,0,AS$5-$I$5-$A128+1)))*$C181))</f>
        <v xml:space="preserve"> </v>
      </c>
      <c r="AT181" s="186" t="str">
        <f ca="1">IF(AT$5-$I$5&lt;$A128-1," ",IF(AT$5-$I$5+1&gt;'Primary Inputs Alt'!$C$17,0,(SUM(OFFSET($I$77,0,AT$5-$I$5-$A128+1)))*$C181))</f>
        <v xml:space="preserve"> </v>
      </c>
      <c r="AU181" s="186" t="str">
        <f ca="1">IF(AU$5-$I$5&lt;$A128-1," ",IF(AU$5-$I$5+1&gt;'Primary Inputs Alt'!$C$17,0,(SUM(OFFSET($I$77,0,AU$5-$I$5-$A128+1)))*$C181))</f>
        <v xml:space="preserve"> </v>
      </c>
      <c r="AV181" s="186" t="str">
        <f ca="1">IF(AV$5-$I$5&lt;$A128-1," ",IF(AV$5-$I$5+1&gt;'Primary Inputs Alt'!$C$17,0,(SUM(OFFSET($I$77,0,AV$5-$I$5-$A128+1)))*$C181))</f>
        <v xml:space="preserve"> </v>
      </c>
      <c r="AW181" s="186" t="str">
        <f ca="1">IF(AW$5-$I$5&lt;$A128-1," ",IF(AW$5-$I$5+1&gt;'Primary Inputs Alt'!$C$17,0,(SUM(OFFSET($I$77,0,AW$5-$I$5-$A128+1)))*$C181))</f>
        <v xml:space="preserve"> </v>
      </c>
      <c r="AX181" s="186" t="str">
        <f ca="1">IF(AX$5-$I$5&lt;$A128-1," ",IF(AX$5-$I$5+1&gt;'Primary Inputs Alt'!$C$17,0,(SUM(OFFSET($I$77,0,AX$5-$I$5-$A128+1)))*$C181))</f>
        <v xml:space="preserve"> </v>
      </c>
      <c r="AY181" s="186" t="str">
        <f ca="1">IF(AY$5-$I$5&lt;$A128-1," ",IF(AY$5-$I$5+1&gt;'Primary Inputs Alt'!$C$17,0,(SUM(OFFSET($I$77,0,AY$5-$I$5-$A128+1)))*$C181))</f>
        <v xml:space="preserve"> </v>
      </c>
      <c r="AZ181" s="186" t="str">
        <f ca="1">IF(AZ$5-$I$5&lt;$A128-1," ",IF(AZ$5-$I$5+1&gt;'Primary Inputs Alt'!$C$17,0,(SUM(OFFSET($I$77,0,AZ$5-$I$5-$A128+1)))*$C181))</f>
        <v xml:space="preserve"> </v>
      </c>
      <c r="BA181" s="186" t="str">
        <f ca="1">IF(BA$5-$I$5&lt;$A128-1," ",IF(BA$5-$I$5+1&gt;'Primary Inputs Alt'!$C$17,0,(SUM(OFFSET($I$77,0,BA$5-$I$5-$A128+1)))*$C181))</f>
        <v xml:space="preserve"> </v>
      </c>
      <c r="BB181" s="186" t="str">
        <f ca="1">IF(BB$5-$I$5&lt;$A128-1," ",IF(BB$5-$I$5+1&gt;'Primary Inputs Alt'!$C$17,0,(SUM(OFFSET($I$77,0,BB$5-$I$5-$A128+1)))*$C181))</f>
        <v xml:space="preserve"> </v>
      </c>
      <c r="BC181" s="186" t="str">
        <f ca="1">IF(BC$5-$I$5&lt;$A128-1," ",IF(BC$5-$I$5+1&gt;'Primary Inputs Alt'!$C$17,0,(SUM(OFFSET($I$77,0,BC$5-$I$5-$A128+1)))*$C181))</f>
        <v xml:space="preserve"> </v>
      </c>
      <c r="BD181" s="186">
        <f ca="1">IF(BD$5-$I$5&lt;$A128-1," ",IF(BD$5-$I$5+1&gt;'Primary Inputs Alt'!$C$17,0,(SUM(OFFSET($I$77,0,BD$5-$I$5-$A128+1)))*$C181))</f>
        <v>0</v>
      </c>
      <c r="BE181" s="186">
        <f ca="1">IF(BE$5-$I$5&lt;$A128-1," ",IF(BE$5-$I$5+1&gt;'Primary Inputs Alt'!$C$17,0,(SUM(OFFSET($I$77,0,BE$5-$I$5-$A128+1)))*$C181))</f>
        <v>0</v>
      </c>
      <c r="BF181" s="186">
        <f ca="1">IF(BF$5-$I$5&lt;$A128-1," ",IF(BF$5-$I$5+1&gt;'Primary Inputs Alt'!$C$17,0,(SUM(OFFSET($I$77,0,BF$5-$I$5-$A128+1)))*$C181))</f>
        <v>0</v>
      </c>
    </row>
    <row r="182" spans="2:58">
      <c r="B182" s="134" t="s">
        <v>221</v>
      </c>
      <c r="C182" s="134">
        <f t="shared" ca="1" si="5"/>
        <v>0</v>
      </c>
      <c r="I182" s="186" t="str">
        <f ca="1">IF(I$5-$I$5&lt;$A129-1," ",IF(I$5-$I$5+1&gt;'Primary Inputs Alt'!$C$17,0,(SUM(OFFSET($I$77,0,I$5-$I$5-$A129+1)))*$C182))</f>
        <v xml:space="preserve"> </v>
      </c>
      <c r="J182" s="186" t="str">
        <f ca="1">IF(J$5-$I$5&lt;$A129-1," ",IF(J$5-$I$5+1&gt;'Primary Inputs Alt'!$C$17,0,(SUM(OFFSET($I$77,0,J$5-$I$5-$A129+1)))*$C182))</f>
        <v xml:space="preserve"> </v>
      </c>
      <c r="K182" s="186" t="str">
        <f ca="1">IF(K$5-$I$5&lt;$A129-1," ",IF(K$5-$I$5+1&gt;'Primary Inputs Alt'!$C$17,0,(SUM(OFFSET($I$77,0,K$5-$I$5-$A129+1)))*$C182))</f>
        <v xml:space="preserve"> </v>
      </c>
      <c r="L182" s="186" t="str">
        <f ca="1">IF(L$5-$I$5&lt;$A129-1," ",IF(L$5-$I$5+1&gt;'Primary Inputs Alt'!$C$17,0,(SUM(OFFSET($I$77,0,L$5-$I$5-$A129+1)))*$C182))</f>
        <v xml:space="preserve"> </v>
      </c>
      <c r="M182" s="186" t="str">
        <f ca="1">IF(M$5-$I$5&lt;$A129-1," ",IF(M$5-$I$5+1&gt;'Primary Inputs Alt'!$C$17,0,(SUM(OFFSET($I$77,0,M$5-$I$5-$A129+1)))*$C182))</f>
        <v xml:space="preserve"> </v>
      </c>
      <c r="N182" s="186" t="str">
        <f ca="1">IF(N$5-$I$5&lt;$A129-1," ",IF(N$5-$I$5+1&gt;'Primary Inputs Alt'!$C$17,0,(SUM(OFFSET($I$77,0,N$5-$I$5-$A129+1)))*$C182))</f>
        <v xml:space="preserve"> </v>
      </c>
      <c r="O182" s="186" t="str">
        <f ca="1">IF(O$5-$I$5&lt;$A129-1," ",IF(O$5-$I$5+1&gt;'Primary Inputs Alt'!$C$17,0,(SUM(OFFSET($I$77,0,O$5-$I$5-$A129+1)))*$C182))</f>
        <v xml:space="preserve"> </v>
      </c>
      <c r="P182" s="186" t="str">
        <f ca="1">IF(P$5-$I$5&lt;$A129-1," ",IF(P$5-$I$5+1&gt;'Primary Inputs Alt'!$C$17,0,(SUM(OFFSET($I$77,0,P$5-$I$5-$A129+1)))*$C182))</f>
        <v xml:space="preserve"> </v>
      </c>
      <c r="Q182" s="186" t="str">
        <f ca="1">IF(Q$5-$I$5&lt;$A129-1," ",IF(Q$5-$I$5+1&gt;'Primary Inputs Alt'!$C$17,0,(SUM(OFFSET($I$77,0,Q$5-$I$5-$A129+1)))*$C182))</f>
        <v xml:space="preserve"> </v>
      </c>
      <c r="R182" s="186" t="str">
        <f ca="1">IF(R$5-$I$5&lt;$A129-1," ",IF(R$5-$I$5+1&gt;'Primary Inputs Alt'!$C$17,0,(SUM(OFFSET($I$77,0,R$5-$I$5-$A129+1)))*$C182))</f>
        <v xml:space="preserve"> </v>
      </c>
      <c r="S182" s="186" t="str">
        <f ca="1">IF(S$5-$I$5&lt;$A129-1," ",IF(S$5-$I$5+1&gt;'Primary Inputs Alt'!$C$17,0,(SUM(OFFSET($I$77,0,S$5-$I$5-$A129+1)))*$C182))</f>
        <v xml:space="preserve"> </v>
      </c>
      <c r="T182" s="186" t="str">
        <f ca="1">IF(T$5-$I$5&lt;$A129-1," ",IF(T$5-$I$5+1&gt;'Primary Inputs Alt'!$C$17,0,(SUM(OFFSET($I$77,0,T$5-$I$5-$A129+1)))*$C182))</f>
        <v xml:space="preserve"> </v>
      </c>
      <c r="U182" s="186" t="str">
        <f ca="1">IF(U$5-$I$5&lt;$A129-1," ",IF(U$5-$I$5+1&gt;'Primary Inputs Alt'!$C$17,0,(SUM(OFFSET($I$77,0,U$5-$I$5-$A129+1)))*$C182))</f>
        <v xml:space="preserve"> </v>
      </c>
      <c r="V182" s="186" t="str">
        <f ca="1">IF(V$5-$I$5&lt;$A129-1," ",IF(V$5-$I$5+1&gt;'Primary Inputs Alt'!$C$17,0,(SUM(OFFSET($I$77,0,V$5-$I$5-$A129+1)))*$C182))</f>
        <v xml:space="preserve"> </v>
      </c>
      <c r="W182" s="186" t="str">
        <f ca="1">IF(W$5-$I$5&lt;$A129-1," ",IF(W$5-$I$5+1&gt;'Primary Inputs Alt'!$C$17,0,(SUM(OFFSET($I$77,0,W$5-$I$5-$A129+1)))*$C182))</f>
        <v xml:space="preserve"> </v>
      </c>
      <c r="X182" s="186" t="str">
        <f ca="1">IF(X$5-$I$5&lt;$A129-1," ",IF(X$5-$I$5+1&gt;'Primary Inputs Alt'!$C$17,0,(SUM(OFFSET($I$77,0,X$5-$I$5-$A129+1)))*$C182))</f>
        <v xml:space="preserve"> </v>
      </c>
      <c r="Y182" s="186" t="str">
        <f ca="1">IF(Y$5-$I$5&lt;$A129-1," ",IF(Y$5-$I$5+1&gt;'Primary Inputs Alt'!$C$17,0,(SUM(OFFSET($I$77,0,Y$5-$I$5-$A129+1)))*$C182))</f>
        <v xml:space="preserve"> </v>
      </c>
      <c r="Z182" s="186" t="str">
        <f ca="1">IF(Z$5-$I$5&lt;$A129-1," ",IF(Z$5-$I$5+1&gt;'Primary Inputs Alt'!$C$17,0,(SUM(OFFSET($I$77,0,Z$5-$I$5-$A129+1)))*$C182))</f>
        <v xml:space="preserve"> </v>
      </c>
      <c r="AA182" s="186" t="str">
        <f ca="1">IF(AA$5-$I$5&lt;$A129-1," ",IF(AA$5-$I$5+1&gt;'Primary Inputs Alt'!$C$17,0,(SUM(OFFSET($I$77,0,AA$5-$I$5-$A129+1)))*$C182))</f>
        <v xml:space="preserve"> </v>
      </c>
      <c r="AB182" s="186" t="str">
        <f ca="1">IF(AB$5-$I$5&lt;$A129-1," ",IF(AB$5-$I$5+1&gt;'Primary Inputs Alt'!$C$17,0,(SUM(OFFSET($I$77,0,AB$5-$I$5-$A129+1)))*$C182))</f>
        <v xml:space="preserve"> </v>
      </c>
      <c r="AC182" s="186" t="str">
        <f ca="1">IF(AC$5-$I$5&lt;$A129-1," ",IF(AC$5-$I$5+1&gt;'Primary Inputs Alt'!$C$17,0,(SUM(OFFSET($I$77,0,AC$5-$I$5-$A129+1)))*$C182))</f>
        <v xml:space="preserve"> </v>
      </c>
      <c r="AD182" s="186" t="str">
        <f ca="1">IF(AD$5-$I$5&lt;$A129-1," ",IF(AD$5-$I$5+1&gt;'Primary Inputs Alt'!$C$17,0,(SUM(OFFSET($I$77,0,AD$5-$I$5-$A129+1)))*$C182))</f>
        <v xml:space="preserve"> </v>
      </c>
      <c r="AE182" s="186" t="str">
        <f ca="1">IF(AE$5-$I$5&lt;$A129-1," ",IF(AE$5-$I$5+1&gt;'Primary Inputs Alt'!$C$17,0,(SUM(OFFSET($I$77,0,AE$5-$I$5-$A129+1)))*$C182))</f>
        <v xml:space="preserve"> </v>
      </c>
      <c r="AF182" s="186" t="str">
        <f ca="1">IF(AF$5-$I$5&lt;$A129-1," ",IF(AF$5-$I$5+1&gt;'Primary Inputs Alt'!$C$17,0,(SUM(OFFSET($I$77,0,AF$5-$I$5-$A129+1)))*$C182))</f>
        <v xml:space="preserve"> </v>
      </c>
      <c r="AG182" s="186" t="str">
        <f ca="1">IF(AG$5-$I$5&lt;$A129-1," ",IF(AG$5-$I$5+1&gt;'Primary Inputs Alt'!$C$17,0,(SUM(OFFSET($I$77,0,AG$5-$I$5-$A129+1)))*$C182))</f>
        <v xml:space="preserve"> </v>
      </c>
      <c r="AH182" s="186" t="str">
        <f ca="1">IF(AH$5-$I$5&lt;$A129-1," ",IF(AH$5-$I$5+1&gt;'Primary Inputs Alt'!$C$17,0,(SUM(OFFSET($I$77,0,AH$5-$I$5-$A129+1)))*$C182))</f>
        <v xml:space="preserve"> </v>
      </c>
      <c r="AI182" s="186" t="str">
        <f ca="1">IF(AI$5-$I$5&lt;$A129-1," ",IF(AI$5-$I$5+1&gt;'Primary Inputs Alt'!$C$17,0,(SUM(OFFSET($I$77,0,AI$5-$I$5-$A129+1)))*$C182))</f>
        <v xml:space="preserve"> </v>
      </c>
      <c r="AJ182" s="186" t="str">
        <f ca="1">IF(AJ$5-$I$5&lt;$A129-1," ",IF(AJ$5-$I$5+1&gt;'Primary Inputs Alt'!$C$17,0,(SUM(OFFSET($I$77,0,AJ$5-$I$5-$A129+1)))*$C182))</f>
        <v xml:space="preserve"> </v>
      </c>
      <c r="AK182" s="186" t="str">
        <f ca="1">IF(AK$5-$I$5&lt;$A129-1," ",IF(AK$5-$I$5+1&gt;'Primary Inputs Alt'!$C$17,0,(SUM(OFFSET($I$77,0,AK$5-$I$5-$A129+1)))*$C182))</f>
        <v xml:space="preserve"> </v>
      </c>
      <c r="AL182" s="186" t="str">
        <f ca="1">IF(AL$5-$I$5&lt;$A129-1," ",IF(AL$5-$I$5+1&gt;'Primary Inputs Alt'!$C$17,0,(SUM(OFFSET($I$77,0,AL$5-$I$5-$A129+1)))*$C182))</f>
        <v xml:space="preserve"> </v>
      </c>
      <c r="AM182" s="186" t="str">
        <f ca="1">IF(AM$5-$I$5&lt;$A129-1," ",IF(AM$5-$I$5+1&gt;'Primary Inputs Alt'!$C$17,0,(SUM(OFFSET($I$77,0,AM$5-$I$5-$A129+1)))*$C182))</f>
        <v xml:space="preserve"> </v>
      </c>
      <c r="AN182" s="186" t="str">
        <f ca="1">IF(AN$5-$I$5&lt;$A129-1," ",IF(AN$5-$I$5+1&gt;'Primary Inputs Alt'!$C$17,0,(SUM(OFFSET($I$77,0,AN$5-$I$5-$A129+1)))*$C182))</f>
        <v xml:space="preserve"> </v>
      </c>
      <c r="AO182" s="186" t="str">
        <f ca="1">IF(AO$5-$I$5&lt;$A129-1," ",IF(AO$5-$I$5+1&gt;'Primary Inputs Alt'!$C$17,0,(SUM(OFFSET($I$77,0,AO$5-$I$5-$A129+1)))*$C182))</f>
        <v xml:space="preserve"> </v>
      </c>
      <c r="AP182" s="186" t="str">
        <f ca="1">IF(AP$5-$I$5&lt;$A129-1," ",IF(AP$5-$I$5+1&gt;'Primary Inputs Alt'!$C$17,0,(SUM(OFFSET($I$77,0,AP$5-$I$5-$A129+1)))*$C182))</f>
        <v xml:space="preserve"> </v>
      </c>
      <c r="AQ182" s="186" t="str">
        <f ca="1">IF(AQ$5-$I$5&lt;$A129-1," ",IF(AQ$5-$I$5+1&gt;'Primary Inputs Alt'!$C$17,0,(SUM(OFFSET($I$77,0,AQ$5-$I$5-$A129+1)))*$C182))</f>
        <v xml:space="preserve"> </v>
      </c>
      <c r="AR182" s="186" t="str">
        <f ca="1">IF(AR$5-$I$5&lt;$A129-1," ",IF(AR$5-$I$5+1&gt;'Primary Inputs Alt'!$C$17,0,(SUM(OFFSET($I$77,0,AR$5-$I$5-$A129+1)))*$C182))</f>
        <v xml:space="preserve"> </v>
      </c>
      <c r="AS182" s="186" t="str">
        <f ca="1">IF(AS$5-$I$5&lt;$A129-1," ",IF(AS$5-$I$5+1&gt;'Primary Inputs Alt'!$C$17,0,(SUM(OFFSET($I$77,0,AS$5-$I$5-$A129+1)))*$C182))</f>
        <v xml:space="preserve"> </v>
      </c>
      <c r="AT182" s="186" t="str">
        <f ca="1">IF(AT$5-$I$5&lt;$A129-1," ",IF(AT$5-$I$5+1&gt;'Primary Inputs Alt'!$C$17,0,(SUM(OFFSET($I$77,0,AT$5-$I$5-$A129+1)))*$C182))</f>
        <v xml:space="preserve"> </v>
      </c>
      <c r="AU182" s="186" t="str">
        <f ca="1">IF(AU$5-$I$5&lt;$A129-1," ",IF(AU$5-$I$5+1&gt;'Primary Inputs Alt'!$C$17,0,(SUM(OFFSET($I$77,0,AU$5-$I$5-$A129+1)))*$C182))</f>
        <v xml:space="preserve"> </v>
      </c>
      <c r="AV182" s="186" t="str">
        <f ca="1">IF(AV$5-$I$5&lt;$A129-1," ",IF(AV$5-$I$5+1&gt;'Primary Inputs Alt'!$C$17,0,(SUM(OFFSET($I$77,0,AV$5-$I$5-$A129+1)))*$C182))</f>
        <v xml:space="preserve"> </v>
      </c>
      <c r="AW182" s="186" t="str">
        <f ca="1">IF(AW$5-$I$5&lt;$A129-1," ",IF(AW$5-$I$5+1&gt;'Primary Inputs Alt'!$C$17,0,(SUM(OFFSET($I$77,0,AW$5-$I$5-$A129+1)))*$C182))</f>
        <v xml:space="preserve"> </v>
      </c>
      <c r="AX182" s="186" t="str">
        <f ca="1">IF(AX$5-$I$5&lt;$A129-1," ",IF(AX$5-$I$5+1&gt;'Primary Inputs Alt'!$C$17,0,(SUM(OFFSET($I$77,0,AX$5-$I$5-$A129+1)))*$C182))</f>
        <v xml:space="preserve"> </v>
      </c>
      <c r="AY182" s="186" t="str">
        <f ca="1">IF(AY$5-$I$5&lt;$A129-1," ",IF(AY$5-$I$5+1&gt;'Primary Inputs Alt'!$C$17,0,(SUM(OFFSET($I$77,0,AY$5-$I$5-$A129+1)))*$C182))</f>
        <v xml:space="preserve"> </v>
      </c>
      <c r="AZ182" s="186" t="str">
        <f ca="1">IF(AZ$5-$I$5&lt;$A129-1," ",IF(AZ$5-$I$5+1&gt;'Primary Inputs Alt'!$C$17,0,(SUM(OFFSET($I$77,0,AZ$5-$I$5-$A129+1)))*$C182))</f>
        <v xml:space="preserve"> </v>
      </c>
      <c r="BA182" s="186" t="str">
        <f ca="1">IF(BA$5-$I$5&lt;$A129-1," ",IF(BA$5-$I$5+1&gt;'Primary Inputs Alt'!$C$17,0,(SUM(OFFSET($I$77,0,BA$5-$I$5-$A129+1)))*$C182))</f>
        <v xml:space="preserve"> </v>
      </c>
      <c r="BB182" s="186" t="str">
        <f ca="1">IF(BB$5-$I$5&lt;$A129-1," ",IF(BB$5-$I$5+1&gt;'Primary Inputs Alt'!$C$17,0,(SUM(OFFSET($I$77,0,BB$5-$I$5-$A129+1)))*$C182))</f>
        <v xml:space="preserve"> </v>
      </c>
      <c r="BC182" s="186" t="str">
        <f ca="1">IF(BC$5-$I$5&lt;$A129-1," ",IF(BC$5-$I$5+1&gt;'Primary Inputs Alt'!$C$17,0,(SUM(OFFSET($I$77,0,BC$5-$I$5-$A129+1)))*$C182))</f>
        <v xml:space="preserve"> </v>
      </c>
      <c r="BD182" s="186" t="str">
        <f ca="1">IF(BD$5-$I$5&lt;$A129-1," ",IF(BD$5-$I$5+1&gt;'Primary Inputs Alt'!$C$17,0,(SUM(OFFSET($I$77,0,BD$5-$I$5-$A129+1)))*$C182))</f>
        <v xml:space="preserve"> </v>
      </c>
      <c r="BE182" s="186">
        <f ca="1">IF(BE$5-$I$5&lt;$A129-1," ",IF(BE$5-$I$5+1&gt;'Primary Inputs Alt'!$C$17,0,(SUM(OFFSET($I$77,0,BE$5-$I$5-$A129+1)))*$C182))</f>
        <v>0</v>
      </c>
      <c r="BF182" s="186">
        <f ca="1">IF(BF$5-$I$5&lt;$A129-1," ",IF(BF$5-$I$5+1&gt;'Primary Inputs Alt'!$C$17,0,(SUM(OFFSET($I$77,0,BF$5-$I$5-$A129+1)))*$C182))</f>
        <v>0</v>
      </c>
    </row>
    <row r="183" spans="2:58">
      <c r="B183" s="134" t="s">
        <v>222</v>
      </c>
      <c r="C183" s="134">
        <f t="shared" ca="1" si="5"/>
        <v>0</v>
      </c>
      <c r="I183" s="186" t="str">
        <f ca="1">IF(I$5-$I$5&lt;$A130-1," ",IF(I$5-$I$5+1&gt;'Primary Inputs Alt'!$C$17,0,(SUM(OFFSET($I$77,0,I$5-$I$5-$A130+1)))*$C183))</f>
        <v xml:space="preserve"> </v>
      </c>
      <c r="J183" s="186" t="str">
        <f ca="1">IF(J$5-$I$5&lt;$A130-1," ",IF(J$5-$I$5+1&gt;'Primary Inputs Alt'!$C$17,0,(SUM(OFFSET($I$77,0,J$5-$I$5-$A130+1)))*$C183))</f>
        <v xml:space="preserve"> </v>
      </c>
      <c r="K183" s="186" t="str">
        <f ca="1">IF(K$5-$I$5&lt;$A130-1," ",IF(K$5-$I$5+1&gt;'Primary Inputs Alt'!$C$17,0,(SUM(OFFSET($I$77,0,K$5-$I$5-$A130+1)))*$C183))</f>
        <v xml:space="preserve"> </v>
      </c>
      <c r="L183" s="186" t="str">
        <f ca="1">IF(L$5-$I$5&lt;$A130-1," ",IF(L$5-$I$5+1&gt;'Primary Inputs Alt'!$C$17,0,(SUM(OFFSET($I$77,0,L$5-$I$5-$A130+1)))*$C183))</f>
        <v xml:space="preserve"> </v>
      </c>
      <c r="M183" s="186" t="str">
        <f ca="1">IF(M$5-$I$5&lt;$A130-1," ",IF(M$5-$I$5+1&gt;'Primary Inputs Alt'!$C$17,0,(SUM(OFFSET($I$77,0,M$5-$I$5-$A130+1)))*$C183))</f>
        <v xml:space="preserve"> </v>
      </c>
      <c r="N183" s="186" t="str">
        <f ca="1">IF(N$5-$I$5&lt;$A130-1," ",IF(N$5-$I$5+1&gt;'Primary Inputs Alt'!$C$17,0,(SUM(OFFSET($I$77,0,N$5-$I$5-$A130+1)))*$C183))</f>
        <v xml:space="preserve"> </v>
      </c>
      <c r="O183" s="186" t="str">
        <f ca="1">IF(O$5-$I$5&lt;$A130-1," ",IF(O$5-$I$5+1&gt;'Primary Inputs Alt'!$C$17,0,(SUM(OFFSET($I$77,0,O$5-$I$5-$A130+1)))*$C183))</f>
        <v xml:space="preserve"> </v>
      </c>
      <c r="P183" s="186" t="str">
        <f ca="1">IF(P$5-$I$5&lt;$A130-1," ",IF(P$5-$I$5+1&gt;'Primary Inputs Alt'!$C$17,0,(SUM(OFFSET($I$77,0,P$5-$I$5-$A130+1)))*$C183))</f>
        <v xml:space="preserve"> </v>
      </c>
      <c r="Q183" s="186" t="str">
        <f ca="1">IF(Q$5-$I$5&lt;$A130-1," ",IF(Q$5-$I$5+1&gt;'Primary Inputs Alt'!$C$17,0,(SUM(OFFSET($I$77,0,Q$5-$I$5-$A130+1)))*$C183))</f>
        <v xml:space="preserve"> </v>
      </c>
      <c r="R183" s="186" t="str">
        <f ca="1">IF(R$5-$I$5&lt;$A130-1," ",IF(R$5-$I$5+1&gt;'Primary Inputs Alt'!$C$17,0,(SUM(OFFSET($I$77,0,R$5-$I$5-$A130+1)))*$C183))</f>
        <v xml:space="preserve"> </v>
      </c>
      <c r="S183" s="186" t="str">
        <f ca="1">IF(S$5-$I$5&lt;$A130-1," ",IF(S$5-$I$5+1&gt;'Primary Inputs Alt'!$C$17,0,(SUM(OFFSET($I$77,0,S$5-$I$5-$A130+1)))*$C183))</f>
        <v xml:space="preserve"> </v>
      </c>
      <c r="T183" s="186" t="str">
        <f ca="1">IF(T$5-$I$5&lt;$A130-1," ",IF(T$5-$I$5+1&gt;'Primary Inputs Alt'!$C$17,0,(SUM(OFFSET($I$77,0,T$5-$I$5-$A130+1)))*$C183))</f>
        <v xml:space="preserve"> </v>
      </c>
      <c r="U183" s="186" t="str">
        <f ca="1">IF(U$5-$I$5&lt;$A130-1," ",IF(U$5-$I$5+1&gt;'Primary Inputs Alt'!$C$17,0,(SUM(OFFSET($I$77,0,U$5-$I$5-$A130+1)))*$C183))</f>
        <v xml:space="preserve"> </v>
      </c>
      <c r="V183" s="186" t="str">
        <f ca="1">IF(V$5-$I$5&lt;$A130-1," ",IF(V$5-$I$5+1&gt;'Primary Inputs Alt'!$C$17,0,(SUM(OFFSET($I$77,0,V$5-$I$5-$A130+1)))*$C183))</f>
        <v xml:space="preserve"> </v>
      </c>
      <c r="W183" s="186" t="str">
        <f ca="1">IF(W$5-$I$5&lt;$A130-1," ",IF(W$5-$I$5+1&gt;'Primary Inputs Alt'!$C$17,0,(SUM(OFFSET($I$77,0,W$5-$I$5-$A130+1)))*$C183))</f>
        <v xml:space="preserve"> </v>
      </c>
      <c r="X183" s="186" t="str">
        <f ca="1">IF(X$5-$I$5&lt;$A130-1," ",IF(X$5-$I$5+1&gt;'Primary Inputs Alt'!$C$17,0,(SUM(OFFSET($I$77,0,X$5-$I$5-$A130+1)))*$C183))</f>
        <v xml:space="preserve"> </v>
      </c>
      <c r="Y183" s="186" t="str">
        <f ca="1">IF(Y$5-$I$5&lt;$A130-1," ",IF(Y$5-$I$5+1&gt;'Primary Inputs Alt'!$C$17,0,(SUM(OFFSET($I$77,0,Y$5-$I$5-$A130+1)))*$C183))</f>
        <v xml:space="preserve"> </v>
      </c>
      <c r="Z183" s="186" t="str">
        <f ca="1">IF(Z$5-$I$5&lt;$A130-1," ",IF(Z$5-$I$5+1&gt;'Primary Inputs Alt'!$C$17,0,(SUM(OFFSET($I$77,0,Z$5-$I$5-$A130+1)))*$C183))</f>
        <v xml:space="preserve"> </v>
      </c>
      <c r="AA183" s="186" t="str">
        <f ca="1">IF(AA$5-$I$5&lt;$A130-1," ",IF(AA$5-$I$5+1&gt;'Primary Inputs Alt'!$C$17,0,(SUM(OFFSET($I$77,0,AA$5-$I$5-$A130+1)))*$C183))</f>
        <v xml:space="preserve"> </v>
      </c>
      <c r="AB183" s="186" t="str">
        <f ca="1">IF(AB$5-$I$5&lt;$A130-1," ",IF(AB$5-$I$5+1&gt;'Primary Inputs Alt'!$C$17,0,(SUM(OFFSET($I$77,0,AB$5-$I$5-$A130+1)))*$C183))</f>
        <v xml:space="preserve"> </v>
      </c>
      <c r="AC183" s="186" t="str">
        <f ca="1">IF(AC$5-$I$5&lt;$A130-1," ",IF(AC$5-$I$5+1&gt;'Primary Inputs Alt'!$C$17,0,(SUM(OFFSET($I$77,0,AC$5-$I$5-$A130+1)))*$C183))</f>
        <v xml:space="preserve"> </v>
      </c>
      <c r="AD183" s="186" t="str">
        <f ca="1">IF(AD$5-$I$5&lt;$A130-1," ",IF(AD$5-$I$5+1&gt;'Primary Inputs Alt'!$C$17,0,(SUM(OFFSET($I$77,0,AD$5-$I$5-$A130+1)))*$C183))</f>
        <v xml:space="preserve"> </v>
      </c>
      <c r="AE183" s="186" t="str">
        <f ca="1">IF(AE$5-$I$5&lt;$A130-1," ",IF(AE$5-$I$5+1&gt;'Primary Inputs Alt'!$C$17,0,(SUM(OFFSET($I$77,0,AE$5-$I$5-$A130+1)))*$C183))</f>
        <v xml:space="preserve"> </v>
      </c>
      <c r="AF183" s="186" t="str">
        <f ca="1">IF(AF$5-$I$5&lt;$A130-1," ",IF(AF$5-$I$5+1&gt;'Primary Inputs Alt'!$C$17,0,(SUM(OFFSET($I$77,0,AF$5-$I$5-$A130+1)))*$C183))</f>
        <v xml:space="preserve"> </v>
      </c>
      <c r="AG183" s="186" t="str">
        <f ca="1">IF(AG$5-$I$5&lt;$A130-1," ",IF(AG$5-$I$5+1&gt;'Primary Inputs Alt'!$C$17,0,(SUM(OFFSET($I$77,0,AG$5-$I$5-$A130+1)))*$C183))</f>
        <v xml:space="preserve"> </v>
      </c>
      <c r="AH183" s="186" t="str">
        <f ca="1">IF(AH$5-$I$5&lt;$A130-1," ",IF(AH$5-$I$5+1&gt;'Primary Inputs Alt'!$C$17,0,(SUM(OFFSET($I$77,0,AH$5-$I$5-$A130+1)))*$C183))</f>
        <v xml:space="preserve"> </v>
      </c>
      <c r="AI183" s="186" t="str">
        <f ca="1">IF(AI$5-$I$5&lt;$A130-1," ",IF(AI$5-$I$5+1&gt;'Primary Inputs Alt'!$C$17,0,(SUM(OFFSET($I$77,0,AI$5-$I$5-$A130+1)))*$C183))</f>
        <v xml:space="preserve"> </v>
      </c>
      <c r="AJ183" s="186" t="str">
        <f ca="1">IF(AJ$5-$I$5&lt;$A130-1," ",IF(AJ$5-$I$5+1&gt;'Primary Inputs Alt'!$C$17,0,(SUM(OFFSET($I$77,0,AJ$5-$I$5-$A130+1)))*$C183))</f>
        <v xml:space="preserve"> </v>
      </c>
      <c r="AK183" s="186" t="str">
        <f ca="1">IF(AK$5-$I$5&lt;$A130-1," ",IF(AK$5-$I$5+1&gt;'Primary Inputs Alt'!$C$17,0,(SUM(OFFSET($I$77,0,AK$5-$I$5-$A130+1)))*$C183))</f>
        <v xml:space="preserve"> </v>
      </c>
      <c r="AL183" s="186" t="str">
        <f ca="1">IF(AL$5-$I$5&lt;$A130-1," ",IF(AL$5-$I$5+1&gt;'Primary Inputs Alt'!$C$17,0,(SUM(OFFSET($I$77,0,AL$5-$I$5-$A130+1)))*$C183))</f>
        <v xml:space="preserve"> </v>
      </c>
      <c r="AM183" s="186" t="str">
        <f ca="1">IF(AM$5-$I$5&lt;$A130-1," ",IF(AM$5-$I$5+1&gt;'Primary Inputs Alt'!$C$17,0,(SUM(OFFSET($I$77,0,AM$5-$I$5-$A130+1)))*$C183))</f>
        <v xml:space="preserve"> </v>
      </c>
      <c r="AN183" s="186" t="str">
        <f ca="1">IF(AN$5-$I$5&lt;$A130-1," ",IF(AN$5-$I$5+1&gt;'Primary Inputs Alt'!$C$17,0,(SUM(OFFSET($I$77,0,AN$5-$I$5-$A130+1)))*$C183))</f>
        <v xml:space="preserve"> </v>
      </c>
      <c r="AO183" s="186" t="str">
        <f ca="1">IF(AO$5-$I$5&lt;$A130-1," ",IF(AO$5-$I$5+1&gt;'Primary Inputs Alt'!$C$17,0,(SUM(OFFSET($I$77,0,AO$5-$I$5-$A130+1)))*$C183))</f>
        <v xml:space="preserve"> </v>
      </c>
      <c r="AP183" s="186" t="str">
        <f ca="1">IF(AP$5-$I$5&lt;$A130-1," ",IF(AP$5-$I$5+1&gt;'Primary Inputs Alt'!$C$17,0,(SUM(OFFSET($I$77,0,AP$5-$I$5-$A130+1)))*$C183))</f>
        <v xml:space="preserve"> </v>
      </c>
      <c r="AQ183" s="186" t="str">
        <f ca="1">IF(AQ$5-$I$5&lt;$A130-1," ",IF(AQ$5-$I$5+1&gt;'Primary Inputs Alt'!$C$17,0,(SUM(OFFSET($I$77,0,AQ$5-$I$5-$A130+1)))*$C183))</f>
        <v xml:space="preserve"> </v>
      </c>
      <c r="AR183" s="186" t="str">
        <f ca="1">IF(AR$5-$I$5&lt;$A130-1," ",IF(AR$5-$I$5+1&gt;'Primary Inputs Alt'!$C$17,0,(SUM(OFFSET($I$77,0,AR$5-$I$5-$A130+1)))*$C183))</f>
        <v xml:space="preserve"> </v>
      </c>
      <c r="AS183" s="186" t="str">
        <f ca="1">IF(AS$5-$I$5&lt;$A130-1," ",IF(AS$5-$I$5+1&gt;'Primary Inputs Alt'!$C$17,0,(SUM(OFFSET($I$77,0,AS$5-$I$5-$A130+1)))*$C183))</f>
        <v xml:space="preserve"> </v>
      </c>
      <c r="AT183" s="186" t="str">
        <f ca="1">IF(AT$5-$I$5&lt;$A130-1," ",IF(AT$5-$I$5+1&gt;'Primary Inputs Alt'!$C$17,0,(SUM(OFFSET($I$77,0,AT$5-$I$5-$A130+1)))*$C183))</f>
        <v xml:space="preserve"> </v>
      </c>
      <c r="AU183" s="186" t="str">
        <f ca="1">IF(AU$5-$I$5&lt;$A130-1," ",IF(AU$5-$I$5+1&gt;'Primary Inputs Alt'!$C$17,0,(SUM(OFFSET($I$77,0,AU$5-$I$5-$A130+1)))*$C183))</f>
        <v xml:space="preserve"> </v>
      </c>
      <c r="AV183" s="186" t="str">
        <f ca="1">IF(AV$5-$I$5&lt;$A130-1," ",IF(AV$5-$I$5+1&gt;'Primary Inputs Alt'!$C$17,0,(SUM(OFFSET($I$77,0,AV$5-$I$5-$A130+1)))*$C183))</f>
        <v xml:space="preserve"> </v>
      </c>
      <c r="AW183" s="186" t="str">
        <f ca="1">IF(AW$5-$I$5&lt;$A130-1," ",IF(AW$5-$I$5+1&gt;'Primary Inputs Alt'!$C$17,0,(SUM(OFFSET($I$77,0,AW$5-$I$5-$A130+1)))*$C183))</f>
        <v xml:space="preserve"> </v>
      </c>
      <c r="AX183" s="186" t="str">
        <f ca="1">IF(AX$5-$I$5&lt;$A130-1," ",IF(AX$5-$I$5+1&gt;'Primary Inputs Alt'!$C$17,0,(SUM(OFFSET($I$77,0,AX$5-$I$5-$A130+1)))*$C183))</f>
        <v xml:space="preserve"> </v>
      </c>
      <c r="AY183" s="186" t="str">
        <f ca="1">IF(AY$5-$I$5&lt;$A130-1," ",IF(AY$5-$I$5+1&gt;'Primary Inputs Alt'!$C$17,0,(SUM(OFFSET($I$77,0,AY$5-$I$5-$A130+1)))*$C183))</f>
        <v xml:space="preserve"> </v>
      </c>
      <c r="AZ183" s="186" t="str">
        <f ca="1">IF(AZ$5-$I$5&lt;$A130-1," ",IF(AZ$5-$I$5+1&gt;'Primary Inputs Alt'!$C$17,0,(SUM(OFFSET($I$77,0,AZ$5-$I$5-$A130+1)))*$C183))</f>
        <v xml:space="preserve"> </v>
      </c>
      <c r="BA183" s="186" t="str">
        <f ca="1">IF(BA$5-$I$5&lt;$A130-1," ",IF(BA$5-$I$5+1&gt;'Primary Inputs Alt'!$C$17,0,(SUM(OFFSET($I$77,0,BA$5-$I$5-$A130+1)))*$C183))</f>
        <v xml:space="preserve"> </v>
      </c>
      <c r="BB183" s="186" t="str">
        <f ca="1">IF(BB$5-$I$5&lt;$A130-1," ",IF(BB$5-$I$5+1&gt;'Primary Inputs Alt'!$C$17,0,(SUM(OFFSET($I$77,0,BB$5-$I$5-$A130+1)))*$C183))</f>
        <v xml:space="preserve"> </v>
      </c>
      <c r="BC183" s="186" t="str">
        <f ca="1">IF(BC$5-$I$5&lt;$A130-1," ",IF(BC$5-$I$5+1&gt;'Primary Inputs Alt'!$C$17,0,(SUM(OFFSET($I$77,0,BC$5-$I$5-$A130+1)))*$C183))</f>
        <v xml:space="preserve"> </v>
      </c>
      <c r="BD183" s="186" t="str">
        <f ca="1">IF(BD$5-$I$5&lt;$A130-1," ",IF(BD$5-$I$5+1&gt;'Primary Inputs Alt'!$C$17,0,(SUM(OFFSET($I$77,0,BD$5-$I$5-$A130+1)))*$C183))</f>
        <v xml:space="preserve"> </v>
      </c>
      <c r="BE183" s="186" t="str">
        <f ca="1">IF(BE$5-$I$5&lt;$A130-1," ",IF(BE$5-$I$5+1&gt;'Primary Inputs Alt'!$C$17,0,(SUM(OFFSET($I$77,0,BE$5-$I$5-$A130+1)))*$C183))</f>
        <v xml:space="preserve"> </v>
      </c>
      <c r="BF183" s="186">
        <f ca="1">IF(BF$5-$I$5&lt;$A130-1," ",IF(BF$5-$I$5+1&gt;'Primary Inputs Alt'!$C$17,0,(SUM(OFFSET($I$77,0,BF$5-$I$5-$A130+1)))*$C183))</f>
        <v>0</v>
      </c>
    </row>
    <row r="184" spans="2:58">
      <c r="H184" s="157" t="s">
        <v>156</v>
      </c>
      <c r="I184" s="155">
        <f ca="1">SUM(I134:I183)</f>
        <v>0</v>
      </c>
      <c r="J184" s="155">
        <f t="shared" ref="J184:BE184" ca="1" si="6">SUM(J134:J183)</f>
        <v>34842672.984630331</v>
      </c>
      <c r="K184" s="155">
        <f t="shared" ca="1" si="6"/>
        <v>6870.1351610356614</v>
      </c>
      <c r="L184" s="155">
        <f t="shared" ca="1" si="6"/>
        <v>13740.270322071323</v>
      </c>
      <c r="M184" s="155">
        <f t="shared" ca="1" si="6"/>
        <v>13740.270322071323</v>
      </c>
      <c r="N184" s="155">
        <f t="shared" ca="1" si="6"/>
        <v>13740.270322071323</v>
      </c>
      <c r="O184" s="155">
        <f t="shared" ca="1" si="6"/>
        <v>13740.270322071323</v>
      </c>
      <c r="P184" s="155">
        <f t="shared" ca="1" si="6"/>
        <v>13740.270322071323</v>
      </c>
      <c r="Q184" s="155">
        <f t="shared" ca="1" si="6"/>
        <v>13740.270322071323</v>
      </c>
      <c r="R184" s="155">
        <f t="shared" ca="1" si="6"/>
        <v>13740.270322071323</v>
      </c>
      <c r="S184" s="155">
        <f t="shared" ca="1" si="6"/>
        <v>13740.270322071323</v>
      </c>
      <c r="T184" s="155">
        <f t="shared" ca="1" si="6"/>
        <v>13740.270322071323</v>
      </c>
      <c r="U184" s="155">
        <f t="shared" ca="1" si="6"/>
        <v>13740.270322071323</v>
      </c>
      <c r="V184" s="155">
        <f t="shared" ca="1" si="6"/>
        <v>13740.270322071323</v>
      </c>
      <c r="W184" s="155">
        <f t="shared" ca="1" si="6"/>
        <v>13740.270322071323</v>
      </c>
      <c r="X184" s="155">
        <f t="shared" ca="1" si="6"/>
        <v>13740.270322071323</v>
      </c>
      <c r="Y184" s="155">
        <f t="shared" ca="1" si="6"/>
        <v>13740.270322071323</v>
      </c>
      <c r="Z184" s="155">
        <f t="shared" ca="1" si="6"/>
        <v>13740.270322071323</v>
      </c>
      <c r="AA184" s="155">
        <f t="shared" ca="1" si="6"/>
        <v>13740.270322071323</v>
      </c>
      <c r="AB184" s="155">
        <f t="shared" ca="1" si="6"/>
        <v>13740.270322071323</v>
      </c>
      <c r="AC184" s="155">
        <f t="shared" ca="1" si="6"/>
        <v>13740.270322071323</v>
      </c>
      <c r="AD184" s="155">
        <f t="shared" ca="1" si="6"/>
        <v>13740.270322071323</v>
      </c>
      <c r="AE184" s="155">
        <f t="shared" ca="1" si="6"/>
        <v>13740.270322071323</v>
      </c>
      <c r="AF184" s="155">
        <f t="shared" ca="1" si="6"/>
        <v>13740.270322071323</v>
      </c>
      <c r="AG184" s="155">
        <f t="shared" ca="1" si="6"/>
        <v>13740.270322071323</v>
      </c>
      <c r="AH184" s="155">
        <f t="shared" ca="1" si="6"/>
        <v>13740.270322071323</v>
      </c>
      <c r="AI184" s="155">
        <f t="shared" ca="1" si="6"/>
        <v>13740.270322071323</v>
      </c>
      <c r="AJ184" s="155">
        <f t="shared" ca="1" si="6"/>
        <v>13740.270322071323</v>
      </c>
      <c r="AK184" s="155">
        <f t="shared" ca="1" si="6"/>
        <v>13740.270322071323</v>
      </c>
      <c r="AL184" s="155">
        <f t="shared" ca="1" si="6"/>
        <v>13740.270322071323</v>
      </c>
      <c r="AM184" s="155">
        <f t="shared" ca="1" si="6"/>
        <v>13740.270322071323</v>
      </c>
      <c r="AN184" s="155">
        <f t="shared" ca="1" si="6"/>
        <v>13740.270322071323</v>
      </c>
      <c r="AO184" s="155">
        <f t="shared" ca="1" si="6"/>
        <v>13740.270322071323</v>
      </c>
      <c r="AP184" s="155">
        <f t="shared" ca="1" si="6"/>
        <v>13740.270322071323</v>
      </c>
      <c r="AQ184" s="155">
        <f t="shared" ca="1" si="6"/>
        <v>13740.270322071323</v>
      </c>
      <c r="AR184" s="155">
        <f t="shared" ca="1" si="6"/>
        <v>13740.270322071323</v>
      </c>
      <c r="AS184" s="155">
        <f t="shared" ca="1" si="6"/>
        <v>13740.270322071323</v>
      </c>
      <c r="AT184" s="155">
        <f t="shared" ca="1" si="6"/>
        <v>13740.270322071323</v>
      </c>
      <c r="AU184" s="155">
        <f t="shared" ca="1" si="6"/>
        <v>13740.270322071323</v>
      </c>
      <c r="AV184" s="155">
        <f t="shared" ca="1" si="6"/>
        <v>13740.270322071323</v>
      </c>
      <c r="AW184" s="155">
        <f t="shared" ca="1" si="6"/>
        <v>13740.270322071323</v>
      </c>
      <c r="AX184" s="155">
        <f t="shared" ca="1" si="6"/>
        <v>13740.270322071323</v>
      </c>
      <c r="AY184" s="155">
        <f t="shared" ca="1" si="6"/>
        <v>13740.270322071323</v>
      </c>
      <c r="AZ184" s="155">
        <f t="shared" ca="1" si="6"/>
        <v>13740.270322071323</v>
      </c>
      <c r="BA184" s="155">
        <f t="shared" ca="1" si="6"/>
        <v>13740.270322071323</v>
      </c>
      <c r="BB184" s="155">
        <f t="shared" ca="1" si="6"/>
        <v>13740.270322071323</v>
      </c>
      <c r="BC184" s="155">
        <f t="shared" ca="1" si="6"/>
        <v>13740.270322071323</v>
      </c>
      <c r="BD184" s="155">
        <f t="shared" ca="1" si="6"/>
        <v>13740.270322071323</v>
      </c>
      <c r="BE184" s="155">
        <f t="shared" ca="1" si="6"/>
        <v>13740.270322071323</v>
      </c>
      <c r="BF184" s="155">
        <f ca="1">SUM(BF134:BF183)</f>
        <v>13740.270322071323</v>
      </c>
    </row>
    <row r="185" spans="2:58">
      <c r="B185" s="86"/>
      <c r="C185" s="87"/>
      <c r="D185" s="87"/>
      <c r="E185" s="87"/>
      <c r="F185" s="87"/>
      <c r="G185" s="87"/>
      <c r="H185" s="87"/>
    </row>
    <row r="186" spans="2:58">
      <c r="I186" s="155"/>
      <c r="J186" s="155"/>
      <c r="K186" s="155"/>
      <c r="L186" s="155"/>
      <c r="M186" s="155"/>
      <c r="N186" s="155"/>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c r="AL186" s="155"/>
      <c r="AM186" s="155"/>
      <c r="AN186" s="155"/>
      <c r="AO186" s="155"/>
      <c r="AP186" s="155"/>
      <c r="AQ186" s="155"/>
      <c r="AR186" s="155"/>
      <c r="AS186" s="155"/>
      <c r="AT186" s="155"/>
      <c r="AU186" s="155"/>
      <c r="AV186" s="155"/>
      <c r="AW186" s="155"/>
      <c r="AX186" s="155"/>
      <c r="AY186" s="155"/>
      <c r="AZ186" s="155"/>
      <c r="BA186" s="155"/>
      <c r="BB186" s="155"/>
      <c r="BC186" s="155"/>
      <c r="BD186" s="155"/>
      <c r="BE186" s="155"/>
      <c r="BF186" s="155"/>
    </row>
    <row r="187" spans="2:58">
      <c r="B187" s="159" t="s">
        <v>163</v>
      </c>
      <c r="C187" s="159" t="s">
        <v>147</v>
      </c>
      <c r="I187" s="155"/>
      <c r="J187" s="155"/>
      <c r="K187" s="155"/>
      <c r="L187" s="155"/>
      <c r="M187" s="155"/>
      <c r="N187" s="155"/>
      <c r="O187" s="155"/>
      <c r="P187" s="155"/>
      <c r="Q187" s="155"/>
      <c r="R187" s="155"/>
      <c r="S187" s="155"/>
      <c r="T187" s="155"/>
      <c r="U187" s="155"/>
      <c r="V187" s="155"/>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row>
    <row r="188" spans="2:58" s="153" customFormat="1">
      <c r="B188" s="153" t="s">
        <v>7</v>
      </c>
      <c r="C188" s="153">
        <f ca="1">C81</f>
        <v>0</v>
      </c>
      <c r="D188" s="160"/>
      <c r="E188" s="160"/>
      <c r="F188" s="160"/>
      <c r="G188" s="160"/>
      <c r="H188" s="160"/>
      <c r="I188" s="185">
        <f ca="1">IF(I$5-$I$5&lt;$A81-1," ",IF(I$5-$I$5+1&gt;'Primary Inputs Alt'!$C$17,0,(SUM(OFFSET($I$78,0,I$5-$I$5-$A81+1)))*$C134))</f>
        <v>0</v>
      </c>
      <c r="J188" s="185">
        <f ca="1">IF(J$5-$I$5&lt;$A81-1," ",IF(J$5-$I$5+1&gt;'Primary Inputs Alt'!$C$17,0,(SUM(OFFSET($I$78,0,J$5-$I$5-$A81+1)))*$C134))</f>
        <v>0</v>
      </c>
      <c r="K188" s="185">
        <f ca="1">IF(K$5-$I$5&lt;$A81-1," ",IF(K$5-$I$5+1&gt;'Primary Inputs Alt'!$C$17,0,(SUM(OFFSET($I$78,0,K$5-$I$5-$A81+1)))*$C134))</f>
        <v>0</v>
      </c>
      <c r="L188" s="185">
        <f ca="1">IF(L$5-$I$5&lt;$A81-1," ",IF(L$5-$I$5+1&gt;'Primary Inputs Alt'!$C$17,0,(SUM(OFFSET($I$78,0,L$5-$I$5-$A81+1)))*$C134))</f>
        <v>0</v>
      </c>
      <c r="M188" s="185">
        <f ca="1">IF(M$5-$I$5&lt;$A81-1," ",IF(M$5-$I$5+1&gt;'Primary Inputs Alt'!$C$17,0,(SUM(OFFSET($I$78,0,M$5-$I$5-$A81+1)))*$C134))</f>
        <v>0</v>
      </c>
      <c r="N188" s="185">
        <f ca="1">IF(N$5-$I$5&lt;$A81-1," ",IF(N$5-$I$5+1&gt;'Primary Inputs Alt'!$C$17,0,(SUM(OFFSET($I$78,0,N$5-$I$5-$A81+1)))*$C134))</f>
        <v>0</v>
      </c>
      <c r="O188" s="185">
        <f ca="1">IF(O$5-$I$5&lt;$A81-1," ",IF(O$5-$I$5+1&gt;'Primary Inputs Alt'!$C$17,0,(SUM(OFFSET($I$78,0,O$5-$I$5-$A81+1)))*$C134))</f>
        <v>0</v>
      </c>
      <c r="P188" s="185">
        <f ca="1">IF(P$5-$I$5&lt;$A81-1," ",IF(P$5-$I$5+1&gt;'Primary Inputs Alt'!$C$17,0,(SUM(OFFSET($I$78,0,P$5-$I$5-$A81+1)))*$C134))</f>
        <v>0</v>
      </c>
      <c r="Q188" s="185">
        <f ca="1">IF(Q$5-$I$5&lt;$A81-1," ",IF(Q$5-$I$5+1&gt;'Primary Inputs Alt'!$C$17,0,(SUM(OFFSET($I$78,0,Q$5-$I$5-$A81+1)))*$C134))</f>
        <v>0</v>
      </c>
      <c r="R188" s="185">
        <f ca="1">IF(R$5-$I$5&lt;$A81-1," ",IF(R$5-$I$5+1&gt;'Primary Inputs Alt'!$C$17,0,(SUM(OFFSET($I$78,0,R$5-$I$5-$A81+1)))*$C134))</f>
        <v>0</v>
      </c>
      <c r="S188" s="185">
        <f ca="1">IF(S$5-$I$5&lt;$A81-1," ",IF(S$5-$I$5+1&gt;'Primary Inputs Alt'!$C$17,0,(SUM(OFFSET($I$78,0,S$5-$I$5-$A81+1)))*$C134))</f>
        <v>0</v>
      </c>
      <c r="T188" s="185">
        <f ca="1">IF(T$5-$I$5&lt;$A81-1," ",IF(T$5-$I$5+1&gt;'Primary Inputs Alt'!$C$17,0,(SUM(OFFSET($I$78,0,T$5-$I$5-$A81+1)))*$C134))</f>
        <v>0</v>
      </c>
      <c r="U188" s="185">
        <f ca="1">IF(U$5-$I$5&lt;$A81-1," ",IF(U$5-$I$5+1&gt;'Primary Inputs Alt'!$C$17,0,(SUM(OFFSET($I$78,0,U$5-$I$5-$A81+1)))*$C134))</f>
        <v>0</v>
      </c>
      <c r="V188" s="185">
        <f ca="1">IF(V$5-$I$5&lt;$A81-1," ",IF(V$5-$I$5+1&gt;'Primary Inputs Alt'!$C$17,0,(SUM(OFFSET($I$78,0,V$5-$I$5-$A81+1)))*$C134))</f>
        <v>0</v>
      </c>
      <c r="W188" s="185">
        <f ca="1">IF(W$5-$I$5&lt;$A81-1," ",IF(W$5-$I$5+1&gt;'Primary Inputs Alt'!$C$17,0,(SUM(OFFSET($I$78,0,W$5-$I$5-$A81+1)))*$C134))</f>
        <v>0</v>
      </c>
      <c r="X188" s="185">
        <f ca="1">IF(X$5-$I$5&lt;$A81-1," ",IF(X$5-$I$5+1&gt;'Primary Inputs Alt'!$C$17,0,(SUM(OFFSET($I$78,0,X$5-$I$5-$A81+1)))*$C134))</f>
        <v>0</v>
      </c>
      <c r="Y188" s="185">
        <f ca="1">IF(Y$5-$I$5&lt;$A81-1," ",IF(Y$5-$I$5+1&gt;'Primary Inputs Alt'!$C$17,0,(SUM(OFFSET($I$78,0,Y$5-$I$5-$A81+1)))*$C134))</f>
        <v>0</v>
      </c>
      <c r="Z188" s="185">
        <f ca="1">IF(Z$5-$I$5&lt;$A81-1," ",IF(Z$5-$I$5+1&gt;'Primary Inputs Alt'!$C$17,0,(SUM(OFFSET($I$78,0,Z$5-$I$5-$A81+1)))*$C134))</f>
        <v>0</v>
      </c>
      <c r="AA188" s="185">
        <f ca="1">IF(AA$5-$I$5&lt;$A81-1," ",IF(AA$5-$I$5+1&gt;'Primary Inputs Alt'!$C$17,0,(SUM(OFFSET($I$78,0,AA$5-$I$5-$A81+1)))*$C134))</f>
        <v>0</v>
      </c>
      <c r="AB188" s="185">
        <f ca="1">IF(AB$5-$I$5&lt;$A81-1," ",IF(AB$5-$I$5+1&gt;'Primary Inputs Alt'!$C$17,0,(SUM(OFFSET($I$78,0,AB$5-$I$5-$A81+1)))*$C134))</f>
        <v>0</v>
      </c>
      <c r="AC188" s="185">
        <f ca="1">IF(AC$5-$I$5&lt;$A81-1," ",IF(AC$5-$I$5+1&gt;'Primary Inputs Alt'!$C$17,0,(SUM(OFFSET($I$78,0,AC$5-$I$5-$A81+1)))*$C134))</f>
        <v>0</v>
      </c>
      <c r="AD188" s="185">
        <f ca="1">IF(AD$5-$I$5&lt;$A81-1," ",IF(AD$5-$I$5+1&gt;'Primary Inputs Alt'!$C$17,0,(SUM(OFFSET($I$78,0,AD$5-$I$5-$A81+1)))*$C134))</f>
        <v>0</v>
      </c>
      <c r="AE188" s="185">
        <f ca="1">IF(AE$5-$I$5&lt;$A81-1," ",IF(AE$5-$I$5+1&gt;'Primary Inputs Alt'!$C$17,0,(SUM(OFFSET($I$78,0,AE$5-$I$5-$A81+1)))*$C134))</f>
        <v>0</v>
      </c>
      <c r="AF188" s="185">
        <f ca="1">IF(AF$5-$I$5&lt;$A81-1," ",IF(AF$5-$I$5+1&gt;'Primary Inputs Alt'!$C$17,0,(SUM(OFFSET($I$78,0,AF$5-$I$5-$A81+1)))*$C134))</f>
        <v>0</v>
      </c>
      <c r="AG188" s="185">
        <f ca="1">IF(AG$5-$I$5&lt;$A81-1," ",IF(AG$5-$I$5+1&gt;'Primary Inputs Alt'!$C$17,0,(SUM(OFFSET($I$78,0,AG$5-$I$5-$A81+1)))*$C134))</f>
        <v>0</v>
      </c>
      <c r="AH188" s="185">
        <f ca="1">IF(AH$5-$I$5&lt;$A81-1," ",IF(AH$5-$I$5+1&gt;'Primary Inputs Alt'!$C$17,0,(SUM(OFFSET($I$78,0,AH$5-$I$5-$A81+1)))*$C134))</f>
        <v>0</v>
      </c>
      <c r="AI188" s="185">
        <f ca="1">IF(AI$5-$I$5&lt;$A81-1," ",IF(AI$5-$I$5+1&gt;'Primary Inputs Alt'!$C$17,0,(SUM(OFFSET($I$78,0,AI$5-$I$5-$A81+1)))*$C134))</f>
        <v>0</v>
      </c>
      <c r="AJ188" s="185">
        <f ca="1">IF(AJ$5-$I$5&lt;$A81-1," ",IF(AJ$5-$I$5+1&gt;'Primary Inputs Alt'!$C$17,0,(SUM(OFFSET($I$78,0,AJ$5-$I$5-$A81+1)))*$C134))</f>
        <v>0</v>
      </c>
      <c r="AK188" s="185">
        <f ca="1">IF(AK$5-$I$5&lt;$A81-1," ",IF(AK$5-$I$5+1&gt;'Primary Inputs Alt'!$C$17,0,(SUM(OFFSET($I$78,0,AK$5-$I$5-$A81+1)))*$C134))</f>
        <v>0</v>
      </c>
      <c r="AL188" s="185">
        <f ca="1">IF(AL$5-$I$5&lt;$A81-1," ",IF(AL$5-$I$5+1&gt;'Primary Inputs Alt'!$C$17,0,(SUM(OFFSET($I$78,0,AL$5-$I$5-$A81+1)))*$C134))</f>
        <v>0</v>
      </c>
      <c r="AM188" s="185">
        <f ca="1">IF(AM$5-$I$5&lt;$A81-1," ",IF(AM$5-$I$5+1&gt;'Primary Inputs Alt'!$C$17,0,(SUM(OFFSET($I$78,0,AM$5-$I$5-$A81+1)))*$C134))</f>
        <v>0</v>
      </c>
      <c r="AN188" s="185">
        <f ca="1">IF(AN$5-$I$5&lt;$A81-1," ",IF(AN$5-$I$5+1&gt;'Primary Inputs Alt'!$C$17,0,(SUM(OFFSET($I$78,0,AN$5-$I$5-$A81+1)))*$C134))</f>
        <v>0</v>
      </c>
      <c r="AO188" s="185">
        <f ca="1">IF(AO$5-$I$5&lt;$A81-1," ",IF(AO$5-$I$5+1&gt;'Primary Inputs Alt'!$C$17,0,(SUM(OFFSET($I$78,0,AO$5-$I$5-$A81+1)))*$C134))</f>
        <v>0</v>
      </c>
      <c r="AP188" s="185">
        <f ca="1">IF(AP$5-$I$5&lt;$A81-1," ",IF(AP$5-$I$5+1&gt;'Primary Inputs Alt'!$C$17,0,(SUM(OFFSET($I$78,0,AP$5-$I$5-$A81+1)))*$C134))</f>
        <v>0</v>
      </c>
      <c r="AQ188" s="185">
        <f ca="1">IF(AQ$5-$I$5&lt;$A81-1," ",IF(AQ$5-$I$5+1&gt;'Primary Inputs Alt'!$C$17,0,(SUM(OFFSET($I$78,0,AQ$5-$I$5-$A81+1)))*$C134))</f>
        <v>0</v>
      </c>
      <c r="AR188" s="185">
        <f ca="1">IF(AR$5-$I$5&lt;$A81-1," ",IF(AR$5-$I$5+1&gt;'Primary Inputs Alt'!$C$17,0,(SUM(OFFSET($I$78,0,AR$5-$I$5-$A81+1)))*$C134))</f>
        <v>0</v>
      </c>
      <c r="AS188" s="185">
        <f ca="1">IF(AS$5-$I$5&lt;$A81-1," ",IF(AS$5-$I$5+1&gt;'Primary Inputs Alt'!$C$17,0,(SUM(OFFSET($I$78,0,AS$5-$I$5-$A81+1)))*$C134))</f>
        <v>0</v>
      </c>
      <c r="AT188" s="185">
        <f ca="1">IF(AT$5-$I$5&lt;$A81-1," ",IF(AT$5-$I$5+1&gt;'Primary Inputs Alt'!$C$17,0,(SUM(OFFSET($I$78,0,AT$5-$I$5-$A81+1)))*$C134))</f>
        <v>0</v>
      </c>
      <c r="AU188" s="185">
        <f ca="1">IF(AU$5-$I$5&lt;$A81-1," ",IF(AU$5-$I$5+1&gt;'Primary Inputs Alt'!$C$17,0,(SUM(OFFSET($I$78,0,AU$5-$I$5-$A81+1)))*$C134))</f>
        <v>0</v>
      </c>
      <c r="AV188" s="185">
        <f ca="1">IF(AV$5-$I$5&lt;$A81-1," ",IF(AV$5-$I$5+1&gt;'Primary Inputs Alt'!$C$17,0,(SUM(OFFSET($I$78,0,AV$5-$I$5-$A81+1)))*$C134))</f>
        <v>0</v>
      </c>
      <c r="AW188" s="185">
        <f ca="1">IF(AW$5-$I$5&lt;$A81-1," ",IF(AW$5-$I$5+1&gt;'Primary Inputs Alt'!$C$17,0,(SUM(OFFSET($I$78,0,AW$5-$I$5-$A81+1)))*$C134))</f>
        <v>0</v>
      </c>
      <c r="AX188" s="185">
        <f ca="1">IF(AX$5-$I$5&lt;$A81-1," ",IF(AX$5-$I$5+1&gt;'Primary Inputs Alt'!$C$17,0,(SUM(OFFSET($I$78,0,AX$5-$I$5-$A81+1)))*$C134))</f>
        <v>0</v>
      </c>
      <c r="AY188" s="185">
        <f ca="1">IF(AY$5-$I$5&lt;$A81-1," ",IF(AY$5-$I$5+1&gt;'Primary Inputs Alt'!$C$17,0,(SUM(OFFSET($I$78,0,AY$5-$I$5-$A81+1)))*$C134))</f>
        <v>0</v>
      </c>
      <c r="AZ188" s="185">
        <f ca="1">IF(AZ$5-$I$5&lt;$A81-1," ",IF(AZ$5-$I$5+1&gt;'Primary Inputs Alt'!$C$17,0,(SUM(OFFSET($I$78,0,AZ$5-$I$5-$A81+1)))*$C134))</f>
        <v>0</v>
      </c>
      <c r="BA188" s="185">
        <f ca="1">IF(BA$5-$I$5&lt;$A81-1," ",IF(BA$5-$I$5+1&gt;'Primary Inputs Alt'!$C$17,0,(SUM(OFFSET($I$78,0,BA$5-$I$5-$A81+1)))*$C134))</f>
        <v>0</v>
      </c>
      <c r="BB188" s="185">
        <f ca="1">IF(BB$5-$I$5&lt;$A81-1," ",IF(BB$5-$I$5+1&gt;'Primary Inputs Alt'!$C$17,0,(SUM(OFFSET($I$78,0,BB$5-$I$5-$A81+1)))*$C134))</f>
        <v>0</v>
      </c>
      <c r="BC188" s="185">
        <f ca="1">IF(BC$5-$I$5&lt;$A81-1," ",IF(BC$5-$I$5+1&gt;'Primary Inputs Alt'!$C$17,0,(SUM(OFFSET($I$78,0,BC$5-$I$5-$A81+1)))*$C134))</f>
        <v>0</v>
      </c>
      <c r="BD188" s="185">
        <f ca="1">IF(BD$5-$I$5&lt;$A81-1," ",IF(BD$5-$I$5+1&gt;'Primary Inputs Alt'!$C$17,0,(SUM(OFFSET($I$78,0,BD$5-$I$5-$A81+1)))*$C134))</f>
        <v>0</v>
      </c>
      <c r="BE188" s="185">
        <f ca="1">IF(BE$5-$I$5&lt;$A81-1," ",IF(BE$5-$I$5+1&gt;'Primary Inputs Alt'!$C$17,0,(SUM(OFFSET($I$78,0,BE$5-$I$5-$A81+1)))*$C134))</f>
        <v>0</v>
      </c>
      <c r="BF188" s="185">
        <f ca="1">IF(BF$5-$I$5&lt;$A81-1," ",IF(BF$5-$I$5+1&gt;'Primary Inputs Alt'!$C$17,0,(SUM(OFFSET($I$78,0,BF$5-$I$5-$A81+1)))*$C134))</f>
        <v>0</v>
      </c>
    </row>
    <row r="189" spans="2:58">
      <c r="B189" s="134" t="s">
        <v>8</v>
      </c>
      <c r="C189" s="134">
        <f ca="1">C82</f>
        <v>792</v>
      </c>
      <c r="I189" s="186" t="str">
        <f ca="1">IF(I$5-$I$5&lt;$A82-1," ",IF(I$5-$I$5+1&gt;'Primary Inputs Alt'!$C$17,0,(SUM(OFFSET($I$78,0,I$5-$I$5-$A82+1)))*$C135))</f>
        <v xml:space="preserve"> </v>
      </c>
      <c r="J189" s="186">
        <f ca="1">IF(J$5-$I$5&lt;$A82-1," ",IF(J$5-$I$5+1&gt;'Primary Inputs Alt'!$C$17,0,(SUM(OFFSET($I$78,0,J$5-$I$5-$A82+1)))*$C135))</f>
        <v>-31995901.939631894</v>
      </c>
      <c r="K189" s="186">
        <f ca="1">IF(K$5-$I$5&lt;$A82-1," ",IF(K$5-$I$5+1&gt;'Primary Inputs Alt'!$C$17,0,(SUM(OFFSET($I$78,0,K$5-$I$5-$A82+1)))*$C135))</f>
        <v>13740.270322071323</v>
      </c>
      <c r="L189" s="186">
        <f ca="1">IF(L$5-$I$5&lt;$A82-1," ",IF(L$5-$I$5+1&gt;'Primary Inputs Alt'!$C$17,0,(SUM(OFFSET($I$78,0,L$5-$I$5-$A82+1)))*$C135))</f>
        <v>27480.540644142646</v>
      </c>
      <c r="M189" s="186">
        <f ca="1">IF(M$5-$I$5&lt;$A82-1," ",IF(M$5-$I$5+1&gt;'Primary Inputs Alt'!$C$17,0,(SUM(OFFSET($I$78,0,M$5-$I$5-$A82+1)))*$C135))</f>
        <v>27480.540644142646</v>
      </c>
      <c r="N189" s="186">
        <f ca="1">IF(N$5-$I$5&lt;$A82-1," ",IF(N$5-$I$5+1&gt;'Primary Inputs Alt'!$C$17,0,(SUM(OFFSET($I$78,0,N$5-$I$5-$A82+1)))*$C135))</f>
        <v>27480.540644142646</v>
      </c>
      <c r="O189" s="186">
        <f ca="1">IF(O$5-$I$5&lt;$A82-1," ",IF(O$5-$I$5+1&gt;'Primary Inputs Alt'!$C$17,0,(SUM(OFFSET($I$78,0,O$5-$I$5-$A82+1)))*$C135))</f>
        <v>27480.540644142646</v>
      </c>
      <c r="P189" s="186">
        <f ca="1">IF(P$5-$I$5&lt;$A82-1," ",IF(P$5-$I$5+1&gt;'Primary Inputs Alt'!$C$17,0,(SUM(OFFSET($I$78,0,P$5-$I$5-$A82+1)))*$C135))</f>
        <v>27480.540644142646</v>
      </c>
      <c r="Q189" s="186">
        <f ca="1">IF(Q$5-$I$5&lt;$A82-1," ",IF(Q$5-$I$5+1&gt;'Primary Inputs Alt'!$C$17,0,(SUM(OFFSET($I$78,0,Q$5-$I$5-$A82+1)))*$C135))</f>
        <v>27480.540644142646</v>
      </c>
      <c r="R189" s="186">
        <f ca="1">IF(R$5-$I$5&lt;$A82-1," ",IF(R$5-$I$5+1&gt;'Primary Inputs Alt'!$C$17,0,(SUM(OFFSET($I$78,0,R$5-$I$5-$A82+1)))*$C135))</f>
        <v>27480.540644142646</v>
      </c>
      <c r="S189" s="186">
        <f ca="1">IF(S$5-$I$5&lt;$A82-1," ",IF(S$5-$I$5+1&gt;'Primary Inputs Alt'!$C$17,0,(SUM(OFFSET($I$78,0,S$5-$I$5-$A82+1)))*$C135))</f>
        <v>27480.540644142646</v>
      </c>
      <c r="T189" s="186">
        <f ca="1">IF(T$5-$I$5&lt;$A82-1," ",IF(T$5-$I$5+1&gt;'Primary Inputs Alt'!$C$17,0,(SUM(OFFSET($I$78,0,T$5-$I$5-$A82+1)))*$C135))</f>
        <v>27480.540644142646</v>
      </c>
      <c r="U189" s="186">
        <f ca="1">IF(U$5-$I$5&lt;$A82-1," ",IF(U$5-$I$5+1&gt;'Primary Inputs Alt'!$C$17,0,(SUM(OFFSET($I$78,0,U$5-$I$5-$A82+1)))*$C135))</f>
        <v>27480.540644142646</v>
      </c>
      <c r="V189" s="186">
        <f ca="1">IF(V$5-$I$5&lt;$A82-1," ",IF(V$5-$I$5+1&gt;'Primary Inputs Alt'!$C$17,0,(SUM(OFFSET($I$78,0,V$5-$I$5-$A82+1)))*$C135))</f>
        <v>27480.540644142646</v>
      </c>
      <c r="W189" s="186">
        <f ca="1">IF(W$5-$I$5&lt;$A82-1," ",IF(W$5-$I$5+1&gt;'Primary Inputs Alt'!$C$17,0,(SUM(OFFSET($I$78,0,W$5-$I$5-$A82+1)))*$C135))</f>
        <v>27480.540644142646</v>
      </c>
      <c r="X189" s="186">
        <f ca="1">IF(X$5-$I$5&lt;$A82-1," ",IF(X$5-$I$5+1&gt;'Primary Inputs Alt'!$C$17,0,(SUM(OFFSET($I$78,0,X$5-$I$5-$A82+1)))*$C135))</f>
        <v>27480.540644142646</v>
      </c>
      <c r="Y189" s="186">
        <f ca="1">IF(Y$5-$I$5&lt;$A82-1," ",IF(Y$5-$I$5+1&gt;'Primary Inputs Alt'!$C$17,0,(SUM(OFFSET($I$78,0,Y$5-$I$5-$A82+1)))*$C135))</f>
        <v>27480.540644142646</v>
      </c>
      <c r="Z189" s="186">
        <f ca="1">IF(Z$5-$I$5&lt;$A82-1," ",IF(Z$5-$I$5+1&gt;'Primary Inputs Alt'!$C$17,0,(SUM(OFFSET($I$78,0,Z$5-$I$5-$A82+1)))*$C135))</f>
        <v>27480.540644142646</v>
      </c>
      <c r="AA189" s="186">
        <f ca="1">IF(AA$5-$I$5&lt;$A82-1," ",IF(AA$5-$I$5+1&gt;'Primary Inputs Alt'!$C$17,0,(SUM(OFFSET($I$78,0,AA$5-$I$5-$A82+1)))*$C135))</f>
        <v>27480.540644142646</v>
      </c>
      <c r="AB189" s="186">
        <f ca="1">IF(AB$5-$I$5&lt;$A82-1," ",IF(AB$5-$I$5+1&gt;'Primary Inputs Alt'!$C$17,0,(SUM(OFFSET($I$78,0,AB$5-$I$5-$A82+1)))*$C135))</f>
        <v>27480.540644142646</v>
      </c>
      <c r="AC189" s="186">
        <f ca="1">IF(AC$5-$I$5&lt;$A82-1," ",IF(AC$5-$I$5+1&gt;'Primary Inputs Alt'!$C$17,0,(SUM(OFFSET($I$78,0,AC$5-$I$5-$A82+1)))*$C135))</f>
        <v>27480.540644142646</v>
      </c>
      <c r="AD189" s="186">
        <f ca="1">IF(AD$5-$I$5&lt;$A82-1," ",IF(AD$5-$I$5+1&gt;'Primary Inputs Alt'!$C$17,0,(SUM(OFFSET($I$78,0,AD$5-$I$5-$A82+1)))*$C135))</f>
        <v>27480.540644142646</v>
      </c>
      <c r="AE189" s="186">
        <f ca="1">IF(AE$5-$I$5&lt;$A82-1," ",IF(AE$5-$I$5+1&gt;'Primary Inputs Alt'!$C$17,0,(SUM(OFFSET($I$78,0,AE$5-$I$5-$A82+1)))*$C135))</f>
        <v>27480.540644142646</v>
      </c>
      <c r="AF189" s="186">
        <f ca="1">IF(AF$5-$I$5&lt;$A82-1," ",IF(AF$5-$I$5+1&gt;'Primary Inputs Alt'!$C$17,0,(SUM(OFFSET($I$78,0,AF$5-$I$5-$A82+1)))*$C135))</f>
        <v>27480.540644142646</v>
      </c>
      <c r="AG189" s="186">
        <f ca="1">IF(AG$5-$I$5&lt;$A82-1," ",IF(AG$5-$I$5+1&gt;'Primary Inputs Alt'!$C$17,0,(SUM(OFFSET($I$78,0,AG$5-$I$5-$A82+1)))*$C135))</f>
        <v>27480.540644142646</v>
      </c>
      <c r="AH189" s="186">
        <f ca="1">IF(AH$5-$I$5&lt;$A82-1," ",IF(AH$5-$I$5+1&gt;'Primary Inputs Alt'!$C$17,0,(SUM(OFFSET($I$78,0,AH$5-$I$5-$A82+1)))*$C135))</f>
        <v>27480.540644142646</v>
      </c>
      <c r="AI189" s="186">
        <f ca="1">IF(AI$5-$I$5&lt;$A82-1," ",IF(AI$5-$I$5+1&gt;'Primary Inputs Alt'!$C$17,0,(SUM(OFFSET($I$78,0,AI$5-$I$5-$A82+1)))*$C135))</f>
        <v>27480.540644142646</v>
      </c>
      <c r="AJ189" s="186">
        <f ca="1">IF(AJ$5-$I$5&lt;$A82-1," ",IF(AJ$5-$I$5+1&gt;'Primary Inputs Alt'!$C$17,0,(SUM(OFFSET($I$78,0,AJ$5-$I$5-$A82+1)))*$C135))</f>
        <v>27480.540644142646</v>
      </c>
      <c r="AK189" s="186">
        <f ca="1">IF(AK$5-$I$5&lt;$A82-1," ",IF(AK$5-$I$5+1&gt;'Primary Inputs Alt'!$C$17,0,(SUM(OFFSET($I$78,0,AK$5-$I$5-$A82+1)))*$C135))</f>
        <v>27480.540644142646</v>
      </c>
      <c r="AL189" s="186">
        <f ca="1">IF(AL$5-$I$5&lt;$A82-1," ",IF(AL$5-$I$5+1&gt;'Primary Inputs Alt'!$C$17,0,(SUM(OFFSET($I$78,0,AL$5-$I$5-$A82+1)))*$C135))</f>
        <v>27480.540644142646</v>
      </c>
      <c r="AM189" s="186">
        <f ca="1">IF(AM$5-$I$5&lt;$A82-1," ",IF(AM$5-$I$5+1&gt;'Primary Inputs Alt'!$C$17,0,(SUM(OFFSET($I$78,0,AM$5-$I$5-$A82+1)))*$C135))</f>
        <v>27480.540644142646</v>
      </c>
      <c r="AN189" s="186">
        <f ca="1">IF(AN$5-$I$5&lt;$A82-1," ",IF(AN$5-$I$5+1&gt;'Primary Inputs Alt'!$C$17,0,(SUM(OFFSET($I$78,0,AN$5-$I$5-$A82+1)))*$C135))</f>
        <v>27480.540644142646</v>
      </c>
      <c r="AO189" s="186">
        <f ca="1">IF(AO$5-$I$5&lt;$A82-1," ",IF(AO$5-$I$5+1&gt;'Primary Inputs Alt'!$C$17,0,(SUM(OFFSET($I$78,0,AO$5-$I$5-$A82+1)))*$C135))</f>
        <v>27480.540644142646</v>
      </c>
      <c r="AP189" s="186">
        <f ca="1">IF(AP$5-$I$5&lt;$A82-1," ",IF(AP$5-$I$5+1&gt;'Primary Inputs Alt'!$C$17,0,(SUM(OFFSET($I$78,0,AP$5-$I$5-$A82+1)))*$C135))</f>
        <v>27480.540644142646</v>
      </c>
      <c r="AQ189" s="186">
        <f ca="1">IF(AQ$5-$I$5&lt;$A82-1," ",IF(AQ$5-$I$5+1&gt;'Primary Inputs Alt'!$C$17,0,(SUM(OFFSET($I$78,0,AQ$5-$I$5-$A82+1)))*$C135))</f>
        <v>27480.540644142646</v>
      </c>
      <c r="AR189" s="186">
        <f ca="1">IF(AR$5-$I$5&lt;$A82-1," ",IF(AR$5-$I$5+1&gt;'Primary Inputs Alt'!$C$17,0,(SUM(OFFSET($I$78,0,AR$5-$I$5-$A82+1)))*$C135))</f>
        <v>27480.540644142646</v>
      </c>
      <c r="AS189" s="186">
        <f ca="1">IF(AS$5-$I$5&lt;$A82-1," ",IF(AS$5-$I$5+1&gt;'Primary Inputs Alt'!$C$17,0,(SUM(OFFSET($I$78,0,AS$5-$I$5-$A82+1)))*$C135))</f>
        <v>27480.540644142646</v>
      </c>
      <c r="AT189" s="186">
        <f ca="1">IF(AT$5-$I$5&lt;$A82-1," ",IF(AT$5-$I$5+1&gt;'Primary Inputs Alt'!$C$17,0,(SUM(OFFSET($I$78,0,AT$5-$I$5-$A82+1)))*$C135))</f>
        <v>27480.540644142646</v>
      </c>
      <c r="AU189" s="186">
        <f ca="1">IF(AU$5-$I$5&lt;$A82-1," ",IF(AU$5-$I$5+1&gt;'Primary Inputs Alt'!$C$17,0,(SUM(OFFSET($I$78,0,AU$5-$I$5-$A82+1)))*$C135))</f>
        <v>27480.540644142646</v>
      </c>
      <c r="AV189" s="186">
        <f ca="1">IF(AV$5-$I$5&lt;$A82-1," ",IF(AV$5-$I$5+1&gt;'Primary Inputs Alt'!$C$17,0,(SUM(OFFSET($I$78,0,AV$5-$I$5-$A82+1)))*$C135))</f>
        <v>27480.540644142646</v>
      </c>
      <c r="AW189" s="186">
        <f ca="1">IF(AW$5-$I$5&lt;$A82-1," ",IF(AW$5-$I$5+1&gt;'Primary Inputs Alt'!$C$17,0,(SUM(OFFSET($I$78,0,AW$5-$I$5-$A82+1)))*$C135))</f>
        <v>27480.540644142646</v>
      </c>
      <c r="AX189" s="186">
        <f ca="1">IF(AX$5-$I$5&lt;$A82-1," ",IF(AX$5-$I$5+1&gt;'Primary Inputs Alt'!$C$17,0,(SUM(OFFSET($I$78,0,AX$5-$I$5-$A82+1)))*$C135))</f>
        <v>27480.540644142646</v>
      </c>
      <c r="AY189" s="186">
        <f ca="1">IF(AY$5-$I$5&lt;$A82-1," ",IF(AY$5-$I$5+1&gt;'Primary Inputs Alt'!$C$17,0,(SUM(OFFSET($I$78,0,AY$5-$I$5-$A82+1)))*$C135))</f>
        <v>27480.540644142646</v>
      </c>
      <c r="AZ189" s="186">
        <f ca="1">IF(AZ$5-$I$5&lt;$A82-1," ",IF(AZ$5-$I$5+1&gt;'Primary Inputs Alt'!$C$17,0,(SUM(OFFSET($I$78,0,AZ$5-$I$5-$A82+1)))*$C135))</f>
        <v>27480.540644142646</v>
      </c>
      <c r="BA189" s="186">
        <f ca="1">IF(BA$5-$I$5&lt;$A82-1," ",IF(BA$5-$I$5+1&gt;'Primary Inputs Alt'!$C$17,0,(SUM(OFFSET($I$78,0,BA$5-$I$5-$A82+1)))*$C135))</f>
        <v>27480.540644142646</v>
      </c>
      <c r="BB189" s="186">
        <f ca="1">IF(BB$5-$I$5&lt;$A82-1," ",IF(BB$5-$I$5+1&gt;'Primary Inputs Alt'!$C$17,0,(SUM(OFFSET($I$78,0,BB$5-$I$5-$A82+1)))*$C135))</f>
        <v>27480.540644142646</v>
      </c>
      <c r="BC189" s="186">
        <f ca="1">IF(BC$5-$I$5&lt;$A82-1," ",IF(BC$5-$I$5+1&gt;'Primary Inputs Alt'!$C$17,0,(SUM(OFFSET($I$78,0,BC$5-$I$5-$A82+1)))*$C135))</f>
        <v>27480.540644142646</v>
      </c>
      <c r="BD189" s="186">
        <f ca="1">IF(BD$5-$I$5&lt;$A82-1," ",IF(BD$5-$I$5+1&gt;'Primary Inputs Alt'!$C$17,0,(SUM(OFFSET($I$78,0,BD$5-$I$5-$A82+1)))*$C135))</f>
        <v>27480.540644142646</v>
      </c>
      <c r="BE189" s="186">
        <f ca="1">IF(BE$5-$I$5&lt;$A82-1," ",IF(BE$5-$I$5+1&gt;'Primary Inputs Alt'!$C$17,0,(SUM(OFFSET($I$78,0,BE$5-$I$5-$A82+1)))*$C135))</f>
        <v>27480.540644142646</v>
      </c>
      <c r="BF189" s="186">
        <f ca="1">IF(BF$5-$I$5&lt;$A82-1," ",IF(BF$5-$I$5+1&gt;'Primary Inputs Alt'!$C$17,0,(SUM(OFFSET($I$78,0,BF$5-$I$5-$A82+1)))*$C135))</f>
        <v>27480.540644142646</v>
      </c>
    </row>
    <row r="190" spans="2:58">
      <c r="B190" s="134" t="s">
        <v>9</v>
      </c>
      <c r="C190" s="134">
        <f t="shared" ref="C190:C237" ca="1" si="7">C83</f>
        <v>0</v>
      </c>
      <c r="I190" s="186" t="str">
        <f ca="1">IF(I$5-$I$5&lt;$A83-1," ",IF(I$5-$I$5+1&gt;'Primary Inputs Alt'!$C$17,0,(SUM(OFFSET($I$78,0,I$5-$I$5-$A83+1)))*$C136))</f>
        <v xml:space="preserve"> </v>
      </c>
      <c r="J190" s="186" t="str">
        <f ca="1">IF(J$5-$I$5&lt;$A83-1," ",IF(J$5-$I$5+1&gt;'Primary Inputs Alt'!$C$17,0,(SUM(OFFSET($I$78,0,J$5-$I$5-$A83+1)))*$C136))</f>
        <v xml:space="preserve"> </v>
      </c>
      <c r="K190" s="186">
        <f ca="1">IF(K$5-$I$5&lt;$A83-1," ",IF(K$5-$I$5+1&gt;'Primary Inputs Alt'!$C$17,0,(SUM(OFFSET($I$78,0,K$5-$I$5-$A83+1)))*$C136))</f>
        <v>0</v>
      </c>
      <c r="L190" s="186">
        <f ca="1">IF(L$5-$I$5&lt;$A83-1," ",IF(L$5-$I$5+1&gt;'Primary Inputs Alt'!$C$17,0,(SUM(OFFSET($I$78,0,L$5-$I$5-$A83+1)))*$C136))</f>
        <v>0</v>
      </c>
      <c r="M190" s="186">
        <f ca="1">IF(M$5-$I$5&lt;$A83-1," ",IF(M$5-$I$5+1&gt;'Primary Inputs Alt'!$C$17,0,(SUM(OFFSET($I$78,0,M$5-$I$5-$A83+1)))*$C136))</f>
        <v>0</v>
      </c>
      <c r="N190" s="186">
        <f ca="1">IF(N$5-$I$5&lt;$A83-1," ",IF(N$5-$I$5+1&gt;'Primary Inputs Alt'!$C$17,0,(SUM(OFFSET($I$78,0,N$5-$I$5-$A83+1)))*$C136))</f>
        <v>0</v>
      </c>
      <c r="O190" s="186">
        <f ca="1">IF(O$5-$I$5&lt;$A83-1," ",IF(O$5-$I$5+1&gt;'Primary Inputs Alt'!$C$17,0,(SUM(OFFSET($I$78,0,O$5-$I$5-$A83+1)))*$C136))</f>
        <v>0</v>
      </c>
      <c r="P190" s="186">
        <f ca="1">IF(P$5-$I$5&lt;$A83-1," ",IF(P$5-$I$5+1&gt;'Primary Inputs Alt'!$C$17,0,(SUM(OFFSET($I$78,0,P$5-$I$5-$A83+1)))*$C136))</f>
        <v>0</v>
      </c>
      <c r="Q190" s="186">
        <f ca="1">IF(Q$5-$I$5&lt;$A83-1," ",IF(Q$5-$I$5+1&gt;'Primary Inputs Alt'!$C$17,0,(SUM(OFFSET($I$78,0,Q$5-$I$5-$A83+1)))*$C136))</f>
        <v>0</v>
      </c>
      <c r="R190" s="186">
        <f ca="1">IF(R$5-$I$5&lt;$A83-1," ",IF(R$5-$I$5+1&gt;'Primary Inputs Alt'!$C$17,0,(SUM(OFFSET($I$78,0,R$5-$I$5-$A83+1)))*$C136))</f>
        <v>0</v>
      </c>
      <c r="S190" s="186">
        <f ca="1">IF(S$5-$I$5&lt;$A83-1," ",IF(S$5-$I$5+1&gt;'Primary Inputs Alt'!$C$17,0,(SUM(OFFSET($I$78,0,S$5-$I$5-$A83+1)))*$C136))</f>
        <v>0</v>
      </c>
      <c r="T190" s="186">
        <f ca="1">IF(T$5-$I$5&lt;$A83-1," ",IF(T$5-$I$5+1&gt;'Primary Inputs Alt'!$C$17,0,(SUM(OFFSET($I$78,0,T$5-$I$5-$A83+1)))*$C136))</f>
        <v>0</v>
      </c>
      <c r="U190" s="186">
        <f ca="1">IF(U$5-$I$5&lt;$A83-1," ",IF(U$5-$I$5+1&gt;'Primary Inputs Alt'!$C$17,0,(SUM(OFFSET($I$78,0,U$5-$I$5-$A83+1)))*$C136))</f>
        <v>0</v>
      </c>
      <c r="V190" s="186">
        <f ca="1">IF(V$5-$I$5&lt;$A83-1," ",IF(V$5-$I$5+1&gt;'Primary Inputs Alt'!$C$17,0,(SUM(OFFSET($I$78,0,V$5-$I$5-$A83+1)))*$C136))</f>
        <v>0</v>
      </c>
      <c r="W190" s="186">
        <f ca="1">IF(W$5-$I$5&lt;$A83-1," ",IF(W$5-$I$5+1&gt;'Primary Inputs Alt'!$C$17,0,(SUM(OFFSET($I$78,0,W$5-$I$5-$A83+1)))*$C136))</f>
        <v>0</v>
      </c>
      <c r="X190" s="186">
        <f ca="1">IF(X$5-$I$5&lt;$A83-1," ",IF(X$5-$I$5+1&gt;'Primary Inputs Alt'!$C$17,0,(SUM(OFFSET($I$78,0,X$5-$I$5-$A83+1)))*$C136))</f>
        <v>0</v>
      </c>
      <c r="Y190" s="186">
        <f ca="1">IF(Y$5-$I$5&lt;$A83-1," ",IF(Y$5-$I$5+1&gt;'Primary Inputs Alt'!$C$17,0,(SUM(OFFSET($I$78,0,Y$5-$I$5-$A83+1)))*$C136))</f>
        <v>0</v>
      </c>
      <c r="Z190" s="186">
        <f ca="1">IF(Z$5-$I$5&lt;$A83-1," ",IF(Z$5-$I$5+1&gt;'Primary Inputs Alt'!$C$17,0,(SUM(OFFSET($I$78,0,Z$5-$I$5-$A83+1)))*$C136))</f>
        <v>0</v>
      </c>
      <c r="AA190" s="186">
        <f ca="1">IF(AA$5-$I$5&lt;$A83-1," ",IF(AA$5-$I$5+1&gt;'Primary Inputs Alt'!$C$17,0,(SUM(OFFSET($I$78,0,AA$5-$I$5-$A83+1)))*$C136))</f>
        <v>0</v>
      </c>
      <c r="AB190" s="186">
        <f ca="1">IF(AB$5-$I$5&lt;$A83-1," ",IF(AB$5-$I$5+1&gt;'Primary Inputs Alt'!$C$17,0,(SUM(OFFSET($I$78,0,AB$5-$I$5-$A83+1)))*$C136))</f>
        <v>0</v>
      </c>
      <c r="AC190" s="186">
        <f ca="1">IF(AC$5-$I$5&lt;$A83-1," ",IF(AC$5-$I$5+1&gt;'Primary Inputs Alt'!$C$17,0,(SUM(OFFSET($I$78,0,AC$5-$I$5-$A83+1)))*$C136))</f>
        <v>0</v>
      </c>
      <c r="AD190" s="186">
        <f ca="1">IF(AD$5-$I$5&lt;$A83-1," ",IF(AD$5-$I$5+1&gt;'Primary Inputs Alt'!$C$17,0,(SUM(OFFSET($I$78,0,AD$5-$I$5-$A83+1)))*$C136))</f>
        <v>0</v>
      </c>
      <c r="AE190" s="186">
        <f ca="1">IF(AE$5-$I$5&lt;$A83-1," ",IF(AE$5-$I$5+1&gt;'Primary Inputs Alt'!$C$17,0,(SUM(OFFSET($I$78,0,AE$5-$I$5-$A83+1)))*$C136))</f>
        <v>0</v>
      </c>
      <c r="AF190" s="186">
        <f ca="1">IF(AF$5-$I$5&lt;$A83-1," ",IF(AF$5-$I$5+1&gt;'Primary Inputs Alt'!$C$17,0,(SUM(OFFSET($I$78,0,AF$5-$I$5-$A83+1)))*$C136))</f>
        <v>0</v>
      </c>
      <c r="AG190" s="186">
        <f ca="1">IF(AG$5-$I$5&lt;$A83-1," ",IF(AG$5-$I$5+1&gt;'Primary Inputs Alt'!$C$17,0,(SUM(OFFSET($I$78,0,AG$5-$I$5-$A83+1)))*$C136))</f>
        <v>0</v>
      </c>
      <c r="AH190" s="186">
        <f ca="1">IF(AH$5-$I$5&lt;$A83-1," ",IF(AH$5-$I$5+1&gt;'Primary Inputs Alt'!$C$17,0,(SUM(OFFSET($I$78,0,AH$5-$I$5-$A83+1)))*$C136))</f>
        <v>0</v>
      </c>
      <c r="AI190" s="186">
        <f ca="1">IF(AI$5-$I$5&lt;$A83-1," ",IF(AI$5-$I$5+1&gt;'Primary Inputs Alt'!$C$17,0,(SUM(OFFSET($I$78,0,AI$5-$I$5-$A83+1)))*$C136))</f>
        <v>0</v>
      </c>
      <c r="AJ190" s="186">
        <f ca="1">IF(AJ$5-$I$5&lt;$A83-1," ",IF(AJ$5-$I$5+1&gt;'Primary Inputs Alt'!$C$17,0,(SUM(OFFSET($I$78,0,AJ$5-$I$5-$A83+1)))*$C136))</f>
        <v>0</v>
      </c>
      <c r="AK190" s="186">
        <f ca="1">IF(AK$5-$I$5&lt;$A83-1," ",IF(AK$5-$I$5+1&gt;'Primary Inputs Alt'!$C$17,0,(SUM(OFFSET($I$78,0,AK$5-$I$5-$A83+1)))*$C136))</f>
        <v>0</v>
      </c>
      <c r="AL190" s="186">
        <f ca="1">IF(AL$5-$I$5&lt;$A83-1," ",IF(AL$5-$I$5+1&gt;'Primary Inputs Alt'!$C$17,0,(SUM(OFFSET($I$78,0,AL$5-$I$5-$A83+1)))*$C136))</f>
        <v>0</v>
      </c>
      <c r="AM190" s="186">
        <f ca="1">IF(AM$5-$I$5&lt;$A83-1," ",IF(AM$5-$I$5+1&gt;'Primary Inputs Alt'!$C$17,0,(SUM(OFFSET($I$78,0,AM$5-$I$5-$A83+1)))*$C136))</f>
        <v>0</v>
      </c>
      <c r="AN190" s="186">
        <f ca="1">IF(AN$5-$I$5&lt;$A83-1," ",IF(AN$5-$I$5+1&gt;'Primary Inputs Alt'!$C$17,0,(SUM(OFFSET($I$78,0,AN$5-$I$5-$A83+1)))*$C136))</f>
        <v>0</v>
      </c>
      <c r="AO190" s="186">
        <f ca="1">IF(AO$5-$I$5&lt;$A83-1," ",IF(AO$5-$I$5+1&gt;'Primary Inputs Alt'!$C$17,0,(SUM(OFFSET($I$78,0,AO$5-$I$5-$A83+1)))*$C136))</f>
        <v>0</v>
      </c>
      <c r="AP190" s="186">
        <f ca="1">IF(AP$5-$I$5&lt;$A83-1," ",IF(AP$5-$I$5+1&gt;'Primary Inputs Alt'!$C$17,0,(SUM(OFFSET($I$78,0,AP$5-$I$5-$A83+1)))*$C136))</f>
        <v>0</v>
      </c>
      <c r="AQ190" s="186">
        <f ca="1">IF(AQ$5-$I$5&lt;$A83-1," ",IF(AQ$5-$I$5+1&gt;'Primary Inputs Alt'!$C$17,0,(SUM(OFFSET($I$78,0,AQ$5-$I$5-$A83+1)))*$C136))</f>
        <v>0</v>
      </c>
      <c r="AR190" s="186">
        <f ca="1">IF(AR$5-$I$5&lt;$A83-1," ",IF(AR$5-$I$5+1&gt;'Primary Inputs Alt'!$C$17,0,(SUM(OFFSET($I$78,0,AR$5-$I$5-$A83+1)))*$C136))</f>
        <v>0</v>
      </c>
      <c r="AS190" s="186">
        <f ca="1">IF(AS$5-$I$5&lt;$A83-1," ",IF(AS$5-$I$5+1&gt;'Primary Inputs Alt'!$C$17,0,(SUM(OFFSET($I$78,0,AS$5-$I$5-$A83+1)))*$C136))</f>
        <v>0</v>
      </c>
      <c r="AT190" s="186">
        <f ca="1">IF(AT$5-$I$5&lt;$A83-1," ",IF(AT$5-$I$5+1&gt;'Primary Inputs Alt'!$C$17,0,(SUM(OFFSET($I$78,0,AT$5-$I$5-$A83+1)))*$C136))</f>
        <v>0</v>
      </c>
      <c r="AU190" s="186">
        <f ca="1">IF(AU$5-$I$5&lt;$A83-1," ",IF(AU$5-$I$5+1&gt;'Primary Inputs Alt'!$C$17,0,(SUM(OFFSET($I$78,0,AU$5-$I$5-$A83+1)))*$C136))</f>
        <v>0</v>
      </c>
      <c r="AV190" s="186">
        <f ca="1">IF(AV$5-$I$5&lt;$A83-1," ",IF(AV$5-$I$5+1&gt;'Primary Inputs Alt'!$C$17,0,(SUM(OFFSET($I$78,0,AV$5-$I$5-$A83+1)))*$C136))</f>
        <v>0</v>
      </c>
      <c r="AW190" s="186">
        <f ca="1">IF(AW$5-$I$5&lt;$A83-1," ",IF(AW$5-$I$5+1&gt;'Primary Inputs Alt'!$C$17,0,(SUM(OFFSET($I$78,0,AW$5-$I$5-$A83+1)))*$C136))</f>
        <v>0</v>
      </c>
      <c r="AX190" s="186">
        <f ca="1">IF(AX$5-$I$5&lt;$A83-1," ",IF(AX$5-$I$5+1&gt;'Primary Inputs Alt'!$C$17,0,(SUM(OFFSET($I$78,0,AX$5-$I$5-$A83+1)))*$C136))</f>
        <v>0</v>
      </c>
      <c r="AY190" s="186">
        <f ca="1">IF(AY$5-$I$5&lt;$A83-1," ",IF(AY$5-$I$5+1&gt;'Primary Inputs Alt'!$C$17,0,(SUM(OFFSET($I$78,0,AY$5-$I$5-$A83+1)))*$C136))</f>
        <v>0</v>
      </c>
      <c r="AZ190" s="186">
        <f ca="1">IF(AZ$5-$I$5&lt;$A83-1," ",IF(AZ$5-$I$5+1&gt;'Primary Inputs Alt'!$C$17,0,(SUM(OFFSET($I$78,0,AZ$5-$I$5-$A83+1)))*$C136))</f>
        <v>0</v>
      </c>
      <c r="BA190" s="186">
        <f ca="1">IF(BA$5-$I$5&lt;$A83-1," ",IF(BA$5-$I$5+1&gt;'Primary Inputs Alt'!$C$17,0,(SUM(OFFSET($I$78,0,BA$5-$I$5-$A83+1)))*$C136))</f>
        <v>0</v>
      </c>
      <c r="BB190" s="186">
        <f ca="1">IF(BB$5-$I$5&lt;$A83-1," ",IF(BB$5-$I$5+1&gt;'Primary Inputs Alt'!$C$17,0,(SUM(OFFSET($I$78,0,BB$5-$I$5-$A83+1)))*$C136))</f>
        <v>0</v>
      </c>
      <c r="BC190" s="186">
        <f ca="1">IF(BC$5-$I$5&lt;$A83-1," ",IF(BC$5-$I$5+1&gt;'Primary Inputs Alt'!$C$17,0,(SUM(OFFSET($I$78,0,BC$5-$I$5-$A83+1)))*$C136))</f>
        <v>0</v>
      </c>
      <c r="BD190" s="186">
        <f ca="1">IF(BD$5-$I$5&lt;$A83-1," ",IF(BD$5-$I$5+1&gt;'Primary Inputs Alt'!$C$17,0,(SUM(OFFSET($I$78,0,BD$5-$I$5-$A83+1)))*$C136))</f>
        <v>0</v>
      </c>
      <c r="BE190" s="186">
        <f ca="1">IF(BE$5-$I$5&lt;$A83-1," ",IF(BE$5-$I$5+1&gt;'Primary Inputs Alt'!$C$17,0,(SUM(OFFSET($I$78,0,BE$5-$I$5-$A83+1)))*$C136))</f>
        <v>0</v>
      </c>
      <c r="BF190" s="186">
        <f ca="1">IF(BF$5-$I$5&lt;$A83-1," ",IF(BF$5-$I$5+1&gt;'Primary Inputs Alt'!$C$17,0,(SUM(OFFSET($I$78,0,BF$5-$I$5-$A83+1)))*$C136))</f>
        <v>0</v>
      </c>
    </row>
    <row r="191" spans="2:58">
      <c r="B191" s="134" t="s">
        <v>10</v>
      </c>
      <c r="C191" s="134">
        <f t="shared" ca="1" si="7"/>
        <v>0</v>
      </c>
      <c r="I191" s="186" t="str">
        <f ca="1">IF(I$5-$I$5&lt;$A84-1," ",IF(I$5-$I$5+1&gt;'Primary Inputs Alt'!$C$17,0,(SUM(OFFSET($I$78,0,I$5-$I$5-$A84+1)))*$C137))</f>
        <v xml:space="preserve"> </v>
      </c>
      <c r="J191" s="186" t="str">
        <f ca="1">IF(J$5-$I$5&lt;$A84-1," ",IF(J$5-$I$5+1&gt;'Primary Inputs Alt'!$C$17,0,(SUM(OFFSET($I$78,0,J$5-$I$5-$A84+1)))*$C137))</f>
        <v xml:space="preserve"> </v>
      </c>
      <c r="K191" s="186" t="str">
        <f ca="1">IF(K$5-$I$5&lt;$A84-1," ",IF(K$5-$I$5+1&gt;'Primary Inputs Alt'!$C$17,0,(SUM(OFFSET($I$78,0,K$5-$I$5-$A84+1)))*$C137))</f>
        <v xml:space="preserve"> </v>
      </c>
      <c r="L191" s="186">
        <f ca="1">IF(L$5-$I$5&lt;$A84-1," ",IF(L$5-$I$5+1&gt;'Primary Inputs Alt'!$C$17,0,(SUM(OFFSET($I$78,0,L$5-$I$5-$A84+1)))*$C137))</f>
        <v>0</v>
      </c>
      <c r="M191" s="186">
        <f ca="1">IF(M$5-$I$5&lt;$A84-1," ",IF(M$5-$I$5+1&gt;'Primary Inputs Alt'!$C$17,0,(SUM(OFFSET($I$78,0,M$5-$I$5-$A84+1)))*$C137))</f>
        <v>0</v>
      </c>
      <c r="N191" s="186">
        <f ca="1">IF(N$5-$I$5&lt;$A84-1," ",IF(N$5-$I$5+1&gt;'Primary Inputs Alt'!$C$17,0,(SUM(OFFSET($I$78,0,N$5-$I$5-$A84+1)))*$C137))</f>
        <v>0</v>
      </c>
      <c r="O191" s="186">
        <f ca="1">IF(O$5-$I$5&lt;$A84-1," ",IF(O$5-$I$5+1&gt;'Primary Inputs Alt'!$C$17,0,(SUM(OFFSET($I$78,0,O$5-$I$5-$A84+1)))*$C137))</f>
        <v>0</v>
      </c>
      <c r="P191" s="186">
        <f ca="1">IF(P$5-$I$5&lt;$A84-1," ",IF(P$5-$I$5+1&gt;'Primary Inputs Alt'!$C$17,0,(SUM(OFFSET($I$78,0,P$5-$I$5-$A84+1)))*$C137))</f>
        <v>0</v>
      </c>
      <c r="Q191" s="186">
        <f ca="1">IF(Q$5-$I$5&lt;$A84-1," ",IF(Q$5-$I$5+1&gt;'Primary Inputs Alt'!$C$17,0,(SUM(OFFSET($I$78,0,Q$5-$I$5-$A84+1)))*$C137))</f>
        <v>0</v>
      </c>
      <c r="R191" s="186">
        <f ca="1">IF(R$5-$I$5&lt;$A84-1," ",IF(R$5-$I$5+1&gt;'Primary Inputs Alt'!$C$17,0,(SUM(OFFSET($I$78,0,R$5-$I$5-$A84+1)))*$C137))</f>
        <v>0</v>
      </c>
      <c r="S191" s="186">
        <f ca="1">IF(S$5-$I$5&lt;$A84-1," ",IF(S$5-$I$5+1&gt;'Primary Inputs Alt'!$C$17,0,(SUM(OFFSET($I$78,0,S$5-$I$5-$A84+1)))*$C137))</f>
        <v>0</v>
      </c>
      <c r="T191" s="186">
        <f ca="1">IF(T$5-$I$5&lt;$A84-1," ",IF(T$5-$I$5+1&gt;'Primary Inputs Alt'!$C$17,0,(SUM(OFFSET($I$78,0,T$5-$I$5-$A84+1)))*$C137))</f>
        <v>0</v>
      </c>
      <c r="U191" s="186">
        <f ca="1">IF(U$5-$I$5&lt;$A84-1," ",IF(U$5-$I$5+1&gt;'Primary Inputs Alt'!$C$17,0,(SUM(OFFSET($I$78,0,U$5-$I$5-$A84+1)))*$C137))</f>
        <v>0</v>
      </c>
      <c r="V191" s="186">
        <f ca="1">IF(V$5-$I$5&lt;$A84-1," ",IF(V$5-$I$5+1&gt;'Primary Inputs Alt'!$C$17,0,(SUM(OFFSET($I$78,0,V$5-$I$5-$A84+1)))*$C137))</f>
        <v>0</v>
      </c>
      <c r="W191" s="186">
        <f ca="1">IF(W$5-$I$5&lt;$A84-1," ",IF(W$5-$I$5+1&gt;'Primary Inputs Alt'!$C$17,0,(SUM(OFFSET($I$78,0,W$5-$I$5-$A84+1)))*$C137))</f>
        <v>0</v>
      </c>
      <c r="X191" s="186">
        <f ca="1">IF(X$5-$I$5&lt;$A84-1," ",IF(X$5-$I$5+1&gt;'Primary Inputs Alt'!$C$17,0,(SUM(OFFSET($I$78,0,X$5-$I$5-$A84+1)))*$C137))</f>
        <v>0</v>
      </c>
      <c r="Y191" s="186">
        <f ca="1">IF(Y$5-$I$5&lt;$A84-1," ",IF(Y$5-$I$5+1&gt;'Primary Inputs Alt'!$C$17,0,(SUM(OFFSET($I$78,0,Y$5-$I$5-$A84+1)))*$C137))</f>
        <v>0</v>
      </c>
      <c r="Z191" s="186">
        <f ca="1">IF(Z$5-$I$5&lt;$A84-1," ",IF(Z$5-$I$5+1&gt;'Primary Inputs Alt'!$C$17,0,(SUM(OFFSET($I$78,0,Z$5-$I$5-$A84+1)))*$C137))</f>
        <v>0</v>
      </c>
      <c r="AA191" s="186">
        <f ca="1">IF(AA$5-$I$5&lt;$A84-1," ",IF(AA$5-$I$5+1&gt;'Primary Inputs Alt'!$C$17,0,(SUM(OFFSET($I$78,0,AA$5-$I$5-$A84+1)))*$C137))</f>
        <v>0</v>
      </c>
      <c r="AB191" s="186">
        <f ca="1">IF(AB$5-$I$5&lt;$A84-1," ",IF(AB$5-$I$5+1&gt;'Primary Inputs Alt'!$C$17,0,(SUM(OFFSET($I$78,0,AB$5-$I$5-$A84+1)))*$C137))</f>
        <v>0</v>
      </c>
      <c r="AC191" s="186">
        <f ca="1">IF(AC$5-$I$5&lt;$A84-1," ",IF(AC$5-$I$5+1&gt;'Primary Inputs Alt'!$C$17,0,(SUM(OFFSET($I$78,0,AC$5-$I$5-$A84+1)))*$C137))</f>
        <v>0</v>
      </c>
      <c r="AD191" s="186">
        <f ca="1">IF(AD$5-$I$5&lt;$A84-1," ",IF(AD$5-$I$5+1&gt;'Primary Inputs Alt'!$C$17,0,(SUM(OFFSET($I$78,0,AD$5-$I$5-$A84+1)))*$C137))</f>
        <v>0</v>
      </c>
      <c r="AE191" s="186">
        <f ca="1">IF(AE$5-$I$5&lt;$A84-1," ",IF(AE$5-$I$5+1&gt;'Primary Inputs Alt'!$C$17,0,(SUM(OFFSET($I$78,0,AE$5-$I$5-$A84+1)))*$C137))</f>
        <v>0</v>
      </c>
      <c r="AF191" s="186">
        <f ca="1">IF(AF$5-$I$5&lt;$A84-1," ",IF(AF$5-$I$5+1&gt;'Primary Inputs Alt'!$C$17,0,(SUM(OFFSET($I$78,0,AF$5-$I$5-$A84+1)))*$C137))</f>
        <v>0</v>
      </c>
      <c r="AG191" s="186">
        <f ca="1">IF(AG$5-$I$5&lt;$A84-1," ",IF(AG$5-$I$5+1&gt;'Primary Inputs Alt'!$C$17,0,(SUM(OFFSET($I$78,0,AG$5-$I$5-$A84+1)))*$C137))</f>
        <v>0</v>
      </c>
      <c r="AH191" s="186">
        <f ca="1">IF(AH$5-$I$5&lt;$A84-1," ",IF(AH$5-$I$5+1&gt;'Primary Inputs Alt'!$C$17,0,(SUM(OFFSET($I$78,0,AH$5-$I$5-$A84+1)))*$C137))</f>
        <v>0</v>
      </c>
      <c r="AI191" s="186">
        <f ca="1">IF(AI$5-$I$5&lt;$A84-1," ",IF(AI$5-$I$5+1&gt;'Primary Inputs Alt'!$C$17,0,(SUM(OFFSET($I$78,0,AI$5-$I$5-$A84+1)))*$C137))</f>
        <v>0</v>
      </c>
      <c r="AJ191" s="186">
        <f ca="1">IF(AJ$5-$I$5&lt;$A84-1," ",IF(AJ$5-$I$5+1&gt;'Primary Inputs Alt'!$C$17,0,(SUM(OFFSET($I$78,0,AJ$5-$I$5-$A84+1)))*$C137))</f>
        <v>0</v>
      </c>
      <c r="AK191" s="186">
        <f ca="1">IF(AK$5-$I$5&lt;$A84-1," ",IF(AK$5-$I$5+1&gt;'Primary Inputs Alt'!$C$17,0,(SUM(OFFSET($I$78,0,AK$5-$I$5-$A84+1)))*$C137))</f>
        <v>0</v>
      </c>
      <c r="AL191" s="186">
        <f ca="1">IF(AL$5-$I$5&lt;$A84-1," ",IF(AL$5-$I$5+1&gt;'Primary Inputs Alt'!$C$17,0,(SUM(OFFSET($I$78,0,AL$5-$I$5-$A84+1)))*$C137))</f>
        <v>0</v>
      </c>
      <c r="AM191" s="186">
        <f ca="1">IF(AM$5-$I$5&lt;$A84-1," ",IF(AM$5-$I$5+1&gt;'Primary Inputs Alt'!$C$17,0,(SUM(OFFSET($I$78,0,AM$5-$I$5-$A84+1)))*$C137))</f>
        <v>0</v>
      </c>
      <c r="AN191" s="186">
        <f ca="1">IF(AN$5-$I$5&lt;$A84-1," ",IF(AN$5-$I$5+1&gt;'Primary Inputs Alt'!$C$17,0,(SUM(OFFSET($I$78,0,AN$5-$I$5-$A84+1)))*$C137))</f>
        <v>0</v>
      </c>
      <c r="AO191" s="186">
        <f ca="1">IF(AO$5-$I$5&lt;$A84-1," ",IF(AO$5-$I$5+1&gt;'Primary Inputs Alt'!$C$17,0,(SUM(OFFSET($I$78,0,AO$5-$I$5-$A84+1)))*$C137))</f>
        <v>0</v>
      </c>
      <c r="AP191" s="186">
        <f ca="1">IF(AP$5-$I$5&lt;$A84-1," ",IF(AP$5-$I$5+1&gt;'Primary Inputs Alt'!$C$17,0,(SUM(OFFSET($I$78,0,AP$5-$I$5-$A84+1)))*$C137))</f>
        <v>0</v>
      </c>
      <c r="AQ191" s="186">
        <f ca="1">IF(AQ$5-$I$5&lt;$A84-1," ",IF(AQ$5-$I$5+1&gt;'Primary Inputs Alt'!$C$17,0,(SUM(OFFSET($I$78,0,AQ$5-$I$5-$A84+1)))*$C137))</f>
        <v>0</v>
      </c>
      <c r="AR191" s="186">
        <f ca="1">IF(AR$5-$I$5&lt;$A84-1," ",IF(AR$5-$I$5+1&gt;'Primary Inputs Alt'!$C$17,0,(SUM(OFFSET($I$78,0,AR$5-$I$5-$A84+1)))*$C137))</f>
        <v>0</v>
      </c>
      <c r="AS191" s="186">
        <f ca="1">IF(AS$5-$I$5&lt;$A84-1," ",IF(AS$5-$I$5+1&gt;'Primary Inputs Alt'!$C$17,0,(SUM(OFFSET($I$78,0,AS$5-$I$5-$A84+1)))*$C137))</f>
        <v>0</v>
      </c>
      <c r="AT191" s="186">
        <f ca="1">IF(AT$5-$I$5&lt;$A84-1," ",IF(AT$5-$I$5+1&gt;'Primary Inputs Alt'!$C$17,0,(SUM(OFFSET($I$78,0,AT$5-$I$5-$A84+1)))*$C137))</f>
        <v>0</v>
      </c>
      <c r="AU191" s="186">
        <f ca="1">IF(AU$5-$I$5&lt;$A84-1," ",IF(AU$5-$I$5+1&gt;'Primary Inputs Alt'!$C$17,0,(SUM(OFFSET($I$78,0,AU$5-$I$5-$A84+1)))*$C137))</f>
        <v>0</v>
      </c>
      <c r="AV191" s="186">
        <f ca="1">IF(AV$5-$I$5&lt;$A84-1," ",IF(AV$5-$I$5+1&gt;'Primary Inputs Alt'!$C$17,0,(SUM(OFFSET($I$78,0,AV$5-$I$5-$A84+1)))*$C137))</f>
        <v>0</v>
      </c>
      <c r="AW191" s="186">
        <f ca="1">IF(AW$5-$I$5&lt;$A84-1," ",IF(AW$5-$I$5+1&gt;'Primary Inputs Alt'!$C$17,0,(SUM(OFFSET($I$78,0,AW$5-$I$5-$A84+1)))*$C137))</f>
        <v>0</v>
      </c>
      <c r="AX191" s="186">
        <f ca="1">IF(AX$5-$I$5&lt;$A84-1," ",IF(AX$5-$I$5+1&gt;'Primary Inputs Alt'!$C$17,0,(SUM(OFFSET($I$78,0,AX$5-$I$5-$A84+1)))*$C137))</f>
        <v>0</v>
      </c>
      <c r="AY191" s="186">
        <f ca="1">IF(AY$5-$I$5&lt;$A84-1," ",IF(AY$5-$I$5+1&gt;'Primary Inputs Alt'!$C$17,0,(SUM(OFFSET($I$78,0,AY$5-$I$5-$A84+1)))*$C137))</f>
        <v>0</v>
      </c>
      <c r="AZ191" s="186">
        <f ca="1">IF(AZ$5-$I$5&lt;$A84-1," ",IF(AZ$5-$I$5+1&gt;'Primary Inputs Alt'!$C$17,0,(SUM(OFFSET($I$78,0,AZ$5-$I$5-$A84+1)))*$C137))</f>
        <v>0</v>
      </c>
      <c r="BA191" s="186">
        <f ca="1">IF(BA$5-$I$5&lt;$A84-1," ",IF(BA$5-$I$5+1&gt;'Primary Inputs Alt'!$C$17,0,(SUM(OFFSET($I$78,0,BA$5-$I$5-$A84+1)))*$C137))</f>
        <v>0</v>
      </c>
      <c r="BB191" s="186">
        <f ca="1">IF(BB$5-$I$5&lt;$A84-1," ",IF(BB$5-$I$5+1&gt;'Primary Inputs Alt'!$C$17,0,(SUM(OFFSET($I$78,0,BB$5-$I$5-$A84+1)))*$C137))</f>
        <v>0</v>
      </c>
      <c r="BC191" s="186">
        <f ca="1">IF(BC$5-$I$5&lt;$A84-1," ",IF(BC$5-$I$5+1&gt;'Primary Inputs Alt'!$C$17,0,(SUM(OFFSET($I$78,0,BC$5-$I$5-$A84+1)))*$C137))</f>
        <v>0</v>
      </c>
      <c r="BD191" s="186">
        <f ca="1">IF(BD$5-$I$5&lt;$A84-1," ",IF(BD$5-$I$5+1&gt;'Primary Inputs Alt'!$C$17,0,(SUM(OFFSET($I$78,0,BD$5-$I$5-$A84+1)))*$C137))</f>
        <v>0</v>
      </c>
      <c r="BE191" s="186">
        <f ca="1">IF(BE$5-$I$5&lt;$A84-1," ",IF(BE$5-$I$5+1&gt;'Primary Inputs Alt'!$C$17,0,(SUM(OFFSET($I$78,0,BE$5-$I$5-$A84+1)))*$C137))</f>
        <v>0</v>
      </c>
      <c r="BF191" s="186">
        <f ca="1">IF(BF$5-$I$5&lt;$A84-1," ",IF(BF$5-$I$5+1&gt;'Primary Inputs Alt'!$C$17,0,(SUM(OFFSET($I$78,0,BF$5-$I$5-$A84+1)))*$C137))</f>
        <v>0</v>
      </c>
    </row>
    <row r="192" spans="2:58">
      <c r="B192" s="134" t="s">
        <v>11</v>
      </c>
      <c r="C192" s="134">
        <f t="shared" ca="1" si="7"/>
        <v>0</v>
      </c>
      <c r="I192" s="186" t="str">
        <f ca="1">IF(I$5-$I$5&lt;$A85-1," ",IF(I$5-$I$5+1&gt;'Primary Inputs Alt'!$C$17,0,(SUM(OFFSET($I$78,0,I$5-$I$5-$A85+1)))*$C138))</f>
        <v xml:space="preserve"> </v>
      </c>
      <c r="J192" s="186" t="str">
        <f ca="1">IF(J$5-$I$5&lt;$A85-1," ",IF(J$5-$I$5+1&gt;'Primary Inputs Alt'!$C$17,0,(SUM(OFFSET($I$78,0,J$5-$I$5-$A85+1)))*$C138))</f>
        <v xml:space="preserve"> </v>
      </c>
      <c r="K192" s="186" t="str">
        <f ca="1">IF(K$5-$I$5&lt;$A85-1," ",IF(K$5-$I$5+1&gt;'Primary Inputs Alt'!$C$17,0,(SUM(OFFSET($I$78,0,K$5-$I$5-$A85+1)))*$C138))</f>
        <v xml:space="preserve"> </v>
      </c>
      <c r="L192" s="186" t="str">
        <f ca="1">IF(L$5-$I$5&lt;$A85-1," ",IF(L$5-$I$5+1&gt;'Primary Inputs Alt'!$C$17,0,(SUM(OFFSET($I$78,0,L$5-$I$5-$A85+1)))*$C138))</f>
        <v xml:space="preserve"> </v>
      </c>
      <c r="M192" s="186">
        <f ca="1">IF(M$5-$I$5&lt;$A85-1," ",IF(M$5-$I$5+1&gt;'Primary Inputs Alt'!$C$17,0,(SUM(OFFSET($I$78,0,M$5-$I$5-$A85+1)))*$C138))</f>
        <v>0</v>
      </c>
      <c r="N192" s="186">
        <f ca="1">IF(N$5-$I$5&lt;$A85-1," ",IF(N$5-$I$5+1&gt;'Primary Inputs Alt'!$C$17,0,(SUM(OFFSET($I$78,0,N$5-$I$5-$A85+1)))*$C138))</f>
        <v>0</v>
      </c>
      <c r="O192" s="186">
        <f ca="1">IF(O$5-$I$5&lt;$A85-1," ",IF(O$5-$I$5+1&gt;'Primary Inputs Alt'!$C$17,0,(SUM(OFFSET($I$78,0,O$5-$I$5-$A85+1)))*$C138))</f>
        <v>0</v>
      </c>
      <c r="P192" s="186">
        <f ca="1">IF(P$5-$I$5&lt;$A85-1," ",IF(P$5-$I$5+1&gt;'Primary Inputs Alt'!$C$17,0,(SUM(OFFSET($I$78,0,P$5-$I$5-$A85+1)))*$C138))</f>
        <v>0</v>
      </c>
      <c r="Q192" s="186">
        <f ca="1">IF(Q$5-$I$5&lt;$A85-1," ",IF(Q$5-$I$5+1&gt;'Primary Inputs Alt'!$C$17,0,(SUM(OFFSET($I$78,0,Q$5-$I$5-$A85+1)))*$C138))</f>
        <v>0</v>
      </c>
      <c r="R192" s="186">
        <f ca="1">IF(R$5-$I$5&lt;$A85-1," ",IF(R$5-$I$5+1&gt;'Primary Inputs Alt'!$C$17,0,(SUM(OFFSET($I$78,0,R$5-$I$5-$A85+1)))*$C138))</f>
        <v>0</v>
      </c>
      <c r="S192" s="186">
        <f ca="1">IF(S$5-$I$5&lt;$A85-1," ",IF(S$5-$I$5+1&gt;'Primary Inputs Alt'!$C$17,0,(SUM(OFFSET($I$78,0,S$5-$I$5-$A85+1)))*$C138))</f>
        <v>0</v>
      </c>
      <c r="T192" s="186">
        <f ca="1">IF(T$5-$I$5&lt;$A85-1," ",IF(T$5-$I$5+1&gt;'Primary Inputs Alt'!$C$17,0,(SUM(OFFSET($I$78,0,T$5-$I$5-$A85+1)))*$C138))</f>
        <v>0</v>
      </c>
      <c r="U192" s="186">
        <f ca="1">IF(U$5-$I$5&lt;$A85-1," ",IF(U$5-$I$5+1&gt;'Primary Inputs Alt'!$C$17,0,(SUM(OFFSET($I$78,0,U$5-$I$5-$A85+1)))*$C138))</f>
        <v>0</v>
      </c>
      <c r="V192" s="186">
        <f ca="1">IF(V$5-$I$5&lt;$A85-1," ",IF(V$5-$I$5+1&gt;'Primary Inputs Alt'!$C$17,0,(SUM(OFFSET($I$78,0,V$5-$I$5-$A85+1)))*$C138))</f>
        <v>0</v>
      </c>
      <c r="W192" s="186">
        <f ca="1">IF(W$5-$I$5&lt;$A85-1," ",IF(W$5-$I$5+1&gt;'Primary Inputs Alt'!$C$17,0,(SUM(OFFSET($I$78,0,W$5-$I$5-$A85+1)))*$C138))</f>
        <v>0</v>
      </c>
      <c r="X192" s="186">
        <f ca="1">IF(X$5-$I$5&lt;$A85-1," ",IF(X$5-$I$5+1&gt;'Primary Inputs Alt'!$C$17,0,(SUM(OFFSET($I$78,0,X$5-$I$5-$A85+1)))*$C138))</f>
        <v>0</v>
      </c>
      <c r="Y192" s="186">
        <f ca="1">IF(Y$5-$I$5&lt;$A85-1," ",IF(Y$5-$I$5+1&gt;'Primary Inputs Alt'!$C$17,0,(SUM(OFFSET($I$78,0,Y$5-$I$5-$A85+1)))*$C138))</f>
        <v>0</v>
      </c>
      <c r="Z192" s="186">
        <f ca="1">IF(Z$5-$I$5&lt;$A85-1," ",IF(Z$5-$I$5+1&gt;'Primary Inputs Alt'!$C$17,0,(SUM(OFFSET($I$78,0,Z$5-$I$5-$A85+1)))*$C138))</f>
        <v>0</v>
      </c>
      <c r="AA192" s="186">
        <f ca="1">IF(AA$5-$I$5&lt;$A85-1," ",IF(AA$5-$I$5+1&gt;'Primary Inputs Alt'!$C$17,0,(SUM(OFFSET($I$78,0,AA$5-$I$5-$A85+1)))*$C138))</f>
        <v>0</v>
      </c>
      <c r="AB192" s="186">
        <f ca="1">IF(AB$5-$I$5&lt;$A85-1," ",IF(AB$5-$I$5+1&gt;'Primary Inputs Alt'!$C$17,0,(SUM(OFFSET($I$78,0,AB$5-$I$5-$A85+1)))*$C138))</f>
        <v>0</v>
      </c>
      <c r="AC192" s="186">
        <f ca="1">IF(AC$5-$I$5&lt;$A85-1," ",IF(AC$5-$I$5+1&gt;'Primary Inputs Alt'!$C$17,0,(SUM(OFFSET($I$78,0,AC$5-$I$5-$A85+1)))*$C138))</f>
        <v>0</v>
      </c>
      <c r="AD192" s="186">
        <f ca="1">IF(AD$5-$I$5&lt;$A85-1," ",IF(AD$5-$I$5+1&gt;'Primary Inputs Alt'!$C$17,0,(SUM(OFFSET($I$78,0,AD$5-$I$5-$A85+1)))*$C138))</f>
        <v>0</v>
      </c>
      <c r="AE192" s="186">
        <f ca="1">IF(AE$5-$I$5&lt;$A85-1," ",IF(AE$5-$I$5+1&gt;'Primary Inputs Alt'!$C$17,0,(SUM(OFFSET($I$78,0,AE$5-$I$5-$A85+1)))*$C138))</f>
        <v>0</v>
      </c>
      <c r="AF192" s="186">
        <f ca="1">IF(AF$5-$I$5&lt;$A85-1," ",IF(AF$5-$I$5+1&gt;'Primary Inputs Alt'!$C$17,0,(SUM(OFFSET($I$78,0,AF$5-$I$5-$A85+1)))*$C138))</f>
        <v>0</v>
      </c>
      <c r="AG192" s="186">
        <f ca="1">IF(AG$5-$I$5&lt;$A85-1," ",IF(AG$5-$I$5+1&gt;'Primary Inputs Alt'!$C$17,0,(SUM(OFFSET($I$78,0,AG$5-$I$5-$A85+1)))*$C138))</f>
        <v>0</v>
      </c>
      <c r="AH192" s="186">
        <f ca="1">IF(AH$5-$I$5&lt;$A85-1," ",IF(AH$5-$I$5+1&gt;'Primary Inputs Alt'!$C$17,0,(SUM(OFFSET($I$78,0,AH$5-$I$5-$A85+1)))*$C138))</f>
        <v>0</v>
      </c>
      <c r="AI192" s="186">
        <f ca="1">IF(AI$5-$I$5&lt;$A85-1," ",IF(AI$5-$I$5+1&gt;'Primary Inputs Alt'!$C$17,0,(SUM(OFFSET($I$78,0,AI$5-$I$5-$A85+1)))*$C138))</f>
        <v>0</v>
      </c>
      <c r="AJ192" s="186">
        <f ca="1">IF(AJ$5-$I$5&lt;$A85-1," ",IF(AJ$5-$I$5+1&gt;'Primary Inputs Alt'!$C$17,0,(SUM(OFFSET($I$78,0,AJ$5-$I$5-$A85+1)))*$C138))</f>
        <v>0</v>
      </c>
      <c r="AK192" s="186">
        <f ca="1">IF(AK$5-$I$5&lt;$A85-1," ",IF(AK$5-$I$5+1&gt;'Primary Inputs Alt'!$C$17,0,(SUM(OFFSET($I$78,0,AK$5-$I$5-$A85+1)))*$C138))</f>
        <v>0</v>
      </c>
      <c r="AL192" s="186">
        <f ca="1">IF(AL$5-$I$5&lt;$A85-1," ",IF(AL$5-$I$5+1&gt;'Primary Inputs Alt'!$C$17,0,(SUM(OFFSET($I$78,0,AL$5-$I$5-$A85+1)))*$C138))</f>
        <v>0</v>
      </c>
      <c r="AM192" s="186">
        <f ca="1">IF(AM$5-$I$5&lt;$A85-1," ",IF(AM$5-$I$5+1&gt;'Primary Inputs Alt'!$C$17,0,(SUM(OFFSET($I$78,0,AM$5-$I$5-$A85+1)))*$C138))</f>
        <v>0</v>
      </c>
      <c r="AN192" s="186">
        <f ca="1">IF(AN$5-$I$5&lt;$A85-1," ",IF(AN$5-$I$5+1&gt;'Primary Inputs Alt'!$C$17,0,(SUM(OFFSET($I$78,0,AN$5-$I$5-$A85+1)))*$C138))</f>
        <v>0</v>
      </c>
      <c r="AO192" s="186">
        <f ca="1">IF(AO$5-$I$5&lt;$A85-1," ",IF(AO$5-$I$5+1&gt;'Primary Inputs Alt'!$C$17,0,(SUM(OFFSET($I$78,0,AO$5-$I$5-$A85+1)))*$C138))</f>
        <v>0</v>
      </c>
      <c r="AP192" s="186">
        <f ca="1">IF(AP$5-$I$5&lt;$A85-1," ",IF(AP$5-$I$5+1&gt;'Primary Inputs Alt'!$C$17,0,(SUM(OFFSET($I$78,0,AP$5-$I$5-$A85+1)))*$C138))</f>
        <v>0</v>
      </c>
      <c r="AQ192" s="186">
        <f ca="1">IF(AQ$5-$I$5&lt;$A85-1," ",IF(AQ$5-$I$5+1&gt;'Primary Inputs Alt'!$C$17,0,(SUM(OFFSET($I$78,0,AQ$5-$I$5-$A85+1)))*$C138))</f>
        <v>0</v>
      </c>
      <c r="AR192" s="186">
        <f ca="1">IF(AR$5-$I$5&lt;$A85-1," ",IF(AR$5-$I$5+1&gt;'Primary Inputs Alt'!$C$17,0,(SUM(OFFSET($I$78,0,AR$5-$I$5-$A85+1)))*$C138))</f>
        <v>0</v>
      </c>
      <c r="AS192" s="186">
        <f ca="1">IF(AS$5-$I$5&lt;$A85-1," ",IF(AS$5-$I$5+1&gt;'Primary Inputs Alt'!$C$17,0,(SUM(OFFSET($I$78,0,AS$5-$I$5-$A85+1)))*$C138))</f>
        <v>0</v>
      </c>
      <c r="AT192" s="186">
        <f ca="1">IF(AT$5-$I$5&lt;$A85-1," ",IF(AT$5-$I$5+1&gt;'Primary Inputs Alt'!$C$17,0,(SUM(OFFSET($I$78,0,AT$5-$I$5-$A85+1)))*$C138))</f>
        <v>0</v>
      </c>
      <c r="AU192" s="186">
        <f ca="1">IF(AU$5-$I$5&lt;$A85-1," ",IF(AU$5-$I$5+1&gt;'Primary Inputs Alt'!$C$17,0,(SUM(OFFSET($I$78,0,AU$5-$I$5-$A85+1)))*$C138))</f>
        <v>0</v>
      </c>
      <c r="AV192" s="186">
        <f ca="1">IF(AV$5-$I$5&lt;$A85-1," ",IF(AV$5-$I$5+1&gt;'Primary Inputs Alt'!$C$17,0,(SUM(OFFSET($I$78,0,AV$5-$I$5-$A85+1)))*$C138))</f>
        <v>0</v>
      </c>
      <c r="AW192" s="186">
        <f ca="1">IF(AW$5-$I$5&lt;$A85-1," ",IF(AW$5-$I$5+1&gt;'Primary Inputs Alt'!$C$17,0,(SUM(OFFSET($I$78,0,AW$5-$I$5-$A85+1)))*$C138))</f>
        <v>0</v>
      </c>
      <c r="AX192" s="186">
        <f ca="1">IF(AX$5-$I$5&lt;$A85-1," ",IF(AX$5-$I$5+1&gt;'Primary Inputs Alt'!$C$17,0,(SUM(OFFSET($I$78,0,AX$5-$I$5-$A85+1)))*$C138))</f>
        <v>0</v>
      </c>
      <c r="AY192" s="186">
        <f ca="1">IF(AY$5-$I$5&lt;$A85-1," ",IF(AY$5-$I$5+1&gt;'Primary Inputs Alt'!$C$17,0,(SUM(OFFSET($I$78,0,AY$5-$I$5-$A85+1)))*$C138))</f>
        <v>0</v>
      </c>
      <c r="AZ192" s="186">
        <f ca="1">IF(AZ$5-$I$5&lt;$A85-1," ",IF(AZ$5-$I$5+1&gt;'Primary Inputs Alt'!$C$17,0,(SUM(OFFSET($I$78,0,AZ$5-$I$5-$A85+1)))*$C138))</f>
        <v>0</v>
      </c>
      <c r="BA192" s="186">
        <f ca="1">IF(BA$5-$I$5&lt;$A85-1," ",IF(BA$5-$I$5+1&gt;'Primary Inputs Alt'!$C$17,0,(SUM(OFFSET($I$78,0,BA$5-$I$5-$A85+1)))*$C138))</f>
        <v>0</v>
      </c>
      <c r="BB192" s="186">
        <f ca="1">IF(BB$5-$I$5&lt;$A85-1," ",IF(BB$5-$I$5+1&gt;'Primary Inputs Alt'!$C$17,0,(SUM(OFFSET($I$78,0,BB$5-$I$5-$A85+1)))*$C138))</f>
        <v>0</v>
      </c>
      <c r="BC192" s="186">
        <f ca="1">IF(BC$5-$I$5&lt;$A85-1," ",IF(BC$5-$I$5+1&gt;'Primary Inputs Alt'!$C$17,0,(SUM(OFFSET($I$78,0,BC$5-$I$5-$A85+1)))*$C138))</f>
        <v>0</v>
      </c>
      <c r="BD192" s="186">
        <f ca="1">IF(BD$5-$I$5&lt;$A85-1," ",IF(BD$5-$I$5+1&gt;'Primary Inputs Alt'!$C$17,0,(SUM(OFFSET($I$78,0,BD$5-$I$5-$A85+1)))*$C138))</f>
        <v>0</v>
      </c>
      <c r="BE192" s="186">
        <f ca="1">IF(BE$5-$I$5&lt;$A85-1," ",IF(BE$5-$I$5+1&gt;'Primary Inputs Alt'!$C$17,0,(SUM(OFFSET($I$78,0,BE$5-$I$5-$A85+1)))*$C138))</f>
        <v>0</v>
      </c>
      <c r="BF192" s="186">
        <f ca="1">IF(BF$5-$I$5&lt;$A85-1," ",IF(BF$5-$I$5+1&gt;'Primary Inputs Alt'!$C$17,0,(SUM(OFFSET($I$78,0,BF$5-$I$5-$A85+1)))*$C138))</f>
        <v>0</v>
      </c>
    </row>
    <row r="193" spans="2:58">
      <c r="B193" s="134" t="s">
        <v>178</v>
      </c>
      <c r="C193" s="134">
        <f t="shared" ca="1" si="7"/>
        <v>0</v>
      </c>
      <c r="I193" s="186" t="str">
        <f ca="1">IF(I$5-$I$5&lt;$A86-1," ",IF(I$5-$I$5+1&gt;'Primary Inputs Alt'!$C$17,0,(SUM(OFFSET($I$78,0,I$5-$I$5-$A86+1)))*$C139))</f>
        <v xml:space="preserve"> </v>
      </c>
      <c r="J193" s="186" t="str">
        <f ca="1">IF(J$5-$I$5&lt;$A86-1," ",IF(J$5-$I$5+1&gt;'Primary Inputs Alt'!$C$17,0,(SUM(OFFSET($I$78,0,J$5-$I$5-$A86+1)))*$C139))</f>
        <v xml:space="preserve"> </v>
      </c>
      <c r="K193" s="186" t="str">
        <f ca="1">IF(K$5-$I$5&lt;$A86-1," ",IF(K$5-$I$5+1&gt;'Primary Inputs Alt'!$C$17,0,(SUM(OFFSET($I$78,0,K$5-$I$5-$A86+1)))*$C139))</f>
        <v xml:space="preserve"> </v>
      </c>
      <c r="L193" s="186" t="str">
        <f ca="1">IF(L$5-$I$5&lt;$A86-1," ",IF(L$5-$I$5+1&gt;'Primary Inputs Alt'!$C$17,0,(SUM(OFFSET($I$78,0,L$5-$I$5-$A86+1)))*$C139))</f>
        <v xml:space="preserve"> </v>
      </c>
      <c r="M193" s="186" t="str">
        <f ca="1">IF(M$5-$I$5&lt;$A86-1," ",IF(M$5-$I$5+1&gt;'Primary Inputs Alt'!$C$17,0,(SUM(OFFSET($I$78,0,M$5-$I$5-$A86+1)))*$C139))</f>
        <v xml:space="preserve"> </v>
      </c>
      <c r="N193" s="186">
        <f ca="1">IF(N$5-$I$5&lt;$A86-1," ",IF(N$5-$I$5+1&gt;'Primary Inputs Alt'!$C$17,0,(SUM(OFFSET($I$78,0,N$5-$I$5-$A86+1)))*$C139))</f>
        <v>0</v>
      </c>
      <c r="O193" s="186">
        <f ca="1">IF(O$5-$I$5&lt;$A86-1," ",IF(O$5-$I$5+1&gt;'Primary Inputs Alt'!$C$17,0,(SUM(OFFSET($I$78,0,O$5-$I$5-$A86+1)))*$C139))</f>
        <v>0</v>
      </c>
      <c r="P193" s="186">
        <f ca="1">IF(P$5-$I$5&lt;$A86-1," ",IF(P$5-$I$5+1&gt;'Primary Inputs Alt'!$C$17,0,(SUM(OFFSET($I$78,0,P$5-$I$5-$A86+1)))*$C139))</f>
        <v>0</v>
      </c>
      <c r="Q193" s="186">
        <f ca="1">IF(Q$5-$I$5&lt;$A86-1," ",IF(Q$5-$I$5+1&gt;'Primary Inputs Alt'!$C$17,0,(SUM(OFFSET($I$78,0,Q$5-$I$5-$A86+1)))*$C139))</f>
        <v>0</v>
      </c>
      <c r="R193" s="186">
        <f ca="1">IF(R$5-$I$5&lt;$A86-1," ",IF(R$5-$I$5+1&gt;'Primary Inputs Alt'!$C$17,0,(SUM(OFFSET($I$78,0,R$5-$I$5-$A86+1)))*$C139))</f>
        <v>0</v>
      </c>
      <c r="S193" s="186">
        <f ca="1">IF(S$5-$I$5&lt;$A86-1," ",IF(S$5-$I$5+1&gt;'Primary Inputs Alt'!$C$17,0,(SUM(OFFSET($I$78,0,S$5-$I$5-$A86+1)))*$C139))</f>
        <v>0</v>
      </c>
      <c r="T193" s="186">
        <f ca="1">IF(T$5-$I$5&lt;$A86-1," ",IF(T$5-$I$5+1&gt;'Primary Inputs Alt'!$C$17,0,(SUM(OFFSET($I$78,0,T$5-$I$5-$A86+1)))*$C139))</f>
        <v>0</v>
      </c>
      <c r="U193" s="186">
        <f ca="1">IF(U$5-$I$5&lt;$A86-1," ",IF(U$5-$I$5+1&gt;'Primary Inputs Alt'!$C$17,0,(SUM(OFFSET($I$78,0,U$5-$I$5-$A86+1)))*$C139))</f>
        <v>0</v>
      </c>
      <c r="V193" s="186">
        <f ca="1">IF(V$5-$I$5&lt;$A86-1," ",IF(V$5-$I$5+1&gt;'Primary Inputs Alt'!$C$17,0,(SUM(OFFSET($I$78,0,V$5-$I$5-$A86+1)))*$C139))</f>
        <v>0</v>
      </c>
      <c r="W193" s="186">
        <f ca="1">IF(W$5-$I$5&lt;$A86-1," ",IF(W$5-$I$5+1&gt;'Primary Inputs Alt'!$C$17,0,(SUM(OFFSET($I$78,0,W$5-$I$5-$A86+1)))*$C139))</f>
        <v>0</v>
      </c>
      <c r="X193" s="186">
        <f ca="1">IF(X$5-$I$5&lt;$A86-1," ",IF(X$5-$I$5+1&gt;'Primary Inputs Alt'!$C$17,0,(SUM(OFFSET($I$78,0,X$5-$I$5-$A86+1)))*$C139))</f>
        <v>0</v>
      </c>
      <c r="Y193" s="186">
        <f ca="1">IF(Y$5-$I$5&lt;$A86-1," ",IF(Y$5-$I$5+1&gt;'Primary Inputs Alt'!$C$17,0,(SUM(OFFSET($I$78,0,Y$5-$I$5-$A86+1)))*$C139))</f>
        <v>0</v>
      </c>
      <c r="Z193" s="186">
        <f ca="1">IF(Z$5-$I$5&lt;$A86-1," ",IF(Z$5-$I$5+1&gt;'Primary Inputs Alt'!$C$17,0,(SUM(OFFSET($I$78,0,Z$5-$I$5-$A86+1)))*$C139))</f>
        <v>0</v>
      </c>
      <c r="AA193" s="186">
        <f ca="1">IF(AA$5-$I$5&lt;$A86-1," ",IF(AA$5-$I$5+1&gt;'Primary Inputs Alt'!$C$17,0,(SUM(OFFSET($I$78,0,AA$5-$I$5-$A86+1)))*$C139))</f>
        <v>0</v>
      </c>
      <c r="AB193" s="186">
        <f ca="1">IF(AB$5-$I$5&lt;$A86-1," ",IF(AB$5-$I$5+1&gt;'Primary Inputs Alt'!$C$17,0,(SUM(OFFSET($I$78,0,AB$5-$I$5-$A86+1)))*$C139))</f>
        <v>0</v>
      </c>
      <c r="AC193" s="186">
        <f ca="1">IF(AC$5-$I$5&lt;$A86-1," ",IF(AC$5-$I$5+1&gt;'Primary Inputs Alt'!$C$17,0,(SUM(OFFSET($I$78,0,AC$5-$I$5-$A86+1)))*$C139))</f>
        <v>0</v>
      </c>
      <c r="AD193" s="186">
        <f ca="1">IF(AD$5-$I$5&lt;$A86-1," ",IF(AD$5-$I$5+1&gt;'Primary Inputs Alt'!$C$17,0,(SUM(OFFSET($I$78,0,AD$5-$I$5-$A86+1)))*$C139))</f>
        <v>0</v>
      </c>
      <c r="AE193" s="186">
        <f ca="1">IF(AE$5-$I$5&lt;$A86-1," ",IF(AE$5-$I$5+1&gt;'Primary Inputs Alt'!$C$17,0,(SUM(OFFSET($I$78,0,AE$5-$I$5-$A86+1)))*$C139))</f>
        <v>0</v>
      </c>
      <c r="AF193" s="186">
        <f ca="1">IF(AF$5-$I$5&lt;$A86-1," ",IF(AF$5-$I$5+1&gt;'Primary Inputs Alt'!$C$17,0,(SUM(OFFSET($I$78,0,AF$5-$I$5-$A86+1)))*$C139))</f>
        <v>0</v>
      </c>
      <c r="AG193" s="186">
        <f ca="1">IF(AG$5-$I$5&lt;$A86-1," ",IF(AG$5-$I$5+1&gt;'Primary Inputs Alt'!$C$17,0,(SUM(OFFSET($I$78,0,AG$5-$I$5-$A86+1)))*$C139))</f>
        <v>0</v>
      </c>
      <c r="AH193" s="186">
        <f ca="1">IF(AH$5-$I$5&lt;$A86-1," ",IF(AH$5-$I$5+1&gt;'Primary Inputs Alt'!$C$17,0,(SUM(OFFSET($I$78,0,AH$5-$I$5-$A86+1)))*$C139))</f>
        <v>0</v>
      </c>
      <c r="AI193" s="186">
        <f ca="1">IF(AI$5-$I$5&lt;$A86-1," ",IF(AI$5-$I$5+1&gt;'Primary Inputs Alt'!$C$17,0,(SUM(OFFSET($I$78,0,AI$5-$I$5-$A86+1)))*$C139))</f>
        <v>0</v>
      </c>
      <c r="AJ193" s="186">
        <f ca="1">IF(AJ$5-$I$5&lt;$A86-1," ",IF(AJ$5-$I$5+1&gt;'Primary Inputs Alt'!$C$17,0,(SUM(OFFSET($I$78,0,AJ$5-$I$5-$A86+1)))*$C139))</f>
        <v>0</v>
      </c>
      <c r="AK193" s="186">
        <f ca="1">IF(AK$5-$I$5&lt;$A86-1," ",IF(AK$5-$I$5+1&gt;'Primary Inputs Alt'!$C$17,0,(SUM(OFFSET($I$78,0,AK$5-$I$5-$A86+1)))*$C139))</f>
        <v>0</v>
      </c>
      <c r="AL193" s="186">
        <f ca="1">IF(AL$5-$I$5&lt;$A86-1," ",IF(AL$5-$I$5+1&gt;'Primary Inputs Alt'!$C$17,0,(SUM(OFFSET($I$78,0,AL$5-$I$5-$A86+1)))*$C139))</f>
        <v>0</v>
      </c>
      <c r="AM193" s="186">
        <f ca="1">IF(AM$5-$I$5&lt;$A86-1," ",IF(AM$5-$I$5+1&gt;'Primary Inputs Alt'!$C$17,0,(SUM(OFFSET($I$78,0,AM$5-$I$5-$A86+1)))*$C139))</f>
        <v>0</v>
      </c>
      <c r="AN193" s="186">
        <f ca="1">IF(AN$5-$I$5&lt;$A86-1," ",IF(AN$5-$I$5+1&gt;'Primary Inputs Alt'!$C$17,0,(SUM(OFFSET($I$78,0,AN$5-$I$5-$A86+1)))*$C139))</f>
        <v>0</v>
      </c>
      <c r="AO193" s="186">
        <f ca="1">IF(AO$5-$I$5&lt;$A86-1," ",IF(AO$5-$I$5+1&gt;'Primary Inputs Alt'!$C$17,0,(SUM(OFFSET($I$78,0,AO$5-$I$5-$A86+1)))*$C139))</f>
        <v>0</v>
      </c>
      <c r="AP193" s="186">
        <f ca="1">IF(AP$5-$I$5&lt;$A86-1," ",IF(AP$5-$I$5+1&gt;'Primary Inputs Alt'!$C$17,0,(SUM(OFFSET($I$78,0,AP$5-$I$5-$A86+1)))*$C139))</f>
        <v>0</v>
      </c>
      <c r="AQ193" s="186">
        <f ca="1">IF(AQ$5-$I$5&lt;$A86-1," ",IF(AQ$5-$I$5+1&gt;'Primary Inputs Alt'!$C$17,0,(SUM(OFFSET($I$78,0,AQ$5-$I$5-$A86+1)))*$C139))</f>
        <v>0</v>
      </c>
      <c r="AR193" s="186">
        <f ca="1">IF(AR$5-$I$5&lt;$A86-1," ",IF(AR$5-$I$5+1&gt;'Primary Inputs Alt'!$C$17,0,(SUM(OFFSET($I$78,0,AR$5-$I$5-$A86+1)))*$C139))</f>
        <v>0</v>
      </c>
      <c r="AS193" s="186">
        <f ca="1">IF(AS$5-$I$5&lt;$A86-1," ",IF(AS$5-$I$5+1&gt;'Primary Inputs Alt'!$C$17,0,(SUM(OFFSET($I$78,0,AS$5-$I$5-$A86+1)))*$C139))</f>
        <v>0</v>
      </c>
      <c r="AT193" s="186">
        <f ca="1">IF(AT$5-$I$5&lt;$A86-1," ",IF(AT$5-$I$5+1&gt;'Primary Inputs Alt'!$C$17,0,(SUM(OFFSET($I$78,0,AT$5-$I$5-$A86+1)))*$C139))</f>
        <v>0</v>
      </c>
      <c r="AU193" s="186">
        <f ca="1">IF(AU$5-$I$5&lt;$A86-1," ",IF(AU$5-$I$5+1&gt;'Primary Inputs Alt'!$C$17,0,(SUM(OFFSET($I$78,0,AU$5-$I$5-$A86+1)))*$C139))</f>
        <v>0</v>
      </c>
      <c r="AV193" s="186">
        <f ca="1">IF(AV$5-$I$5&lt;$A86-1," ",IF(AV$5-$I$5+1&gt;'Primary Inputs Alt'!$C$17,0,(SUM(OFFSET($I$78,0,AV$5-$I$5-$A86+1)))*$C139))</f>
        <v>0</v>
      </c>
      <c r="AW193" s="186">
        <f ca="1">IF(AW$5-$I$5&lt;$A86-1," ",IF(AW$5-$I$5+1&gt;'Primary Inputs Alt'!$C$17,0,(SUM(OFFSET($I$78,0,AW$5-$I$5-$A86+1)))*$C139))</f>
        <v>0</v>
      </c>
      <c r="AX193" s="186">
        <f ca="1">IF(AX$5-$I$5&lt;$A86-1," ",IF(AX$5-$I$5+1&gt;'Primary Inputs Alt'!$C$17,0,(SUM(OFFSET($I$78,0,AX$5-$I$5-$A86+1)))*$C139))</f>
        <v>0</v>
      </c>
      <c r="AY193" s="186">
        <f ca="1">IF(AY$5-$I$5&lt;$A86-1," ",IF(AY$5-$I$5+1&gt;'Primary Inputs Alt'!$C$17,0,(SUM(OFFSET($I$78,0,AY$5-$I$5-$A86+1)))*$C139))</f>
        <v>0</v>
      </c>
      <c r="AZ193" s="186">
        <f ca="1">IF(AZ$5-$I$5&lt;$A86-1," ",IF(AZ$5-$I$5+1&gt;'Primary Inputs Alt'!$C$17,0,(SUM(OFFSET($I$78,0,AZ$5-$I$5-$A86+1)))*$C139))</f>
        <v>0</v>
      </c>
      <c r="BA193" s="186">
        <f ca="1">IF(BA$5-$I$5&lt;$A86-1," ",IF(BA$5-$I$5+1&gt;'Primary Inputs Alt'!$C$17,0,(SUM(OFFSET($I$78,0,BA$5-$I$5-$A86+1)))*$C139))</f>
        <v>0</v>
      </c>
      <c r="BB193" s="186">
        <f ca="1">IF(BB$5-$I$5&lt;$A86-1," ",IF(BB$5-$I$5+1&gt;'Primary Inputs Alt'!$C$17,0,(SUM(OFFSET($I$78,0,BB$5-$I$5-$A86+1)))*$C139))</f>
        <v>0</v>
      </c>
      <c r="BC193" s="186">
        <f ca="1">IF(BC$5-$I$5&lt;$A86-1," ",IF(BC$5-$I$5+1&gt;'Primary Inputs Alt'!$C$17,0,(SUM(OFFSET($I$78,0,BC$5-$I$5-$A86+1)))*$C139))</f>
        <v>0</v>
      </c>
      <c r="BD193" s="186">
        <f ca="1">IF(BD$5-$I$5&lt;$A86-1," ",IF(BD$5-$I$5+1&gt;'Primary Inputs Alt'!$C$17,0,(SUM(OFFSET($I$78,0,BD$5-$I$5-$A86+1)))*$C139))</f>
        <v>0</v>
      </c>
      <c r="BE193" s="186">
        <f ca="1">IF(BE$5-$I$5&lt;$A86-1," ",IF(BE$5-$I$5+1&gt;'Primary Inputs Alt'!$C$17,0,(SUM(OFFSET($I$78,0,BE$5-$I$5-$A86+1)))*$C139))</f>
        <v>0</v>
      </c>
      <c r="BF193" s="186">
        <f ca="1">IF(BF$5-$I$5&lt;$A86-1," ",IF(BF$5-$I$5+1&gt;'Primary Inputs Alt'!$C$17,0,(SUM(OFFSET($I$78,0,BF$5-$I$5-$A86+1)))*$C139))</f>
        <v>0</v>
      </c>
    </row>
    <row r="194" spans="2:58">
      <c r="B194" s="134" t="s">
        <v>179</v>
      </c>
      <c r="C194" s="134">
        <f t="shared" ca="1" si="7"/>
        <v>0</v>
      </c>
      <c r="I194" s="186" t="str">
        <f ca="1">IF(I$5-$I$5&lt;$A87-1," ",IF(I$5-$I$5+1&gt;'Primary Inputs Alt'!$C$17,0,(SUM(OFFSET($I$78,0,I$5-$I$5-$A87+1)))*$C140))</f>
        <v xml:space="preserve"> </v>
      </c>
      <c r="J194" s="186" t="str">
        <f ca="1">IF(J$5-$I$5&lt;$A87-1," ",IF(J$5-$I$5+1&gt;'Primary Inputs Alt'!$C$17,0,(SUM(OFFSET($I$78,0,J$5-$I$5-$A87+1)))*$C140))</f>
        <v xml:space="preserve"> </v>
      </c>
      <c r="K194" s="186" t="str">
        <f ca="1">IF(K$5-$I$5&lt;$A87-1," ",IF(K$5-$I$5+1&gt;'Primary Inputs Alt'!$C$17,0,(SUM(OFFSET($I$78,0,K$5-$I$5-$A87+1)))*$C140))</f>
        <v xml:space="preserve"> </v>
      </c>
      <c r="L194" s="186" t="str">
        <f ca="1">IF(L$5-$I$5&lt;$A87-1," ",IF(L$5-$I$5+1&gt;'Primary Inputs Alt'!$C$17,0,(SUM(OFFSET($I$78,0,L$5-$I$5-$A87+1)))*$C140))</f>
        <v xml:space="preserve"> </v>
      </c>
      <c r="M194" s="186" t="str">
        <f ca="1">IF(M$5-$I$5&lt;$A87-1," ",IF(M$5-$I$5+1&gt;'Primary Inputs Alt'!$C$17,0,(SUM(OFFSET($I$78,0,M$5-$I$5-$A87+1)))*$C140))</f>
        <v xml:space="preserve"> </v>
      </c>
      <c r="N194" s="186" t="str">
        <f ca="1">IF(N$5-$I$5&lt;$A87-1," ",IF(N$5-$I$5+1&gt;'Primary Inputs Alt'!$C$17,0,(SUM(OFFSET($I$78,0,N$5-$I$5-$A87+1)))*$C140))</f>
        <v xml:space="preserve"> </v>
      </c>
      <c r="O194" s="186">
        <f ca="1">IF(O$5-$I$5&lt;$A87-1," ",IF(O$5-$I$5+1&gt;'Primary Inputs Alt'!$C$17,0,(SUM(OFFSET($I$78,0,O$5-$I$5-$A87+1)))*$C140))</f>
        <v>0</v>
      </c>
      <c r="P194" s="186">
        <f ca="1">IF(P$5-$I$5&lt;$A87-1," ",IF(P$5-$I$5+1&gt;'Primary Inputs Alt'!$C$17,0,(SUM(OFFSET($I$78,0,P$5-$I$5-$A87+1)))*$C140))</f>
        <v>0</v>
      </c>
      <c r="Q194" s="186">
        <f ca="1">IF(Q$5-$I$5&lt;$A87-1," ",IF(Q$5-$I$5+1&gt;'Primary Inputs Alt'!$C$17,0,(SUM(OFFSET($I$78,0,Q$5-$I$5-$A87+1)))*$C140))</f>
        <v>0</v>
      </c>
      <c r="R194" s="186">
        <f ca="1">IF(R$5-$I$5&lt;$A87-1," ",IF(R$5-$I$5+1&gt;'Primary Inputs Alt'!$C$17,0,(SUM(OFFSET($I$78,0,R$5-$I$5-$A87+1)))*$C140))</f>
        <v>0</v>
      </c>
      <c r="S194" s="186">
        <f ca="1">IF(S$5-$I$5&lt;$A87-1," ",IF(S$5-$I$5+1&gt;'Primary Inputs Alt'!$C$17,0,(SUM(OFFSET($I$78,0,S$5-$I$5-$A87+1)))*$C140))</f>
        <v>0</v>
      </c>
      <c r="T194" s="186">
        <f ca="1">IF(T$5-$I$5&lt;$A87-1," ",IF(T$5-$I$5+1&gt;'Primary Inputs Alt'!$C$17,0,(SUM(OFFSET($I$78,0,T$5-$I$5-$A87+1)))*$C140))</f>
        <v>0</v>
      </c>
      <c r="U194" s="186">
        <f ca="1">IF(U$5-$I$5&lt;$A87-1," ",IF(U$5-$I$5+1&gt;'Primary Inputs Alt'!$C$17,0,(SUM(OFFSET($I$78,0,U$5-$I$5-$A87+1)))*$C140))</f>
        <v>0</v>
      </c>
      <c r="V194" s="186">
        <f ca="1">IF(V$5-$I$5&lt;$A87-1," ",IF(V$5-$I$5+1&gt;'Primary Inputs Alt'!$C$17,0,(SUM(OFFSET($I$78,0,V$5-$I$5-$A87+1)))*$C140))</f>
        <v>0</v>
      </c>
      <c r="W194" s="186">
        <f ca="1">IF(W$5-$I$5&lt;$A87-1," ",IF(W$5-$I$5+1&gt;'Primary Inputs Alt'!$C$17,0,(SUM(OFFSET($I$78,0,W$5-$I$5-$A87+1)))*$C140))</f>
        <v>0</v>
      </c>
      <c r="X194" s="186">
        <f ca="1">IF(X$5-$I$5&lt;$A87-1," ",IF(X$5-$I$5+1&gt;'Primary Inputs Alt'!$C$17,0,(SUM(OFFSET($I$78,0,X$5-$I$5-$A87+1)))*$C140))</f>
        <v>0</v>
      </c>
      <c r="Y194" s="186">
        <f ca="1">IF(Y$5-$I$5&lt;$A87-1," ",IF(Y$5-$I$5+1&gt;'Primary Inputs Alt'!$C$17,0,(SUM(OFFSET($I$78,0,Y$5-$I$5-$A87+1)))*$C140))</f>
        <v>0</v>
      </c>
      <c r="Z194" s="186">
        <f ca="1">IF(Z$5-$I$5&lt;$A87-1," ",IF(Z$5-$I$5+1&gt;'Primary Inputs Alt'!$C$17,0,(SUM(OFFSET($I$78,0,Z$5-$I$5-$A87+1)))*$C140))</f>
        <v>0</v>
      </c>
      <c r="AA194" s="186">
        <f ca="1">IF(AA$5-$I$5&lt;$A87-1," ",IF(AA$5-$I$5+1&gt;'Primary Inputs Alt'!$C$17,0,(SUM(OFFSET($I$78,0,AA$5-$I$5-$A87+1)))*$C140))</f>
        <v>0</v>
      </c>
      <c r="AB194" s="186">
        <f ca="1">IF(AB$5-$I$5&lt;$A87-1," ",IF(AB$5-$I$5+1&gt;'Primary Inputs Alt'!$C$17,0,(SUM(OFFSET($I$78,0,AB$5-$I$5-$A87+1)))*$C140))</f>
        <v>0</v>
      </c>
      <c r="AC194" s="186">
        <f ca="1">IF(AC$5-$I$5&lt;$A87-1," ",IF(AC$5-$I$5+1&gt;'Primary Inputs Alt'!$C$17,0,(SUM(OFFSET($I$78,0,AC$5-$I$5-$A87+1)))*$C140))</f>
        <v>0</v>
      </c>
      <c r="AD194" s="186">
        <f ca="1">IF(AD$5-$I$5&lt;$A87-1," ",IF(AD$5-$I$5+1&gt;'Primary Inputs Alt'!$C$17,0,(SUM(OFFSET($I$78,0,AD$5-$I$5-$A87+1)))*$C140))</f>
        <v>0</v>
      </c>
      <c r="AE194" s="186">
        <f ca="1">IF(AE$5-$I$5&lt;$A87-1," ",IF(AE$5-$I$5+1&gt;'Primary Inputs Alt'!$C$17,0,(SUM(OFFSET($I$78,0,AE$5-$I$5-$A87+1)))*$C140))</f>
        <v>0</v>
      </c>
      <c r="AF194" s="186">
        <f ca="1">IF(AF$5-$I$5&lt;$A87-1," ",IF(AF$5-$I$5+1&gt;'Primary Inputs Alt'!$C$17,0,(SUM(OFFSET($I$78,0,AF$5-$I$5-$A87+1)))*$C140))</f>
        <v>0</v>
      </c>
      <c r="AG194" s="186">
        <f ca="1">IF(AG$5-$I$5&lt;$A87-1," ",IF(AG$5-$I$5+1&gt;'Primary Inputs Alt'!$C$17,0,(SUM(OFFSET($I$78,0,AG$5-$I$5-$A87+1)))*$C140))</f>
        <v>0</v>
      </c>
      <c r="AH194" s="186">
        <f ca="1">IF(AH$5-$I$5&lt;$A87-1," ",IF(AH$5-$I$5+1&gt;'Primary Inputs Alt'!$C$17,0,(SUM(OFFSET($I$78,0,AH$5-$I$5-$A87+1)))*$C140))</f>
        <v>0</v>
      </c>
      <c r="AI194" s="186">
        <f ca="1">IF(AI$5-$I$5&lt;$A87-1," ",IF(AI$5-$I$5+1&gt;'Primary Inputs Alt'!$C$17,0,(SUM(OFFSET($I$78,0,AI$5-$I$5-$A87+1)))*$C140))</f>
        <v>0</v>
      </c>
      <c r="AJ194" s="186">
        <f ca="1">IF(AJ$5-$I$5&lt;$A87-1," ",IF(AJ$5-$I$5+1&gt;'Primary Inputs Alt'!$C$17,0,(SUM(OFFSET($I$78,0,AJ$5-$I$5-$A87+1)))*$C140))</f>
        <v>0</v>
      </c>
      <c r="AK194" s="186">
        <f ca="1">IF(AK$5-$I$5&lt;$A87-1," ",IF(AK$5-$I$5+1&gt;'Primary Inputs Alt'!$C$17,0,(SUM(OFFSET($I$78,0,AK$5-$I$5-$A87+1)))*$C140))</f>
        <v>0</v>
      </c>
      <c r="AL194" s="186">
        <f ca="1">IF(AL$5-$I$5&lt;$A87-1," ",IF(AL$5-$I$5+1&gt;'Primary Inputs Alt'!$C$17,0,(SUM(OFFSET($I$78,0,AL$5-$I$5-$A87+1)))*$C140))</f>
        <v>0</v>
      </c>
      <c r="AM194" s="186">
        <f ca="1">IF(AM$5-$I$5&lt;$A87-1," ",IF(AM$5-$I$5+1&gt;'Primary Inputs Alt'!$C$17,0,(SUM(OFFSET($I$78,0,AM$5-$I$5-$A87+1)))*$C140))</f>
        <v>0</v>
      </c>
      <c r="AN194" s="186">
        <f ca="1">IF(AN$5-$I$5&lt;$A87-1," ",IF(AN$5-$I$5+1&gt;'Primary Inputs Alt'!$C$17,0,(SUM(OFFSET($I$78,0,AN$5-$I$5-$A87+1)))*$C140))</f>
        <v>0</v>
      </c>
      <c r="AO194" s="186">
        <f ca="1">IF(AO$5-$I$5&lt;$A87-1," ",IF(AO$5-$I$5+1&gt;'Primary Inputs Alt'!$C$17,0,(SUM(OFFSET($I$78,0,AO$5-$I$5-$A87+1)))*$C140))</f>
        <v>0</v>
      </c>
      <c r="AP194" s="186">
        <f ca="1">IF(AP$5-$I$5&lt;$A87-1," ",IF(AP$5-$I$5+1&gt;'Primary Inputs Alt'!$C$17,0,(SUM(OFFSET($I$78,0,AP$5-$I$5-$A87+1)))*$C140))</f>
        <v>0</v>
      </c>
      <c r="AQ194" s="186">
        <f ca="1">IF(AQ$5-$I$5&lt;$A87-1," ",IF(AQ$5-$I$5+1&gt;'Primary Inputs Alt'!$C$17,0,(SUM(OFFSET($I$78,0,AQ$5-$I$5-$A87+1)))*$C140))</f>
        <v>0</v>
      </c>
      <c r="AR194" s="186">
        <f ca="1">IF(AR$5-$I$5&lt;$A87-1," ",IF(AR$5-$I$5+1&gt;'Primary Inputs Alt'!$C$17,0,(SUM(OFFSET($I$78,0,AR$5-$I$5-$A87+1)))*$C140))</f>
        <v>0</v>
      </c>
      <c r="AS194" s="186">
        <f ca="1">IF(AS$5-$I$5&lt;$A87-1," ",IF(AS$5-$I$5+1&gt;'Primary Inputs Alt'!$C$17,0,(SUM(OFFSET($I$78,0,AS$5-$I$5-$A87+1)))*$C140))</f>
        <v>0</v>
      </c>
      <c r="AT194" s="186">
        <f ca="1">IF(AT$5-$I$5&lt;$A87-1," ",IF(AT$5-$I$5+1&gt;'Primary Inputs Alt'!$C$17,0,(SUM(OFFSET($I$78,0,AT$5-$I$5-$A87+1)))*$C140))</f>
        <v>0</v>
      </c>
      <c r="AU194" s="186">
        <f ca="1">IF(AU$5-$I$5&lt;$A87-1," ",IF(AU$5-$I$5+1&gt;'Primary Inputs Alt'!$C$17,0,(SUM(OFFSET($I$78,0,AU$5-$I$5-$A87+1)))*$C140))</f>
        <v>0</v>
      </c>
      <c r="AV194" s="186">
        <f ca="1">IF(AV$5-$I$5&lt;$A87-1," ",IF(AV$5-$I$5+1&gt;'Primary Inputs Alt'!$C$17,0,(SUM(OFFSET($I$78,0,AV$5-$I$5-$A87+1)))*$C140))</f>
        <v>0</v>
      </c>
      <c r="AW194" s="186">
        <f ca="1">IF(AW$5-$I$5&lt;$A87-1," ",IF(AW$5-$I$5+1&gt;'Primary Inputs Alt'!$C$17,0,(SUM(OFFSET($I$78,0,AW$5-$I$5-$A87+1)))*$C140))</f>
        <v>0</v>
      </c>
      <c r="AX194" s="186">
        <f ca="1">IF(AX$5-$I$5&lt;$A87-1," ",IF(AX$5-$I$5+1&gt;'Primary Inputs Alt'!$C$17,0,(SUM(OFFSET($I$78,0,AX$5-$I$5-$A87+1)))*$C140))</f>
        <v>0</v>
      </c>
      <c r="AY194" s="186">
        <f ca="1">IF(AY$5-$I$5&lt;$A87-1," ",IF(AY$5-$I$5+1&gt;'Primary Inputs Alt'!$C$17,0,(SUM(OFFSET($I$78,0,AY$5-$I$5-$A87+1)))*$C140))</f>
        <v>0</v>
      </c>
      <c r="AZ194" s="186">
        <f ca="1">IF(AZ$5-$I$5&lt;$A87-1," ",IF(AZ$5-$I$5+1&gt;'Primary Inputs Alt'!$C$17,0,(SUM(OFFSET($I$78,0,AZ$5-$I$5-$A87+1)))*$C140))</f>
        <v>0</v>
      </c>
      <c r="BA194" s="186">
        <f ca="1">IF(BA$5-$I$5&lt;$A87-1," ",IF(BA$5-$I$5+1&gt;'Primary Inputs Alt'!$C$17,0,(SUM(OFFSET($I$78,0,BA$5-$I$5-$A87+1)))*$C140))</f>
        <v>0</v>
      </c>
      <c r="BB194" s="186">
        <f ca="1">IF(BB$5-$I$5&lt;$A87-1," ",IF(BB$5-$I$5+1&gt;'Primary Inputs Alt'!$C$17,0,(SUM(OFFSET($I$78,0,BB$5-$I$5-$A87+1)))*$C140))</f>
        <v>0</v>
      </c>
      <c r="BC194" s="186">
        <f ca="1">IF(BC$5-$I$5&lt;$A87-1," ",IF(BC$5-$I$5+1&gt;'Primary Inputs Alt'!$C$17,0,(SUM(OFFSET($I$78,0,BC$5-$I$5-$A87+1)))*$C140))</f>
        <v>0</v>
      </c>
      <c r="BD194" s="186">
        <f ca="1">IF(BD$5-$I$5&lt;$A87-1," ",IF(BD$5-$I$5+1&gt;'Primary Inputs Alt'!$C$17,0,(SUM(OFFSET($I$78,0,BD$5-$I$5-$A87+1)))*$C140))</f>
        <v>0</v>
      </c>
      <c r="BE194" s="186">
        <f ca="1">IF(BE$5-$I$5&lt;$A87-1," ",IF(BE$5-$I$5+1&gt;'Primary Inputs Alt'!$C$17,0,(SUM(OFFSET($I$78,0,BE$5-$I$5-$A87+1)))*$C140))</f>
        <v>0</v>
      </c>
      <c r="BF194" s="186">
        <f ca="1">IF(BF$5-$I$5&lt;$A87-1," ",IF(BF$5-$I$5+1&gt;'Primary Inputs Alt'!$C$17,0,(SUM(OFFSET($I$78,0,BF$5-$I$5-$A87+1)))*$C140))</f>
        <v>0</v>
      </c>
    </row>
    <row r="195" spans="2:58">
      <c r="B195" s="134" t="s">
        <v>180</v>
      </c>
      <c r="C195" s="134">
        <f t="shared" ca="1" si="7"/>
        <v>0</v>
      </c>
      <c r="I195" s="186" t="str">
        <f ca="1">IF(I$5-$I$5&lt;$A88-1," ",IF(I$5-$I$5+1&gt;'Primary Inputs Alt'!$C$17,0,(SUM(OFFSET($I$78,0,I$5-$I$5-$A88+1)))*$C141))</f>
        <v xml:space="preserve"> </v>
      </c>
      <c r="J195" s="186" t="str">
        <f ca="1">IF(J$5-$I$5&lt;$A88-1," ",IF(J$5-$I$5+1&gt;'Primary Inputs Alt'!$C$17,0,(SUM(OFFSET($I$78,0,J$5-$I$5-$A88+1)))*$C141))</f>
        <v xml:space="preserve"> </v>
      </c>
      <c r="K195" s="186" t="str">
        <f ca="1">IF(K$5-$I$5&lt;$A88-1," ",IF(K$5-$I$5+1&gt;'Primary Inputs Alt'!$C$17,0,(SUM(OFFSET($I$78,0,K$5-$I$5-$A88+1)))*$C141))</f>
        <v xml:space="preserve"> </v>
      </c>
      <c r="L195" s="186" t="str">
        <f ca="1">IF(L$5-$I$5&lt;$A88-1," ",IF(L$5-$I$5+1&gt;'Primary Inputs Alt'!$C$17,0,(SUM(OFFSET($I$78,0,L$5-$I$5-$A88+1)))*$C141))</f>
        <v xml:space="preserve"> </v>
      </c>
      <c r="M195" s="186" t="str">
        <f ca="1">IF(M$5-$I$5&lt;$A88-1," ",IF(M$5-$I$5+1&gt;'Primary Inputs Alt'!$C$17,0,(SUM(OFFSET($I$78,0,M$5-$I$5-$A88+1)))*$C141))</f>
        <v xml:space="preserve"> </v>
      </c>
      <c r="N195" s="186" t="str">
        <f ca="1">IF(N$5-$I$5&lt;$A88-1," ",IF(N$5-$I$5+1&gt;'Primary Inputs Alt'!$C$17,0,(SUM(OFFSET($I$78,0,N$5-$I$5-$A88+1)))*$C141))</f>
        <v xml:space="preserve"> </v>
      </c>
      <c r="O195" s="186" t="str">
        <f ca="1">IF(O$5-$I$5&lt;$A88-1," ",IF(O$5-$I$5+1&gt;'Primary Inputs Alt'!$C$17,0,(SUM(OFFSET($I$78,0,O$5-$I$5-$A88+1)))*$C141))</f>
        <v xml:space="preserve"> </v>
      </c>
      <c r="P195" s="186">
        <f ca="1">IF(P$5-$I$5&lt;$A88-1," ",IF(P$5-$I$5+1&gt;'Primary Inputs Alt'!$C$17,0,(SUM(OFFSET($I$78,0,P$5-$I$5-$A88+1)))*$C141))</f>
        <v>0</v>
      </c>
      <c r="Q195" s="186">
        <f ca="1">IF(Q$5-$I$5&lt;$A88-1," ",IF(Q$5-$I$5+1&gt;'Primary Inputs Alt'!$C$17,0,(SUM(OFFSET($I$78,0,Q$5-$I$5-$A88+1)))*$C141))</f>
        <v>0</v>
      </c>
      <c r="R195" s="186">
        <f ca="1">IF(R$5-$I$5&lt;$A88-1," ",IF(R$5-$I$5+1&gt;'Primary Inputs Alt'!$C$17,0,(SUM(OFFSET($I$78,0,R$5-$I$5-$A88+1)))*$C141))</f>
        <v>0</v>
      </c>
      <c r="S195" s="186">
        <f ca="1">IF(S$5-$I$5&lt;$A88-1," ",IF(S$5-$I$5+1&gt;'Primary Inputs Alt'!$C$17,0,(SUM(OFFSET($I$78,0,S$5-$I$5-$A88+1)))*$C141))</f>
        <v>0</v>
      </c>
      <c r="T195" s="186">
        <f ca="1">IF(T$5-$I$5&lt;$A88-1," ",IF(T$5-$I$5+1&gt;'Primary Inputs Alt'!$C$17,0,(SUM(OFFSET($I$78,0,T$5-$I$5-$A88+1)))*$C141))</f>
        <v>0</v>
      </c>
      <c r="U195" s="186">
        <f ca="1">IF(U$5-$I$5&lt;$A88-1," ",IF(U$5-$I$5+1&gt;'Primary Inputs Alt'!$C$17,0,(SUM(OFFSET($I$78,0,U$5-$I$5-$A88+1)))*$C141))</f>
        <v>0</v>
      </c>
      <c r="V195" s="186">
        <f ca="1">IF(V$5-$I$5&lt;$A88-1," ",IF(V$5-$I$5+1&gt;'Primary Inputs Alt'!$C$17,0,(SUM(OFFSET($I$78,0,V$5-$I$5-$A88+1)))*$C141))</f>
        <v>0</v>
      </c>
      <c r="W195" s="186">
        <f ca="1">IF(W$5-$I$5&lt;$A88-1," ",IF(W$5-$I$5+1&gt;'Primary Inputs Alt'!$C$17,0,(SUM(OFFSET($I$78,0,W$5-$I$5-$A88+1)))*$C141))</f>
        <v>0</v>
      </c>
      <c r="X195" s="186">
        <f ca="1">IF(X$5-$I$5&lt;$A88-1," ",IF(X$5-$I$5+1&gt;'Primary Inputs Alt'!$C$17,0,(SUM(OFFSET($I$78,0,X$5-$I$5-$A88+1)))*$C141))</f>
        <v>0</v>
      </c>
      <c r="Y195" s="186">
        <f ca="1">IF(Y$5-$I$5&lt;$A88-1," ",IF(Y$5-$I$5+1&gt;'Primary Inputs Alt'!$C$17,0,(SUM(OFFSET($I$78,0,Y$5-$I$5-$A88+1)))*$C141))</f>
        <v>0</v>
      </c>
      <c r="Z195" s="186">
        <f ca="1">IF(Z$5-$I$5&lt;$A88-1," ",IF(Z$5-$I$5+1&gt;'Primary Inputs Alt'!$C$17,0,(SUM(OFFSET($I$78,0,Z$5-$I$5-$A88+1)))*$C141))</f>
        <v>0</v>
      </c>
      <c r="AA195" s="186">
        <f ca="1">IF(AA$5-$I$5&lt;$A88-1," ",IF(AA$5-$I$5+1&gt;'Primary Inputs Alt'!$C$17,0,(SUM(OFFSET($I$78,0,AA$5-$I$5-$A88+1)))*$C141))</f>
        <v>0</v>
      </c>
      <c r="AB195" s="186">
        <f ca="1">IF(AB$5-$I$5&lt;$A88-1," ",IF(AB$5-$I$5+1&gt;'Primary Inputs Alt'!$C$17,0,(SUM(OFFSET($I$78,0,AB$5-$I$5-$A88+1)))*$C141))</f>
        <v>0</v>
      </c>
      <c r="AC195" s="186">
        <f ca="1">IF(AC$5-$I$5&lt;$A88-1," ",IF(AC$5-$I$5+1&gt;'Primary Inputs Alt'!$C$17,0,(SUM(OFFSET($I$78,0,AC$5-$I$5-$A88+1)))*$C141))</f>
        <v>0</v>
      </c>
      <c r="AD195" s="186">
        <f ca="1">IF(AD$5-$I$5&lt;$A88-1," ",IF(AD$5-$I$5+1&gt;'Primary Inputs Alt'!$C$17,0,(SUM(OFFSET($I$78,0,AD$5-$I$5-$A88+1)))*$C141))</f>
        <v>0</v>
      </c>
      <c r="AE195" s="186">
        <f ca="1">IF(AE$5-$I$5&lt;$A88-1," ",IF(AE$5-$I$5+1&gt;'Primary Inputs Alt'!$C$17,0,(SUM(OFFSET($I$78,0,AE$5-$I$5-$A88+1)))*$C141))</f>
        <v>0</v>
      </c>
      <c r="AF195" s="186">
        <f ca="1">IF(AF$5-$I$5&lt;$A88-1," ",IF(AF$5-$I$5+1&gt;'Primary Inputs Alt'!$C$17,0,(SUM(OFFSET($I$78,0,AF$5-$I$5-$A88+1)))*$C141))</f>
        <v>0</v>
      </c>
      <c r="AG195" s="186">
        <f ca="1">IF(AG$5-$I$5&lt;$A88-1," ",IF(AG$5-$I$5+1&gt;'Primary Inputs Alt'!$C$17,0,(SUM(OFFSET($I$78,0,AG$5-$I$5-$A88+1)))*$C141))</f>
        <v>0</v>
      </c>
      <c r="AH195" s="186">
        <f ca="1">IF(AH$5-$I$5&lt;$A88-1," ",IF(AH$5-$I$5+1&gt;'Primary Inputs Alt'!$C$17,0,(SUM(OFFSET($I$78,0,AH$5-$I$5-$A88+1)))*$C141))</f>
        <v>0</v>
      </c>
      <c r="AI195" s="186">
        <f ca="1">IF(AI$5-$I$5&lt;$A88-1," ",IF(AI$5-$I$5+1&gt;'Primary Inputs Alt'!$C$17,0,(SUM(OFFSET($I$78,0,AI$5-$I$5-$A88+1)))*$C141))</f>
        <v>0</v>
      </c>
      <c r="AJ195" s="186">
        <f ca="1">IF(AJ$5-$I$5&lt;$A88-1," ",IF(AJ$5-$I$5+1&gt;'Primary Inputs Alt'!$C$17,0,(SUM(OFFSET($I$78,0,AJ$5-$I$5-$A88+1)))*$C141))</f>
        <v>0</v>
      </c>
      <c r="AK195" s="186">
        <f ca="1">IF(AK$5-$I$5&lt;$A88-1," ",IF(AK$5-$I$5+1&gt;'Primary Inputs Alt'!$C$17,0,(SUM(OFFSET($I$78,0,AK$5-$I$5-$A88+1)))*$C141))</f>
        <v>0</v>
      </c>
      <c r="AL195" s="186">
        <f ca="1">IF(AL$5-$I$5&lt;$A88-1," ",IF(AL$5-$I$5+1&gt;'Primary Inputs Alt'!$C$17,0,(SUM(OFFSET($I$78,0,AL$5-$I$5-$A88+1)))*$C141))</f>
        <v>0</v>
      </c>
      <c r="AM195" s="186">
        <f ca="1">IF(AM$5-$I$5&lt;$A88-1," ",IF(AM$5-$I$5+1&gt;'Primary Inputs Alt'!$C$17,0,(SUM(OFFSET($I$78,0,AM$5-$I$5-$A88+1)))*$C141))</f>
        <v>0</v>
      </c>
      <c r="AN195" s="186">
        <f ca="1">IF(AN$5-$I$5&lt;$A88-1," ",IF(AN$5-$I$5+1&gt;'Primary Inputs Alt'!$C$17,0,(SUM(OFFSET($I$78,0,AN$5-$I$5-$A88+1)))*$C141))</f>
        <v>0</v>
      </c>
      <c r="AO195" s="186">
        <f ca="1">IF(AO$5-$I$5&lt;$A88-1," ",IF(AO$5-$I$5+1&gt;'Primary Inputs Alt'!$C$17,0,(SUM(OFFSET($I$78,0,AO$5-$I$5-$A88+1)))*$C141))</f>
        <v>0</v>
      </c>
      <c r="AP195" s="186">
        <f ca="1">IF(AP$5-$I$5&lt;$A88-1," ",IF(AP$5-$I$5+1&gt;'Primary Inputs Alt'!$C$17,0,(SUM(OFFSET($I$78,0,AP$5-$I$5-$A88+1)))*$C141))</f>
        <v>0</v>
      </c>
      <c r="AQ195" s="186">
        <f ca="1">IF(AQ$5-$I$5&lt;$A88-1," ",IF(AQ$5-$I$5+1&gt;'Primary Inputs Alt'!$C$17,0,(SUM(OFFSET($I$78,0,AQ$5-$I$5-$A88+1)))*$C141))</f>
        <v>0</v>
      </c>
      <c r="AR195" s="186">
        <f ca="1">IF(AR$5-$I$5&lt;$A88-1," ",IF(AR$5-$I$5+1&gt;'Primary Inputs Alt'!$C$17,0,(SUM(OFFSET($I$78,0,AR$5-$I$5-$A88+1)))*$C141))</f>
        <v>0</v>
      </c>
      <c r="AS195" s="186">
        <f ca="1">IF(AS$5-$I$5&lt;$A88-1," ",IF(AS$5-$I$5+1&gt;'Primary Inputs Alt'!$C$17,0,(SUM(OFFSET($I$78,0,AS$5-$I$5-$A88+1)))*$C141))</f>
        <v>0</v>
      </c>
      <c r="AT195" s="186">
        <f ca="1">IF(AT$5-$I$5&lt;$A88-1," ",IF(AT$5-$I$5+1&gt;'Primary Inputs Alt'!$C$17,0,(SUM(OFFSET($I$78,0,AT$5-$I$5-$A88+1)))*$C141))</f>
        <v>0</v>
      </c>
      <c r="AU195" s="186">
        <f ca="1">IF(AU$5-$I$5&lt;$A88-1," ",IF(AU$5-$I$5+1&gt;'Primary Inputs Alt'!$C$17,0,(SUM(OFFSET($I$78,0,AU$5-$I$5-$A88+1)))*$C141))</f>
        <v>0</v>
      </c>
      <c r="AV195" s="186">
        <f ca="1">IF(AV$5-$I$5&lt;$A88-1," ",IF(AV$5-$I$5+1&gt;'Primary Inputs Alt'!$C$17,0,(SUM(OFFSET($I$78,0,AV$5-$I$5-$A88+1)))*$C141))</f>
        <v>0</v>
      </c>
      <c r="AW195" s="186">
        <f ca="1">IF(AW$5-$I$5&lt;$A88-1," ",IF(AW$5-$I$5+1&gt;'Primary Inputs Alt'!$C$17,0,(SUM(OFFSET($I$78,0,AW$5-$I$5-$A88+1)))*$C141))</f>
        <v>0</v>
      </c>
      <c r="AX195" s="186">
        <f ca="1">IF(AX$5-$I$5&lt;$A88-1," ",IF(AX$5-$I$5+1&gt;'Primary Inputs Alt'!$C$17,0,(SUM(OFFSET($I$78,0,AX$5-$I$5-$A88+1)))*$C141))</f>
        <v>0</v>
      </c>
      <c r="AY195" s="186">
        <f ca="1">IF(AY$5-$I$5&lt;$A88-1," ",IF(AY$5-$I$5+1&gt;'Primary Inputs Alt'!$C$17,0,(SUM(OFFSET($I$78,0,AY$5-$I$5-$A88+1)))*$C141))</f>
        <v>0</v>
      </c>
      <c r="AZ195" s="186">
        <f ca="1">IF(AZ$5-$I$5&lt;$A88-1," ",IF(AZ$5-$I$5+1&gt;'Primary Inputs Alt'!$C$17,0,(SUM(OFFSET($I$78,0,AZ$5-$I$5-$A88+1)))*$C141))</f>
        <v>0</v>
      </c>
      <c r="BA195" s="186">
        <f ca="1">IF(BA$5-$I$5&lt;$A88-1," ",IF(BA$5-$I$5+1&gt;'Primary Inputs Alt'!$C$17,0,(SUM(OFFSET($I$78,0,BA$5-$I$5-$A88+1)))*$C141))</f>
        <v>0</v>
      </c>
      <c r="BB195" s="186">
        <f ca="1">IF(BB$5-$I$5&lt;$A88-1," ",IF(BB$5-$I$5+1&gt;'Primary Inputs Alt'!$C$17,0,(SUM(OFFSET($I$78,0,BB$5-$I$5-$A88+1)))*$C141))</f>
        <v>0</v>
      </c>
      <c r="BC195" s="186">
        <f ca="1">IF(BC$5-$I$5&lt;$A88-1," ",IF(BC$5-$I$5+1&gt;'Primary Inputs Alt'!$C$17,0,(SUM(OFFSET($I$78,0,BC$5-$I$5-$A88+1)))*$C141))</f>
        <v>0</v>
      </c>
      <c r="BD195" s="186">
        <f ca="1">IF(BD$5-$I$5&lt;$A88-1," ",IF(BD$5-$I$5+1&gt;'Primary Inputs Alt'!$C$17,0,(SUM(OFFSET($I$78,0,BD$5-$I$5-$A88+1)))*$C141))</f>
        <v>0</v>
      </c>
      <c r="BE195" s="186">
        <f ca="1">IF(BE$5-$I$5&lt;$A88-1," ",IF(BE$5-$I$5+1&gt;'Primary Inputs Alt'!$C$17,0,(SUM(OFFSET($I$78,0,BE$5-$I$5-$A88+1)))*$C141))</f>
        <v>0</v>
      </c>
      <c r="BF195" s="186">
        <f ca="1">IF(BF$5-$I$5&lt;$A88-1," ",IF(BF$5-$I$5+1&gt;'Primary Inputs Alt'!$C$17,0,(SUM(OFFSET($I$78,0,BF$5-$I$5-$A88+1)))*$C141))</f>
        <v>0</v>
      </c>
    </row>
    <row r="196" spans="2:58">
      <c r="B196" s="134" t="s">
        <v>181</v>
      </c>
      <c r="C196" s="134">
        <f t="shared" ca="1" si="7"/>
        <v>0</v>
      </c>
      <c r="I196" s="186" t="str">
        <f ca="1">IF(I$5-$I$5&lt;$A89-1," ",IF(I$5-$I$5+1&gt;'Primary Inputs Alt'!$C$17,0,(SUM(OFFSET($I$78,0,I$5-$I$5-$A89+1)))*$C142))</f>
        <v xml:space="preserve"> </v>
      </c>
      <c r="J196" s="186" t="str">
        <f ca="1">IF(J$5-$I$5&lt;$A89-1," ",IF(J$5-$I$5+1&gt;'Primary Inputs Alt'!$C$17,0,(SUM(OFFSET($I$78,0,J$5-$I$5-$A89+1)))*$C142))</f>
        <v xml:space="preserve"> </v>
      </c>
      <c r="K196" s="186" t="str">
        <f ca="1">IF(K$5-$I$5&lt;$A89-1," ",IF(K$5-$I$5+1&gt;'Primary Inputs Alt'!$C$17,0,(SUM(OFFSET($I$78,0,K$5-$I$5-$A89+1)))*$C142))</f>
        <v xml:space="preserve"> </v>
      </c>
      <c r="L196" s="186" t="str">
        <f ca="1">IF(L$5-$I$5&lt;$A89-1," ",IF(L$5-$I$5+1&gt;'Primary Inputs Alt'!$C$17,0,(SUM(OFFSET($I$78,0,L$5-$I$5-$A89+1)))*$C142))</f>
        <v xml:space="preserve"> </v>
      </c>
      <c r="M196" s="186" t="str">
        <f ca="1">IF(M$5-$I$5&lt;$A89-1," ",IF(M$5-$I$5+1&gt;'Primary Inputs Alt'!$C$17,0,(SUM(OFFSET($I$78,0,M$5-$I$5-$A89+1)))*$C142))</f>
        <v xml:space="preserve"> </v>
      </c>
      <c r="N196" s="186" t="str">
        <f ca="1">IF(N$5-$I$5&lt;$A89-1," ",IF(N$5-$I$5+1&gt;'Primary Inputs Alt'!$C$17,0,(SUM(OFFSET($I$78,0,N$5-$I$5-$A89+1)))*$C142))</f>
        <v xml:space="preserve"> </v>
      </c>
      <c r="O196" s="186" t="str">
        <f ca="1">IF(O$5-$I$5&lt;$A89-1," ",IF(O$5-$I$5+1&gt;'Primary Inputs Alt'!$C$17,0,(SUM(OFFSET($I$78,0,O$5-$I$5-$A89+1)))*$C142))</f>
        <v xml:space="preserve"> </v>
      </c>
      <c r="P196" s="186" t="str">
        <f ca="1">IF(P$5-$I$5&lt;$A89-1," ",IF(P$5-$I$5+1&gt;'Primary Inputs Alt'!$C$17,0,(SUM(OFFSET($I$78,0,P$5-$I$5-$A89+1)))*$C142))</f>
        <v xml:space="preserve"> </v>
      </c>
      <c r="Q196" s="186">
        <f ca="1">IF(Q$5-$I$5&lt;$A89-1," ",IF(Q$5-$I$5+1&gt;'Primary Inputs Alt'!$C$17,0,(SUM(OFFSET($I$78,0,Q$5-$I$5-$A89+1)))*$C142))</f>
        <v>0</v>
      </c>
      <c r="R196" s="186">
        <f ca="1">IF(R$5-$I$5&lt;$A89-1," ",IF(R$5-$I$5+1&gt;'Primary Inputs Alt'!$C$17,0,(SUM(OFFSET($I$78,0,R$5-$I$5-$A89+1)))*$C142))</f>
        <v>0</v>
      </c>
      <c r="S196" s="186">
        <f ca="1">IF(S$5-$I$5&lt;$A89-1," ",IF(S$5-$I$5+1&gt;'Primary Inputs Alt'!$C$17,0,(SUM(OFFSET($I$78,0,S$5-$I$5-$A89+1)))*$C142))</f>
        <v>0</v>
      </c>
      <c r="T196" s="186">
        <f ca="1">IF(T$5-$I$5&lt;$A89-1," ",IF(T$5-$I$5+1&gt;'Primary Inputs Alt'!$C$17,0,(SUM(OFFSET($I$78,0,T$5-$I$5-$A89+1)))*$C142))</f>
        <v>0</v>
      </c>
      <c r="U196" s="186">
        <f ca="1">IF(U$5-$I$5&lt;$A89-1," ",IF(U$5-$I$5+1&gt;'Primary Inputs Alt'!$C$17,0,(SUM(OFFSET($I$78,0,U$5-$I$5-$A89+1)))*$C142))</f>
        <v>0</v>
      </c>
      <c r="V196" s="186">
        <f ca="1">IF(V$5-$I$5&lt;$A89-1," ",IF(V$5-$I$5+1&gt;'Primary Inputs Alt'!$C$17,0,(SUM(OFFSET($I$78,0,V$5-$I$5-$A89+1)))*$C142))</f>
        <v>0</v>
      </c>
      <c r="W196" s="186">
        <f ca="1">IF(W$5-$I$5&lt;$A89-1," ",IF(W$5-$I$5+1&gt;'Primary Inputs Alt'!$C$17,0,(SUM(OFFSET($I$78,0,W$5-$I$5-$A89+1)))*$C142))</f>
        <v>0</v>
      </c>
      <c r="X196" s="186">
        <f ca="1">IF(X$5-$I$5&lt;$A89-1," ",IF(X$5-$I$5+1&gt;'Primary Inputs Alt'!$C$17,0,(SUM(OFFSET($I$78,0,X$5-$I$5-$A89+1)))*$C142))</f>
        <v>0</v>
      </c>
      <c r="Y196" s="186">
        <f ca="1">IF(Y$5-$I$5&lt;$A89-1," ",IF(Y$5-$I$5+1&gt;'Primary Inputs Alt'!$C$17,0,(SUM(OFFSET($I$78,0,Y$5-$I$5-$A89+1)))*$C142))</f>
        <v>0</v>
      </c>
      <c r="Z196" s="186">
        <f ca="1">IF(Z$5-$I$5&lt;$A89-1," ",IF(Z$5-$I$5+1&gt;'Primary Inputs Alt'!$C$17,0,(SUM(OFFSET($I$78,0,Z$5-$I$5-$A89+1)))*$C142))</f>
        <v>0</v>
      </c>
      <c r="AA196" s="186">
        <f ca="1">IF(AA$5-$I$5&lt;$A89-1," ",IF(AA$5-$I$5+1&gt;'Primary Inputs Alt'!$C$17,0,(SUM(OFFSET($I$78,0,AA$5-$I$5-$A89+1)))*$C142))</f>
        <v>0</v>
      </c>
      <c r="AB196" s="186">
        <f ca="1">IF(AB$5-$I$5&lt;$A89-1," ",IF(AB$5-$I$5+1&gt;'Primary Inputs Alt'!$C$17,0,(SUM(OFFSET($I$78,0,AB$5-$I$5-$A89+1)))*$C142))</f>
        <v>0</v>
      </c>
      <c r="AC196" s="186">
        <f ca="1">IF(AC$5-$I$5&lt;$A89-1," ",IF(AC$5-$I$5+1&gt;'Primary Inputs Alt'!$C$17,0,(SUM(OFFSET($I$78,0,AC$5-$I$5-$A89+1)))*$C142))</f>
        <v>0</v>
      </c>
      <c r="AD196" s="186">
        <f ca="1">IF(AD$5-$I$5&lt;$A89-1," ",IF(AD$5-$I$5+1&gt;'Primary Inputs Alt'!$C$17,0,(SUM(OFFSET($I$78,0,AD$5-$I$5-$A89+1)))*$C142))</f>
        <v>0</v>
      </c>
      <c r="AE196" s="186">
        <f ca="1">IF(AE$5-$I$5&lt;$A89-1," ",IF(AE$5-$I$5+1&gt;'Primary Inputs Alt'!$C$17,0,(SUM(OFFSET($I$78,0,AE$5-$I$5-$A89+1)))*$C142))</f>
        <v>0</v>
      </c>
      <c r="AF196" s="186">
        <f ca="1">IF(AF$5-$I$5&lt;$A89-1," ",IF(AF$5-$I$5+1&gt;'Primary Inputs Alt'!$C$17,0,(SUM(OFFSET($I$78,0,AF$5-$I$5-$A89+1)))*$C142))</f>
        <v>0</v>
      </c>
      <c r="AG196" s="186">
        <f ca="1">IF(AG$5-$I$5&lt;$A89-1," ",IF(AG$5-$I$5+1&gt;'Primary Inputs Alt'!$C$17,0,(SUM(OFFSET($I$78,0,AG$5-$I$5-$A89+1)))*$C142))</f>
        <v>0</v>
      </c>
      <c r="AH196" s="186">
        <f ca="1">IF(AH$5-$I$5&lt;$A89-1," ",IF(AH$5-$I$5+1&gt;'Primary Inputs Alt'!$C$17,0,(SUM(OFFSET($I$78,0,AH$5-$I$5-$A89+1)))*$C142))</f>
        <v>0</v>
      </c>
      <c r="AI196" s="186">
        <f ca="1">IF(AI$5-$I$5&lt;$A89-1," ",IF(AI$5-$I$5+1&gt;'Primary Inputs Alt'!$C$17,0,(SUM(OFFSET($I$78,0,AI$5-$I$5-$A89+1)))*$C142))</f>
        <v>0</v>
      </c>
      <c r="AJ196" s="186">
        <f ca="1">IF(AJ$5-$I$5&lt;$A89-1," ",IF(AJ$5-$I$5+1&gt;'Primary Inputs Alt'!$C$17,0,(SUM(OFFSET($I$78,0,AJ$5-$I$5-$A89+1)))*$C142))</f>
        <v>0</v>
      </c>
      <c r="AK196" s="186">
        <f ca="1">IF(AK$5-$I$5&lt;$A89-1," ",IF(AK$5-$I$5+1&gt;'Primary Inputs Alt'!$C$17,0,(SUM(OFFSET($I$78,0,AK$5-$I$5-$A89+1)))*$C142))</f>
        <v>0</v>
      </c>
      <c r="AL196" s="186">
        <f ca="1">IF(AL$5-$I$5&lt;$A89-1," ",IF(AL$5-$I$5+1&gt;'Primary Inputs Alt'!$C$17,0,(SUM(OFFSET($I$78,0,AL$5-$I$5-$A89+1)))*$C142))</f>
        <v>0</v>
      </c>
      <c r="AM196" s="186">
        <f ca="1">IF(AM$5-$I$5&lt;$A89-1," ",IF(AM$5-$I$5+1&gt;'Primary Inputs Alt'!$C$17,0,(SUM(OFFSET($I$78,0,AM$5-$I$5-$A89+1)))*$C142))</f>
        <v>0</v>
      </c>
      <c r="AN196" s="186">
        <f ca="1">IF(AN$5-$I$5&lt;$A89-1," ",IF(AN$5-$I$5+1&gt;'Primary Inputs Alt'!$C$17,0,(SUM(OFFSET($I$78,0,AN$5-$I$5-$A89+1)))*$C142))</f>
        <v>0</v>
      </c>
      <c r="AO196" s="186">
        <f ca="1">IF(AO$5-$I$5&lt;$A89-1," ",IF(AO$5-$I$5+1&gt;'Primary Inputs Alt'!$C$17,0,(SUM(OFFSET($I$78,0,AO$5-$I$5-$A89+1)))*$C142))</f>
        <v>0</v>
      </c>
      <c r="AP196" s="186">
        <f ca="1">IF(AP$5-$I$5&lt;$A89-1," ",IF(AP$5-$I$5+1&gt;'Primary Inputs Alt'!$C$17,0,(SUM(OFFSET($I$78,0,AP$5-$I$5-$A89+1)))*$C142))</f>
        <v>0</v>
      </c>
      <c r="AQ196" s="186">
        <f ca="1">IF(AQ$5-$I$5&lt;$A89-1," ",IF(AQ$5-$I$5+1&gt;'Primary Inputs Alt'!$C$17,0,(SUM(OFFSET($I$78,0,AQ$5-$I$5-$A89+1)))*$C142))</f>
        <v>0</v>
      </c>
      <c r="AR196" s="186">
        <f ca="1">IF(AR$5-$I$5&lt;$A89-1," ",IF(AR$5-$I$5+1&gt;'Primary Inputs Alt'!$C$17,0,(SUM(OFFSET($I$78,0,AR$5-$I$5-$A89+1)))*$C142))</f>
        <v>0</v>
      </c>
      <c r="AS196" s="186">
        <f ca="1">IF(AS$5-$I$5&lt;$A89-1," ",IF(AS$5-$I$5+1&gt;'Primary Inputs Alt'!$C$17,0,(SUM(OFFSET($I$78,0,AS$5-$I$5-$A89+1)))*$C142))</f>
        <v>0</v>
      </c>
      <c r="AT196" s="186">
        <f ca="1">IF(AT$5-$I$5&lt;$A89-1," ",IF(AT$5-$I$5+1&gt;'Primary Inputs Alt'!$C$17,0,(SUM(OFFSET($I$78,0,AT$5-$I$5-$A89+1)))*$C142))</f>
        <v>0</v>
      </c>
      <c r="AU196" s="186">
        <f ca="1">IF(AU$5-$I$5&lt;$A89-1," ",IF(AU$5-$I$5+1&gt;'Primary Inputs Alt'!$C$17,0,(SUM(OFFSET($I$78,0,AU$5-$I$5-$A89+1)))*$C142))</f>
        <v>0</v>
      </c>
      <c r="AV196" s="186">
        <f ca="1">IF(AV$5-$I$5&lt;$A89-1," ",IF(AV$5-$I$5+1&gt;'Primary Inputs Alt'!$C$17,0,(SUM(OFFSET($I$78,0,AV$5-$I$5-$A89+1)))*$C142))</f>
        <v>0</v>
      </c>
      <c r="AW196" s="186">
        <f ca="1">IF(AW$5-$I$5&lt;$A89-1," ",IF(AW$5-$I$5+1&gt;'Primary Inputs Alt'!$C$17,0,(SUM(OFFSET($I$78,0,AW$5-$I$5-$A89+1)))*$C142))</f>
        <v>0</v>
      </c>
      <c r="AX196" s="186">
        <f ca="1">IF(AX$5-$I$5&lt;$A89-1," ",IF(AX$5-$I$5+1&gt;'Primary Inputs Alt'!$C$17,0,(SUM(OFFSET($I$78,0,AX$5-$I$5-$A89+1)))*$C142))</f>
        <v>0</v>
      </c>
      <c r="AY196" s="186">
        <f ca="1">IF(AY$5-$I$5&lt;$A89-1," ",IF(AY$5-$I$5+1&gt;'Primary Inputs Alt'!$C$17,0,(SUM(OFFSET($I$78,0,AY$5-$I$5-$A89+1)))*$C142))</f>
        <v>0</v>
      </c>
      <c r="AZ196" s="186">
        <f ca="1">IF(AZ$5-$I$5&lt;$A89-1," ",IF(AZ$5-$I$5+1&gt;'Primary Inputs Alt'!$C$17,0,(SUM(OFFSET($I$78,0,AZ$5-$I$5-$A89+1)))*$C142))</f>
        <v>0</v>
      </c>
      <c r="BA196" s="186">
        <f ca="1">IF(BA$5-$I$5&lt;$A89-1," ",IF(BA$5-$I$5+1&gt;'Primary Inputs Alt'!$C$17,0,(SUM(OFFSET($I$78,0,BA$5-$I$5-$A89+1)))*$C142))</f>
        <v>0</v>
      </c>
      <c r="BB196" s="186">
        <f ca="1">IF(BB$5-$I$5&lt;$A89-1," ",IF(BB$5-$I$5+1&gt;'Primary Inputs Alt'!$C$17,0,(SUM(OFFSET($I$78,0,BB$5-$I$5-$A89+1)))*$C142))</f>
        <v>0</v>
      </c>
      <c r="BC196" s="186">
        <f ca="1">IF(BC$5-$I$5&lt;$A89-1," ",IF(BC$5-$I$5+1&gt;'Primary Inputs Alt'!$C$17,0,(SUM(OFFSET($I$78,0,BC$5-$I$5-$A89+1)))*$C142))</f>
        <v>0</v>
      </c>
      <c r="BD196" s="186">
        <f ca="1">IF(BD$5-$I$5&lt;$A89-1," ",IF(BD$5-$I$5+1&gt;'Primary Inputs Alt'!$C$17,0,(SUM(OFFSET($I$78,0,BD$5-$I$5-$A89+1)))*$C142))</f>
        <v>0</v>
      </c>
      <c r="BE196" s="186">
        <f ca="1">IF(BE$5-$I$5&lt;$A89-1," ",IF(BE$5-$I$5+1&gt;'Primary Inputs Alt'!$C$17,0,(SUM(OFFSET($I$78,0,BE$5-$I$5-$A89+1)))*$C142))</f>
        <v>0</v>
      </c>
      <c r="BF196" s="186">
        <f ca="1">IF(BF$5-$I$5&lt;$A89-1," ",IF(BF$5-$I$5+1&gt;'Primary Inputs Alt'!$C$17,0,(SUM(OFFSET($I$78,0,BF$5-$I$5-$A89+1)))*$C142))</f>
        <v>0</v>
      </c>
    </row>
    <row r="197" spans="2:58">
      <c r="B197" s="134" t="s">
        <v>182</v>
      </c>
      <c r="C197" s="134">
        <f t="shared" ca="1" si="7"/>
        <v>0</v>
      </c>
      <c r="I197" s="186" t="str">
        <f ca="1">IF(I$5-$I$5&lt;$A90-1," ",IF(I$5-$I$5+1&gt;'Primary Inputs Alt'!$C$17,0,(SUM(OFFSET($I$78,0,I$5-$I$5-$A90+1)))*$C143))</f>
        <v xml:space="preserve"> </v>
      </c>
      <c r="J197" s="186" t="str">
        <f ca="1">IF(J$5-$I$5&lt;$A90-1," ",IF(J$5-$I$5+1&gt;'Primary Inputs Alt'!$C$17,0,(SUM(OFFSET($I$78,0,J$5-$I$5-$A90+1)))*$C143))</f>
        <v xml:space="preserve"> </v>
      </c>
      <c r="K197" s="186" t="str">
        <f ca="1">IF(K$5-$I$5&lt;$A90-1," ",IF(K$5-$I$5+1&gt;'Primary Inputs Alt'!$C$17,0,(SUM(OFFSET($I$78,0,K$5-$I$5-$A90+1)))*$C143))</f>
        <v xml:space="preserve"> </v>
      </c>
      <c r="L197" s="186" t="str">
        <f ca="1">IF(L$5-$I$5&lt;$A90-1," ",IF(L$5-$I$5+1&gt;'Primary Inputs Alt'!$C$17,0,(SUM(OFFSET($I$78,0,L$5-$I$5-$A90+1)))*$C143))</f>
        <v xml:space="preserve"> </v>
      </c>
      <c r="M197" s="186" t="str">
        <f ca="1">IF(M$5-$I$5&lt;$A90-1," ",IF(M$5-$I$5+1&gt;'Primary Inputs Alt'!$C$17,0,(SUM(OFFSET($I$78,0,M$5-$I$5-$A90+1)))*$C143))</f>
        <v xml:space="preserve"> </v>
      </c>
      <c r="N197" s="186" t="str">
        <f ca="1">IF(N$5-$I$5&lt;$A90-1," ",IF(N$5-$I$5+1&gt;'Primary Inputs Alt'!$C$17,0,(SUM(OFFSET($I$78,0,N$5-$I$5-$A90+1)))*$C143))</f>
        <v xml:space="preserve"> </v>
      </c>
      <c r="O197" s="186" t="str">
        <f ca="1">IF(O$5-$I$5&lt;$A90-1," ",IF(O$5-$I$5+1&gt;'Primary Inputs Alt'!$C$17,0,(SUM(OFFSET($I$78,0,O$5-$I$5-$A90+1)))*$C143))</f>
        <v xml:space="preserve"> </v>
      </c>
      <c r="P197" s="186" t="str">
        <f ca="1">IF(P$5-$I$5&lt;$A90-1," ",IF(P$5-$I$5+1&gt;'Primary Inputs Alt'!$C$17,0,(SUM(OFFSET($I$78,0,P$5-$I$5-$A90+1)))*$C143))</f>
        <v xml:space="preserve"> </v>
      </c>
      <c r="Q197" s="186" t="str">
        <f ca="1">IF(Q$5-$I$5&lt;$A90-1," ",IF(Q$5-$I$5+1&gt;'Primary Inputs Alt'!$C$17,0,(SUM(OFFSET($I$78,0,Q$5-$I$5-$A90+1)))*$C143))</f>
        <v xml:space="preserve"> </v>
      </c>
      <c r="R197" s="186">
        <f ca="1">IF(R$5-$I$5&lt;$A90-1," ",IF(R$5-$I$5+1&gt;'Primary Inputs Alt'!$C$17,0,(SUM(OFFSET($I$78,0,R$5-$I$5-$A90+1)))*$C143))</f>
        <v>0</v>
      </c>
      <c r="S197" s="186">
        <f ca="1">IF(S$5-$I$5&lt;$A90-1," ",IF(S$5-$I$5+1&gt;'Primary Inputs Alt'!$C$17,0,(SUM(OFFSET($I$78,0,S$5-$I$5-$A90+1)))*$C143))</f>
        <v>0</v>
      </c>
      <c r="T197" s="186">
        <f ca="1">IF(T$5-$I$5&lt;$A90-1," ",IF(T$5-$I$5+1&gt;'Primary Inputs Alt'!$C$17,0,(SUM(OFFSET($I$78,0,T$5-$I$5-$A90+1)))*$C143))</f>
        <v>0</v>
      </c>
      <c r="U197" s="186">
        <f ca="1">IF(U$5-$I$5&lt;$A90-1," ",IF(U$5-$I$5+1&gt;'Primary Inputs Alt'!$C$17,0,(SUM(OFFSET($I$78,0,U$5-$I$5-$A90+1)))*$C143))</f>
        <v>0</v>
      </c>
      <c r="V197" s="186">
        <f ca="1">IF(V$5-$I$5&lt;$A90-1," ",IF(V$5-$I$5+1&gt;'Primary Inputs Alt'!$C$17,0,(SUM(OFFSET($I$78,0,V$5-$I$5-$A90+1)))*$C143))</f>
        <v>0</v>
      </c>
      <c r="W197" s="186">
        <f ca="1">IF(W$5-$I$5&lt;$A90-1," ",IF(W$5-$I$5+1&gt;'Primary Inputs Alt'!$C$17,0,(SUM(OFFSET($I$78,0,W$5-$I$5-$A90+1)))*$C143))</f>
        <v>0</v>
      </c>
      <c r="X197" s="186">
        <f ca="1">IF(X$5-$I$5&lt;$A90-1," ",IF(X$5-$I$5+1&gt;'Primary Inputs Alt'!$C$17,0,(SUM(OFFSET($I$78,0,X$5-$I$5-$A90+1)))*$C143))</f>
        <v>0</v>
      </c>
      <c r="Y197" s="186">
        <f ca="1">IF(Y$5-$I$5&lt;$A90-1," ",IF(Y$5-$I$5+1&gt;'Primary Inputs Alt'!$C$17,0,(SUM(OFFSET($I$78,0,Y$5-$I$5-$A90+1)))*$C143))</f>
        <v>0</v>
      </c>
      <c r="Z197" s="186">
        <f ca="1">IF(Z$5-$I$5&lt;$A90-1," ",IF(Z$5-$I$5+1&gt;'Primary Inputs Alt'!$C$17,0,(SUM(OFFSET($I$78,0,Z$5-$I$5-$A90+1)))*$C143))</f>
        <v>0</v>
      </c>
      <c r="AA197" s="186">
        <f ca="1">IF(AA$5-$I$5&lt;$A90-1," ",IF(AA$5-$I$5+1&gt;'Primary Inputs Alt'!$C$17,0,(SUM(OFFSET($I$78,0,AA$5-$I$5-$A90+1)))*$C143))</f>
        <v>0</v>
      </c>
      <c r="AB197" s="186">
        <f ca="1">IF(AB$5-$I$5&lt;$A90-1," ",IF(AB$5-$I$5+1&gt;'Primary Inputs Alt'!$C$17,0,(SUM(OFFSET($I$78,0,AB$5-$I$5-$A90+1)))*$C143))</f>
        <v>0</v>
      </c>
      <c r="AC197" s="186">
        <f ca="1">IF(AC$5-$I$5&lt;$A90-1," ",IF(AC$5-$I$5+1&gt;'Primary Inputs Alt'!$C$17,0,(SUM(OFFSET($I$78,0,AC$5-$I$5-$A90+1)))*$C143))</f>
        <v>0</v>
      </c>
      <c r="AD197" s="186">
        <f ca="1">IF(AD$5-$I$5&lt;$A90-1," ",IF(AD$5-$I$5+1&gt;'Primary Inputs Alt'!$C$17,0,(SUM(OFFSET($I$78,0,AD$5-$I$5-$A90+1)))*$C143))</f>
        <v>0</v>
      </c>
      <c r="AE197" s="186">
        <f ca="1">IF(AE$5-$I$5&lt;$A90-1," ",IF(AE$5-$I$5+1&gt;'Primary Inputs Alt'!$C$17,0,(SUM(OFFSET($I$78,0,AE$5-$I$5-$A90+1)))*$C143))</f>
        <v>0</v>
      </c>
      <c r="AF197" s="186">
        <f ca="1">IF(AF$5-$I$5&lt;$A90-1," ",IF(AF$5-$I$5+1&gt;'Primary Inputs Alt'!$C$17,0,(SUM(OFFSET($I$78,0,AF$5-$I$5-$A90+1)))*$C143))</f>
        <v>0</v>
      </c>
      <c r="AG197" s="186">
        <f ca="1">IF(AG$5-$I$5&lt;$A90-1," ",IF(AG$5-$I$5+1&gt;'Primary Inputs Alt'!$C$17,0,(SUM(OFFSET($I$78,0,AG$5-$I$5-$A90+1)))*$C143))</f>
        <v>0</v>
      </c>
      <c r="AH197" s="186">
        <f ca="1">IF(AH$5-$I$5&lt;$A90-1," ",IF(AH$5-$I$5+1&gt;'Primary Inputs Alt'!$C$17,0,(SUM(OFFSET($I$78,0,AH$5-$I$5-$A90+1)))*$C143))</f>
        <v>0</v>
      </c>
      <c r="AI197" s="186">
        <f ca="1">IF(AI$5-$I$5&lt;$A90-1," ",IF(AI$5-$I$5+1&gt;'Primary Inputs Alt'!$C$17,0,(SUM(OFFSET($I$78,0,AI$5-$I$5-$A90+1)))*$C143))</f>
        <v>0</v>
      </c>
      <c r="AJ197" s="186">
        <f ca="1">IF(AJ$5-$I$5&lt;$A90-1," ",IF(AJ$5-$I$5+1&gt;'Primary Inputs Alt'!$C$17,0,(SUM(OFFSET($I$78,0,AJ$5-$I$5-$A90+1)))*$C143))</f>
        <v>0</v>
      </c>
      <c r="AK197" s="186">
        <f ca="1">IF(AK$5-$I$5&lt;$A90-1," ",IF(AK$5-$I$5+1&gt;'Primary Inputs Alt'!$C$17,0,(SUM(OFFSET($I$78,0,AK$5-$I$5-$A90+1)))*$C143))</f>
        <v>0</v>
      </c>
      <c r="AL197" s="186">
        <f ca="1">IF(AL$5-$I$5&lt;$A90-1," ",IF(AL$5-$I$5+1&gt;'Primary Inputs Alt'!$C$17,0,(SUM(OFFSET($I$78,0,AL$5-$I$5-$A90+1)))*$C143))</f>
        <v>0</v>
      </c>
      <c r="AM197" s="186">
        <f ca="1">IF(AM$5-$I$5&lt;$A90-1," ",IF(AM$5-$I$5+1&gt;'Primary Inputs Alt'!$C$17,0,(SUM(OFFSET($I$78,0,AM$5-$I$5-$A90+1)))*$C143))</f>
        <v>0</v>
      </c>
      <c r="AN197" s="186">
        <f ca="1">IF(AN$5-$I$5&lt;$A90-1," ",IF(AN$5-$I$5+1&gt;'Primary Inputs Alt'!$C$17,0,(SUM(OFFSET($I$78,0,AN$5-$I$5-$A90+1)))*$C143))</f>
        <v>0</v>
      </c>
      <c r="AO197" s="186">
        <f ca="1">IF(AO$5-$I$5&lt;$A90-1," ",IF(AO$5-$I$5+1&gt;'Primary Inputs Alt'!$C$17,0,(SUM(OFFSET($I$78,0,AO$5-$I$5-$A90+1)))*$C143))</f>
        <v>0</v>
      </c>
      <c r="AP197" s="186">
        <f ca="1">IF(AP$5-$I$5&lt;$A90-1," ",IF(AP$5-$I$5+1&gt;'Primary Inputs Alt'!$C$17,0,(SUM(OFFSET($I$78,0,AP$5-$I$5-$A90+1)))*$C143))</f>
        <v>0</v>
      </c>
      <c r="AQ197" s="186">
        <f ca="1">IF(AQ$5-$I$5&lt;$A90-1," ",IF(AQ$5-$I$5+1&gt;'Primary Inputs Alt'!$C$17,0,(SUM(OFFSET($I$78,0,AQ$5-$I$5-$A90+1)))*$C143))</f>
        <v>0</v>
      </c>
      <c r="AR197" s="186">
        <f ca="1">IF(AR$5-$I$5&lt;$A90-1," ",IF(AR$5-$I$5+1&gt;'Primary Inputs Alt'!$C$17,0,(SUM(OFFSET($I$78,0,AR$5-$I$5-$A90+1)))*$C143))</f>
        <v>0</v>
      </c>
      <c r="AS197" s="186">
        <f ca="1">IF(AS$5-$I$5&lt;$A90-1," ",IF(AS$5-$I$5+1&gt;'Primary Inputs Alt'!$C$17,0,(SUM(OFFSET($I$78,0,AS$5-$I$5-$A90+1)))*$C143))</f>
        <v>0</v>
      </c>
      <c r="AT197" s="186">
        <f ca="1">IF(AT$5-$I$5&lt;$A90-1," ",IF(AT$5-$I$5+1&gt;'Primary Inputs Alt'!$C$17,0,(SUM(OFFSET($I$78,0,AT$5-$I$5-$A90+1)))*$C143))</f>
        <v>0</v>
      </c>
      <c r="AU197" s="186">
        <f ca="1">IF(AU$5-$I$5&lt;$A90-1," ",IF(AU$5-$I$5+1&gt;'Primary Inputs Alt'!$C$17,0,(SUM(OFFSET($I$78,0,AU$5-$I$5-$A90+1)))*$C143))</f>
        <v>0</v>
      </c>
      <c r="AV197" s="186">
        <f ca="1">IF(AV$5-$I$5&lt;$A90-1," ",IF(AV$5-$I$5+1&gt;'Primary Inputs Alt'!$C$17,0,(SUM(OFFSET($I$78,0,AV$5-$I$5-$A90+1)))*$C143))</f>
        <v>0</v>
      </c>
      <c r="AW197" s="186">
        <f ca="1">IF(AW$5-$I$5&lt;$A90-1," ",IF(AW$5-$I$5+1&gt;'Primary Inputs Alt'!$C$17,0,(SUM(OFFSET($I$78,0,AW$5-$I$5-$A90+1)))*$C143))</f>
        <v>0</v>
      </c>
      <c r="AX197" s="186">
        <f ca="1">IF(AX$5-$I$5&lt;$A90-1," ",IF(AX$5-$I$5+1&gt;'Primary Inputs Alt'!$C$17,0,(SUM(OFFSET($I$78,0,AX$5-$I$5-$A90+1)))*$C143))</f>
        <v>0</v>
      </c>
      <c r="AY197" s="186">
        <f ca="1">IF(AY$5-$I$5&lt;$A90-1," ",IF(AY$5-$I$5+1&gt;'Primary Inputs Alt'!$C$17,0,(SUM(OFFSET($I$78,0,AY$5-$I$5-$A90+1)))*$C143))</f>
        <v>0</v>
      </c>
      <c r="AZ197" s="186">
        <f ca="1">IF(AZ$5-$I$5&lt;$A90-1," ",IF(AZ$5-$I$5+1&gt;'Primary Inputs Alt'!$C$17,0,(SUM(OFFSET($I$78,0,AZ$5-$I$5-$A90+1)))*$C143))</f>
        <v>0</v>
      </c>
      <c r="BA197" s="186">
        <f ca="1">IF(BA$5-$I$5&lt;$A90-1," ",IF(BA$5-$I$5+1&gt;'Primary Inputs Alt'!$C$17,0,(SUM(OFFSET($I$78,0,BA$5-$I$5-$A90+1)))*$C143))</f>
        <v>0</v>
      </c>
      <c r="BB197" s="186">
        <f ca="1">IF(BB$5-$I$5&lt;$A90-1," ",IF(BB$5-$I$5+1&gt;'Primary Inputs Alt'!$C$17,0,(SUM(OFFSET($I$78,0,BB$5-$I$5-$A90+1)))*$C143))</f>
        <v>0</v>
      </c>
      <c r="BC197" s="186">
        <f ca="1">IF(BC$5-$I$5&lt;$A90-1," ",IF(BC$5-$I$5+1&gt;'Primary Inputs Alt'!$C$17,0,(SUM(OFFSET($I$78,0,BC$5-$I$5-$A90+1)))*$C143))</f>
        <v>0</v>
      </c>
      <c r="BD197" s="186">
        <f ca="1">IF(BD$5-$I$5&lt;$A90-1," ",IF(BD$5-$I$5+1&gt;'Primary Inputs Alt'!$C$17,0,(SUM(OFFSET($I$78,0,BD$5-$I$5-$A90+1)))*$C143))</f>
        <v>0</v>
      </c>
      <c r="BE197" s="186">
        <f ca="1">IF(BE$5-$I$5&lt;$A90-1," ",IF(BE$5-$I$5+1&gt;'Primary Inputs Alt'!$C$17,0,(SUM(OFFSET($I$78,0,BE$5-$I$5-$A90+1)))*$C143))</f>
        <v>0</v>
      </c>
      <c r="BF197" s="186">
        <f ca="1">IF(BF$5-$I$5&lt;$A90-1," ",IF(BF$5-$I$5+1&gt;'Primary Inputs Alt'!$C$17,0,(SUM(OFFSET($I$78,0,BF$5-$I$5-$A90+1)))*$C143))</f>
        <v>0</v>
      </c>
    </row>
    <row r="198" spans="2:58">
      <c r="B198" s="134" t="s">
        <v>183</v>
      </c>
      <c r="C198" s="134">
        <f t="shared" ca="1" si="7"/>
        <v>0</v>
      </c>
      <c r="I198" s="186" t="str">
        <f ca="1">IF(I$5-$I$5&lt;$A91-1," ",IF(I$5-$I$5+1&gt;'Primary Inputs Alt'!$C$17,0,(SUM(OFFSET($I$78,0,I$5-$I$5-$A91+1)))*$C144))</f>
        <v xml:space="preserve"> </v>
      </c>
      <c r="J198" s="186" t="str">
        <f ca="1">IF(J$5-$I$5&lt;$A91-1," ",IF(J$5-$I$5+1&gt;'Primary Inputs Alt'!$C$17,0,(SUM(OFFSET($I$78,0,J$5-$I$5-$A91+1)))*$C144))</f>
        <v xml:space="preserve"> </v>
      </c>
      <c r="K198" s="186" t="str">
        <f ca="1">IF(K$5-$I$5&lt;$A91-1," ",IF(K$5-$I$5+1&gt;'Primary Inputs Alt'!$C$17,0,(SUM(OFFSET($I$78,0,K$5-$I$5-$A91+1)))*$C144))</f>
        <v xml:space="preserve"> </v>
      </c>
      <c r="L198" s="186" t="str">
        <f ca="1">IF(L$5-$I$5&lt;$A91-1," ",IF(L$5-$I$5+1&gt;'Primary Inputs Alt'!$C$17,0,(SUM(OFFSET($I$78,0,L$5-$I$5-$A91+1)))*$C144))</f>
        <v xml:space="preserve"> </v>
      </c>
      <c r="M198" s="186" t="str">
        <f ca="1">IF(M$5-$I$5&lt;$A91-1," ",IF(M$5-$I$5+1&gt;'Primary Inputs Alt'!$C$17,0,(SUM(OFFSET($I$78,0,M$5-$I$5-$A91+1)))*$C144))</f>
        <v xml:space="preserve"> </v>
      </c>
      <c r="N198" s="186" t="str">
        <f ca="1">IF(N$5-$I$5&lt;$A91-1," ",IF(N$5-$I$5+1&gt;'Primary Inputs Alt'!$C$17,0,(SUM(OFFSET($I$78,0,N$5-$I$5-$A91+1)))*$C144))</f>
        <v xml:space="preserve"> </v>
      </c>
      <c r="O198" s="186" t="str">
        <f ca="1">IF(O$5-$I$5&lt;$A91-1," ",IF(O$5-$I$5+1&gt;'Primary Inputs Alt'!$C$17,0,(SUM(OFFSET($I$78,0,O$5-$I$5-$A91+1)))*$C144))</f>
        <v xml:space="preserve"> </v>
      </c>
      <c r="P198" s="186" t="str">
        <f ca="1">IF(P$5-$I$5&lt;$A91-1," ",IF(P$5-$I$5+1&gt;'Primary Inputs Alt'!$C$17,0,(SUM(OFFSET($I$78,0,P$5-$I$5-$A91+1)))*$C144))</f>
        <v xml:space="preserve"> </v>
      </c>
      <c r="Q198" s="186" t="str">
        <f ca="1">IF(Q$5-$I$5&lt;$A91-1," ",IF(Q$5-$I$5+1&gt;'Primary Inputs Alt'!$C$17,0,(SUM(OFFSET($I$78,0,Q$5-$I$5-$A91+1)))*$C144))</f>
        <v xml:space="preserve"> </v>
      </c>
      <c r="R198" s="186" t="str">
        <f ca="1">IF(R$5-$I$5&lt;$A91-1," ",IF(R$5-$I$5+1&gt;'Primary Inputs Alt'!$C$17,0,(SUM(OFFSET($I$78,0,R$5-$I$5-$A91+1)))*$C144))</f>
        <v xml:space="preserve"> </v>
      </c>
      <c r="S198" s="186">
        <f ca="1">IF(S$5-$I$5&lt;$A91-1," ",IF(S$5-$I$5+1&gt;'Primary Inputs Alt'!$C$17,0,(SUM(OFFSET($I$78,0,S$5-$I$5-$A91+1)))*$C144))</f>
        <v>0</v>
      </c>
      <c r="T198" s="186">
        <f ca="1">IF(T$5-$I$5&lt;$A91-1," ",IF(T$5-$I$5+1&gt;'Primary Inputs Alt'!$C$17,0,(SUM(OFFSET($I$78,0,T$5-$I$5-$A91+1)))*$C144))</f>
        <v>0</v>
      </c>
      <c r="U198" s="186">
        <f ca="1">IF(U$5-$I$5&lt;$A91-1," ",IF(U$5-$I$5+1&gt;'Primary Inputs Alt'!$C$17,0,(SUM(OFFSET($I$78,0,U$5-$I$5-$A91+1)))*$C144))</f>
        <v>0</v>
      </c>
      <c r="V198" s="186">
        <f ca="1">IF(V$5-$I$5&lt;$A91-1," ",IF(V$5-$I$5+1&gt;'Primary Inputs Alt'!$C$17,0,(SUM(OFFSET($I$78,0,V$5-$I$5-$A91+1)))*$C144))</f>
        <v>0</v>
      </c>
      <c r="W198" s="186">
        <f ca="1">IF(W$5-$I$5&lt;$A91-1," ",IF(W$5-$I$5+1&gt;'Primary Inputs Alt'!$C$17,0,(SUM(OFFSET($I$78,0,W$5-$I$5-$A91+1)))*$C144))</f>
        <v>0</v>
      </c>
      <c r="X198" s="186">
        <f ca="1">IF(X$5-$I$5&lt;$A91-1," ",IF(X$5-$I$5+1&gt;'Primary Inputs Alt'!$C$17,0,(SUM(OFFSET($I$78,0,X$5-$I$5-$A91+1)))*$C144))</f>
        <v>0</v>
      </c>
      <c r="Y198" s="186">
        <f ca="1">IF(Y$5-$I$5&lt;$A91-1," ",IF(Y$5-$I$5+1&gt;'Primary Inputs Alt'!$C$17,0,(SUM(OFFSET($I$78,0,Y$5-$I$5-$A91+1)))*$C144))</f>
        <v>0</v>
      </c>
      <c r="Z198" s="186">
        <f ca="1">IF(Z$5-$I$5&lt;$A91-1," ",IF(Z$5-$I$5+1&gt;'Primary Inputs Alt'!$C$17,0,(SUM(OFFSET($I$78,0,Z$5-$I$5-$A91+1)))*$C144))</f>
        <v>0</v>
      </c>
      <c r="AA198" s="186">
        <f ca="1">IF(AA$5-$I$5&lt;$A91-1," ",IF(AA$5-$I$5+1&gt;'Primary Inputs Alt'!$C$17,0,(SUM(OFFSET($I$78,0,AA$5-$I$5-$A91+1)))*$C144))</f>
        <v>0</v>
      </c>
      <c r="AB198" s="186">
        <f ca="1">IF(AB$5-$I$5&lt;$A91-1," ",IF(AB$5-$I$5+1&gt;'Primary Inputs Alt'!$C$17,0,(SUM(OFFSET($I$78,0,AB$5-$I$5-$A91+1)))*$C144))</f>
        <v>0</v>
      </c>
      <c r="AC198" s="186">
        <f ca="1">IF(AC$5-$I$5&lt;$A91-1," ",IF(AC$5-$I$5+1&gt;'Primary Inputs Alt'!$C$17,0,(SUM(OFFSET($I$78,0,AC$5-$I$5-$A91+1)))*$C144))</f>
        <v>0</v>
      </c>
      <c r="AD198" s="186">
        <f ca="1">IF(AD$5-$I$5&lt;$A91-1," ",IF(AD$5-$I$5+1&gt;'Primary Inputs Alt'!$C$17,0,(SUM(OFFSET($I$78,0,AD$5-$I$5-$A91+1)))*$C144))</f>
        <v>0</v>
      </c>
      <c r="AE198" s="186">
        <f ca="1">IF(AE$5-$I$5&lt;$A91-1," ",IF(AE$5-$I$5+1&gt;'Primary Inputs Alt'!$C$17,0,(SUM(OFFSET($I$78,0,AE$5-$I$5-$A91+1)))*$C144))</f>
        <v>0</v>
      </c>
      <c r="AF198" s="186">
        <f ca="1">IF(AF$5-$I$5&lt;$A91-1," ",IF(AF$5-$I$5+1&gt;'Primary Inputs Alt'!$C$17,0,(SUM(OFFSET($I$78,0,AF$5-$I$5-$A91+1)))*$C144))</f>
        <v>0</v>
      </c>
      <c r="AG198" s="186">
        <f ca="1">IF(AG$5-$I$5&lt;$A91-1," ",IF(AG$5-$I$5+1&gt;'Primary Inputs Alt'!$C$17,0,(SUM(OFFSET($I$78,0,AG$5-$I$5-$A91+1)))*$C144))</f>
        <v>0</v>
      </c>
      <c r="AH198" s="186">
        <f ca="1">IF(AH$5-$I$5&lt;$A91-1," ",IF(AH$5-$I$5+1&gt;'Primary Inputs Alt'!$C$17,0,(SUM(OFFSET($I$78,0,AH$5-$I$5-$A91+1)))*$C144))</f>
        <v>0</v>
      </c>
      <c r="AI198" s="186">
        <f ca="1">IF(AI$5-$I$5&lt;$A91-1," ",IF(AI$5-$I$5+1&gt;'Primary Inputs Alt'!$C$17,0,(SUM(OFFSET($I$78,0,AI$5-$I$5-$A91+1)))*$C144))</f>
        <v>0</v>
      </c>
      <c r="AJ198" s="186">
        <f ca="1">IF(AJ$5-$I$5&lt;$A91-1," ",IF(AJ$5-$I$5+1&gt;'Primary Inputs Alt'!$C$17,0,(SUM(OFFSET($I$78,0,AJ$5-$I$5-$A91+1)))*$C144))</f>
        <v>0</v>
      </c>
      <c r="AK198" s="186">
        <f ca="1">IF(AK$5-$I$5&lt;$A91-1," ",IF(AK$5-$I$5+1&gt;'Primary Inputs Alt'!$C$17,0,(SUM(OFFSET($I$78,0,AK$5-$I$5-$A91+1)))*$C144))</f>
        <v>0</v>
      </c>
      <c r="AL198" s="186">
        <f ca="1">IF(AL$5-$I$5&lt;$A91-1," ",IF(AL$5-$I$5+1&gt;'Primary Inputs Alt'!$C$17,0,(SUM(OFFSET($I$78,0,AL$5-$I$5-$A91+1)))*$C144))</f>
        <v>0</v>
      </c>
      <c r="AM198" s="186">
        <f ca="1">IF(AM$5-$I$5&lt;$A91-1," ",IF(AM$5-$I$5+1&gt;'Primary Inputs Alt'!$C$17,0,(SUM(OFFSET($I$78,0,AM$5-$I$5-$A91+1)))*$C144))</f>
        <v>0</v>
      </c>
      <c r="AN198" s="186">
        <f ca="1">IF(AN$5-$I$5&lt;$A91-1," ",IF(AN$5-$I$5+1&gt;'Primary Inputs Alt'!$C$17,0,(SUM(OFFSET($I$78,0,AN$5-$I$5-$A91+1)))*$C144))</f>
        <v>0</v>
      </c>
      <c r="AO198" s="186">
        <f ca="1">IF(AO$5-$I$5&lt;$A91-1," ",IF(AO$5-$I$5+1&gt;'Primary Inputs Alt'!$C$17,0,(SUM(OFFSET($I$78,0,AO$5-$I$5-$A91+1)))*$C144))</f>
        <v>0</v>
      </c>
      <c r="AP198" s="186">
        <f ca="1">IF(AP$5-$I$5&lt;$A91-1," ",IF(AP$5-$I$5+1&gt;'Primary Inputs Alt'!$C$17,0,(SUM(OFFSET($I$78,0,AP$5-$I$5-$A91+1)))*$C144))</f>
        <v>0</v>
      </c>
      <c r="AQ198" s="186">
        <f ca="1">IF(AQ$5-$I$5&lt;$A91-1," ",IF(AQ$5-$I$5+1&gt;'Primary Inputs Alt'!$C$17,0,(SUM(OFFSET($I$78,0,AQ$5-$I$5-$A91+1)))*$C144))</f>
        <v>0</v>
      </c>
      <c r="AR198" s="186">
        <f ca="1">IF(AR$5-$I$5&lt;$A91-1," ",IF(AR$5-$I$5+1&gt;'Primary Inputs Alt'!$C$17,0,(SUM(OFFSET($I$78,0,AR$5-$I$5-$A91+1)))*$C144))</f>
        <v>0</v>
      </c>
      <c r="AS198" s="186">
        <f ca="1">IF(AS$5-$I$5&lt;$A91-1," ",IF(AS$5-$I$5+1&gt;'Primary Inputs Alt'!$C$17,0,(SUM(OFFSET($I$78,0,AS$5-$I$5-$A91+1)))*$C144))</f>
        <v>0</v>
      </c>
      <c r="AT198" s="186">
        <f ca="1">IF(AT$5-$I$5&lt;$A91-1," ",IF(AT$5-$I$5+1&gt;'Primary Inputs Alt'!$C$17,0,(SUM(OFFSET($I$78,0,AT$5-$I$5-$A91+1)))*$C144))</f>
        <v>0</v>
      </c>
      <c r="AU198" s="186">
        <f ca="1">IF(AU$5-$I$5&lt;$A91-1," ",IF(AU$5-$I$5+1&gt;'Primary Inputs Alt'!$C$17,0,(SUM(OFFSET($I$78,0,AU$5-$I$5-$A91+1)))*$C144))</f>
        <v>0</v>
      </c>
      <c r="AV198" s="186">
        <f ca="1">IF(AV$5-$I$5&lt;$A91-1," ",IF(AV$5-$I$5+1&gt;'Primary Inputs Alt'!$C$17,0,(SUM(OFFSET($I$78,0,AV$5-$I$5-$A91+1)))*$C144))</f>
        <v>0</v>
      </c>
      <c r="AW198" s="186">
        <f ca="1">IF(AW$5-$I$5&lt;$A91-1," ",IF(AW$5-$I$5+1&gt;'Primary Inputs Alt'!$C$17,0,(SUM(OFFSET($I$78,0,AW$5-$I$5-$A91+1)))*$C144))</f>
        <v>0</v>
      </c>
      <c r="AX198" s="186">
        <f ca="1">IF(AX$5-$I$5&lt;$A91-1," ",IF(AX$5-$I$5+1&gt;'Primary Inputs Alt'!$C$17,0,(SUM(OFFSET($I$78,0,AX$5-$I$5-$A91+1)))*$C144))</f>
        <v>0</v>
      </c>
      <c r="AY198" s="186">
        <f ca="1">IF(AY$5-$I$5&lt;$A91-1," ",IF(AY$5-$I$5+1&gt;'Primary Inputs Alt'!$C$17,0,(SUM(OFFSET($I$78,0,AY$5-$I$5-$A91+1)))*$C144))</f>
        <v>0</v>
      </c>
      <c r="AZ198" s="186">
        <f ca="1">IF(AZ$5-$I$5&lt;$A91-1," ",IF(AZ$5-$I$5+1&gt;'Primary Inputs Alt'!$C$17,0,(SUM(OFFSET($I$78,0,AZ$5-$I$5-$A91+1)))*$C144))</f>
        <v>0</v>
      </c>
      <c r="BA198" s="186">
        <f ca="1">IF(BA$5-$I$5&lt;$A91-1," ",IF(BA$5-$I$5+1&gt;'Primary Inputs Alt'!$C$17,0,(SUM(OFFSET($I$78,0,BA$5-$I$5-$A91+1)))*$C144))</f>
        <v>0</v>
      </c>
      <c r="BB198" s="186">
        <f ca="1">IF(BB$5-$I$5&lt;$A91-1," ",IF(BB$5-$I$5+1&gt;'Primary Inputs Alt'!$C$17,0,(SUM(OFFSET($I$78,0,BB$5-$I$5-$A91+1)))*$C144))</f>
        <v>0</v>
      </c>
      <c r="BC198" s="186">
        <f ca="1">IF(BC$5-$I$5&lt;$A91-1," ",IF(BC$5-$I$5+1&gt;'Primary Inputs Alt'!$C$17,0,(SUM(OFFSET($I$78,0,BC$5-$I$5-$A91+1)))*$C144))</f>
        <v>0</v>
      </c>
      <c r="BD198" s="186">
        <f ca="1">IF(BD$5-$I$5&lt;$A91-1," ",IF(BD$5-$I$5+1&gt;'Primary Inputs Alt'!$C$17,0,(SUM(OFFSET($I$78,0,BD$5-$I$5-$A91+1)))*$C144))</f>
        <v>0</v>
      </c>
      <c r="BE198" s="186">
        <f ca="1">IF(BE$5-$I$5&lt;$A91-1," ",IF(BE$5-$I$5+1&gt;'Primary Inputs Alt'!$C$17,0,(SUM(OFFSET($I$78,0,BE$5-$I$5-$A91+1)))*$C144))</f>
        <v>0</v>
      </c>
      <c r="BF198" s="186">
        <f ca="1">IF(BF$5-$I$5&lt;$A91-1," ",IF(BF$5-$I$5+1&gt;'Primary Inputs Alt'!$C$17,0,(SUM(OFFSET($I$78,0,BF$5-$I$5-$A91+1)))*$C144))</f>
        <v>0</v>
      </c>
    </row>
    <row r="199" spans="2:58">
      <c r="B199" s="134" t="s">
        <v>184</v>
      </c>
      <c r="C199" s="134">
        <f t="shared" ca="1" si="7"/>
        <v>0</v>
      </c>
      <c r="I199" s="186" t="str">
        <f ca="1">IF(I$5-$I$5&lt;$A92-1," ",IF(I$5-$I$5+1&gt;'Primary Inputs Alt'!$C$17,0,(SUM(OFFSET($I$78,0,I$5-$I$5-$A92+1)))*$C145))</f>
        <v xml:space="preserve"> </v>
      </c>
      <c r="J199" s="186" t="str">
        <f ca="1">IF(J$5-$I$5&lt;$A92-1," ",IF(J$5-$I$5+1&gt;'Primary Inputs Alt'!$C$17,0,(SUM(OFFSET($I$78,0,J$5-$I$5-$A92+1)))*$C145))</f>
        <v xml:space="preserve"> </v>
      </c>
      <c r="K199" s="186" t="str">
        <f ca="1">IF(K$5-$I$5&lt;$A92-1," ",IF(K$5-$I$5+1&gt;'Primary Inputs Alt'!$C$17,0,(SUM(OFFSET($I$78,0,K$5-$I$5-$A92+1)))*$C145))</f>
        <v xml:space="preserve"> </v>
      </c>
      <c r="L199" s="186" t="str">
        <f ca="1">IF(L$5-$I$5&lt;$A92-1," ",IF(L$5-$I$5+1&gt;'Primary Inputs Alt'!$C$17,0,(SUM(OFFSET($I$78,0,L$5-$I$5-$A92+1)))*$C145))</f>
        <v xml:space="preserve"> </v>
      </c>
      <c r="M199" s="186" t="str">
        <f ca="1">IF(M$5-$I$5&lt;$A92-1," ",IF(M$5-$I$5+1&gt;'Primary Inputs Alt'!$C$17,0,(SUM(OFFSET($I$78,0,M$5-$I$5-$A92+1)))*$C145))</f>
        <v xml:space="preserve"> </v>
      </c>
      <c r="N199" s="186" t="str">
        <f ca="1">IF(N$5-$I$5&lt;$A92-1," ",IF(N$5-$I$5+1&gt;'Primary Inputs Alt'!$C$17,0,(SUM(OFFSET($I$78,0,N$5-$I$5-$A92+1)))*$C145))</f>
        <v xml:space="preserve"> </v>
      </c>
      <c r="O199" s="186" t="str">
        <f ca="1">IF(O$5-$I$5&lt;$A92-1," ",IF(O$5-$I$5+1&gt;'Primary Inputs Alt'!$C$17,0,(SUM(OFFSET($I$78,0,O$5-$I$5-$A92+1)))*$C145))</f>
        <v xml:space="preserve"> </v>
      </c>
      <c r="P199" s="186" t="str">
        <f ca="1">IF(P$5-$I$5&lt;$A92-1," ",IF(P$5-$I$5+1&gt;'Primary Inputs Alt'!$C$17,0,(SUM(OFFSET($I$78,0,P$5-$I$5-$A92+1)))*$C145))</f>
        <v xml:space="preserve"> </v>
      </c>
      <c r="Q199" s="186" t="str">
        <f ca="1">IF(Q$5-$I$5&lt;$A92-1," ",IF(Q$5-$I$5+1&gt;'Primary Inputs Alt'!$C$17,0,(SUM(OFFSET($I$78,0,Q$5-$I$5-$A92+1)))*$C145))</f>
        <v xml:space="preserve"> </v>
      </c>
      <c r="R199" s="186" t="str">
        <f ca="1">IF(R$5-$I$5&lt;$A92-1," ",IF(R$5-$I$5+1&gt;'Primary Inputs Alt'!$C$17,0,(SUM(OFFSET($I$78,0,R$5-$I$5-$A92+1)))*$C145))</f>
        <v xml:space="preserve"> </v>
      </c>
      <c r="S199" s="186" t="str">
        <f ca="1">IF(S$5-$I$5&lt;$A92-1," ",IF(S$5-$I$5+1&gt;'Primary Inputs Alt'!$C$17,0,(SUM(OFFSET($I$78,0,S$5-$I$5-$A92+1)))*$C145))</f>
        <v xml:space="preserve"> </v>
      </c>
      <c r="T199" s="186">
        <f ca="1">IF(T$5-$I$5&lt;$A92-1," ",IF(T$5-$I$5+1&gt;'Primary Inputs Alt'!$C$17,0,(SUM(OFFSET($I$78,0,T$5-$I$5-$A92+1)))*$C145))</f>
        <v>0</v>
      </c>
      <c r="U199" s="186">
        <f ca="1">IF(U$5-$I$5&lt;$A92-1," ",IF(U$5-$I$5+1&gt;'Primary Inputs Alt'!$C$17,0,(SUM(OFFSET($I$78,0,U$5-$I$5-$A92+1)))*$C145))</f>
        <v>0</v>
      </c>
      <c r="V199" s="186">
        <f ca="1">IF(V$5-$I$5&lt;$A92-1," ",IF(V$5-$I$5+1&gt;'Primary Inputs Alt'!$C$17,0,(SUM(OFFSET($I$78,0,V$5-$I$5-$A92+1)))*$C145))</f>
        <v>0</v>
      </c>
      <c r="W199" s="186">
        <f ca="1">IF(W$5-$I$5&lt;$A92-1," ",IF(W$5-$I$5+1&gt;'Primary Inputs Alt'!$C$17,0,(SUM(OFFSET($I$78,0,W$5-$I$5-$A92+1)))*$C145))</f>
        <v>0</v>
      </c>
      <c r="X199" s="186">
        <f ca="1">IF(X$5-$I$5&lt;$A92-1," ",IF(X$5-$I$5+1&gt;'Primary Inputs Alt'!$C$17,0,(SUM(OFFSET($I$78,0,X$5-$I$5-$A92+1)))*$C145))</f>
        <v>0</v>
      </c>
      <c r="Y199" s="186">
        <f ca="1">IF(Y$5-$I$5&lt;$A92-1," ",IF(Y$5-$I$5+1&gt;'Primary Inputs Alt'!$C$17,0,(SUM(OFFSET($I$78,0,Y$5-$I$5-$A92+1)))*$C145))</f>
        <v>0</v>
      </c>
      <c r="Z199" s="186">
        <f ca="1">IF(Z$5-$I$5&lt;$A92-1," ",IF(Z$5-$I$5+1&gt;'Primary Inputs Alt'!$C$17,0,(SUM(OFFSET($I$78,0,Z$5-$I$5-$A92+1)))*$C145))</f>
        <v>0</v>
      </c>
      <c r="AA199" s="186">
        <f ca="1">IF(AA$5-$I$5&lt;$A92-1," ",IF(AA$5-$I$5+1&gt;'Primary Inputs Alt'!$C$17,0,(SUM(OFFSET($I$78,0,AA$5-$I$5-$A92+1)))*$C145))</f>
        <v>0</v>
      </c>
      <c r="AB199" s="186">
        <f ca="1">IF(AB$5-$I$5&lt;$A92-1," ",IF(AB$5-$I$5+1&gt;'Primary Inputs Alt'!$C$17,0,(SUM(OFFSET($I$78,0,AB$5-$I$5-$A92+1)))*$C145))</f>
        <v>0</v>
      </c>
      <c r="AC199" s="186">
        <f ca="1">IF(AC$5-$I$5&lt;$A92-1," ",IF(AC$5-$I$5+1&gt;'Primary Inputs Alt'!$C$17,0,(SUM(OFFSET($I$78,0,AC$5-$I$5-$A92+1)))*$C145))</f>
        <v>0</v>
      </c>
      <c r="AD199" s="186">
        <f ca="1">IF(AD$5-$I$5&lt;$A92-1," ",IF(AD$5-$I$5+1&gt;'Primary Inputs Alt'!$C$17,0,(SUM(OFFSET($I$78,0,AD$5-$I$5-$A92+1)))*$C145))</f>
        <v>0</v>
      </c>
      <c r="AE199" s="186">
        <f ca="1">IF(AE$5-$I$5&lt;$A92-1," ",IF(AE$5-$I$5+1&gt;'Primary Inputs Alt'!$C$17,0,(SUM(OFFSET($I$78,0,AE$5-$I$5-$A92+1)))*$C145))</f>
        <v>0</v>
      </c>
      <c r="AF199" s="186">
        <f ca="1">IF(AF$5-$I$5&lt;$A92-1," ",IF(AF$5-$I$5+1&gt;'Primary Inputs Alt'!$C$17,0,(SUM(OFFSET($I$78,0,AF$5-$I$5-$A92+1)))*$C145))</f>
        <v>0</v>
      </c>
      <c r="AG199" s="186">
        <f ca="1">IF(AG$5-$I$5&lt;$A92-1," ",IF(AG$5-$I$5+1&gt;'Primary Inputs Alt'!$C$17,0,(SUM(OFFSET($I$78,0,AG$5-$I$5-$A92+1)))*$C145))</f>
        <v>0</v>
      </c>
      <c r="AH199" s="186">
        <f ca="1">IF(AH$5-$I$5&lt;$A92-1," ",IF(AH$5-$I$5+1&gt;'Primary Inputs Alt'!$C$17,0,(SUM(OFFSET($I$78,0,AH$5-$I$5-$A92+1)))*$C145))</f>
        <v>0</v>
      </c>
      <c r="AI199" s="186">
        <f ca="1">IF(AI$5-$I$5&lt;$A92-1," ",IF(AI$5-$I$5+1&gt;'Primary Inputs Alt'!$C$17,0,(SUM(OFFSET($I$78,0,AI$5-$I$5-$A92+1)))*$C145))</f>
        <v>0</v>
      </c>
      <c r="AJ199" s="186">
        <f ca="1">IF(AJ$5-$I$5&lt;$A92-1," ",IF(AJ$5-$I$5+1&gt;'Primary Inputs Alt'!$C$17,0,(SUM(OFFSET($I$78,0,AJ$5-$I$5-$A92+1)))*$C145))</f>
        <v>0</v>
      </c>
      <c r="AK199" s="186">
        <f ca="1">IF(AK$5-$I$5&lt;$A92-1," ",IF(AK$5-$I$5+1&gt;'Primary Inputs Alt'!$C$17,0,(SUM(OFFSET($I$78,0,AK$5-$I$5-$A92+1)))*$C145))</f>
        <v>0</v>
      </c>
      <c r="AL199" s="186">
        <f ca="1">IF(AL$5-$I$5&lt;$A92-1," ",IF(AL$5-$I$5+1&gt;'Primary Inputs Alt'!$C$17,0,(SUM(OFFSET($I$78,0,AL$5-$I$5-$A92+1)))*$C145))</f>
        <v>0</v>
      </c>
      <c r="AM199" s="186">
        <f ca="1">IF(AM$5-$I$5&lt;$A92-1," ",IF(AM$5-$I$5+1&gt;'Primary Inputs Alt'!$C$17,0,(SUM(OFFSET($I$78,0,AM$5-$I$5-$A92+1)))*$C145))</f>
        <v>0</v>
      </c>
      <c r="AN199" s="186">
        <f ca="1">IF(AN$5-$I$5&lt;$A92-1," ",IF(AN$5-$I$5+1&gt;'Primary Inputs Alt'!$C$17,0,(SUM(OFFSET($I$78,0,AN$5-$I$5-$A92+1)))*$C145))</f>
        <v>0</v>
      </c>
      <c r="AO199" s="186">
        <f ca="1">IF(AO$5-$I$5&lt;$A92-1," ",IF(AO$5-$I$5+1&gt;'Primary Inputs Alt'!$C$17,0,(SUM(OFFSET($I$78,0,AO$5-$I$5-$A92+1)))*$C145))</f>
        <v>0</v>
      </c>
      <c r="AP199" s="186">
        <f ca="1">IF(AP$5-$I$5&lt;$A92-1," ",IF(AP$5-$I$5+1&gt;'Primary Inputs Alt'!$C$17,0,(SUM(OFFSET($I$78,0,AP$5-$I$5-$A92+1)))*$C145))</f>
        <v>0</v>
      </c>
      <c r="AQ199" s="186">
        <f ca="1">IF(AQ$5-$I$5&lt;$A92-1," ",IF(AQ$5-$I$5+1&gt;'Primary Inputs Alt'!$C$17,0,(SUM(OFFSET($I$78,0,AQ$5-$I$5-$A92+1)))*$C145))</f>
        <v>0</v>
      </c>
      <c r="AR199" s="186">
        <f ca="1">IF(AR$5-$I$5&lt;$A92-1," ",IF(AR$5-$I$5+1&gt;'Primary Inputs Alt'!$C$17,0,(SUM(OFFSET($I$78,0,AR$5-$I$5-$A92+1)))*$C145))</f>
        <v>0</v>
      </c>
      <c r="AS199" s="186">
        <f ca="1">IF(AS$5-$I$5&lt;$A92-1," ",IF(AS$5-$I$5+1&gt;'Primary Inputs Alt'!$C$17,0,(SUM(OFFSET($I$78,0,AS$5-$I$5-$A92+1)))*$C145))</f>
        <v>0</v>
      </c>
      <c r="AT199" s="186">
        <f ca="1">IF(AT$5-$I$5&lt;$A92-1," ",IF(AT$5-$I$5+1&gt;'Primary Inputs Alt'!$C$17,0,(SUM(OFFSET($I$78,0,AT$5-$I$5-$A92+1)))*$C145))</f>
        <v>0</v>
      </c>
      <c r="AU199" s="186">
        <f ca="1">IF(AU$5-$I$5&lt;$A92-1," ",IF(AU$5-$I$5+1&gt;'Primary Inputs Alt'!$C$17,0,(SUM(OFFSET($I$78,0,AU$5-$I$5-$A92+1)))*$C145))</f>
        <v>0</v>
      </c>
      <c r="AV199" s="186">
        <f ca="1">IF(AV$5-$I$5&lt;$A92-1," ",IF(AV$5-$I$5+1&gt;'Primary Inputs Alt'!$C$17,0,(SUM(OFFSET($I$78,0,AV$5-$I$5-$A92+1)))*$C145))</f>
        <v>0</v>
      </c>
      <c r="AW199" s="186">
        <f ca="1">IF(AW$5-$I$5&lt;$A92-1," ",IF(AW$5-$I$5+1&gt;'Primary Inputs Alt'!$C$17,0,(SUM(OFFSET($I$78,0,AW$5-$I$5-$A92+1)))*$C145))</f>
        <v>0</v>
      </c>
      <c r="AX199" s="186">
        <f ca="1">IF(AX$5-$I$5&lt;$A92-1," ",IF(AX$5-$I$5+1&gt;'Primary Inputs Alt'!$C$17,0,(SUM(OFFSET($I$78,0,AX$5-$I$5-$A92+1)))*$C145))</f>
        <v>0</v>
      </c>
      <c r="AY199" s="186">
        <f ca="1">IF(AY$5-$I$5&lt;$A92-1," ",IF(AY$5-$I$5+1&gt;'Primary Inputs Alt'!$C$17,0,(SUM(OFFSET($I$78,0,AY$5-$I$5-$A92+1)))*$C145))</f>
        <v>0</v>
      </c>
      <c r="AZ199" s="186">
        <f ca="1">IF(AZ$5-$I$5&lt;$A92-1," ",IF(AZ$5-$I$5+1&gt;'Primary Inputs Alt'!$C$17,0,(SUM(OFFSET($I$78,0,AZ$5-$I$5-$A92+1)))*$C145))</f>
        <v>0</v>
      </c>
      <c r="BA199" s="186">
        <f ca="1">IF(BA$5-$I$5&lt;$A92-1," ",IF(BA$5-$I$5+1&gt;'Primary Inputs Alt'!$C$17,0,(SUM(OFFSET($I$78,0,BA$5-$I$5-$A92+1)))*$C145))</f>
        <v>0</v>
      </c>
      <c r="BB199" s="186">
        <f ca="1">IF(BB$5-$I$5&lt;$A92-1," ",IF(BB$5-$I$5+1&gt;'Primary Inputs Alt'!$C$17,0,(SUM(OFFSET($I$78,0,BB$5-$I$5-$A92+1)))*$C145))</f>
        <v>0</v>
      </c>
      <c r="BC199" s="186">
        <f ca="1">IF(BC$5-$I$5&lt;$A92-1," ",IF(BC$5-$I$5+1&gt;'Primary Inputs Alt'!$C$17,0,(SUM(OFFSET($I$78,0,BC$5-$I$5-$A92+1)))*$C145))</f>
        <v>0</v>
      </c>
      <c r="BD199" s="186">
        <f ca="1">IF(BD$5-$I$5&lt;$A92-1," ",IF(BD$5-$I$5+1&gt;'Primary Inputs Alt'!$C$17,0,(SUM(OFFSET($I$78,0,BD$5-$I$5-$A92+1)))*$C145))</f>
        <v>0</v>
      </c>
      <c r="BE199" s="186">
        <f ca="1">IF(BE$5-$I$5&lt;$A92-1," ",IF(BE$5-$I$5+1&gt;'Primary Inputs Alt'!$C$17,0,(SUM(OFFSET($I$78,0,BE$5-$I$5-$A92+1)))*$C145))</f>
        <v>0</v>
      </c>
      <c r="BF199" s="186">
        <f ca="1">IF(BF$5-$I$5&lt;$A92-1," ",IF(BF$5-$I$5+1&gt;'Primary Inputs Alt'!$C$17,0,(SUM(OFFSET($I$78,0,BF$5-$I$5-$A92+1)))*$C145))</f>
        <v>0</v>
      </c>
    </row>
    <row r="200" spans="2:58">
      <c r="B200" s="134" t="s">
        <v>185</v>
      </c>
      <c r="C200" s="134">
        <f t="shared" ca="1" si="7"/>
        <v>0</v>
      </c>
      <c r="I200" s="186" t="str">
        <f ca="1">IF(I$5-$I$5&lt;$A93-1," ",IF(I$5-$I$5+1&gt;'Primary Inputs Alt'!$C$17,0,(SUM(OFFSET($I$78,0,I$5-$I$5-$A93+1)))*$C146))</f>
        <v xml:space="preserve"> </v>
      </c>
      <c r="J200" s="186" t="str">
        <f ca="1">IF(J$5-$I$5&lt;$A93-1," ",IF(J$5-$I$5+1&gt;'Primary Inputs Alt'!$C$17,0,(SUM(OFFSET($I$78,0,J$5-$I$5-$A93+1)))*$C146))</f>
        <v xml:space="preserve"> </v>
      </c>
      <c r="K200" s="186" t="str">
        <f ca="1">IF(K$5-$I$5&lt;$A93-1," ",IF(K$5-$I$5+1&gt;'Primary Inputs Alt'!$C$17,0,(SUM(OFFSET($I$78,0,K$5-$I$5-$A93+1)))*$C146))</f>
        <v xml:space="preserve"> </v>
      </c>
      <c r="L200" s="186" t="str">
        <f ca="1">IF(L$5-$I$5&lt;$A93-1," ",IF(L$5-$I$5+1&gt;'Primary Inputs Alt'!$C$17,0,(SUM(OFFSET($I$78,0,L$5-$I$5-$A93+1)))*$C146))</f>
        <v xml:space="preserve"> </v>
      </c>
      <c r="M200" s="186" t="str">
        <f ca="1">IF(M$5-$I$5&lt;$A93-1," ",IF(M$5-$I$5+1&gt;'Primary Inputs Alt'!$C$17,0,(SUM(OFFSET($I$78,0,M$5-$I$5-$A93+1)))*$C146))</f>
        <v xml:space="preserve"> </v>
      </c>
      <c r="N200" s="186" t="str">
        <f ca="1">IF(N$5-$I$5&lt;$A93-1," ",IF(N$5-$I$5+1&gt;'Primary Inputs Alt'!$C$17,0,(SUM(OFFSET($I$78,0,N$5-$I$5-$A93+1)))*$C146))</f>
        <v xml:space="preserve"> </v>
      </c>
      <c r="O200" s="186" t="str">
        <f ca="1">IF(O$5-$I$5&lt;$A93-1," ",IF(O$5-$I$5+1&gt;'Primary Inputs Alt'!$C$17,0,(SUM(OFFSET($I$78,0,O$5-$I$5-$A93+1)))*$C146))</f>
        <v xml:space="preserve"> </v>
      </c>
      <c r="P200" s="186" t="str">
        <f ca="1">IF(P$5-$I$5&lt;$A93-1," ",IF(P$5-$I$5+1&gt;'Primary Inputs Alt'!$C$17,0,(SUM(OFFSET($I$78,0,P$5-$I$5-$A93+1)))*$C146))</f>
        <v xml:space="preserve"> </v>
      </c>
      <c r="Q200" s="186" t="str">
        <f ca="1">IF(Q$5-$I$5&lt;$A93-1," ",IF(Q$5-$I$5+1&gt;'Primary Inputs Alt'!$C$17,0,(SUM(OFFSET($I$78,0,Q$5-$I$5-$A93+1)))*$C146))</f>
        <v xml:space="preserve"> </v>
      </c>
      <c r="R200" s="186" t="str">
        <f ca="1">IF(R$5-$I$5&lt;$A93-1," ",IF(R$5-$I$5+1&gt;'Primary Inputs Alt'!$C$17,0,(SUM(OFFSET($I$78,0,R$5-$I$5-$A93+1)))*$C146))</f>
        <v xml:space="preserve"> </v>
      </c>
      <c r="S200" s="186" t="str">
        <f ca="1">IF(S$5-$I$5&lt;$A93-1," ",IF(S$5-$I$5+1&gt;'Primary Inputs Alt'!$C$17,0,(SUM(OFFSET($I$78,0,S$5-$I$5-$A93+1)))*$C146))</f>
        <v xml:space="preserve"> </v>
      </c>
      <c r="T200" s="186" t="str">
        <f ca="1">IF(T$5-$I$5&lt;$A93-1," ",IF(T$5-$I$5+1&gt;'Primary Inputs Alt'!$C$17,0,(SUM(OFFSET($I$78,0,T$5-$I$5-$A93+1)))*$C146))</f>
        <v xml:space="preserve"> </v>
      </c>
      <c r="U200" s="186">
        <f ca="1">IF(U$5-$I$5&lt;$A93-1," ",IF(U$5-$I$5+1&gt;'Primary Inputs Alt'!$C$17,0,(SUM(OFFSET($I$78,0,U$5-$I$5-$A93+1)))*$C146))</f>
        <v>0</v>
      </c>
      <c r="V200" s="186">
        <f ca="1">IF(V$5-$I$5&lt;$A93-1," ",IF(V$5-$I$5+1&gt;'Primary Inputs Alt'!$C$17,0,(SUM(OFFSET($I$78,0,V$5-$I$5-$A93+1)))*$C146))</f>
        <v>0</v>
      </c>
      <c r="W200" s="186">
        <f ca="1">IF(W$5-$I$5&lt;$A93-1," ",IF(W$5-$I$5+1&gt;'Primary Inputs Alt'!$C$17,0,(SUM(OFFSET($I$78,0,W$5-$I$5-$A93+1)))*$C146))</f>
        <v>0</v>
      </c>
      <c r="X200" s="186">
        <f ca="1">IF(X$5-$I$5&lt;$A93-1," ",IF(X$5-$I$5+1&gt;'Primary Inputs Alt'!$C$17,0,(SUM(OFFSET($I$78,0,X$5-$I$5-$A93+1)))*$C146))</f>
        <v>0</v>
      </c>
      <c r="Y200" s="186">
        <f ca="1">IF(Y$5-$I$5&lt;$A93-1," ",IF(Y$5-$I$5+1&gt;'Primary Inputs Alt'!$C$17,0,(SUM(OFFSET($I$78,0,Y$5-$I$5-$A93+1)))*$C146))</f>
        <v>0</v>
      </c>
      <c r="Z200" s="186">
        <f ca="1">IF(Z$5-$I$5&lt;$A93-1," ",IF(Z$5-$I$5+1&gt;'Primary Inputs Alt'!$C$17,0,(SUM(OFFSET($I$78,0,Z$5-$I$5-$A93+1)))*$C146))</f>
        <v>0</v>
      </c>
      <c r="AA200" s="186">
        <f ca="1">IF(AA$5-$I$5&lt;$A93-1," ",IF(AA$5-$I$5+1&gt;'Primary Inputs Alt'!$C$17,0,(SUM(OFFSET($I$78,0,AA$5-$I$5-$A93+1)))*$C146))</f>
        <v>0</v>
      </c>
      <c r="AB200" s="186">
        <f ca="1">IF(AB$5-$I$5&lt;$A93-1," ",IF(AB$5-$I$5+1&gt;'Primary Inputs Alt'!$C$17,0,(SUM(OFFSET($I$78,0,AB$5-$I$5-$A93+1)))*$C146))</f>
        <v>0</v>
      </c>
      <c r="AC200" s="186">
        <f ca="1">IF(AC$5-$I$5&lt;$A93-1," ",IF(AC$5-$I$5+1&gt;'Primary Inputs Alt'!$C$17,0,(SUM(OFFSET($I$78,0,AC$5-$I$5-$A93+1)))*$C146))</f>
        <v>0</v>
      </c>
      <c r="AD200" s="186">
        <f ca="1">IF(AD$5-$I$5&lt;$A93-1," ",IF(AD$5-$I$5+1&gt;'Primary Inputs Alt'!$C$17,0,(SUM(OFFSET($I$78,0,AD$5-$I$5-$A93+1)))*$C146))</f>
        <v>0</v>
      </c>
      <c r="AE200" s="186">
        <f ca="1">IF(AE$5-$I$5&lt;$A93-1," ",IF(AE$5-$I$5+1&gt;'Primary Inputs Alt'!$C$17,0,(SUM(OFFSET($I$78,0,AE$5-$I$5-$A93+1)))*$C146))</f>
        <v>0</v>
      </c>
      <c r="AF200" s="186">
        <f ca="1">IF(AF$5-$I$5&lt;$A93-1," ",IF(AF$5-$I$5+1&gt;'Primary Inputs Alt'!$C$17,0,(SUM(OFFSET($I$78,0,AF$5-$I$5-$A93+1)))*$C146))</f>
        <v>0</v>
      </c>
      <c r="AG200" s="186">
        <f ca="1">IF(AG$5-$I$5&lt;$A93-1," ",IF(AG$5-$I$5+1&gt;'Primary Inputs Alt'!$C$17,0,(SUM(OFFSET($I$78,0,AG$5-$I$5-$A93+1)))*$C146))</f>
        <v>0</v>
      </c>
      <c r="AH200" s="186">
        <f ca="1">IF(AH$5-$I$5&lt;$A93-1," ",IF(AH$5-$I$5+1&gt;'Primary Inputs Alt'!$C$17,0,(SUM(OFFSET($I$78,0,AH$5-$I$5-$A93+1)))*$C146))</f>
        <v>0</v>
      </c>
      <c r="AI200" s="186">
        <f ca="1">IF(AI$5-$I$5&lt;$A93-1," ",IF(AI$5-$I$5+1&gt;'Primary Inputs Alt'!$C$17,0,(SUM(OFFSET($I$78,0,AI$5-$I$5-$A93+1)))*$C146))</f>
        <v>0</v>
      </c>
      <c r="AJ200" s="186">
        <f ca="1">IF(AJ$5-$I$5&lt;$A93-1," ",IF(AJ$5-$I$5+1&gt;'Primary Inputs Alt'!$C$17,0,(SUM(OFFSET($I$78,0,AJ$5-$I$5-$A93+1)))*$C146))</f>
        <v>0</v>
      </c>
      <c r="AK200" s="186">
        <f ca="1">IF(AK$5-$I$5&lt;$A93-1," ",IF(AK$5-$I$5+1&gt;'Primary Inputs Alt'!$C$17,0,(SUM(OFFSET($I$78,0,AK$5-$I$5-$A93+1)))*$C146))</f>
        <v>0</v>
      </c>
      <c r="AL200" s="186">
        <f ca="1">IF(AL$5-$I$5&lt;$A93-1," ",IF(AL$5-$I$5+1&gt;'Primary Inputs Alt'!$C$17,0,(SUM(OFFSET($I$78,0,AL$5-$I$5-$A93+1)))*$C146))</f>
        <v>0</v>
      </c>
      <c r="AM200" s="186">
        <f ca="1">IF(AM$5-$I$5&lt;$A93-1," ",IF(AM$5-$I$5+1&gt;'Primary Inputs Alt'!$C$17,0,(SUM(OFFSET($I$78,0,AM$5-$I$5-$A93+1)))*$C146))</f>
        <v>0</v>
      </c>
      <c r="AN200" s="186">
        <f ca="1">IF(AN$5-$I$5&lt;$A93-1," ",IF(AN$5-$I$5+1&gt;'Primary Inputs Alt'!$C$17,0,(SUM(OFFSET($I$78,0,AN$5-$I$5-$A93+1)))*$C146))</f>
        <v>0</v>
      </c>
      <c r="AO200" s="186">
        <f ca="1">IF(AO$5-$I$5&lt;$A93-1," ",IF(AO$5-$I$5+1&gt;'Primary Inputs Alt'!$C$17,0,(SUM(OFFSET($I$78,0,AO$5-$I$5-$A93+1)))*$C146))</f>
        <v>0</v>
      </c>
      <c r="AP200" s="186">
        <f ca="1">IF(AP$5-$I$5&lt;$A93-1," ",IF(AP$5-$I$5+1&gt;'Primary Inputs Alt'!$C$17,0,(SUM(OFFSET($I$78,0,AP$5-$I$5-$A93+1)))*$C146))</f>
        <v>0</v>
      </c>
      <c r="AQ200" s="186">
        <f ca="1">IF(AQ$5-$I$5&lt;$A93-1," ",IF(AQ$5-$I$5+1&gt;'Primary Inputs Alt'!$C$17,0,(SUM(OFFSET($I$78,0,AQ$5-$I$5-$A93+1)))*$C146))</f>
        <v>0</v>
      </c>
      <c r="AR200" s="186">
        <f ca="1">IF(AR$5-$I$5&lt;$A93-1," ",IF(AR$5-$I$5+1&gt;'Primary Inputs Alt'!$C$17,0,(SUM(OFFSET($I$78,0,AR$5-$I$5-$A93+1)))*$C146))</f>
        <v>0</v>
      </c>
      <c r="AS200" s="186">
        <f ca="1">IF(AS$5-$I$5&lt;$A93-1," ",IF(AS$5-$I$5+1&gt;'Primary Inputs Alt'!$C$17,0,(SUM(OFFSET($I$78,0,AS$5-$I$5-$A93+1)))*$C146))</f>
        <v>0</v>
      </c>
      <c r="AT200" s="186">
        <f ca="1">IF(AT$5-$I$5&lt;$A93-1," ",IF(AT$5-$I$5+1&gt;'Primary Inputs Alt'!$C$17,0,(SUM(OFFSET($I$78,0,AT$5-$I$5-$A93+1)))*$C146))</f>
        <v>0</v>
      </c>
      <c r="AU200" s="186">
        <f ca="1">IF(AU$5-$I$5&lt;$A93-1," ",IF(AU$5-$I$5+1&gt;'Primary Inputs Alt'!$C$17,0,(SUM(OFFSET($I$78,0,AU$5-$I$5-$A93+1)))*$C146))</f>
        <v>0</v>
      </c>
      <c r="AV200" s="186">
        <f ca="1">IF(AV$5-$I$5&lt;$A93-1," ",IF(AV$5-$I$5+1&gt;'Primary Inputs Alt'!$C$17,0,(SUM(OFFSET($I$78,0,AV$5-$I$5-$A93+1)))*$C146))</f>
        <v>0</v>
      </c>
      <c r="AW200" s="186">
        <f ca="1">IF(AW$5-$I$5&lt;$A93-1," ",IF(AW$5-$I$5+1&gt;'Primary Inputs Alt'!$C$17,0,(SUM(OFFSET($I$78,0,AW$5-$I$5-$A93+1)))*$C146))</f>
        <v>0</v>
      </c>
      <c r="AX200" s="186">
        <f ca="1">IF(AX$5-$I$5&lt;$A93-1," ",IF(AX$5-$I$5+1&gt;'Primary Inputs Alt'!$C$17,0,(SUM(OFFSET($I$78,0,AX$5-$I$5-$A93+1)))*$C146))</f>
        <v>0</v>
      </c>
      <c r="AY200" s="186">
        <f ca="1">IF(AY$5-$I$5&lt;$A93-1," ",IF(AY$5-$I$5+1&gt;'Primary Inputs Alt'!$C$17,0,(SUM(OFFSET($I$78,0,AY$5-$I$5-$A93+1)))*$C146))</f>
        <v>0</v>
      </c>
      <c r="AZ200" s="186">
        <f ca="1">IF(AZ$5-$I$5&lt;$A93-1," ",IF(AZ$5-$I$5+1&gt;'Primary Inputs Alt'!$C$17,0,(SUM(OFFSET($I$78,0,AZ$5-$I$5-$A93+1)))*$C146))</f>
        <v>0</v>
      </c>
      <c r="BA200" s="186">
        <f ca="1">IF(BA$5-$I$5&lt;$A93-1," ",IF(BA$5-$I$5+1&gt;'Primary Inputs Alt'!$C$17,0,(SUM(OFFSET($I$78,0,BA$5-$I$5-$A93+1)))*$C146))</f>
        <v>0</v>
      </c>
      <c r="BB200" s="186">
        <f ca="1">IF(BB$5-$I$5&lt;$A93-1," ",IF(BB$5-$I$5+1&gt;'Primary Inputs Alt'!$C$17,0,(SUM(OFFSET($I$78,0,BB$5-$I$5-$A93+1)))*$C146))</f>
        <v>0</v>
      </c>
      <c r="BC200" s="186">
        <f ca="1">IF(BC$5-$I$5&lt;$A93-1," ",IF(BC$5-$I$5+1&gt;'Primary Inputs Alt'!$C$17,0,(SUM(OFFSET($I$78,0,BC$5-$I$5-$A93+1)))*$C146))</f>
        <v>0</v>
      </c>
      <c r="BD200" s="186">
        <f ca="1">IF(BD$5-$I$5&lt;$A93-1," ",IF(BD$5-$I$5+1&gt;'Primary Inputs Alt'!$C$17,0,(SUM(OFFSET($I$78,0,BD$5-$I$5-$A93+1)))*$C146))</f>
        <v>0</v>
      </c>
      <c r="BE200" s="186">
        <f ca="1">IF(BE$5-$I$5&lt;$A93-1," ",IF(BE$5-$I$5+1&gt;'Primary Inputs Alt'!$C$17,0,(SUM(OFFSET($I$78,0,BE$5-$I$5-$A93+1)))*$C146))</f>
        <v>0</v>
      </c>
      <c r="BF200" s="186">
        <f ca="1">IF(BF$5-$I$5&lt;$A93-1," ",IF(BF$5-$I$5+1&gt;'Primary Inputs Alt'!$C$17,0,(SUM(OFFSET($I$78,0,BF$5-$I$5-$A93+1)))*$C146))</f>
        <v>0</v>
      </c>
    </row>
    <row r="201" spans="2:58">
      <c r="B201" s="134" t="s">
        <v>186</v>
      </c>
      <c r="C201" s="134">
        <f t="shared" ca="1" si="7"/>
        <v>0</v>
      </c>
      <c r="I201" s="186" t="str">
        <f ca="1">IF(I$5-$I$5&lt;$A94-1," ",IF(I$5-$I$5+1&gt;'Primary Inputs Alt'!$C$17,0,(SUM(OFFSET($I$78,0,I$5-$I$5-$A94+1)))*$C147))</f>
        <v xml:space="preserve"> </v>
      </c>
      <c r="J201" s="186" t="str">
        <f ca="1">IF(J$5-$I$5&lt;$A94-1," ",IF(J$5-$I$5+1&gt;'Primary Inputs Alt'!$C$17,0,(SUM(OFFSET($I$78,0,J$5-$I$5-$A94+1)))*$C147))</f>
        <v xml:space="preserve"> </v>
      </c>
      <c r="K201" s="186" t="str">
        <f ca="1">IF(K$5-$I$5&lt;$A94-1," ",IF(K$5-$I$5+1&gt;'Primary Inputs Alt'!$C$17,0,(SUM(OFFSET($I$78,0,K$5-$I$5-$A94+1)))*$C147))</f>
        <v xml:space="preserve"> </v>
      </c>
      <c r="L201" s="186" t="str">
        <f ca="1">IF(L$5-$I$5&lt;$A94-1," ",IF(L$5-$I$5+1&gt;'Primary Inputs Alt'!$C$17,0,(SUM(OFFSET($I$78,0,L$5-$I$5-$A94+1)))*$C147))</f>
        <v xml:space="preserve"> </v>
      </c>
      <c r="M201" s="186" t="str">
        <f ca="1">IF(M$5-$I$5&lt;$A94-1," ",IF(M$5-$I$5+1&gt;'Primary Inputs Alt'!$C$17,0,(SUM(OFFSET($I$78,0,M$5-$I$5-$A94+1)))*$C147))</f>
        <v xml:space="preserve"> </v>
      </c>
      <c r="N201" s="186" t="str">
        <f ca="1">IF(N$5-$I$5&lt;$A94-1," ",IF(N$5-$I$5+1&gt;'Primary Inputs Alt'!$C$17,0,(SUM(OFFSET($I$78,0,N$5-$I$5-$A94+1)))*$C147))</f>
        <v xml:space="preserve"> </v>
      </c>
      <c r="O201" s="186" t="str">
        <f ca="1">IF(O$5-$I$5&lt;$A94-1," ",IF(O$5-$I$5+1&gt;'Primary Inputs Alt'!$C$17,0,(SUM(OFFSET($I$78,0,O$5-$I$5-$A94+1)))*$C147))</f>
        <v xml:space="preserve"> </v>
      </c>
      <c r="P201" s="186" t="str">
        <f ca="1">IF(P$5-$I$5&lt;$A94-1," ",IF(P$5-$I$5+1&gt;'Primary Inputs Alt'!$C$17,0,(SUM(OFFSET($I$78,0,P$5-$I$5-$A94+1)))*$C147))</f>
        <v xml:space="preserve"> </v>
      </c>
      <c r="Q201" s="186" t="str">
        <f ca="1">IF(Q$5-$I$5&lt;$A94-1," ",IF(Q$5-$I$5+1&gt;'Primary Inputs Alt'!$C$17,0,(SUM(OFFSET($I$78,0,Q$5-$I$5-$A94+1)))*$C147))</f>
        <v xml:space="preserve"> </v>
      </c>
      <c r="R201" s="186" t="str">
        <f ca="1">IF(R$5-$I$5&lt;$A94-1," ",IF(R$5-$I$5+1&gt;'Primary Inputs Alt'!$C$17,0,(SUM(OFFSET($I$78,0,R$5-$I$5-$A94+1)))*$C147))</f>
        <v xml:space="preserve"> </v>
      </c>
      <c r="S201" s="186" t="str">
        <f ca="1">IF(S$5-$I$5&lt;$A94-1," ",IF(S$5-$I$5+1&gt;'Primary Inputs Alt'!$C$17,0,(SUM(OFFSET($I$78,0,S$5-$I$5-$A94+1)))*$C147))</f>
        <v xml:space="preserve"> </v>
      </c>
      <c r="T201" s="186" t="str">
        <f ca="1">IF(T$5-$I$5&lt;$A94-1," ",IF(T$5-$I$5+1&gt;'Primary Inputs Alt'!$C$17,0,(SUM(OFFSET($I$78,0,T$5-$I$5-$A94+1)))*$C147))</f>
        <v xml:space="preserve"> </v>
      </c>
      <c r="U201" s="186" t="str">
        <f ca="1">IF(U$5-$I$5&lt;$A94-1," ",IF(U$5-$I$5+1&gt;'Primary Inputs Alt'!$C$17,0,(SUM(OFFSET($I$78,0,U$5-$I$5-$A94+1)))*$C147))</f>
        <v xml:space="preserve"> </v>
      </c>
      <c r="V201" s="186">
        <f ca="1">IF(V$5-$I$5&lt;$A94-1," ",IF(V$5-$I$5+1&gt;'Primary Inputs Alt'!$C$17,0,(SUM(OFFSET($I$78,0,V$5-$I$5-$A94+1)))*$C147))</f>
        <v>0</v>
      </c>
      <c r="W201" s="186">
        <f ca="1">IF(W$5-$I$5&lt;$A94-1," ",IF(W$5-$I$5+1&gt;'Primary Inputs Alt'!$C$17,0,(SUM(OFFSET($I$78,0,W$5-$I$5-$A94+1)))*$C147))</f>
        <v>0</v>
      </c>
      <c r="X201" s="186">
        <f ca="1">IF(X$5-$I$5&lt;$A94-1," ",IF(X$5-$I$5+1&gt;'Primary Inputs Alt'!$C$17,0,(SUM(OFFSET($I$78,0,X$5-$I$5-$A94+1)))*$C147))</f>
        <v>0</v>
      </c>
      <c r="Y201" s="186">
        <f ca="1">IF(Y$5-$I$5&lt;$A94-1," ",IF(Y$5-$I$5+1&gt;'Primary Inputs Alt'!$C$17,0,(SUM(OFFSET($I$78,0,Y$5-$I$5-$A94+1)))*$C147))</f>
        <v>0</v>
      </c>
      <c r="Z201" s="186">
        <f ca="1">IF(Z$5-$I$5&lt;$A94-1," ",IF(Z$5-$I$5+1&gt;'Primary Inputs Alt'!$C$17,0,(SUM(OFFSET($I$78,0,Z$5-$I$5-$A94+1)))*$C147))</f>
        <v>0</v>
      </c>
      <c r="AA201" s="186">
        <f ca="1">IF(AA$5-$I$5&lt;$A94-1," ",IF(AA$5-$I$5+1&gt;'Primary Inputs Alt'!$C$17,0,(SUM(OFFSET($I$78,0,AA$5-$I$5-$A94+1)))*$C147))</f>
        <v>0</v>
      </c>
      <c r="AB201" s="186">
        <f ca="1">IF(AB$5-$I$5&lt;$A94-1," ",IF(AB$5-$I$5+1&gt;'Primary Inputs Alt'!$C$17,0,(SUM(OFFSET($I$78,0,AB$5-$I$5-$A94+1)))*$C147))</f>
        <v>0</v>
      </c>
      <c r="AC201" s="186">
        <f ca="1">IF(AC$5-$I$5&lt;$A94-1," ",IF(AC$5-$I$5+1&gt;'Primary Inputs Alt'!$C$17,0,(SUM(OFFSET($I$78,0,AC$5-$I$5-$A94+1)))*$C147))</f>
        <v>0</v>
      </c>
      <c r="AD201" s="186">
        <f ca="1">IF(AD$5-$I$5&lt;$A94-1," ",IF(AD$5-$I$5+1&gt;'Primary Inputs Alt'!$C$17,0,(SUM(OFFSET($I$78,0,AD$5-$I$5-$A94+1)))*$C147))</f>
        <v>0</v>
      </c>
      <c r="AE201" s="186">
        <f ca="1">IF(AE$5-$I$5&lt;$A94-1," ",IF(AE$5-$I$5+1&gt;'Primary Inputs Alt'!$C$17,0,(SUM(OFFSET($I$78,0,AE$5-$I$5-$A94+1)))*$C147))</f>
        <v>0</v>
      </c>
      <c r="AF201" s="186">
        <f ca="1">IF(AF$5-$I$5&lt;$A94-1," ",IF(AF$5-$I$5+1&gt;'Primary Inputs Alt'!$C$17,0,(SUM(OFFSET($I$78,0,AF$5-$I$5-$A94+1)))*$C147))</f>
        <v>0</v>
      </c>
      <c r="AG201" s="186">
        <f ca="1">IF(AG$5-$I$5&lt;$A94-1," ",IF(AG$5-$I$5+1&gt;'Primary Inputs Alt'!$C$17,0,(SUM(OFFSET($I$78,0,AG$5-$I$5-$A94+1)))*$C147))</f>
        <v>0</v>
      </c>
      <c r="AH201" s="186">
        <f ca="1">IF(AH$5-$I$5&lt;$A94-1," ",IF(AH$5-$I$5+1&gt;'Primary Inputs Alt'!$C$17,0,(SUM(OFFSET($I$78,0,AH$5-$I$5-$A94+1)))*$C147))</f>
        <v>0</v>
      </c>
      <c r="AI201" s="186">
        <f ca="1">IF(AI$5-$I$5&lt;$A94-1," ",IF(AI$5-$I$5+1&gt;'Primary Inputs Alt'!$C$17,0,(SUM(OFFSET($I$78,0,AI$5-$I$5-$A94+1)))*$C147))</f>
        <v>0</v>
      </c>
      <c r="AJ201" s="186">
        <f ca="1">IF(AJ$5-$I$5&lt;$A94-1," ",IF(AJ$5-$I$5+1&gt;'Primary Inputs Alt'!$C$17,0,(SUM(OFFSET($I$78,0,AJ$5-$I$5-$A94+1)))*$C147))</f>
        <v>0</v>
      </c>
      <c r="AK201" s="186">
        <f ca="1">IF(AK$5-$I$5&lt;$A94-1," ",IF(AK$5-$I$5+1&gt;'Primary Inputs Alt'!$C$17,0,(SUM(OFFSET($I$78,0,AK$5-$I$5-$A94+1)))*$C147))</f>
        <v>0</v>
      </c>
      <c r="AL201" s="186">
        <f ca="1">IF(AL$5-$I$5&lt;$A94-1," ",IF(AL$5-$I$5+1&gt;'Primary Inputs Alt'!$C$17,0,(SUM(OFFSET($I$78,0,AL$5-$I$5-$A94+1)))*$C147))</f>
        <v>0</v>
      </c>
      <c r="AM201" s="186">
        <f ca="1">IF(AM$5-$I$5&lt;$A94-1," ",IF(AM$5-$I$5+1&gt;'Primary Inputs Alt'!$C$17,0,(SUM(OFFSET($I$78,0,AM$5-$I$5-$A94+1)))*$C147))</f>
        <v>0</v>
      </c>
      <c r="AN201" s="186">
        <f ca="1">IF(AN$5-$I$5&lt;$A94-1," ",IF(AN$5-$I$5+1&gt;'Primary Inputs Alt'!$C$17,0,(SUM(OFFSET($I$78,0,AN$5-$I$5-$A94+1)))*$C147))</f>
        <v>0</v>
      </c>
      <c r="AO201" s="186">
        <f ca="1">IF(AO$5-$I$5&lt;$A94-1," ",IF(AO$5-$I$5+1&gt;'Primary Inputs Alt'!$C$17,0,(SUM(OFFSET($I$78,0,AO$5-$I$5-$A94+1)))*$C147))</f>
        <v>0</v>
      </c>
      <c r="AP201" s="186">
        <f ca="1">IF(AP$5-$I$5&lt;$A94-1," ",IF(AP$5-$I$5+1&gt;'Primary Inputs Alt'!$C$17,0,(SUM(OFFSET($I$78,0,AP$5-$I$5-$A94+1)))*$C147))</f>
        <v>0</v>
      </c>
      <c r="AQ201" s="186">
        <f ca="1">IF(AQ$5-$I$5&lt;$A94-1," ",IF(AQ$5-$I$5+1&gt;'Primary Inputs Alt'!$C$17,0,(SUM(OFFSET($I$78,0,AQ$5-$I$5-$A94+1)))*$C147))</f>
        <v>0</v>
      </c>
      <c r="AR201" s="186">
        <f ca="1">IF(AR$5-$I$5&lt;$A94-1," ",IF(AR$5-$I$5+1&gt;'Primary Inputs Alt'!$C$17,0,(SUM(OFFSET($I$78,0,AR$5-$I$5-$A94+1)))*$C147))</f>
        <v>0</v>
      </c>
      <c r="AS201" s="186">
        <f ca="1">IF(AS$5-$I$5&lt;$A94-1," ",IF(AS$5-$I$5+1&gt;'Primary Inputs Alt'!$C$17,0,(SUM(OFFSET($I$78,0,AS$5-$I$5-$A94+1)))*$C147))</f>
        <v>0</v>
      </c>
      <c r="AT201" s="186">
        <f ca="1">IF(AT$5-$I$5&lt;$A94-1," ",IF(AT$5-$I$5+1&gt;'Primary Inputs Alt'!$C$17,0,(SUM(OFFSET($I$78,0,AT$5-$I$5-$A94+1)))*$C147))</f>
        <v>0</v>
      </c>
      <c r="AU201" s="186">
        <f ca="1">IF(AU$5-$I$5&lt;$A94-1," ",IF(AU$5-$I$5+1&gt;'Primary Inputs Alt'!$C$17,0,(SUM(OFFSET($I$78,0,AU$5-$I$5-$A94+1)))*$C147))</f>
        <v>0</v>
      </c>
      <c r="AV201" s="186">
        <f ca="1">IF(AV$5-$I$5&lt;$A94-1," ",IF(AV$5-$I$5+1&gt;'Primary Inputs Alt'!$C$17,0,(SUM(OFFSET($I$78,0,AV$5-$I$5-$A94+1)))*$C147))</f>
        <v>0</v>
      </c>
      <c r="AW201" s="186">
        <f ca="1">IF(AW$5-$I$5&lt;$A94-1," ",IF(AW$5-$I$5+1&gt;'Primary Inputs Alt'!$C$17,0,(SUM(OFFSET($I$78,0,AW$5-$I$5-$A94+1)))*$C147))</f>
        <v>0</v>
      </c>
      <c r="AX201" s="186">
        <f ca="1">IF(AX$5-$I$5&lt;$A94-1," ",IF(AX$5-$I$5+1&gt;'Primary Inputs Alt'!$C$17,0,(SUM(OFFSET($I$78,0,AX$5-$I$5-$A94+1)))*$C147))</f>
        <v>0</v>
      </c>
      <c r="AY201" s="186">
        <f ca="1">IF(AY$5-$I$5&lt;$A94-1," ",IF(AY$5-$I$5+1&gt;'Primary Inputs Alt'!$C$17,0,(SUM(OFFSET($I$78,0,AY$5-$I$5-$A94+1)))*$C147))</f>
        <v>0</v>
      </c>
      <c r="AZ201" s="186">
        <f ca="1">IF(AZ$5-$I$5&lt;$A94-1," ",IF(AZ$5-$I$5+1&gt;'Primary Inputs Alt'!$C$17,0,(SUM(OFFSET($I$78,0,AZ$5-$I$5-$A94+1)))*$C147))</f>
        <v>0</v>
      </c>
      <c r="BA201" s="186">
        <f ca="1">IF(BA$5-$I$5&lt;$A94-1," ",IF(BA$5-$I$5+1&gt;'Primary Inputs Alt'!$C$17,0,(SUM(OFFSET($I$78,0,BA$5-$I$5-$A94+1)))*$C147))</f>
        <v>0</v>
      </c>
      <c r="BB201" s="186">
        <f ca="1">IF(BB$5-$I$5&lt;$A94-1," ",IF(BB$5-$I$5+1&gt;'Primary Inputs Alt'!$C$17,0,(SUM(OFFSET($I$78,0,BB$5-$I$5-$A94+1)))*$C147))</f>
        <v>0</v>
      </c>
      <c r="BC201" s="186">
        <f ca="1">IF(BC$5-$I$5&lt;$A94-1," ",IF(BC$5-$I$5+1&gt;'Primary Inputs Alt'!$C$17,0,(SUM(OFFSET($I$78,0,BC$5-$I$5-$A94+1)))*$C147))</f>
        <v>0</v>
      </c>
      <c r="BD201" s="186">
        <f ca="1">IF(BD$5-$I$5&lt;$A94-1," ",IF(BD$5-$I$5+1&gt;'Primary Inputs Alt'!$C$17,0,(SUM(OFFSET($I$78,0,BD$5-$I$5-$A94+1)))*$C147))</f>
        <v>0</v>
      </c>
      <c r="BE201" s="186">
        <f ca="1">IF(BE$5-$I$5&lt;$A94-1," ",IF(BE$5-$I$5+1&gt;'Primary Inputs Alt'!$C$17,0,(SUM(OFFSET($I$78,0,BE$5-$I$5-$A94+1)))*$C147))</f>
        <v>0</v>
      </c>
      <c r="BF201" s="186">
        <f ca="1">IF(BF$5-$I$5&lt;$A94-1," ",IF(BF$5-$I$5+1&gt;'Primary Inputs Alt'!$C$17,0,(SUM(OFFSET($I$78,0,BF$5-$I$5-$A94+1)))*$C147))</f>
        <v>0</v>
      </c>
    </row>
    <row r="202" spans="2:58">
      <c r="B202" s="134" t="s">
        <v>187</v>
      </c>
      <c r="C202" s="134">
        <f t="shared" ca="1" si="7"/>
        <v>0</v>
      </c>
      <c r="I202" s="186" t="str">
        <f ca="1">IF(I$5-$I$5&lt;$A95-1," ",IF(I$5-$I$5+1&gt;'Primary Inputs Alt'!$C$17,0,(SUM(OFFSET($I$78,0,I$5-$I$5-$A95+1)))*$C148))</f>
        <v xml:space="preserve"> </v>
      </c>
      <c r="J202" s="186" t="str">
        <f ca="1">IF(J$5-$I$5&lt;$A95-1," ",IF(J$5-$I$5+1&gt;'Primary Inputs Alt'!$C$17,0,(SUM(OFFSET($I$78,0,J$5-$I$5-$A95+1)))*$C148))</f>
        <v xml:space="preserve"> </v>
      </c>
      <c r="K202" s="186" t="str">
        <f ca="1">IF(K$5-$I$5&lt;$A95-1," ",IF(K$5-$I$5+1&gt;'Primary Inputs Alt'!$C$17,0,(SUM(OFFSET($I$78,0,K$5-$I$5-$A95+1)))*$C148))</f>
        <v xml:space="preserve"> </v>
      </c>
      <c r="L202" s="186" t="str">
        <f ca="1">IF(L$5-$I$5&lt;$A95-1," ",IF(L$5-$I$5+1&gt;'Primary Inputs Alt'!$C$17,0,(SUM(OFFSET($I$78,0,L$5-$I$5-$A95+1)))*$C148))</f>
        <v xml:space="preserve"> </v>
      </c>
      <c r="M202" s="186" t="str">
        <f ca="1">IF(M$5-$I$5&lt;$A95-1," ",IF(M$5-$I$5+1&gt;'Primary Inputs Alt'!$C$17,0,(SUM(OFFSET($I$78,0,M$5-$I$5-$A95+1)))*$C148))</f>
        <v xml:space="preserve"> </v>
      </c>
      <c r="N202" s="186" t="str">
        <f ca="1">IF(N$5-$I$5&lt;$A95-1," ",IF(N$5-$I$5+1&gt;'Primary Inputs Alt'!$C$17,0,(SUM(OFFSET($I$78,0,N$5-$I$5-$A95+1)))*$C148))</f>
        <v xml:space="preserve"> </v>
      </c>
      <c r="O202" s="186" t="str">
        <f ca="1">IF(O$5-$I$5&lt;$A95-1," ",IF(O$5-$I$5+1&gt;'Primary Inputs Alt'!$C$17,0,(SUM(OFFSET($I$78,0,O$5-$I$5-$A95+1)))*$C148))</f>
        <v xml:space="preserve"> </v>
      </c>
      <c r="P202" s="186" t="str">
        <f ca="1">IF(P$5-$I$5&lt;$A95-1," ",IF(P$5-$I$5+1&gt;'Primary Inputs Alt'!$C$17,0,(SUM(OFFSET($I$78,0,P$5-$I$5-$A95+1)))*$C148))</f>
        <v xml:space="preserve"> </v>
      </c>
      <c r="Q202" s="186" t="str">
        <f ca="1">IF(Q$5-$I$5&lt;$A95-1," ",IF(Q$5-$I$5+1&gt;'Primary Inputs Alt'!$C$17,0,(SUM(OFFSET($I$78,0,Q$5-$I$5-$A95+1)))*$C148))</f>
        <v xml:space="preserve"> </v>
      </c>
      <c r="R202" s="186" t="str">
        <f ca="1">IF(R$5-$I$5&lt;$A95-1," ",IF(R$5-$I$5+1&gt;'Primary Inputs Alt'!$C$17,0,(SUM(OFFSET($I$78,0,R$5-$I$5-$A95+1)))*$C148))</f>
        <v xml:space="preserve"> </v>
      </c>
      <c r="S202" s="186" t="str">
        <f ca="1">IF(S$5-$I$5&lt;$A95-1," ",IF(S$5-$I$5+1&gt;'Primary Inputs Alt'!$C$17,0,(SUM(OFFSET($I$78,0,S$5-$I$5-$A95+1)))*$C148))</f>
        <v xml:space="preserve"> </v>
      </c>
      <c r="T202" s="186" t="str">
        <f ca="1">IF(T$5-$I$5&lt;$A95-1," ",IF(T$5-$I$5+1&gt;'Primary Inputs Alt'!$C$17,0,(SUM(OFFSET($I$78,0,T$5-$I$5-$A95+1)))*$C148))</f>
        <v xml:space="preserve"> </v>
      </c>
      <c r="U202" s="186" t="str">
        <f ca="1">IF(U$5-$I$5&lt;$A95-1," ",IF(U$5-$I$5+1&gt;'Primary Inputs Alt'!$C$17,0,(SUM(OFFSET($I$78,0,U$5-$I$5-$A95+1)))*$C148))</f>
        <v xml:space="preserve"> </v>
      </c>
      <c r="V202" s="186" t="str">
        <f ca="1">IF(V$5-$I$5&lt;$A95-1," ",IF(V$5-$I$5+1&gt;'Primary Inputs Alt'!$C$17,0,(SUM(OFFSET($I$78,0,V$5-$I$5-$A95+1)))*$C148))</f>
        <v xml:space="preserve"> </v>
      </c>
      <c r="W202" s="186">
        <f ca="1">IF(W$5-$I$5&lt;$A95-1," ",IF(W$5-$I$5+1&gt;'Primary Inputs Alt'!$C$17,0,(SUM(OFFSET($I$78,0,W$5-$I$5-$A95+1)))*$C148))</f>
        <v>0</v>
      </c>
      <c r="X202" s="186">
        <f ca="1">IF(X$5-$I$5&lt;$A95-1," ",IF(X$5-$I$5+1&gt;'Primary Inputs Alt'!$C$17,0,(SUM(OFFSET($I$78,0,X$5-$I$5-$A95+1)))*$C148))</f>
        <v>0</v>
      </c>
      <c r="Y202" s="186">
        <f ca="1">IF(Y$5-$I$5&lt;$A95-1," ",IF(Y$5-$I$5+1&gt;'Primary Inputs Alt'!$C$17,0,(SUM(OFFSET($I$78,0,Y$5-$I$5-$A95+1)))*$C148))</f>
        <v>0</v>
      </c>
      <c r="Z202" s="186">
        <f ca="1">IF(Z$5-$I$5&lt;$A95-1," ",IF(Z$5-$I$5+1&gt;'Primary Inputs Alt'!$C$17,0,(SUM(OFFSET($I$78,0,Z$5-$I$5-$A95+1)))*$C148))</f>
        <v>0</v>
      </c>
      <c r="AA202" s="186">
        <f ca="1">IF(AA$5-$I$5&lt;$A95-1," ",IF(AA$5-$I$5+1&gt;'Primary Inputs Alt'!$C$17,0,(SUM(OFFSET($I$78,0,AA$5-$I$5-$A95+1)))*$C148))</f>
        <v>0</v>
      </c>
      <c r="AB202" s="186">
        <f ca="1">IF(AB$5-$I$5&lt;$A95-1," ",IF(AB$5-$I$5+1&gt;'Primary Inputs Alt'!$C$17,0,(SUM(OFFSET($I$78,0,AB$5-$I$5-$A95+1)))*$C148))</f>
        <v>0</v>
      </c>
      <c r="AC202" s="186">
        <f ca="1">IF(AC$5-$I$5&lt;$A95-1," ",IF(AC$5-$I$5+1&gt;'Primary Inputs Alt'!$C$17,0,(SUM(OFFSET($I$78,0,AC$5-$I$5-$A95+1)))*$C148))</f>
        <v>0</v>
      </c>
      <c r="AD202" s="186">
        <f ca="1">IF(AD$5-$I$5&lt;$A95-1," ",IF(AD$5-$I$5+1&gt;'Primary Inputs Alt'!$C$17,0,(SUM(OFFSET($I$78,0,AD$5-$I$5-$A95+1)))*$C148))</f>
        <v>0</v>
      </c>
      <c r="AE202" s="186">
        <f ca="1">IF(AE$5-$I$5&lt;$A95-1," ",IF(AE$5-$I$5+1&gt;'Primary Inputs Alt'!$C$17,0,(SUM(OFFSET($I$78,0,AE$5-$I$5-$A95+1)))*$C148))</f>
        <v>0</v>
      </c>
      <c r="AF202" s="186">
        <f ca="1">IF(AF$5-$I$5&lt;$A95-1," ",IF(AF$5-$I$5+1&gt;'Primary Inputs Alt'!$C$17,0,(SUM(OFFSET($I$78,0,AF$5-$I$5-$A95+1)))*$C148))</f>
        <v>0</v>
      </c>
      <c r="AG202" s="186">
        <f ca="1">IF(AG$5-$I$5&lt;$A95-1," ",IF(AG$5-$I$5+1&gt;'Primary Inputs Alt'!$C$17,0,(SUM(OFFSET($I$78,0,AG$5-$I$5-$A95+1)))*$C148))</f>
        <v>0</v>
      </c>
      <c r="AH202" s="186">
        <f ca="1">IF(AH$5-$I$5&lt;$A95-1," ",IF(AH$5-$I$5+1&gt;'Primary Inputs Alt'!$C$17,0,(SUM(OFFSET($I$78,0,AH$5-$I$5-$A95+1)))*$C148))</f>
        <v>0</v>
      </c>
      <c r="AI202" s="186">
        <f ca="1">IF(AI$5-$I$5&lt;$A95-1," ",IF(AI$5-$I$5+1&gt;'Primary Inputs Alt'!$C$17,0,(SUM(OFFSET($I$78,0,AI$5-$I$5-$A95+1)))*$C148))</f>
        <v>0</v>
      </c>
      <c r="AJ202" s="186">
        <f ca="1">IF(AJ$5-$I$5&lt;$A95-1," ",IF(AJ$5-$I$5+1&gt;'Primary Inputs Alt'!$C$17,0,(SUM(OFFSET($I$78,0,AJ$5-$I$5-$A95+1)))*$C148))</f>
        <v>0</v>
      </c>
      <c r="AK202" s="186">
        <f ca="1">IF(AK$5-$I$5&lt;$A95-1," ",IF(AK$5-$I$5+1&gt;'Primary Inputs Alt'!$C$17,0,(SUM(OFFSET($I$78,0,AK$5-$I$5-$A95+1)))*$C148))</f>
        <v>0</v>
      </c>
      <c r="AL202" s="186">
        <f ca="1">IF(AL$5-$I$5&lt;$A95-1," ",IF(AL$5-$I$5+1&gt;'Primary Inputs Alt'!$C$17,0,(SUM(OFFSET($I$78,0,AL$5-$I$5-$A95+1)))*$C148))</f>
        <v>0</v>
      </c>
      <c r="AM202" s="186">
        <f ca="1">IF(AM$5-$I$5&lt;$A95-1," ",IF(AM$5-$I$5+1&gt;'Primary Inputs Alt'!$C$17,0,(SUM(OFFSET($I$78,0,AM$5-$I$5-$A95+1)))*$C148))</f>
        <v>0</v>
      </c>
      <c r="AN202" s="186">
        <f ca="1">IF(AN$5-$I$5&lt;$A95-1," ",IF(AN$5-$I$5+1&gt;'Primary Inputs Alt'!$C$17,0,(SUM(OFFSET($I$78,0,AN$5-$I$5-$A95+1)))*$C148))</f>
        <v>0</v>
      </c>
      <c r="AO202" s="186">
        <f ca="1">IF(AO$5-$I$5&lt;$A95-1," ",IF(AO$5-$I$5+1&gt;'Primary Inputs Alt'!$C$17,0,(SUM(OFFSET($I$78,0,AO$5-$I$5-$A95+1)))*$C148))</f>
        <v>0</v>
      </c>
      <c r="AP202" s="186">
        <f ca="1">IF(AP$5-$I$5&lt;$A95-1," ",IF(AP$5-$I$5+1&gt;'Primary Inputs Alt'!$C$17,0,(SUM(OFFSET($I$78,0,AP$5-$I$5-$A95+1)))*$C148))</f>
        <v>0</v>
      </c>
      <c r="AQ202" s="186">
        <f ca="1">IF(AQ$5-$I$5&lt;$A95-1," ",IF(AQ$5-$I$5+1&gt;'Primary Inputs Alt'!$C$17,0,(SUM(OFFSET($I$78,0,AQ$5-$I$5-$A95+1)))*$C148))</f>
        <v>0</v>
      </c>
      <c r="AR202" s="186">
        <f ca="1">IF(AR$5-$I$5&lt;$A95-1," ",IF(AR$5-$I$5+1&gt;'Primary Inputs Alt'!$C$17,0,(SUM(OFFSET($I$78,0,AR$5-$I$5-$A95+1)))*$C148))</f>
        <v>0</v>
      </c>
      <c r="AS202" s="186">
        <f ca="1">IF(AS$5-$I$5&lt;$A95-1," ",IF(AS$5-$I$5+1&gt;'Primary Inputs Alt'!$C$17,0,(SUM(OFFSET($I$78,0,AS$5-$I$5-$A95+1)))*$C148))</f>
        <v>0</v>
      </c>
      <c r="AT202" s="186">
        <f ca="1">IF(AT$5-$I$5&lt;$A95-1," ",IF(AT$5-$I$5+1&gt;'Primary Inputs Alt'!$C$17,0,(SUM(OFFSET($I$78,0,AT$5-$I$5-$A95+1)))*$C148))</f>
        <v>0</v>
      </c>
      <c r="AU202" s="186">
        <f ca="1">IF(AU$5-$I$5&lt;$A95-1," ",IF(AU$5-$I$5+1&gt;'Primary Inputs Alt'!$C$17,0,(SUM(OFFSET($I$78,0,AU$5-$I$5-$A95+1)))*$C148))</f>
        <v>0</v>
      </c>
      <c r="AV202" s="186">
        <f ca="1">IF(AV$5-$I$5&lt;$A95-1," ",IF(AV$5-$I$5+1&gt;'Primary Inputs Alt'!$C$17,0,(SUM(OFFSET($I$78,0,AV$5-$I$5-$A95+1)))*$C148))</f>
        <v>0</v>
      </c>
      <c r="AW202" s="186">
        <f ca="1">IF(AW$5-$I$5&lt;$A95-1," ",IF(AW$5-$I$5+1&gt;'Primary Inputs Alt'!$C$17,0,(SUM(OFFSET($I$78,0,AW$5-$I$5-$A95+1)))*$C148))</f>
        <v>0</v>
      </c>
      <c r="AX202" s="186">
        <f ca="1">IF(AX$5-$I$5&lt;$A95-1," ",IF(AX$5-$I$5+1&gt;'Primary Inputs Alt'!$C$17,0,(SUM(OFFSET($I$78,0,AX$5-$I$5-$A95+1)))*$C148))</f>
        <v>0</v>
      </c>
      <c r="AY202" s="186">
        <f ca="1">IF(AY$5-$I$5&lt;$A95-1," ",IF(AY$5-$I$5+1&gt;'Primary Inputs Alt'!$C$17,0,(SUM(OFFSET($I$78,0,AY$5-$I$5-$A95+1)))*$C148))</f>
        <v>0</v>
      </c>
      <c r="AZ202" s="186">
        <f ca="1">IF(AZ$5-$I$5&lt;$A95-1," ",IF(AZ$5-$I$5+1&gt;'Primary Inputs Alt'!$C$17,0,(SUM(OFFSET($I$78,0,AZ$5-$I$5-$A95+1)))*$C148))</f>
        <v>0</v>
      </c>
      <c r="BA202" s="186">
        <f ca="1">IF(BA$5-$I$5&lt;$A95-1," ",IF(BA$5-$I$5+1&gt;'Primary Inputs Alt'!$C$17,0,(SUM(OFFSET($I$78,0,BA$5-$I$5-$A95+1)))*$C148))</f>
        <v>0</v>
      </c>
      <c r="BB202" s="186">
        <f ca="1">IF(BB$5-$I$5&lt;$A95-1," ",IF(BB$5-$I$5+1&gt;'Primary Inputs Alt'!$C$17,0,(SUM(OFFSET($I$78,0,BB$5-$I$5-$A95+1)))*$C148))</f>
        <v>0</v>
      </c>
      <c r="BC202" s="186">
        <f ca="1">IF(BC$5-$I$5&lt;$A95-1," ",IF(BC$5-$I$5+1&gt;'Primary Inputs Alt'!$C$17,0,(SUM(OFFSET($I$78,0,BC$5-$I$5-$A95+1)))*$C148))</f>
        <v>0</v>
      </c>
      <c r="BD202" s="186">
        <f ca="1">IF(BD$5-$I$5&lt;$A95-1," ",IF(BD$5-$I$5+1&gt;'Primary Inputs Alt'!$C$17,0,(SUM(OFFSET($I$78,0,BD$5-$I$5-$A95+1)))*$C148))</f>
        <v>0</v>
      </c>
      <c r="BE202" s="186">
        <f ca="1">IF(BE$5-$I$5&lt;$A95-1," ",IF(BE$5-$I$5+1&gt;'Primary Inputs Alt'!$C$17,0,(SUM(OFFSET($I$78,0,BE$5-$I$5-$A95+1)))*$C148))</f>
        <v>0</v>
      </c>
      <c r="BF202" s="186">
        <f ca="1">IF(BF$5-$I$5&lt;$A95-1," ",IF(BF$5-$I$5+1&gt;'Primary Inputs Alt'!$C$17,0,(SUM(OFFSET($I$78,0,BF$5-$I$5-$A95+1)))*$C148))</f>
        <v>0</v>
      </c>
    </row>
    <row r="203" spans="2:58">
      <c r="B203" s="134" t="s">
        <v>188</v>
      </c>
      <c r="C203" s="134">
        <f t="shared" ca="1" si="7"/>
        <v>0</v>
      </c>
      <c r="I203" s="186" t="str">
        <f ca="1">IF(I$5-$I$5&lt;$A96-1," ",IF(I$5-$I$5+1&gt;'Primary Inputs Alt'!$C$17,0,(SUM(OFFSET($I$78,0,I$5-$I$5-$A96+1)))*$C149))</f>
        <v xml:space="preserve"> </v>
      </c>
      <c r="J203" s="186" t="str">
        <f ca="1">IF(J$5-$I$5&lt;$A96-1," ",IF(J$5-$I$5+1&gt;'Primary Inputs Alt'!$C$17,0,(SUM(OFFSET($I$78,0,J$5-$I$5-$A96+1)))*$C149))</f>
        <v xml:space="preserve"> </v>
      </c>
      <c r="K203" s="186" t="str">
        <f ca="1">IF(K$5-$I$5&lt;$A96-1," ",IF(K$5-$I$5+1&gt;'Primary Inputs Alt'!$C$17,0,(SUM(OFFSET($I$78,0,K$5-$I$5-$A96+1)))*$C149))</f>
        <v xml:space="preserve"> </v>
      </c>
      <c r="L203" s="186" t="str">
        <f ca="1">IF(L$5-$I$5&lt;$A96-1," ",IF(L$5-$I$5+1&gt;'Primary Inputs Alt'!$C$17,0,(SUM(OFFSET($I$78,0,L$5-$I$5-$A96+1)))*$C149))</f>
        <v xml:space="preserve"> </v>
      </c>
      <c r="M203" s="186" t="str">
        <f ca="1">IF(M$5-$I$5&lt;$A96-1," ",IF(M$5-$I$5+1&gt;'Primary Inputs Alt'!$C$17,0,(SUM(OFFSET($I$78,0,M$5-$I$5-$A96+1)))*$C149))</f>
        <v xml:space="preserve"> </v>
      </c>
      <c r="N203" s="186" t="str">
        <f ca="1">IF(N$5-$I$5&lt;$A96-1," ",IF(N$5-$I$5+1&gt;'Primary Inputs Alt'!$C$17,0,(SUM(OFFSET($I$78,0,N$5-$I$5-$A96+1)))*$C149))</f>
        <v xml:space="preserve"> </v>
      </c>
      <c r="O203" s="186" t="str">
        <f ca="1">IF(O$5-$I$5&lt;$A96-1," ",IF(O$5-$I$5+1&gt;'Primary Inputs Alt'!$C$17,0,(SUM(OFFSET($I$78,0,O$5-$I$5-$A96+1)))*$C149))</f>
        <v xml:space="preserve"> </v>
      </c>
      <c r="P203" s="186" t="str">
        <f ca="1">IF(P$5-$I$5&lt;$A96-1," ",IF(P$5-$I$5+1&gt;'Primary Inputs Alt'!$C$17,0,(SUM(OFFSET($I$78,0,P$5-$I$5-$A96+1)))*$C149))</f>
        <v xml:space="preserve"> </v>
      </c>
      <c r="Q203" s="186" t="str">
        <f ca="1">IF(Q$5-$I$5&lt;$A96-1," ",IF(Q$5-$I$5+1&gt;'Primary Inputs Alt'!$C$17,0,(SUM(OFFSET($I$78,0,Q$5-$I$5-$A96+1)))*$C149))</f>
        <v xml:space="preserve"> </v>
      </c>
      <c r="R203" s="186" t="str">
        <f ca="1">IF(R$5-$I$5&lt;$A96-1," ",IF(R$5-$I$5+1&gt;'Primary Inputs Alt'!$C$17,0,(SUM(OFFSET($I$78,0,R$5-$I$5-$A96+1)))*$C149))</f>
        <v xml:space="preserve"> </v>
      </c>
      <c r="S203" s="186" t="str">
        <f ca="1">IF(S$5-$I$5&lt;$A96-1," ",IF(S$5-$I$5+1&gt;'Primary Inputs Alt'!$C$17,0,(SUM(OFFSET($I$78,0,S$5-$I$5-$A96+1)))*$C149))</f>
        <v xml:space="preserve"> </v>
      </c>
      <c r="T203" s="186" t="str">
        <f ca="1">IF(T$5-$I$5&lt;$A96-1," ",IF(T$5-$I$5+1&gt;'Primary Inputs Alt'!$C$17,0,(SUM(OFFSET($I$78,0,T$5-$I$5-$A96+1)))*$C149))</f>
        <v xml:space="preserve"> </v>
      </c>
      <c r="U203" s="186" t="str">
        <f ca="1">IF(U$5-$I$5&lt;$A96-1," ",IF(U$5-$I$5+1&gt;'Primary Inputs Alt'!$C$17,0,(SUM(OFFSET($I$78,0,U$5-$I$5-$A96+1)))*$C149))</f>
        <v xml:space="preserve"> </v>
      </c>
      <c r="V203" s="186" t="str">
        <f ca="1">IF(V$5-$I$5&lt;$A96-1," ",IF(V$5-$I$5+1&gt;'Primary Inputs Alt'!$C$17,0,(SUM(OFFSET($I$78,0,V$5-$I$5-$A96+1)))*$C149))</f>
        <v xml:space="preserve"> </v>
      </c>
      <c r="W203" s="186" t="str">
        <f ca="1">IF(W$5-$I$5&lt;$A96-1," ",IF(W$5-$I$5+1&gt;'Primary Inputs Alt'!$C$17,0,(SUM(OFFSET($I$78,0,W$5-$I$5-$A96+1)))*$C149))</f>
        <v xml:space="preserve"> </v>
      </c>
      <c r="X203" s="186">
        <f ca="1">IF(X$5-$I$5&lt;$A96-1," ",IF(X$5-$I$5+1&gt;'Primary Inputs Alt'!$C$17,0,(SUM(OFFSET($I$78,0,X$5-$I$5-$A96+1)))*$C149))</f>
        <v>0</v>
      </c>
      <c r="Y203" s="186">
        <f ca="1">IF(Y$5-$I$5&lt;$A96-1," ",IF(Y$5-$I$5+1&gt;'Primary Inputs Alt'!$C$17,0,(SUM(OFFSET($I$78,0,Y$5-$I$5-$A96+1)))*$C149))</f>
        <v>0</v>
      </c>
      <c r="Z203" s="186">
        <f ca="1">IF(Z$5-$I$5&lt;$A96-1," ",IF(Z$5-$I$5+1&gt;'Primary Inputs Alt'!$C$17,0,(SUM(OFFSET($I$78,0,Z$5-$I$5-$A96+1)))*$C149))</f>
        <v>0</v>
      </c>
      <c r="AA203" s="186">
        <f ca="1">IF(AA$5-$I$5&lt;$A96-1," ",IF(AA$5-$I$5+1&gt;'Primary Inputs Alt'!$C$17,0,(SUM(OFFSET($I$78,0,AA$5-$I$5-$A96+1)))*$C149))</f>
        <v>0</v>
      </c>
      <c r="AB203" s="186">
        <f ca="1">IF(AB$5-$I$5&lt;$A96-1," ",IF(AB$5-$I$5+1&gt;'Primary Inputs Alt'!$C$17,0,(SUM(OFFSET($I$78,0,AB$5-$I$5-$A96+1)))*$C149))</f>
        <v>0</v>
      </c>
      <c r="AC203" s="186">
        <f ca="1">IF(AC$5-$I$5&lt;$A96-1," ",IF(AC$5-$I$5+1&gt;'Primary Inputs Alt'!$C$17,0,(SUM(OFFSET($I$78,0,AC$5-$I$5-$A96+1)))*$C149))</f>
        <v>0</v>
      </c>
      <c r="AD203" s="186">
        <f ca="1">IF(AD$5-$I$5&lt;$A96-1," ",IF(AD$5-$I$5+1&gt;'Primary Inputs Alt'!$C$17,0,(SUM(OFFSET($I$78,0,AD$5-$I$5-$A96+1)))*$C149))</f>
        <v>0</v>
      </c>
      <c r="AE203" s="186">
        <f ca="1">IF(AE$5-$I$5&lt;$A96-1," ",IF(AE$5-$I$5+1&gt;'Primary Inputs Alt'!$C$17,0,(SUM(OFFSET($I$78,0,AE$5-$I$5-$A96+1)))*$C149))</f>
        <v>0</v>
      </c>
      <c r="AF203" s="186">
        <f ca="1">IF(AF$5-$I$5&lt;$A96-1," ",IF(AF$5-$I$5+1&gt;'Primary Inputs Alt'!$C$17,0,(SUM(OFFSET($I$78,0,AF$5-$I$5-$A96+1)))*$C149))</f>
        <v>0</v>
      </c>
      <c r="AG203" s="186">
        <f ca="1">IF(AG$5-$I$5&lt;$A96-1," ",IF(AG$5-$I$5+1&gt;'Primary Inputs Alt'!$C$17,0,(SUM(OFFSET($I$78,0,AG$5-$I$5-$A96+1)))*$C149))</f>
        <v>0</v>
      </c>
      <c r="AH203" s="186">
        <f ca="1">IF(AH$5-$I$5&lt;$A96-1," ",IF(AH$5-$I$5+1&gt;'Primary Inputs Alt'!$C$17,0,(SUM(OFFSET($I$78,0,AH$5-$I$5-$A96+1)))*$C149))</f>
        <v>0</v>
      </c>
      <c r="AI203" s="186">
        <f ca="1">IF(AI$5-$I$5&lt;$A96-1," ",IF(AI$5-$I$5+1&gt;'Primary Inputs Alt'!$C$17,0,(SUM(OFFSET($I$78,0,AI$5-$I$5-$A96+1)))*$C149))</f>
        <v>0</v>
      </c>
      <c r="AJ203" s="186">
        <f ca="1">IF(AJ$5-$I$5&lt;$A96-1," ",IF(AJ$5-$I$5+1&gt;'Primary Inputs Alt'!$C$17,0,(SUM(OFFSET($I$78,0,AJ$5-$I$5-$A96+1)))*$C149))</f>
        <v>0</v>
      </c>
      <c r="AK203" s="186">
        <f ca="1">IF(AK$5-$I$5&lt;$A96-1," ",IF(AK$5-$I$5+1&gt;'Primary Inputs Alt'!$C$17,0,(SUM(OFFSET($I$78,0,AK$5-$I$5-$A96+1)))*$C149))</f>
        <v>0</v>
      </c>
      <c r="AL203" s="186">
        <f ca="1">IF(AL$5-$I$5&lt;$A96-1," ",IF(AL$5-$I$5+1&gt;'Primary Inputs Alt'!$C$17,0,(SUM(OFFSET($I$78,0,AL$5-$I$5-$A96+1)))*$C149))</f>
        <v>0</v>
      </c>
      <c r="AM203" s="186">
        <f ca="1">IF(AM$5-$I$5&lt;$A96-1," ",IF(AM$5-$I$5+1&gt;'Primary Inputs Alt'!$C$17,0,(SUM(OFFSET($I$78,0,AM$5-$I$5-$A96+1)))*$C149))</f>
        <v>0</v>
      </c>
      <c r="AN203" s="186">
        <f ca="1">IF(AN$5-$I$5&lt;$A96-1," ",IF(AN$5-$I$5+1&gt;'Primary Inputs Alt'!$C$17,0,(SUM(OFFSET($I$78,0,AN$5-$I$5-$A96+1)))*$C149))</f>
        <v>0</v>
      </c>
      <c r="AO203" s="186">
        <f ca="1">IF(AO$5-$I$5&lt;$A96-1," ",IF(AO$5-$I$5+1&gt;'Primary Inputs Alt'!$C$17,0,(SUM(OFFSET($I$78,0,AO$5-$I$5-$A96+1)))*$C149))</f>
        <v>0</v>
      </c>
      <c r="AP203" s="186">
        <f ca="1">IF(AP$5-$I$5&lt;$A96-1," ",IF(AP$5-$I$5+1&gt;'Primary Inputs Alt'!$C$17,0,(SUM(OFFSET($I$78,0,AP$5-$I$5-$A96+1)))*$C149))</f>
        <v>0</v>
      </c>
      <c r="AQ203" s="186">
        <f ca="1">IF(AQ$5-$I$5&lt;$A96-1," ",IF(AQ$5-$I$5+1&gt;'Primary Inputs Alt'!$C$17,0,(SUM(OFFSET($I$78,0,AQ$5-$I$5-$A96+1)))*$C149))</f>
        <v>0</v>
      </c>
      <c r="AR203" s="186">
        <f ca="1">IF(AR$5-$I$5&lt;$A96-1," ",IF(AR$5-$I$5+1&gt;'Primary Inputs Alt'!$C$17,0,(SUM(OFFSET($I$78,0,AR$5-$I$5-$A96+1)))*$C149))</f>
        <v>0</v>
      </c>
      <c r="AS203" s="186">
        <f ca="1">IF(AS$5-$I$5&lt;$A96-1," ",IF(AS$5-$I$5+1&gt;'Primary Inputs Alt'!$C$17,0,(SUM(OFFSET($I$78,0,AS$5-$I$5-$A96+1)))*$C149))</f>
        <v>0</v>
      </c>
      <c r="AT203" s="186">
        <f ca="1">IF(AT$5-$I$5&lt;$A96-1," ",IF(AT$5-$I$5+1&gt;'Primary Inputs Alt'!$C$17,0,(SUM(OFFSET($I$78,0,AT$5-$I$5-$A96+1)))*$C149))</f>
        <v>0</v>
      </c>
      <c r="AU203" s="186">
        <f ca="1">IF(AU$5-$I$5&lt;$A96-1," ",IF(AU$5-$I$5+1&gt;'Primary Inputs Alt'!$C$17,0,(SUM(OFFSET($I$78,0,AU$5-$I$5-$A96+1)))*$C149))</f>
        <v>0</v>
      </c>
      <c r="AV203" s="186">
        <f ca="1">IF(AV$5-$I$5&lt;$A96-1," ",IF(AV$5-$I$5+1&gt;'Primary Inputs Alt'!$C$17,0,(SUM(OFFSET($I$78,0,AV$5-$I$5-$A96+1)))*$C149))</f>
        <v>0</v>
      </c>
      <c r="AW203" s="186">
        <f ca="1">IF(AW$5-$I$5&lt;$A96-1," ",IF(AW$5-$I$5+1&gt;'Primary Inputs Alt'!$C$17,0,(SUM(OFFSET($I$78,0,AW$5-$I$5-$A96+1)))*$C149))</f>
        <v>0</v>
      </c>
      <c r="AX203" s="186">
        <f ca="1">IF(AX$5-$I$5&lt;$A96-1," ",IF(AX$5-$I$5+1&gt;'Primary Inputs Alt'!$C$17,0,(SUM(OFFSET($I$78,0,AX$5-$I$5-$A96+1)))*$C149))</f>
        <v>0</v>
      </c>
      <c r="AY203" s="186">
        <f ca="1">IF(AY$5-$I$5&lt;$A96-1," ",IF(AY$5-$I$5+1&gt;'Primary Inputs Alt'!$C$17,0,(SUM(OFFSET($I$78,0,AY$5-$I$5-$A96+1)))*$C149))</f>
        <v>0</v>
      </c>
      <c r="AZ203" s="186">
        <f ca="1">IF(AZ$5-$I$5&lt;$A96-1," ",IF(AZ$5-$I$5+1&gt;'Primary Inputs Alt'!$C$17,0,(SUM(OFFSET($I$78,0,AZ$5-$I$5-$A96+1)))*$C149))</f>
        <v>0</v>
      </c>
      <c r="BA203" s="186">
        <f ca="1">IF(BA$5-$I$5&lt;$A96-1," ",IF(BA$5-$I$5+1&gt;'Primary Inputs Alt'!$C$17,0,(SUM(OFFSET($I$78,0,BA$5-$I$5-$A96+1)))*$C149))</f>
        <v>0</v>
      </c>
      <c r="BB203" s="186">
        <f ca="1">IF(BB$5-$I$5&lt;$A96-1," ",IF(BB$5-$I$5+1&gt;'Primary Inputs Alt'!$C$17,0,(SUM(OFFSET($I$78,0,BB$5-$I$5-$A96+1)))*$C149))</f>
        <v>0</v>
      </c>
      <c r="BC203" s="186">
        <f ca="1">IF(BC$5-$I$5&lt;$A96-1," ",IF(BC$5-$I$5+1&gt;'Primary Inputs Alt'!$C$17,0,(SUM(OFFSET($I$78,0,BC$5-$I$5-$A96+1)))*$C149))</f>
        <v>0</v>
      </c>
      <c r="BD203" s="186">
        <f ca="1">IF(BD$5-$I$5&lt;$A96-1," ",IF(BD$5-$I$5+1&gt;'Primary Inputs Alt'!$C$17,0,(SUM(OFFSET($I$78,0,BD$5-$I$5-$A96+1)))*$C149))</f>
        <v>0</v>
      </c>
      <c r="BE203" s="186">
        <f ca="1">IF(BE$5-$I$5&lt;$A96-1," ",IF(BE$5-$I$5+1&gt;'Primary Inputs Alt'!$C$17,0,(SUM(OFFSET($I$78,0,BE$5-$I$5-$A96+1)))*$C149))</f>
        <v>0</v>
      </c>
      <c r="BF203" s="186">
        <f ca="1">IF(BF$5-$I$5&lt;$A96-1," ",IF(BF$5-$I$5+1&gt;'Primary Inputs Alt'!$C$17,0,(SUM(OFFSET($I$78,0,BF$5-$I$5-$A96+1)))*$C149))</f>
        <v>0</v>
      </c>
    </row>
    <row r="204" spans="2:58">
      <c r="B204" s="134" t="s">
        <v>189</v>
      </c>
      <c r="C204" s="134">
        <f t="shared" ca="1" si="7"/>
        <v>0</v>
      </c>
      <c r="I204" s="186" t="str">
        <f ca="1">IF(I$5-$I$5&lt;$A97-1," ",IF(I$5-$I$5+1&gt;'Primary Inputs Alt'!$C$17,0,(SUM(OFFSET($I$78,0,I$5-$I$5-$A97+1)))*$C150))</f>
        <v xml:space="preserve"> </v>
      </c>
      <c r="J204" s="186" t="str">
        <f ca="1">IF(J$5-$I$5&lt;$A97-1," ",IF(J$5-$I$5+1&gt;'Primary Inputs Alt'!$C$17,0,(SUM(OFFSET($I$78,0,J$5-$I$5-$A97+1)))*$C150))</f>
        <v xml:space="preserve"> </v>
      </c>
      <c r="K204" s="186" t="str">
        <f ca="1">IF(K$5-$I$5&lt;$A97-1," ",IF(K$5-$I$5+1&gt;'Primary Inputs Alt'!$C$17,0,(SUM(OFFSET($I$78,0,K$5-$I$5-$A97+1)))*$C150))</f>
        <v xml:space="preserve"> </v>
      </c>
      <c r="L204" s="186" t="str">
        <f ca="1">IF(L$5-$I$5&lt;$A97-1," ",IF(L$5-$I$5+1&gt;'Primary Inputs Alt'!$C$17,0,(SUM(OFFSET($I$78,0,L$5-$I$5-$A97+1)))*$C150))</f>
        <v xml:space="preserve"> </v>
      </c>
      <c r="M204" s="186" t="str">
        <f ca="1">IF(M$5-$I$5&lt;$A97-1," ",IF(M$5-$I$5+1&gt;'Primary Inputs Alt'!$C$17,0,(SUM(OFFSET($I$78,0,M$5-$I$5-$A97+1)))*$C150))</f>
        <v xml:space="preserve"> </v>
      </c>
      <c r="N204" s="186" t="str">
        <f ca="1">IF(N$5-$I$5&lt;$A97-1," ",IF(N$5-$I$5+1&gt;'Primary Inputs Alt'!$C$17,0,(SUM(OFFSET($I$78,0,N$5-$I$5-$A97+1)))*$C150))</f>
        <v xml:space="preserve"> </v>
      </c>
      <c r="O204" s="186" t="str">
        <f ca="1">IF(O$5-$I$5&lt;$A97-1," ",IF(O$5-$I$5+1&gt;'Primary Inputs Alt'!$C$17,0,(SUM(OFFSET($I$78,0,O$5-$I$5-$A97+1)))*$C150))</f>
        <v xml:space="preserve"> </v>
      </c>
      <c r="P204" s="186" t="str">
        <f ca="1">IF(P$5-$I$5&lt;$A97-1," ",IF(P$5-$I$5+1&gt;'Primary Inputs Alt'!$C$17,0,(SUM(OFFSET($I$78,0,P$5-$I$5-$A97+1)))*$C150))</f>
        <v xml:space="preserve"> </v>
      </c>
      <c r="Q204" s="186" t="str">
        <f ca="1">IF(Q$5-$I$5&lt;$A97-1," ",IF(Q$5-$I$5+1&gt;'Primary Inputs Alt'!$C$17,0,(SUM(OFFSET($I$78,0,Q$5-$I$5-$A97+1)))*$C150))</f>
        <v xml:space="preserve"> </v>
      </c>
      <c r="R204" s="186" t="str">
        <f ca="1">IF(R$5-$I$5&lt;$A97-1," ",IF(R$5-$I$5+1&gt;'Primary Inputs Alt'!$C$17,0,(SUM(OFFSET($I$78,0,R$5-$I$5-$A97+1)))*$C150))</f>
        <v xml:space="preserve"> </v>
      </c>
      <c r="S204" s="186" t="str">
        <f ca="1">IF(S$5-$I$5&lt;$A97-1," ",IF(S$5-$I$5+1&gt;'Primary Inputs Alt'!$C$17,0,(SUM(OFFSET($I$78,0,S$5-$I$5-$A97+1)))*$C150))</f>
        <v xml:space="preserve"> </v>
      </c>
      <c r="T204" s="186" t="str">
        <f ca="1">IF(T$5-$I$5&lt;$A97-1," ",IF(T$5-$I$5+1&gt;'Primary Inputs Alt'!$C$17,0,(SUM(OFFSET($I$78,0,T$5-$I$5-$A97+1)))*$C150))</f>
        <v xml:space="preserve"> </v>
      </c>
      <c r="U204" s="186" t="str">
        <f ca="1">IF(U$5-$I$5&lt;$A97-1," ",IF(U$5-$I$5+1&gt;'Primary Inputs Alt'!$C$17,0,(SUM(OFFSET($I$78,0,U$5-$I$5-$A97+1)))*$C150))</f>
        <v xml:space="preserve"> </v>
      </c>
      <c r="V204" s="186" t="str">
        <f ca="1">IF(V$5-$I$5&lt;$A97-1," ",IF(V$5-$I$5+1&gt;'Primary Inputs Alt'!$C$17,0,(SUM(OFFSET($I$78,0,V$5-$I$5-$A97+1)))*$C150))</f>
        <v xml:space="preserve"> </v>
      </c>
      <c r="W204" s="186" t="str">
        <f ca="1">IF(W$5-$I$5&lt;$A97-1," ",IF(W$5-$I$5+1&gt;'Primary Inputs Alt'!$C$17,0,(SUM(OFFSET($I$78,0,W$5-$I$5-$A97+1)))*$C150))</f>
        <v xml:space="preserve"> </v>
      </c>
      <c r="X204" s="186" t="str">
        <f ca="1">IF(X$5-$I$5&lt;$A97-1," ",IF(X$5-$I$5+1&gt;'Primary Inputs Alt'!$C$17,0,(SUM(OFFSET($I$78,0,X$5-$I$5-$A97+1)))*$C150))</f>
        <v xml:space="preserve"> </v>
      </c>
      <c r="Y204" s="186">
        <f ca="1">IF(Y$5-$I$5&lt;$A97-1," ",IF(Y$5-$I$5+1&gt;'Primary Inputs Alt'!$C$17,0,(SUM(OFFSET($I$78,0,Y$5-$I$5-$A97+1)))*$C150))</f>
        <v>0</v>
      </c>
      <c r="Z204" s="186">
        <f ca="1">IF(Z$5-$I$5&lt;$A97-1," ",IF(Z$5-$I$5+1&gt;'Primary Inputs Alt'!$C$17,0,(SUM(OFFSET($I$78,0,Z$5-$I$5-$A97+1)))*$C150))</f>
        <v>0</v>
      </c>
      <c r="AA204" s="186">
        <f ca="1">IF(AA$5-$I$5&lt;$A97-1," ",IF(AA$5-$I$5+1&gt;'Primary Inputs Alt'!$C$17,0,(SUM(OFFSET($I$78,0,AA$5-$I$5-$A97+1)))*$C150))</f>
        <v>0</v>
      </c>
      <c r="AB204" s="186">
        <f ca="1">IF(AB$5-$I$5&lt;$A97-1," ",IF(AB$5-$I$5+1&gt;'Primary Inputs Alt'!$C$17,0,(SUM(OFFSET($I$78,0,AB$5-$I$5-$A97+1)))*$C150))</f>
        <v>0</v>
      </c>
      <c r="AC204" s="186">
        <f ca="1">IF(AC$5-$I$5&lt;$A97-1," ",IF(AC$5-$I$5+1&gt;'Primary Inputs Alt'!$C$17,0,(SUM(OFFSET($I$78,0,AC$5-$I$5-$A97+1)))*$C150))</f>
        <v>0</v>
      </c>
      <c r="AD204" s="186">
        <f ca="1">IF(AD$5-$I$5&lt;$A97-1," ",IF(AD$5-$I$5+1&gt;'Primary Inputs Alt'!$C$17,0,(SUM(OFFSET($I$78,0,AD$5-$I$5-$A97+1)))*$C150))</f>
        <v>0</v>
      </c>
      <c r="AE204" s="186">
        <f ca="1">IF(AE$5-$I$5&lt;$A97-1," ",IF(AE$5-$I$5+1&gt;'Primary Inputs Alt'!$C$17,0,(SUM(OFFSET($I$78,0,AE$5-$I$5-$A97+1)))*$C150))</f>
        <v>0</v>
      </c>
      <c r="AF204" s="186">
        <f ca="1">IF(AF$5-$I$5&lt;$A97-1," ",IF(AF$5-$I$5+1&gt;'Primary Inputs Alt'!$C$17,0,(SUM(OFFSET($I$78,0,AF$5-$I$5-$A97+1)))*$C150))</f>
        <v>0</v>
      </c>
      <c r="AG204" s="186">
        <f ca="1">IF(AG$5-$I$5&lt;$A97-1," ",IF(AG$5-$I$5+1&gt;'Primary Inputs Alt'!$C$17,0,(SUM(OFFSET($I$78,0,AG$5-$I$5-$A97+1)))*$C150))</f>
        <v>0</v>
      </c>
      <c r="AH204" s="186">
        <f ca="1">IF(AH$5-$I$5&lt;$A97-1," ",IF(AH$5-$I$5+1&gt;'Primary Inputs Alt'!$C$17,0,(SUM(OFFSET($I$78,0,AH$5-$I$5-$A97+1)))*$C150))</f>
        <v>0</v>
      </c>
      <c r="AI204" s="186">
        <f ca="1">IF(AI$5-$I$5&lt;$A97-1," ",IF(AI$5-$I$5+1&gt;'Primary Inputs Alt'!$C$17,0,(SUM(OFFSET($I$78,0,AI$5-$I$5-$A97+1)))*$C150))</f>
        <v>0</v>
      </c>
      <c r="AJ204" s="186">
        <f ca="1">IF(AJ$5-$I$5&lt;$A97-1," ",IF(AJ$5-$I$5+1&gt;'Primary Inputs Alt'!$C$17,0,(SUM(OFFSET($I$78,0,AJ$5-$I$5-$A97+1)))*$C150))</f>
        <v>0</v>
      </c>
      <c r="AK204" s="186">
        <f ca="1">IF(AK$5-$I$5&lt;$A97-1," ",IF(AK$5-$I$5+1&gt;'Primary Inputs Alt'!$C$17,0,(SUM(OFFSET($I$78,0,AK$5-$I$5-$A97+1)))*$C150))</f>
        <v>0</v>
      </c>
      <c r="AL204" s="186">
        <f ca="1">IF(AL$5-$I$5&lt;$A97-1," ",IF(AL$5-$I$5+1&gt;'Primary Inputs Alt'!$C$17,0,(SUM(OFFSET($I$78,0,AL$5-$I$5-$A97+1)))*$C150))</f>
        <v>0</v>
      </c>
      <c r="AM204" s="186">
        <f ca="1">IF(AM$5-$I$5&lt;$A97-1," ",IF(AM$5-$I$5+1&gt;'Primary Inputs Alt'!$C$17,0,(SUM(OFFSET($I$78,0,AM$5-$I$5-$A97+1)))*$C150))</f>
        <v>0</v>
      </c>
      <c r="AN204" s="186">
        <f ca="1">IF(AN$5-$I$5&lt;$A97-1," ",IF(AN$5-$I$5+1&gt;'Primary Inputs Alt'!$C$17,0,(SUM(OFFSET($I$78,0,AN$5-$I$5-$A97+1)))*$C150))</f>
        <v>0</v>
      </c>
      <c r="AO204" s="186">
        <f ca="1">IF(AO$5-$I$5&lt;$A97-1," ",IF(AO$5-$I$5+1&gt;'Primary Inputs Alt'!$C$17,0,(SUM(OFFSET($I$78,0,AO$5-$I$5-$A97+1)))*$C150))</f>
        <v>0</v>
      </c>
      <c r="AP204" s="186">
        <f ca="1">IF(AP$5-$I$5&lt;$A97-1," ",IF(AP$5-$I$5+1&gt;'Primary Inputs Alt'!$C$17,0,(SUM(OFFSET($I$78,0,AP$5-$I$5-$A97+1)))*$C150))</f>
        <v>0</v>
      </c>
      <c r="AQ204" s="186">
        <f ca="1">IF(AQ$5-$I$5&lt;$A97-1," ",IF(AQ$5-$I$5+1&gt;'Primary Inputs Alt'!$C$17,0,(SUM(OFFSET($I$78,0,AQ$5-$I$5-$A97+1)))*$C150))</f>
        <v>0</v>
      </c>
      <c r="AR204" s="186">
        <f ca="1">IF(AR$5-$I$5&lt;$A97-1," ",IF(AR$5-$I$5+1&gt;'Primary Inputs Alt'!$C$17,0,(SUM(OFFSET($I$78,0,AR$5-$I$5-$A97+1)))*$C150))</f>
        <v>0</v>
      </c>
      <c r="AS204" s="186">
        <f ca="1">IF(AS$5-$I$5&lt;$A97-1," ",IF(AS$5-$I$5+1&gt;'Primary Inputs Alt'!$C$17,0,(SUM(OFFSET($I$78,0,AS$5-$I$5-$A97+1)))*$C150))</f>
        <v>0</v>
      </c>
      <c r="AT204" s="186">
        <f ca="1">IF(AT$5-$I$5&lt;$A97-1," ",IF(AT$5-$I$5+1&gt;'Primary Inputs Alt'!$C$17,0,(SUM(OFFSET($I$78,0,AT$5-$I$5-$A97+1)))*$C150))</f>
        <v>0</v>
      </c>
      <c r="AU204" s="186">
        <f ca="1">IF(AU$5-$I$5&lt;$A97-1," ",IF(AU$5-$I$5+1&gt;'Primary Inputs Alt'!$C$17,0,(SUM(OFFSET($I$78,0,AU$5-$I$5-$A97+1)))*$C150))</f>
        <v>0</v>
      </c>
      <c r="AV204" s="186">
        <f ca="1">IF(AV$5-$I$5&lt;$A97-1," ",IF(AV$5-$I$5+1&gt;'Primary Inputs Alt'!$C$17,0,(SUM(OFFSET($I$78,0,AV$5-$I$5-$A97+1)))*$C150))</f>
        <v>0</v>
      </c>
      <c r="AW204" s="186">
        <f ca="1">IF(AW$5-$I$5&lt;$A97-1," ",IF(AW$5-$I$5+1&gt;'Primary Inputs Alt'!$C$17,0,(SUM(OFFSET($I$78,0,AW$5-$I$5-$A97+1)))*$C150))</f>
        <v>0</v>
      </c>
      <c r="AX204" s="186">
        <f ca="1">IF(AX$5-$I$5&lt;$A97-1," ",IF(AX$5-$I$5+1&gt;'Primary Inputs Alt'!$C$17,0,(SUM(OFFSET($I$78,0,AX$5-$I$5-$A97+1)))*$C150))</f>
        <v>0</v>
      </c>
      <c r="AY204" s="186">
        <f ca="1">IF(AY$5-$I$5&lt;$A97-1," ",IF(AY$5-$I$5+1&gt;'Primary Inputs Alt'!$C$17,0,(SUM(OFFSET($I$78,0,AY$5-$I$5-$A97+1)))*$C150))</f>
        <v>0</v>
      </c>
      <c r="AZ204" s="186">
        <f ca="1">IF(AZ$5-$I$5&lt;$A97-1," ",IF(AZ$5-$I$5+1&gt;'Primary Inputs Alt'!$C$17,0,(SUM(OFFSET($I$78,0,AZ$5-$I$5-$A97+1)))*$C150))</f>
        <v>0</v>
      </c>
      <c r="BA204" s="186">
        <f ca="1">IF(BA$5-$I$5&lt;$A97-1," ",IF(BA$5-$I$5+1&gt;'Primary Inputs Alt'!$C$17,0,(SUM(OFFSET($I$78,0,BA$5-$I$5-$A97+1)))*$C150))</f>
        <v>0</v>
      </c>
      <c r="BB204" s="186">
        <f ca="1">IF(BB$5-$I$5&lt;$A97-1," ",IF(BB$5-$I$5+1&gt;'Primary Inputs Alt'!$C$17,0,(SUM(OFFSET($I$78,0,BB$5-$I$5-$A97+1)))*$C150))</f>
        <v>0</v>
      </c>
      <c r="BC204" s="186">
        <f ca="1">IF(BC$5-$I$5&lt;$A97-1," ",IF(BC$5-$I$5+1&gt;'Primary Inputs Alt'!$C$17,0,(SUM(OFFSET($I$78,0,BC$5-$I$5-$A97+1)))*$C150))</f>
        <v>0</v>
      </c>
      <c r="BD204" s="186">
        <f ca="1">IF(BD$5-$I$5&lt;$A97-1," ",IF(BD$5-$I$5+1&gt;'Primary Inputs Alt'!$C$17,0,(SUM(OFFSET($I$78,0,BD$5-$I$5-$A97+1)))*$C150))</f>
        <v>0</v>
      </c>
      <c r="BE204" s="186">
        <f ca="1">IF(BE$5-$I$5&lt;$A97-1," ",IF(BE$5-$I$5+1&gt;'Primary Inputs Alt'!$C$17,0,(SUM(OFFSET($I$78,0,BE$5-$I$5-$A97+1)))*$C150))</f>
        <v>0</v>
      </c>
      <c r="BF204" s="186">
        <f ca="1">IF(BF$5-$I$5&lt;$A97-1," ",IF(BF$5-$I$5+1&gt;'Primary Inputs Alt'!$C$17,0,(SUM(OFFSET($I$78,0,BF$5-$I$5-$A97+1)))*$C150))</f>
        <v>0</v>
      </c>
    </row>
    <row r="205" spans="2:58">
      <c r="B205" s="134" t="s">
        <v>190</v>
      </c>
      <c r="C205" s="134">
        <f t="shared" ca="1" si="7"/>
        <v>0</v>
      </c>
      <c r="I205" s="186" t="str">
        <f ca="1">IF(I$5-$I$5&lt;$A98-1," ",IF(I$5-$I$5+1&gt;'Primary Inputs Alt'!$C$17,0,(SUM(OFFSET($I$78,0,I$5-$I$5-$A98+1)))*$C151))</f>
        <v xml:space="preserve"> </v>
      </c>
      <c r="J205" s="186" t="str">
        <f ca="1">IF(J$5-$I$5&lt;$A98-1," ",IF(J$5-$I$5+1&gt;'Primary Inputs Alt'!$C$17,0,(SUM(OFFSET($I$78,0,J$5-$I$5-$A98+1)))*$C151))</f>
        <v xml:space="preserve"> </v>
      </c>
      <c r="K205" s="186" t="str">
        <f ca="1">IF(K$5-$I$5&lt;$A98-1," ",IF(K$5-$I$5+1&gt;'Primary Inputs Alt'!$C$17,0,(SUM(OFFSET($I$78,0,K$5-$I$5-$A98+1)))*$C151))</f>
        <v xml:space="preserve"> </v>
      </c>
      <c r="L205" s="186" t="str">
        <f ca="1">IF(L$5-$I$5&lt;$A98-1," ",IF(L$5-$I$5+1&gt;'Primary Inputs Alt'!$C$17,0,(SUM(OFFSET($I$78,0,L$5-$I$5-$A98+1)))*$C151))</f>
        <v xml:space="preserve"> </v>
      </c>
      <c r="M205" s="186" t="str">
        <f ca="1">IF(M$5-$I$5&lt;$A98-1," ",IF(M$5-$I$5+1&gt;'Primary Inputs Alt'!$C$17,0,(SUM(OFFSET($I$78,0,M$5-$I$5-$A98+1)))*$C151))</f>
        <v xml:space="preserve"> </v>
      </c>
      <c r="N205" s="186" t="str">
        <f ca="1">IF(N$5-$I$5&lt;$A98-1," ",IF(N$5-$I$5+1&gt;'Primary Inputs Alt'!$C$17,0,(SUM(OFFSET($I$78,0,N$5-$I$5-$A98+1)))*$C151))</f>
        <v xml:space="preserve"> </v>
      </c>
      <c r="O205" s="186" t="str">
        <f ca="1">IF(O$5-$I$5&lt;$A98-1," ",IF(O$5-$I$5+1&gt;'Primary Inputs Alt'!$C$17,0,(SUM(OFFSET($I$78,0,O$5-$I$5-$A98+1)))*$C151))</f>
        <v xml:space="preserve"> </v>
      </c>
      <c r="P205" s="186" t="str">
        <f ca="1">IF(P$5-$I$5&lt;$A98-1," ",IF(P$5-$I$5+1&gt;'Primary Inputs Alt'!$C$17,0,(SUM(OFFSET($I$78,0,P$5-$I$5-$A98+1)))*$C151))</f>
        <v xml:space="preserve"> </v>
      </c>
      <c r="Q205" s="186" t="str">
        <f ca="1">IF(Q$5-$I$5&lt;$A98-1," ",IF(Q$5-$I$5+1&gt;'Primary Inputs Alt'!$C$17,0,(SUM(OFFSET($I$78,0,Q$5-$I$5-$A98+1)))*$C151))</f>
        <v xml:space="preserve"> </v>
      </c>
      <c r="R205" s="186" t="str">
        <f ca="1">IF(R$5-$I$5&lt;$A98-1," ",IF(R$5-$I$5+1&gt;'Primary Inputs Alt'!$C$17,0,(SUM(OFFSET($I$78,0,R$5-$I$5-$A98+1)))*$C151))</f>
        <v xml:space="preserve"> </v>
      </c>
      <c r="S205" s="186" t="str">
        <f ca="1">IF(S$5-$I$5&lt;$A98-1," ",IF(S$5-$I$5+1&gt;'Primary Inputs Alt'!$C$17,0,(SUM(OFFSET($I$78,0,S$5-$I$5-$A98+1)))*$C151))</f>
        <v xml:space="preserve"> </v>
      </c>
      <c r="T205" s="186" t="str">
        <f ca="1">IF(T$5-$I$5&lt;$A98-1," ",IF(T$5-$I$5+1&gt;'Primary Inputs Alt'!$C$17,0,(SUM(OFFSET($I$78,0,T$5-$I$5-$A98+1)))*$C151))</f>
        <v xml:space="preserve"> </v>
      </c>
      <c r="U205" s="186" t="str">
        <f ca="1">IF(U$5-$I$5&lt;$A98-1," ",IF(U$5-$I$5+1&gt;'Primary Inputs Alt'!$C$17,0,(SUM(OFFSET($I$78,0,U$5-$I$5-$A98+1)))*$C151))</f>
        <v xml:space="preserve"> </v>
      </c>
      <c r="V205" s="186" t="str">
        <f ca="1">IF(V$5-$I$5&lt;$A98-1," ",IF(V$5-$I$5+1&gt;'Primary Inputs Alt'!$C$17,0,(SUM(OFFSET($I$78,0,V$5-$I$5-$A98+1)))*$C151))</f>
        <v xml:space="preserve"> </v>
      </c>
      <c r="W205" s="186" t="str">
        <f ca="1">IF(W$5-$I$5&lt;$A98-1," ",IF(W$5-$I$5+1&gt;'Primary Inputs Alt'!$C$17,0,(SUM(OFFSET($I$78,0,W$5-$I$5-$A98+1)))*$C151))</f>
        <v xml:space="preserve"> </v>
      </c>
      <c r="X205" s="186" t="str">
        <f ca="1">IF(X$5-$I$5&lt;$A98-1," ",IF(X$5-$I$5+1&gt;'Primary Inputs Alt'!$C$17,0,(SUM(OFFSET($I$78,0,X$5-$I$5-$A98+1)))*$C151))</f>
        <v xml:space="preserve"> </v>
      </c>
      <c r="Y205" s="186" t="str">
        <f ca="1">IF(Y$5-$I$5&lt;$A98-1," ",IF(Y$5-$I$5+1&gt;'Primary Inputs Alt'!$C$17,0,(SUM(OFFSET($I$78,0,Y$5-$I$5-$A98+1)))*$C151))</f>
        <v xml:space="preserve"> </v>
      </c>
      <c r="Z205" s="186">
        <f ca="1">IF(Z$5-$I$5&lt;$A98-1," ",IF(Z$5-$I$5+1&gt;'Primary Inputs Alt'!$C$17,0,(SUM(OFFSET($I$78,0,Z$5-$I$5-$A98+1)))*$C151))</f>
        <v>0</v>
      </c>
      <c r="AA205" s="186">
        <f ca="1">IF(AA$5-$I$5&lt;$A98-1," ",IF(AA$5-$I$5+1&gt;'Primary Inputs Alt'!$C$17,0,(SUM(OFFSET($I$78,0,AA$5-$I$5-$A98+1)))*$C151))</f>
        <v>0</v>
      </c>
      <c r="AB205" s="186">
        <f ca="1">IF(AB$5-$I$5&lt;$A98-1," ",IF(AB$5-$I$5+1&gt;'Primary Inputs Alt'!$C$17,0,(SUM(OFFSET($I$78,0,AB$5-$I$5-$A98+1)))*$C151))</f>
        <v>0</v>
      </c>
      <c r="AC205" s="186">
        <f ca="1">IF(AC$5-$I$5&lt;$A98-1," ",IF(AC$5-$I$5+1&gt;'Primary Inputs Alt'!$C$17,0,(SUM(OFFSET($I$78,0,AC$5-$I$5-$A98+1)))*$C151))</f>
        <v>0</v>
      </c>
      <c r="AD205" s="186">
        <f ca="1">IF(AD$5-$I$5&lt;$A98-1," ",IF(AD$5-$I$5+1&gt;'Primary Inputs Alt'!$C$17,0,(SUM(OFFSET($I$78,0,AD$5-$I$5-$A98+1)))*$C151))</f>
        <v>0</v>
      </c>
      <c r="AE205" s="186">
        <f ca="1">IF(AE$5-$I$5&lt;$A98-1," ",IF(AE$5-$I$5+1&gt;'Primary Inputs Alt'!$C$17,0,(SUM(OFFSET($I$78,0,AE$5-$I$5-$A98+1)))*$C151))</f>
        <v>0</v>
      </c>
      <c r="AF205" s="186">
        <f ca="1">IF(AF$5-$I$5&lt;$A98-1," ",IF(AF$5-$I$5+1&gt;'Primary Inputs Alt'!$C$17,0,(SUM(OFFSET($I$78,0,AF$5-$I$5-$A98+1)))*$C151))</f>
        <v>0</v>
      </c>
      <c r="AG205" s="186">
        <f ca="1">IF(AG$5-$I$5&lt;$A98-1," ",IF(AG$5-$I$5+1&gt;'Primary Inputs Alt'!$C$17,0,(SUM(OFFSET($I$78,0,AG$5-$I$5-$A98+1)))*$C151))</f>
        <v>0</v>
      </c>
      <c r="AH205" s="186">
        <f ca="1">IF(AH$5-$I$5&lt;$A98-1," ",IF(AH$5-$I$5+1&gt;'Primary Inputs Alt'!$C$17,0,(SUM(OFFSET($I$78,0,AH$5-$I$5-$A98+1)))*$C151))</f>
        <v>0</v>
      </c>
      <c r="AI205" s="186">
        <f ca="1">IF(AI$5-$I$5&lt;$A98-1," ",IF(AI$5-$I$5+1&gt;'Primary Inputs Alt'!$C$17,0,(SUM(OFFSET($I$78,0,AI$5-$I$5-$A98+1)))*$C151))</f>
        <v>0</v>
      </c>
      <c r="AJ205" s="186">
        <f ca="1">IF(AJ$5-$I$5&lt;$A98-1," ",IF(AJ$5-$I$5+1&gt;'Primary Inputs Alt'!$C$17,0,(SUM(OFFSET($I$78,0,AJ$5-$I$5-$A98+1)))*$C151))</f>
        <v>0</v>
      </c>
      <c r="AK205" s="186">
        <f ca="1">IF(AK$5-$I$5&lt;$A98-1," ",IF(AK$5-$I$5+1&gt;'Primary Inputs Alt'!$C$17,0,(SUM(OFFSET($I$78,0,AK$5-$I$5-$A98+1)))*$C151))</f>
        <v>0</v>
      </c>
      <c r="AL205" s="186">
        <f ca="1">IF(AL$5-$I$5&lt;$A98-1," ",IF(AL$5-$I$5+1&gt;'Primary Inputs Alt'!$C$17,0,(SUM(OFFSET($I$78,0,AL$5-$I$5-$A98+1)))*$C151))</f>
        <v>0</v>
      </c>
      <c r="AM205" s="186">
        <f ca="1">IF(AM$5-$I$5&lt;$A98-1," ",IF(AM$5-$I$5+1&gt;'Primary Inputs Alt'!$C$17,0,(SUM(OFFSET($I$78,0,AM$5-$I$5-$A98+1)))*$C151))</f>
        <v>0</v>
      </c>
      <c r="AN205" s="186">
        <f ca="1">IF(AN$5-$I$5&lt;$A98-1," ",IF(AN$5-$I$5+1&gt;'Primary Inputs Alt'!$C$17,0,(SUM(OFFSET($I$78,0,AN$5-$I$5-$A98+1)))*$C151))</f>
        <v>0</v>
      </c>
      <c r="AO205" s="186">
        <f ca="1">IF(AO$5-$I$5&lt;$A98-1," ",IF(AO$5-$I$5+1&gt;'Primary Inputs Alt'!$C$17,0,(SUM(OFFSET($I$78,0,AO$5-$I$5-$A98+1)))*$C151))</f>
        <v>0</v>
      </c>
      <c r="AP205" s="186">
        <f ca="1">IF(AP$5-$I$5&lt;$A98-1," ",IF(AP$5-$I$5+1&gt;'Primary Inputs Alt'!$C$17,0,(SUM(OFFSET($I$78,0,AP$5-$I$5-$A98+1)))*$C151))</f>
        <v>0</v>
      </c>
      <c r="AQ205" s="186">
        <f ca="1">IF(AQ$5-$I$5&lt;$A98-1," ",IF(AQ$5-$I$5+1&gt;'Primary Inputs Alt'!$C$17,0,(SUM(OFFSET($I$78,0,AQ$5-$I$5-$A98+1)))*$C151))</f>
        <v>0</v>
      </c>
      <c r="AR205" s="186">
        <f ca="1">IF(AR$5-$I$5&lt;$A98-1," ",IF(AR$5-$I$5+1&gt;'Primary Inputs Alt'!$C$17,0,(SUM(OFFSET($I$78,0,AR$5-$I$5-$A98+1)))*$C151))</f>
        <v>0</v>
      </c>
      <c r="AS205" s="186">
        <f ca="1">IF(AS$5-$I$5&lt;$A98-1," ",IF(AS$5-$I$5+1&gt;'Primary Inputs Alt'!$C$17,0,(SUM(OFFSET($I$78,0,AS$5-$I$5-$A98+1)))*$C151))</f>
        <v>0</v>
      </c>
      <c r="AT205" s="186">
        <f ca="1">IF(AT$5-$I$5&lt;$A98-1," ",IF(AT$5-$I$5+1&gt;'Primary Inputs Alt'!$C$17,0,(SUM(OFFSET($I$78,0,AT$5-$I$5-$A98+1)))*$C151))</f>
        <v>0</v>
      </c>
      <c r="AU205" s="186">
        <f ca="1">IF(AU$5-$I$5&lt;$A98-1," ",IF(AU$5-$I$5+1&gt;'Primary Inputs Alt'!$C$17,0,(SUM(OFFSET($I$78,0,AU$5-$I$5-$A98+1)))*$C151))</f>
        <v>0</v>
      </c>
      <c r="AV205" s="186">
        <f ca="1">IF(AV$5-$I$5&lt;$A98-1," ",IF(AV$5-$I$5+1&gt;'Primary Inputs Alt'!$C$17,0,(SUM(OFFSET($I$78,0,AV$5-$I$5-$A98+1)))*$C151))</f>
        <v>0</v>
      </c>
      <c r="AW205" s="186">
        <f ca="1">IF(AW$5-$I$5&lt;$A98-1," ",IF(AW$5-$I$5+1&gt;'Primary Inputs Alt'!$C$17,0,(SUM(OFFSET($I$78,0,AW$5-$I$5-$A98+1)))*$C151))</f>
        <v>0</v>
      </c>
      <c r="AX205" s="186">
        <f ca="1">IF(AX$5-$I$5&lt;$A98-1," ",IF(AX$5-$I$5+1&gt;'Primary Inputs Alt'!$C$17,0,(SUM(OFFSET($I$78,0,AX$5-$I$5-$A98+1)))*$C151))</f>
        <v>0</v>
      </c>
      <c r="AY205" s="186">
        <f ca="1">IF(AY$5-$I$5&lt;$A98-1," ",IF(AY$5-$I$5+1&gt;'Primary Inputs Alt'!$C$17,0,(SUM(OFFSET($I$78,0,AY$5-$I$5-$A98+1)))*$C151))</f>
        <v>0</v>
      </c>
      <c r="AZ205" s="186">
        <f ca="1">IF(AZ$5-$I$5&lt;$A98-1," ",IF(AZ$5-$I$5+1&gt;'Primary Inputs Alt'!$C$17,0,(SUM(OFFSET($I$78,0,AZ$5-$I$5-$A98+1)))*$C151))</f>
        <v>0</v>
      </c>
      <c r="BA205" s="186">
        <f ca="1">IF(BA$5-$I$5&lt;$A98-1," ",IF(BA$5-$I$5+1&gt;'Primary Inputs Alt'!$C$17,0,(SUM(OFFSET($I$78,0,BA$5-$I$5-$A98+1)))*$C151))</f>
        <v>0</v>
      </c>
      <c r="BB205" s="186">
        <f ca="1">IF(BB$5-$I$5&lt;$A98-1," ",IF(BB$5-$I$5+1&gt;'Primary Inputs Alt'!$C$17,0,(SUM(OFFSET($I$78,0,BB$5-$I$5-$A98+1)))*$C151))</f>
        <v>0</v>
      </c>
      <c r="BC205" s="186">
        <f ca="1">IF(BC$5-$I$5&lt;$A98-1," ",IF(BC$5-$I$5+1&gt;'Primary Inputs Alt'!$C$17,0,(SUM(OFFSET($I$78,0,BC$5-$I$5-$A98+1)))*$C151))</f>
        <v>0</v>
      </c>
      <c r="BD205" s="186">
        <f ca="1">IF(BD$5-$I$5&lt;$A98-1," ",IF(BD$5-$I$5+1&gt;'Primary Inputs Alt'!$C$17,0,(SUM(OFFSET($I$78,0,BD$5-$I$5-$A98+1)))*$C151))</f>
        <v>0</v>
      </c>
      <c r="BE205" s="186">
        <f ca="1">IF(BE$5-$I$5&lt;$A98-1," ",IF(BE$5-$I$5+1&gt;'Primary Inputs Alt'!$C$17,0,(SUM(OFFSET($I$78,0,BE$5-$I$5-$A98+1)))*$C151))</f>
        <v>0</v>
      </c>
      <c r="BF205" s="186">
        <f ca="1">IF(BF$5-$I$5&lt;$A98-1," ",IF(BF$5-$I$5+1&gt;'Primary Inputs Alt'!$C$17,0,(SUM(OFFSET($I$78,0,BF$5-$I$5-$A98+1)))*$C151))</f>
        <v>0</v>
      </c>
    </row>
    <row r="206" spans="2:58">
      <c r="B206" s="134" t="s">
        <v>191</v>
      </c>
      <c r="C206" s="134">
        <f t="shared" ca="1" si="7"/>
        <v>0</v>
      </c>
      <c r="I206" s="186" t="str">
        <f ca="1">IF(I$5-$I$5&lt;$A99-1," ",IF(I$5-$I$5+1&gt;'Primary Inputs Alt'!$C$17,0,(SUM(OFFSET($I$78,0,I$5-$I$5-$A99+1)))*$C152))</f>
        <v xml:space="preserve"> </v>
      </c>
      <c r="J206" s="186" t="str">
        <f ca="1">IF(J$5-$I$5&lt;$A99-1," ",IF(J$5-$I$5+1&gt;'Primary Inputs Alt'!$C$17,0,(SUM(OFFSET($I$78,0,J$5-$I$5-$A99+1)))*$C152))</f>
        <v xml:space="preserve"> </v>
      </c>
      <c r="K206" s="186" t="str">
        <f ca="1">IF(K$5-$I$5&lt;$A99-1," ",IF(K$5-$I$5+1&gt;'Primary Inputs Alt'!$C$17,0,(SUM(OFFSET($I$78,0,K$5-$I$5-$A99+1)))*$C152))</f>
        <v xml:space="preserve"> </v>
      </c>
      <c r="L206" s="186" t="str">
        <f ca="1">IF(L$5-$I$5&lt;$A99-1," ",IF(L$5-$I$5+1&gt;'Primary Inputs Alt'!$C$17,0,(SUM(OFFSET($I$78,0,L$5-$I$5-$A99+1)))*$C152))</f>
        <v xml:space="preserve"> </v>
      </c>
      <c r="M206" s="186" t="str">
        <f ca="1">IF(M$5-$I$5&lt;$A99-1," ",IF(M$5-$I$5+1&gt;'Primary Inputs Alt'!$C$17,0,(SUM(OFFSET($I$78,0,M$5-$I$5-$A99+1)))*$C152))</f>
        <v xml:space="preserve"> </v>
      </c>
      <c r="N206" s="186" t="str">
        <f ca="1">IF(N$5-$I$5&lt;$A99-1," ",IF(N$5-$I$5+1&gt;'Primary Inputs Alt'!$C$17,0,(SUM(OFFSET($I$78,0,N$5-$I$5-$A99+1)))*$C152))</f>
        <v xml:space="preserve"> </v>
      </c>
      <c r="O206" s="186" t="str">
        <f ca="1">IF(O$5-$I$5&lt;$A99-1," ",IF(O$5-$I$5+1&gt;'Primary Inputs Alt'!$C$17,0,(SUM(OFFSET($I$78,0,O$5-$I$5-$A99+1)))*$C152))</f>
        <v xml:space="preserve"> </v>
      </c>
      <c r="P206" s="186" t="str">
        <f ca="1">IF(P$5-$I$5&lt;$A99-1," ",IF(P$5-$I$5+1&gt;'Primary Inputs Alt'!$C$17,0,(SUM(OFFSET($I$78,0,P$5-$I$5-$A99+1)))*$C152))</f>
        <v xml:space="preserve"> </v>
      </c>
      <c r="Q206" s="186" t="str">
        <f ca="1">IF(Q$5-$I$5&lt;$A99-1," ",IF(Q$5-$I$5+1&gt;'Primary Inputs Alt'!$C$17,0,(SUM(OFFSET($I$78,0,Q$5-$I$5-$A99+1)))*$C152))</f>
        <v xml:space="preserve"> </v>
      </c>
      <c r="R206" s="186" t="str">
        <f ca="1">IF(R$5-$I$5&lt;$A99-1," ",IF(R$5-$I$5+1&gt;'Primary Inputs Alt'!$C$17,0,(SUM(OFFSET($I$78,0,R$5-$I$5-$A99+1)))*$C152))</f>
        <v xml:space="preserve"> </v>
      </c>
      <c r="S206" s="186" t="str">
        <f ca="1">IF(S$5-$I$5&lt;$A99-1," ",IF(S$5-$I$5+1&gt;'Primary Inputs Alt'!$C$17,0,(SUM(OFFSET($I$78,0,S$5-$I$5-$A99+1)))*$C152))</f>
        <v xml:space="preserve"> </v>
      </c>
      <c r="T206" s="186" t="str">
        <f ca="1">IF(T$5-$I$5&lt;$A99-1," ",IF(T$5-$I$5+1&gt;'Primary Inputs Alt'!$C$17,0,(SUM(OFFSET($I$78,0,T$5-$I$5-$A99+1)))*$C152))</f>
        <v xml:space="preserve"> </v>
      </c>
      <c r="U206" s="186" t="str">
        <f ca="1">IF(U$5-$I$5&lt;$A99-1," ",IF(U$5-$I$5+1&gt;'Primary Inputs Alt'!$C$17,0,(SUM(OFFSET($I$78,0,U$5-$I$5-$A99+1)))*$C152))</f>
        <v xml:space="preserve"> </v>
      </c>
      <c r="V206" s="186" t="str">
        <f ca="1">IF(V$5-$I$5&lt;$A99-1," ",IF(V$5-$I$5+1&gt;'Primary Inputs Alt'!$C$17,0,(SUM(OFFSET($I$78,0,V$5-$I$5-$A99+1)))*$C152))</f>
        <v xml:space="preserve"> </v>
      </c>
      <c r="W206" s="186" t="str">
        <f ca="1">IF(W$5-$I$5&lt;$A99-1," ",IF(W$5-$I$5+1&gt;'Primary Inputs Alt'!$C$17,0,(SUM(OFFSET($I$78,0,W$5-$I$5-$A99+1)))*$C152))</f>
        <v xml:space="preserve"> </v>
      </c>
      <c r="X206" s="186" t="str">
        <f ca="1">IF(X$5-$I$5&lt;$A99-1," ",IF(X$5-$I$5+1&gt;'Primary Inputs Alt'!$C$17,0,(SUM(OFFSET($I$78,0,X$5-$I$5-$A99+1)))*$C152))</f>
        <v xml:space="preserve"> </v>
      </c>
      <c r="Y206" s="186" t="str">
        <f ca="1">IF(Y$5-$I$5&lt;$A99-1," ",IF(Y$5-$I$5+1&gt;'Primary Inputs Alt'!$C$17,0,(SUM(OFFSET($I$78,0,Y$5-$I$5-$A99+1)))*$C152))</f>
        <v xml:space="preserve"> </v>
      </c>
      <c r="Z206" s="186" t="str">
        <f ca="1">IF(Z$5-$I$5&lt;$A99-1," ",IF(Z$5-$I$5+1&gt;'Primary Inputs Alt'!$C$17,0,(SUM(OFFSET($I$78,0,Z$5-$I$5-$A99+1)))*$C152))</f>
        <v xml:space="preserve"> </v>
      </c>
      <c r="AA206" s="186">
        <f ca="1">IF(AA$5-$I$5&lt;$A99-1," ",IF(AA$5-$I$5+1&gt;'Primary Inputs Alt'!$C$17,0,(SUM(OFFSET($I$78,0,AA$5-$I$5-$A99+1)))*$C152))</f>
        <v>0</v>
      </c>
      <c r="AB206" s="186">
        <f ca="1">IF(AB$5-$I$5&lt;$A99-1," ",IF(AB$5-$I$5+1&gt;'Primary Inputs Alt'!$C$17,0,(SUM(OFFSET($I$78,0,AB$5-$I$5-$A99+1)))*$C152))</f>
        <v>0</v>
      </c>
      <c r="AC206" s="186">
        <f ca="1">IF(AC$5-$I$5&lt;$A99-1," ",IF(AC$5-$I$5+1&gt;'Primary Inputs Alt'!$C$17,0,(SUM(OFFSET($I$78,0,AC$5-$I$5-$A99+1)))*$C152))</f>
        <v>0</v>
      </c>
      <c r="AD206" s="186">
        <f ca="1">IF(AD$5-$I$5&lt;$A99-1," ",IF(AD$5-$I$5+1&gt;'Primary Inputs Alt'!$C$17,0,(SUM(OFFSET($I$78,0,AD$5-$I$5-$A99+1)))*$C152))</f>
        <v>0</v>
      </c>
      <c r="AE206" s="186">
        <f ca="1">IF(AE$5-$I$5&lt;$A99-1," ",IF(AE$5-$I$5+1&gt;'Primary Inputs Alt'!$C$17,0,(SUM(OFFSET($I$78,0,AE$5-$I$5-$A99+1)))*$C152))</f>
        <v>0</v>
      </c>
      <c r="AF206" s="186">
        <f ca="1">IF(AF$5-$I$5&lt;$A99-1," ",IF(AF$5-$I$5+1&gt;'Primary Inputs Alt'!$C$17,0,(SUM(OFFSET($I$78,0,AF$5-$I$5-$A99+1)))*$C152))</f>
        <v>0</v>
      </c>
      <c r="AG206" s="186">
        <f ca="1">IF(AG$5-$I$5&lt;$A99-1," ",IF(AG$5-$I$5+1&gt;'Primary Inputs Alt'!$C$17,0,(SUM(OFFSET($I$78,0,AG$5-$I$5-$A99+1)))*$C152))</f>
        <v>0</v>
      </c>
      <c r="AH206" s="186">
        <f ca="1">IF(AH$5-$I$5&lt;$A99-1," ",IF(AH$5-$I$5+1&gt;'Primary Inputs Alt'!$C$17,0,(SUM(OFFSET($I$78,0,AH$5-$I$5-$A99+1)))*$C152))</f>
        <v>0</v>
      </c>
      <c r="AI206" s="186">
        <f ca="1">IF(AI$5-$I$5&lt;$A99-1," ",IF(AI$5-$I$5+1&gt;'Primary Inputs Alt'!$C$17,0,(SUM(OFFSET($I$78,0,AI$5-$I$5-$A99+1)))*$C152))</f>
        <v>0</v>
      </c>
      <c r="AJ206" s="186">
        <f ca="1">IF(AJ$5-$I$5&lt;$A99-1," ",IF(AJ$5-$I$5+1&gt;'Primary Inputs Alt'!$C$17,0,(SUM(OFFSET($I$78,0,AJ$5-$I$5-$A99+1)))*$C152))</f>
        <v>0</v>
      </c>
      <c r="AK206" s="186">
        <f ca="1">IF(AK$5-$I$5&lt;$A99-1," ",IF(AK$5-$I$5+1&gt;'Primary Inputs Alt'!$C$17,0,(SUM(OFFSET($I$78,0,AK$5-$I$5-$A99+1)))*$C152))</f>
        <v>0</v>
      </c>
      <c r="AL206" s="186">
        <f ca="1">IF(AL$5-$I$5&lt;$A99-1," ",IF(AL$5-$I$5+1&gt;'Primary Inputs Alt'!$C$17,0,(SUM(OFFSET($I$78,0,AL$5-$I$5-$A99+1)))*$C152))</f>
        <v>0</v>
      </c>
      <c r="AM206" s="186">
        <f ca="1">IF(AM$5-$I$5&lt;$A99-1," ",IF(AM$5-$I$5+1&gt;'Primary Inputs Alt'!$C$17,0,(SUM(OFFSET($I$78,0,AM$5-$I$5-$A99+1)))*$C152))</f>
        <v>0</v>
      </c>
      <c r="AN206" s="186">
        <f ca="1">IF(AN$5-$I$5&lt;$A99-1," ",IF(AN$5-$I$5+1&gt;'Primary Inputs Alt'!$C$17,0,(SUM(OFFSET($I$78,0,AN$5-$I$5-$A99+1)))*$C152))</f>
        <v>0</v>
      </c>
      <c r="AO206" s="186">
        <f ca="1">IF(AO$5-$I$5&lt;$A99-1," ",IF(AO$5-$I$5+1&gt;'Primary Inputs Alt'!$C$17,0,(SUM(OFFSET($I$78,0,AO$5-$I$5-$A99+1)))*$C152))</f>
        <v>0</v>
      </c>
      <c r="AP206" s="186">
        <f ca="1">IF(AP$5-$I$5&lt;$A99-1," ",IF(AP$5-$I$5+1&gt;'Primary Inputs Alt'!$C$17,0,(SUM(OFFSET($I$78,0,AP$5-$I$5-$A99+1)))*$C152))</f>
        <v>0</v>
      </c>
      <c r="AQ206" s="186">
        <f ca="1">IF(AQ$5-$I$5&lt;$A99-1," ",IF(AQ$5-$I$5+1&gt;'Primary Inputs Alt'!$C$17,0,(SUM(OFFSET($I$78,0,AQ$5-$I$5-$A99+1)))*$C152))</f>
        <v>0</v>
      </c>
      <c r="AR206" s="186">
        <f ca="1">IF(AR$5-$I$5&lt;$A99-1," ",IF(AR$5-$I$5+1&gt;'Primary Inputs Alt'!$C$17,0,(SUM(OFFSET($I$78,0,AR$5-$I$5-$A99+1)))*$C152))</f>
        <v>0</v>
      </c>
      <c r="AS206" s="186">
        <f ca="1">IF(AS$5-$I$5&lt;$A99-1," ",IF(AS$5-$I$5+1&gt;'Primary Inputs Alt'!$C$17,0,(SUM(OFFSET($I$78,0,AS$5-$I$5-$A99+1)))*$C152))</f>
        <v>0</v>
      </c>
      <c r="AT206" s="186">
        <f ca="1">IF(AT$5-$I$5&lt;$A99-1," ",IF(AT$5-$I$5+1&gt;'Primary Inputs Alt'!$C$17,0,(SUM(OFFSET($I$78,0,AT$5-$I$5-$A99+1)))*$C152))</f>
        <v>0</v>
      </c>
      <c r="AU206" s="186">
        <f ca="1">IF(AU$5-$I$5&lt;$A99-1," ",IF(AU$5-$I$5+1&gt;'Primary Inputs Alt'!$C$17,0,(SUM(OFFSET($I$78,0,AU$5-$I$5-$A99+1)))*$C152))</f>
        <v>0</v>
      </c>
      <c r="AV206" s="186">
        <f ca="1">IF(AV$5-$I$5&lt;$A99-1," ",IF(AV$5-$I$5+1&gt;'Primary Inputs Alt'!$C$17,0,(SUM(OFFSET($I$78,0,AV$5-$I$5-$A99+1)))*$C152))</f>
        <v>0</v>
      </c>
      <c r="AW206" s="186">
        <f ca="1">IF(AW$5-$I$5&lt;$A99-1," ",IF(AW$5-$I$5+1&gt;'Primary Inputs Alt'!$C$17,0,(SUM(OFFSET($I$78,0,AW$5-$I$5-$A99+1)))*$C152))</f>
        <v>0</v>
      </c>
      <c r="AX206" s="186">
        <f ca="1">IF(AX$5-$I$5&lt;$A99-1," ",IF(AX$5-$I$5+1&gt;'Primary Inputs Alt'!$C$17,0,(SUM(OFFSET($I$78,0,AX$5-$I$5-$A99+1)))*$C152))</f>
        <v>0</v>
      </c>
      <c r="AY206" s="186">
        <f ca="1">IF(AY$5-$I$5&lt;$A99-1," ",IF(AY$5-$I$5+1&gt;'Primary Inputs Alt'!$C$17,0,(SUM(OFFSET($I$78,0,AY$5-$I$5-$A99+1)))*$C152))</f>
        <v>0</v>
      </c>
      <c r="AZ206" s="186">
        <f ca="1">IF(AZ$5-$I$5&lt;$A99-1," ",IF(AZ$5-$I$5+1&gt;'Primary Inputs Alt'!$C$17,0,(SUM(OFFSET($I$78,0,AZ$5-$I$5-$A99+1)))*$C152))</f>
        <v>0</v>
      </c>
      <c r="BA206" s="186">
        <f ca="1">IF(BA$5-$I$5&lt;$A99-1," ",IF(BA$5-$I$5+1&gt;'Primary Inputs Alt'!$C$17,0,(SUM(OFFSET($I$78,0,BA$5-$I$5-$A99+1)))*$C152))</f>
        <v>0</v>
      </c>
      <c r="BB206" s="186">
        <f ca="1">IF(BB$5-$I$5&lt;$A99-1," ",IF(BB$5-$I$5+1&gt;'Primary Inputs Alt'!$C$17,0,(SUM(OFFSET($I$78,0,BB$5-$I$5-$A99+1)))*$C152))</f>
        <v>0</v>
      </c>
      <c r="BC206" s="186">
        <f ca="1">IF(BC$5-$I$5&lt;$A99-1," ",IF(BC$5-$I$5+1&gt;'Primary Inputs Alt'!$C$17,0,(SUM(OFFSET($I$78,0,BC$5-$I$5-$A99+1)))*$C152))</f>
        <v>0</v>
      </c>
      <c r="BD206" s="186">
        <f ca="1">IF(BD$5-$I$5&lt;$A99-1," ",IF(BD$5-$I$5+1&gt;'Primary Inputs Alt'!$C$17,0,(SUM(OFFSET($I$78,0,BD$5-$I$5-$A99+1)))*$C152))</f>
        <v>0</v>
      </c>
      <c r="BE206" s="186">
        <f ca="1">IF(BE$5-$I$5&lt;$A99-1," ",IF(BE$5-$I$5+1&gt;'Primary Inputs Alt'!$C$17,0,(SUM(OFFSET($I$78,0,BE$5-$I$5-$A99+1)))*$C152))</f>
        <v>0</v>
      </c>
      <c r="BF206" s="186">
        <f ca="1">IF(BF$5-$I$5&lt;$A99-1," ",IF(BF$5-$I$5+1&gt;'Primary Inputs Alt'!$C$17,0,(SUM(OFFSET($I$78,0,BF$5-$I$5-$A99+1)))*$C152))</f>
        <v>0</v>
      </c>
    </row>
    <row r="207" spans="2:58">
      <c r="B207" s="134" t="s">
        <v>192</v>
      </c>
      <c r="C207" s="134">
        <f t="shared" ca="1" si="7"/>
        <v>0</v>
      </c>
      <c r="I207" s="186" t="str">
        <f ca="1">IF(I$5-$I$5&lt;$A100-1," ",IF(I$5-$I$5+1&gt;'Primary Inputs Alt'!$C$17,0,(SUM(OFFSET($I$78,0,I$5-$I$5-$A100+1)))*$C153))</f>
        <v xml:space="preserve"> </v>
      </c>
      <c r="J207" s="186" t="str">
        <f ca="1">IF(J$5-$I$5&lt;$A100-1," ",IF(J$5-$I$5+1&gt;'Primary Inputs Alt'!$C$17,0,(SUM(OFFSET($I$78,0,J$5-$I$5-$A100+1)))*$C153))</f>
        <v xml:space="preserve"> </v>
      </c>
      <c r="K207" s="186" t="str">
        <f ca="1">IF(K$5-$I$5&lt;$A100-1," ",IF(K$5-$I$5+1&gt;'Primary Inputs Alt'!$C$17,0,(SUM(OFFSET($I$78,0,K$5-$I$5-$A100+1)))*$C153))</f>
        <v xml:space="preserve"> </v>
      </c>
      <c r="L207" s="186" t="str">
        <f ca="1">IF(L$5-$I$5&lt;$A100-1," ",IF(L$5-$I$5+1&gt;'Primary Inputs Alt'!$C$17,0,(SUM(OFFSET($I$78,0,L$5-$I$5-$A100+1)))*$C153))</f>
        <v xml:space="preserve"> </v>
      </c>
      <c r="M207" s="186" t="str">
        <f ca="1">IF(M$5-$I$5&lt;$A100-1," ",IF(M$5-$I$5+1&gt;'Primary Inputs Alt'!$C$17,0,(SUM(OFFSET($I$78,0,M$5-$I$5-$A100+1)))*$C153))</f>
        <v xml:space="preserve"> </v>
      </c>
      <c r="N207" s="186" t="str">
        <f ca="1">IF(N$5-$I$5&lt;$A100-1," ",IF(N$5-$I$5+1&gt;'Primary Inputs Alt'!$C$17,0,(SUM(OFFSET($I$78,0,N$5-$I$5-$A100+1)))*$C153))</f>
        <v xml:space="preserve"> </v>
      </c>
      <c r="O207" s="186" t="str">
        <f ca="1">IF(O$5-$I$5&lt;$A100-1," ",IF(O$5-$I$5+1&gt;'Primary Inputs Alt'!$C$17,0,(SUM(OFFSET($I$78,0,O$5-$I$5-$A100+1)))*$C153))</f>
        <v xml:space="preserve"> </v>
      </c>
      <c r="P207" s="186" t="str">
        <f ca="1">IF(P$5-$I$5&lt;$A100-1," ",IF(P$5-$I$5+1&gt;'Primary Inputs Alt'!$C$17,0,(SUM(OFFSET($I$78,0,P$5-$I$5-$A100+1)))*$C153))</f>
        <v xml:space="preserve"> </v>
      </c>
      <c r="Q207" s="186" t="str">
        <f ca="1">IF(Q$5-$I$5&lt;$A100-1," ",IF(Q$5-$I$5+1&gt;'Primary Inputs Alt'!$C$17,0,(SUM(OFFSET($I$78,0,Q$5-$I$5-$A100+1)))*$C153))</f>
        <v xml:space="preserve"> </v>
      </c>
      <c r="R207" s="186" t="str">
        <f ca="1">IF(R$5-$I$5&lt;$A100-1," ",IF(R$5-$I$5+1&gt;'Primary Inputs Alt'!$C$17,0,(SUM(OFFSET($I$78,0,R$5-$I$5-$A100+1)))*$C153))</f>
        <v xml:space="preserve"> </v>
      </c>
      <c r="S207" s="186" t="str">
        <f ca="1">IF(S$5-$I$5&lt;$A100-1," ",IF(S$5-$I$5+1&gt;'Primary Inputs Alt'!$C$17,0,(SUM(OFFSET($I$78,0,S$5-$I$5-$A100+1)))*$C153))</f>
        <v xml:space="preserve"> </v>
      </c>
      <c r="T207" s="186" t="str">
        <f ca="1">IF(T$5-$I$5&lt;$A100-1," ",IF(T$5-$I$5+1&gt;'Primary Inputs Alt'!$C$17,0,(SUM(OFFSET($I$78,0,T$5-$I$5-$A100+1)))*$C153))</f>
        <v xml:space="preserve"> </v>
      </c>
      <c r="U207" s="186" t="str">
        <f ca="1">IF(U$5-$I$5&lt;$A100-1," ",IF(U$5-$I$5+1&gt;'Primary Inputs Alt'!$C$17,0,(SUM(OFFSET($I$78,0,U$5-$I$5-$A100+1)))*$C153))</f>
        <v xml:space="preserve"> </v>
      </c>
      <c r="V207" s="186" t="str">
        <f ca="1">IF(V$5-$I$5&lt;$A100-1," ",IF(V$5-$I$5+1&gt;'Primary Inputs Alt'!$C$17,0,(SUM(OFFSET($I$78,0,V$5-$I$5-$A100+1)))*$C153))</f>
        <v xml:space="preserve"> </v>
      </c>
      <c r="W207" s="186" t="str">
        <f ca="1">IF(W$5-$I$5&lt;$A100-1," ",IF(W$5-$I$5+1&gt;'Primary Inputs Alt'!$C$17,0,(SUM(OFFSET($I$78,0,W$5-$I$5-$A100+1)))*$C153))</f>
        <v xml:space="preserve"> </v>
      </c>
      <c r="X207" s="186" t="str">
        <f ca="1">IF(X$5-$I$5&lt;$A100-1," ",IF(X$5-$I$5+1&gt;'Primary Inputs Alt'!$C$17,0,(SUM(OFFSET($I$78,0,X$5-$I$5-$A100+1)))*$C153))</f>
        <v xml:space="preserve"> </v>
      </c>
      <c r="Y207" s="186" t="str">
        <f ca="1">IF(Y$5-$I$5&lt;$A100-1," ",IF(Y$5-$I$5+1&gt;'Primary Inputs Alt'!$C$17,0,(SUM(OFFSET($I$78,0,Y$5-$I$5-$A100+1)))*$C153))</f>
        <v xml:space="preserve"> </v>
      </c>
      <c r="Z207" s="186" t="str">
        <f ca="1">IF(Z$5-$I$5&lt;$A100-1," ",IF(Z$5-$I$5+1&gt;'Primary Inputs Alt'!$C$17,0,(SUM(OFFSET($I$78,0,Z$5-$I$5-$A100+1)))*$C153))</f>
        <v xml:space="preserve"> </v>
      </c>
      <c r="AA207" s="186" t="str">
        <f ca="1">IF(AA$5-$I$5&lt;$A100-1," ",IF(AA$5-$I$5+1&gt;'Primary Inputs Alt'!$C$17,0,(SUM(OFFSET($I$78,0,AA$5-$I$5-$A100+1)))*$C153))</f>
        <v xml:space="preserve"> </v>
      </c>
      <c r="AB207" s="186">
        <f ca="1">IF(AB$5-$I$5&lt;$A100-1," ",IF(AB$5-$I$5+1&gt;'Primary Inputs Alt'!$C$17,0,(SUM(OFFSET($I$78,0,AB$5-$I$5-$A100+1)))*$C153))</f>
        <v>0</v>
      </c>
      <c r="AC207" s="186">
        <f ca="1">IF(AC$5-$I$5&lt;$A100-1," ",IF(AC$5-$I$5+1&gt;'Primary Inputs Alt'!$C$17,0,(SUM(OFFSET($I$78,0,AC$5-$I$5-$A100+1)))*$C153))</f>
        <v>0</v>
      </c>
      <c r="AD207" s="186">
        <f ca="1">IF(AD$5-$I$5&lt;$A100-1," ",IF(AD$5-$I$5+1&gt;'Primary Inputs Alt'!$C$17,0,(SUM(OFFSET($I$78,0,AD$5-$I$5-$A100+1)))*$C153))</f>
        <v>0</v>
      </c>
      <c r="AE207" s="186">
        <f ca="1">IF(AE$5-$I$5&lt;$A100-1," ",IF(AE$5-$I$5+1&gt;'Primary Inputs Alt'!$C$17,0,(SUM(OFFSET($I$78,0,AE$5-$I$5-$A100+1)))*$C153))</f>
        <v>0</v>
      </c>
      <c r="AF207" s="186">
        <f ca="1">IF(AF$5-$I$5&lt;$A100-1," ",IF(AF$5-$I$5+1&gt;'Primary Inputs Alt'!$C$17,0,(SUM(OFFSET($I$78,0,AF$5-$I$5-$A100+1)))*$C153))</f>
        <v>0</v>
      </c>
      <c r="AG207" s="186">
        <f ca="1">IF(AG$5-$I$5&lt;$A100-1," ",IF(AG$5-$I$5+1&gt;'Primary Inputs Alt'!$C$17,0,(SUM(OFFSET($I$78,0,AG$5-$I$5-$A100+1)))*$C153))</f>
        <v>0</v>
      </c>
      <c r="AH207" s="186">
        <f ca="1">IF(AH$5-$I$5&lt;$A100-1," ",IF(AH$5-$I$5+1&gt;'Primary Inputs Alt'!$C$17,0,(SUM(OFFSET($I$78,0,AH$5-$I$5-$A100+1)))*$C153))</f>
        <v>0</v>
      </c>
      <c r="AI207" s="186">
        <f ca="1">IF(AI$5-$I$5&lt;$A100-1," ",IF(AI$5-$I$5+1&gt;'Primary Inputs Alt'!$C$17,0,(SUM(OFFSET($I$78,0,AI$5-$I$5-$A100+1)))*$C153))</f>
        <v>0</v>
      </c>
      <c r="AJ207" s="186">
        <f ca="1">IF(AJ$5-$I$5&lt;$A100-1," ",IF(AJ$5-$I$5+1&gt;'Primary Inputs Alt'!$C$17,0,(SUM(OFFSET($I$78,0,AJ$5-$I$5-$A100+1)))*$C153))</f>
        <v>0</v>
      </c>
      <c r="AK207" s="186">
        <f ca="1">IF(AK$5-$I$5&lt;$A100-1," ",IF(AK$5-$I$5+1&gt;'Primary Inputs Alt'!$C$17,0,(SUM(OFFSET($I$78,0,AK$5-$I$5-$A100+1)))*$C153))</f>
        <v>0</v>
      </c>
      <c r="AL207" s="186">
        <f ca="1">IF(AL$5-$I$5&lt;$A100-1," ",IF(AL$5-$I$5+1&gt;'Primary Inputs Alt'!$C$17,0,(SUM(OFFSET($I$78,0,AL$5-$I$5-$A100+1)))*$C153))</f>
        <v>0</v>
      </c>
      <c r="AM207" s="186">
        <f ca="1">IF(AM$5-$I$5&lt;$A100-1," ",IF(AM$5-$I$5+1&gt;'Primary Inputs Alt'!$C$17,0,(SUM(OFFSET($I$78,0,AM$5-$I$5-$A100+1)))*$C153))</f>
        <v>0</v>
      </c>
      <c r="AN207" s="186">
        <f ca="1">IF(AN$5-$I$5&lt;$A100-1," ",IF(AN$5-$I$5+1&gt;'Primary Inputs Alt'!$C$17,0,(SUM(OFFSET($I$78,0,AN$5-$I$5-$A100+1)))*$C153))</f>
        <v>0</v>
      </c>
      <c r="AO207" s="186">
        <f ca="1">IF(AO$5-$I$5&lt;$A100-1," ",IF(AO$5-$I$5+1&gt;'Primary Inputs Alt'!$C$17,0,(SUM(OFFSET($I$78,0,AO$5-$I$5-$A100+1)))*$C153))</f>
        <v>0</v>
      </c>
      <c r="AP207" s="186">
        <f ca="1">IF(AP$5-$I$5&lt;$A100-1," ",IF(AP$5-$I$5+1&gt;'Primary Inputs Alt'!$C$17,0,(SUM(OFFSET($I$78,0,AP$5-$I$5-$A100+1)))*$C153))</f>
        <v>0</v>
      </c>
      <c r="AQ207" s="186">
        <f ca="1">IF(AQ$5-$I$5&lt;$A100-1," ",IF(AQ$5-$I$5+1&gt;'Primary Inputs Alt'!$C$17,0,(SUM(OFFSET($I$78,0,AQ$5-$I$5-$A100+1)))*$C153))</f>
        <v>0</v>
      </c>
      <c r="AR207" s="186">
        <f ca="1">IF(AR$5-$I$5&lt;$A100-1," ",IF(AR$5-$I$5+1&gt;'Primary Inputs Alt'!$C$17,0,(SUM(OFFSET($I$78,0,AR$5-$I$5-$A100+1)))*$C153))</f>
        <v>0</v>
      </c>
      <c r="AS207" s="186">
        <f ca="1">IF(AS$5-$I$5&lt;$A100-1," ",IF(AS$5-$I$5+1&gt;'Primary Inputs Alt'!$C$17,0,(SUM(OFFSET($I$78,0,AS$5-$I$5-$A100+1)))*$C153))</f>
        <v>0</v>
      </c>
      <c r="AT207" s="186">
        <f ca="1">IF(AT$5-$I$5&lt;$A100-1," ",IF(AT$5-$I$5+1&gt;'Primary Inputs Alt'!$C$17,0,(SUM(OFFSET($I$78,0,AT$5-$I$5-$A100+1)))*$C153))</f>
        <v>0</v>
      </c>
      <c r="AU207" s="186">
        <f ca="1">IF(AU$5-$I$5&lt;$A100-1," ",IF(AU$5-$I$5+1&gt;'Primary Inputs Alt'!$C$17,0,(SUM(OFFSET($I$78,0,AU$5-$I$5-$A100+1)))*$C153))</f>
        <v>0</v>
      </c>
      <c r="AV207" s="186">
        <f ca="1">IF(AV$5-$I$5&lt;$A100-1," ",IF(AV$5-$I$5+1&gt;'Primary Inputs Alt'!$C$17,0,(SUM(OFFSET($I$78,0,AV$5-$I$5-$A100+1)))*$C153))</f>
        <v>0</v>
      </c>
      <c r="AW207" s="186">
        <f ca="1">IF(AW$5-$I$5&lt;$A100-1," ",IF(AW$5-$I$5+1&gt;'Primary Inputs Alt'!$C$17,0,(SUM(OFFSET($I$78,0,AW$5-$I$5-$A100+1)))*$C153))</f>
        <v>0</v>
      </c>
      <c r="AX207" s="186">
        <f ca="1">IF(AX$5-$I$5&lt;$A100-1," ",IF(AX$5-$I$5+1&gt;'Primary Inputs Alt'!$C$17,0,(SUM(OFFSET($I$78,0,AX$5-$I$5-$A100+1)))*$C153))</f>
        <v>0</v>
      </c>
      <c r="AY207" s="186">
        <f ca="1">IF(AY$5-$I$5&lt;$A100-1," ",IF(AY$5-$I$5+1&gt;'Primary Inputs Alt'!$C$17,0,(SUM(OFFSET($I$78,0,AY$5-$I$5-$A100+1)))*$C153))</f>
        <v>0</v>
      </c>
      <c r="AZ207" s="186">
        <f ca="1">IF(AZ$5-$I$5&lt;$A100-1," ",IF(AZ$5-$I$5+1&gt;'Primary Inputs Alt'!$C$17,0,(SUM(OFFSET($I$78,0,AZ$5-$I$5-$A100+1)))*$C153))</f>
        <v>0</v>
      </c>
      <c r="BA207" s="186">
        <f ca="1">IF(BA$5-$I$5&lt;$A100-1," ",IF(BA$5-$I$5+1&gt;'Primary Inputs Alt'!$C$17,0,(SUM(OFFSET($I$78,0,BA$5-$I$5-$A100+1)))*$C153))</f>
        <v>0</v>
      </c>
      <c r="BB207" s="186">
        <f ca="1">IF(BB$5-$I$5&lt;$A100-1," ",IF(BB$5-$I$5+1&gt;'Primary Inputs Alt'!$C$17,0,(SUM(OFFSET($I$78,0,BB$5-$I$5-$A100+1)))*$C153))</f>
        <v>0</v>
      </c>
      <c r="BC207" s="186">
        <f ca="1">IF(BC$5-$I$5&lt;$A100-1," ",IF(BC$5-$I$5+1&gt;'Primary Inputs Alt'!$C$17,0,(SUM(OFFSET($I$78,0,BC$5-$I$5-$A100+1)))*$C153))</f>
        <v>0</v>
      </c>
      <c r="BD207" s="186">
        <f ca="1">IF(BD$5-$I$5&lt;$A100-1," ",IF(BD$5-$I$5+1&gt;'Primary Inputs Alt'!$C$17,0,(SUM(OFFSET($I$78,0,BD$5-$I$5-$A100+1)))*$C153))</f>
        <v>0</v>
      </c>
      <c r="BE207" s="186">
        <f ca="1">IF(BE$5-$I$5&lt;$A100-1," ",IF(BE$5-$I$5+1&gt;'Primary Inputs Alt'!$C$17,0,(SUM(OFFSET($I$78,0,BE$5-$I$5-$A100+1)))*$C153))</f>
        <v>0</v>
      </c>
      <c r="BF207" s="186">
        <f ca="1">IF(BF$5-$I$5&lt;$A100-1," ",IF(BF$5-$I$5+1&gt;'Primary Inputs Alt'!$C$17,0,(SUM(OFFSET($I$78,0,BF$5-$I$5-$A100+1)))*$C153))</f>
        <v>0</v>
      </c>
    </row>
    <row r="208" spans="2:58">
      <c r="B208" s="134" t="s">
        <v>193</v>
      </c>
      <c r="C208" s="134">
        <f t="shared" ca="1" si="7"/>
        <v>0</v>
      </c>
      <c r="I208" s="186" t="str">
        <f ca="1">IF(I$5-$I$5&lt;$A101-1," ",IF(I$5-$I$5+1&gt;'Primary Inputs Alt'!$C$17,0,(SUM(OFFSET($I$78,0,I$5-$I$5-$A101+1)))*$C154))</f>
        <v xml:space="preserve"> </v>
      </c>
      <c r="J208" s="186" t="str">
        <f ca="1">IF(J$5-$I$5&lt;$A101-1," ",IF(J$5-$I$5+1&gt;'Primary Inputs Alt'!$C$17,0,(SUM(OFFSET($I$78,0,J$5-$I$5-$A101+1)))*$C154))</f>
        <v xml:space="preserve"> </v>
      </c>
      <c r="K208" s="186" t="str">
        <f ca="1">IF(K$5-$I$5&lt;$A101-1," ",IF(K$5-$I$5+1&gt;'Primary Inputs Alt'!$C$17,0,(SUM(OFFSET($I$78,0,K$5-$I$5-$A101+1)))*$C154))</f>
        <v xml:space="preserve"> </v>
      </c>
      <c r="L208" s="186" t="str">
        <f ca="1">IF(L$5-$I$5&lt;$A101-1," ",IF(L$5-$I$5+1&gt;'Primary Inputs Alt'!$C$17,0,(SUM(OFFSET($I$78,0,L$5-$I$5-$A101+1)))*$C154))</f>
        <v xml:space="preserve"> </v>
      </c>
      <c r="M208" s="186" t="str">
        <f ca="1">IF(M$5-$I$5&lt;$A101-1," ",IF(M$5-$I$5+1&gt;'Primary Inputs Alt'!$C$17,0,(SUM(OFFSET($I$78,0,M$5-$I$5-$A101+1)))*$C154))</f>
        <v xml:space="preserve"> </v>
      </c>
      <c r="N208" s="186" t="str">
        <f ca="1">IF(N$5-$I$5&lt;$A101-1," ",IF(N$5-$I$5+1&gt;'Primary Inputs Alt'!$C$17,0,(SUM(OFFSET($I$78,0,N$5-$I$5-$A101+1)))*$C154))</f>
        <v xml:space="preserve"> </v>
      </c>
      <c r="O208" s="186" t="str">
        <f ca="1">IF(O$5-$I$5&lt;$A101-1," ",IF(O$5-$I$5+1&gt;'Primary Inputs Alt'!$C$17,0,(SUM(OFFSET($I$78,0,O$5-$I$5-$A101+1)))*$C154))</f>
        <v xml:space="preserve"> </v>
      </c>
      <c r="P208" s="186" t="str">
        <f ca="1">IF(P$5-$I$5&lt;$A101-1," ",IF(P$5-$I$5+1&gt;'Primary Inputs Alt'!$C$17,0,(SUM(OFFSET($I$78,0,P$5-$I$5-$A101+1)))*$C154))</f>
        <v xml:space="preserve"> </v>
      </c>
      <c r="Q208" s="186" t="str">
        <f ca="1">IF(Q$5-$I$5&lt;$A101-1," ",IF(Q$5-$I$5+1&gt;'Primary Inputs Alt'!$C$17,0,(SUM(OFFSET($I$78,0,Q$5-$I$5-$A101+1)))*$C154))</f>
        <v xml:space="preserve"> </v>
      </c>
      <c r="R208" s="186" t="str">
        <f ca="1">IF(R$5-$I$5&lt;$A101-1," ",IF(R$5-$I$5+1&gt;'Primary Inputs Alt'!$C$17,0,(SUM(OFFSET($I$78,0,R$5-$I$5-$A101+1)))*$C154))</f>
        <v xml:space="preserve"> </v>
      </c>
      <c r="S208" s="186" t="str">
        <f ca="1">IF(S$5-$I$5&lt;$A101-1," ",IF(S$5-$I$5+1&gt;'Primary Inputs Alt'!$C$17,0,(SUM(OFFSET($I$78,0,S$5-$I$5-$A101+1)))*$C154))</f>
        <v xml:space="preserve"> </v>
      </c>
      <c r="T208" s="186" t="str">
        <f ca="1">IF(T$5-$I$5&lt;$A101-1," ",IF(T$5-$I$5+1&gt;'Primary Inputs Alt'!$C$17,0,(SUM(OFFSET($I$78,0,T$5-$I$5-$A101+1)))*$C154))</f>
        <v xml:space="preserve"> </v>
      </c>
      <c r="U208" s="186" t="str">
        <f ca="1">IF(U$5-$I$5&lt;$A101-1," ",IF(U$5-$I$5+1&gt;'Primary Inputs Alt'!$C$17,0,(SUM(OFFSET($I$78,0,U$5-$I$5-$A101+1)))*$C154))</f>
        <v xml:space="preserve"> </v>
      </c>
      <c r="V208" s="186" t="str">
        <f ca="1">IF(V$5-$I$5&lt;$A101-1," ",IF(V$5-$I$5+1&gt;'Primary Inputs Alt'!$C$17,0,(SUM(OFFSET($I$78,0,V$5-$I$5-$A101+1)))*$C154))</f>
        <v xml:space="preserve"> </v>
      </c>
      <c r="W208" s="186" t="str">
        <f ca="1">IF(W$5-$I$5&lt;$A101-1," ",IF(W$5-$I$5+1&gt;'Primary Inputs Alt'!$C$17,0,(SUM(OFFSET($I$78,0,W$5-$I$5-$A101+1)))*$C154))</f>
        <v xml:space="preserve"> </v>
      </c>
      <c r="X208" s="186" t="str">
        <f ca="1">IF(X$5-$I$5&lt;$A101-1," ",IF(X$5-$I$5+1&gt;'Primary Inputs Alt'!$C$17,0,(SUM(OFFSET($I$78,0,X$5-$I$5-$A101+1)))*$C154))</f>
        <v xml:space="preserve"> </v>
      </c>
      <c r="Y208" s="186" t="str">
        <f ca="1">IF(Y$5-$I$5&lt;$A101-1," ",IF(Y$5-$I$5+1&gt;'Primary Inputs Alt'!$C$17,0,(SUM(OFFSET($I$78,0,Y$5-$I$5-$A101+1)))*$C154))</f>
        <v xml:space="preserve"> </v>
      </c>
      <c r="Z208" s="186" t="str">
        <f ca="1">IF(Z$5-$I$5&lt;$A101-1," ",IF(Z$5-$I$5+1&gt;'Primary Inputs Alt'!$C$17,0,(SUM(OFFSET($I$78,0,Z$5-$I$5-$A101+1)))*$C154))</f>
        <v xml:space="preserve"> </v>
      </c>
      <c r="AA208" s="186" t="str">
        <f ca="1">IF(AA$5-$I$5&lt;$A101-1," ",IF(AA$5-$I$5+1&gt;'Primary Inputs Alt'!$C$17,0,(SUM(OFFSET($I$78,0,AA$5-$I$5-$A101+1)))*$C154))</f>
        <v xml:space="preserve"> </v>
      </c>
      <c r="AB208" s="186" t="str">
        <f ca="1">IF(AB$5-$I$5&lt;$A101-1," ",IF(AB$5-$I$5+1&gt;'Primary Inputs Alt'!$C$17,0,(SUM(OFFSET($I$78,0,AB$5-$I$5-$A101+1)))*$C154))</f>
        <v xml:space="preserve"> </v>
      </c>
      <c r="AC208" s="186">
        <f ca="1">IF(AC$5-$I$5&lt;$A101-1," ",IF(AC$5-$I$5+1&gt;'Primary Inputs Alt'!$C$17,0,(SUM(OFFSET($I$78,0,AC$5-$I$5-$A101+1)))*$C154))</f>
        <v>0</v>
      </c>
      <c r="AD208" s="186">
        <f ca="1">IF(AD$5-$I$5&lt;$A101-1," ",IF(AD$5-$I$5+1&gt;'Primary Inputs Alt'!$C$17,0,(SUM(OFFSET($I$78,0,AD$5-$I$5-$A101+1)))*$C154))</f>
        <v>0</v>
      </c>
      <c r="AE208" s="186">
        <f ca="1">IF(AE$5-$I$5&lt;$A101-1," ",IF(AE$5-$I$5+1&gt;'Primary Inputs Alt'!$C$17,0,(SUM(OFFSET($I$78,0,AE$5-$I$5-$A101+1)))*$C154))</f>
        <v>0</v>
      </c>
      <c r="AF208" s="186">
        <f ca="1">IF(AF$5-$I$5&lt;$A101-1," ",IF(AF$5-$I$5+1&gt;'Primary Inputs Alt'!$C$17,0,(SUM(OFFSET($I$78,0,AF$5-$I$5-$A101+1)))*$C154))</f>
        <v>0</v>
      </c>
      <c r="AG208" s="186">
        <f ca="1">IF(AG$5-$I$5&lt;$A101-1," ",IF(AG$5-$I$5+1&gt;'Primary Inputs Alt'!$C$17,0,(SUM(OFFSET($I$78,0,AG$5-$I$5-$A101+1)))*$C154))</f>
        <v>0</v>
      </c>
      <c r="AH208" s="186">
        <f ca="1">IF(AH$5-$I$5&lt;$A101-1," ",IF(AH$5-$I$5+1&gt;'Primary Inputs Alt'!$C$17,0,(SUM(OFFSET($I$78,0,AH$5-$I$5-$A101+1)))*$C154))</f>
        <v>0</v>
      </c>
      <c r="AI208" s="186">
        <f ca="1">IF(AI$5-$I$5&lt;$A101-1," ",IF(AI$5-$I$5+1&gt;'Primary Inputs Alt'!$C$17,0,(SUM(OFFSET($I$78,0,AI$5-$I$5-$A101+1)))*$C154))</f>
        <v>0</v>
      </c>
      <c r="AJ208" s="186">
        <f ca="1">IF(AJ$5-$I$5&lt;$A101-1," ",IF(AJ$5-$I$5+1&gt;'Primary Inputs Alt'!$C$17,0,(SUM(OFFSET($I$78,0,AJ$5-$I$5-$A101+1)))*$C154))</f>
        <v>0</v>
      </c>
      <c r="AK208" s="186">
        <f ca="1">IF(AK$5-$I$5&lt;$A101-1," ",IF(AK$5-$I$5+1&gt;'Primary Inputs Alt'!$C$17,0,(SUM(OFFSET($I$78,0,AK$5-$I$5-$A101+1)))*$C154))</f>
        <v>0</v>
      </c>
      <c r="AL208" s="186">
        <f ca="1">IF(AL$5-$I$5&lt;$A101-1," ",IF(AL$5-$I$5+1&gt;'Primary Inputs Alt'!$C$17,0,(SUM(OFFSET($I$78,0,AL$5-$I$5-$A101+1)))*$C154))</f>
        <v>0</v>
      </c>
      <c r="AM208" s="186">
        <f ca="1">IF(AM$5-$I$5&lt;$A101-1," ",IF(AM$5-$I$5+1&gt;'Primary Inputs Alt'!$C$17,0,(SUM(OFFSET($I$78,0,AM$5-$I$5-$A101+1)))*$C154))</f>
        <v>0</v>
      </c>
      <c r="AN208" s="186">
        <f ca="1">IF(AN$5-$I$5&lt;$A101-1," ",IF(AN$5-$I$5+1&gt;'Primary Inputs Alt'!$C$17,0,(SUM(OFFSET($I$78,0,AN$5-$I$5-$A101+1)))*$C154))</f>
        <v>0</v>
      </c>
      <c r="AO208" s="186">
        <f ca="1">IF(AO$5-$I$5&lt;$A101-1," ",IF(AO$5-$I$5+1&gt;'Primary Inputs Alt'!$C$17,0,(SUM(OFFSET($I$78,0,AO$5-$I$5-$A101+1)))*$C154))</f>
        <v>0</v>
      </c>
      <c r="AP208" s="186">
        <f ca="1">IF(AP$5-$I$5&lt;$A101-1," ",IF(AP$5-$I$5+1&gt;'Primary Inputs Alt'!$C$17,0,(SUM(OFFSET($I$78,0,AP$5-$I$5-$A101+1)))*$C154))</f>
        <v>0</v>
      </c>
      <c r="AQ208" s="186">
        <f ca="1">IF(AQ$5-$I$5&lt;$A101-1," ",IF(AQ$5-$I$5+1&gt;'Primary Inputs Alt'!$C$17,0,(SUM(OFFSET($I$78,0,AQ$5-$I$5-$A101+1)))*$C154))</f>
        <v>0</v>
      </c>
      <c r="AR208" s="186">
        <f ca="1">IF(AR$5-$I$5&lt;$A101-1," ",IF(AR$5-$I$5+1&gt;'Primary Inputs Alt'!$C$17,0,(SUM(OFFSET($I$78,0,AR$5-$I$5-$A101+1)))*$C154))</f>
        <v>0</v>
      </c>
      <c r="AS208" s="186">
        <f ca="1">IF(AS$5-$I$5&lt;$A101-1," ",IF(AS$5-$I$5+1&gt;'Primary Inputs Alt'!$C$17,0,(SUM(OFFSET($I$78,0,AS$5-$I$5-$A101+1)))*$C154))</f>
        <v>0</v>
      </c>
      <c r="AT208" s="186">
        <f ca="1">IF(AT$5-$I$5&lt;$A101-1," ",IF(AT$5-$I$5+1&gt;'Primary Inputs Alt'!$C$17,0,(SUM(OFFSET($I$78,0,AT$5-$I$5-$A101+1)))*$C154))</f>
        <v>0</v>
      </c>
      <c r="AU208" s="186">
        <f ca="1">IF(AU$5-$I$5&lt;$A101-1," ",IF(AU$5-$I$5+1&gt;'Primary Inputs Alt'!$C$17,0,(SUM(OFFSET($I$78,0,AU$5-$I$5-$A101+1)))*$C154))</f>
        <v>0</v>
      </c>
      <c r="AV208" s="186">
        <f ca="1">IF(AV$5-$I$5&lt;$A101-1," ",IF(AV$5-$I$5+1&gt;'Primary Inputs Alt'!$C$17,0,(SUM(OFFSET($I$78,0,AV$5-$I$5-$A101+1)))*$C154))</f>
        <v>0</v>
      </c>
      <c r="AW208" s="186">
        <f ca="1">IF(AW$5-$I$5&lt;$A101-1," ",IF(AW$5-$I$5+1&gt;'Primary Inputs Alt'!$C$17,0,(SUM(OFFSET($I$78,0,AW$5-$I$5-$A101+1)))*$C154))</f>
        <v>0</v>
      </c>
      <c r="AX208" s="186">
        <f ca="1">IF(AX$5-$I$5&lt;$A101-1," ",IF(AX$5-$I$5+1&gt;'Primary Inputs Alt'!$C$17,0,(SUM(OFFSET($I$78,0,AX$5-$I$5-$A101+1)))*$C154))</f>
        <v>0</v>
      </c>
      <c r="AY208" s="186">
        <f ca="1">IF(AY$5-$I$5&lt;$A101-1," ",IF(AY$5-$I$5+1&gt;'Primary Inputs Alt'!$C$17,0,(SUM(OFFSET($I$78,0,AY$5-$I$5-$A101+1)))*$C154))</f>
        <v>0</v>
      </c>
      <c r="AZ208" s="186">
        <f ca="1">IF(AZ$5-$I$5&lt;$A101-1," ",IF(AZ$5-$I$5+1&gt;'Primary Inputs Alt'!$C$17,0,(SUM(OFFSET($I$78,0,AZ$5-$I$5-$A101+1)))*$C154))</f>
        <v>0</v>
      </c>
      <c r="BA208" s="186">
        <f ca="1">IF(BA$5-$I$5&lt;$A101-1," ",IF(BA$5-$I$5+1&gt;'Primary Inputs Alt'!$C$17,0,(SUM(OFFSET($I$78,0,BA$5-$I$5-$A101+1)))*$C154))</f>
        <v>0</v>
      </c>
      <c r="BB208" s="186">
        <f ca="1">IF(BB$5-$I$5&lt;$A101-1," ",IF(BB$5-$I$5+1&gt;'Primary Inputs Alt'!$C$17,0,(SUM(OFFSET($I$78,0,BB$5-$I$5-$A101+1)))*$C154))</f>
        <v>0</v>
      </c>
      <c r="BC208" s="186">
        <f ca="1">IF(BC$5-$I$5&lt;$A101-1," ",IF(BC$5-$I$5+1&gt;'Primary Inputs Alt'!$C$17,0,(SUM(OFFSET($I$78,0,BC$5-$I$5-$A101+1)))*$C154))</f>
        <v>0</v>
      </c>
      <c r="BD208" s="186">
        <f ca="1">IF(BD$5-$I$5&lt;$A101-1," ",IF(BD$5-$I$5+1&gt;'Primary Inputs Alt'!$C$17,0,(SUM(OFFSET($I$78,0,BD$5-$I$5-$A101+1)))*$C154))</f>
        <v>0</v>
      </c>
      <c r="BE208" s="186">
        <f ca="1">IF(BE$5-$I$5&lt;$A101-1," ",IF(BE$5-$I$5+1&gt;'Primary Inputs Alt'!$C$17,0,(SUM(OFFSET($I$78,0,BE$5-$I$5-$A101+1)))*$C154))</f>
        <v>0</v>
      </c>
      <c r="BF208" s="186">
        <f ca="1">IF(BF$5-$I$5&lt;$A101-1," ",IF(BF$5-$I$5+1&gt;'Primary Inputs Alt'!$C$17,0,(SUM(OFFSET($I$78,0,BF$5-$I$5-$A101+1)))*$C154))</f>
        <v>0</v>
      </c>
    </row>
    <row r="209" spans="2:58">
      <c r="B209" s="134" t="s">
        <v>194</v>
      </c>
      <c r="C209" s="134">
        <f t="shared" ca="1" si="7"/>
        <v>0</v>
      </c>
      <c r="I209" s="186" t="str">
        <f ca="1">IF(I$5-$I$5&lt;$A102-1," ",IF(I$5-$I$5+1&gt;'Primary Inputs Alt'!$C$17,0,(SUM(OFFSET($I$78,0,I$5-$I$5-$A102+1)))*$C155))</f>
        <v xml:space="preserve"> </v>
      </c>
      <c r="J209" s="186" t="str">
        <f ca="1">IF(J$5-$I$5&lt;$A102-1," ",IF(J$5-$I$5+1&gt;'Primary Inputs Alt'!$C$17,0,(SUM(OFFSET($I$78,0,J$5-$I$5-$A102+1)))*$C155))</f>
        <v xml:space="preserve"> </v>
      </c>
      <c r="K209" s="186" t="str">
        <f ca="1">IF(K$5-$I$5&lt;$A102-1," ",IF(K$5-$I$5+1&gt;'Primary Inputs Alt'!$C$17,0,(SUM(OFFSET($I$78,0,K$5-$I$5-$A102+1)))*$C155))</f>
        <v xml:space="preserve"> </v>
      </c>
      <c r="L209" s="186" t="str">
        <f ca="1">IF(L$5-$I$5&lt;$A102-1," ",IF(L$5-$I$5+1&gt;'Primary Inputs Alt'!$C$17,0,(SUM(OFFSET($I$78,0,L$5-$I$5-$A102+1)))*$C155))</f>
        <v xml:space="preserve"> </v>
      </c>
      <c r="M209" s="186" t="str">
        <f ca="1">IF(M$5-$I$5&lt;$A102-1," ",IF(M$5-$I$5+1&gt;'Primary Inputs Alt'!$C$17,0,(SUM(OFFSET($I$78,0,M$5-$I$5-$A102+1)))*$C155))</f>
        <v xml:space="preserve"> </v>
      </c>
      <c r="N209" s="186" t="str">
        <f ca="1">IF(N$5-$I$5&lt;$A102-1," ",IF(N$5-$I$5+1&gt;'Primary Inputs Alt'!$C$17,0,(SUM(OFFSET($I$78,0,N$5-$I$5-$A102+1)))*$C155))</f>
        <v xml:space="preserve"> </v>
      </c>
      <c r="O209" s="186" t="str">
        <f ca="1">IF(O$5-$I$5&lt;$A102-1," ",IF(O$5-$I$5+1&gt;'Primary Inputs Alt'!$C$17,0,(SUM(OFFSET($I$78,0,O$5-$I$5-$A102+1)))*$C155))</f>
        <v xml:space="preserve"> </v>
      </c>
      <c r="P209" s="186" t="str">
        <f ca="1">IF(P$5-$I$5&lt;$A102-1," ",IF(P$5-$I$5+1&gt;'Primary Inputs Alt'!$C$17,0,(SUM(OFFSET($I$78,0,P$5-$I$5-$A102+1)))*$C155))</f>
        <v xml:space="preserve"> </v>
      </c>
      <c r="Q209" s="186" t="str">
        <f ca="1">IF(Q$5-$I$5&lt;$A102-1," ",IF(Q$5-$I$5+1&gt;'Primary Inputs Alt'!$C$17,0,(SUM(OFFSET($I$78,0,Q$5-$I$5-$A102+1)))*$C155))</f>
        <v xml:space="preserve"> </v>
      </c>
      <c r="R209" s="186" t="str">
        <f ca="1">IF(R$5-$I$5&lt;$A102-1," ",IF(R$5-$I$5+1&gt;'Primary Inputs Alt'!$C$17,0,(SUM(OFFSET($I$78,0,R$5-$I$5-$A102+1)))*$C155))</f>
        <v xml:space="preserve"> </v>
      </c>
      <c r="S209" s="186" t="str">
        <f ca="1">IF(S$5-$I$5&lt;$A102-1," ",IF(S$5-$I$5+1&gt;'Primary Inputs Alt'!$C$17,0,(SUM(OFFSET($I$78,0,S$5-$I$5-$A102+1)))*$C155))</f>
        <v xml:space="preserve"> </v>
      </c>
      <c r="T209" s="186" t="str">
        <f ca="1">IF(T$5-$I$5&lt;$A102-1," ",IF(T$5-$I$5+1&gt;'Primary Inputs Alt'!$C$17,0,(SUM(OFFSET($I$78,0,T$5-$I$5-$A102+1)))*$C155))</f>
        <v xml:space="preserve"> </v>
      </c>
      <c r="U209" s="186" t="str">
        <f ca="1">IF(U$5-$I$5&lt;$A102-1," ",IF(U$5-$I$5+1&gt;'Primary Inputs Alt'!$C$17,0,(SUM(OFFSET($I$78,0,U$5-$I$5-$A102+1)))*$C155))</f>
        <v xml:space="preserve"> </v>
      </c>
      <c r="V209" s="186" t="str">
        <f ca="1">IF(V$5-$I$5&lt;$A102-1," ",IF(V$5-$I$5+1&gt;'Primary Inputs Alt'!$C$17,0,(SUM(OFFSET($I$78,0,V$5-$I$5-$A102+1)))*$C155))</f>
        <v xml:space="preserve"> </v>
      </c>
      <c r="W209" s="186" t="str">
        <f ca="1">IF(W$5-$I$5&lt;$A102-1," ",IF(W$5-$I$5+1&gt;'Primary Inputs Alt'!$C$17,0,(SUM(OFFSET($I$78,0,W$5-$I$5-$A102+1)))*$C155))</f>
        <v xml:space="preserve"> </v>
      </c>
      <c r="X209" s="186" t="str">
        <f ca="1">IF(X$5-$I$5&lt;$A102-1," ",IF(X$5-$I$5+1&gt;'Primary Inputs Alt'!$C$17,0,(SUM(OFFSET($I$78,0,X$5-$I$5-$A102+1)))*$C155))</f>
        <v xml:space="preserve"> </v>
      </c>
      <c r="Y209" s="186" t="str">
        <f ca="1">IF(Y$5-$I$5&lt;$A102-1," ",IF(Y$5-$I$5+1&gt;'Primary Inputs Alt'!$C$17,0,(SUM(OFFSET($I$78,0,Y$5-$I$5-$A102+1)))*$C155))</f>
        <v xml:space="preserve"> </v>
      </c>
      <c r="Z209" s="186" t="str">
        <f ca="1">IF(Z$5-$I$5&lt;$A102-1," ",IF(Z$5-$I$5+1&gt;'Primary Inputs Alt'!$C$17,0,(SUM(OFFSET($I$78,0,Z$5-$I$5-$A102+1)))*$C155))</f>
        <v xml:space="preserve"> </v>
      </c>
      <c r="AA209" s="186" t="str">
        <f ca="1">IF(AA$5-$I$5&lt;$A102-1," ",IF(AA$5-$I$5+1&gt;'Primary Inputs Alt'!$C$17,0,(SUM(OFFSET($I$78,0,AA$5-$I$5-$A102+1)))*$C155))</f>
        <v xml:space="preserve"> </v>
      </c>
      <c r="AB209" s="186" t="str">
        <f ca="1">IF(AB$5-$I$5&lt;$A102-1," ",IF(AB$5-$I$5+1&gt;'Primary Inputs Alt'!$C$17,0,(SUM(OFFSET($I$78,0,AB$5-$I$5-$A102+1)))*$C155))</f>
        <v xml:space="preserve"> </v>
      </c>
      <c r="AC209" s="186" t="str">
        <f ca="1">IF(AC$5-$I$5&lt;$A102-1," ",IF(AC$5-$I$5+1&gt;'Primary Inputs Alt'!$C$17,0,(SUM(OFFSET($I$78,0,AC$5-$I$5-$A102+1)))*$C155))</f>
        <v xml:space="preserve"> </v>
      </c>
      <c r="AD209" s="186">
        <f ca="1">IF(AD$5-$I$5&lt;$A102-1," ",IF(AD$5-$I$5+1&gt;'Primary Inputs Alt'!$C$17,0,(SUM(OFFSET($I$78,0,AD$5-$I$5-$A102+1)))*$C155))</f>
        <v>0</v>
      </c>
      <c r="AE209" s="186">
        <f ca="1">IF(AE$5-$I$5&lt;$A102-1," ",IF(AE$5-$I$5+1&gt;'Primary Inputs Alt'!$C$17,0,(SUM(OFFSET($I$78,0,AE$5-$I$5-$A102+1)))*$C155))</f>
        <v>0</v>
      </c>
      <c r="AF209" s="186">
        <f ca="1">IF(AF$5-$I$5&lt;$A102-1," ",IF(AF$5-$I$5+1&gt;'Primary Inputs Alt'!$C$17,0,(SUM(OFFSET($I$78,0,AF$5-$I$5-$A102+1)))*$C155))</f>
        <v>0</v>
      </c>
      <c r="AG209" s="186">
        <f ca="1">IF(AG$5-$I$5&lt;$A102-1," ",IF(AG$5-$I$5+1&gt;'Primary Inputs Alt'!$C$17,0,(SUM(OFFSET($I$78,0,AG$5-$I$5-$A102+1)))*$C155))</f>
        <v>0</v>
      </c>
      <c r="AH209" s="186">
        <f ca="1">IF(AH$5-$I$5&lt;$A102-1," ",IF(AH$5-$I$5+1&gt;'Primary Inputs Alt'!$C$17,0,(SUM(OFFSET($I$78,0,AH$5-$I$5-$A102+1)))*$C155))</f>
        <v>0</v>
      </c>
      <c r="AI209" s="186">
        <f ca="1">IF(AI$5-$I$5&lt;$A102-1," ",IF(AI$5-$I$5+1&gt;'Primary Inputs Alt'!$C$17,0,(SUM(OFFSET($I$78,0,AI$5-$I$5-$A102+1)))*$C155))</f>
        <v>0</v>
      </c>
      <c r="AJ209" s="186">
        <f ca="1">IF(AJ$5-$I$5&lt;$A102-1," ",IF(AJ$5-$I$5+1&gt;'Primary Inputs Alt'!$C$17,0,(SUM(OFFSET($I$78,0,AJ$5-$I$5-$A102+1)))*$C155))</f>
        <v>0</v>
      </c>
      <c r="AK209" s="186">
        <f ca="1">IF(AK$5-$I$5&lt;$A102-1," ",IF(AK$5-$I$5+1&gt;'Primary Inputs Alt'!$C$17,0,(SUM(OFFSET($I$78,0,AK$5-$I$5-$A102+1)))*$C155))</f>
        <v>0</v>
      </c>
      <c r="AL209" s="186">
        <f ca="1">IF(AL$5-$I$5&lt;$A102-1," ",IF(AL$5-$I$5+1&gt;'Primary Inputs Alt'!$C$17,0,(SUM(OFFSET($I$78,0,AL$5-$I$5-$A102+1)))*$C155))</f>
        <v>0</v>
      </c>
      <c r="AM209" s="186">
        <f ca="1">IF(AM$5-$I$5&lt;$A102-1," ",IF(AM$5-$I$5+1&gt;'Primary Inputs Alt'!$C$17,0,(SUM(OFFSET($I$78,0,AM$5-$I$5-$A102+1)))*$C155))</f>
        <v>0</v>
      </c>
      <c r="AN209" s="186">
        <f ca="1">IF(AN$5-$I$5&lt;$A102-1," ",IF(AN$5-$I$5+1&gt;'Primary Inputs Alt'!$C$17,0,(SUM(OFFSET($I$78,0,AN$5-$I$5-$A102+1)))*$C155))</f>
        <v>0</v>
      </c>
      <c r="AO209" s="186">
        <f ca="1">IF(AO$5-$I$5&lt;$A102-1," ",IF(AO$5-$I$5+1&gt;'Primary Inputs Alt'!$C$17,0,(SUM(OFFSET($I$78,0,AO$5-$I$5-$A102+1)))*$C155))</f>
        <v>0</v>
      </c>
      <c r="AP209" s="186">
        <f ca="1">IF(AP$5-$I$5&lt;$A102-1," ",IF(AP$5-$I$5+1&gt;'Primary Inputs Alt'!$C$17,0,(SUM(OFFSET($I$78,0,AP$5-$I$5-$A102+1)))*$C155))</f>
        <v>0</v>
      </c>
      <c r="AQ209" s="186">
        <f ca="1">IF(AQ$5-$I$5&lt;$A102-1," ",IF(AQ$5-$I$5+1&gt;'Primary Inputs Alt'!$C$17,0,(SUM(OFFSET($I$78,0,AQ$5-$I$5-$A102+1)))*$C155))</f>
        <v>0</v>
      </c>
      <c r="AR209" s="186">
        <f ca="1">IF(AR$5-$I$5&lt;$A102-1," ",IF(AR$5-$I$5+1&gt;'Primary Inputs Alt'!$C$17,0,(SUM(OFFSET($I$78,0,AR$5-$I$5-$A102+1)))*$C155))</f>
        <v>0</v>
      </c>
      <c r="AS209" s="186">
        <f ca="1">IF(AS$5-$I$5&lt;$A102-1," ",IF(AS$5-$I$5+1&gt;'Primary Inputs Alt'!$C$17,0,(SUM(OFFSET($I$78,0,AS$5-$I$5-$A102+1)))*$C155))</f>
        <v>0</v>
      </c>
      <c r="AT209" s="186">
        <f ca="1">IF(AT$5-$I$5&lt;$A102-1," ",IF(AT$5-$I$5+1&gt;'Primary Inputs Alt'!$C$17,0,(SUM(OFFSET($I$78,0,AT$5-$I$5-$A102+1)))*$C155))</f>
        <v>0</v>
      </c>
      <c r="AU209" s="186">
        <f ca="1">IF(AU$5-$I$5&lt;$A102-1," ",IF(AU$5-$I$5+1&gt;'Primary Inputs Alt'!$C$17,0,(SUM(OFFSET($I$78,0,AU$5-$I$5-$A102+1)))*$C155))</f>
        <v>0</v>
      </c>
      <c r="AV209" s="186">
        <f ca="1">IF(AV$5-$I$5&lt;$A102-1," ",IF(AV$5-$I$5+1&gt;'Primary Inputs Alt'!$C$17,0,(SUM(OFFSET($I$78,0,AV$5-$I$5-$A102+1)))*$C155))</f>
        <v>0</v>
      </c>
      <c r="AW209" s="186">
        <f ca="1">IF(AW$5-$I$5&lt;$A102-1," ",IF(AW$5-$I$5+1&gt;'Primary Inputs Alt'!$C$17,0,(SUM(OFFSET($I$78,0,AW$5-$I$5-$A102+1)))*$C155))</f>
        <v>0</v>
      </c>
      <c r="AX209" s="186">
        <f ca="1">IF(AX$5-$I$5&lt;$A102-1," ",IF(AX$5-$I$5+1&gt;'Primary Inputs Alt'!$C$17,0,(SUM(OFFSET($I$78,0,AX$5-$I$5-$A102+1)))*$C155))</f>
        <v>0</v>
      </c>
      <c r="AY209" s="186">
        <f ca="1">IF(AY$5-$I$5&lt;$A102-1," ",IF(AY$5-$I$5+1&gt;'Primary Inputs Alt'!$C$17,0,(SUM(OFFSET($I$78,0,AY$5-$I$5-$A102+1)))*$C155))</f>
        <v>0</v>
      </c>
      <c r="AZ209" s="186">
        <f ca="1">IF(AZ$5-$I$5&lt;$A102-1," ",IF(AZ$5-$I$5+1&gt;'Primary Inputs Alt'!$C$17,0,(SUM(OFFSET($I$78,0,AZ$5-$I$5-$A102+1)))*$C155))</f>
        <v>0</v>
      </c>
      <c r="BA209" s="186">
        <f ca="1">IF(BA$5-$I$5&lt;$A102-1," ",IF(BA$5-$I$5+1&gt;'Primary Inputs Alt'!$C$17,0,(SUM(OFFSET($I$78,0,BA$5-$I$5-$A102+1)))*$C155))</f>
        <v>0</v>
      </c>
      <c r="BB209" s="186">
        <f ca="1">IF(BB$5-$I$5&lt;$A102-1," ",IF(BB$5-$I$5+1&gt;'Primary Inputs Alt'!$C$17,0,(SUM(OFFSET($I$78,0,BB$5-$I$5-$A102+1)))*$C155))</f>
        <v>0</v>
      </c>
      <c r="BC209" s="186">
        <f ca="1">IF(BC$5-$I$5&lt;$A102-1," ",IF(BC$5-$I$5+1&gt;'Primary Inputs Alt'!$C$17,0,(SUM(OFFSET($I$78,0,BC$5-$I$5-$A102+1)))*$C155))</f>
        <v>0</v>
      </c>
      <c r="BD209" s="186">
        <f ca="1">IF(BD$5-$I$5&lt;$A102-1," ",IF(BD$5-$I$5+1&gt;'Primary Inputs Alt'!$C$17,0,(SUM(OFFSET($I$78,0,BD$5-$I$5-$A102+1)))*$C155))</f>
        <v>0</v>
      </c>
      <c r="BE209" s="186">
        <f ca="1">IF(BE$5-$I$5&lt;$A102-1," ",IF(BE$5-$I$5+1&gt;'Primary Inputs Alt'!$C$17,0,(SUM(OFFSET($I$78,0,BE$5-$I$5-$A102+1)))*$C155))</f>
        <v>0</v>
      </c>
      <c r="BF209" s="186">
        <f ca="1">IF(BF$5-$I$5&lt;$A102-1," ",IF(BF$5-$I$5+1&gt;'Primary Inputs Alt'!$C$17,0,(SUM(OFFSET($I$78,0,BF$5-$I$5-$A102+1)))*$C155))</f>
        <v>0</v>
      </c>
    </row>
    <row r="210" spans="2:58">
      <c r="B210" s="134" t="s">
        <v>195</v>
      </c>
      <c r="C210" s="134">
        <f t="shared" ca="1" si="7"/>
        <v>0</v>
      </c>
      <c r="I210" s="186" t="str">
        <f ca="1">IF(I$5-$I$5&lt;$A103-1," ",IF(I$5-$I$5+1&gt;'Primary Inputs Alt'!$C$17,0,(SUM(OFFSET($I$78,0,I$5-$I$5-$A103+1)))*$C156))</f>
        <v xml:space="preserve"> </v>
      </c>
      <c r="J210" s="186" t="str">
        <f ca="1">IF(J$5-$I$5&lt;$A103-1," ",IF(J$5-$I$5+1&gt;'Primary Inputs Alt'!$C$17,0,(SUM(OFFSET($I$78,0,J$5-$I$5-$A103+1)))*$C156))</f>
        <v xml:space="preserve"> </v>
      </c>
      <c r="K210" s="186" t="str">
        <f ca="1">IF(K$5-$I$5&lt;$A103-1," ",IF(K$5-$I$5+1&gt;'Primary Inputs Alt'!$C$17,0,(SUM(OFFSET($I$78,0,K$5-$I$5-$A103+1)))*$C156))</f>
        <v xml:space="preserve"> </v>
      </c>
      <c r="L210" s="186" t="str">
        <f ca="1">IF(L$5-$I$5&lt;$A103-1," ",IF(L$5-$I$5+1&gt;'Primary Inputs Alt'!$C$17,0,(SUM(OFFSET($I$78,0,L$5-$I$5-$A103+1)))*$C156))</f>
        <v xml:space="preserve"> </v>
      </c>
      <c r="M210" s="186" t="str">
        <f ca="1">IF(M$5-$I$5&lt;$A103-1," ",IF(M$5-$I$5+1&gt;'Primary Inputs Alt'!$C$17,0,(SUM(OFFSET($I$78,0,M$5-$I$5-$A103+1)))*$C156))</f>
        <v xml:space="preserve"> </v>
      </c>
      <c r="N210" s="186" t="str">
        <f ca="1">IF(N$5-$I$5&lt;$A103-1," ",IF(N$5-$I$5+1&gt;'Primary Inputs Alt'!$C$17,0,(SUM(OFFSET($I$78,0,N$5-$I$5-$A103+1)))*$C156))</f>
        <v xml:space="preserve"> </v>
      </c>
      <c r="O210" s="186" t="str">
        <f ca="1">IF(O$5-$I$5&lt;$A103-1," ",IF(O$5-$I$5+1&gt;'Primary Inputs Alt'!$C$17,0,(SUM(OFFSET($I$78,0,O$5-$I$5-$A103+1)))*$C156))</f>
        <v xml:space="preserve"> </v>
      </c>
      <c r="P210" s="186" t="str">
        <f ca="1">IF(P$5-$I$5&lt;$A103-1," ",IF(P$5-$I$5+1&gt;'Primary Inputs Alt'!$C$17,0,(SUM(OFFSET($I$78,0,P$5-$I$5-$A103+1)))*$C156))</f>
        <v xml:space="preserve"> </v>
      </c>
      <c r="Q210" s="186" t="str">
        <f ca="1">IF(Q$5-$I$5&lt;$A103-1," ",IF(Q$5-$I$5+1&gt;'Primary Inputs Alt'!$C$17,0,(SUM(OFFSET($I$78,0,Q$5-$I$5-$A103+1)))*$C156))</f>
        <v xml:space="preserve"> </v>
      </c>
      <c r="R210" s="186" t="str">
        <f ca="1">IF(R$5-$I$5&lt;$A103-1," ",IF(R$5-$I$5+1&gt;'Primary Inputs Alt'!$C$17,0,(SUM(OFFSET($I$78,0,R$5-$I$5-$A103+1)))*$C156))</f>
        <v xml:space="preserve"> </v>
      </c>
      <c r="S210" s="186" t="str">
        <f ca="1">IF(S$5-$I$5&lt;$A103-1," ",IF(S$5-$I$5+1&gt;'Primary Inputs Alt'!$C$17,0,(SUM(OFFSET($I$78,0,S$5-$I$5-$A103+1)))*$C156))</f>
        <v xml:space="preserve"> </v>
      </c>
      <c r="T210" s="186" t="str">
        <f ca="1">IF(T$5-$I$5&lt;$A103-1," ",IF(T$5-$I$5+1&gt;'Primary Inputs Alt'!$C$17,0,(SUM(OFFSET($I$78,0,T$5-$I$5-$A103+1)))*$C156))</f>
        <v xml:space="preserve"> </v>
      </c>
      <c r="U210" s="186" t="str">
        <f ca="1">IF(U$5-$I$5&lt;$A103-1," ",IF(U$5-$I$5+1&gt;'Primary Inputs Alt'!$C$17,0,(SUM(OFFSET($I$78,0,U$5-$I$5-$A103+1)))*$C156))</f>
        <v xml:space="preserve"> </v>
      </c>
      <c r="V210" s="186" t="str">
        <f ca="1">IF(V$5-$I$5&lt;$A103-1," ",IF(V$5-$I$5+1&gt;'Primary Inputs Alt'!$C$17,0,(SUM(OFFSET($I$78,0,V$5-$I$5-$A103+1)))*$C156))</f>
        <v xml:space="preserve"> </v>
      </c>
      <c r="W210" s="186" t="str">
        <f ca="1">IF(W$5-$I$5&lt;$A103-1," ",IF(W$5-$I$5+1&gt;'Primary Inputs Alt'!$C$17,0,(SUM(OFFSET($I$78,0,W$5-$I$5-$A103+1)))*$C156))</f>
        <v xml:space="preserve"> </v>
      </c>
      <c r="X210" s="186" t="str">
        <f ca="1">IF(X$5-$I$5&lt;$A103-1," ",IF(X$5-$I$5+1&gt;'Primary Inputs Alt'!$C$17,0,(SUM(OFFSET($I$78,0,X$5-$I$5-$A103+1)))*$C156))</f>
        <v xml:space="preserve"> </v>
      </c>
      <c r="Y210" s="186" t="str">
        <f ca="1">IF(Y$5-$I$5&lt;$A103-1," ",IF(Y$5-$I$5+1&gt;'Primary Inputs Alt'!$C$17,0,(SUM(OFFSET($I$78,0,Y$5-$I$5-$A103+1)))*$C156))</f>
        <v xml:space="preserve"> </v>
      </c>
      <c r="Z210" s="186" t="str">
        <f ca="1">IF(Z$5-$I$5&lt;$A103-1," ",IF(Z$5-$I$5+1&gt;'Primary Inputs Alt'!$C$17,0,(SUM(OFFSET($I$78,0,Z$5-$I$5-$A103+1)))*$C156))</f>
        <v xml:space="preserve"> </v>
      </c>
      <c r="AA210" s="186" t="str">
        <f ca="1">IF(AA$5-$I$5&lt;$A103-1," ",IF(AA$5-$I$5+1&gt;'Primary Inputs Alt'!$C$17,0,(SUM(OFFSET($I$78,0,AA$5-$I$5-$A103+1)))*$C156))</f>
        <v xml:space="preserve"> </v>
      </c>
      <c r="AB210" s="186" t="str">
        <f ca="1">IF(AB$5-$I$5&lt;$A103-1," ",IF(AB$5-$I$5+1&gt;'Primary Inputs Alt'!$C$17,0,(SUM(OFFSET($I$78,0,AB$5-$I$5-$A103+1)))*$C156))</f>
        <v xml:space="preserve"> </v>
      </c>
      <c r="AC210" s="186" t="str">
        <f ca="1">IF(AC$5-$I$5&lt;$A103-1," ",IF(AC$5-$I$5+1&gt;'Primary Inputs Alt'!$C$17,0,(SUM(OFFSET($I$78,0,AC$5-$I$5-$A103+1)))*$C156))</f>
        <v xml:space="preserve"> </v>
      </c>
      <c r="AD210" s="186" t="str">
        <f ca="1">IF(AD$5-$I$5&lt;$A103-1," ",IF(AD$5-$I$5+1&gt;'Primary Inputs Alt'!$C$17,0,(SUM(OFFSET($I$78,0,AD$5-$I$5-$A103+1)))*$C156))</f>
        <v xml:space="preserve"> </v>
      </c>
      <c r="AE210" s="186">
        <f ca="1">IF(AE$5-$I$5&lt;$A103-1," ",IF(AE$5-$I$5+1&gt;'Primary Inputs Alt'!$C$17,0,(SUM(OFFSET($I$78,0,AE$5-$I$5-$A103+1)))*$C156))</f>
        <v>0</v>
      </c>
      <c r="AF210" s="186">
        <f ca="1">IF(AF$5-$I$5&lt;$A103-1," ",IF(AF$5-$I$5+1&gt;'Primary Inputs Alt'!$C$17,0,(SUM(OFFSET($I$78,0,AF$5-$I$5-$A103+1)))*$C156))</f>
        <v>0</v>
      </c>
      <c r="AG210" s="186">
        <f ca="1">IF(AG$5-$I$5&lt;$A103-1," ",IF(AG$5-$I$5+1&gt;'Primary Inputs Alt'!$C$17,0,(SUM(OFFSET($I$78,0,AG$5-$I$5-$A103+1)))*$C156))</f>
        <v>0</v>
      </c>
      <c r="AH210" s="186">
        <f ca="1">IF(AH$5-$I$5&lt;$A103-1," ",IF(AH$5-$I$5+1&gt;'Primary Inputs Alt'!$C$17,0,(SUM(OFFSET($I$78,0,AH$5-$I$5-$A103+1)))*$C156))</f>
        <v>0</v>
      </c>
      <c r="AI210" s="186">
        <f ca="1">IF(AI$5-$I$5&lt;$A103-1," ",IF(AI$5-$I$5+1&gt;'Primary Inputs Alt'!$C$17,0,(SUM(OFFSET($I$78,0,AI$5-$I$5-$A103+1)))*$C156))</f>
        <v>0</v>
      </c>
      <c r="AJ210" s="186">
        <f ca="1">IF(AJ$5-$I$5&lt;$A103-1," ",IF(AJ$5-$I$5+1&gt;'Primary Inputs Alt'!$C$17,0,(SUM(OFFSET($I$78,0,AJ$5-$I$5-$A103+1)))*$C156))</f>
        <v>0</v>
      </c>
      <c r="AK210" s="186">
        <f ca="1">IF(AK$5-$I$5&lt;$A103-1," ",IF(AK$5-$I$5+1&gt;'Primary Inputs Alt'!$C$17,0,(SUM(OFFSET($I$78,0,AK$5-$I$5-$A103+1)))*$C156))</f>
        <v>0</v>
      </c>
      <c r="AL210" s="186">
        <f ca="1">IF(AL$5-$I$5&lt;$A103-1," ",IF(AL$5-$I$5+1&gt;'Primary Inputs Alt'!$C$17,0,(SUM(OFFSET($I$78,0,AL$5-$I$5-$A103+1)))*$C156))</f>
        <v>0</v>
      </c>
      <c r="AM210" s="186">
        <f ca="1">IF(AM$5-$I$5&lt;$A103-1," ",IF(AM$5-$I$5+1&gt;'Primary Inputs Alt'!$C$17,0,(SUM(OFFSET($I$78,0,AM$5-$I$5-$A103+1)))*$C156))</f>
        <v>0</v>
      </c>
      <c r="AN210" s="186">
        <f ca="1">IF(AN$5-$I$5&lt;$A103-1," ",IF(AN$5-$I$5+1&gt;'Primary Inputs Alt'!$C$17,0,(SUM(OFFSET($I$78,0,AN$5-$I$5-$A103+1)))*$C156))</f>
        <v>0</v>
      </c>
      <c r="AO210" s="186">
        <f ca="1">IF(AO$5-$I$5&lt;$A103-1," ",IF(AO$5-$I$5+1&gt;'Primary Inputs Alt'!$C$17,0,(SUM(OFFSET($I$78,0,AO$5-$I$5-$A103+1)))*$C156))</f>
        <v>0</v>
      </c>
      <c r="AP210" s="186">
        <f ca="1">IF(AP$5-$I$5&lt;$A103-1," ",IF(AP$5-$I$5+1&gt;'Primary Inputs Alt'!$C$17,0,(SUM(OFFSET($I$78,0,AP$5-$I$5-$A103+1)))*$C156))</f>
        <v>0</v>
      </c>
      <c r="AQ210" s="186">
        <f ca="1">IF(AQ$5-$I$5&lt;$A103-1," ",IF(AQ$5-$I$5+1&gt;'Primary Inputs Alt'!$C$17,0,(SUM(OFFSET($I$78,0,AQ$5-$I$5-$A103+1)))*$C156))</f>
        <v>0</v>
      </c>
      <c r="AR210" s="186">
        <f ca="1">IF(AR$5-$I$5&lt;$A103-1," ",IF(AR$5-$I$5+1&gt;'Primary Inputs Alt'!$C$17,0,(SUM(OFFSET($I$78,0,AR$5-$I$5-$A103+1)))*$C156))</f>
        <v>0</v>
      </c>
      <c r="AS210" s="186">
        <f ca="1">IF(AS$5-$I$5&lt;$A103-1," ",IF(AS$5-$I$5+1&gt;'Primary Inputs Alt'!$C$17,0,(SUM(OFFSET($I$78,0,AS$5-$I$5-$A103+1)))*$C156))</f>
        <v>0</v>
      </c>
      <c r="AT210" s="186">
        <f ca="1">IF(AT$5-$I$5&lt;$A103-1," ",IF(AT$5-$I$5+1&gt;'Primary Inputs Alt'!$C$17,0,(SUM(OFFSET($I$78,0,AT$5-$I$5-$A103+1)))*$C156))</f>
        <v>0</v>
      </c>
      <c r="AU210" s="186">
        <f ca="1">IF(AU$5-$I$5&lt;$A103-1," ",IF(AU$5-$I$5+1&gt;'Primary Inputs Alt'!$C$17,0,(SUM(OFFSET($I$78,0,AU$5-$I$5-$A103+1)))*$C156))</f>
        <v>0</v>
      </c>
      <c r="AV210" s="186">
        <f ca="1">IF(AV$5-$I$5&lt;$A103-1," ",IF(AV$5-$I$5+1&gt;'Primary Inputs Alt'!$C$17,0,(SUM(OFFSET($I$78,0,AV$5-$I$5-$A103+1)))*$C156))</f>
        <v>0</v>
      </c>
      <c r="AW210" s="186">
        <f ca="1">IF(AW$5-$I$5&lt;$A103-1," ",IF(AW$5-$I$5+1&gt;'Primary Inputs Alt'!$C$17,0,(SUM(OFFSET($I$78,0,AW$5-$I$5-$A103+1)))*$C156))</f>
        <v>0</v>
      </c>
      <c r="AX210" s="186">
        <f ca="1">IF(AX$5-$I$5&lt;$A103-1," ",IF(AX$5-$I$5+1&gt;'Primary Inputs Alt'!$C$17,0,(SUM(OFFSET($I$78,0,AX$5-$I$5-$A103+1)))*$C156))</f>
        <v>0</v>
      </c>
      <c r="AY210" s="186">
        <f ca="1">IF(AY$5-$I$5&lt;$A103-1," ",IF(AY$5-$I$5+1&gt;'Primary Inputs Alt'!$C$17,0,(SUM(OFFSET($I$78,0,AY$5-$I$5-$A103+1)))*$C156))</f>
        <v>0</v>
      </c>
      <c r="AZ210" s="186">
        <f ca="1">IF(AZ$5-$I$5&lt;$A103-1," ",IF(AZ$5-$I$5+1&gt;'Primary Inputs Alt'!$C$17,0,(SUM(OFFSET($I$78,0,AZ$5-$I$5-$A103+1)))*$C156))</f>
        <v>0</v>
      </c>
      <c r="BA210" s="186">
        <f ca="1">IF(BA$5-$I$5&lt;$A103-1," ",IF(BA$5-$I$5+1&gt;'Primary Inputs Alt'!$C$17,0,(SUM(OFFSET($I$78,0,BA$5-$I$5-$A103+1)))*$C156))</f>
        <v>0</v>
      </c>
      <c r="BB210" s="186">
        <f ca="1">IF(BB$5-$I$5&lt;$A103-1," ",IF(BB$5-$I$5+1&gt;'Primary Inputs Alt'!$C$17,0,(SUM(OFFSET($I$78,0,BB$5-$I$5-$A103+1)))*$C156))</f>
        <v>0</v>
      </c>
      <c r="BC210" s="186">
        <f ca="1">IF(BC$5-$I$5&lt;$A103-1," ",IF(BC$5-$I$5+1&gt;'Primary Inputs Alt'!$C$17,0,(SUM(OFFSET($I$78,0,BC$5-$I$5-$A103+1)))*$C156))</f>
        <v>0</v>
      </c>
      <c r="BD210" s="186">
        <f ca="1">IF(BD$5-$I$5&lt;$A103-1," ",IF(BD$5-$I$5+1&gt;'Primary Inputs Alt'!$C$17,0,(SUM(OFFSET($I$78,0,BD$5-$I$5-$A103+1)))*$C156))</f>
        <v>0</v>
      </c>
      <c r="BE210" s="186">
        <f ca="1">IF(BE$5-$I$5&lt;$A103-1," ",IF(BE$5-$I$5+1&gt;'Primary Inputs Alt'!$C$17,0,(SUM(OFFSET($I$78,0,BE$5-$I$5-$A103+1)))*$C156))</f>
        <v>0</v>
      </c>
      <c r="BF210" s="186">
        <f ca="1">IF(BF$5-$I$5&lt;$A103-1," ",IF(BF$5-$I$5+1&gt;'Primary Inputs Alt'!$C$17,0,(SUM(OFFSET($I$78,0,BF$5-$I$5-$A103+1)))*$C156))</f>
        <v>0</v>
      </c>
    </row>
    <row r="211" spans="2:58">
      <c r="B211" s="134" t="s">
        <v>196</v>
      </c>
      <c r="C211" s="134">
        <f t="shared" ca="1" si="7"/>
        <v>0</v>
      </c>
      <c r="I211" s="186" t="str">
        <f ca="1">IF(I$5-$I$5&lt;$A104-1," ",IF(I$5-$I$5+1&gt;'Primary Inputs Alt'!$C$17,0,(SUM(OFFSET($I$78,0,I$5-$I$5-$A104+1)))*$C157))</f>
        <v xml:space="preserve"> </v>
      </c>
      <c r="J211" s="186" t="str">
        <f ca="1">IF(J$5-$I$5&lt;$A104-1," ",IF(J$5-$I$5+1&gt;'Primary Inputs Alt'!$C$17,0,(SUM(OFFSET($I$78,0,J$5-$I$5-$A104+1)))*$C157))</f>
        <v xml:space="preserve"> </v>
      </c>
      <c r="K211" s="186" t="str">
        <f ca="1">IF(K$5-$I$5&lt;$A104-1," ",IF(K$5-$I$5+1&gt;'Primary Inputs Alt'!$C$17,0,(SUM(OFFSET($I$78,0,K$5-$I$5-$A104+1)))*$C157))</f>
        <v xml:space="preserve"> </v>
      </c>
      <c r="L211" s="186" t="str">
        <f ca="1">IF(L$5-$I$5&lt;$A104-1," ",IF(L$5-$I$5+1&gt;'Primary Inputs Alt'!$C$17,0,(SUM(OFFSET($I$78,0,L$5-$I$5-$A104+1)))*$C157))</f>
        <v xml:space="preserve"> </v>
      </c>
      <c r="M211" s="186" t="str">
        <f ca="1">IF(M$5-$I$5&lt;$A104-1," ",IF(M$5-$I$5+1&gt;'Primary Inputs Alt'!$C$17,0,(SUM(OFFSET($I$78,0,M$5-$I$5-$A104+1)))*$C157))</f>
        <v xml:space="preserve"> </v>
      </c>
      <c r="N211" s="186" t="str">
        <f ca="1">IF(N$5-$I$5&lt;$A104-1," ",IF(N$5-$I$5+1&gt;'Primary Inputs Alt'!$C$17,0,(SUM(OFFSET($I$78,0,N$5-$I$5-$A104+1)))*$C157))</f>
        <v xml:space="preserve"> </v>
      </c>
      <c r="O211" s="186" t="str">
        <f ca="1">IF(O$5-$I$5&lt;$A104-1," ",IF(O$5-$I$5+1&gt;'Primary Inputs Alt'!$C$17,0,(SUM(OFFSET($I$78,0,O$5-$I$5-$A104+1)))*$C157))</f>
        <v xml:space="preserve"> </v>
      </c>
      <c r="P211" s="186" t="str">
        <f ca="1">IF(P$5-$I$5&lt;$A104-1," ",IF(P$5-$I$5+1&gt;'Primary Inputs Alt'!$C$17,0,(SUM(OFFSET($I$78,0,P$5-$I$5-$A104+1)))*$C157))</f>
        <v xml:space="preserve"> </v>
      </c>
      <c r="Q211" s="186" t="str">
        <f ca="1">IF(Q$5-$I$5&lt;$A104-1," ",IF(Q$5-$I$5+1&gt;'Primary Inputs Alt'!$C$17,0,(SUM(OFFSET($I$78,0,Q$5-$I$5-$A104+1)))*$C157))</f>
        <v xml:space="preserve"> </v>
      </c>
      <c r="R211" s="186" t="str">
        <f ca="1">IF(R$5-$I$5&lt;$A104-1," ",IF(R$5-$I$5+1&gt;'Primary Inputs Alt'!$C$17,0,(SUM(OFFSET($I$78,0,R$5-$I$5-$A104+1)))*$C157))</f>
        <v xml:space="preserve"> </v>
      </c>
      <c r="S211" s="186" t="str">
        <f ca="1">IF(S$5-$I$5&lt;$A104-1," ",IF(S$5-$I$5+1&gt;'Primary Inputs Alt'!$C$17,0,(SUM(OFFSET($I$78,0,S$5-$I$5-$A104+1)))*$C157))</f>
        <v xml:space="preserve"> </v>
      </c>
      <c r="T211" s="186" t="str">
        <f ca="1">IF(T$5-$I$5&lt;$A104-1," ",IF(T$5-$I$5+1&gt;'Primary Inputs Alt'!$C$17,0,(SUM(OFFSET($I$78,0,T$5-$I$5-$A104+1)))*$C157))</f>
        <v xml:space="preserve"> </v>
      </c>
      <c r="U211" s="186" t="str">
        <f ca="1">IF(U$5-$I$5&lt;$A104-1," ",IF(U$5-$I$5+1&gt;'Primary Inputs Alt'!$C$17,0,(SUM(OFFSET($I$78,0,U$5-$I$5-$A104+1)))*$C157))</f>
        <v xml:space="preserve"> </v>
      </c>
      <c r="V211" s="186" t="str">
        <f ca="1">IF(V$5-$I$5&lt;$A104-1," ",IF(V$5-$I$5+1&gt;'Primary Inputs Alt'!$C$17,0,(SUM(OFFSET($I$78,0,V$5-$I$5-$A104+1)))*$C157))</f>
        <v xml:space="preserve"> </v>
      </c>
      <c r="W211" s="186" t="str">
        <f ca="1">IF(W$5-$I$5&lt;$A104-1," ",IF(W$5-$I$5+1&gt;'Primary Inputs Alt'!$C$17,0,(SUM(OFFSET($I$78,0,W$5-$I$5-$A104+1)))*$C157))</f>
        <v xml:space="preserve"> </v>
      </c>
      <c r="X211" s="186" t="str">
        <f ca="1">IF(X$5-$I$5&lt;$A104-1," ",IF(X$5-$I$5+1&gt;'Primary Inputs Alt'!$C$17,0,(SUM(OFFSET($I$78,0,X$5-$I$5-$A104+1)))*$C157))</f>
        <v xml:space="preserve"> </v>
      </c>
      <c r="Y211" s="186" t="str">
        <f ca="1">IF(Y$5-$I$5&lt;$A104-1," ",IF(Y$5-$I$5+1&gt;'Primary Inputs Alt'!$C$17,0,(SUM(OFFSET($I$78,0,Y$5-$I$5-$A104+1)))*$C157))</f>
        <v xml:space="preserve"> </v>
      </c>
      <c r="Z211" s="186" t="str">
        <f ca="1">IF(Z$5-$I$5&lt;$A104-1," ",IF(Z$5-$I$5+1&gt;'Primary Inputs Alt'!$C$17,0,(SUM(OFFSET($I$78,0,Z$5-$I$5-$A104+1)))*$C157))</f>
        <v xml:space="preserve"> </v>
      </c>
      <c r="AA211" s="186" t="str">
        <f ca="1">IF(AA$5-$I$5&lt;$A104-1," ",IF(AA$5-$I$5+1&gt;'Primary Inputs Alt'!$C$17,0,(SUM(OFFSET($I$78,0,AA$5-$I$5-$A104+1)))*$C157))</f>
        <v xml:space="preserve"> </v>
      </c>
      <c r="AB211" s="186" t="str">
        <f ca="1">IF(AB$5-$I$5&lt;$A104-1," ",IF(AB$5-$I$5+1&gt;'Primary Inputs Alt'!$C$17,0,(SUM(OFFSET($I$78,0,AB$5-$I$5-$A104+1)))*$C157))</f>
        <v xml:space="preserve"> </v>
      </c>
      <c r="AC211" s="186" t="str">
        <f ca="1">IF(AC$5-$I$5&lt;$A104-1," ",IF(AC$5-$I$5+1&gt;'Primary Inputs Alt'!$C$17,0,(SUM(OFFSET($I$78,0,AC$5-$I$5-$A104+1)))*$C157))</f>
        <v xml:space="preserve"> </v>
      </c>
      <c r="AD211" s="186" t="str">
        <f ca="1">IF(AD$5-$I$5&lt;$A104-1," ",IF(AD$5-$I$5+1&gt;'Primary Inputs Alt'!$C$17,0,(SUM(OFFSET($I$78,0,AD$5-$I$5-$A104+1)))*$C157))</f>
        <v xml:space="preserve"> </v>
      </c>
      <c r="AE211" s="186" t="str">
        <f ca="1">IF(AE$5-$I$5&lt;$A104-1," ",IF(AE$5-$I$5+1&gt;'Primary Inputs Alt'!$C$17,0,(SUM(OFFSET($I$78,0,AE$5-$I$5-$A104+1)))*$C157))</f>
        <v xml:space="preserve"> </v>
      </c>
      <c r="AF211" s="186">
        <f ca="1">IF(AF$5-$I$5&lt;$A104-1," ",IF(AF$5-$I$5+1&gt;'Primary Inputs Alt'!$C$17,0,(SUM(OFFSET($I$78,0,AF$5-$I$5-$A104+1)))*$C157))</f>
        <v>0</v>
      </c>
      <c r="AG211" s="186">
        <f ca="1">IF(AG$5-$I$5&lt;$A104-1," ",IF(AG$5-$I$5+1&gt;'Primary Inputs Alt'!$C$17,0,(SUM(OFFSET($I$78,0,AG$5-$I$5-$A104+1)))*$C157))</f>
        <v>0</v>
      </c>
      <c r="AH211" s="186">
        <f ca="1">IF(AH$5-$I$5&lt;$A104-1," ",IF(AH$5-$I$5+1&gt;'Primary Inputs Alt'!$C$17,0,(SUM(OFFSET($I$78,0,AH$5-$I$5-$A104+1)))*$C157))</f>
        <v>0</v>
      </c>
      <c r="AI211" s="186">
        <f ca="1">IF(AI$5-$I$5&lt;$A104-1," ",IF(AI$5-$I$5+1&gt;'Primary Inputs Alt'!$C$17,0,(SUM(OFFSET($I$78,0,AI$5-$I$5-$A104+1)))*$C157))</f>
        <v>0</v>
      </c>
      <c r="AJ211" s="186">
        <f ca="1">IF(AJ$5-$I$5&lt;$A104-1," ",IF(AJ$5-$I$5+1&gt;'Primary Inputs Alt'!$C$17,0,(SUM(OFFSET($I$78,0,AJ$5-$I$5-$A104+1)))*$C157))</f>
        <v>0</v>
      </c>
      <c r="AK211" s="186">
        <f ca="1">IF(AK$5-$I$5&lt;$A104-1," ",IF(AK$5-$I$5+1&gt;'Primary Inputs Alt'!$C$17,0,(SUM(OFFSET($I$78,0,AK$5-$I$5-$A104+1)))*$C157))</f>
        <v>0</v>
      </c>
      <c r="AL211" s="186">
        <f ca="1">IF(AL$5-$I$5&lt;$A104-1," ",IF(AL$5-$I$5+1&gt;'Primary Inputs Alt'!$C$17,0,(SUM(OFFSET($I$78,0,AL$5-$I$5-$A104+1)))*$C157))</f>
        <v>0</v>
      </c>
      <c r="AM211" s="186">
        <f ca="1">IF(AM$5-$I$5&lt;$A104-1," ",IF(AM$5-$I$5+1&gt;'Primary Inputs Alt'!$C$17,0,(SUM(OFFSET($I$78,0,AM$5-$I$5-$A104+1)))*$C157))</f>
        <v>0</v>
      </c>
      <c r="AN211" s="186">
        <f ca="1">IF(AN$5-$I$5&lt;$A104-1," ",IF(AN$5-$I$5+1&gt;'Primary Inputs Alt'!$C$17,0,(SUM(OFFSET($I$78,0,AN$5-$I$5-$A104+1)))*$C157))</f>
        <v>0</v>
      </c>
      <c r="AO211" s="186">
        <f ca="1">IF(AO$5-$I$5&lt;$A104-1," ",IF(AO$5-$I$5+1&gt;'Primary Inputs Alt'!$C$17,0,(SUM(OFFSET($I$78,0,AO$5-$I$5-$A104+1)))*$C157))</f>
        <v>0</v>
      </c>
      <c r="AP211" s="186">
        <f ca="1">IF(AP$5-$I$5&lt;$A104-1," ",IF(AP$5-$I$5+1&gt;'Primary Inputs Alt'!$C$17,0,(SUM(OFFSET($I$78,0,AP$5-$I$5-$A104+1)))*$C157))</f>
        <v>0</v>
      </c>
      <c r="AQ211" s="186">
        <f ca="1">IF(AQ$5-$I$5&lt;$A104-1," ",IF(AQ$5-$I$5+1&gt;'Primary Inputs Alt'!$C$17,0,(SUM(OFFSET($I$78,0,AQ$5-$I$5-$A104+1)))*$C157))</f>
        <v>0</v>
      </c>
      <c r="AR211" s="186">
        <f ca="1">IF(AR$5-$I$5&lt;$A104-1," ",IF(AR$5-$I$5+1&gt;'Primary Inputs Alt'!$C$17,0,(SUM(OFFSET($I$78,0,AR$5-$I$5-$A104+1)))*$C157))</f>
        <v>0</v>
      </c>
      <c r="AS211" s="186">
        <f ca="1">IF(AS$5-$I$5&lt;$A104-1," ",IF(AS$5-$I$5+1&gt;'Primary Inputs Alt'!$C$17,0,(SUM(OFFSET($I$78,0,AS$5-$I$5-$A104+1)))*$C157))</f>
        <v>0</v>
      </c>
      <c r="AT211" s="186">
        <f ca="1">IF(AT$5-$I$5&lt;$A104-1," ",IF(AT$5-$I$5+1&gt;'Primary Inputs Alt'!$C$17,0,(SUM(OFFSET($I$78,0,AT$5-$I$5-$A104+1)))*$C157))</f>
        <v>0</v>
      </c>
      <c r="AU211" s="186">
        <f ca="1">IF(AU$5-$I$5&lt;$A104-1," ",IF(AU$5-$I$5+1&gt;'Primary Inputs Alt'!$C$17,0,(SUM(OFFSET($I$78,0,AU$5-$I$5-$A104+1)))*$C157))</f>
        <v>0</v>
      </c>
      <c r="AV211" s="186">
        <f ca="1">IF(AV$5-$I$5&lt;$A104-1," ",IF(AV$5-$I$5+1&gt;'Primary Inputs Alt'!$C$17,0,(SUM(OFFSET($I$78,0,AV$5-$I$5-$A104+1)))*$C157))</f>
        <v>0</v>
      </c>
      <c r="AW211" s="186">
        <f ca="1">IF(AW$5-$I$5&lt;$A104-1," ",IF(AW$5-$I$5+1&gt;'Primary Inputs Alt'!$C$17,0,(SUM(OFFSET($I$78,0,AW$5-$I$5-$A104+1)))*$C157))</f>
        <v>0</v>
      </c>
      <c r="AX211" s="186">
        <f ca="1">IF(AX$5-$I$5&lt;$A104-1," ",IF(AX$5-$I$5+1&gt;'Primary Inputs Alt'!$C$17,0,(SUM(OFFSET($I$78,0,AX$5-$I$5-$A104+1)))*$C157))</f>
        <v>0</v>
      </c>
      <c r="AY211" s="186">
        <f ca="1">IF(AY$5-$I$5&lt;$A104-1," ",IF(AY$5-$I$5+1&gt;'Primary Inputs Alt'!$C$17,0,(SUM(OFFSET($I$78,0,AY$5-$I$5-$A104+1)))*$C157))</f>
        <v>0</v>
      </c>
      <c r="AZ211" s="186">
        <f ca="1">IF(AZ$5-$I$5&lt;$A104-1," ",IF(AZ$5-$I$5+1&gt;'Primary Inputs Alt'!$C$17,0,(SUM(OFFSET($I$78,0,AZ$5-$I$5-$A104+1)))*$C157))</f>
        <v>0</v>
      </c>
      <c r="BA211" s="186">
        <f ca="1">IF(BA$5-$I$5&lt;$A104-1," ",IF(BA$5-$I$5+1&gt;'Primary Inputs Alt'!$C$17,0,(SUM(OFFSET($I$78,0,BA$5-$I$5-$A104+1)))*$C157))</f>
        <v>0</v>
      </c>
      <c r="BB211" s="186">
        <f ca="1">IF(BB$5-$I$5&lt;$A104-1," ",IF(BB$5-$I$5+1&gt;'Primary Inputs Alt'!$C$17,0,(SUM(OFFSET($I$78,0,BB$5-$I$5-$A104+1)))*$C157))</f>
        <v>0</v>
      </c>
      <c r="BC211" s="186">
        <f ca="1">IF(BC$5-$I$5&lt;$A104-1," ",IF(BC$5-$I$5+1&gt;'Primary Inputs Alt'!$C$17,0,(SUM(OFFSET($I$78,0,BC$5-$I$5-$A104+1)))*$C157))</f>
        <v>0</v>
      </c>
      <c r="BD211" s="186">
        <f ca="1">IF(BD$5-$I$5&lt;$A104-1," ",IF(BD$5-$I$5+1&gt;'Primary Inputs Alt'!$C$17,0,(SUM(OFFSET($I$78,0,BD$5-$I$5-$A104+1)))*$C157))</f>
        <v>0</v>
      </c>
      <c r="BE211" s="186">
        <f ca="1">IF(BE$5-$I$5&lt;$A104-1," ",IF(BE$5-$I$5+1&gt;'Primary Inputs Alt'!$C$17,0,(SUM(OFFSET($I$78,0,BE$5-$I$5-$A104+1)))*$C157))</f>
        <v>0</v>
      </c>
      <c r="BF211" s="186">
        <f ca="1">IF(BF$5-$I$5&lt;$A104-1," ",IF(BF$5-$I$5+1&gt;'Primary Inputs Alt'!$C$17,0,(SUM(OFFSET($I$78,0,BF$5-$I$5-$A104+1)))*$C157))</f>
        <v>0</v>
      </c>
    </row>
    <row r="212" spans="2:58">
      <c r="B212" s="134" t="s">
        <v>197</v>
      </c>
      <c r="C212" s="134">
        <f t="shared" ca="1" si="7"/>
        <v>0</v>
      </c>
      <c r="I212" s="186" t="str">
        <f ca="1">IF(I$5-$I$5&lt;$A105-1," ",IF(I$5-$I$5+1&gt;'Primary Inputs Alt'!$C$17,0,(SUM(OFFSET($I$78,0,I$5-$I$5-$A105+1)))*$C158))</f>
        <v xml:space="preserve"> </v>
      </c>
      <c r="J212" s="186" t="str">
        <f ca="1">IF(J$5-$I$5&lt;$A105-1," ",IF(J$5-$I$5+1&gt;'Primary Inputs Alt'!$C$17,0,(SUM(OFFSET($I$78,0,J$5-$I$5-$A105+1)))*$C158))</f>
        <v xml:space="preserve"> </v>
      </c>
      <c r="K212" s="186" t="str">
        <f ca="1">IF(K$5-$I$5&lt;$A105-1," ",IF(K$5-$I$5+1&gt;'Primary Inputs Alt'!$C$17,0,(SUM(OFFSET($I$78,0,K$5-$I$5-$A105+1)))*$C158))</f>
        <v xml:space="preserve"> </v>
      </c>
      <c r="L212" s="186" t="str">
        <f ca="1">IF(L$5-$I$5&lt;$A105-1," ",IF(L$5-$I$5+1&gt;'Primary Inputs Alt'!$C$17,0,(SUM(OFFSET($I$78,0,L$5-$I$5-$A105+1)))*$C158))</f>
        <v xml:space="preserve"> </v>
      </c>
      <c r="M212" s="186" t="str">
        <f ca="1">IF(M$5-$I$5&lt;$A105-1," ",IF(M$5-$I$5+1&gt;'Primary Inputs Alt'!$C$17,0,(SUM(OFFSET($I$78,0,M$5-$I$5-$A105+1)))*$C158))</f>
        <v xml:space="preserve"> </v>
      </c>
      <c r="N212" s="186" t="str">
        <f ca="1">IF(N$5-$I$5&lt;$A105-1," ",IF(N$5-$I$5+1&gt;'Primary Inputs Alt'!$C$17,0,(SUM(OFFSET($I$78,0,N$5-$I$5-$A105+1)))*$C158))</f>
        <v xml:space="preserve"> </v>
      </c>
      <c r="O212" s="186" t="str">
        <f ca="1">IF(O$5-$I$5&lt;$A105-1," ",IF(O$5-$I$5+1&gt;'Primary Inputs Alt'!$C$17,0,(SUM(OFFSET($I$78,0,O$5-$I$5-$A105+1)))*$C158))</f>
        <v xml:space="preserve"> </v>
      </c>
      <c r="P212" s="186" t="str">
        <f ca="1">IF(P$5-$I$5&lt;$A105-1," ",IF(P$5-$I$5+1&gt;'Primary Inputs Alt'!$C$17,0,(SUM(OFFSET($I$78,0,P$5-$I$5-$A105+1)))*$C158))</f>
        <v xml:space="preserve"> </v>
      </c>
      <c r="Q212" s="186" t="str">
        <f ca="1">IF(Q$5-$I$5&lt;$A105-1," ",IF(Q$5-$I$5+1&gt;'Primary Inputs Alt'!$C$17,0,(SUM(OFFSET($I$78,0,Q$5-$I$5-$A105+1)))*$C158))</f>
        <v xml:space="preserve"> </v>
      </c>
      <c r="R212" s="186" t="str">
        <f ca="1">IF(R$5-$I$5&lt;$A105-1," ",IF(R$5-$I$5+1&gt;'Primary Inputs Alt'!$C$17,0,(SUM(OFFSET($I$78,0,R$5-$I$5-$A105+1)))*$C158))</f>
        <v xml:space="preserve"> </v>
      </c>
      <c r="S212" s="186" t="str">
        <f ca="1">IF(S$5-$I$5&lt;$A105-1," ",IF(S$5-$I$5+1&gt;'Primary Inputs Alt'!$C$17,0,(SUM(OFFSET($I$78,0,S$5-$I$5-$A105+1)))*$C158))</f>
        <v xml:space="preserve"> </v>
      </c>
      <c r="T212" s="186" t="str">
        <f ca="1">IF(T$5-$I$5&lt;$A105-1," ",IF(T$5-$I$5+1&gt;'Primary Inputs Alt'!$C$17,0,(SUM(OFFSET($I$78,0,T$5-$I$5-$A105+1)))*$C158))</f>
        <v xml:space="preserve"> </v>
      </c>
      <c r="U212" s="186" t="str">
        <f ca="1">IF(U$5-$I$5&lt;$A105-1," ",IF(U$5-$I$5+1&gt;'Primary Inputs Alt'!$C$17,0,(SUM(OFFSET($I$78,0,U$5-$I$5-$A105+1)))*$C158))</f>
        <v xml:space="preserve"> </v>
      </c>
      <c r="V212" s="186" t="str">
        <f ca="1">IF(V$5-$I$5&lt;$A105-1," ",IF(V$5-$I$5+1&gt;'Primary Inputs Alt'!$C$17,0,(SUM(OFFSET($I$78,0,V$5-$I$5-$A105+1)))*$C158))</f>
        <v xml:space="preserve"> </v>
      </c>
      <c r="W212" s="186" t="str">
        <f ca="1">IF(W$5-$I$5&lt;$A105-1," ",IF(W$5-$I$5+1&gt;'Primary Inputs Alt'!$C$17,0,(SUM(OFFSET($I$78,0,W$5-$I$5-$A105+1)))*$C158))</f>
        <v xml:space="preserve"> </v>
      </c>
      <c r="X212" s="186" t="str">
        <f ca="1">IF(X$5-$I$5&lt;$A105-1," ",IF(X$5-$I$5+1&gt;'Primary Inputs Alt'!$C$17,0,(SUM(OFFSET($I$78,0,X$5-$I$5-$A105+1)))*$C158))</f>
        <v xml:space="preserve"> </v>
      </c>
      <c r="Y212" s="186" t="str">
        <f ca="1">IF(Y$5-$I$5&lt;$A105-1," ",IF(Y$5-$I$5+1&gt;'Primary Inputs Alt'!$C$17,0,(SUM(OFFSET($I$78,0,Y$5-$I$5-$A105+1)))*$C158))</f>
        <v xml:space="preserve"> </v>
      </c>
      <c r="Z212" s="186" t="str">
        <f ca="1">IF(Z$5-$I$5&lt;$A105-1," ",IF(Z$5-$I$5+1&gt;'Primary Inputs Alt'!$C$17,0,(SUM(OFFSET($I$78,0,Z$5-$I$5-$A105+1)))*$C158))</f>
        <v xml:space="preserve"> </v>
      </c>
      <c r="AA212" s="186" t="str">
        <f ca="1">IF(AA$5-$I$5&lt;$A105-1," ",IF(AA$5-$I$5+1&gt;'Primary Inputs Alt'!$C$17,0,(SUM(OFFSET($I$78,0,AA$5-$I$5-$A105+1)))*$C158))</f>
        <v xml:space="preserve"> </v>
      </c>
      <c r="AB212" s="186" t="str">
        <f ca="1">IF(AB$5-$I$5&lt;$A105-1," ",IF(AB$5-$I$5+1&gt;'Primary Inputs Alt'!$C$17,0,(SUM(OFFSET($I$78,0,AB$5-$I$5-$A105+1)))*$C158))</f>
        <v xml:space="preserve"> </v>
      </c>
      <c r="AC212" s="186" t="str">
        <f ca="1">IF(AC$5-$I$5&lt;$A105-1," ",IF(AC$5-$I$5+1&gt;'Primary Inputs Alt'!$C$17,0,(SUM(OFFSET($I$78,0,AC$5-$I$5-$A105+1)))*$C158))</f>
        <v xml:space="preserve"> </v>
      </c>
      <c r="AD212" s="186" t="str">
        <f ca="1">IF(AD$5-$I$5&lt;$A105-1," ",IF(AD$5-$I$5+1&gt;'Primary Inputs Alt'!$C$17,0,(SUM(OFFSET($I$78,0,AD$5-$I$5-$A105+1)))*$C158))</f>
        <v xml:space="preserve"> </v>
      </c>
      <c r="AE212" s="186" t="str">
        <f ca="1">IF(AE$5-$I$5&lt;$A105-1," ",IF(AE$5-$I$5+1&gt;'Primary Inputs Alt'!$C$17,0,(SUM(OFFSET($I$78,0,AE$5-$I$5-$A105+1)))*$C158))</f>
        <v xml:space="preserve"> </v>
      </c>
      <c r="AF212" s="186" t="str">
        <f ca="1">IF(AF$5-$I$5&lt;$A105-1," ",IF(AF$5-$I$5+1&gt;'Primary Inputs Alt'!$C$17,0,(SUM(OFFSET($I$78,0,AF$5-$I$5-$A105+1)))*$C158))</f>
        <v xml:space="preserve"> </v>
      </c>
      <c r="AG212" s="186">
        <f ca="1">IF(AG$5-$I$5&lt;$A105-1," ",IF(AG$5-$I$5+1&gt;'Primary Inputs Alt'!$C$17,0,(SUM(OFFSET($I$78,0,AG$5-$I$5-$A105+1)))*$C158))</f>
        <v>0</v>
      </c>
      <c r="AH212" s="186">
        <f ca="1">IF(AH$5-$I$5&lt;$A105-1," ",IF(AH$5-$I$5+1&gt;'Primary Inputs Alt'!$C$17,0,(SUM(OFFSET($I$78,0,AH$5-$I$5-$A105+1)))*$C158))</f>
        <v>0</v>
      </c>
      <c r="AI212" s="186">
        <f ca="1">IF(AI$5-$I$5&lt;$A105-1," ",IF(AI$5-$I$5+1&gt;'Primary Inputs Alt'!$C$17,0,(SUM(OFFSET($I$78,0,AI$5-$I$5-$A105+1)))*$C158))</f>
        <v>0</v>
      </c>
      <c r="AJ212" s="186">
        <f ca="1">IF(AJ$5-$I$5&lt;$A105-1," ",IF(AJ$5-$I$5+1&gt;'Primary Inputs Alt'!$C$17,0,(SUM(OFFSET($I$78,0,AJ$5-$I$5-$A105+1)))*$C158))</f>
        <v>0</v>
      </c>
      <c r="AK212" s="186">
        <f ca="1">IF(AK$5-$I$5&lt;$A105-1," ",IF(AK$5-$I$5+1&gt;'Primary Inputs Alt'!$C$17,0,(SUM(OFFSET($I$78,0,AK$5-$I$5-$A105+1)))*$C158))</f>
        <v>0</v>
      </c>
      <c r="AL212" s="186">
        <f ca="1">IF(AL$5-$I$5&lt;$A105-1," ",IF(AL$5-$I$5+1&gt;'Primary Inputs Alt'!$C$17,0,(SUM(OFFSET($I$78,0,AL$5-$I$5-$A105+1)))*$C158))</f>
        <v>0</v>
      </c>
      <c r="AM212" s="186">
        <f ca="1">IF(AM$5-$I$5&lt;$A105-1," ",IF(AM$5-$I$5+1&gt;'Primary Inputs Alt'!$C$17,0,(SUM(OFFSET($I$78,0,AM$5-$I$5-$A105+1)))*$C158))</f>
        <v>0</v>
      </c>
      <c r="AN212" s="186">
        <f ca="1">IF(AN$5-$I$5&lt;$A105-1," ",IF(AN$5-$I$5+1&gt;'Primary Inputs Alt'!$C$17,0,(SUM(OFFSET($I$78,0,AN$5-$I$5-$A105+1)))*$C158))</f>
        <v>0</v>
      </c>
      <c r="AO212" s="186">
        <f ca="1">IF(AO$5-$I$5&lt;$A105-1," ",IF(AO$5-$I$5+1&gt;'Primary Inputs Alt'!$C$17,0,(SUM(OFFSET($I$78,0,AO$5-$I$5-$A105+1)))*$C158))</f>
        <v>0</v>
      </c>
      <c r="AP212" s="186">
        <f ca="1">IF(AP$5-$I$5&lt;$A105-1," ",IF(AP$5-$I$5+1&gt;'Primary Inputs Alt'!$C$17,0,(SUM(OFFSET($I$78,0,AP$5-$I$5-$A105+1)))*$C158))</f>
        <v>0</v>
      </c>
      <c r="AQ212" s="186">
        <f ca="1">IF(AQ$5-$I$5&lt;$A105-1," ",IF(AQ$5-$I$5+1&gt;'Primary Inputs Alt'!$C$17,0,(SUM(OFFSET($I$78,0,AQ$5-$I$5-$A105+1)))*$C158))</f>
        <v>0</v>
      </c>
      <c r="AR212" s="186">
        <f ca="1">IF(AR$5-$I$5&lt;$A105-1," ",IF(AR$5-$I$5+1&gt;'Primary Inputs Alt'!$C$17,0,(SUM(OFFSET($I$78,0,AR$5-$I$5-$A105+1)))*$C158))</f>
        <v>0</v>
      </c>
      <c r="AS212" s="186">
        <f ca="1">IF(AS$5-$I$5&lt;$A105-1," ",IF(AS$5-$I$5+1&gt;'Primary Inputs Alt'!$C$17,0,(SUM(OFFSET($I$78,0,AS$5-$I$5-$A105+1)))*$C158))</f>
        <v>0</v>
      </c>
      <c r="AT212" s="186">
        <f ca="1">IF(AT$5-$I$5&lt;$A105-1," ",IF(AT$5-$I$5+1&gt;'Primary Inputs Alt'!$C$17,0,(SUM(OFFSET($I$78,0,AT$5-$I$5-$A105+1)))*$C158))</f>
        <v>0</v>
      </c>
      <c r="AU212" s="186">
        <f ca="1">IF(AU$5-$I$5&lt;$A105-1," ",IF(AU$5-$I$5+1&gt;'Primary Inputs Alt'!$C$17,0,(SUM(OFFSET($I$78,0,AU$5-$I$5-$A105+1)))*$C158))</f>
        <v>0</v>
      </c>
      <c r="AV212" s="186">
        <f ca="1">IF(AV$5-$I$5&lt;$A105-1," ",IF(AV$5-$I$5+1&gt;'Primary Inputs Alt'!$C$17,0,(SUM(OFFSET($I$78,0,AV$5-$I$5-$A105+1)))*$C158))</f>
        <v>0</v>
      </c>
      <c r="AW212" s="186">
        <f ca="1">IF(AW$5-$I$5&lt;$A105-1," ",IF(AW$5-$I$5+1&gt;'Primary Inputs Alt'!$C$17,0,(SUM(OFFSET($I$78,0,AW$5-$I$5-$A105+1)))*$C158))</f>
        <v>0</v>
      </c>
      <c r="AX212" s="186">
        <f ca="1">IF(AX$5-$I$5&lt;$A105-1," ",IF(AX$5-$I$5+1&gt;'Primary Inputs Alt'!$C$17,0,(SUM(OFFSET($I$78,0,AX$5-$I$5-$A105+1)))*$C158))</f>
        <v>0</v>
      </c>
      <c r="AY212" s="186">
        <f ca="1">IF(AY$5-$I$5&lt;$A105-1," ",IF(AY$5-$I$5+1&gt;'Primary Inputs Alt'!$C$17,0,(SUM(OFFSET($I$78,0,AY$5-$I$5-$A105+1)))*$C158))</f>
        <v>0</v>
      </c>
      <c r="AZ212" s="186">
        <f ca="1">IF(AZ$5-$I$5&lt;$A105-1," ",IF(AZ$5-$I$5+1&gt;'Primary Inputs Alt'!$C$17,0,(SUM(OFFSET($I$78,0,AZ$5-$I$5-$A105+1)))*$C158))</f>
        <v>0</v>
      </c>
      <c r="BA212" s="186">
        <f ca="1">IF(BA$5-$I$5&lt;$A105-1," ",IF(BA$5-$I$5+1&gt;'Primary Inputs Alt'!$C$17,0,(SUM(OFFSET($I$78,0,BA$5-$I$5-$A105+1)))*$C158))</f>
        <v>0</v>
      </c>
      <c r="BB212" s="186">
        <f ca="1">IF(BB$5-$I$5&lt;$A105-1," ",IF(BB$5-$I$5+1&gt;'Primary Inputs Alt'!$C$17,0,(SUM(OFFSET($I$78,0,BB$5-$I$5-$A105+1)))*$C158))</f>
        <v>0</v>
      </c>
      <c r="BC212" s="186">
        <f ca="1">IF(BC$5-$I$5&lt;$A105-1," ",IF(BC$5-$I$5+1&gt;'Primary Inputs Alt'!$C$17,0,(SUM(OFFSET($I$78,0,BC$5-$I$5-$A105+1)))*$C158))</f>
        <v>0</v>
      </c>
      <c r="BD212" s="186">
        <f ca="1">IF(BD$5-$I$5&lt;$A105-1," ",IF(BD$5-$I$5+1&gt;'Primary Inputs Alt'!$C$17,0,(SUM(OFFSET($I$78,0,BD$5-$I$5-$A105+1)))*$C158))</f>
        <v>0</v>
      </c>
      <c r="BE212" s="186">
        <f ca="1">IF(BE$5-$I$5&lt;$A105-1," ",IF(BE$5-$I$5+1&gt;'Primary Inputs Alt'!$C$17,0,(SUM(OFFSET($I$78,0,BE$5-$I$5-$A105+1)))*$C158))</f>
        <v>0</v>
      </c>
      <c r="BF212" s="186">
        <f ca="1">IF(BF$5-$I$5&lt;$A105-1," ",IF(BF$5-$I$5+1&gt;'Primary Inputs Alt'!$C$17,0,(SUM(OFFSET($I$78,0,BF$5-$I$5-$A105+1)))*$C158))</f>
        <v>0</v>
      </c>
    </row>
    <row r="213" spans="2:58">
      <c r="B213" s="134" t="s">
        <v>198</v>
      </c>
      <c r="C213" s="134">
        <f t="shared" ca="1" si="7"/>
        <v>0</v>
      </c>
      <c r="I213" s="186" t="str">
        <f ca="1">IF(I$5-$I$5&lt;$A106-1," ",IF(I$5-$I$5+1&gt;'Primary Inputs Alt'!$C$17,0,(SUM(OFFSET($I$78,0,I$5-$I$5-$A106+1)))*$C159))</f>
        <v xml:space="preserve"> </v>
      </c>
      <c r="J213" s="186" t="str">
        <f ca="1">IF(J$5-$I$5&lt;$A106-1," ",IF(J$5-$I$5+1&gt;'Primary Inputs Alt'!$C$17,0,(SUM(OFFSET($I$78,0,J$5-$I$5-$A106+1)))*$C159))</f>
        <v xml:space="preserve"> </v>
      </c>
      <c r="K213" s="186" t="str">
        <f ca="1">IF(K$5-$I$5&lt;$A106-1," ",IF(K$5-$I$5+1&gt;'Primary Inputs Alt'!$C$17,0,(SUM(OFFSET($I$78,0,K$5-$I$5-$A106+1)))*$C159))</f>
        <v xml:space="preserve"> </v>
      </c>
      <c r="L213" s="186" t="str">
        <f ca="1">IF(L$5-$I$5&lt;$A106-1," ",IF(L$5-$I$5+1&gt;'Primary Inputs Alt'!$C$17,0,(SUM(OFFSET($I$78,0,L$5-$I$5-$A106+1)))*$C159))</f>
        <v xml:space="preserve"> </v>
      </c>
      <c r="M213" s="186" t="str">
        <f ca="1">IF(M$5-$I$5&lt;$A106-1," ",IF(M$5-$I$5+1&gt;'Primary Inputs Alt'!$C$17,0,(SUM(OFFSET($I$78,0,M$5-$I$5-$A106+1)))*$C159))</f>
        <v xml:space="preserve"> </v>
      </c>
      <c r="N213" s="186" t="str">
        <f ca="1">IF(N$5-$I$5&lt;$A106-1," ",IF(N$5-$I$5+1&gt;'Primary Inputs Alt'!$C$17,0,(SUM(OFFSET($I$78,0,N$5-$I$5-$A106+1)))*$C159))</f>
        <v xml:space="preserve"> </v>
      </c>
      <c r="O213" s="186" t="str">
        <f ca="1">IF(O$5-$I$5&lt;$A106-1," ",IF(O$5-$I$5+1&gt;'Primary Inputs Alt'!$C$17,0,(SUM(OFFSET($I$78,0,O$5-$I$5-$A106+1)))*$C159))</f>
        <v xml:space="preserve"> </v>
      </c>
      <c r="P213" s="186" t="str">
        <f ca="1">IF(P$5-$I$5&lt;$A106-1," ",IF(P$5-$I$5+1&gt;'Primary Inputs Alt'!$C$17,0,(SUM(OFFSET($I$78,0,P$5-$I$5-$A106+1)))*$C159))</f>
        <v xml:space="preserve"> </v>
      </c>
      <c r="Q213" s="186" t="str">
        <f ca="1">IF(Q$5-$I$5&lt;$A106-1," ",IF(Q$5-$I$5+1&gt;'Primary Inputs Alt'!$C$17,0,(SUM(OFFSET($I$78,0,Q$5-$I$5-$A106+1)))*$C159))</f>
        <v xml:space="preserve"> </v>
      </c>
      <c r="R213" s="186" t="str">
        <f ca="1">IF(R$5-$I$5&lt;$A106-1," ",IF(R$5-$I$5+1&gt;'Primary Inputs Alt'!$C$17,0,(SUM(OFFSET($I$78,0,R$5-$I$5-$A106+1)))*$C159))</f>
        <v xml:space="preserve"> </v>
      </c>
      <c r="S213" s="186" t="str">
        <f ca="1">IF(S$5-$I$5&lt;$A106-1," ",IF(S$5-$I$5+1&gt;'Primary Inputs Alt'!$C$17,0,(SUM(OFFSET($I$78,0,S$5-$I$5-$A106+1)))*$C159))</f>
        <v xml:space="preserve"> </v>
      </c>
      <c r="T213" s="186" t="str">
        <f ca="1">IF(T$5-$I$5&lt;$A106-1," ",IF(T$5-$I$5+1&gt;'Primary Inputs Alt'!$C$17,0,(SUM(OFFSET($I$78,0,T$5-$I$5-$A106+1)))*$C159))</f>
        <v xml:space="preserve"> </v>
      </c>
      <c r="U213" s="186" t="str">
        <f ca="1">IF(U$5-$I$5&lt;$A106-1," ",IF(U$5-$I$5+1&gt;'Primary Inputs Alt'!$C$17,0,(SUM(OFFSET($I$78,0,U$5-$I$5-$A106+1)))*$C159))</f>
        <v xml:space="preserve"> </v>
      </c>
      <c r="V213" s="186" t="str">
        <f ca="1">IF(V$5-$I$5&lt;$A106-1," ",IF(V$5-$I$5+1&gt;'Primary Inputs Alt'!$C$17,0,(SUM(OFFSET($I$78,0,V$5-$I$5-$A106+1)))*$C159))</f>
        <v xml:space="preserve"> </v>
      </c>
      <c r="W213" s="186" t="str">
        <f ca="1">IF(W$5-$I$5&lt;$A106-1," ",IF(W$5-$I$5+1&gt;'Primary Inputs Alt'!$C$17,0,(SUM(OFFSET($I$78,0,W$5-$I$5-$A106+1)))*$C159))</f>
        <v xml:space="preserve"> </v>
      </c>
      <c r="X213" s="186" t="str">
        <f ca="1">IF(X$5-$I$5&lt;$A106-1," ",IF(X$5-$I$5+1&gt;'Primary Inputs Alt'!$C$17,0,(SUM(OFFSET($I$78,0,X$5-$I$5-$A106+1)))*$C159))</f>
        <v xml:space="preserve"> </v>
      </c>
      <c r="Y213" s="186" t="str">
        <f ca="1">IF(Y$5-$I$5&lt;$A106-1," ",IF(Y$5-$I$5+1&gt;'Primary Inputs Alt'!$C$17,0,(SUM(OFFSET($I$78,0,Y$5-$I$5-$A106+1)))*$C159))</f>
        <v xml:space="preserve"> </v>
      </c>
      <c r="Z213" s="186" t="str">
        <f ca="1">IF(Z$5-$I$5&lt;$A106-1," ",IF(Z$5-$I$5+1&gt;'Primary Inputs Alt'!$C$17,0,(SUM(OFFSET($I$78,0,Z$5-$I$5-$A106+1)))*$C159))</f>
        <v xml:space="preserve"> </v>
      </c>
      <c r="AA213" s="186" t="str">
        <f ca="1">IF(AA$5-$I$5&lt;$A106-1," ",IF(AA$5-$I$5+1&gt;'Primary Inputs Alt'!$C$17,0,(SUM(OFFSET($I$78,0,AA$5-$I$5-$A106+1)))*$C159))</f>
        <v xml:space="preserve"> </v>
      </c>
      <c r="AB213" s="186" t="str">
        <f ca="1">IF(AB$5-$I$5&lt;$A106-1," ",IF(AB$5-$I$5+1&gt;'Primary Inputs Alt'!$C$17,0,(SUM(OFFSET($I$78,0,AB$5-$I$5-$A106+1)))*$C159))</f>
        <v xml:space="preserve"> </v>
      </c>
      <c r="AC213" s="186" t="str">
        <f ca="1">IF(AC$5-$I$5&lt;$A106-1," ",IF(AC$5-$I$5+1&gt;'Primary Inputs Alt'!$C$17,0,(SUM(OFFSET($I$78,0,AC$5-$I$5-$A106+1)))*$C159))</f>
        <v xml:space="preserve"> </v>
      </c>
      <c r="AD213" s="186" t="str">
        <f ca="1">IF(AD$5-$I$5&lt;$A106-1," ",IF(AD$5-$I$5+1&gt;'Primary Inputs Alt'!$C$17,0,(SUM(OFFSET($I$78,0,AD$5-$I$5-$A106+1)))*$C159))</f>
        <v xml:space="preserve"> </v>
      </c>
      <c r="AE213" s="186" t="str">
        <f ca="1">IF(AE$5-$I$5&lt;$A106-1," ",IF(AE$5-$I$5+1&gt;'Primary Inputs Alt'!$C$17,0,(SUM(OFFSET($I$78,0,AE$5-$I$5-$A106+1)))*$C159))</f>
        <v xml:space="preserve"> </v>
      </c>
      <c r="AF213" s="186" t="str">
        <f ca="1">IF(AF$5-$I$5&lt;$A106-1," ",IF(AF$5-$I$5+1&gt;'Primary Inputs Alt'!$C$17,0,(SUM(OFFSET($I$78,0,AF$5-$I$5-$A106+1)))*$C159))</f>
        <v xml:space="preserve"> </v>
      </c>
      <c r="AG213" s="186" t="str">
        <f ca="1">IF(AG$5-$I$5&lt;$A106-1," ",IF(AG$5-$I$5+1&gt;'Primary Inputs Alt'!$C$17,0,(SUM(OFFSET($I$78,0,AG$5-$I$5-$A106+1)))*$C159))</f>
        <v xml:space="preserve"> </v>
      </c>
      <c r="AH213" s="186">
        <f ca="1">IF(AH$5-$I$5&lt;$A106-1," ",IF(AH$5-$I$5+1&gt;'Primary Inputs Alt'!$C$17,0,(SUM(OFFSET($I$78,0,AH$5-$I$5-$A106+1)))*$C159))</f>
        <v>0</v>
      </c>
      <c r="AI213" s="186">
        <f ca="1">IF(AI$5-$I$5&lt;$A106-1," ",IF(AI$5-$I$5+1&gt;'Primary Inputs Alt'!$C$17,0,(SUM(OFFSET($I$78,0,AI$5-$I$5-$A106+1)))*$C159))</f>
        <v>0</v>
      </c>
      <c r="AJ213" s="186">
        <f ca="1">IF(AJ$5-$I$5&lt;$A106-1," ",IF(AJ$5-$I$5+1&gt;'Primary Inputs Alt'!$C$17,0,(SUM(OFFSET($I$78,0,AJ$5-$I$5-$A106+1)))*$C159))</f>
        <v>0</v>
      </c>
      <c r="AK213" s="186">
        <f ca="1">IF(AK$5-$I$5&lt;$A106-1," ",IF(AK$5-$I$5+1&gt;'Primary Inputs Alt'!$C$17,0,(SUM(OFFSET($I$78,0,AK$5-$I$5-$A106+1)))*$C159))</f>
        <v>0</v>
      </c>
      <c r="AL213" s="186">
        <f ca="1">IF(AL$5-$I$5&lt;$A106-1," ",IF(AL$5-$I$5+1&gt;'Primary Inputs Alt'!$C$17,0,(SUM(OFFSET($I$78,0,AL$5-$I$5-$A106+1)))*$C159))</f>
        <v>0</v>
      </c>
      <c r="AM213" s="186">
        <f ca="1">IF(AM$5-$I$5&lt;$A106-1," ",IF(AM$5-$I$5+1&gt;'Primary Inputs Alt'!$C$17,0,(SUM(OFFSET($I$78,0,AM$5-$I$5-$A106+1)))*$C159))</f>
        <v>0</v>
      </c>
      <c r="AN213" s="186">
        <f ca="1">IF(AN$5-$I$5&lt;$A106-1," ",IF(AN$5-$I$5+1&gt;'Primary Inputs Alt'!$C$17,0,(SUM(OFFSET($I$78,0,AN$5-$I$5-$A106+1)))*$C159))</f>
        <v>0</v>
      </c>
      <c r="AO213" s="186">
        <f ca="1">IF(AO$5-$I$5&lt;$A106-1," ",IF(AO$5-$I$5+1&gt;'Primary Inputs Alt'!$C$17,0,(SUM(OFFSET($I$78,0,AO$5-$I$5-$A106+1)))*$C159))</f>
        <v>0</v>
      </c>
      <c r="AP213" s="186">
        <f ca="1">IF(AP$5-$I$5&lt;$A106-1," ",IF(AP$5-$I$5+1&gt;'Primary Inputs Alt'!$C$17,0,(SUM(OFFSET($I$78,0,AP$5-$I$5-$A106+1)))*$C159))</f>
        <v>0</v>
      </c>
      <c r="AQ213" s="186">
        <f ca="1">IF(AQ$5-$I$5&lt;$A106-1," ",IF(AQ$5-$I$5+1&gt;'Primary Inputs Alt'!$C$17,0,(SUM(OFFSET($I$78,0,AQ$5-$I$5-$A106+1)))*$C159))</f>
        <v>0</v>
      </c>
      <c r="AR213" s="186">
        <f ca="1">IF(AR$5-$I$5&lt;$A106-1," ",IF(AR$5-$I$5+1&gt;'Primary Inputs Alt'!$C$17,0,(SUM(OFFSET($I$78,0,AR$5-$I$5-$A106+1)))*$C159))</f>
        <v>0</v>
      </c>
      <c r="AS213" s="186">
        <f ca="1">IF(AS$5-$I$5&lt;$A106-1," ",IF(AS$5-$I$5+1&gt;'Primary Inputs Alt'!$C$17,0,(SUM(OFFSET($I$78,0,AS$5-$I$5-$A106+1)))*$C159))</f>
        <v>0</v>
      </c>
      <c r="AT213" s="186">
        <f ca="1">IF(AT$5-$I$5&lt;$A106-1," ",IF(AT$5-$I$5+1&gt;'Primary Inputs Alt'!$C$17,0,(SUM(OFFSET($I$78,0,AT$5-$I$5-$A106+1)))*$C159))</f>
        <v>0</v>
      </c>
      <c r="AU213" s="186">
        <f ca="1">IF(AU$5-$I$5&lt;$A106-1," ",IF(AU$5-$I$5+1&gt;'Primary Inputs Alt'!$C$17,0,(SUM(OFFSET($I$78,0,AU$5-$I$5-$A106+1)))*$C159))</f>
        <v>0</v>
      </c>
      <c r="AV213" s="186">
        <f ca="1">IF(AV$5-$I$5&lt;$A106-1," ",IF(AV$5-$I$5+1&gt;'Primary Inputs Alt'!$C$17,0,(SUM(OFFSET($I$78,0,AV$5-$I$5-$A106+1)))*$C159))</f>
        <v>0</v>
      </c>
      <c r="AW213" s="186">
        <f ca="1">IF(AW$5-$I$5&lt;$A106-1," ",IF(AW$5-$I$5+1&gt;'Primary Inputs Alt'!$C$17,0,(SUM(OFFSET($I$78,0,AW$5-$I$5-$A106+1)))*$C159))</f>
        <v>0</v>
      </c>
      <c r="AX213" s="186">
        <f ca="1">IF(AX$5-$I$5&lt;$A106-1," ",IF(AX$5-$I$5+1&gt;'Primary Inputs Alt'!$C$17,0,(SUM(OFFSET($I$78,0,AX$5-$I$5-$A106+1)))*$C159))</f>
        <v>0</v>
      </c>
      <c r="AY213" s="186">
        <f ca="1">IF(AY$5-$I$5&lt;$A106-1," ",IF(AY$5-$I$5+1&gt;'Primary Inputs Alt'!$C$17,0,(SUM(OFFSET($I$78,0,AY$5-$I$5-$A106+1)))*$C159))</f>
        <v>0</v>
      </c>
      <c r="AZ213" s="186">
        <f ca="1">IF(AZ$5-$I$5&lt;$A106-1," ",IF(AZ$5-$I$5+1&gt;'Primary Inputs Alt'!$C$17,0,(SUM(OFFSET($I$78,0,AZ$5-$I$5-$A106+1)))*$C159))</f>
        <v>0</v>
      </c>
      <c r="BA213" s="186">
        <f ca="1">IF(BA$5-$I$5&lt;$A106-1," ",IF(BA$5-$I$5+1&gt;'Primary Inputs Alt'!$C$17,0,(SUM(OFFSET($I$78,0,BA$5-$I$5-$A106+1)))*$C159))</f>
        <v>0</v>
      </c>
      <c r="BB213" s="186">
        <f ca="1">IF(BB$5-$I$5&lt;$A106-1," ",IF(BB$5-$I$5+1&gt;'Primary Inputs Alt'!$C$17,0,(SUM(OFFSET($I$78,0,BB$5-$I$5-$A106+1)))*$C159))</f>
        <v>0</v>
      </c>
      <c r="BC213" s="186">
        <f ca="1">IF(BC$5-$I$5&lt;$A106-1," ",IF(BC$5-$I$5+1&gt;'Primary Inputs Alt'!$C$17,0,(SUM(OFFSET($I$78,0,BC$5-$I$5-$A106+1)))*$C159))</f>
        <v>0</v>
      </c>
      <c r="BD213" s="186">
        <f ca="1">IF(BD$5-$I$5&lt;$A106-1," ",IF(BD$5-$I$5+1&gt;'Primary Inputs Alt'!$C$17,0,(SUM(OFFSET($I$78,0,BD$5-$I$5-$A106+1)))*$C159))</f>
        <v>0</v>
      </c>
      <c r="BE213" s="186">
        <f ca="1">IF(BE$5-$I$5&lt;$A106-1," ",IF(BE$5-$I$5+1&gt;'Primary Inputs Alt'!$C$17,0,(SUM(OFFSET($I$78,0,BE$5-$I$5-$A106+1)))*$C159))</f>
        <v>0</v>
      </c>
      <c r="BF213" s="186">
        <f ca="1">IF(BF$5-$I$5&lt;$A106-1," ",IF(BF$5-$I$5+1&gt;'Primary Inputs Alt'!$C$17,0,(SUM(OFFSET($I$78,0,BF$5-$I$5-$A106+1)))*$C159))</f>
        <v>0</v>
      </c>
    </row>
    <row r="214" spans="2:58">
      <c r="B214" s="134" t="s">
        <v>199</v>
      </c>
      <c r="C214" s="134">
        <f t="shared" ca="1" si="7"/>
        <v>0</v>
      </c>
      <c r="I214" s="186" t="str">
        <f ca="1">IF(I$5-$I$5&lt;$A107-1," ",IF(I$5-$I$5+1&gt;'Primary Inputs Alt'!$C$17,0,(SUM(OFFSET($I$78,0,I$5-$I$5-$A107+1)))*$C160))</f>
        <v xml:space="preserve"> </v>
      </c>
      <c r="J214" s="186" t="str">
        <f ca="1">IF(J$5-$I$5&lt;$A107-1," ",IF(J$5-$I$5+1&gt;'Primary Inputs Alt'!$C$17,0,(SUM(OFFSET($I$78,0,J$5-$I$5-$A107+1)))*$C160))</f>
        <v xml:space="preserve"> </v>
      </c>
      <c r="K214" s="186" t="str">
        <f ca="1">IF(K$5-$I$5&lt;$A107-1," ",IF(K$5-$I$5+1&gt;'Primary Inputs Alt'!$C$17,0,(SUM(OFFSET($I$78,0,K$5-$I$5-$A107+1)))*$C160))</f>
        <v xml:space="preserve"> </v>
      </c>
      <c r="L214" s="186" t="str">
        <f ca="1">IF(L$5-$I$5&lt;$A107-1," ",IF(L$5-$I$5+1&gt;'Primary Inputs Alt'!$C$17,0,(SUM(OFFSET($I$78,0,L$5-$I$5-$A107+1)))*$C160))</f>
        <v xml:space="preserve"> </v>
      </c>
      <c r="M214" s="186" t="str">
        <f ca="1">IF(M$5-$I$5&lt;$A107-1," ",IF(M$5-$I$5+1&gt;'Primary Inputs Alt'!$C$17,0,(SUM(OFFSET($I$78,0,M$5-$I$5-$A107+1)))*$C160))</f>
        <v xml:space="preserve"> </v>
      </c>
      <c r="N214" s="186" t="str">
        <f ca="1">IF(N$5-$I$5&lt;$A107-1," ",IF(N$5-$I$5+1&gt;'Primary Inputs Alt'!$C$17,0,(SUM(OFFSET($I$78,0,N$5-$I$5-$A107+1)))*$C160))</f>
        <v xml:space="preserve"> </v>
      </c>
      <c r="O214" s="186" t="str">
        <f ca="1">IF(O$5-$I$5&lt;$A107-1," ",IF(O$5-$I$5+1&gt;'Primary Inputs Alt'!$C$17,0,(SUM(OFFSET($I$78,0,O$5-$I$5-$A107+1)))*$C160))</f>
        <v xml:space="preserve"> </v>
      </c>
      <c r="P214" s="186" t="str">
        <f ca="1">IF(P$5-$I$5&lt;$A107-1," ",IF(P$5-$I$5+1&gt;'Primary Inputs Alt'!$C$17,0,(SUM(OFFSET($I$78,0,P$5-$I$5-$A107+1)))*$C160))</f>
        <v xml:space="preserve"> </v>
      </c>
      <c r="Q214" s="186" t="str">
        <f ca="1">IF(Q$5-$I$5&lt;$A107-1," ",IF(Q$5-$I$5+1&gt;'Primary Inputs Alt'!$C$17,0,(SUM(OFFSET($I$78,0,Q$5-$I$5-$A107+1)))*$C160))</f>
        <v xml:space="preserve"> </v>
      </c>
      <c r="R214" s="186" t="str">
        <f ca="1">IF(R$5-$I$5&lt;$A107-1," ",IF(R$5-$I$5+1&gt;'Primary Inputs Alt'!$C$17,0,(SUM(OFFSET($I$78,0,R$5-$I$5-$A107+1)))*$C160))</f>
        <v xml:space="preserve"> </v>
      </c>
      <c r="S214" s="186" t="str">
        <f ca="1">IF(S$5-$I$5&lt;$A107-1," ",IF(S$5-$I$5+1&gt;'Primary Inputs Alt'!$C$17,0,(SUM(OFFSET($I$78,0,S$5-$I$5-$A107+1)))*$C160))</f>
        <v xml:space="preserve"> </v>
      </c>
      <c r="T214" s="186" t="str">
        <f ca="1">IF(T$5-$I$5&lt;$A107-1," ",IF(T$5-$I$5+1&gt;'Primary Inputs Alt'!$C$17,0,(SUM(OFFSET($I$78,0,T$5-$I$5-$A107+1)))*$C160))</f>
        <v xml:space="preserve"> </v>
      </c>
      <c r="U214" s="186" t="str">
        <f ca="1">IF(U$5-$I$5&lt;$A107-1," ",IF(U$5-$I$5+1&gt;'Primary Inputs Alt'!$C$17,0,(SUM(OFFSET($I$78,0,U$5-$I$5-$A107+1)))*$C160))</f>
        <v xml:space="preserve"> </v>
      </c>
      <c r="V214" s="186" t="str">
        <f ca="1">IF(V$5-$I$5&lt;$A107-1," ",IF(V$5-$I$5+1&gt;'Primary Inputs Alt'!$C$17,0,(SUM(OFFSET($I$78,0,V$5-$I$5-$A107+1)))*$C160))</f>
        <v xml:space="preserve"> </v>
      </c>
      <c r="W214" s="186" t="str">
        <f ca="1">IF(W$5-$I$5&lt;$A107-1," ",IF(W$5-$I$5+1&gt;'Primary Inputs Alt'!$C$17,0,(SUM(OFFSET($I$78,0,W$5-$I$5-$A107+1)))*$C160))</f>
        <v xml:space="preserve"> </v>
      </c>
      <c r="X214" s="186" t="str">
        <f ca="1">IF(X$5-$I$5&lt;$A107-1," ",IF(X$5-$I$5+1&gt;'Primary Inputs Alt'!$C$17,0,(SUM(OFFSET($I$78,0,X$5-$I$5-$A107+1)))*$C160))</f>
        <v xml:space="preserve"> </v>
      </c>
      <c r="Y214" s="186" t="str">
        <f ca="1">IF(Y$5-$I$5&lt;$A107-1," ",IF(Y$5-$I$5+1&gt;'Primary Inputs Alt'!$C$17,0,(SUM(OFFSET($I$78,0,Y$5-$I$5-$A107+1)))*$C160))</f>
        <v xml:space="preserve"> </v>
      </c>
      <c r="Z214" s="186" t="str">
        <f ca="1">IF(Z$5-$I$5&lt;$A107-1," ",IF(Z$5-$I$5+1&gt;'Primary Inputs Alt'!$C$17,0,(SUM(OFFSET($I$78,0,Z$5-$I$5-$A107+1)))*$C160))</f>
        <v xml:space="preserve"> </v>
      </c>
      <c r="AA214" s="186" t="str">
        <f ca="1">IF(AA$5-$I$5&lt;$A107-1," ",IF(AA$5-$I$5+1&gt;'Primary Inputs Alt'!$C$17,0,(SUM(OFFSET($I$78,0,AA$5-$I$5-$A107+1)))*$C160))</f>
        <v xml:space="preserve"> </v>
      </c>
      <c r="AB214" s="186" t="str">
        <f ca="1">IF(AB$5-$I$5&lt;$A107-1," ",IF(AB$5-$I$5+1&gt;'Primary Inputs Alt'!$C$17,0,(SUM(OFFSET($I$78,0,AB$5-$I$5-$A107+1)))*$C160))</f>
        <v xml:space="preserve"> </v>
      </c>
      <c r="AC214" s="186" t="str">
        <f ca="1">IF(AC$5-$I$5&lt;$A107-1," ",IF(AC$5-$I$5+1&gt;'Primary Inputs Alt'!$C$17,0,(SUM(OFFSET($I$78,0,AC$5-$I$5-$A107+1)))*$C160))</f>
        <v xml:space="preserve"> </v>
      </c>
      <c r="AD214" s="186" t="str">
        <f ca="1">IF(AD$5-$I$5&lt;$A107-1," ",IF(AD$5-$I$5+1&gt;'Primary Inputs Alt'!$C$17,0,(SUM(OFFSET($I$78,0,AD$5-$I$5-$A107+1)))*$C160))</f>
        <v xml:space="preserve"> </v>
      </c>
      <c r="AE214" s="186" t="str">
        <f ca="1">IF(AE$5-$I$5&lt;$A107-1," ",IF(AE$5-$I$5+1&gt;'Primary Inputs Alt'!$C$17,0,(SUM(OFFSET($I$78,0,AE$5-$I$5-$A107+1)))*$C160))</f>
        <v xml:space="preserve"> </v>
      </c>
      <c r="AF214" s="186" t="str">
        <f ca="1">IF(AF$5-$I$5&lt;$A107-1," ",IF(AF$5-$I$5+1&gt;'Primary Inputs Alt'!$C$17,0,(SUM(OFFSET($I$78,0,AF$5-$I$5-$A107+1)))*$C160))</f>
        <v xml:space="preserve"> </v>
      </c>
      <c r="AG214" s="186" t="str">
        <f ca="1">IF(AG$5-$I$5&lt;$A107-1," ",IF(AG$5-$I$5+1&gt;'Primary Inputs Alt'!$C$17,0,(SUM(OFFSET($I$78,0,AG$5-$I$5-$A107+1)))*$C160))</f>
        <v xml:space="preserve"> </v>
      </c>
      <c r="AH214" s="186" t="str">
        <f ca="1">IF(AH$5-$I$5&lt;$A107-1," ",IF(AH$5-$I$5+1&gt;'Primary Inputs Alt'!$C$17,0,(SUM(OFFSET($I$78,0,AH$5-$I$5-$A107+1)))*$C160))</f>
        <v xml:space="preserve"> </v>
      </c>
      <c r="AI214" s="186">
        <f ca="1">IF(AI$5-$I$5&lt;$A107-1," ",IF(AI$5-$I$5+1&gt;'Primary Inputs Alt'!$C$17,0,(SUM(OFFSET($I$78,0,AI$5-$I$5-$A107+1)))*$C160))</f>
        <v>0</v>
      </c>
      <c r="AJ214" s="186">
        <f ca="1">IF(AJ$5-$I$5&lt;$A107-1," ",IF(AJ$5-$I$5+1&gt;'Primary Inputs Alt'!$C$17,0,(SUM(OFFSET($I$78,0,AJ$5-$I$5-$A107+1)))*$C160))</f>
        <v>0</v>
      </c>
      <c r="AK214" s="186">
        <f ca="1">IF(AK$5-$I$5&lt;$A107-1," ",IF(AK$5-$I$5+1&gt;'Primary Inputs Alt'!$C$17,0,(SUM(OFFSET($I$78,0,AK$5-$I$5-$A107+1)))*$C160))</f>
        <v>0</v>
      </c>
      <c r="AL214" s="186">
        <f ca="1">IF(AL$5-$I$5&lt;$A107-1," ",IF(AL$5-$I$5+1&gt;'Primary Inputs Alt'!$C$17,0,(SUM(OFFSET($I$78,0,AL$5-$I$5-$A107+1)))*$C160))</f>
        <v>0</v>
      </c>
      <c r="AM214" s="186">
        <f ca="1">IF(AM$5-$I$5&lt;$A107-1," ",IF(AM$5-$I$5+1&gt;'Primary Inputs Alt'!$C$17,0,(SUM(OFFSET($I$78,0,AM$5-$I$5-$A107+1)))*$C160))</f>
        <v>0</v>
      </c>
      <c r="AN214" s="186">
        <f ca="1">IF(AN$5-$I$5&lt;$A107-1," ",IF(AN$5-$I$5+1&gt;'Primary Inputs Alt'!$C$17,0,(SUM(OFFSET($I$78,0,AN$5-$I$5-$A107+1)))*$C160))</f>
        <v>0</v>
      </c>
      <c r="AO214" s="186">
        <f ca="1">IF(AO$5-$I$5&lt;$A107-1," ",IF(AO$5-$I$5+1&gt;'Primary Inputs Alt'!$C$17,0,(SUM(OFFSET($I$78,0,AO$5-$I$5-$A107+1)))*$C160))</f>
        <v>0</v>
      </c>
      <c r="AP214" s="186">
        <f ca="1">IF(AP$5-$I$5&lt;$A107-1," ",IF(AP$5-$I$5+1&gt;'Primary Inputs Alt'!$C$17,0,(SUM(OFFSET($I$78,0,AP$5-$I$5-$A107+1)))*$C160))</f>
        <v>0</v>
      </c>
      <c r="AQ214" s="186">
        <f ca="1">IF(AQ$5-$I$5&lt;$A107-1," ",IF(AQ$5-$I$5+1&gt;'Primary Inputs Alt'!$C$17,0,(SUM(OFFSET($I$78,0,AQ$5-$I$5-$A107+1)))*$C160))</f>
        <v>0</v>
      </c>
      <c r="AR214" s="186">
        <f ca="1">IF(AR$5-$I$5&lt;$A107-1," ",IF(AR$5-$I$5+1&gt;'Primary Inputs Alt'!$C$17,0,(SUM(OFFSET($I$78,0,AR$5-$I$5-$A107+1)))*$C160))</f>
        <v>0</v>
      </c>
      <c r="AS214" s="186">
        <f ca="1">IF(AS$5-$I$5&lt;$A107-1," ",IF(AS$5-$I$5+1&gt;'Primary Inputs Alt'!$C$17,0,(SUM(OFFSET($I$78,0,AS$5-$I$5-$A107+1)))*$C160))</f>
        <v>0</v>
      </c>
      <c r="AT214" s="186">
        <f ca="1">IF(AT$5-$I$5&lt;$A107-1," ",IF(AT$5-$I$5+1&gt;'Primary Inputs Alt'!$C$17,0,(SUM(OFFSET($I$78,0,AT$5-$I$5-$A107+1)))*$C160))</f>
        <v>0</v>
      </c>
      <c r="AU214" s="186">
        <f ca="1">IF(AU$5-$I$5&lt;$A107-1," ",IF(AU$5-$I$5+1&gt;'Primary Inputs Alt'!$C$17,0,(SUM(OFFSET($I$78,0,AU$5-$I$5-$A107+1)))*$C160))</f>
        <v>0</v>
      </c>
      <c r="AV214" s="186">
        <f ca="1">IF(AV$5-$I$5&lt;$A107-1," ",IF(AV$5-$I$5+1&gt;'Primary Inputs Alt'!$C$17,0,(SUM(OFFSET($I$78,0,AV$5-$I$5-$A107+1)))*$C160))</f>
        <v>0</v>
      </c>
      <c r="AW214" s="186">
        <f ca="1">IF(AW$5-$I$5&lt;$A107-1," ",IF(AW$5-$I$5+1&gt;'Primary Inputs Alt'!$C$17,0,(SUM(OFFSET($I$78,0,AW$5-$I$5-$A107+1)))*$C160))</f>
        <v>0</v>
      </c>
      <c r="AX214" s="186">
        <f ca="1">IF(AX$5-$I$5&lt;$A107-1," ",IF(AX$5-$I$5+1&gt;'Primary Inputs Alt'!$C$17,0,(SUM(OFFSET($I$78,0,AX$5-$I$5-$A107+1)))*$C160))</f>
        <v>0</v>
      </c>
      <c r="AY214" s="186">
        <f ca="1">IF(AY$5-$I$5&lt;$A107-1," ",IF(AY$5-$I$5+1&gt;'Primary Inputs Alt'!$C$17,0,(SUM(OFFSET($I$78,0,AY$5-$I$5-$A107+1)))*$C160))</f>
        <v>0</v>
      </c>
      <c r="AZ214" s="186">
        <f ca="1">IF(AZ$5-$I$5&lt;$A107-1," ",IF(AZ$5-$I$5+1&gt;'Primary Inputs Alt'!$C$17,0,(SUM(OFFSET($I$78,0,AZ$5-$I$5-$A107+1)))*$C160))</f>
        <v>0</v>
      </c>
      <c r="BA214" s="186">
        <f ca="1">IF(BA$5-$I$5&lt;$A107-1," ",IF(BA$5-$I$5+1&gt;'Primary Inputs Alt'!$C$17,0,(SUM(OFFSET($I$78,0,BA$5-$I$5-$A107+1)))*$C160))</f>
        <v>0</v>
      </c>
      <c r="BB214" s="186">
        <f ca="1">IF(BB$5-$I$5&lt;$A107-1," ",IF(BB$5-$I$5+1&gt;'Primary Inputs Alt'!$C$17,0,(SUM(OFFSET($I$78,0,BB$5-$I$5-$A107+1)))*$C160))</f>
        <v>0</v>
      </c>
      <c r="BC214" s="186">
        <f ca="1">IF(BC$5-$I$5&lt;$A107-1," ",IF(BC$5-$I$5+1&gt;'Primary Inputs Alt'!$C$17,0,(SUM(OFFSET($I$78,0,BC$5-$I$5-$A107+1)))*$C160))</f>
        <v>0</v>
      </c>
      <c r="BD214" s="186">
        <f ca="1">IF(BD$5-$I$5&lt;$A107-1," ",IF(BD$5-$I$5+1&gt;'Primary Inputs Alt'!$C$17,0,(SUM(OFFSET($I$78,0,BD$5-$I$5-$A107+1)))*$C160))</f>
        <v>0</v>
      </c>
      <c r="BE214" s="186">
        <f ca="1">IF(BE$5-$I$5&lt;$A107-1," ",IF(BE$5-$I$5+1&gt;'Primary Inputs Alt'!$C$17,0,(SUM(OFFSET($I$78,0,BE$5-$I$5-$A107+1)))*$C160))</f>
        <v>0</v>
      </c>
      <c r="BF214" s="186">
        <f ca="1">IF(BF$5-$I$5&lt;$A107-1," ",IF(BF$5-$I$5+1&gt;'Primary Inputs Alt'!$C$17,0,(SUM(OFFSET($I$78,0,BF$5-$I$5-$A107+1)))*$C160))</f>
        <v>0</v>
      </c>
    </row>
    <row r="215" spans="2:58">
      <c r="B215" s="134" t="s">
        <v>200</v>
      </c>
      <c r="C215" s="134">
        <f t="shared" ca="1" si="7"/>
        <v>0</v>
      </c>
      <c r="I215" s="186" t="str">
        <f ca="1">IF(I$5-$I$5&lt;$A108-1," ",IF(I$5-$I$5+1&gt;'Primary Inputs Alt'!$C$17,0,(SUM(OFFSET($I$78,0,I$5-$I$5-$A108+1)))*$C161))</f>
        <v xml:space="preserve"> </v>
      </c>
      <c r="J215" s="186" t="str">
        <f ca="1">IF(J$5-$I$5&lt;$A108-1," ",IF(J$5-$I$5+1&gt;'Primary Inputs Alt'!$C$17,0,(SUM(OFFSET($I$78,0,J$5-$I$5-$A108+1)))*$C161))</f>
        <v xml:space="preserve"> </v>
      </c>
      <c r="K215" s="186" t="str">
        <f ca="1">IF(K$5-$I$5&lt;$A108-1," ",IF(K$5-$I$5+1&gt;'Primary Inputs Alt'!$C$17,0,(SUM(OFFSET($I$78,0,K$5-$I$5-$A108+1)))*$C161))</f>
        <v xml:space="preserve"> </v>
      </c>
      <c r="L215" s="186" t="str">
        <f ca="1">IF(L$5-$I$5&lt;$A108-1," ",IF(L$5-$I$5+1&gt;'Primary Inputs Alt'!$C$17,0,(SUM(OFFSET($I$78,0,L$5-$I$5-$A108+1)))*$C161))</f>
        <v xml:space="preserve"> </v>
      </c>
      <c r="M215" s="186" t="str">
        <f ca="1">IF(M$5-$I$5&lt;$A108-1," ",IF(M$5-$I$5+1&gt;'Primary Inputs Alt'!$C$17,0,(SUM(OFFSET($I$78,0,M$5-$I$5-$A108+1)))*$C161))</f>
        <v xml:space="preserve"> </v>
      </c>
      <c r="N215" s="186" t="str">
        <f ca="1">IF(N$5-$I$5&lt;$A108-1," ",IF(N$5-$I$5+1&gt;'Primary Inputs Alt'!$C$17,0,(SUM(OFFSET($I$78,0,N$5-$I$5-$A108+1)))*$C161))</f>
        <v xml:space="preserve"> </v>
      </c>
      <c r="O215" s="186" t="str">
        <f ca="1">IF(O$5-$I$5&lt;$A108-1," ",IF(O$5-$I$5+1&gt;'Primary Inputs Alt'!$C$17,0,(SUM(OFFSET($I$78,0,O$5-$I$5-$A108+1)))*$C161))</f>
        <v xml:space="preserve"> </v>
      </c>
      <c r="P215" s="186" t="str">
        <f ca="1">IF(P$5-$I$5&lt;$A108-1," ",IF(P$5-$I$5+1&gt;'Primary Inputs Alt'!$C$17,0,(SUM(OFFSET($I$78,0,P$5-$I$5-$A108+1)))*$C161))</f>
        <v xml:space="preserve"> </v>
      </c>
      <c r="Q215" s="186" t="str">
        <f ca="1">IF(Q$5-$I$5&lt;$A108-1," ",IF(Q$5-$I$5+1&gt;'Primary Inputs Alt'!$C$17,0,(SUM(OFFSET($I$78,0,Q$5-$I$5-$A108+1)))*$C161))</f>
        <v xml:space="preserve"> </v>
      </c>
      <c r="R215" s="186" t="str">
        <f ca="1">IF(R$5-$I$5&lt;$A108-1," ",IF(R$5-$I$5+1&gt;'Primary Inputs Alt'!$C$17,0,(SUM(OFFSET($I$78,0,R$5-$I$5-$A108+1)))*$C161))</f>
        <v xml:space="preserve"> </v>
      </c>
      <c r="S215" s="186" t="str">
        <f ca="1">IF(S$5-$I$5&lt;$A108-1," ",IF(S$5-$I$5+1&gt;'Primary Inputs Alt'!$C$17,0,(SUM(OFFSET($I$78,0,S$5-$I$5-$A108+1)))*$C161))</f>
        <v xml:space="preserve"> </v>
      </c>
      <c r="T215" s="186" t="str">
        <f ca="1">IF(T$5-$I$5&lt;$A108-1," ",IF(T$5-$I$5+1&gt;'Primary Inputs Alt'!$C$17,0,(SUM(OFFSET($I$78,0,T$5-$I$5-$A108+1)))*$C161))</f>
        <v xml:space="preserve"> </v>
      </c>
      <c r="U215" s="186" t="str">
        <f ca="1">IF(U$5-$I$5&lt;$A108-1," ",IF(U$5-$I$5+1&gt;'Primary Inputs Alt'!$C$17,0,(SUM(OFFSET($I$78,0,U$5-$I$5-$A108+1)))*$C161))</f>
        <v xml:space="preserve"> </v>
      </c>
      <c r="V215" s="186" t="str">
        <f ca="1">IF(V$5-$I$5&lt;$A108-1," ",IF(V$5-$I$5+1&gt;'Primary Inputs Alt'!$C$17,0,(SUM(OFFSET($I$78,0,V$5-$I$5-$A108+1)))*$C161))</f>
        <v xml:space="preserve"> </v>
      </c>
      <c r="W215" s="186" t="str">
        <f ca="1">IF(W$5-$I$5&lt;$A108-1," ",IF(W$5-$I$5+1&gt;'Primary Inputs Alt'!$C$17,0,(SUM(OFFSET($I$78,0,W$5-$I$5-$A108+1)))*$C161))</f>
        <v xml:space="preserve"> </v>
      </c>
      <c r="X215" s="186" t="str">
        <f ca="1">IF(X$5-$I$5&lt;$A108-1," ",IF(X$5-$I$5+1&gt;'Primary Inputs Alt'!$C$17,0,(SUM(OFFSET($I$78,0,X$5-$I$5-$A108+1)))*$C161))</f>
        <v xml:space="preserve"> </v>
      </c>
      <c r="Y215" s="186" t="str">
        <f ca="1">IF(Y$5-$I$5&lt;$A108-1," ",IF(Y$5-$I$5+1&gt;'Primary Inputs Alt'!$C$17,0,(SUM(OFFSET($I$78,0,Y$5-$I$5-$A108+1)))*$C161))</f>
        <v xml:space="preserve"> </v>
      </c>
      <c r="Z215" s="186" t="str">
        <f ca="1">IF(Z$5-$I$5&lt;$A108-1," ",IF(Z$5-$I$5+1&gt;'Primary Inputs Alt'!$C$17,0,(SUM(OFFSET($I$78,0,Z$5-$I$5-$A108+1)))*$C161))</f>
        <v xml:space="preserve"> </v>
      </c>
      <c r="AA215" s="186" t="str">
        <f ca="1">IF(AA$5-$I$5&lt;$A108-1," ",IF(AA$5-$I$5+1&gt;'Primary Inputs Alt'!$C$17,0,(SUM(OFFSET($I$78,0,AA$5-$I$5-$A108+1)))*$C161))</f>
        <v xml:space="preserve"> </v>
      </c>
      <c r="AB215" s="186" t="str">
        <f ca="1">IF(AB$5-$I$5&lt;$A108-1," ",IF(AB$5-$I$5+1&gt;'Primary Inputs Alt'!$C$17,0,(SUM(OFFSET($I$78,0,AB$5-$I$5-$A108+1)))*$C161))</f>
        <v xml:space="preserve"> </v>
      </c>
      <c r="AC215" s="186" t="str">
        <f ca="1">IF(AC$5-$I$5&lt;$A108-1," ",IF(AC$5-$I$5+1&gt;'Primary Inputs Alt'!$C$17,0,(SUM(OFFSET($I$78,0,AC$5-$I$5-$A108+1)))*$C161))</f>
        <v xml:space="preserve"> </v>
      </c>
      <c r="AD215" s="186" t="str">
        <f ca="1">IF(AD$5-$I$5&lt;$A108-1," ",IF(AD$5-$I$5+1&gt;'Primary Inputs Alt'!$C$17,0,(SUM(OFFSET($I$78,0,AD$5-$I$5-$A108+1)))*$C161))</f>
        <v xml:space="preserve"> </v>
      </c>
      <c r="AE215" s="186" t="str">
        <f ca="1">IF(AE$5-$I$5&lt;$A108-1," ",IF(AE$5-$I$5+1&gt;'Primary Inputs Alt'!$C$17,0,(SUM(OFFSET($I$78,0,AE$5-$I$5-$A108+1)))*$C161))</f>
        <v xml:space="preserve"> </v>
      </c>
      <c r="AF215" s="186" t="str">
        <f ca="1">IF(AF$5-$I$5&lt;$A108-1," ",IF(AF$5-$I$5+1&gt;'Primary Inputs Alt'!$C$17,0,(SUM(OFFSET($I$78,0,AF$5-$I$5-$A108+1)))*$C161))</f>
        <v xml:space="preserve"> </v>
      </c>
      <c r="AG215" s="186" t="str">
        <f ca="1">IF(AG$5-$I$5&lt;$A108-1," ",IF(AG$5-$I$5+1&gt;'Primary Inputs Alt'!$C$17,0,(SUM(OFFSET($I$78,0,AG$5-$I$5-$A108+1)))*$C161))</f>
        <v xml:space="preserve"> </v>
      </c>
      <c r="AH215" s="186" t="str">
        <f ca="1">IF(AH$5-$I$5&lt;$A108-1," ",IF(AH$5-$I$5+1&gt;'Primary Inputs Alt'!$C$17,0,(SUM(OFFSET($I$78,0,AH$5-$I$5-$A108+1)))*$C161))</f>
        <v xml:space="preserve"> </v>
      </c>
      <c r="AI215" s="186" t="str">
        <f ca="1">IF(AI$5-$I$5&lt;$A108-1," ",IF(AI$5-$I$5+1&gt;'Primary Inputs Alt'!$C$17,0,(SUM(OFFSET($I$78,0,AI$5-$I$5-$A108+1)))*$C161))</f>
        <v xml:space="preserve"> </v>
      </c>
      <c r="AJ215" s="186">
        <f ca="1">IF(AJ$5-$I$5&lt;$A108-1," ",IF(AJ$5-$I$5+1&gt;'Primary Inputs Alt'!$C$17,0,(SUM(OFFSET($I$78,0,AJ$5-$I$5-$A108+1)))*$C161))</f>
        <v>0</v>
      </c>
      <c r="AK215" s="186">
        <f ca="1">IF(AK$5-$I$5&lt;$A108-1," ",IF(AK$5-$I$5+1&gt;'Primary Inputs Alt'!$C$17,0,(SUM(OFFSET($I$78,0,AK$5-$I$5-$A108+1)))*$C161))</f>
        <v>0</v>
      </c>
      <c r="AL215" s="186">
        <f ca="1">IF(AL$5-$I$5&lt;$A108-1," ",IF(AL$5-$I$5+1&gt;'Primary Inputs Alt'!$C$17,0,(SUM(OFFSET($I$78,0,AL$5-$I$5-$A108+1)))*$C161))</f>
        <v>0</v>
      </c>
      <c r="AM215" s="186">
        <f ca="1">IF(AM$5-$I$5&lt;$A108-1," ",IF(AM$5-$I$5+1&gt;'Primary Inputs Alt'!$C$17,0,(SUM(OFFSET($I$78,0,AM$5-$I$5-$A108+1)))*$C161))</f>
        <v>0</v>
      </c>
      <c r="AN215" s="186">
        <f ca="1">IF(AN$5-$I$5&lt;$A108-1," ",IF(AN$5-$I$5+1&gt;'Primary Inputs Alt'!$C$17,0,(SUM(OFFSET($I$78,0,AN$5-$I$5-$A108+1)))*$C161))</f>
        <v>0</v>
      </c>
      <c r="AO215" s="186">
        <f ca="1">IF(AO$5-$I$5&lt;$A108-1," ",IF(AO$5-$I$5+1&gt;'Primary Inputs Alt'!$C$17,0,(SUM(OFFSET($I$78,0,AO$5-$I$5-$A108+1)))*$C161))</f>
        <v>0</v>
      </c>
      <c r="AP215" s="186">
        <f ca="1">IF(AP$5-$I$5&lt;$A108-1," ",IF(AP$5-$I$5+1&gt;'Primary Inputs Alt'!$C$17,0,(SUM(OFFSET($I$78,0,AP$5-$I$5-$A108+1)))*$C161))</f>
        <v>0</v>
      </c>
      <c r="AQ215" s="186">
        <f ca="1">IF(AQ$5-$I$5&lt;$A108-1," ",IF(AQ$5-$I$5+1&gt;'Primary Inputs Alt'!$C$17,0,(SUM(OFFSET($I$78,0,AQ$5-$I$5-$A108+1)))*$C161))</f>
        <v>0</v>
      </c>
      <c r="AR215" s="186">
        <f ca="1">IF(AR$5-$I$5&lt;$A108-1," ",IF(AR$5-$I$5+1&gt;'Primary Inputs Alt'!$C$17,0,(SUM(OFFSET($I$78,0,AR$5-$I$5-$A108+1)))*$C161))</f>
        <v>0</v>
      </c>
      <c r="AS215" s="186">
        <f ca="1">IF(AS$5-$I$5&lt;$A108-1," ",IF(AS$5-$I$5+1&gt;'Primary Inputs Alt'!$C$17,0,(SUM(OFFSET($I$78,0,AS$5-$I$5-$A108+1)))*$C161))</f>
        <v>0</v>
      </c>
      <c r="AT215" s="186">
        <f ca="1">IF(AT$5-$I$5&lt;$A108-1," ",IF(AT$5-$I$5+1&gt;'Primary Inputs Alt'!$C$17,0,(SUM(OFFSET($I$78,0,AT$5-$I$5-$A108+1)))*$C161))</f>
        <v>0</v>
      </c>
      <c r="AU215" s="186">
        <f ca="1">IF(AU$5-$I$5&lt;$A108-1," ",IF(AU$5-$I$5+1&gt;'Primary Inputs Alt'!$C$17,0,(SUM(OFFSET($I$78,0,AU$5-$I$5-$A108+1)))*$C161))</f>
        <v>0</v>
      </c>
      <c r="AV215" s="186">
        <f ca="1">IF(AV$5-$I$5&lt;$A108-1," ",IF(AV$5-$I$5+1&gt;'Primary Inputs Alt'!$C$17,0,(SUM(OFFSET($I$78,0,AV$5-$I$5-$A108+1)))*$C161))</f>
        <v>0</v>
      </c>
      <c r="AW215" s="186">
        <f ca="1">IF(AW$5-$I$5&lt;$A108-1," ",IF(AW$5-$I$5+1&gt;'Primary Inputs Alt'!$C$17,0,(SUM(OFFSET($I$78,0,AW$5-$I$5-$A108+1)))*$C161))</f>
        <v>0</v>
      </c>
      <c r="AX215" s="186">
        <f ca="1">IF(AX$5-$I$5&lt;$A108-1," ",IF(AX$5-$I$5+1&gt;'Primary Inputs Alt'!$C$17,0,(SUM(OFFSET($I$78,0,AX$5-$I$5-$A108+1)))*$C161))</f>
        <v>0</v>
      </c>
      <c r="AY215" s="186">
        <f ca="1">IF(AY$5-$I$5&lt;$A108-1," ",IF(AY$5-$I$5+1&gt;'Primary Inputs Alt'!$C$17,0,(SUM(OFFSET($I$78,0,AY$5-$I$5-$A108+1)))*$C161))</f>
        <v>0</v>
      </c>
      <c r="AZ215" s="186">
        <f ca="1">IF(AZ$5-$I$5&lt;$A108-1," ",IF(AZ$5-$I$5+1&gt;'Primary Inputs Alt'!$C$17,0,(SUM(OFFSET($I$78,0,AZ$5-$I$5-$A108+1)))*$C161))</f>
        <v>0</v>
      </c>
      <c r="BA215" s="186">
        <f ca="1">IF(BA$5-$I$5&lt;$A108-1," ",IF(BA$5-$I$5+1&gt;'Primary Inputs Alt'!$C$17,0,(SUM(OFFSET($I$78,0,BA$5-$I$5-$A108+1)))*$C161))</f>
        <v>0</v>
      </c>
      <c r="BB215" s="186">
        <f ca="1">IF(BB$5-$I$5&lt;$A108-1," ",IF(BB$5-$I$5+1&gt;'Primary Inputs Alt'!$C$17,0,(SUM(OFFSET($I$78,0,BB$5-$I$5-$A108+1)))*$C161))</f>
        <v>0</v>
      </c>
      <c r="BC215" s="186">
        <f ca="1">IF(BC$5-$I$5&lt;$A108-1," ",IF(BC$5-$I$5+1&gt;'Primary Inputs Alt'!$C$17,0,(SUM(OFFSET($I$78,0,BC$5-$I$5-$A108+1)))*$C161))</f>
        <v>0</v>
      </c>
      <c r="BD215" s="186">
        <f ca="1">IF(BD$5-$I$5&lt;$A108-1," ",IF(BD$5-$I$5+1&gt;'Primary Inputs Alt'!$C$17,0,(SUM(OFFSET($I$78,0,BD$5-$I$5-$A108+1)))*$C161))</f>
        <v>0</v>
      </c>
      <c r="BE215" s="186">
        <f ca="1">IF(BE$5-$I$5&lt;$A108-1," ",IF(BE$5-$I$5+1&gt;'Primary Inputs Alt'!$C$17,0,(SUM(OFFSET($I$78,0,BE$5-$I$5-$A108+1)))*$C161))</f>
        <v>0</v>
      </c>
      <c r="BF215" s="186">
        <f ca="1">IF(BF$5-$I$5&lt;$A108-1," ",IF(BF$5-$I$5+1&gt;'Primary Inputs Alt'!$C$17,0,(SUM(OFFSET($I$78,0,BF$5-$I$5-$A108+1)))*$C161))</f>
        <v>0</v>
      </c>
    </row>
    <row r="216" spans="2:58">
      <c r="B216" s="134" t="s">
        <v>201</v>
      </c>
      <c r="C216" s="134">
        <f t="shared" ca="1" si="7"/>
        <v>0</v>
      </c>
      <c r="I216" s="186" t="str">
        <f ca="1">IF(I$5-$I$5&lt;$A109-1," ",IF(I$5-$I$5+1&gt;'Primary Inputs Alt'!$C$17,0,(SUM(OFFSET($I$78,0,I$5-$I$5-$A109+1)))*$C162))</f>
        <v xml:space="preserve"> </v>
      </c>
      <c r="J216" s="186" t="str">
        <f ca="1">IF(J$5-$I$5&lt;$A109-1," ",IF(J$5-$I$5+1&gt;'Primary Inputs Alt'!$C$17,0,(SUM(OFFSET($I$78,0,J$5-$I$5-$A109+1)))*$C162))</f>
        <v xml:space="preserve"> </v>
      </c>
      <c r="K216" s="186" t="str">
        <f ca="1">IF(K$5-$I$5&lt;$A109-1," ",IF(K$5-$I$5+1&gt;'Primary Inputs Alt'!$C$17,0,(SUM(OFFSET($I$78,0,K$5-$I$5-$A109+1)))*$C162))</f>
        <v xml:space="preserve"> </v>
      </c>
      <c r="L216" s="186" t="str">
        <f ca="1">IF(L$5-$I$5&lt;$A109-1," ",IF(L$5-$I$5+1&gt;'Primary Inputs Alt'!$C$17,0,(SUM(OFFSET($I$78,0,L$5-$I$5-$A109+1)))*$C162))</f>
        <v xml:space="preserve"> </v>
      </c>
      <c r="M216" s="186" t="str">
        <f ca="1">IF(M$5-$I$5&lt;$A109-1," ",IF(M$5-$I$5+1&gt;'Primary Inputs Alt'!$C$17,0,(SUM(OFFSET($I$78,0,M$5-$I$5-$A109+1)))*$C162))</f>
        <v xml:space="preserve"> </v>
      </c>
      <c r="N216" s="186" t="str">
        <f ca="1">IF(N$5-$I$5&lt;$A109-1," ",IF(N$5-$I$5+1&gt;'Primary Inputs Alt'!$C$17,0,(SUM(OFFSET($I$78,0,N$5-$I$5-$A109+1)))*$C162))</f>
        <v xml:space="preserve"> </v>
      </c>
      <c r="O216" s="186" t="str">
        <f ca="1">IF(O$5-$I$5&lt;$A109-1," ",IF(O$5-$I$5+1&gt;'Primary Inputs Alt'!$C$17,0,(SUM(OFFSET($I$78,0,O$5-$I$5-$A109+1)))*$C162))</f>
        <v xml:space="preserve"> </v>
      </c>
      <c r="P216" s="186" t="str">
        <f ca="1">IF(P$5-$I$5&lt;$A109-1," ",IF(P$5-$I$5+1&gt;'Primary Inputs Alt'!$C$17,0,(SUM(OFFSET($I$78,0,P$5-$I$5-$A109+1)))*$C162))</f>
        <v xml:space="preserve"> </v>
      </c>
      <c r="Q216" s="186" t="str">
        <f ca="1">IF(Q$5-$I$5&lt;$A109-1," ",IF(Q$5-$I$5+1&gt;'Primary Inputs Alt'!$C$17,0,(SUM(OFFSET($I$78,0,Q$5-$I$5-$A109+1)))*$C162))</f>
        <v xml:space="preserve"> </v>
      </c>
      <c r="R216" s="186" t="str">
        <f ca="1">IF(R$5-$I$5&lt;$A109-1," ",IF(R$5-$I$5+1&gt;'Primary Inputs Alt'!$C$17,0,(SUM(OFFSET($I$78,0,R$5-$I$5-$A109+1)))*$C162))</f>
        <v xml:space="preserve"> </v>
      </c>
      <c r="S216" s="186" t="str">
        <f ca="1">IF(S$5-$I$5&lt;$A109-1," ",IF(S$5-$I$5+1&gt;'Primary Inputs Alt'!$C$17,0,(SUM(OFFSET($I$78,0,S$5-$I$5-$A109+1)))*$C162))</f>
        <v xml:space="preserve"> </v>
      </c>
      <c r="T216" s="186" t="str">
        <f ca="1">IF(T$5-$I$5&lt;$A109-1," ",IF(T$5-$I$5+1&gt;'Primary Inputs Alt'!$C$17,0,(SUM(OFFSET($I$78,0,T$5-$I$5-$A109+1)))*$C162))</f>
        <v xml:space="preserve"> </v>
      </c>
      <c r="U216" s="186" t="str">
        <f ca="1">IF(U$5-$I$5&lt;$A109-1," ",IF(U$5-$I$5+1&gt;'Primary Inputs Alt'!$C$17,0,(SUM(OFFSET($I$78,0,U$5-$I$5-$A109+1)))*$C162))</f>
        <v xml:space="preserve"> </v>
      </c>
      <c r="V216" s="186" t="str">
        <f ca="1">IF(V$5-$I$5&lt;$A109-1," ",IF(V$5-$I$5+1&gt;'Primary Inputs Alt'!$C$17,0,(SUM(OFFSET($I$78,0,V$5-$I$5-$A109+1)))*$C162))</f>
        <v xml:space="preserve"> </v>
      </c>
      <c r="W216" s="186" t="str">
        <f ca="1">IF(W$5-$I$5&lt;$A109-1," ",IF(W$5-$I$5+1&gt;'Primary Inputs Alt'!$C$17,0,(SUM(OFFSET($I$78,0,W$5-$I$5-$A109+1)))*$C162))</f>
        <v xml:space="preserve"> </v>
      </c>
      <c r="X216" s="186" t="str">
        <f ca="1">IF(X$5-$I$5&lt;$A109-1," ",IF(X$5-$I$5+1&gt;'Primary Inputs Alt'!$C$17,0,(SUM(OFFSET($I$78,0,X$5-$I$5-$A109+1)))*$C162))</f>
        <v xml:space="preserve"> </v>
      </c>
      <c r="Y216" s="186" t="str">
        <f ca="1">IF(Y$5-$I$5&lt;$A109-1," ",IF(Y$5-$I$5+1&gt;'Primary Inputs Alt'!$C$17,0,(SUM(OFFSET($I$78,0,Y$5-$I$5-$A109+1)))*$C162))</f>
        <v xml:space="preserve"> </v>
      </c>
      <c r="Z216" s="186" t="str">
        <f ca="1">IF(Z$5-$I$5&lt;$A109-1," ",IF(Z$5-$I$5+1&gt;'Primary Inputs Alt'!$C$17,0,(SUM(OFFSET($I$78,0,Z$5-$I$5-$A109+1)))*$C162))</f>
        <v xml:space="preserve"> </v>
      </c>
      <c r="AA216" s="186" t="str">
        <f ca="1">IF(AA$5-$I$5&lt;$A109-1," ",IF(AA$5-$I$5+1&gt;'Primary Inputs Alt'!$C$17,0,(SUM(OFFSET($I$78,0,AA$5-$I$5-$A109+1)))*$C162))</f>
        <v xml:space="preserve"> </v>
      </c>
      <c r="AB216" s="186" t="str">
        <f ca="1">IF(AB$5-$I$5&lt;$A109-1," ",IF(AB$5-$I$5+1&gt;'Primary Inputs Alt'!$C$17,0,(SUM(OFFSET($I$78,0,AB$5-$I$5-$A109+1)))*$C162))</f>
        <v xml:space="preserve"> </v>
      </c>
      <c r="AC216" s="186" t="str">
        <f ca="1">IF(AC$5-$I$5&lt;$A109-1," ",IF(AC$5-$I$5+1&gt;'Primary Inputs Alt'!$C$17,0,(SUM(OFFSET($I$78,0,AC$5-$I$5-$A109+1)))*$C162))</f>
        <v xml:space="preserve"> </v>
      </c>
      <c r="AD216" s="186" t="str">
        <f ca="1">IF(AD$5-$I$5&lt;$A109-1," ",IF(AD$5-$I$5+1&gt;'Primary Inputs Alt'!$C$17,0,(SUM(OFFSET($I$78,0,AD$5-$I$5-$A109+1)))*$C162))</f>
        <v xml:space="preserve"> </v>
      </c>
      <c r="AE216" s="186" t="str">
        <f ca="1">IF(AE$5-$I$5&lt;$A109-1," ",IF(AE$5-$I$5+1&gt;'Primary Inputs Alt'!$C$17,0,(SUM(OFFSET($I$78,0,AE$5-$I$5-$A109+1)))*$C162))</f>
        <v xml:space="preserve"> </v>
      </c>
      <c r="AF216" s="186" t="str">
        <f ca="1">IF(AF$5-$I$5&lt;$A109-1," ",IF(AF$5-$I$5+1&gt;'Primary Inputs Alt'!$C$17,0,(SUM(OFFSET($I$78,0,AF$5-$I$5-$A109+1)))*$C162))</f>
        <v xml:space="preserve"> </v>
      </c>
      <c r="AG216" s="186" t="str">
        <f ca="1">IF(AG$5-$I$5&lt;$A109-1," ",IF(AG$5-$I$5+1&gt;'Primary Inputs Alt'!$C$17,0,(SUM(OFFSET($I$78,0,AG$5-$I$5-$A109+1)))*$C162))</f>
        <v xml:space="preserve"> </v>
      </c>
      <c r="AH216" s="186" t="str">
        <f ca="1">IF(AH$5-$I$5&lt;$A109-1," ",IF(AH$5-$I$5+1&gt;'Primary Inputs Alt'!$C$17,0,(SUM(OFFSET($I$78,0,AH$5-$I$5-$A109+1)))*$C162))</f>
        <v xml:space="preserve"> </v>
      </c>
      <c r="AI216" s="186" t="str">
        <f ca="1">IF(AI$5-$I$5&lt;$A109-1," ",IF(AI$5-$I$5+1&gt;'Primary Inputs Alt'!$C$17,0,(SUM(OFFSET($I$78,0,AI$5-$I$5-$A109+1)))*$C162))</f>
        <v xml:space="preserve"> </v>
      </c>
      <c r="AJ216" s="186" t="str">
        <f ca="1">IF(AJ$5-$I$5&lt;$A109-1," ",IF(AJ$5-$I$5+1&gt;'Primary Inputs Alt'!$C$17,0,(SUM(OFFSET($I$78,0,AJ$5-$I$5-$A109+1)))*$C162))</f>
        <v xml:space="preserve"> </v>
      </c>
      <c r="AK216" s="186">
        <f ca="1">IF(AK$5-$I$5&lt;$A109-1," ",IF(AK$5-$I$5+1&gt;'Primary Inputs Alt'!$C$17,0,(SUM(OFFSET($I$78,0,AK$5-$I$5-$A109+1)))*$C162))</f>
        <v>0</v>
      </c>
      <c r="AL216" s="186">
        <f ca="1">IF(AL$5-$I$5&lt;$A109-1," ",IF(AL$5-$I$5+1&gt;'Primary Inputs Alt'!$C$17,0,(SUM(OFFSET($I$78,0,AL$5-$I$5-$A109+1)))*$C162))</f>
        <v>0</v>
      </c>
      <c r="AM216" s="186">
        <f ca="1">IF(AM$5-$I$5&lt;$A109-1," ",IF(AM$5-$I$5+1&gt;'Primary Inputs Alt'!$C$17,0,(SUM(OFFSET($I$78,0,AM$5-$I$5-$A109+1)))*$C162))</f>
        <v>0</v>
      </c>
      <c r="AN216" s="186">
        <f ca="1">IF(AN$5-$I$5&lt;$A109-1," ",IF(AN$5-$I$5+1&gt;'Primary Inputs Alt'!$C$17,0,(SUM(OFFSET($I$78,0,AN$5-$I$5-$A109+1)))*$C162))</f>
        <v>0</v>
      </c>
      <c r="AO216" s="186">
        <f ca="1">IF(AO$5-$I$5&lt;$A109-1," ",IF(AO$5-$I$5+1&gt;'Primary Inputs Alt'!$C$17,0,(SUM(OFFSET($I$78,0,AO$5-$I$5-$A109+1)))*$C162))</f>
        <v>0</v>
      </c>
      <c r="AP216" s="186">
        <f ca="1">IF(AP$5-$I$5&lt;$A109-1," ",IF(AP$5-$I$5+1&gt;'Primary Inputs Alt'!$C$17,0,(SUM(OFFSET($I$78,0,AP$5-$I$5-$A109+1)))*$C162))</f>
        <v>0</v>
      </c>
      <c r="AQ216" s="186">
        <f ca="1">IF(AQ$5-$I$5&lt;$A109-1," ",IF(AQ$5-$I$5+1&gt;'Primary Inputs Alt'!$C$17,0,(SUM(OFFSET($I$78,0,AQ$5-$I$5-$A109+1)))*$C162))</f>
        <v>0</v>
      </c>
      <c r="AR216" s="186">
        <f ca="1">IF(AR$5-$I$5&lt;$A109-1," ",IF(AR$5-$I$5+1&gt;'Primary Inputs Alt'!$C$17,0,(SUM(OFFSET($I$78,0,AR$5-$I$5-$A109+1)))*$C162))</f>
        <v>0</v>
      </c>
      <c r="AS216" s="186">
        <f ca="1">IF(AS$5-$I$5&lt;$A109-1," ",IF(AS$5-$I$5+1&gt;'Primary Inputs Alt'!$C$17,0,(SUM(OFFSET($I$78,0,AS$5-$I$5-$A109+1)))*$C162))</f>
        <v>0</v>
      </c>
      <c r="AT216" s="186">
        <f ca="1">IF(AT$5-$I$5&lt;$A109-1," ",IF(AT$5-$I$5+1&gt;'Primary Inputs Alt'!$C$17,0,(SUM(OFFSET($I$78,0,AT$5-$I$5-$A109+1)))*$C162))</f>
        <v>0</v>
      </c>
      <c r="AU216" s="186">
        <f ca="1">IF(AU$5-$I$5&lt;$A109-1," ",IF(AU$5-$I$5+1&gt;'Primary Inputs Alt'!$C$17,0,(SUM(OFFSET($I$78,0,AU$5-$I$5-$A109+1)))*$C162))</f>
        <v>0</v>
      </c>
      <c r="AV216" s="186">
        <f ca="1">IF(AV$5-$I$5&lt;$A109-1," ",IF(AV$5-$I$5+1&gt;'Primary Inputs Alt'!$C$17,0,(SUM(OFFSET($I$78,0,AV$5-$I$5-$A109+1)))*$C162))</f>
        <v>0</v>
      </c>
      <c r="AW216" s="186">
        <f ca="1">IF(AW$5-$I$5&lt;$A109-1," ",IF(AW$5-$I$5+1&gt;'Primary Inputs Alt'!$C$17,0,(SUM(OFFSET($I$78,0,AW$5-$I$5-$A109+1)))*$C162))</f>
        <v>0</v>
      </c>
      <c r="AX216" s="186">
        <f ca="1">IF(AX$5-$I$5&lt;$A109-1," ",IF(AX$5-$I$5+1&gt;'Primary Inputs Alt'!$C$17,0,(SUM(OFFSET($I$78,0,AX$5-$I$5-$A109+1)))*$C162))</f>
        <v>0</v>
      </c>
      <c r="AY216" s="186">
        <f ca="1">IF(AY$5-$I$5&lt;$A109-1," ",IF(AY$5-$I$5+1&gt;'Primary Inputs Alt'!$C$17,0,(SUM(OFFSET($I$78,0,AY$5-$I$5-$A109+1)))*$C162))</f>
        <v>0</v>
      </c>
      <c r="AZ216" s="186">
        <f ca="1">IF(AZ$5-$I$5&lt;$A109-1," ",IF(AZ$5-$I$5+1&gt;'Primary Inputs Alt'!$C$17,0,(SUM(OFFSET($I$78,0,AZ$5-$I$5-$A109+1)))*$C162))</f>
        <v>0</v>
      </c>
      <c r="BA216" s="186">
        <f ca="1">IF(BA$5-$I$5&lt;$A109-1," ",IF(BA$5-$I$5+1&gt;'Primary Inputs Alt'!$C$17,0,(SUM(OFFSET($I$78,0,BA$5-$I$5-$A109+1)))*$C162))</f>
        <v>0</v>
      </c>
      <c r="BB216" s="186">
        <f ca="1">IF(BB$5-$I$5&lt;$A109-1," ",IF(BB$5-$I$5+1&gt;'Primary Inputs Alt'!$C$17,0,(SUM(OFFSET($I$78,0,BB$5-$I$5-$A109+1)))*$C162))</f>
        <v>0</v>
      </c>
      <c r="BC216" s="186">
        <f ca="1">IF(BC$5-$I$5&lt;$A109-1," ",IF(BC$5-$I$5+1&gt;'Primary Inputs Alt'!$C$17,0,(SUM(OFFSET($I$78,0,BC$5-$I$5-$A109+1)))*$C162))</f>
        <v>0</v>
      </c>
      <c r="BD216" s="186">
        <f ca="1">IF(BD$5-$I$5&lt;$A109-1," ",IF(BD$5-$I$5+1&gt;'Primary Inputs Alt'!$C$17,0,(SUM(OFFSET($I$78,0,BD$5-$I$5-$A109+1)))*$C162))</f>
        <v>0</v>
      </c>
      <c r="BE216" s="186">
        <f ca="1">IF(BE$5-$I$5&lt;$A109-1," ",IF(BE$5-$I$5+1&gt;'Primary Inputs Alt'!$C$17,0,(SUM(OFFSET($I$78,0,BE$5-$I$5-$A109+1)))*$C162))</f>
        <v>0</v>
      </c>
      <c r="BF216" s="186">
        <f ca="1">IF(BF$5-$I$5&lt;$A109-1," ",IF(BF$5-$I$5+1&gt;'Primary Inputs Alt'!$C$17,0,(SUM(OFFSET($I$78,0,BF$5-$I$5-$A109+1)))*$C162))</f>
        <v>0</v>
      </c>
    </row>
    <row r="217" spans="2:58">
      <c r="B217" s="134" t="s">
        <v>202</v>
      </c>
      <c r="C217" s="134">
        <f t="shared" ca="1" si="7"/>
        <v>0</v>
      </c>
      <c r="I217" s="186" t="str">
        <f ca="1">IF(I$5-$I$5&lt;$A110-1," ",IF(I$5-$I$5+1&gt;'Primary Inputs Alt'!$C$17,0,(SUM(OFFSET($I$78,0,I$5-$I$5-$A110+1)))*$C163))</f>
        <v xml:space="preserve"> </v>
      </c>
      <c r="J217" s="186" t="str">
        <f ca="1">IF(J$5-$I$5&lt;$A110-1," ",IF(J$5-$I$5+1&gt;'Primary Inputs Alt'!$C$17,0,(SUM(OFFSET($I$78,0,J$5-$I$5-$A110+1)))*$C163))</f>
        <v xml:space="preserve"> </v>
      </c>
      <c r="K217" s="186" t="str">
        <f ca="1">IF(K$5-$I$5&lt;$A110-1," ",IF(K$5-$I$5+1&gt;'Primary Inputs Alt'!$C$17,0,(SUM(OFFSET($I$78,0,K$5-$I$5-$A110+1)))*$C163))</f>
        <v xml:space="preserve"> </v>
      </c>
      <c r="L217" s="186" t="str">
        <f ca="1">IF(L$5-$I$5&lt;$A110-1," ",IF(L$5-$I$5+1&gt;'Primary Inputs Alt'!$C$17,0,(SUM(OFFSET($I$78,0,L$5-$I$5-$A110+1)))*$C163))</f>
        <v xml:space="preserve"> </v>
      </c>
      <c r="M217" s="186" t="str">
        <f ca="1">IF(M$5-$I$5&lt;$A110-1," ",IF(M$5-$I$5+1&gt;'Primary Inputs Alt'!$C$17,0,(SUM(OFFSET($I$78,0,M$5-$I$5-$A110+1)))*$C163))</f>
        <v xml:space="preserve"> </v>
      </c>
      <c r="N217" s="186" t="str">
        <f ca="1">IF(N$5-$I$5&lt;$A110-1," ",IF(N$5-$I$5+1&gt;'Primary Inputs Alt'!$C$17,0,(SUM(OFFSET($I$78,0,N$5-$I$5-$A110+1)))*$C163))</f>
        <v xml:space="preserve"> </v>
      </c>
      <c r="O217" s="186" t="str">
        <f ca="1">IF(O$5-$I$5&lt;$A110-1," ",IF(O$5-$I$5+1&gt;'Primary Inputs Alt'!$C$17,0,(SUM(OFFSET($I$78,0,O$5-$I$5-$A110+1)))*$C163))</f>
        <v xml:space="preserve"> </v>
      </c>
      <c r="P217" s="186" t="str">
        <f ca="1">IF(P$5-$I$5&lt;$A110-1," ",IF(P$5-$I$5+1&gt;'Primary Inputs Alt'!$C$17,0,(SUM(OFFSET($I$78,0,P$5-$I$5-$A110+1)))*$C163))</f>
        <v xml:space="preserve"> </v>
      </c>
      <c r="Q217" s="186" t="str">
        <f ca="1">IF(Q$5-$I$5&lt;$A110-1," ",IF(Q$5-$I$5+1&gt;'Primary Inputs Alt'!$C$17,0,(SUM(OFFSET($I$78,0,Q$5-$I$5-$A110+1)))*$C163))</f>
        <v xml:space="preserve"> </v>
      </c>
      <c r="R217" s="186" t="str">
        <f ca="1">IF(R$5-$I$5&lt;$A110-1," ",IF(R$5-$I$5+1&gt;'Primary Inputs Alt'!$C$17,0,(SUM(OFFSET($I$78,0,R$5-$I$5-$A110+1)))*$C163))</f>
        <v xml:space="preserve"> </v>
      </c>
      <c r="S217" s="186" t="str">
        <f ca="1">IF(S$5-$I$5&lt;$A110-1," ",IF(S$5-$I$5+1&gt;'Primary Inputs Alt'!$C$17,0,(SUM(OFFSET($I$78,0,S$5-$I$5-$A110+1)))*$C163))</f>
        <v xml:space="preserve"> </v>
      </c>
      <c r="T217" s="186" t="str">
        <f ca="1">IF(T$5-$I$5&lt;$A110-1," ",IF(T$5-$I$5+1&gt;'Primary Inputs Alt'!$C$17,0,(SUM(OFFSET($I$78,0,T$5-$I$5-$A110+1)))*$C163))</f>
        <v xml:space="preserve"> </v>
      </c>
      <c r="U217" s="186" t="str">
        <f ca="1">IF(U$5-$I$5&lt;$A110-1," ",IF(U$5-$I$5+1&gt;'Primary Inputs Alt'!$C$17,0,(SUM(OFFSET($I$78,0,U$5-$I$5-$A110+1)))*$C163))</f>
        <v xml:space="preserve"> </v>
      </c>
      <c r="V217" s="186" t="str">
        <f ca="1">IF(V$5-$I$5&lt;$A110-1," ",IF(V$5-$I$5+1&gt;'Primary Inputs Alt'!$C$17,0,(SUM(OFFSET($I$78,0,V$5-$I$5-$A110+1)))*$C163))</f>
        <v xml:space="preserve"> </v>
      </c>
      <c r="W217" s="186" t="str">
        <f ca="1">IF(W$5-$I$5&lt;$A110-1," ",IF(W$5-$I$5+1&gt;'Primary Inputs Alt'!$C$17,0,(SUM(OFFSET($I$78,0,W$5-$I$5-$A110+1)))*$C163))</f>
        <v xml:space="preserve"> </v>
      </c>
      <c r="X217" s="186" t="str">
        <f ca="1">IF(X$5-$I$5&lt;$A110-1," ",IF(X$5-$I$5+1&gt;'Primary Inputs Alt'!$C$17,0,(SUM(OFFSET($I$78,0,X$5-$I$5-$A110+1)))*$C163))</f>
        <v xml:space="preserve"> </v>
      </c>
      <c r="Y217" s="186" t="str">
        <f ca="1">IF(Y$5-$I$5&lt;$A110-1," ",IF(Y$5-$I$5+1&gt;'Primary Inputs Alt'!$C$17,0,(SUM(OFFSET($I$78,0,Y$5-$I$5-$A110+1)))*$C163))</f>
        <v xml:space="preserve"> </v>
      </c>
      <c r="Z217" s="186" t="str">
        <f ca="1">IF(Z$5-$I$5&lt;$A110-1," ",IF(Z$5-$I$5+1&gt;'Primary Inputs Alt'!$C$17,0,(SUM(OFFSET($I$78,0,Z$5-$I$5-$A110+1)))*$C163))</f>
        <v xml:space="preserve"> </v>
      </c>
      <c r="AA217" s="186" t="str">
        <f ca="1">IF(AA$5-$I$5&lt;$A110-1," ",IF(AA$5-$I$5+1&gt;'Primary Inputs Alt'!$C$17,0,(SUM(OFFSET($I$78,0,AA$5-$I$5-$A110+1)))*$C163))</f>
        <v xml:space="preserve"> </v>
      </c>
      <c r="AB217" s="186" t="str">
        <f ca="1">IF(AB$5-$I$5&lt;$A110-1," ",IF(AB$5-$I$5+1&gt;'Primary Inputs Alt'!$C$17,0,(SUM(OFFSET($I$78,0,AB$5-$I$5-$A110+1)))*$C163))</f>
        <v xml:space="preserve"> </v>
      </c>
      <c r="AC217" s="186" t="str">
        <f ca="1">IF(AC$5-$I$5&lt;$A110-1," ",IF(AC$5-$I$5+1&gt;'Primary Inputs Alt'!$C$17,0,(SUM(OFFSET($I$78,0,AC$5-$I$5-$A110+1)))*$C163))</f>
        <v xml:space="preserve"> </v>
      </c>
      <c r="AD217" s="186" t="str">
        <f ca="1">IF(AD$5-$I$5&lt;$A110-1," ",IF(AD$5-$I$5+1&gt;'Primary Inputs Alt'!$C$17,0,(SUM(OFFSET($I$78,0,AD$5-$I$5-$A110+1)))*$C163))</f>
        <v xml:space="preserve"> </v>
      </c>
      <c r="AE217" s="186" t="str">
        <f ca="1">IF(AE$5-$I$5&lt;$A110-1," ",IF(AE$5-$I$5+1&gt;'Primary Inputs Alt'!$C$17,0,(SUM(OFFSET($I$78,0,AE$5-$I$5-$A110+1)))*$C163))</f>
        <v xml:space="preserve"> </v>
      </c>
      <c r="AF217" s="186" t="str">
        <f ca="1">IF(AF$5-$I$5&lt;$A110-1," ",IF(AF$5-$I$5+1&gt;'Primary Inputs Alt'!$C$17,0,(SUM(OFFSET($I$78,0,AF$5-$I$5-$A110+1)))*$C163))</f>
        <v xml:space="preserve"> </v>
      </c>
      <c r="AG217" s="186" t="str">
        <f ca="1">IF(AG$5-$I$5&lt;$A110-1," ",IF(AG$5-$I$5+1&gt;'Primary Inputs Alt'!$C$17,0,(SUM(OFFSET($I$78,0,AG$5-$I$5-$A110+1)))*$C163))</f>
        <v xml:space="preserve"> </v>
      </c>
      <c r="AH217" s="186" t="str">
        <f ca="1">IF(AH$5-$I$5&lt;$A110-1," ",IF(AH$5-$I$5+1&gt;'Primary Inputs Alt'!$C$17,0,(SUM(OFFSET($I$78,0,AH$5-$I$5-$A110+1)))*$C163))</f>
        <v xml:space="preserve"> </v>
      </c>
      <c r="AI217" s="186" t="str">
        <f ca="1">IF(AI$5-$I$5&lt;$A110-1," ",IF(AI$5-$I$5+1&gt;'Primary Inputs Alt'!$C$17,0,(SUM(OFFSET($I$78,0,AI$5-$I$5-$A110+1)))*$C163))</f>
        <v xml:space="preserve"> </v>
      </c>
      <c r="AJ217" s="186" t="str">
        <f ca="1">IF(AJ$5-$I$5&lt;$A110-1," ",IF(AJ$5-$I$5+1&gt;'Primary Inputs Alt'!$C$17,0,(SUM(OFFSET($I$78,0,AJ$5-$I$5-$A110+1)))*$C163))</f>
        <v xml:space="preserve"> </v>
      </c>
      <c r="AK217" s="186" t="str">
        <f ca="1">IF(AK$5-$I$5&lt;$A110-1," ",IF(AK$5-$I$5+1&gt;'Primary Inputs Alt'!$C$17,0,(SUM(OFFSET($I$78,0,AK$5-$I$5-$A110+1)))*$C163))</f>
        <v xml:space="preserve"> </v>
      </c>
      <c r="AL217" s="186">
        <f ca="1">IF(AL$5-$I$5&lt;$A110-1," ",IF(AL$5-$I$5+1&gt;'Primary Inputs Alt'!$C$17,0,(SUM(OFFSET($I$78,0,AL$5-$I$5-$A110+1)))*$C163))</f>
        <v>0</v>
      </c>
      <c r="AM217" s="186">
        <f ca="1">IF(AM$5-$I$5&lt;$A110-1," ",IF(AM$5-$I$5+1&gt;'Primary Inputs Alt'!$C$17,0,(SUM(OFFSET($I$78,0,AM$5-$I$5-$A110+1)))*$C163))</f>
        <v>0</v>
      </c>
      <c r="AN217" s="186">
        <f ca="1">IF(AN$5-$I$5&lt;$A110-1," ",IF(AN$5-$I$5+1&gt;'Primary Inputs Alt'!$C$17,0,(SUM(OFFSET($I$78,0,AN$5-$I$5-$A110+1)))*$C163))</f>
        <v>0</v>
      </c>
      <c r="AO217" s="186">
        <f ca="1">IF(AO$5-$I$5&lt;$A110-1," ",IF(AO$5-$I$5+1&gt;'Primary Inputs Alt'!$C$17,0,(SUM(OFFSET($I$78,0,AO$5-$I$5-$A110+1)))*$C163))</f>
        <v>0</v>
      </c>
      <c r="AP217" s="186">
        <f ca="1">IF(AP$5-$I$5&lt;$A110-1," ",IF(AP$5-$I$5+1&gt;'Primary Inputs Alt'!$C$17,0,(SUM(OFFSET($I$78,0,AP$5-$I$5-$A110+1)))*$C163))</f>
        <v>0</v>
      </c>
      <c r="AQ217" s="186">
        <f ca="1">IF(AQ$5-$I$5&lt;$A110-1," ",IF(AQ$5-$I$5+1&gt;'Primary Inputs Alt'!$C$17,0,(SUM(OFFSET($I$78,0,AQ$5-$I$5-$A110+1)))*$C163))</f>
        <v>0</v>
      </c>
      <c r="AR217" s="186">
        <f ca="1">IF(AR$5-$I$5&lt;$A110-1," ",IF(AR$5-$I$5+1&gt;'Primary Inputs Alt'!$C$17,0,(SUM(OFFSET($I$78,0,AR$5-$I$5-$A110+1)))*$C163))</f>
        <v>0</v>
      </c>
      <c r="AS217" s="186">
        <f ca="1">IF(AS$5-$I$5&lt;$A110-1," ",IF(AS$5-$I$5+1&gt;'Primary Inputs Alt'!$C$17,0,(SUM(OFFSET($I$78,0,AS$5-$I$5-$A110+1)))*$C163))</f>
        <v>0</v>
      </c>
      <c r="AT217" s="186">
        <f ca="1">IF(AT$5-$I$5&lt;$A110-1," ",IF(AT$5-$I$5+1&gt;'Primary Inputs Alt'!$C$17,0,(SUM(OFFSET($I$78,0,AT$5-$I$5-$A110+1)))*$C163))</f>
        <v>0</v>
      </c>
      <c r="AU217" s="186">
        <f ca="1">IF(AU$5-$I$5&lt;$A110-1," ",IF(AU$5-$I$5+1&gt;'Primary Inputs Alt'!$C$17,0,(SUM(OFFSET($I$78,0,AU$5-$I$5-$A110+1)))*$C163))</f>
        <v>0</v>
      </c>
      <c r="AV217" s="186">
        <f ca="1">IF(AV$5-$I$5&lt;$A110-1," ",IF(AV$5-$I$5+1&gt;'Primary Inputs Alt'!$C$17,0,(SUM(OFFSET($I$78,0,AV$5-$I$5-$A110+1)))*$C163))</f>
        <v>0</v>
      </c>
      <c r="AW217" s="186">
        <f ca="1">IF(AW$5-$I$5&lt;$A110-1," ",IF(AW$5-$I$5+1&gt;'Primary Inputs Alt'!$C$17,0,(SUM(OFFSET($I$78,0,AW$5-$I$5-$A110+1)))*$C163))</f>
        <v>0</v>
      </c>
      <c r="AX217" s="186">
        <f ca="1">IF(AX$5-$I$5&lt;$A110-1," ",IF(AX$5-$I$5+1&gt;'Primary Inputs Alt'!$C$17,0,(SUM(OFFSET($I$78,0,AX$5-$I$5-$A110+1)))*$C163))</f>
        <v>0</v>
      </c>
      <c r="AY217" s="186">
        <f ca="1">IF(AY$5-$I$5&lt;$A110-1," ",IF(AY$5-$I$5+1&gt;'Primary Inputs Alt'!$C$17,0,(SUM(OFFSET($I$78,0,AY$5-$I$5-$A110+1)))*$C163))</f>
        <v>0</v>
      </c>
      <c r="AZ217" s="186">
        <f ca="1">IF(AZ$5-$I$5&lt;$A110-1," ",IF(AZ$5-$I$5+1&gt;'Primary Inputs Alt'!$C$17,0,(SUM(OFFSET($I$78,0,AZ$5-$I$5-$A110+1)))*$C163))</f>
        <v>0</v>
      </c>
      <c r="BA217" s="186">
        <f ca="1">IF(BA$5-$I$5&lt;$A110-1," ",IF(BA$5-$I$5+1&gt;'Primary Inputs Alt'!$C$17,0,(SUM(OFFSET($I$78,0,BA$5-$I$5-$A110+1)))*$C163))</f>
        <v>0</v>
      </c>
      <c r="BB217" s="186">
        <f ca="1">IF(BB$5-$I$5&lt;$A110-1," ",IF(BB$5-$I$5+1&gt;'Primary Inputs Alt'!$C$17,0,(SUM(OFFSET($I$78,0,BB$5-$I$5-$A110+1)))*$C163))</f>
        <v>0</v>
      </c>
      <c r="BC217" s="186">
        <f ca="1">IF(BC$5-$I$5&lt;$A110-1," ",IF(BC$5-$I$5+1&gt;'Primary Inputs Alt'!$C$17,0,(SUM(OFFSET($I$78,0,BC$5-$I$5-$A110+1)))*$C163))</f>
        <v>0</v>
      </c>
      <c r="BD217" s="186">
        <f ca="1">IF(BD$5-$I$5&lt;$A110-1," ",IF(BD$5-$I$5+1&gt;'Primary Inputs Alt'!$C$17,0,(SUM(OFFSET($I$78,0,BD$5-$I$5-$A110+1)))*$C163))</f>
        <v>0</v>
      </c>
      <c r="BE217" s="186">
        <f ca="1">IF(BE$5-$I$5&lt;$A110-1," ",IF(BE$5-$I$5+1&gt;'Primary Inputs Alt'!$C$17,0,(SUM(OFFSET($I$78,0,BE$5-$I$5-$A110+1)))*$C163))</f>
        <v>0</v>
      </c>
      <c r="BF217" s="186">
        <f ca="1">IF(BF$5-$I$5&lt;$A110-1," ",IF(BF$5-$I$5+1&gt;'Primary Inputs Alt'!$C$17,0,(SUM(OFFSET($I$78,0,BF$5-$I$5-$A110+1)))*$C163))</f>
        <v>0</v>
      </c>
    </row>
    <row r="218" spans="2:58">
      <c r="B218" s="134" t="s">
        <v>203</v>
      </c>
      <c r="C218" s="134">
        <f t="shared" ca="1" si="7"/>
        <v>0</v>
      </c>
      <c r="I218" s="186" t="str">
        <f ca="1">IF(I$5-$I$5&lt;$A111-1," ",IF(I$5-$I$5+1&gt;'Primary Inputs Alt'!$C$17,0,(SUM(OFFSET($I$78,0,I$5-$I$5-$A111+1)))*$C164))</f>
        <v xml:space="preserve"> </v>
      </c>
      <c r="J218" s="186" t="str">
        <f ca="1">IF(J$5-$I$5&lt;$A111-1," ",IF(J$5-$I$5+1&gt;'Primary Inputs Alt'!$C$17,0,(SUM(OFFSET($I$78,0,J$5-$I$5-$A111+1)))*$C164))</f>
        <v xml:space="preserve"> </v>
      </c>
      <c r="K218" s="186" t="str">
        <f ca="1">IF(K$5-$I$5&lt;$A111-1," ",IF(K$5-$I$5+1&gt;'Primary Inputs Alt'!$C$17,0,(SUM(OFFSET($I$78,0,K$5-$I$5-$A111+1)))*$C164))</f>
        <v xml:space="preserve"> </v>
      </c>
      <c r="L218" s="186" t="str">
        <f ca="1">IF(L$5-$I$5&lt;$A111-1," ",IF(L$5-$I$5+1&gt;'Primary Inputs Alt'!$C$17,0,(SUM(OFFSET($I$78,0,L$5-$I$5-$A111+1)))*$C164))</f>
        <v xml:space="preserve"> </v>
      </c>
      <c r="M218" s="186" t="str">
        <f ca="1">IF(M$5-$I$5&lt;$A111-1," ",IF(M$5-$I$5+1&gt;'Primary Inputs Alt'!$C$17,0,(SUM(OFFSET($I$78,0,M$5-$I$5-$A111+1)))*$C164))</f>
        <v xml:space="preserve"> </v>
      </c>
      <c r="N218" s="186" t="str">
        <f ca="1">IF(N$5-$I$5&lt;$A111-1," ",IF(N$5-$I$5+1&gt;'Primary Inputs Alt'!$C$17,0,(SUM(OFFSET($I$78,0,N$5-$I$5-$A111+1)))*$C164))</f>
        <v xml:space="preserve"> </v>
      </c>
      <c r="O218" s="186" t="str">
        <f ca="1">IF(O$5-$I$5&lt;$A111-1," ",IF(O$5-$I$5+1&gt;'Primary Inputs Alt'!$C$17,0,(SUM(OFFSET($I$78,0,O$5-$I$5-$A111+1)))*$C164))</f>
        <v xml:space="preserve"> </v>
      </c>
      <c r="P218" s="186" t="str">
        <f ca="1">IF(P$5-$I$5&lt;$A111-1," ",IF(P$5-$I$5+1&gt;'Primary Inputs Alt'!$C$17,0,(SUM(OFFSET($I$78,0,P$5-$I$5-$A111+1)))*$C164))</f>
        <v xml:space="preserve"> </v>
      </c>
      <c r="Q218" s="186" t="str">
        <f ca="1">IF(Q$5-$I$5&lt;$A111-1," ",IF(Q$5-$I$5+1&gt;'Primary Inputs Alt'!$C$17,0,(SUM(OFFSET($I$78,0,Q$5-$I$5-$A111+1)))*$C164))</f>
        <v xml:space="preserve"> </v>
      </c>
      <c r="R218" s="186" t="str">
        <f ca="1">IF(R$5-$I$5&lt;$A111-1," ",IF(R$5-$I$5+1&gt;'Primary Inputs Alt'!$C$17,0,(SUM(OFFSET($I$78,0,R$5-$I$5-$A111+1)))*$C164))</f>
        <v xml:space="preserve"> </v>
      </c>
      <c r="S218" s="186" t="str">
        <f ca="1">IF(S$5-$I$5&lt;$A111-1," ",IF(S$5-$I$5+1&gt;'Primary Inputs Alt'!$C$17,0,(SUM(OFFSET($I$78,0,S$5-$I$5-$A111+1)))*$C164))</f>
        <v xml:space="preserve"> </v>
      </c>
      <c r="T218" s="186" t="str">
        <f ca="1">IF(T$5-$I$5&lt;$A111-1," ",IF(T$5-$I$5+1&gt;'Primary Inputs Alt'!$C$17,0,(SUM(OFFSET($I$78,0,T$5-$I$5-$A111+1)))*$C164))</f>
        <v xml:space="preserve"> </v>
      </c>
      <c r="U218" s="186" t="str">
        <f ca="1">IF(U$5-$I$5&lt;$A111-1," ",IF(U$5-$I$5+1&gt;'Primary Inputs Alt'!$C$17,0,(SUM(OFFSET($I$78,0,U$5-$I$5-$A111+1)))*$C164))</f>
        <v xml:space="preserve"> </v>
      </c>
      <c r="V218" s="186" t="str">
        <f ca="1">IF(V$5-$I$5&lt;$A111-1," ",IF(V$5-$I$5+1&gt;'Primary Inputs Alt'!$C$17,0,(SUM(OFFSET($I$78,0,V$5-$I$5-$A111+1)))*$C164))</f>
        <v xml:space="preserve"> </v>
      </c>
      <c r="W218" s="186" t="str">
        <f ca="1">IF(W$5-$I$5&lt;$A111-1," ",IF(W$5-$I$5+1&gt;'Primary Inputs Alt'!$C$17,0,(SUM(OFFSET($I$78,0,W$5-$I$5-$A111+1)))*$C164))</f>
        <v xml:space="preserve"> </v>
      </c>
      <c r="X218" s="186" t="str">
        <f ca="1">IF(X$5-$I$5&lt;$A111-1," ",IF(X$5-$I$5+1&gt;'Primary Inputs Alt'!$C$17,0,(SUM(OFFSET($I$78,0,X$5-$I$5-$A111+1)))*$C164))</f>
        <v xml:space="preserve"> </v>
      </c>
      <c r="Y218" s="186" t="str">
        <f ca="1">IF(Y$5-$I$5&lt;$A111-1," ",IF(Y$5-$I$5+1&gt;'Primary Inputs Alt'!$C$17,0,(SUM(OFFSET($I$78,0,Y$5-$I$5-$A111+1)))*$C164))</f>
        <v xml:space="preserve"> </v>
      </c>
      <c r="Z218" s="186" t="str">
        <f ca="1">IF(Z$5-$I$5&lt;$A111-1," ",IF(Z$5-$I$5+1&gt;'Primary Inputs Alt'!$C$17,0,(SUM(OFFSET($I$78,0,Z$5-$I$5-$A111+1)))*$C164))</f>
        <v xml:space="preserve"> </v>
      </c>
      <c r="AA218" s="186" t="str">
        <f ca="1">IF(AA$5-$I$5&lt;$A111-1," ",IF(AA$5-$I$5+1&gt;'Primary Inputs Alt'!$C$17,0,(SUM(OFFSET($I$78,0,AA$5-$I$5-$A111+1)))*$C164))</f>
        <v xml:space="preserve"> </v>
      </c>
      <c r="AB218" s="186" t="str">
        <f ca="1">IF(AB$5-$I$5&lt;$A111-1," ",IF(AB$5-$I$5+1&gt;'Primary Inputs Alt'!$C$17,0,(SUM(OFFSET($I$78,0,AB$5-$I$5-$A111+1)))*$C164))</f>
        <v xml:space="preserve"> </v>
      </c>
      <c r="AC218" s="186" t="str">
        <f ca="1">IF(AC$5-$I$5&lt;$A111-1," ",IF(AC$5-$I$5+1&gt;'Primary Inputs Alt'!$C$17,0,(SUM(OFFSET($I$78,0,AC$5-$I$5-$A111+1)))*$C164))</f>
        <v xml:space="preserve"> </v>
      </c>
      <c r="AD218" s="186" t="str">
        <f ca="1">IF(AD$5-$I$5&lt;$A111-1," ",IF(AD$5-$I$5+1&gt;'Primary Inputs Alt'!$C$17,0,(SUM(OFFSET($I$78,0,AD$5-$I$5-$A111+1)))*$C164))</f>
        <v xml:space="preserve"> </v>
      </c>
      <c r="AE218" s="186" t="str">
        <f ca="1">IF(AE$5-$I$5&lt;$A111-1," ",IF(AE$5-$I$5+1&gt;'Primary Inputs Alt'!$C$17,0,(SUM(OFFSET($I$78,0,AE$5-$I$5-$A111+1)))*$C164))</f>
        <v xml:space="preserve"> </v>
      </c>
      <c r="AF218" s="186" t="str">
        <f ca="1">IF(AF$5-$I$5&lt;$A111-1," ",IF(AF$5-$I$5+1&gt;'Primary Inputs Alt'!$C$17,0,(SUM(OFFSET($I$78,0,AF$5-$I$5-$A111+1)))*$C164))</f>
        <v xml:space="preserve"> </v>
      </c>
      <c r="AG218" s="186" t="str">
        <f ca="1">IF(AG$5-$I$5&lt;$A111-1," ",IF(AG$5-$I$5+1&gt;'Primary Inputs Alt'!$C$17,0,(SUM(OFFSET($I$78,0,AG$5-$I$5-$A111+1)))*$C164))</f>
        <v xml:space="preserve"> </v>
      </c>
      <c r="AH218" s="186" t="str">
        <f ca="1">IF(AH$5-$I$5&lt;$A111-1," ",IF(AH$5-$I$5+1&gt;'Primary Inputs Alt'!$C$17,0,(SUM(OFFSET($I$78,0,AH$5-$I$5-$A111+1)))*$C164))</f>
        <v xml:space="preserve"> </v>
      </c>
      <c r="AI218" s="186" t="str">
        <f ca="1">IF(AI$5-$I$5&lt;$A111-1," ",IF(AI$5-$I$5+1&gt;'Primary Inputs Alt'!$C$17,0,(SUM(OFFSET($I$78,0,AI$5-$I$5-$A111+1)))*$C164))</f>
        <v xml:space="preserve"> </v>
      </c>
      <c r="AJ218" s="186" t="str">
        <f ca="1">IF(AJ$5-$I$5&lt;$A111-1," ",IF(AJ$5-$I$5+1&gt;'Primary Inputs Alt'!$C$17,0,(SUM(OFFSET($I$78,0,AJ$5-$I$5-$A111+1)))*$C164))</f>
        <v xml:space="preserve"> </v>
      </c>
      <c r="AK218" s="186" t="str">
        <f ca="1">IF(AK$5-$I$5&lt;$A111-1," ",IF(AK$5-$I$5+1&gt;'Primary Inputs Alt'!$C$17,0,(SUM(OFFSET($I$78,0,AK$5-$I$5-$A111+1)))*$C164))</f>
        <v xml:space="preserve"> </v>
      </c>
      <c r="AL218" s="186" t="str">
        <f ca="1">IF(AL$5-$I$5&lt;$A111-1," ",IF(AL$5-$I$5+1&gt;'Primary Inputs Alt'!$C$17,0,(SUM(OFFSET($I$78,0,AL$5-$I$5-$A111+1)))*$C164))</f>
        <v xml:space="preserve"> </v>
      </c>
      <c r="AM218" s="186">
        <f ca="1">IF(AM$5-$I$5&lt;$A111-1," ",IF(AM$5-$I$5+1&gt;'Primary Inputs Alt'!$C$17,0,(SUM(OFFSET($I$78,0,AM$5-$I$5-$A111+1)))*$C164))</f>
        <v>0</v>
      </c>
      <c r="AN218" s="186">
        <f ca="1">IF(AN$5-$I$5&lt;$A111-1," ",IF(AN$5-$I$5+1&gt;'Primary Inputs Alt'!$C$17,0,(SUM(OFFSET($I$78,0,AN$5-$I$5-$A111+1)))*$C164))</f>
        <v>0</v>
      </c>
      <c r="AO218" s="186">
        <f ca="1">IF(AO$5-$I$5&lt;$A111-1," ",IF(AO$5-$I$5+1&gt;'Primary Inputs Alt'!$C$17,0,(SUM(OFFSET($I$78,0,AO$5-$I$5-$A111+1)))*$C164))</f>
        <v>0</v>
      </c>
      <c r="AP218" s="186">
        <f ca="1">IF(AP$5-$I$5&lt;$A111-1," ",IF(AP$5-$I$5+1&gt;'Primary Inputs Alt'!$C$17,0,(SUM(OFFSET($I$78,0,AP$5-$I$5-$A111+1)))*$C164))</f>
        <v>0</v>
      </c>
      <c r="AQ218" s="186">
        <f ca="1">IF(AQ$5-$I$5&lt;$A111-1," ",IF(AQ$5-$I$5+1&gt;'Primary Inputs Alt'!$C$17,0,(SUM(OFFSET($I$78,0,AQ$5-$I$5-$A111+1)))*$C164))</f>
        <v>0</v>
      </c>
      <c r="AR218" s="186">
        <f ca="1">IF(AR$5-$I$5&lt;$A111-1," ",IF(AR$5-$I$5+1&gt;'Primary Inputs Alt'!$C$17,0,(SUM(OFFSET($I$78,0,AR$5-$I$5-$A111+1)))*$C164))</f>
        <v>0</v>
      </c>
      <c r="AS218" s="186">
        <f ca="1">IF(AS$5-$I$5&lt;$A111-1," ",IF(AS$5-$I$5+1&gt;'Primary Inputs Alt'!$C$17,0,(SUM(OFFSET($I$78,0,AS$5-$I$5-$A111+1)))*$C164))</f>
        <v>0</v>
      </c>
      <c r="AT218" s="186">
        <f ca="1">IF(AT$5-$I$5&lt;$A111-1," ",IF(AT$5-$I$5+1&gt;'Primary Inputs Alt'!$C$17,0,(SUM(OFFSET($I$78,0,AT$5-$I$5-$A111+1)))*$C164))</f>
        <v>0</v>
      </c>
      <c r="AU218" s="186">
        <f ca="1">IF(AU$5-$I$5&lt;$A111-1," ",IF(AU$5-$I$5+1&gt;'Primary Inputs Alt'!$C$17,0,(SUM(OFFSET($I$78,0,AU$5-$I$5-$A111+1)))*$C164))</f>
        <v>0</v>
      </c>
      <c r="AV218" s="186">
        <f ca="1">IF(AV$5-$I$5&lt;$A111-1," ",IF(AV$5-$I$5+1&gt;'Primary Inputs Alt'!$C$17,0,(SUM(OFFSET($I$78,0,AV$5-$I$5-$A111+1)))*$C164))</f>
        <v>0</v>
      </c>
      <c r="AW218" s="186">
        <f ca="1">IF(AW$5-$I$5&lt;$A111-1," ",IF(AW$5-$I$5+1&gt;'Primary Inputs Alt'!$C$17,0,(SUM(OFFSET($I$78,0,AW$5-$I$5-$A111+1)))*$C164))</f>
        <v>0</v>
      </c>
      <c r="AX218" s="186">
        <f ca="1">IF(AX$5-$I$5&lt;$A111-1," ",IF(AX$5-$I$5+1&gt;'Primary Inputs Alt'!$C$17,0,(SUM(OFFSET($I$78,0,AX$5-$I$5-$A111+1)))*$C164))</f>
        <v>0</v>
      </c>
      <c r="AY218" s="186">
        <f ca="1">IF(AY$5-$I$5&lt;$A111-1," ",IF(AY$5-$I$5+1&gt;'Primary Inputs Alt'!$C$17,0,(SUM(OFFSET($I$78,0,AY$5-$I$5-$A111+1)))*$C164))</f>
        <v>0</v>
      </c>
      <c r="AZ218" s="186">
        <f ca="1">IF(AZ$5-$I$5&lt;$A111-1," ",IF(AZ$5-$I$5+1&gt;'Primary Inputs Alt'!$C$17,0,(SUM(OFFSET($I$78,0,AZ$5-$I$5-$A111+1)))*$C164))</f>
        <v>0</v>
      </c>
      <c r="BA218" s="186">
        <f ca="1">IF(BA$5-$I$5&lt;$A111-1," ",IF(BA$5-$I$5+1&gt;'Primary Inputs Alt'!$C$17,0,(SUM(OFFSET($I$78,0,BA$5-$I$5-$A111+1)))*$C164))</f>
        <v>0</v>
      </c>
      <c r="BB218" s="186">
        <f ca="1">IF(BB$5-$I$5&lt;$A111-1," ",IF(BB$5-$I$5+1&gt;'Primary Inputs Alt'!$C$17,0,(SUM(OFFSET($I$78,0,BB$5-$I$5-$A111+1)))*$C164))</f>
        <v>0</v>
      </c>
      <c r="BC218" s="186">
        <f ca="1">IF(BC$5-$I$5&lt;$A111-1," ",IF(BC$5-$I$5+1&gt;'Primary Inputs Alt'!$C$17,0,(SUM(OFFSET($I$78,0,BC$5-$I$5-$A111+1)))*$C164))</f>
        <v>0</v>
      </c>
      <c r="BD218" s="186">
        <f ca="1">IF(BD$5-$I$5&lt;$A111-1," ",IF(BD$5-$I$5+1&gt;'Primary Inputs Alt'!$C$17,0,(SUM(OFFSET($I$78,0,BD$5-$I$5-$A111+1)))*$C164))</f>
        <v>0</v>
      </c>
      <c r="BE218" s="186">
        <f ca="1">IF(BE$5-$I$5&lt;$A111-1," ",IF(BE$5-$I$5+1&gt;'Primary Inputs Alt'!$C$17,0,(SUM(OFFSET($I$78,0,BE$5-$I$5-$A111+1)))*$C164))</f>
        <v>0</v>
      </c>
      <c r="BF218" s="186">
        <f ca="1">IF(BF$5-$I$5&lt;$A111-1," ",IF(BF$5-$I$5+1&gt;'Primary Inputs Alt'!$C$17,0,(SUM(OFFSET($I$78,0,BF$5-$I$5-$A111+1)))*$C164))</f>
        <v>0</v>
      </c>
    </row>
    <row r="219" spans="2:58">
      <c r="B219" s="134" t="s">
        <v>204</v>
      </c>
      <c r="C219" s="134">
        <f t="shared" ca="1" si="7"/>
        <v>0</v>
      </c>
      <c r="I219" s="186" t="str">
        <f ca="1">IF(I$5-$I$5&lt;$A112-1," ",IF(I$5-$I$5+1&gt;'Primary Inputs Alt'!$C$17,0,(SUM(OFFSET($I$78,0,I$5-$I$5-$A112+1)))*$C165))</f>
        <v xml:space="preserve"> </v>
      </c>
      <c r="J219" s="186" t="str">
        <f ca="1">IF(J$5-$I$5&lt;$A112-1," ",IF(J$5-$I$5+1&gt;'Primary Inputs Alt'!$C$17,0,(SUM(OFFSET($I$78,0,J$5-$I$5-$A112+1)))*$C165))</f>
        <v xml:space="preserve"> </v>
      </c>
      <c r="K219" s="186" t="str">
        <f ca="1">IF(K$5-$I$5&lt;$A112-1," ",IF(K$5-$I$5+1&gt;'Primary Inputs Alt'!$C$17,0,(SUM(OFFSET($I$78,0,K$5-$I$5-$A112+1)))*$C165))</f>
        <v xml:space="preserve"> </v>
      </c>
      <c r="L219" s="186" t="str">
        <f ca="1">IF(L$5-$I$5&lt;$A112-1," ",IF(L$5-$I$5+1&gt;'Primary Inputs Alt'!$C$17,0,(SUM(OFFSET($I$78,0,L$5-$I$5-$A112+1)))*$C165))</f>
        <v xml:space="preserve"> </v>
      </c>
      <c r="M219" s="186" t="str">
        <f ca="1">IF(M$5-$I$5&lt;$A112-1," ",IF(M$5-$I$5+1&gt;'Primary Inputs Alt'!$C$17,0,(SUM(OFFSET($I$78,0,M$5-$I$5-$A112+1)))*$C165))</f>
        <v xml:space="preserve"> </v>
      </c>
      <c r="N219" s="186" t="str">
        <f ca="1">IF(N$5-$I$5&lt;$A112-1," ",IF(N$5-$I$5+1&gt;'Primary Inputs Alt'!$C$17,0,(SUM(OFFSET($I$78,0,N$5-$I$5-$A112+1)))*$C165))</f>
        <v xml:space="preserve"> </v>
      </c>
      <c r="O219" s="186" t="str">
        <f ca="1">IF(O$5-$I$5&lt;$A112-1," ",IF(O$5-$I$5+1&gt;'Primary Inputs Alt'!$C$17,0,(SUM(OFFSET($I$78,0,O$5-$I$5-$A112+1)))*$C165))</f>
        <v xml:space="preserve"> </v>
      </c>
      <c r="P219" s="186" t="str">
        <f ca="1">IF(P$5-$I$5&lt;$A112-1," ",IF(P$5-$I$5+1&gt;'Primary Inputs Alt'!$C$17,0,(SUM(OFFSET($I$78,0,P$5-$I$5-$A112+1)))*$C165))</f>
        <v xml:space="preserve"> </v>
      </c>
      <c r="Q219" s="186" t="str">
        <f ca="1">IF(Q$5-$I$5&lt;$A112-1," ",IF(Q$5-$I$5+1&gt;'Primary Inputs Alt'!$C$17,0,(SUM(OFFSET($I$78,0,Q$5-$I$5-$A112+1)))*$C165))</f>
        <v xml:space="preserve"> </v>
      </c>
      <c r="R219" s="186" t="str">
        <f ca="1">IF(R$5-$I$5&lt;$A112-1," ",IF(R$5-$I$5+1&gt;'Primary Inputs Alt'!$C$17,0,(SUM(OFFSET($I$78,0,R$5-$I$5-$A112+1)))*$C165))</f>
        <v xml:space="preserve"> </v>
      </c>
      <c r="S219" s="186" t="str">
        <f ca="1">IF(S$5-$I$5&lt;$A112-1," ",IF(S$5-$I$5+1&gt;'Primary Inputs Alt'!$C$17,0,(SUM(OFFSET($I$78,0,S$5-$I$5-$A112+1)))*$C165))</f>
        <v xml:space="preserve"> </v>
      </c>
      <c r="T219" s="186" t="str">
        <f ca="1">IF(T$5-$I$5&lt;$A112-1," ",IF(T$5-$I$5+1&gt;'Primary Inputs Alt'!$C$17,0,(SUM(OFFSET($I$78,0,T$5-$I$5-$A112+1)))*$C165))</f>
        <v xml:space="preserve"> </v>
      </c>
      <c r="U219" s="186" t="str">
        <f ca="1">IF(U$5-$I$5&lt;$A112-1," ",IF(U$5-$I$5+1&gt;'Primary Inputs Alt'!$C$17,0,(SUM(OFFSET($I$78,0,U$5-$I$5-$A112+1)))*$C165))</f>
        <v xml:space="preserve"> </v>
      </c>
      <c r="V219" s="186" t="str">
        <f ca="1">IF(V$5-$I$5&lt;$A112-1," ",IF(V$5-$I$5+1&gt;'Primary Inputs Alt'!$C$17,0,(SUM(OFFSET($I$78,0,V$5-$I$5-$A112+1)))*$C165))</f>
        <v xml:space="preserve"> </v>
      </c>
      <c r="W219" s="186" t="str">
        <f ca="1">IF(W$5-$I$5&lt;$A112-1," ",IF(W$5-$I$5+1&gt;'Primary Inputs Alt'!$C$17,0,(SUM(OFFSET($I$78,0,W$5-$I$5-$A112+1)))*$C165))</f>
        <v xml:space="preserve"> </v>
      </c>
      <c r="X219" s="186" t="str">
        <f ca="1">IF(X$5-$I$5&lt;$A112-1," ",IF(X$5-$I$5+1&gt;'Primary Inputs Alt'!$C$17,0,(SUM(OFFSET($I$78,0,X$5-$I$5-$A112+1)))*$C165))</f>
        <v xml:space="preserve"> </v>
      </c>
      <c r="Y219" s="186" t="str">
        <f ca="1">IF(Y$5-$I$5&lt;$A112-1," ",IF(Y$5-$I$5+1&gt;'Primary Inputs Alt'!$C$17,0,(SUM(OFFSET($I$78,0,Y$5-$I$5-$A112+1)))*$C165))</f>
        <v xml:space="preserve"> </v>
      </c>
      <c r="Z219" s="186" t="str">
        <f ca="1">IF(Z$5-$I$5&lt;$A112-1," ",IF(Z$5-$I$5+1&gt;'Primary Inputs Alt'!$C$17,0,(SUM(OFFSET($I$78,0,Z$5-$I$5-$A112+1)))*$C165))</f>
        <v xml:space="preserve"> </v>
      </c>
      <c r="AA219" s="186" t="str">
        <f ca="1">IF(AA$5-$I$5&lt;$A112-1," ",IF(AA$5-$I$5+1&gt;'Primary Inputs Alt'!$C$17,0,(SUM(OFFSET($I$78,0,AA$5-$I$5-$A112+1)))*$C165))</f>
        <v xml:space="preserve"> </v>
      </c>
      <c r="AB219" s="186" t="str">
        <f ca="1">IF(AB$5-$I$5&lt;$A112-1," ",IF(AB$5-$I$5+1&gt;'Primary Inputs Alt'!$C$17,0,(SUM(OFFSET($I$78,0,AB$5-$I$5-$A112+1)))*$C165))</f>
        <v xml:space="preserve"> </v>
      </c>
      <c r="AC219" s="186" t="str">
        <f ca="1">IF(AC$5-$I$5&lt;$A112-1," ",IF(AC$5-$I$5+1&gt;'Primary Inputs Alt'!$C$17,0,(SUM(OFFSET($I$78,0,AC$5-$I$5-$A112+1)))*$C165))</f>
        <v xml:space="preserve"> </v>
      </c>
      <c r="AD219" s="186" t="str">
        <f ca="1">IF(AD$5-$I$5&lt;$A112-1," ",IF(AD$5-$I$5+1&gt;'Primary Inputs Alt'!$C$17,0,(SUM(OFFSET($I$78,0,AD$5-$I$5-$A112+1)))*$C165))</f>
        <v xml:space="preserve"> </v>
      </c>
      <c r="AE219" s="186" t="str">
        <f ca="1">IF(AE$5-$I$5&lt;$A112-1," ",IF(AE$5-$I$5+1&gt;'Primary Inputs Alt'!$C$17,0,(SUM(OFFSET($I$78,0,AE$5-$I$5-$A112+1)))*$C165))</f>
        <v xml:space="preserve"> </v>
      </c>
      <c r="AF219" s="186" t="str">
        <f ca="1">IF(AF$5-$I$5&lt;$A112-1," ",IF(AF$5-$I$5+1&gt;'Primary Inputs Alt'!$C$17,0,(SUM(OFFSET($I$78,0,AF$5-$I$5-$A112+1)))*$C165))</f>
        <v xml:space="preserve"> </v>
      </c>
      <c r="AG219" s="186" t="str">
        <f ca="1">IF(AG$5-$I$5&lt;$A112-1," ",IF(AG$5-$I$5+1&gt;'Primary Inputs Alt'!$C$17,0,(SUM(OFFSET($I$78,0,AG$5-$I$5-$A112+1)))*$C165))</f>
        <v xml:space="preserve"> </v>
      </c>
      <c r="AH219" s="186" t="str">
        <f ca="1">IF(AH$5-$I$5&lt;$A112-1," ",IF(AH$5-$I$5+1&gt;'Primary Inputs Alt'!$C$17,0,(SUM(OFFSET($I$78,0,AH$5-$I$5-$A112+1)))*$C165))</f>
        <v xml:space="preserve"> </v>
      </c>
      <c r="AI219" s="186" t="str">
        <f ca="1">IF(AI$5-$I$5&lt;$A112-1," ",IF(AI$5-$I$5+1&gt;'Primary Inputs Alt'!$C$17,0,(SUM(OFFSET($I$78,0,AI$5-$I$5-$A112+1)))*$C165))</f>
        <v xml:space="preserve"> </v>
      </c>
      <c r="AJ219" s="186" t="str">
        <f ca="1">IF(AJ$5-$I$5&lt;$A112-1," ",IF(AJ$5-$I$5+1&gt;'Primary Inputs Alt'!$C$17,0,(SUM(OFFSET($I$78,0,AJ$5-$I$5-$A112+1)))*$C165))</f>
        <v xml:space="preserve"> </v>
      </c>
      <c r="AK219" s="186" t="str">
        <f ca="1">IF(AK$5-$I$5&lt;$A112-1," ",IF(AK$5-$I$5+1&gt;'Primary Inputs Alt'!$C$17,0,(SUM(OFFSET($I$78,0,AK$5-$I$5-$A112+1)))*$C165))</f>
        <v xml:space="preserve"> </v>
      </c>
      <c r="AL219" s="186" t="str">
        <f ca="1">IF(AL$5-$I$5&lt;$A112-1," ",IF(AL$5-$I$5+1&gt;'Primary Inputs Alt'!$C$17,0,(SUM(OFFSET($I$78,0,AL$5-$I$5-$A112+1)))*$C165))</f>
        <v xml:space="preserve"> </v>
      </c>
      <c r="AM219" s="186" t="str">
        <f ca="1">IF(AM$5-$I$5&lt;$A112-1," ",IF(AM$5-$I$5+1&gt;'Primary Inputs Alt'!$C$17,0,(SUM(OFFSET($I$78,0,AM$5-$I$5-$A112+1)))*$C165))</f>
        <v xml:space="preserve"> </v>
      </c>
      <c r="AN219" s="186">
        <f ca="1">IF(AN$5-$I$5&lt;$A112-1," ",IF(AN$5-$I$5+1&gt;'Primary Inputs Alt'!$C$17,0,(SUM(OFFSET($I$78,0,AN$5-$I$5-$A112+1)))*$C165))</f>
        <v>0</v>
      </c>
      <c r="AO219" s="186">
        <f ca="1">IF(AO$5-$I$5&lt;$A112-1," ",IF(AO$5-$I$5+1&gt;'Primary Inputs Alt'!$C$17,0,(SUM(OFFSET($I$78,0,AO$5-$I$5-$A112+1)))*$C165))</f>
        <v>0</v>
      </c>
      <c r="AP219" s="186">
        <f ca="1">IF(AP$5-$I$5&lt;$A112-1," ",IF(AP$5-$I$5+1&gt;'Primary Inputs Alt'!$C$17,0,(SUM(OFFSET($I$78,0,AP$5-$I$5-$A112+1)))*$C165))</f>
        <v>0</v>
      </c>
      <c r="AQ219" s="186">
        <f ca="1">IF(AQ$5-$I$5&lt;$A112-1," ",IF(AQ$5-$I$5+1&gt;'Primary Inputs Alt'!$C$17,0,(SUM(OFFSET($I$78,0,AQ$5-$I$5-$A112+1)))*$C165))</f>
        <v>0</v>
      </c>
      <c r="AR219" s="186">
        <f ca="1">IF(AR$5-$I$5&lt;$A112-1," ",IF(AR$5-$I$5+1&gt;'Primary Inputs Alt'!$C$17,0,(SUM(OFFSET($I$78,0,AR$5-$I$5-$A112+1)))*$C165))</f>
        <v>0</v>
      </c>
      <c r="AS219" s="186">
        <f ca="1">IF(AS$5-$I$5&lt;$A112-1," ",IF(AS$5-$I$5+1&gt;'Primary Inputs Alt'!$C$17,0,(SUM(OFFSET($I$78,0,AS$5-$I$5-$A112+1)))*$C165))</f>
        <v>0</v>
      </c>
      <c r="AT219" s="186">
        <f ca="1">IF(AT$5-$I$5&lt;$A112-1," ",IF(AT$5-$I$5+1&gt;'Primary Inputs Alt'!$C$17,0,(SUM(OFFSET($I$78,0,AT$5-$I$5-$A112+1)))*$C165))</f>
        <v>0</v>
      </c>
      <c r="AU219" s="186">
        <f ca="1">IF(AU$5-$I$5&lt;$A112-1," ",IF(AU$5-$I$5+1&gt;'Primary Inputs Alt'!$C$17,0,(SUM(OFFSET($I$78,0,AU$5-$I$5-$A112+1)))*$C165))</f>
        <v>0</v>
      </c>
      <c r="AV219" s="186">
        <f ca="1">IF(AV$5-$I$5&lt;$A112-1," ",IF(AV$5-$I$5+1&gt;'Primary Inputs Alt'!$C$17,0,(SUM(OFFSET($I$78,0,AV$5-$I$5-$A112+1)))*$C165))</f>
        <v>0</v>
      </c>
      <c r="AW219" s="186">
        <f ca="1">IF(AW$5-$I$5&lt;$A112-1," ",IF(AW$5-$I$5+1&gt;'Primary Inputs Alt'!$C$17,0,(SUM(OFFSET($I$78,0,AW$5-$I$5-$A112+1)))*$C165))</f>
        <v>0</v>
      </c>
      <c r="AX219" s="186">
        <f ca="1">IF(AX$5-$I$5&lt;$A112-1," ",IF(AX$5-$I$5+1&gt;'Primary Inputs Alt'!$C$17,0,(SUM(OFFSET($I$78,0,AX$5-$I$5-$A112+1)))*$C165))</f>
        <v>0</v>
      </c>
      <c r="AY219" s="186">
        <f ca="1">IF(AY$5-$I$5&lt;$A112-1," ",IF(AY$5-$I$5+1&gt;'Primary Inputs Alt'!$C$17,0,(SUM(OFFSET($I$78,0,AY$5-$I$5-$A112+1)))*$C165))</f>
        <v>0</v>
      </c>
      <c r="AZ219" s="186">
        <f ca="1">IF(AZ$5-$I$5&lt;$A112-1," ",IF(AZ$5-$I$5+1&gt;'Primary Inputs Alt'!$C$17,0,(SUM(OFFSET($I$78,0,AZ$5-$I$5-$A112+1)))*$C165))</f>
        <v>0</v>
      </c>
      <c r="BA219" s="186">
        <f ca="1">IF(BA$5-$I$5&lt;$A112-1," ",IF(BA$5-$I$5+1&gt;'Primary Inputs Alt'!$C$17,0,(SUM(OFFSET($I$78,0,BA$5-$I$5-$A112+1)))*$C165))</f>
        <v>0</v>
      </c>
      <c r="BB219" s="186">
        <f ca="1">IF(BB$5-$I$5&lt;$A112-1," ",IF(BB$5-$I$5+1&gt;'Primary Inputs Alt'!$C$17,0,(SUM(OFFSET($I$78,0,BB$5-$I$5-$A112+1)))*$C165))</f>
        <v>0</v>
      </c>
      <c r="BC219" s="186">
        <f ca="1">IF(BC$5-$I$5&lt;$A112-1," ",IF(BC$5-$I$5+1&gt;'Primary Inputs Alt'!$C$17,0,(SUM(OFFSET($I$78,0,BC$5-$I$5-$A112+1)))*$C165))</f>
        <v>0</v>
      </c>
      <c r="BD219" s="186">
        <f ca="1">IF(BD$5-$I$5&lt;$A112-1," ",IF(BD$5-$I$5+1&gt;'Primary Inputs Alt'!$C$17,0,(SUM(OFFSET($I$78,0,BD$5-$I$5-$A112+1)))*$C165))</f>
        <v>0</v>
      </c>
      <c r="BE219" s="186">
        <f ca="1">IF(BE$5-$I$5&lt;$A112-1," ",IF(BE$5-$I$5+1&gt;'Primary Inputs Alt'!$C$17,0,(SUM(OFFSET($I$78,0,BE$5-$I$5-$A112+1)))*$C165))</f>
        <v>0</v>
      </c>
      <c r="BF219" s="186">
        <f ca="1">IF(BF$5-$I$5&lt;$A112-1," ",IF(BF$5-$I$5+1&gt;'Primary Inputs Alt'!$C$17,0,(SUM(OFFSET($I$78,0,BF$5-$I$5-$A112+1)))*$C165))</f>
        <v>0</v>
      </c>
    </row>
    <row r="220" spans="2:58">
      <c r="B220" s="134" t="s">
        <v>205</v>
      </c>
      <c r="C220" s="134">
        <f t="shared" ca="1" si="7"/>
        <v>0</v>
      </c>
      <c r="I220" s="186" t="str">
        <f ca="1">IF(I$5-$I$5&lt;$A113-1," ",IF(I$5-$I$5+1&gt;'Primary Inputs Alt'!$C$17,0,(SUM(OFFSET($I$78,0,I$5-$I$5-$A113+1)))*$C166))</f>
        <v xml:space="preserve"> </v>
      </c>
      <c r="J220" s="186" t="str">
        <f ca="1">IF(J$5-$I$5&lt;$A113-1," ",IF(J$5-$I$5+1&gt;'Primary Inputs Alt'!$C$17,0,(SUM(OFFSET($I$78,0,J$5-$I$5-$A113+1)))*$C166))</f>
        <v xml:space="preserve"> </v>
      </c>
      <c r="K220" s="186" t="str">
        <f ca="1">IF(K$5-$I$5&lt;$A113-1," ",IF(K$5-$I$5+1&gt;'Primary Inputs Alt'!$C$17,0,(SUM(OFFSET($I$78,0,K$5-$I$5-$A113+1)))*$C166))</f>
        <v xml:space="preserve"> </v>
      </c>
      <c r="L220" s="186" t="str">
        <f ca="1">IF(L$5-$I$5&lt;$A113-1," ",IF(L$5-$I$5+1&gt;'Primary Inputs Alt'!$C$17,0,(SUM(OFFSET($I$78,0,L$5-$I$5-$A113+1)))*$C166))</f>
        <v xml:space="preserve"> </v>
      </c>
      <c r="M220" s="186" t="str">
        <f ca="1">IF(M$5-$I$5&lt;$A113-1," ",IF(M$5-$I$5+1&gt;'Primary Inputs Alt'!$C$17,0,(SUM(OFFSET($I$78,0,M$5-$I$5-$A113+1)))*$C166))</f>
        <v xml:space="preserve"> </v>
      </c>
      <c r="N220" s="186" t="str">
        <f ca="1">IF(N$5-$I$5&lt;$A113-1," ",IF(N$5-$I$5+1&gt;'Primary Inputs Alt'!$C$17,0,(SUM(OFFSET($I$78,0,N$5-$I$5-$A113+1)))*$C166))</f>
        <v xml:space="preserve"> </v>
      </c>
      <c r="O220" s="186" t="str">
        <f ca="1">IF(O$5-$I$5&lt;$A113-1," ",IF(O$5-$I$5+1&gt;'Primary Inputs Alt'!$C$17,0,(SUM(OFFSET($I$78,0,O$5-$I$5-$A113+1)))*$C166))</f>
        <v xml:space="preserve"> </v>
      </c>
      <c r="P220" s="186" t="str">
        <f ca="1">IF(P$5-$I$5&lt;$A113-1," ",IF(P$5-$I$5+1&gt;'Primary Inputs Alt'!$C$17,0,(SUM(OFFSET($I$78,0,P$5-$I$5-$A113+1)))*$C166))</f>
        <v xml:space="preserve"> </v>
      </c>
      <c r="Q220" s="186" t="str">
        <f ca="1">IF(Q$5-$I$5&lt;$A113-1," ",IF(Q$5-$I$5+1&gt;'Primary Inputs Alt'!$C$17,0,(SUM(OFFSET($I$78,0,Q$5-$I$5-$A113+1)))*$C166))</f>
        <v xml:space="preserve"> </v>
      </c>
      <c r="R220" s="186" t="str">
        <f ca="1">IF(R$5-$I$5&lt;$A113-1," ",IF(R$5-$I$5+1&gt;'Primary Inputs Alt'!$C$17,0,(SUM(OFFSET($I$78,0,R$5-$I$5-$A113+1)))*$C166))</f>
        <v xml:space="preserve"> </v>
      </c>
      <c r="S220" s="186" t="str">
        <f ca="1">IF(S$5-$I$5&lt;$A113-1," ",IF(S$5-$I$5+1&gt;'Primary Inputs Alt'!$C$17,0,(SUM(OFFSET($I$78,0,S$5-$I$5-$A113+1)))*$C166))</f>
        <v xml:space="preserve"> </v>
      </c>
      <c r="T220" s="186" t="str">
        <f ca="1">IF(T$5-$I$5&lt;$A113-1," ",IF(T$5-$I$5+1&gt;'Primary Inputs Alt'!$C$17,0,(SUM(OFFSET($I$78,0,T$5-$I$5-$A113+1)))*$C166))</f>
        <v xml:space="preserve"> </v>
      </c>
      <c r="U220" s="186" t="str">
        <f ca="1">IF(U$5-$I$5&lt;$A113-1," ",IF(U$5-$I$5+1&gt;'Primary Inputs Alt'!$C$17,0,(SUM(OFFSET($I$78,0,U$5-$I$5-$A113+1)))*$C166))</f>
        <v xml:space="preserve"> </v>
      </c>
      <c r="V220" s="186" t="str">
        <f ca="1">IF(V$5-$I$5&lt;$A113-1," ",IF(V$5-$I$5+1&gt;'Primary Inputs Alt'!$C$17,0,(SUM(OFFSET($I$78,0,V$5-$I$5-$A113+1)))*$C166))</f>
        <v xml:space="preserve"> </v>
      </c>
      <c r="W220" s="186" t="str">
        <f ca="1">IF(W$5-$I$5&lt;$A113-1," ",IF(W$5-$I$5+1&gt;'Primary Inputs Alt'!$C$17,0,(SUM(OFFSET($I$78,0,W$5-$I$5-$A113+1)))*$C166))</f>
        <v xml:space="preserve"> </v>
      </c>
      <c r="X220" s="186" t="str">
        <f ca="1">IF(X$5-$I$5&lt;$A113-1," ",IF(X$5-$I$5+1&gt;'Primary Inputs Alt'!$C$17,0,(SUM(OFFSET($I$78,0,X$5-$I$5-$A113+1)))*$C166))</f>
        <v xml:space="preserve"> </v>
      </c>
      <c r="Y220" s="186" t="str">
        <f ca="1">IF(Y$5-$I$5&lt;$A113-1," ",IF(Y$5-$I$5+1&gt;'Primary Inputs Alt'!$C$17,0,(SUM(OFFSET($I$78,0,Y$5-$I$5-$A113+1)))*$C166))</f>
        <v xml:space="preserve"> </v>
      </c>
      <c r="Z220" s="186" t="str">
        <f ca="1">IF(Z$5-$I$5&lt;$A113-1," ",IF(Z$5-$I$5+1&gt;'Primary Inputs Alt'!$C$17,0,(SUM(OFFSET($I$78,0,Z$5-$I$5-$A113+1)))*$C166))</f>
        <v xml:space="preserve"> </v>
      </c>
      <c r="AA220" s="186" t="str">
        <f ca="1">IF(AA$5-$I$5&lt;$A113-1," ",IF(AA$5-$I$5+1&gt;'Primary Inputs Alt'!$C$17,0,(SUM(OFFSET($I$78,0,AA$5-$I$5-$A113+1)))*$C166))</f>
        <v xml:space="preserve"> </v>
      </c>
      <c r="AB220" s="186" t="str">
        <f ca="1">IF(AB$5-$I$5&lt;$A113-1," ",IF(AB$5-$I$5+1&gt;'Primary Inputs Alt'!$C$17,0,(SUM(OFFSET($I$78,0,AB$5-$I$5-$A113+1)))*$C166))</f>
        <v xml:space="preserve"> </v>
      </c>
      <c r="AC220" s="186" t="str">
        <f ca="1">IF(AC$5-$I$5&lt;$A113-1," ",IF(AC$5-$I$5+1&gt;'Primary Inputs Alt'!$C$17,0,(SUM(OFFSET($I$78,0,AC$5-$I$5-$A113+1)))*$C166))</f>
        <v xml:space="preserve"> </v>
      </c>
      <c r="AD220" s="186" t="str">
        <f ca="1">IF(AD$5-$I$5&lt;$A113-1," ",IF(AD$5-$I$5+1&gt;'Primary Inputs Alt'!$C$17,0,(SUM(OFFSET($I$78,0,AD$5-$I$5-$A113+1)))*$C166))</f>
        <v xml:space="preserve"> </v>
      </c>
      <c r="AE220" s="186" t="str">
        <f ca="1">IF(AE$5-$I$5&lt;$A113-1," ",IF(AE$5-$I$5+1&gt;'Primary Inputs Alt'!$C$17,0,(SUM(OFFSET($I$78,0,AE$5-$I$5-$A113+1)))*$C166))</f>
        <v xml:space="preserve"> </v>
      </c>
      <c r="AF220" s="186" t="str">
        <f ca="1">IF(AF$5-$I$5&lt;$A113-1," ",IF(AF$5-$I$5+1&gt;'Primary Inputs Alt'!$C$17,0,(SUM(OFFSET($I$78,0,AF$5-$I$5-$A113+1)))*$C166))</f>
        <v xml:space="preserve"> </v>
      </c>
      <c r="AG220" s="186" t="str">
        <f ca="1">IF(AG$5-$I$5&lt;$A113-1," ",IF(AG$5-$I$5+1&gt;'Primary Inputs Alt'!$C$17,0,(SUM(OFFSET($I$78,0,AG$5-$I$5-$A113+1)))*$C166))</f>
        <v xml:space="preserve"> </v>
      </c>
      <c r="AH220" s="186" t="str">
        <f ca="1">IF(AH$5-$I$5&lt;$A113-1," ",IF(AH$5-$I$5+1&gt;'Primary Inputs Alt'!$C$17,0,(SUM(OFFSET($I$78,0,AH$5-$I$5-$A113+1)))*$C166))</f>
        <v xml:space="preserve"> </v>
      </c>
      <c r="AI220" s="186" t="str">
        <f ca="1">IF(AI$5-$I$5&lt;$A113-1," ",IF(AI$5-$I$5+1&gt;'Primary Inputs Alt'!$C$17,0,(SUM(OFFSET($I$78,0,AI$5-$I$5-$A113+1)))*$C166))</f>
        <v xml:space="preserve"> </v>
      </c>
      <c r="AJ220" s="186" t="str">
        <f ca="1">IF(AJ$5-$I$5&lt;$A113-1," ",IF(AJ$5-$I$5+1&gt;'Primary Inputs Alt'!$C$17,0,(SUM(OFFSET($I$78,0,AJ$5-$I$5-$A113+1)))*$C166))</f>
        <v xml:space="preserve"> </v>
      </c>
      <c r="AK220" s="186" t="str">
        <f ca="1">IF(AK$5-$I$5&lt;$A113-1," ",IF(AK$5-$I$5+1&gt;'Primary Inputs Alt'!$C$17,0,(SUM(OFFSET($I$78,0,AK$5-$I$5-$A113+1)))*$C166))</f>
        <v xml:space="preserve"> </v>
      </c>
      <c r="AL220" s="186" t="str">
        <f ca="1">IF(AL$5-$I$5&lt;$A113-1," ",IF(AL$5-$I$5+1&gt;'Primary Inputs Alt'!$C$17,0,(SUM(OFFSET($I$78,0,AL$5-$I$5-$A113+1)))*$C166))</f>
        <v xml:space="preserve"> </v>
      </c>
      <c r="AM220" s="186" t="str">
        <f ca="1">IF(AM$5-$I$5&lt;$A113-1," ",IF(AM$5-$I$5+1&gt;'Primary Inputs Alt'!$C$17,0,(SUM(OFFSET($I$78,0,AM$5-$I$5-$A113+1)))*$C166))</f>
        <v xml:space="preserve"> </v>
      </c>
      <c r="AN220" s="186" t="str">
        <f ca="1">IF(AN$5-$I$5&lt;$A113-1," ",IF(AN$5-$I$5+1&gt;'Primary Inputs Alt'!$C$17,0,(SUM(OFFSET($I$78,0,AN$5-$I$5-$A113+1)))*$C166))</f>
        <v xml:space="preserve"> </v>
      </c>
      <c r="AO220" s="186">
        <f ca="1">IF(AO$5-$I$5&lt;$A113-1," ",IF(AO$5-$I$5+1&gt;'Primary Inputs Alt'!$C$17,0,(SUM(OFFSET($I$78,0,AO$5-$I$5-$A113+1)))*$C166))</f>
        <v>0</v>
      </c>
      <c r="AP220" s="186">
        <f ca="1">IF(AP$5-$I$5&lt;$A113-1," ",IF(AP$5-$I$5+1&gt;'Primary Inputs Alt'!$C$17,0,(SUM(OFFSET($I$78,0,AP$5-$I$5-$A113+1)))*$C166))</f>
        <v>0</v>
      </c>
      <c r="AQ220" s="186">
        <f ca="1">IF(AQ$5-$I$5&lt;$A113-1," ",IF(AQ$5-$I$5+1&gt;'Primary Inputs Alt'!$C$17,0,(SUM(OFFSET($I$78,0,AQ$5-$I$5-$A113+1)))*$C166))</f>
        <v>0</v>
      </c>
      <c r="AR220" s="186">
        <f ca="1">IF(AR$5-$I$5&lt;$A113-1," ",IF(AR$5-$I$5+1&gt;'Primary Inputs Alt'!$C$17,0,(SUM(OFFSET($I$78,0,AR$5-$I$5-$A113+1)))*$C166))</f>
        <v>0</v>
      </c>
      <c r="AS220" s="186">
        <f ca="1">IF(AS$5-$I$5&lt;$A113-1," ",IF(AS$5-$I$5+1&gt;'Primary Inputs Alt'!$C$17,0,(SUM(OFFSET($I$78,0,AS$5-$I$5-$A113+1)))*$C166))</f>
        <v>0</v>
      </c>
      <c r="AT220" s="186">
        <f ca="1">IF(AT$5-$I$5&lt;$A113-1," ",IF(AT$5-$I$5+1&gt;'Primary Inputs Alt'!$C$17,0,(SUM(OFFSET($I$78,0,AT$5-$I$5-$A113+1)))*$C166))</f>
        <v>0</v>
      </c>
      <c r="AU220" s="186">
        <f ca="1">IF(AU$5-$I$5&lt;$A113-1," ",IF(AU$5-$I$5+1&gt;'Primary Inputs Alt'!$C$17,0,(SUM(OFFSET($I$78,0,AU$5-$I$5-$A113+1)))*$C166))</f>
        <v>0</v>
      </c>
      <c r="AV220" s="186">
        <f ca="1">IF(AV$5-$I$5&lt;$A113-1," ",IF(AV$5-$I$5+1&gt;'Primary Inputs Alt'!$C$17,0,(SUM(OFFSET($I$78,0,AV$5-$I$5-$A113+1)))*$C166))</f>
        <v>0</v>
      </c>
      <c r="AW220" s="186">
        <f ca="1">IF(AW$5-$I$5&lt;$A113-1," ",IF(AW$5-$I$5+1&gt;'Primary Inputs Alt'!$C$17,0,(SUM(OFFSET($I$78,0,AW$5-$I$5-$A113+1)))*$C166))</f>
        <v>0</v>
      </c>
      <c r="AX220" s="186">
        <f ca="1">IF(AX$5-$I$5&lt;$A113-1," ",IF(AX$5-$I$5+1&gt;'Primary Inputs Alt'!$C$17,0,(SUM(OFFSET($I$78,0,AX$5-$I$5-$A113+1)))*$C166))</f>
        <v>0</v>
      </c>
      <c r="AY220" s="186">
        <f ca="1">IF(AY$5-$I$5&lt;$A113-1," ",IF(AY$5-$I$5+1&gt;'Primary Inputs Alt'!$C$17,0,(SUM(OFFSET($I$78,0,AY$5-$I$5-$A113+1)))*$C166))</f>
        <v>0</v>
      </c>
      <c r="AZ220" s="186">
        <f ca="1">IF(AZ$5-$I$5&lt;$A113-1," ",IF(AZ$5-$I$5+1&gt;'Primary Inputs Alt'!$C$17,0,(SUM(OFFSET($I$78,0,AZ$5-$I$5-$A113+1)))*$C166))</f>
        <v>0</v>
      </c>
      <c r="BA220" s="186">
        <f ca="1">IF(BA$5-$I$5&lt;$A113-1," ",IF(BA$5-$I$5+1&gt;'Primary Inputs Alt'!$C$17,0,(SUM(OFFSET($I$78,0,BA$5-$I$5-$A113+1)))*$C166))</f>
        <v>0</v>
      </c>
      <c r="BB220" s="186">
        <f ca="1">IF(BB$5-$I$5&lt;$A113-1," ",IF(BB$5-$I$5+1&gt;'Primary Inputs Alt'!$C$17,0,(SUM(OFFSET($I$78,0,BB$5-$I$5-$A113+1)))*$C166))</f>
        <v>0</v>
      </c>
      <c r="BC220" s="186">
        <f ca="1">IF(BC$5-$I$5&lt;$A113-1," ",IF(BC$5-$I$5+1&gt;'Primary Inputs Alt'!$C$17,0,(SUM(OFFSET($I$78,0,BC$5-$I$5-$A113+1)))*$C166))</f>
        <v>0</v>
      </c>
      <c r="BD220" s="186">
        <f ca="1">IF(BD$5-$I$5&lt;$A113-1," ",IF(BD$5-$I$5+1&gt;'Primary Inputs Alt'!$C$17,0,(SUM(OFFSET($I$78,0,BD$5-$I$5-$A113+1)))*$C166))</f>
        <v>0</v>
      </c>
      <c r="BE220" s="186">
        <f ca="1">IF(BE$5-$I$5&lt;$A113-1," ",IF(BE$5-$I$5+1&gt;'Primary Inputs Alt'!$C$17,0,(SUM(OFFSET($I$78,0,BE$5-$I$5-$A113+1)))*$C166))</f>
        <v>0</v>
      </c>
      <c r="BF220" s="186">
        <f ca="1">IF(BF$5-$I$5&lt;$A113-1," ",IF(BF$5-$I$5+1&gt;'Primary Inputs Alt'!$C$17,0,(SUM(OFFSET($I$78,0,BF$5-$I$5-$A113+1)))*$C166))</f>
        <v>0</v>
      </c>
    </row>
    <row r="221" spans="2:58">
      <c r="B221" s="134" t="s">
        <v>206</v>
      </c>
      <c r="C221" s="134">
        <f t="shared" ca="1" si="7"/>
        <v>0</v>
      </c>
      <c r="I221" s="186" t="str">
        <f ca="1">IF(I$5-$I$5&lt;$A114-1," ",IF(I$5-$I$5+1&gt;'Primary Inputs Alt'!$C$17,0,(SUM(OFFSET($I$78,0,I$5-$I$5-$A114+1)))*$C167))</f>
        <v xml:space="preserve"> </v>
      </c>
      <c r="J221" s="186" t="str">
        <f ca="1">IF(J$5-$I$5&lt;$A114-1," ",IF(J$5-$I$5+1&gt;'Primary Inputs Alt'!$C$17,0,(SUM(OFFSET($I$78,0,J$5-$I$5-$A114+1)))*$C167))</f>
        <v xml:space="preserve"> </v>
      </c>
      <c r="K221" s="186" t="str">
        <f ca="1">IF(K$5-$I$5&lt;$A114-1," ",IF(K$5-$I$5+1&gt;'Primary Inputs Alt'!$C$17,0,(SUM(OFFSET($I$78,0,K$5-$I$5-$A114+1)))*$C167))</f>
        <v xml:space="preserve"> </v>
      </c>
      <c r="L221" s="186" t="str">
        <f ca="1">IF(L$5-$I$5&lt;$A114-1," ",IF(L$5-$I$5+1&gt;'Primary Inputs Alt'!$C$17,0,(SUM(OFFSET($I$78,0,L$5-$I$5-$A114+1)))*$C167))</f>
        <v xml:space="preserve"> </v>
      </c>
      <c r="M221" s="186" t="str">
        <f ca="1">IF(M$5-$I$5&lt;$A114-1," ",IF(M$5-$I$5+1&gt;'Primary Inputs Alt'!$C$17,0,(SUM(OFFSET($I$78,0,M$5-$I$5-$A114+1)))*$C167))</f>
        <v xml:space="preserve"> </v>
      </c>
      <c r="N221" s="186" t="str">
        <f ca="1">IF(N$5-$I$5&lt;$A114-1," ",IF(N$5-$I$5+1&gt;'Primary Inputs Alt'!$C$17,0,(SUM(OFFSET($I$78,0,N$5-$I$5-$A114+1)))*$C167))</f>
        <v xml:space="preserve"> </v>
      </c>
      <c r="O221" s="186" t="str">
        <f ca="1">IF(O$5-$I$5&lt;$A114-1," ",IF(O$5-$I$5+1&gt;'Primary Inputs Alt'!$C$17,0,(SUM(OFFSET($I$78,0,O$5-$I$5-$A114+1)))*$C167))</f>
        <v xml:space="preserve"> </v>
      </c>
      <c r="P221" s="186" t="str">
        <f ca="1">IF(P$5-$I$5&lt;$A114-1," ",IF(P$5-$I$5+1&gt;'Primary Inputs Alt'!$C$17,0,(SUM(OFFSET($I$78,0,P$5-$I$5-$A114+1)))*$C167))</f>
        <v xml:space="preserve"> </v>
      </c>
      <c r="Q221" s="186" t="str">
        <f ca="1">IF(Q$5-$I$5&lt;$A114-1," ",IF(Q$5-$I$5+1&gt;'Primary Inputs Alt'!$C$17,0,(SUM(OFFSET($I$78,0,Q$5-$I$5-$A114+1)))*$C167))</f>
        <v xml:space="preserve"> </v>
      </c>
      <c r="R221" s="186" t="str">
        <f ca="1">IF(R$5-$I$5&lt;$A114-1," ",IF(R$5-$I$5+1&gt;'Primary Inputs Alt'!$C$17,0,(SUM(OFFSET($I$78,0,R$5-$I$5-$A114+1)))*$C167))</f>
        <v xml:space="preserve"> </v>
      </c>
      <c r="S221" s="186" t="str">
        <f ca="1">IF(S$5-$I$5&lt;$A114-1," ",IF(S$5-$I$5+1&gt;'Primary Inputs Alt'!$C$17,0,(SUM(OFFSET($I$78,0,S$5-$I$5-$A114+1)))*$C167))</f>
        <v xml:space="preserve"> </v>
      </c>
      <c r="T221" s="186" t="str">
        <f ca="1">IF(T$5-$I$5&lt;$A114-1," ",IF(T$5-$I$5+1&gt;'Primary Inputs Alt'!$C$17,0,(SUM(OFFSET($I$78,0,T$5-$I$5-$A114+1)))*$C167))</f>
        <v xml:space="preserve"> </v>
      </c>
      <c r="U221" s="186" t="str">
        <f ca="1">IF(U$5-$I$5&lt;$A114-1," ",IF(U$5-$I$5+1&gt;'Primary Inputs Alt'!$C$17,0,(SUM(OFFSET($I$78,0,U$5-$I$5-$A114+1)))*$C167))</f>
        <v xml:space="preserve"> </v>
      </c>
      <c r="V221" s="186" t="str">
        <f ca="1">IF(V$5-$I$5&lt;$A114-1," ",IF(V$5-$I$5+1&gt;'Primary Inputs Alt'!$C$17,0,(SUM(OFFSET($I$78,0,V$5-$I$5-$A114+1)))*$C167))</f>
        <v xml:space="preserve"> </v>
      </c>
      <c r="W221" s="186" t="str">
        <f ca="1">IF(W$5-$I$5&lt;$A114-1," ",IF(W$5-$I$5+1&gt;'Primary Inputs Alt'!$C$17,0,(SUM(OFFSET($I$78,0,W$5-$I$5-$A114+1)))*$C167))</f>
        <v xml:space="preserve"> </v>
      </c>
      <c r="X221" s="186" t="str">
        <f ca="1">IF(X$5-$I$5&lt;$A114-1," ",IF(X$5-$I$5+1&gt;'Primary Inputs Alt'!$C$17,0,(SUM(OFFSET($I$78,0,X$5-$I$5-$A114+1)))*$C167))</f>
        <v xml:space="preserve"> </v>
      </c>
      <c r="Y221" s="186" t="str">
        <f ca="1">IF(Y$5-$I$5&lt;$A114-1," ",IF(Y$5-$I$5+1&gt;'Primary Inputs Alt'!$C$17,0,(SUM(OFFSET($I$78,0,Y$5-$I$5-$A114+1)))*$C167))</f>
        <v xml:space="preserve"> </v>
      </c>
      <c r="Z221" s="186" t="str">
        <f ca="1">IF(Z$5-$I$5&lt;$A114-1," ",IF(Z$5-$I$5+1&gt;'Primary Inputs Alt'!$C$17,0,(SUM(OFFSET($I$78,0,Z$5-$I$5-$A114+1)))*$C167))</f>
        <v xml:space="preserve"> </v>
      </c>
      <c r="AA221" s="186" t="str">
        <f ca="1">IF(AA$5-$I$5&lt;$A114-1," ",IF(AA$5-$I$5+1&gt;'Primary Inputs Alt'!$C$17,0,(SUM(OFFSET($I$78,0,AA$5-$I$5-$A114+1)))*$C167))</f>
        <v xml:space="preserve"> </v>
      </c>
      <c r="AB221" s="186" t="str">
        <f ca="1">IF(AB$5-$I$5&lt;$A114-1," ",IF(AB$5-$I$5+1&gt;'Primary Inputs Alt'!$C$17,0,(SUM(OFFSET($I$78,0,AB$5-$I$5-$A114+1)))*$C167))</f>
        <v xml:space="preserve"> </v>
      </c>
      <c r="AC221" s="186" t="str">
        <f ca="1">IF(AC$5-$I$5&lt;$A114-1," ",IF(AC$5-$I$5+1&gt;'Primary Inputs Alt'!$C$17,0,(SUM(OFFSET($I$78,0,AC$5-$I$5-$A114+1)))*$C167))</f>
        <v xml:space="preserve"> </v>
      </c>
      <c r="AD221" s="186" t="str">
        <f ca="1">IF(AD$5-$I$5&lt;$A114-1," ",IF(AD$5-$I$5+1&gt;'Primary Inputs Alt'!$C$17,0,(SUM(OFFSET($I$78,0,AD$5-$I$5-$A114+1)))*$C167))</f>
        <v xml:space="preserve"> </v>
      </c>
      <c r="AE221" s="186" t="str">
        <f ca="1">IF(AE$5-$I$5&lt;$A114-1," ",IF(AE$5-$I$5+1&gt;'Primary Inputs Alt'!$C$17,0,(SUM(OFFSET($I$78,0,AE$5-$I$5-$A114+1)))*$C167))</f>
        <v xml:space="preserve"> </v>
      </c>
      <c r="AF221" s="186" t="str">
        <f ca="1">IF(AF$5-$I$5&lt;$A114-1," ",IF(AF$5-$I$5+1&gt;'Primary Inputs Alt'!$C$17,0,(SUM(OFFSET($I$78,0,AF$5-$I$5-$A114+1)))*$C167))</f>
        <v xml:space="preserve"> </v>
      </c>
      <c r="AG221" s="186" t="str">
        <f ca="1">IF(AG$5-$I$5&lt;$A114-1," ",IF(AG$5-$I$5+1&gt;'Primary Inputs Alt'!$C$17,0,(SUM(OFFSET($I$78,0,AG$5-$I$5-$A114+1)))*$C167))</f>
        <v xml:space="preserve"> </v>
      </c>
      <c r="AH221" s="186" t="str">
        <f ca="1">IF(AH$5-$I$5&lt;$A114-1," ",IF(AH$5-$I$5+1&gt;'Primary Inputs Alt'!$C$17,0,(SUM(OFFSET($I$78,0,AH$5-$I$5-$A114+1)))*$C167))</f>
        <v xml:space="preserve"> </v>
      </c>
      <c r="AI221" s="186" t="str">
        <f ca="1">IF(AI$5-$I$5&lt;$A114-1," ",IF(AI$5-$I$5+1&gt;'Primary Inputs Alt'!$C$17,0,(SUM(OFFSET($I$78,0,AI$5-$I$5-$A114+1)))*$C167))</f>
        <v xml:space="preserve"> </v>
      </c>
      <c r="AJ221" s="186" t="str">
        <f ca="1">IF(AJ$5-$I$5&lt;$A114-1," ",IF(AJ$5-$I$5+1&gt;'Primary Inputs Alt'!$C$17,0,(SUM(OFFSET($I$78,0,AJ$5-$I$5-$A114+1)))*$C167))</f>
        <v xml:space="preserve"> </v>
      </c>
      <c r="AK221" s="186" t="str">
        <f ca="1">IF(AK$5-$I$5&lt;$A114-1," ",IF(AK$5-$I$5+1&gt;'Primary Inputs Alt'!$C$17,0,(SUM(OFFSET($I$78,0,AK$5-$I$5-$A114+1)))*$C167))</f>
        <v xml:space="preserve"> </v>
      </c>
      <c r="AL221" s="186" t="str">
        <f ca="1">IF(AL$5-$I$5&lt;$A114-1," ",IF(AL$5-$I$5+1&gt;'Primary Inputs Alt'!$C$17,0,(SUM(OFFSET($I$78,0,AL$5-$I$5-$A114+1)))*$C167))</f>
        <v xml:space="preserve"> </v>
      </c>
      <c r="AM221" s="186" t="str">
        <f ca="1">IF(AM$5-$I$5&lt;$A114-1," ",IF(AM$5-$I$5+1&gt;'Primary Inputs Alt'!$C$17,0,(SUM(OFFSET($I$78,0,AM$5-$I$5-$A114+1)))*$C167))</f>
        <v xml:space="preserve"> </v>
      </c>
      <c r="AN221" s="186" t="str">
        <f ca="1">IF(AN$5-$I$5&lt;$A114-1," ",IF(AN$5-$I$5+1&gt;'Primary Inputs Alt'!$C$17,0,(SUM(OFFSET($I$78,0,AN$5-$I$5-$A114+1)))*$C167))</f>
        <v xml:space="preserve"> </v>
      </c>
      <c r="AO221" s="186" t="str">
        <f ca="1">IF(AO$5-$I$5&lt;$A114-1," ",IF(AO$5-$I$5+1&gt;'Primary Inputs Alt'!$C$17,0,(SUM(OFFSET($I$78,0,AO$5-$I$5-$A114+1)))*$C167))</f>
        <v xml:space="preserve"> </v>
      </c>
      <c r="AP221" s="186">
        <f ca="1">IF(AP$5-$I$5&lt;$A114-1," ",IF(AP$5-$I$5+1&gt;'Primary Inputs Alt'!$C$17,0,(SUM(OFFSET($I$78,0,AP$5-$I$5-$A114+1)))*$C167))</f>
        <v>0</v>
      </c>
      <c r="AQ221" s="186">
        <f ca="1">IF(AQ$5-$I$5&lt;$A114-1," ",IF(AQ$5-$I$5+1&gt;'Primary Inputs Alt'!$C$17,0,(SUM(OFFSET($I$78,0,AQ$5-$I$5-$A114+1)))*$C167))</f>
        <v>0</v>
      </c>
      <c r="AR221" s="186">
        <f ca="1">IF(AR$5-$I$5&lt;$A114-1," ",IF(AR$5-$I$5+1&gt;'Primary Inputs Alt'!$C$17,0,(SUM(OFFSET($I$78,0,AR$5-$I$5-$A114+1)))*$C167))</f>
        <v>0</v>
      </c>
      <c r="AS221" s="186">
        <f ca="1">IF(AS$5-$I$5&lt;$A114-1," ",IF(AS$5-$I$5+1&gt;'Primary Inputs Alt'!$C$17,0,(SUM(OFFSET($I$78,0,AS$5-$I$5-$A114+1)))*$C167))</f>
        <v>0</v>
      </c>
      <c r="AT221" s="186">
        <f ca="1">IF(AT$5-$I$5&lt;$A114-1," ",IF(AT$5-$I$5+1&gt;'Primary Inputs Alt'!$C$17,0,(SUM(OFFSET($I$78,0,AT$5-$I$5-$A114+1)))*$C167))</f>
        <v>0</v>
      </c>
      <c r="AU221" s="186">
        <f ca="1">IF(AU$5-$I$5&lt;$A114-1," ",IF(AU$5-$I$5+1&gt;'Primary Inputs Alt'!$C$17,0,(SUM(OFFSET($I$78,0,AU$5-$I$5-$A114+1)))*$C167))</f>
        <v>0</v>
      </c>
      <c r="AV221" s="186">
        <f ca="1">IF(AV$5-$I$5&lt;$A114-1," ",IF(AV$5-$I$5+1&gt;'Primary Inputs Alt'!$C$17,0,(SUM(OFFSET($I$78,0,AV$5-$I$5-$A114+1)))*$C167))</f>
        <v>0</v>
      </c>
      <c r="AW221" s="186">
        <f ca="1">IF(AW$5-$I$5&lt;$A114-1," ",IF(AW$5-$I$5+1&gt;'Primary Inputs Alt'!$C$17,0,(SUM(OFFSET($I$78,0,AW$5-$I$5-$A114+1)))*$C167))</f>
        <v>0</v>
      </c>
      <c r="AX221" s="186">
        <f ca="1">IF(AX$5-$I$5&lt;$A114-1," ",IF(AX$5-$I$5+1&gt;'Primary Inputs Alt'!$C$17,0,(SUM(OFFSET($I$78,0,AX$5-$I$5-$A114+1)))*$C167))</f>
        <v>0</v>
      </c>
      <c r="AY221" s="186">
        <f ca="1">IF(AY$5-$I$5&lt;$A114-1," ",IF(AY$5-$I$5+1&gt;'Primary Inputs Alt'!$C$17,0,(SUM(OFFSET($I$78,0,AY$5-$I$5-$A114+1)))*$C167))</f>
        <v>0</v>
      </c>
      <c r="AZ221" s="186">
        <f ca="1">IF(AZ$5-$I$5&lt;$A114-1," ",IF(AZ$5-$I$5+1&gt;'Primary Inputs Alt'!$C$17,0,(SUM(OFFSET($I$78,0,AZ$5-$I$5-$A114+1)))*$C167))</f>
        <v>0</v>
      </c>
      <c r="BA221" s="186">
        <f ca="1">IF(BA$5-$I$5&lt;$A114-1," ",IF(BA$5-$I$5+1&gt;'Primary Inputs Alt'!$C$17,0,(SUM(OFFSET($I$78,0,BA$5-$I$5-$A114+1)))*$C167))</f>
        <v>0</v>
      </c>
      <c r="BB221" s="186">
        <f ca="1">IF(BB$5-$I$5&lt;$A114-1," ",IF(BB$5-$I$5+1&gt;'Primary Inputs Alt'!$C$17,0,(SUM(OFFSET($I$78,0,BB$5-$I$5-$A114+1)))*$C167))</f>
        <v>0</v>
      </c>
      <c r="BC221" s="186">
        <f ca="1">IF(BC$5-$I$5&lt;$A114-1," ",IF(BC$5-$I$5+1&gt;'Primary Inputs Alt'!$C$17,0,(SUM(OFFSET($I$78,0,BC$5-$I$5-$A114+1)))*$C167))</f>
        <v>0</v>
      </c>
      <c r="BD221" s="186">
        <f ca="1">IF(BD$5-$I$5&lt;$A114-1," ",IF(BD$5-$I$5+1&gt;'Primary Inputs Alt'!$C$17,0,(SUM(OFFSET($I$78,0,BD$5-$I$5-$A114+1)))*$C167))</f>
        <v>0</v>
      </c>
      <c r="BE221" s="186">
        <f ca="1">IF(BE$5-$I$5&lt;$A114-1," ",IF(BE$5-$I$5+1&gt;'Primary Inputs Alt'!$C$17,0,(SUM(OFFSET($I$78,0,BE$5-$I$5-$A114+1)))*$C167))</f>
        <v>0</v>
      </c>
      <c r="BF221" s="186">
        <f ca="1">IF(BF$5-$I$5&lt;$A114-1," ",IF(BF$5-$I$5+1&gt;'Primary Inputs Alt'!$C$17,0,(SUM(OFFSET($I$78,0,BF$5-$I$5-$A114+1)))*$C167))</f>
        <v>0</v>
      </c>
    </row>
    <row r="222" spans="2:58">
      <c r="B222" s="134" t="s">
        <v>207</v>
      </c>
      <c r="C222" s="134">
        <f t="shared" ca="1" si="7"/>
        <v>0</v>
      </c>
      <c r="I222" s="186" t="str">
        <f ca="1">IF(I$5-$I$5&lt;$A115-1," ",IF(I$5-$I$5+1&gt;'Primary Inputs Alt'!$C$17,0,(SUM(OFFSET($I$78,0,I$5-$I$5-$A115+1)))*$C168))</f>
        <v xml:space="preserve"> </v>
      </c>
      <c r="J222" s="186" t="str">
        <f ca="1">IF(J$5-$I$5&lt;$A115-1," ",IF(J$5-$I$5+1&gt;'Primary Inputs Alt'!$C$17,0,(SUM(OFFSET($I$78,0,J$5-$I$5-$A115+1)))*$C168))</f>
        <v xml:space="preserve"> </v>
      </c>
      <c r="K222" s="186" t="str">
        <f ca="1">IF(K$5-$I$5&lt;$A115-1," ",IF(K$5-$I$5+1&gt;'Primary Inputs Alt'!$C$17,0,(SUM(OFFSET($I$78,0,K$5-$I$5-$A115+1)))*$C168))</f>
        <v xml:space="preserve"> </v>
      </c>
      <c r="L222" s="186" t="str">
        <f ca="1">IF(L$5-$I$5&lt;$A115-1," ",IF(L$5-$I$5+1&gt;'Primary Inputs Alt'!$C$17,0,(SUM(OFFSET($I$78,0,L$5-$I$5-$A115+1)))*$C168))</f>
        <v xml:space="preserve"> </v>
      </c>
      <c r="M222" s="186" t="str">
        <f ca="1">IF(M$5-$I$5&lt;$A115-1," ",IF(M$5-$I$5+1&gt;'Primary Inputs Alt'!$C$17,0,(SUM(OFFSET($I$78,0,M$5-$I$5-$A115+1)))*$C168))</f>
        <v xml:space="preserve"> </v>
      </c>
      <c r="N222" s="186" t="str">
        <f ca="1">IF(N$5-$I$5&lt;$A115-1," ",IF(N$5-$I$5+1&gt;'Primary Inputs Alt'!$C$17,0,(SUM(OFFSET($I$78,0,N$5-$I$5-$A115+1)))*$C168))</f>
        <v xml:space="preserve"> </v>
      </c>
      <c r="O222" s="186" t="str">
        <f ca="1">IF(O$5-$I$5&lt;$A115-1," ",IF(O$5-$I$5+1&gt;'Primary Inputs Alt'!$C$17,0,(SUM(OFFSET($I$78,0,O$5-$I$5-$A115+1)))*$C168))</f>
        <v xml:space="preserve"> </v>
      </c>
      <c r="P222" s="186" t="str">
        <f ca="1">IF(P$5-$I$5&lt;$A115-1," ",IF(P$5-$I$5+1&gt;'Primary Inputs Alt'!$C$17,0,(SUM(OFFSET($I$78,0,P$5-$I$5-$A115+1)))*$C168))</f>
        <v xml:space="preserve"> </v>
      </c>
      <c r="Q222" s="186" t="str">
        <f ca="1">IF(Q$5-$I$5&lt;$A115-1," ",IF(Q$5-$I$5+1&gt;'Primary Inputs Alt'!$C$17,0,(SUM(OFFSET($I$78,0,Q$5-$I$5-$A115+1)))*$C168))</f>
        <v xml:space="preserve"> </v>
      </c>
      <c r="R222" s="186" t="str">
        <f ca="1">IF(R$5-$I$5&lt;$A115-1," ",IF(R$5-$I$5+1&gt;'Primary Inputs Alt'!$C$17,0,(SUM(OFFSET($I$78,0,R$5-$I$5-$A115+1)))*$C168))</f>
        <v xml:space="preserve"> </v>
      </c>
      <c r="S222" s="186" t="str">
        <f ca="1">IF(S$5-$I$5&lt;$A115-1," ",IF(S$5-$I$5+1&gt;'Primary Inputs Alt'!$C$17,0,(SUM(OFFSET($I$78,0,S$5-$I$5-$A115+1)))*$C168))</f>
        <v xml:space="preserve"> </v>
      </c>
      <c r="T222" s="186" t="str">
        <f ca="1">IF(T$5-$I$5&lt;$A115-1," ",IF(T$5-$I$5+1&gt;'Primary Inputs Alt'!$C$17,0,(SUM(OFFSET($I$78,0,T$5-$I$5-$A115+1)))*$C168))</f>
        <v xml:space="preserve"> </v>
      </c>
      <c r="U222" s="186" t="str">
        <f ca="1">IF(U$5-$I$5&lt;$A115-1," ",IF(U$5-$I$5+1&gt;'Primary Inputs Alt'!$C$17,0,(SUM(OFFSET($I$78,0,U$5-$I$5-$A115+1)))*$C168))</f>
        <v xml:space="preserve"> </v>
      </c>
      <c r="V222" s="186" t="str">
        <f ca="1">IF(V$5-$I$5&lt;$A115-1," ",IF(V$5-$I$5+1&gt;'Primary Inputs Alt'!$C$17,0,(SUM(OFFSET($I$78,0,V$5-$I$5-$A115+1)))*$C168))</f>
        <v xml:space="preserve"> </v>
      </c>
      <c r="W222" s="186" t="str">
        <f ca="1">IF(W$5-$I$5&lt;$A115-1," ",IF(W$5-$I$5+1&gt;'Primary Inputs Alt'!$C$17,0,(SUM(OFFSET($I$78,0,W$5-$I$5-$A115+1)))*$C168))</f>
        <v xml:space="preserve"> </v>
      </c>
      <c r="X222" s="186" t="str">
        <f ca="1">IF(X$5-$I$5&lt;$A115-1," ",IF(X$5-$I$5+1&gt;'Primary Inputs Alt'!$C$17,0,(SUM(OFFSET($I$78,0,X$5-$I$5-$A115+1)))*$C168))</f>
        <v xml:space="preserve"> </v>
      </c>
      <c r="Y222" s="186" t="str">
        <f ca="1">IF(Y$5-$I$5&lt;$A115-1," ",IF(Y$5-$I$5+1&gt;'Primary Inputs Alt'!$C$17,0,(SUM(OFFSET($I$78,0,Y$5-$I$5-$A115+1)))*$C168))</f>
        <v xml:space="preserve"> </v>
      </c>
      <c r="Z222" s="186" t="str">
        <f ca="1">IF(Z$5-$I$5&lt;$A115-1," ",IF(Z$5-$I$5+1&gt;'Primary Inputs Alt'!$C$17,0,(SUM(OFFSET($I$78,0,Z$5-$I$5-$A115+1)))*$C168))</f>
        <v xml:space="preserve"> </v>
      </c>
      <c r="AA222" s="186" t="str">
        <f ca="1">IF(AA$5-$I$5&lt;$A115-1," ",IF(AA$5-$I$5+1&gt;'Primary Inputs Alt'!$C$17,0,(SUM(OFFSET($I$78,0,AA$5-$I$5-$A115+1)))*$C168))</f>
        <v xml:space="preserve"> </v>
      </c>
      <c r="AB222" s="186" t="str">
        <f ca="1">IF(AB$5-$I$5&lt;$A115-1," ",IF(AB$5-$I$5+1&gt;'Primary Inputs Alt'!$C$17,0,(SUM(OFFSET($I$78,0,AB$5-$I$5-$A115+1)))*$C168))</f>
        <v xml:space="preserve"> </v>
      </c>
      <c r="AC222" s="186" t="str">
        <f ca="1">IF(AC$5-$I$5&lt;$A115-1," ",IF(AC$5-$I$5+1&gt;'Primary Inputs Alt'!$C$17,0,(SUM(OFFSET($I$78,0,AC$5-$I$5-$A115+1)))*$C168))</f>
        <v xml:space="preserve"> </v>
      </c>
      <c r="AD222" s="186" t="str">
        <f ca="1">IF(AD$5-$I$5&lt;$A115-1," ",IF(AD$5-$I$5+1&gt;'Primary Inputs Alt'!$C$17,0,(SUM(OFFSET($I$78,0,AD$5-$I$5-$A115+1)))*$C168))</f>
        <v xml:space="preserve"> </v>
      </c>
      <c r="AE222" s="186" t="str">
        <f ca="1">IF(AE$5-$I$5&lt;$A115-1," ",IF(AE$5-$I$5+1&gt;'Primary Inputs Alt'!$C$17,0,(SUM(OFFSET($I$78,0,AE$5-$I$5-$A115+1)))*$C168))</f>
        <v xml:space="preserve"> </v>
      </c>
      <c r="AF222" s="186" t="str">
        <f ca="1">IF(AF$5-$I$5&lt;$A115-1," ",IF(AF$5-$I$5+1&gt;'Primary Inputs Alt'!$C$17,0,(SUM(OFFSET($I$78,0,AF$5-$I$5-$A115+1)))*$C168))</f>
        <v xml:space="preserve"> </v>
      </c>
      <c r="AG222" s="186" t="str">
        <f ca="1">IF(AG$5-$I$5&lt;$A115-1," ",IF(AG$5-$I$5+1&gt;'Primary Inputs Alt'!$C$17,0,(SUM(OFFSET($I$78,0,AG$5-$I$5-$A115+1)))*$C168))</f>
        <v xml:space="preserve"> </v>
      </c>
      <c r="AH222" s="186" t="str">
        <f ca="1">IF(AH$5-$I$5&lt;$A115-1," ",IF(AH$5-$I$5+1&gt;'Primary Inputs Alt'!$C$17,0,(SUM(OFFSET($I$78,0,AH$5-$I$5-$A115+1)))*$C168))</f>
        <v xml:space="preserve"> </v>
      </c>
      <c r="AI222" s="186" t="str">
        <f ca="1">IF(AI$5-$I$5&lt;$A115-1," ",IF(AI$5-$I$5+1&gt;'Primary Inputs Alt'!$C$17,0,(SUM(OFFSET($I$78,0,AI$5-$I$5-$A115+1)))*$C168))</f>
        <v xml:space="preserve"> </v>
      </c>
      <c r="AJ222" s="186" t="str">
        <f ca="1">IF(AJ$5-$I$5&lt;$A115-1," ",IF(AJ$5-$I$5+1&gt;'Primary Inputs Alt'!$C$17,0,(SUM(OFFSET($I$78,0,AJ$5-$I$5-$A115+1)))*$C168))</f>
        <v xml:space="preserve"> </v>
      </c>
      <c r="AK222" s="186" t="str">
        <f ca="1">IF(AK$5-$I$5&lt;$A115-1," ",IF(AK$5-$I$5+1&gt;'Primary Inputs Alt'!$C$17,0,(SUM(OFFSET($I$78,0,AK$5-$I$5-$A115+1)))*$C168))</f>
        <v xml:space="preserve"> </v>
      </c>
      <c r="AL222" s="186" t="str">
        <f ca="1">IF(AL$5-$I$5&lt;$A115-1," ",IF(AL$5-$I$5+1&gt;'Primary Inputs Alt'!$C$17,0,(SUM(OFFSET($I$78,0,AL$5-$I$5-$A115+1)))*$C168))</f>
        <v xml:space="preserve"> </v>
      </c>
      <c r="AM222" s="186" t="str">
        <f ca="1">IF(AM$5-$I$5&lt;$A115-1," ",IF(AM$5-$I$5+1&gt;'Primary Inputs Alt'!$C$17,0,(SUM(OFFSET($I$78,0,AM$5-$I$5-$A115+1)))*$C168))</f>
        <v xml:space="preserve"> </v>
      </c>
      <c r="AN222" s="186" t="str">
        <f ca="1">IF(AN$5-$I$5&lt;$A115-1," ",IF(AN$5-$I$5+1&gt;'Primary Inputs Alt'!$C$17,0,(SUM(OFFSET($I$78,0,AN$5-$I$5-$A115+1)))*$C168))</f>
        <v xml:space="preserve"> </v>
      </c>
      <c r="AO222" s="186" t="str">
        <f ca="1">IF(AO$5-$I$5&lt;$A115-1," ",IF(AO$5-$I$5+1&gt;'Primary Inputs Alt'!$C$17,0,(SUM(OFFSET($I$78,0,AO$5-$I$5-$A115+1)))*$C168))</f>
        <v xml:space="preserve"> </v>
      </c>
      <c r="AP222" s="186" t="str">
        <f ca="1">IF(AP$5-$I$5&lt;$A115-1," ",IF(AP$5-$I$5+1&gt;'Primary Inputs Alt'!$C$17,0,(SUM(OFFSET($I$78,0,AP$5-$I$5-$A115+1)))*$C168))</f>
        <v xml:space="preserve"> </v>
      </c>
      <c r="AQ222" s="186">
        <f ca="1">IF(AQ$5-$I$5&lt;$A115-1," ",IF(AQ$5-$I$5+1&gt;'Primary Inputs Alt'!$C$17,0,(SUM(OFFSET($I$78,0,AQ$5-$I$5-$A115+1)))*$C168))</f>
        <v>0</v>
      </c>
      <c r="AR222" s="186">
        <f ca="1">IF(AR$5-$I$5&lt;$A115-1," ",IF(AR$5-$I$5+1&gt;'Primary Inputs Alt'!$C$17,0,(SUM(OFFSET($I$78,0,AR$5-$I$5-$A115+1)))*$C168))</f>
        <v>0</v>
      </c>
      <c r="AS222" s="186">
        <f ca="1">IF(AS$5-$I$5&lt;$A115-1," ",IF(AS$5-$I$5+1&gt;'Primary Inputs Alt'!$C$17,0,(SUM(OFFSET($I$78,0,AS$5-$I$5-$A115+1)))*$C168))</f>
        <v>0</v>
      </c>
      <c r="AT222" s="186">
        <f ca="1">IF(AT$5-$I$5&lt;$A115-1," ",IF(AT$5-$I$5+1&gt;'Primary Inputs Alt'!$C$17,0,(SUM(OFFSET($I$78,0,AT$5-$I$5-$A115+1)))*$C168))</f>
        <v>0</v>
      </c>
      <c r="AU222" s="186">
        <f ca="1">IF(AU$5-$I$5&lt;$A115-1," ",IF(AU$5-$I$5+1&gt;'Primary Inputs Alt'!$C$17,0,(SUM(OFFSET($I$78,0,AU$5-$I$5-$A115+1)))*$C168))</f>
        <v>0</v>
      </c>
      <c r="AV222" s="186">
        <f ca="1">IF(AV$5-$I$5&lt;$A115-1," ",IF(AV$5-$I$5+1&gt;'Primary Inputs Alt'!$C$17,0,(SUM(OFFSET($I$78,0,AV$5-$I$5-$A115+1)))*$C168))</f>
        <v>0</v>
      </c>
      <c r="AW222" s="186">
        <f ca="1">IF(AW$5-$I$5&lt;$A115-1," ",IF(AW$5-$I$5+1&gt;'Primary Inputs Alt'!$C$17,0,(SUM(OFFSET($I$78,0,AW$5-$I$5-$A115+1)))*$C168))</f>
        <v>0</v>
      </c>
      <c r="AX222" s="186">
        <f ca="1">IF(AX$5-$I$5&lt;$A115-1," ",IF(AX$5-$I$5+1&gt;'Primary Inputs Alt'!$C$17,0,(SUM(OFFSET($I$78,0,AX$5-$I$5-$A115+1)))*$C168))</f>
        <v>0</v>
      </c>
      <c r="AY222" s="186">
        <f ca="1">IF(AY$5-$I$5&lt;$A115-1," ",IF(AY$5-$I$5+1&gt;'Primary Inputs Alt'!$C$17,0,(SUM(OFFSET($I$78,0,AY$5-$I$5-$A115+1)))*$C168))</f>
        <v>0</v>
      </c>
      <c r="AZ222" s="186">
        <f ca="1">IF(AZ$5-$I$5&lt;$A115-1," ",IF(AZ$5-$I$5+1&gt;'Primary Inputs Alt'!$C$17,0,(SUM(OFFSET($I$78,0,AZ$5-$I$5-$A115+1)))*$C168))</f>
        <v>0</v>
      </c>
      <c r="BA222" s="186">
        <f ca="1">IF(BA$5-$I$5&lt;$A115-1," ",IF(BA$5-$I$5+1&gt;'Primary Inputs Alt'!$C$17,0,(SUM(OFFSET($I$78,0,BA$5-$I$5-$A115+1)))*$C168))</f>
        <v>0</v>
      </c>
      <c r="BB222" s="186">
        <f ca="1">IF(BB$5-$I$5&lt;$A115-1," ",IF(BB$5-$I$5+1&gt;'Primary Inputs Alt'!$C$17,0,(SUM(OFFSET($I$78,0,BB$5-$I$5-$A115+1)))*$C168))</f>
        <v>0</v>
      </c>
      <c r="BC222" s="186">
        <f ca="1">IF(BC$5-$I$5&lt;$A115-1," ",IF(BC$5-$I$5+1&gt;'Primary Inputs Alt'!$C$17,0,(SUM(OFFSET($I$78,0,BC$5-$I$5-$A115+1)))*$C168))</f>
        <v>0</v>
      </c>
      <c r="BD222" s="186">
        <f ca="1">IF(BD$5-$I$5&lt;$A115-1," ",IF(BD$5-$I$5+1&gt;'Primary Inputs Alt'!$C$17,0,(SUM(OFFSET($I$78,0,BD$5-$I$5-$A115+1)))*$C168))</f>
        <v>0</v>
      </c>
      <c r="BE222" s="186">
        <f ca="1">IF(BE$5-$I$5&lt;$A115-1," ",IF(BE$5-$I$5+1&gt;'Primary Inputs Alt'!$C$17,0,(SUM(OFFSET($I$78,0,BE$5-$I$5-$A115+1)))*$C168))</f>
        <v>0</v>
      </c>
      <c r="BF222" s="186">
        <f ca="1">IF(BF$5-$I$5&lt;$A115-1," ",IF(BF$5-$I$5+1&gt;'Primary Inputs Alt'!$C$17,0,(SUM(OFFSET($I$78,0,BF$5-$I$5-$A115+1)))*$C168))</f>
        <v>0</v>
      </c>
    </row>
    <row r="223" spans="2:58">
      <c r="B223" s="134" t="s">
        <v>208</v>
      </c>
      <c r="C223" s="134">
        <f t="shared" ca="1" si="7"/>
        <v>0</v>
      </c>
      <c r="I223" s="186" t="str">
        <f ca="1">IF(I$5-$I$5&lt;$A116-1," ",IF(I$5-$I$5+1&gt;'Primary Inputs Alt'!$C$17,0,(SUM(OFFSET($I$78,0,I$5-$I$5-$A116+1)))*$C169))</f>
        <v xml:space="preserve"> </v>
      </c>
      <c r="J223" s="186" t="str">
        <f ca="1">IF(J$5-$I$5&lt;$A116-1," ",IF(J$5-$I$5+1&gt;'Primary Inputs Alt'!$C$17,0,(SUM(OFFSET($I$78,0,J$5-$I$5-$A116+1)))*$C169))</f>
        <v xml:space="preserve"> </v>
      </c>
      <c r="K223" s="186" t="str">
        <f ca="1">IF(K$5-$I$5&lt;$A116-1," ",IF(K$5-$I$5+1&gt;'Primary Inputs Alt'!$C$17,0,(SUM(OFFSET($I$78,0,K$5-$I$5-$A116+1)))*$C169))</f>
        <v xml:space="preserve"> </v>
      </c>
      <c r="L223" s="186" t="str">
        <f ca="1">IF(L$5-$I$5&lt;$A116-1," ",IF(L$5-$I$5+1&gt;'Primary Inputs Alt'!$C$17,0,(SUM(OFFSET($I$78,0,L$5-$I$5-$A116+1)))*$C169))</f>
        <v xml:space="preserve"> </v>
      </c>
      <c r="M223" s="186" t="str">
        <f ca="1">IF(M$5-$I$5&lt;$A116-1," ",IF(M$5-$I$5+1&gt;'Primary Inputs Alt'!$C$17,0,(SUM(OFFSET($I$78,0,M$5-$I$5-$A116+1)))*$C169))</f>
        <v xml:space="preserve"> </v>
      </c>
      <c r="N223" s="186" t="str">
        <f ca="1">IF(N$5-$I$5&lt;$A116-1," ",IF(N$5-$I$5+1&gt;'Primary Inputs Alt'!$C$17,0,(SUM(OFFSET($I$78,0,N$5-$I$5-$A116+1)))*$C169))</f>
        <v xml:space="preserve"> </v>
      </c>
      <c r="O223" s="186" t="str">
        <f ca="1">IF(O$5-$I$5&lt;$A116-1," ",IF(O$5-$I$5+1&gt;'Primary Inputs Alt'!$C$17,0,(SUM(OFFSET($I$78,0,O$5-$I$5-$A116+1)))*$C169))</f>
        <v xml:space="preserve"> </v>
      </c>
      <c r="P223" s="186" t="str">
        <f ca="1">IF(P$5-$I$5&lt;$A116-1," ",IF(P$5-$I$5+1&gt;'Primary Inputs Alt'!$C$17,0,(SUM(OFFSET($I$78,0,P$5-$I$5-$A116+1)))*$C169))</f>
        <v xml:space="preserve"> </v>
      </c>
      <c r="Q223" s="186" t="str">
        <f ca="1">IF(Q$5-$I$5&lt;$A116-1," ",IF(Q$5-$I$5+1&gt;'Primary Inputs Alt'!$C$17,0,(SUM(OFFSET($I$78,0,Q$5-$I$5-$A116+1)))*$C169))</f>
        <v xml:space="preserve"> </v>
      </c>
      <c r="R223" s="186" t="str">
        <f ca="1">IF(R$5-$I$5&lt;$A116-1," ",IF(R$5-$I$5+1&gt;'Primary Inputs Alt'!$C$17,0,(SUM(OFFSET($I$78,0,R$5-$I$5-$A116+1)))*$C169))</f>
        <v xml:space="preserve"> </v>
      </c>
      <c r="S223" s="186" t="str">
        <f ca="1">IF(S$5-$I$5&lt;$A116-1," ",IF(S$5-$I$5+1&gt;'Primary Inputs Alt'!$C$17,0,(SUM(OFFSET($I$78,0,S$5-$I$5-$A116+1)))*$C169))</f>
        <v xml:space="preserve"> </v>
      </c>
      <c r="T223" s="186" t="str">
        <f ca="1">IF(T$5-$I$5&lt;$A116-1," ",IF(T$5-$I$5+1&gt;'Primary Inputs Alt'!$C$17,0,(SUM(OFFSET($I$78,0,T$5-$I$5-$A116+1)))*$C169))</f>
        <v xml:space="preserve"> </v>
      </c>
      <c r="U223" s="186" t="str">
        <f ca="1">IF(U$5-$I$5&lt;$A116-1," ",IF(U$5-$I$5+1&gt;'Primary Inputs Alt'!$C$17,0,(SUM(OFFSET($I$78,0,U$5-$I$5-$A116+1)))*$C169))</f>
        <v xml:space="preserve"> </v>
      </c>
      <c r="V223" s="186" t="str">
        <f ca="1">IF(V$5-$I$5&lt;$A116-1," ",IF(V$5-$I$5+1&gt;'Primary Inputs Alt'!$C$17,0,(SUM(OFFSET($I$78,0,V$5-$I$5-$A116+1)))*$C169))</f>
        <v xml:space="preserve"> </v>
      </c>
      <c r="W223" s="186" t="str">
        <f ca="1">IF(W$5-$I$5&lt;$A116-1," ",IF(W$5-$I$5+1&gt;'Primary Inputs Alt'!$C$17,0,(SUM(OFFSET($I$78,0,W$5-$I$5-$A116+1)))*$C169))</f>
        <v xml:space="preserve"> </v>
      </c>
      <c r="X223" s="186" t="str">
        <f ca="1">IF(X$5-$I$5&lt;$A116-1," ",IF(X$5-$I$5+1&gt;'Primary Inputs Alt'!$C$17,0,(SUM(OFFSET($I$78,0,X$5-$I$5-$A116+1)))*$C169))</f>
        <v xml:space="preserve"> </v>
      </c>
      <c r="Y223" s="186" t="str">
        <f ca="1">IF(Y$5-$I$5&lt;$A116-1," ",IF(Y$5-$I$5+1&gt;'Primary Inputs Alt'!$C$17,0,(SUM(OFFSET($I$78,0,Y$5-$I$5-$A116+1)))*$C169))</f>
        <v xml:space="preserve"> </v>
      </c>
      <c r="Z223" s="186" t="str">
        <f ca="1">IF(Z$5-$I$5&lt;$A116-1," ",IF(Z$5-$I$5+1&gt;'Primary Inputs Alt'!$C$17,0,(SUM(OFFSET($I$78,0,Z$5-$I$5-$A116+1)))*$C169))</f>
        <v xml:space="preserve"> </v>
      </c>
      <c r="AA223" s="186" t="str">
        <f ca="1">IF(AA$5-$I$5&lt;$A116-1," ",IF(AA$5-$I$5+1&gt;'Primary Inputs Alt'!$C$17,0,(SUM(OFFSET($I$78,0,AA$5-$I$5-$A116+1)))*$C169))</f>
        <v xml:space="preserve"> </v>
      </c>
      <c r="AB223" s="186" t="str">
        <f ca="1">IF(AB$5-$I$5&lt;$A116-1," ",IF(AB$5-$I$5+1&gt;'Primary Inputs Alt'!$C$17,0,(SUM(OFFSET($I$78,0,AB$5-$I$5-$A116+1)))*$C169))</f>
        <v xml:space="preserve"> </v>
      </c>
      <c r="AC223" s="186" t="str">
        <f ca="1">IF(AC$5-$I$5&lt;$A116-1," ",IF(AC$5-$I$5+1&gt;'Primary Inputs Alt'!$C$17,0,(SUM(OFFSET($I$78,0,AC$5-$I$5-$A116+1)))*$C169))</f>
        <v xml:space="preserve"> </v>
      </c>
      <c r="AD223" s="186" t="str">
        <f ca="1">IF(AD$5-$I$5&lt;$A116-1," ",IF(AD$5-$I$5+1&gt;'Primary Inputs Alt'!$C$17,0,(SUM(OFFSET($I$78,0,AD$5-$I$5-$A116+1)))*$C169))</f>
        <v xml:space="preserve"> </v>
      </c>
      <c r="AE223" s="186" t="str">
        <f ca="1">IF(AE$5-$I$5&lt;$A116-1," ",IF(AE$5-$I$5+1&gt;'Primary Inputs Alt'!$C$17,0,(SUM(OFFSET($I$78,0,AE$5-$I$5-$A116+1)))*$C169))</f>
        <v xml:space="preserve"> </v>
      </c>
      <c r="AF223" s="186" t="str">
        <f ca="1">IF(AF$5-$I$5&lt;$A116-1," ",IF(AF$5-$I$5+1&gt;'Primary Inputs Alt'!$C$17,0,(SUM(OFFSET($I$78,0,AF$5-$I$5-$A116+1)))*$C169))</f>
        <v xml:space="preserve"> </v>
      </c>
      <c r="AG223" s="186" t="str">
        <f ca="1">IF(AG$5-$I$5&lt;$A116-1," ",IF(AG$5-$I$5+1&gt;'Primary Inputs Alt'!$C$17,0,(SUM(OFFSET($I$78,0,AG$5-$I$5-$A116+1)))*$C169))</f>
        <v xml:space="preserve"> </v>
      </c>
      <c r="AH223" s="186" t="str">
        <f ca="1">IF(AH$5-$I$5&lt;$A116-1," ",IF(AH$5-$I$5+1&gt;'Primary Inputs Alt'!$C$17,0,(SUM(OFFSET($I$78,0,AH$5-$I$5-$A116+1)))*$C169))</f>
        <v xml:space="preserve"> </v>
      </c>
      <c r="AI223" s="186" t="str">
        <f ca="1">IF(AI$5-$I$5&lt;$A116-1," ",IF(AI$5-$I$5+1&gt;'Primary Inputs Alt'!$C$17,0,(SUM(OFFSET($I$78,0,AI$5-$I$5-$A116+1)))*$C169))</f>
        <v xml:space="preserve"> </v>
      </c>
      <c r="AJ223" s="186" t="str">
        <f ca="1">IF(AJ$5-$I$5&lt;$A116-1," ",IF(AJ$5-$I$5+1&gt;'Primary Inputs Alt'!$C$17,0,(SUM(OFFSET($I$78,0,AJ$5-$I$5-$A116+1)))*$C169))</f>
        <v xml:space="preserve"> </v>
      </c>
      <c r="AK223" s="186" t="str">
        <f ca="1">IF(AK$5-$I$5&lt;$A116-1," ",IF(AK$5-$I$5+1&gt;'Primary Inputs Alt'!$C$17,0,(SUM(OFFSET($I$78,0,AK$5-$I$5-$A116+1)))*$C169))</f>
        <v xml:space="preserve"> </v>
      </c>
      <c r="AL223" s="186" t="str">
        <f ca="1">IF(AL$5-$I$5&lt;$A116-1," ",IF(AL$5-$I$5+1&gt;'Primary Inputs Alt'!$C$17,0,(SUM(OFFSET($I$78,0,AL$5-$I$5-$A116+1)))*$C169))</f>
        <v xml:space="preserve"> </v>
      </c>
      <c r="AM223" s="186" t="str">
        <f ca="1">IF(AM$5-$I$5&lt;$A116-1," ",IF(AM$5-$I$5+1&gt;'Primary Inputs Alt'!$C$17,0,(SUM(OFFSET($I$78,0,AM$5-$I$5-$A116+1)))*$C169))</f>
        <v xml:space="preserve"> </v>
      </c>
      <c r="AN223" s="186" t="str">
        <f ca="1">IF(AN$5-$I$5&lt;$A116-1," ",IF(AN$5-$I$5+1&gt;'Primary Inputs Alt'!$C$17,0,(SUM(OFFSET($I$78,0,AN$5-$I$5-$A116+1)))*$C169))</f>
        <v xml:space="preserve"> </v>
      </c>
      <c r="AO223" s="186" t="str">
        <f ca="1">IF(AO$5-$I$5&lt;$A116-1," ",IF(AO$5-$I$5+1&gt;'Primary Inputs Alt'!$C$17,0,(SUM(OFFSET($I$78,0,AO$5-$I$5-$A116+1)))*$C169))</f>
        <v xml:space="preserve"> </v>
      </c>
      <c r="AP223" s="186" t="str">
        <f ca="1">IF(AP$5-$I$5&lt;$A116-1," ",IF(AP$5-$I$5+1&gt;'Primary Inputs Alt'!$C$17,0,(SUM(OFFSET($I$78,0,AP$5-$I$5-$A116+1)))*$C169))</f>
        <v xml:space="preserve"> </v>
      </c>
      <c r="AQ223" s="186" t="str">
        <f ca="1">IF(AQ$5-$I$5&lt;$A116-1," ",IF(AQ$5-$I$5+1&gt;'Primary Inputs Alt'!$C$17,0,(SUM(OFFSET($I$78,0,AQ$5-$I$5-$A116+1)))*$C169))</f>
        <v xml:space="preserve"> </v>
      </c>
      <c r="AR223" s="186">
        <f ca="1">IF(AR$5-$I$5&lt;$A116-1," ",IF(AR$5-$I$5+1&gt;'Primary Inputs Alt'!$C$17,0,(SUM(OFFSET($I$78,0,AR$5-$I$5-$A116+1)))*$C169))</f>
        <v>0</v>
      </c>
      <c r="AS223" s="186">
        <f ca="1">IF(AS$5-$I$5&lt;$A116-1," ",IF(AS$5-$I$5+1&gt;'Primary Inputs Alt'!$C$17,0,(SUM(OFFSET($I$78,0,AS$5-$I$5-$A116+1)))*$C169))</f>
        <v>0</v>
      </c>
      <c r="AT223" s="186">
        <f ca="1">IF(AT$5-$I$5&lt;$A116-1," ",IF(AT$5-$I$5+1&gt;'Primary Inputs Alt'!$C$17,0,(SUM(OFFSET($I$78,0,AT$5-$I$5-$A116+1)))*$C169))</f>
        <v>0</v>
      </c>
      <c r="AU223" s="186">
        <f ca="1">IF(AU$5-$I$5&lt;$A116-1," ",IF(AU$5-$I$5+1&gt;'Primary Inputs Alt'!$C$17,0,(SUM(OFFSET($I$78,0,AU$5-$I$5-$A116+1)))*$C169))</f>
        <v>0</v>
      </c>
      <c r="AV223" s="186">
        <f ca="1">IF(AV$5-$I$5&lt;$A116-1," ",IF(AV$5-$I$5+1&gt;'Primary Inputs Alt'!$C$17,0,(SUM(OFFSET($I$78,0,AV$5-$I$5-$A116+1)))*$C169))</f>
        <v>0</v>
      </c>
      <c r="AW223" s="186">
        <f ca="1">IF(AW$5-$I$5&lt;$A116-1," ",IF(AW$5-$I$5+1&gt;'Primary Inputs Alt'!$C$17,0,(SUM(OFFSET($I$78,0,AW$5-$I$5-$A116+1)))*$C169))</f>
        <v>0</v>
      </c>
      <c r="AX223" s="186">
        <f ca="1">IF(AX$5-$I$5&lt;$A116-1," ",IF(AX$5-$I$5+1&gt;'Primary Inputs Alt'!$C$17,0,(SUM(OFFSET($I$78,0,AX$5-$I$5-$A116+1)))*$C169))</f>
        <v>0</v>
      </c>
      <c r="AY223" s="186">
        <f ca="1">IF(AY$5-$I$5&lt;$A116-1," ",IF(AY$5-$I$5+1&gt;'Primary Inputs Alt'!$C$17,0,(SUM(OFFSET($I$78,0,AY$5-$I$5-$A116+1)))*$C169))</f>
        <v>0</v>
      </c>
      <c r="AZ223" s="186">
        <f ca="1">IF(AZ$5-$I$5&lt;$A116-1," ",IF(AZ$5-$I$5+1&gt;'Primary Inputs Alt'!$C$17,0,(SUM(OFFSET($I$78,0,AZ$5-$I$5-$A116+1)))*$C169))</f>
        <v>0</v>
      </c>
      <c r="BA223" s="186">
        <f ca="1">IF(BA$5-$I$5&lt;$A116-1," ",IF(BA$5-$I$5+1&gt;'Primary Inputs Alt'!$C$17,0,(SUM(OFFSET($I$78,0,BA$5-$I$5-$A116+1)))*$C169))</f>
        <v>0</v>
      </c>
      <c r="BB223" s="186">
        <f ca="1">IF(BB$5-$I$5&lt;$A116-1," ",IF(BB$5-$I$5+1&gt;'Primary Inputs Alt'!$C$17,0,(SUM(OFFSET($I$78,0,BB$5-$I$5-$A116+1)))*$C169))</f>
        <v>0</v>
      </c>
      <c r="BC223" s="186">
        <f ca="1">IF(BC$5-$I$5&lt;$A116-1," ",IF(BC$5-$I$5+1&gt;'Primary Inputs Alt'!$C$17,0,(SUM(OFFSET($I$78,0,BC$5-$I$5-$A116+1)))*$C169))</f>
        <v>0</v>
      </c>
      <c r="BD223" s="186">
        <f ca="1">IF(BD$5-$I$5&lt;$A116-1," ",IF(BD$5-$I$5+1&gt;'Primary Inputs Alt'!$C$17,0,(SUM(OFFSET($I$78,0,BD$5-$I$5-$A116+1)))*$C169))</f>
        <v>0</v>
      </c>
      <c r="BE223" s="186">
        <f ca="1">IF(BE$5-$I$5&lt;$A116-1," ",IF(BE$5-$I$5+1&gt;'Primary Inputs Alt'!$C$17,0,(SUM(OFFSET($I$78,0,BE$5-$I$5-$A116+1)))*$C169))</f>
        <v>0</v>
      </c>
      <c r="BF223" s="186">
        <f ca="1">IF(BF$5-$I$5&lt;$A116-1," ",IF(BF$5-$I$5+1&gt;'Primary Inputs Alt'!$C$17,0,(SUM(OFFSET($I$78,0,BF$5-$I$5-$A116+1)))*$C169))</f>
        <v>0</v>
      </c>
    </row>
    <row r="224" spans="2:58">
      <c r="B224" s="134" t="s">
        <v>209</v>
      </c>
      <c r="C224" s="134">
        <f t="shared" ca="1" si="7"/>
        <v>0</v>
      </c>
      <c r="I224" s="186" t="str">
        <f ca="1">IF(I$5-$I$5&lt;$A117-1," ",IF(I$5-$I$5+1&gt;'Primary Inputs Alt'!$C$17,0,(SUM(OFFSET($I$78,0,I$5-$I$5-$A117+1)))*$C170))</f>
        <v xml:space="preserve"> </v>
      </c>
      <c r="J224" s="186" t="str">
        <f ca="1">IF(J$5-$I$5&lt;$A117-1," ",IF(J$5-$I$5+1&gt;'Primary Inputs Alt'!$C$17,0,(SUM(OFFSET($I$78,0,J$5-$I$5-$A117+1)))*$C170))</f>
        <v xml:space="preserve"> </v>
      </c>
      <c r="K224" s="186" t="str">
        <f ca="1">IF(K$5-$I$5&lt;$A117-1," ",IF(K$5-$I$5+1&gt;'Primary Inputs Alt'!$C$17,0,(SUM(OFFSET($I$78,0,K$5-$I$5-$A117+1)))*$C170))</f>
        <v xml:space="preserve"> </v>
      </c>
      <c r="L224" s="186" t="str">
        <f ca="1">IF(L$5-$I$5&lt;$A117-1," ",IF(L$5-$I$5+1&gt;'Primary Inputs Alt'!$C$17,0,(SUM(OFFSET($I$78,0,L$5-$I$5-$A117+1)))*$C170))</f>
        <v xml:space="preserve"> </v>
      </c>
      <c r="M224" s="186" t="str">
        <f ca="1">IF(M$5-$I$5&lt;$A117-1," ",IF(M$5-$I$5+1&gt;'Primary Inputs Alt'!$C$17,0,(SUM(OFFSET($I$78,0,M$5-$I$5-$A117+1)))*$C170))</f>
        <v xml:space="preserve"> </v>
      </c>
      <c r="N224" s="186" t="str">
        <f ca="1">IF(N$5-$I$5&lt;$A117-1," ",IF(N$5-$I$5+1&gt;'Primary Inputs Alt'!$C$17,0,(SUM(OFFSET($I$78,0,N$5-$I$5-$A117+1)))*$C170))</f>
        <v xml:space="preserve"> </v>
      </c>
      <c r="O224" s="186" t="str">
        <f ca="1">IF(O$5-$I$5&lt;$A117-1," ",IF(O$5-$I$5+1&gt;'Primary Inputs Alt'!$C$17,0,(SUM(OFFSET($I$78,0,O$5-$I$5-$A117+1)))*$C170))</f>
        <v xml:space="preserve"> </v>
      </c>
      <c r="P224" s="186" t="str">
        <f ca="1">IF(P$5-$I$5&lt;$A117-1," ",IF(P$5-$I$5+1&gt;'Primary Inputs Alt'!$C$17,0,(SUM(OFFSET($I$78,0,P$5-$I$5-$A117+1)))*$C170))</f>
        <v xml:space="preserve"> </v>
      </c>
      <c r="Q224" s="186" t="str">
        <f ca="1">IF(Q$5-$I$5&lt;$A117-1," ",IF(Q$5-$I$5+1&gt;'Primary Inputs Alt'!$C$17,0,(SUM(OFFSET($I$78,0,Q$5-$I$5-$A117+1)))*$C170))</f>
        <v xml:space="preserve"> </v>
      </c>
      <c r="R224" s="186" t="str">
        <f ca="1">IF(R$5-$I$5&lt;$A117-1," ",IF(R$5-$I$5+1&gt;'Primary Inputs Alt'!$C$17,0,(SUM(OFFSET($I$78,0,R$5-$I$5-$A117+1)))*$C170))</f>
        <v xml:space="preserve"> </v>
      </c>
      <c r="S224" s="186" t="str">
        <f ca="1">IF(S$5-$I$5&lt;$A117-1," ",IF(S$5-$I$5+1&gt;'Primary Inputs Alt'!$C$17,0,(SUM(OFFSET($I$78,0,S$5-$I$5-$A117+1)))*$C170))</f>
        <v xml:space="preserve"> </v>
      </c>
      <c r="T224" s="186" t="str">
        <f ca="1">IF(T$5-$I$5&lt;$A117-1," ",IF(T$5-$I$5+1&gt;'Primary Inputs Alt'!$C$17,0,(SUM(OFFSET($I$78,0,T$5-$I$5-$A117+1)))*$C170))</f>
        <v xml:space="preserve"> </v>
      </c>
      <c r="U224" s="186" t="str">
        <f ca="1">IF(U$5-$I$5&lt;$A117-1," ",IF(U$5-$I$5+1&gt;'Primary Inputs Alt'!$C$17,0,(SUM(OFFSET($I$78,0,U$5-$I$5-$A117+1)))*$C170))</f>
        <v xml:space="preserve"> </v>
      </c>
      <c r="V224" s="186" t="str">
        <f ca="1">IF(V$5-$I$5&lt;$A117-1," ",IF(V$5-$I$5+1&gt;'Primary Inputs Alt'!$C$17,0,(SUM(OFFSET($I$78,0,V$5-$I$5-$A117+1)))*$C170))</f>
        <v xml:space="preserve"> </v>
      </c>
      <c r="W224" s="186" t="str">
        <f ca="1">IF(W$5-$I$5&lt;$A117-1," ",IF(W$5-$I$5+1&gt;'Primary Inputs Alt'!$C$17,0,(SUM(OFFSET($I$78,0,W$5-$I$5-$A117+1)))*$C170))</f>
        <v xml:space="preserve"> </v>
      </c>
      <c r="X224" s="186" t="str">
        <f ca="1">IF(X$5-$I$5&lt;$A117-1," ",IF(X$5-$I$5+1&gt;'Primary Inputs Alt'!$C$17,0,(SUM(OFFSET($I$78,0,X$5-$I$5-$A117+1)))*$C170))</f>
        <v xml:space="preserve"> </v>
      </c>
      <c r="Y224" s="186" t="str">
        <f ca="1">IF(Y$5-$I$5&lt;$A117-1," ",IF(Y$5-$I$5+1&gt;'Primary Inputs Alt'!$C$17,0,(SUM(OFFSET($I$78,0,Y$5-$I$5-$A117+1)))*$C170))</f>
        <v xml:space="preserve"> </v>
      </c>
      <c r="Z224" s="186" t="str">
        <f ca="1">IF(Z$5-$I$5&lt;$A117-1," ",IF(Z$5-$I$5+1&gt;'Primary Inputs Alt'!$C$17,0,(SUM(OFFSET($I$78,0,Z$5-$I$5-$A117+1)))*$C170))</f>
        <v xml:space="preserve"> </v>
      </c>
      <c r="AA224" s="186" t="str">
        <f ca="1">IF(AA$5-$I$5&lt;$A117-1," ",IF(AA$5-$I$5+1&gt;'Primary Inputs Alt'!$C$17,0,(SUM(OFFSET($I$78,0,AA$5-$I$5-$A117+1)))*$C170))</f>
        <v xml:space="preserve"> </v>
      </c>
      <c r="AB224" s="186" t="str">
        <f ca="1">IF(AB$5-$I$5&lt;$A117-1," ",IF(AB$5-$I$5+1&gt;'Primary Inputs Alt'!$C$17,0,(SUM(OFFSET($I$78,0,AB$5-$I$5-$A117+1)))*$C170))</f>
        <v xml:space="preserve"> </v>
      </c>
      <c r="AC224" s="186" t="str">
        <f ca="1">IF(AC$5-$I$5&lt;$A117-1," ",IF(AC$5-$I$5+1&gt;'Primary Inputs Alt'!$C$17,0,(SUM(OFFSET($I$78,0,AC$5-$I$5-$A117+1)))*$C170))</f>
        <v xml:space="preserve"> </v>
      </c>
      <c r="AD224" s="186" t="str">
        <f ca="1">IF(AD$5-$I$5&lt;$A117-1," ",IF(AD$5-$I$5+1&gt;'Primary Inputs Alt'!$C$17,0,(SUM(OFFSET($I$78,0,AD$5-$I$5-$A117+1)))*$C170))</f>
        <v xml:space="preserve"> </v>
      </c>
      <c r="AE224" s="186" t="str">
        <f ca="1">IF(AE$5-$I$5&lt;$A117-1," ",IF(AE$5-$I$5+1&gt;'Primary Inputs Alt'!$C$17,0,(SUM(OFFSET($I$78,0,AE$5-$I$5-$A117+1)))*$C170))</f>
        <v xml:space="preserve"> </v>
      </c>
      <c r="AF224" s="186" t="str">
        <f ca="1">IF(AF$5-$I$5&lt;$A117-1," ",IF(AF$5-$I$5+1&gt;'Primary Inputs Alt'!$C$17,0,(SUM(OFFSET($I$78,0,AF$5-$I$5-$A117+1)))*$C170))</f>
        <v xml:space="preserve"> </v>
      </c>
      <c r="AG224" s="186" t="str">
        <f ca="1">IF(AG$5-$I$5&lt;$A117-1," ",IF(AG$5-$I$5+1&gt;'Primary Inputs Alt'!$C$17,0,(SUM(OFFSET($I$78,0,AG$5-$I$5-$A117+1)))*$C170))</f>
        <v xml:space="preserve"> </v>
      </c>
      <c r="AH224" s="186" t="str">
        <f ca="1">IF(AH$5-$I$5&lt;$A117-1," ",IF(AH$5-$I$5+1&gt;'Primary Inputs Alt'!$C$17,0,(SUM(OFFSET($I$78,0,AH$5-$I$5-$A117+1)))*$C170))</f>
        <v xml:space="preserve"> </v>
      </c>
      <c r="AI224" s="186" t="str">
        <f ca="1">IF(AI$5-$I$5&lt;$A117-1," ",IF(AI$5-$I$5+1&gt;'Primary Inputs Alt'!$C$17,0,(SUM(OFFSET($I$78,0,AI$5-$I$5-$A117+1)))*$C170))</f>
        <v xml:space="preserve"> </v>
      </c>
      <c r="AJ224" s="186" t="str">
        <f ca="1">IF(AJ$5-$I$5&lt;$A117-1," ",IF(AJ$5-$I$5+1&gt;'Primary Inputs Alt'!$C$17,0,(SUM(OFFSET($I$78,0,AJ$5-$I$5-$A117+1)))*$C170))</f>
        <v xml:space="preserve"> </v>
      </c>
      <c r="AK224" s="186" t="str">
        <f ca="1">IF(AK$5-$I$5&lt;$A117-1," ",IF(AK$5-$I$5+1&gt;'Primary Inputs Alt'!$C$17,0,(SUM(OFFSET($I$78,0,AK$5-$I$5-$A117+1)))*$C170))</f>
        <v xml:space="preserve"> </v>
      </c>
      <c r="AL224" s="186" t="str">
        <f ca="1">IF(AL$5-$I$5&lt;$A117-1," ",IF(AL$5-$I$5+1&gt;'Primary Inputs Alt'!$C$17,0,(SUM(OFFSET($I$78,0,AL$5-$I$5-$A117+1)))*$C170))</f>
        <v xml:space="preserve"> </v>
      </c>
      <c r="AM224" s="186" t="str">
        <f ca="1">IF(AM$5-$I$5&lt;$A117-1," ",IF(AM$5-$I$5+1&gt;'Primary Inputs Alt'!$C$17,0,(SUM(OFFSET($I$78,0,AM$5-$I$5-$A117+1)))*$C170))</f>
        <v xml:space="preserve"> </v>
      </c>
      <c r="AN224" s="186" t="str">
        <f ca="1">IF(AN$5-$I$5&lt;$A117-1," ",IF(AN$5-$I$5+1&gt;'Primary Inputs Alt'!$C$17,0,(SUM(OFFSET($I$78,0,AN$5-$I$5-$A117+1)))*$C170))</f>
        <v xml:space="preserve"> </v>
      </c>
      <c r="AO224" s="186" t="str">
        <f ca="1">IF(AO$5-$I$5&lt;$A117-1," ",IF(AO$5-$I$5+1&gt;'Primary Inputs Alt'!$C$17,0,(SUM(OFFSET($I$78,0,AO$5-$I$5-$A117+1)))*$C170))</f>
        <v xml:space="preserve"> </v>
      </c>
      <c r="AP224" s="186" t="str">
        <f ca="1">IF(AP$5-$I$5&lt;$A117-1," ",IF(AP$5-$I$5+1&gt;'Primary Inputs Alt'!$C$17,0,(SUM(OFFSET($I$78,0,AP$5-$I$5-$A117+1)))*$C170))</f>
        <v xml:space="preserve"> </v>
      </c>
      <c r="AQ224" s="186" t="str">
        <f ca="1">IF(AQ$5-$I$5&lt;$A117-1," ",IF(AQ$5-$I$5+1&gt;'Primary Inputs Alt'!$C$17,0,(SUM(OFFSET($I$78,0,AQ$5-$I$5-$A117+1)))*$C170))</f>
        <v xml:space="preserve"> </v>
      </c>
      <c r="AR224" s="186" t="str">
        <f ca="1">IF(AR$5-$I$5&lt;$A117-1," ",IF(AR$5-$I$5+1&gt;'Primary Inputs Alt'!$C$17,0,(SUM(OFFSET($I$78,0,AR$5-$I$5-$A117+1)))*$C170))</f>
        <v xml:space="preserve"> </v>
      </c>
      <c r="AS224" s="186">
        <f ca="1">IF(AS$5-$I$5&lt;$A117-1," ",IF(AS$5-$I$5+1&gt;'Primary Inputs Alt'!$C$17,0,(SUM(OFFSET($I$78,0,AS$5-$I$5-$A117+1)))*$C170))</f>
        <v>0</v>
      </c>
      <c r="AT224" s="186">
        <f ca="1">IF(AT$5-$I$5&lt;$A117-1," ",IF(AT$5-$I$5+1&gt;'Primary Inputs Alt'!$C$17,0,(SUM(OFFSET($I$78,0,AT$5-$I$5-$A117+1)))*$C170))</f>
        <v>0</v>
      </c>
      <c r="AU224" s="186">
        <f ca="1">IF(AU$5-$I$5&lt;$A117-1," ",IF(AU$5-$I$5+1&gt;'Primary Inputs Alt'!$C$17,0,(SUM(OFFSET($I$78,0,AU$5-$I$5-$A117+1)))*$C170))</f>
        <v>0</v>
      </c>
      <c r="AV224" s="186">
        <f ca="1">IF(AV$5-$I$5&lt;$A117-1," ",IF(AV$5-$I$5+1&gt;'Primary Inputs Alt'!$C$17,0,(SUM(OFFSET($I$78,0,AV$5-$I$5-$A117+1)))*$C170))</f>
        <v>0</v>
      </c>
      <c r="AW224" s="186">
        <f ca="1">IF(AW$5-$I$5&lt;$A117-1," ",IF(AW$5-$I$5+1&gt;'Primary Inputs Alt'!$C$17,0,(SUM(OFFSET($I$78,0,AW$5-$I$5-$A117+1)))*$C170))</f>
        <v>0</v>
      </c>
      <c r="AX224" s="186">
        <f ca="1">IF(AX$5-$I$5&lt;$A117-1," ",IF(AX$5-$I$5+1&gt;'Primary Inputs Alt'!$C$17,0,(SUM(OFFSET($I$78,0,AX$5-$I$5-$A117+1)))*$C170))</f>
        <v>0</v>
      </c>
      <c r="AY224" s="186">
        <f ca="1">IF(AY$5-$I$5&lt;$A117-1," ",IF(AY$5-$I$5+1&gt;'Primary Inputs Alt'!$C$17,0,(SUM(OFFSET($I$78,0,AY$5-$I$5-$A117+1)))*$C170))</f>
        <v>0</v>
      </c>
      <c r="AZ224" s="186">
        <f ca="1">IF(AZ$5-$I$5&lt;$A117-1," ",IF(AZ$5-$I$5+1&gt;'Primary Inputs Alt'!$C$17,0,(SUM(OFFSET($I$78,0,AZ$5-$I$5-$A117+1)))*$C170))</f>
        <v>0</v>
      </c>
      <c r="BA224" s="186">
        <f ca="1">IF(BA$5-$I$5&lt;$A117-1," ",IF(BA$5-$I$5+1&gt;'Primary Inputs Alt'!$C$17,0,(SUM(OFFSET($I$78,0,BA$5-$I$5-$A117+1)))*$C170))</f>
        <v>0</v>
      </c>
      <c r="BB224" s="186">
        <f ca="1">IF(BB$5-$I$5&lt;$A117-1," ",IF(BB$5-$I$5+1&gt;'Primary Inputs Alt'!$C$17,0,(SUM(OFFSET($I$78,0,BB$5-$I$5-$A117+1)))*$C170))</f>
        <v>0</v>
      </c>
      <c r="BC224" s="186">
        <f ca="1">IF(BC$5-$I$5&lt;$A117-1," ",IF(BC$5-$I$5+1&gt;'Primary Inputs Alt'!$C$17,0,(SUM(OFFSET($I$78,0,BC$5-$I$5-$A117+1)))*$C170))</f>
        <v>0</v>
      </c>
      <c r="BD224" s="186">
        <f ca="1">IF(BD$5-$I$5&lt;$A117-1," ",IF(BD$5-$I$5+1&gt;'Primary Inputs Alt'!$C$17,0,(SUM(OFFSET($I$78,0,BD$5-$I$5-$A117+1)))*$C170))</f>
        <v>0</v>
      </c>
      <c r="BE224" s="186">
        <f ca="1">IF(BE$5-$I$5&lt;$A117-1," ",IF(BE$5-$I$5+1&gt;'Primary Inputs Alt'!$C$17,0,(SUM(OFFSET($I$78,0,BE$5-$I$5-$A117+1)))*$C170))</f>
        <v>0</v>
      </c>
      <c r="BF224" s="186">
        <f ca="1">IF(BF$5-$I$5&lt;$A117-1," ",IF(BF$5-$I$5+1&gt;'Primary Inputs Alt'!$C$17,0,(SUM(OFFSET($I$78,0,BF$5-$I$5-$A117+1)))*$C170))</f>
        <v>0</v>
      </c>
    </row>
    <row r="225" spans="2:58">
      <c r="B225" s="134" t="s">
        <v>210</v>
      </c>
      <c r="C225" s="134">
        <f t="shared" ca="1" si="7"/>
        <v>0</v>
      </c>
      <c r="I225" s="186" t="str">
        <f ca="1">IF(I$5-$I$5&lt;$A118-1," ",IF(I$5-$I$5+1&gt;'Primary Inputs Alt'!$C$17,0,(SUM(OFFSET($I$78,0,I$5-$I$5-$A118+1)))*$C171))</f>
        <v xml:space="preserve"> </v>
      </c>
      <c r="J225" s="186" t="str">
        <f ca="1">IF(J$5-$I$5&lt;$A118-1," ",IF(J$5-$I$5+1&gt;'Primary Inputs Alt'!$C$17,0,(SUM(OFFSET($I$78,0,J$5-$I$5-$A118+1)))*$C171))</f>
        <v xml:space="preserve"> </v>
      </c>
      <c r="K225" s="186" t="str">
        <f ca="1">IF(K$5-$I$5&lt;$A118-1," ",IF(K$5-$I$5+1&gt;'Primary Inputs Alt'!$C$17,0,(SUM(OFFSET($I$78,0,K$5-$I$5-$A118+1)))*$C171))</f>
        <v xml:space="preserve"> </v>
      </c>
      <c r="L225" s="186" t="str">
        <f ca="1">IF(L$5-$I$5&lt;$A118-1," ",IF(L$5-$I$5+1&gt;'Primary Inputs Alt'!$C$17,0,(SUM(OFFSET($I$78,0,L$5-$I$5-$A118+1)))*$C171))</f>
        <v xml:space="preserve"> </v>
      </c>
      <c r="M225" s="186" t="str">
        <f ca="1">IF(M$5-$I$5&lt;$A118-1," ",IF(M$5-$I$5+1&gt;'Primary Inputs Alt'!$C$17,0,(SUM(OFFSET($I$78,0,M$5-$I$5-$A118+1)))*$C171))</f>
        <v xml:space="preserve"> </v>
      </c>
      <c r="N225" s="186" t="str">
        <f ca="1">IF(N$5-$I$5&lt;$A118-1," ",IF(N$5-$I$5+1&gt;'Primary Inputs Alt'!$C$17,0,(SUM(OFFSET($I$78,0,N$5-$I$5-$A118+1)))*$C171))</f>
        <v xml:space="preserve"> </v>
      </c>
      <c r="O225" s="186" t="str">
        <f ca="1">IF(O$5-$I$5&lt;$A118-1," ",IF(O$5-$I$5+1&gt;'Primary Inputs Alt'!$C$17,0,(SUM(OFFSET($I$78,0,O$5-$I$5-$A118+1)))*$C171))</f>
        <v xml:space="preserve"> </v>
      </c>
      <c r="P225" s="186" t="str">
        <f ca="1">IF(P$5-$I$5&lt;$A118-1," ",IF(P$5-$I$5+1&gt;'Primary Inputs Alt'!$C$17,0,(SUM(OFFSET($I$78,0,P$5-$I$5-$A118+1)))*$C171))</f>
        <v xml:space="preserve"> </v>
      </c>
      <c r="Q225" s="186" t="str">
        <f ca="1">IF(Q$5-$I$5&lt;$A118-1," ",IF(Q$5-$I$5+1&gt;'Primary Inputs Alt'!$C$17,0,(SUM(OFFSET($I$78,0,Q$5-$I$5-$A118+1)))*$C171))</f>
        <v xml:space="preserve"> </v>
      </c>
      <c r="R225" s="186" t="str">
        <f ca="1">IF(R$5-$I$5&lt;$A118-1," ",IF(R$5-$I$5+1&gt;'Primary Inputs Alt'!$C$17,0,(SUM(OFFSET($I$78,0,R$5-$I$5-$A118+1)))*$C171))</f>
        <v xml:space="preserve"> </v>
      </c>
      <c r="S225" s="186" t="str">
        <f ca="1">IF(S$5-$I$5&lt;$A118-1," ",IF(S$5-$I$5+1&gt;'Primary Inputs Alt'!$C$17,0,(SUM(OFFSET($I$78,0,S$5-$I$5-$A118+1)))*$C171))</f>
        <v xml:space="preserve"> </v>
      </c>
      <c r="T225" s="186" t="str">
        <f ca="1">IF(T$5-$I$5&lt;$A118-1," ",IF(T$5-$I$5+1&gt;'Primary Inputs Alt'!$C$17,0,(SUM(OFFSET($I$78,0,T$5-$I$5-$A118+1)))*$C171))</f>
        <v xml:space="preserve"> </v>
      </c>
      <c r="U225" s="186" t="str">
        <f ca="1">IF(U$5-$I$5&lt;$A118-1," ",IF(U$5-$I$5+1&gt;'Primary Inputs Alt'!$C$17,0,(SUM(OFFSET($I$78,0,U$5-$I$5-$A118+1)))*$C171))</f>
        <v xml:space="preserve"> </v>
      </c>
      <c r="V225" s="186" t="str">
        <f ca="1">IF(V$5-$I$5&lt;$A118-1," ",IF(V$5-$I$5+1&gt;'Primary Inputs Alt'!$C$17,0,(SUM(OFFSET($I$78,0,V$5-$I$5-$A118+1)))*$C171))</f>
        <v xml:space="preserve"> </v>
      </c>
      <c r="W225" s="186" t="str">
        <f ca="1">IF(W$5-$I$5&lt;$A118-1," ",IF(W$5-$I$5+1&gt;'Primary Inputs Alt'!$C$17,0,(SUM(OFFSET($I$78,0,W$5-$I$5-$A118+1)))*$C171))</f>
        <v xml:space="preserve"> </v>
      </c>
      <c r="X225" s="186" t="str">
        <f ca="1">IF(X$5-$I$5&lt;$A118-1," ",IF(X$5-$I$5+1&gt;'Primary Inputs Alt'!$C$17,0,(SUM(OFFSET($I$78,0,X$5-$I$5-$A118+1)))*$C171))</f>
        <v xml:space="preserve"> </v>
      </c>
      <c r="Y225" s="186" t="str">
        <f ca="1">IF(Y$5-$I$5&lt;$A118-1," ",IF(Y$5-$I$5+1&gt;'Primary Inputs Alt'!$C$17,0,(SUM(OFFSET($I$78,0,Y$5-$I$5-$A118+1)))*$C171))</f>
        <v xml:space="preserve"> </v>
      </c>
      <c r="Z225" s="186" t="str">
        <f ca="1">IF(Z$5-$I$5&lt;$A118-1," ",IF(Z$5-$I$5+1&gt;'Primary Inputs Alt'!$C$17,0,(SUM(OFFSET($I$78,0,Z$5-$I$5-$A118+1)))*$C171))</f>
        <v xml:space="preserve"> </v>
      </c>
      <c r="AA225" s="186" t="str">
        <f ca="1">IF(AA$5-$I$5&lt;$A118-1," ",IF(AA$5-$I$5+1&gt;'Primary Inputs Alt'!$C$17,0,(SUM(OFFSET($I$78,0,AA$5-$I$5-$A118+1)))*$C171))</f>
        <v xml:space="preserve"> </v>
      </c>
      <c r="AB225" s="186" t="str">
        <f ca="1">IF(AB$5-$I$5&lt;$A118-1," ",IF(AB$5-$I$5+1&gt;'Primary Inputs Alt'!$C$17,0,(SUM(OFFSET($I$78,0,AB$5-$I$5-$A118+1)))*$C171))</f>
        <v xml:space="preserve"> </v>
      </c>
      <c r="AC225" s="186" t="str">
        <f ca="1">IF(AC$5-$I$5&lt;$A118-1," ",IF(AC$5-$I$5+1&gt;'Primary Inputs Alt'!$C$17,0,(SUM(OFFSET($I$78,0,AC$5-$I$5-$A118+1)))*$C171))</f>
        <v xml:space="preserve"> </v>
      </c>
      <c r="AD225" s="186" t="str">
        <f ca="1">IF(AD$5-$I$5&lt;$A118-1," ",IF(AD$5-$I$5+1&gt;'Primary Inputs Alt'!$C$17,0,(SUM(OFFSET($I$78,0,AD$5-$I$5-$A118+1)))*$C171))</f>
        <v xml:space="preserve"> </v>
      </c>
      <c r="AE225" s="186" t="str">
        <f ca="1">IF(AE$5-$I$5&lt;$A118-1," ",IF(AE$5-$I$5+1&gt;'Primary Inputs Alt'!$C$17,0,(SUM(OFFSET($I$78,0,AE$5-$I$5-$A118+1)))*$C171))</f>
        <v xml:space="preserve"> </v>
      </c>
      <c r="AF225" s="186" t="str">
        <f ca="1">IF(AF$5-$I$5&lt;$A118-1," ",IF(AF$5-$I$5+1&gt;'Primary Inputs Alt'!$C$17,0,(SUM(OFFSET($I$78,0,AF$5-$I$5-$A118+1)))*$C171))</f>
        <v xml:space="preserve"> </v>
      </c>
      <c r="AG225" s="186" t="str">
        <f ca="1">IF(AG$5-$I$5&lt;$A118-1," ",IF(AG$5-$I$5+1&gt;'Primary Inputs Alt'!$C$17,0,(SUM(OFFSET($I$78,0,AG$5-$I$5-$A118+1)))*$C171))</f>
        <v xml:space="preserve"> </v>
      </c>
      <c r="AH225" s="186" t="str">
        <f ca="1">IF(AH$5-$I$5&lt;$A118-1," ",IF(AH$5-$I$5+1&gt;'Primary Inputs Alt'!$C$17,0,(SUM(OFFSET($I$78,0,AH$5-$I$5-$A118+1)))*$C171))</f>
        <v xml:space="preserve"> </v>
      </c>
      <c r="AI225" s="186" t="str">
        <f ca="1">IF(AI$5-$I$5&lt;$A118-1," ",IF(AI$5-$I$5+1&gt;'Primary Inputs Alt'!$C$17,0,(SUM(OFFSET($I$78,0,AI$5-$I$5-$A118+1)))*$C171))</f>
        <v xml:space="preserve"> </v>
      </c>
      <c r="AJ225" s="186" t="str">
        <f ca="1">IF(AJ$5-$I$5&lt;$A118-1," ",IF(AJ$5-$I$5+1&gt;'Primary Inputs Alt'!$C$17,0,(SUM(OFFSET($I$78,0,AJ$5-$I$5-$A118+1)))*$C171))</f>
        <v xml:space="preserve"> </v>
      </c>
      <c r="AK225" s="186" t="str">
        <f ca="1">IF(AK$5-$I$5&lt;$A118-1," ",IF(AK$5-$I$5+1&gt;'Primary Inputs Alt'!$C$17,0,(SUM(OFFSET($I$78,0,AK$5-$I$5-$A118+1)))*$C171))</f>
        <v xml:space="preserve"> </v>
      </c>
      <c r="AL225" s="186" t="str">
        <f ca="1">IF(AL$5-$I$5&lt;$A118-1," ",IF(AL$5-$I$5+1&gt;'Primary Inputs Alt'!$C$17,0,(SUM(OFFSET($I$78,0,AL$5-$I$5-$A118+1)))*$C171))</f>
        <v xml:space="preserve"> </v>
      </c>
      <c r="AM225" s="186" t="str">
        <f ca="1">IF(AM$5-$I$5&lt;$A118-1," ",IF(AM$5-$I$5+1&gt;'Primary Inputs Alt'!$C$17,0,(SUM(OFFSET($I$78,0,AM$5-$I$5-$A118+1)))*$C171))</f>
        <v xml:space="preserve"> </v>
      </c>
      <c r="AN225" s="186" t="str">
        <f ca="1">IF(AN$5-$I$5&lt;$A118-1," ",IF(AN$5-$I$5+1&gt;'Primary Inputs Alt'!$C$17,0,(SUM(OFFSET($I$78,0,AN$5-$I$5-$A118+1)))*$C171))</f>
        <v xml:space="preserve"> </v>
      </c>
      <c r="AO225" s="186" t="str">
        <f ca="1">IF(AO$5-$I$5&lt;$A118-1," ",IF(AO$5-$I$5+1&gt;'Primary Inputs Alt'!$C$17,0,(SUM(OFFSET($I$78,0,AO$5-$I$5-$A118+1)))*$C171))</f>
        <v xml:space="preserve"> </v>
      </c>
      <c r="AP225" s="186" t="str">
        <f ca="1">IF(AP$5-$I$5&lt;$A118-1," ",IF(AP$5-$I$5+1&gt;'Primary Inputs Alt'!$C$17,0,(SUM(OFFSET($I$78,0,AP$5-$I$5-$A118+1)))*$C171))</f>
        <v xml:space="preserve"> </v>
      </c>
      <c r="AQ225" s="186" t="str">
        <f ca="1">IF(AQ$5-$I$5&lt;$A118-1," ",IF(AQ$5-$I$5+1&gt;'Primary Inputs Alt'!$C$17,0,(SUM(OFFSET($I$78,0,AQ$5-$I$5-$A118+1)))*$C171))</f>
        <v xml:space="preserve"> </v>
      </c>
      <c r="AR225" s="186" t="str">
        <f ca="1">IF(AR$5-$I$5&lt;$A118-1," ",IF(AR$5-$I$5+1&gt;'Primary Inputs Alt'!$C$17,0,(SUM(OFFSET($I$78,0,AR$5-$I$5-$A118+1)))*$C171))</f>
        <v xml:space="preserve"> </v>
      </c>
      <c r="AS225" s="186" t="str">
        <f ca="1">IF(AS$5-$I$5&lt;$A118-1," ",IF(AS$5-$I$5+1&gt;'Primary Inputs Alt'!$C$17,0,(SUM(OFFSET($I$78,0,AS$5-$I$5-$A118+1)))*$C171))</f>
        <v xml:space="preserve"> </v>
      </c>
      <c r="AT225" s="186">
        <f ca="1">IF(AT$5-$I$5&lt;$A118-1," ",IF(AT$5-$I$5+1&gt;'Primary Inputs Alt'!$C$17,0,(SUM(OFFSET($I$78,0,AT$5-$I$5-$A118+1)))*$C171))</f>
        <v>0</v>
      </c>
      <c r="AU225" s="186">
        <f ca="1">IF(AU$5-$I$5&lt;$A118-1," ",IF(AU$5-$I$5+1&gt;'Primary Inputs Alt'!$C$17,0,(SUM(OFFSET($I$78,0,AU$5-$I$5-$A118+1)))*$C171))</f>
        <v>0</v>
      </c>
      <c r="AV225" s="186">
        <f ca="1">IF(AV$5-$I$5&lt;$A118-1," ",IF(AV$5-$I$5+1&gt;'Primary Inputs Alt'!$C$17,0,(SUM(OFFSET($I$78,0,AV$5-$I$5-$A118+1)))*$C171))</f>
        <v>0</v>
      </c>
      <c r="AW225" s="186">
        <f ca="1">IF(AW$5-$I$5&lt;$A118-1," ",IF(AW$5-$I$5+1&gt;'Primary Inputs Alt'!$C$17,0,(SUM(OFFSET($I$78,0,AW$5-$I$5-$A118+1)))*$C171))</f>
        <v>0</v>
      </c>
      <c r="AX225" s="186">
        <f ca="1">IF(AX$5-$I$5&lt;$A118-1," ",IF(AX$5-$I$5+1&gt;'Primary Inputs Alt'!$C$17,0,(SUM(OFFSET($I$78,0,AX$5-$I$5-$A118+1)))*$C171))</f>
        <v>0</v>
      </c>
      <c r="AY225" s="186">
        <f ca="1">IF(AY$5-$I$5&lt;$A118-1," ",IF(AY$5-$I$5+1&gt;'Primary Inputs Alt'!$C$17,0,(SUM(OFFSET($I$78,0,AY$5-$I$5-$A118+1)))*$C171))</f>
        <v>0</v>
      </c>
      <c r="AZ225" s="186">
        <f ca="1">IF(AZ$5-$I$5&lt;$A118-1," ",IF(AZ$5-$I$5+1&gt;'Primary Inputs Alt'!$C$17,0,(SUM(OFFSET($I$78,0,AZ$5-$I$5-$A118+1)))*$C171))</f>
        <v>0</v>
      </c>
      <c r="BA225" s="186">
        <f ca="1">IF(BA$5-$I$5&lt;$A118-1," ",IF(BA$5-$I$5+1&gt;'Primary Inputs Alt'!$C$17,0,(SUM(OFFSET($I$78,0,BA$5-$I$5-$A118+1)))*$C171))</f>
        <v>0</v>
      </c>
      <c r="BB225" s="186">
        <f ca="1">IF(BB$5-$I$5&lt;$A118-1," ",IF(BB$5-$I$5+1&gt;'Primary Inputs Alt'!$C$17,0,(SUM(OFFSET($I$78,0,BB$5-$I$5-$A118+1)))*$C171))</f>
        <v>0</v>
      </c>
      <c r="BC225" s="186">
        <f ca="1">IF(BC$5-$I$5&lt;$A118-1," ",IF(BC$5-$I$5+1&gt;'Primary Inputs Alt'!$C$17,0,(SUM(OFFSET($I$78,0,BC$5-$I$5-$A118+1)))*$C171))</f>
        <v>0</v>
      </c>
      <c r="BD225" s="186">
        <f ca="1">IF(BD$5-$I$5&lt;$A118-1," ",IF(BD$5-$I$5+1&gt;'Primary Inputs Alt'!$C$17,0,(SUM(OFFSET($I$78,0,BD$5-$I$5-$A118+1)))*$C171))</f>
        <v>0</v>
      </c>
      <c r="BE225" s="186">
        <f ca="1">IF(BE$5-$I$5&lt;$A118-1," ",IF(BE$5-$I$5+1&gt;'Primary Inputs Alt'!$C$17,0,(SUM(OFFSET($I$78,0,BE$5-$I$5-$A118+1)))*$C171))</f>
        <v>0</v>
      </c>
      <c r="BF225" s="186">
        <f ca="1">IF(BF$5-$I$5&lt;$A118-1," ",IF(BF$5-$I$5+1&gt;'Primary Inputs Alt'!$C$17,0,(SUM(OFFSET($I$78,0,BF$5-$I$5-$A118+1)))*$C171))</f>
        <v>0</v>
      </c>
    </row>
    <row r="226" spans="2:58">
      <c r="B226" s="134" t="s">
        <v>211</v>
      </c>
      <c r="C226" s="134">
        <f t="shared" ca="1" si="7"/>
        <v>0</v>
      </c>
      <c r="I226" s="186" t="str">
        <f ca="1">IF(I$5-$I$5&lt;$A119-1," ",IF(I$5-$I$5+1&gt;'Primary Inputs Alt'!$C$17,0,(SUM(OFFSET($I$78,0,I$5-$I$5-$A119+1)))*$C172))</f>
        <v xml:space="preserve"> </v>
      </c>
      <c r="J226" s="186" t="str">
        <f ca="1">IF(J$5-$I$5&lt;$A119-1," ",IF(J$5-$I$5+1&gt;'Primary Inputs Alt'!$C$17,0,(SUM(OFFSET($I$78,0,J$5-$I$5-$A119+1)))*$C172))</f>
        <v xml:space="preserve"> </v>
      </c>
      <c r="K226" s="186" t="str">
        <f ca="1">IF(K$5-$I$5&lt;$A119-1," ",IF(K$5-$I$5+1&gt;'Primary Inputs Alt'!$C$17,0,(SUM(OFFSET($I$78,0,K$5-$I$5-$A119+1)))*$C172))</f>
        <v xml:space="preserve"> </v>
      </c>
      <c r="L226" s="186" t="str">
        <f ca="1">IF(L$5-$I$5&lt;$A119-1," ",IF(L$5-$I$5+1&gt;'Primary Inputs Alt'!$C$17,0,(SUM(OFFSET($I$78,0,L$5-$I$5-$A119+1)))*$C172))</f>
        <v xml:space="preserve"> </v>
      </c>
      <c r="M226" s="186" t="str">
        <f ca="1">IF(M$5-$I$5&lt;$A119-1," ",IF(M$5-$I$5+1&gt;'Primary Inputs Alt'!$C$17,0,(SUM(OFFSET($I$78,0,M$5-$I$5-$A119+1)))*$C172))</f>
        <v xml:space="preserve"> </v>
      </c>
      <c r="N226" s="186" t="str">
        <f ca="1">IF(N$5-$I$5&lt;$A119-1," ",IF(N$5-$I$5+1&gt;'Primary Inputs Alt'!$C$17,0,(SUM(OFFSET($I$78,0,N$5-$I$5-$A119+1)))*$C172))</f>
        <v xml:space="preserve"> </v>
      </c>
      <c r="O226" s="186" t="str">
        <f ca="1">IF(O$5-$I$5&lt;$A119-1," ",IF(O$5-$I$5+1&gt;'Primary Inputs Alt'!$C$17,0,(SUM(OFFSET($I$78,0,O$5-$I$5-$A119+1)))*$C172))</f>
        <v xml:space="preserve"> </v>
      </c>
      <c r="P226" s="186" t="str">
        <f ca="1">IF(P$5-$I$5&lt;$A119-1," ",IF(P$5-$I$5+1&gt;'Primary Inputs Alt'!$C$17,0,(SUM(OFFSET($I$78,0,P$5-$I$5-$A119+1)))*$C172))</f>
        <v xml:space="preserve"> </v>
      </c>
      <c r="Q226" s="186" t="str">
        <f ca="1">IF(Q$5-$I$5&lt;$A119-1," ",IF(Q$5-$I$5+1&gt;'Primary Inputs Alt'!$C$17,0,(SUM(OFFSET($I$78,0,Q$5-$I$5-$A119+1)))*$C172))</f>
        <v xml:space="preserve"> </v>
      </c>
      <c r="R226" s="186" t="str">
        <f ca="1">IF(R$5-$I$5&lt;$A119-1," ",IF(R$5-$I$5+1&gt;'Primary Inputs Alt'!$C$17,0,(SUM(OFFSET($I$78,0,R$5-$I$5-$A119+1)))*$C172))</f>
        <v xml:space="preserve"> </v>
      </c>
      <c r="S226" s="186" t="str">
        <f ca="1">IF(S$5-$I$5&lt;$A119-1," ",IF(S$5-$I$5+1&gt;'Primary Inputs Alt'!$C$17,0,(SUM(OFFSET($I$78,0,S$5-$I$5-$A119+1)))*$C172))</f>
        <v xml:space="preserve"> </v>
      </c>
      <c r="T226" s="186" t="str">
        <f ca="1">IF(T$5-$I$5&lt;$A119-1," ",IF(T$5-$I$5+1&gt;'Primary Inputs Alt'!$C$17,0,(SUM(OFFSET($I$78,0,T$5-$I$5-$A119+1)))*$C172))</f>
        <v xml:space="preserve"> </v>
      </c>
      <c r="U226" s="186" t="str">
        <f ca="1">IF(U$5-$I$5&lt;$A119-1," ",IF(U$5-$I$5+1&gt;'Primary Inputs Alt'!$C$17,0,(SUM(OFFSET($I$78,0,U$5-$I$5-$A119+1)))*$C172))</f>
        <v xml:space="preserve"> </v>
      </c>
      <c r="V226" s="186" t="str">
        <f ca="1">IF(V$5-$I$5&lt;$A119-1," ",IF(V$5-$I$5+1&gt;'Primary Inputs Alt'!$C$17,0,(SUM(OFFSET($I$78,0,V$5-$I$5-$A119+1)))*$C172))</f>
        <v xml:space="preserve"> </v>
      </c>
      <c r="W226" s="186" t="str">
        <f ca="1">IF(W$5-$I$5&lt;$A119-1," ",IF(W$5-$I$5+1&gt;'Primary Inputs Alt'!$C$17,0,(SUM(OFFSET($I$78,0,W$5-$I$5-$A119+1)))*$C172))</f>
        <v xml:space="preserve"> </v>
      </c>
      <c r="X226" s="186" t="str">
        <f ca="1">IF(X$5-$I$5&lt;$A119-1," ",IF(X$5-$I$5+1&gt;'Primary Inputs Alt'!$C$17,0,(SUM(OFFSET($I$78,0,X$5-$I$5-$A119+1)))*$C172))</f>
        <v xml:space="preserve"> </v>
      </c>
      <c r="Y226" s="186" t="str">
        <f ca="1">IF(Y$5-$I$5&lt;$A119-1," ",IF(Y$5-$I$5+1&gt;'Primary Inputs Alt'!$C$17,0,(SUM(OFFSET($I$78,0,Y$5-$I$5-$A119+1)))*$C172))</f>
        <v xml:space="preserve"> </v>
      </c>
      <c r="Z226" s="186" t="str">
        <f ca="1">IF(Z$5-$I$5&lt;$A119-1," ",IF(Z$5-$I$5+1&gt;'Primary Inputs Alt'!$C$17,0,(SUM(OFFSET($I$78,0,Z$5-$I$5-$A119+1)))*$C172))</f>
        <v xml:space="preserve"> </v>
      </c>
      <c r="AA226" s="186" t="str">
        <f ca="1">IF(AA$5-$I$5&lt;$A119-1," ",IF(AA$5-$I$5+1&gt;'Primary Inputs Alt'!$C$17,0,(SUM(OFFSET($I$78,0,AA$5-$I$5-$A119+1)))*$C172))</f>
        <v xml:space="preserve"> </v>
      </c>
      <c r="AB226" s="186" t="str">
        <f ca="1">IF(AB$5-$I$5&lt;$A119-1," ",IF(AB$5-$I$5+1&gt;'Primary Inputs Alt'!$C$17,0,(SUM(OFFSET($I$78,0,AB$5-$I$5-$A119+1)))*$C172))</f>
        <v xml:space="preserve"> </v>
      </c>
      <c r="AC226" s="186" t="str">
        <f ca="1">IF(AC$5-$I$5&lt;$A119-1," ",IF(AC$5-$I$5+1&gt;'Primary Inputs Alt'!$C$17,0,(SUM(OFFSET($I$78,0,AC$5-$I$5-$A119+1)))*$C172))</f>
        <v xml:space="preserve"> </v>
      </c>
      <c r="AD226" s="186" t="str">
        <f ca="1">IF(AD$5-$I$5&lt;$A119-1," ",IF(AD$5-$I$5+1&gt;'Primary Inputs Alt'!$C$17,0,(SUM(OFFSET($I$78,0,AD$5-$I$5-$A119+1)))*$C172))</f>
        <v xml:space="preserve"> </v>
      </c>
      <c r="AE226" s="186" t="str">
        <f ca="1">IF(AE$5-$I$5&lt;$A119-1," ",IF(AE$5-$I$5+1&gt;'Primary Inputs Alt'!$C$17,0,(SUM(OFFSET($I$78,0,AE$5-$I$5-$A119+1)))*$C172))</f>
        <v xml:space="preserve"> </v>
      </c>
      <c r="AF226" s="186" t="str">
        <f ca="1">IF(AF$5-$I$5&lt;$A119-1," ",IF(AF$5-$I$5+1&gt;'Primary Inputs Alt'!$C$17,0,(SUM(OFFSET($I$78,0,AF$5-$I$5-$A119+1)))*$C172))</f>
        <v xml:space="preserve"> </v>
      </c>
      <c r="AG226" s="186" t="str">
        <f ca="1">IF(AG$5-$I$5&lt;$A119-1," ",IF(AG$5-$I$5+1&gt;'Primary Inputs Alt'!$C$17,0,(SUM(OFFSET($I$78,0,AG$5-$I$5-$A119+1)))*$C172))</f>
        <v xml:space="preserve"> </v>
      </c>
      <c r="AH226" s="186" t="str">
        <f ca="1">IF(AH$5-$I$5&lt;$A119-1," ",IF(AH$5-$I$5+1&gt;'Primary Inputs Alt'!$C$17,0,(SUM(OFFSET($I$78,0,AH$5-$I$5-$A119+1)))*$C172))</f>
        <v xml:space="preserve"> </v>
      </c>
      <c r="AI226" s="186" t="str">
        <f ca="1">IF(AI$5-$I$5&lt;$A119-1," ",IF(AI$5-$I$5+1&gt;'Primary Inputs Alt'!$C$17,0,(SUM(OFFSET($I$78,0,AI$5-$I$5-$A119+1)))*$C172))</f>
        <v xml:space="preserve"> </v>
      </c>
      <c r="AJ226" s="186" t="str">
        <f ca="1">IF(AJ$5-$I$5&lt;$A119-1," ",IF(AJ$5-$I$5+1&gt;'Primary Inputs Alt'!$C$17,0,(SUM(OFFSET($I$78,0,AJ$5-$I$5-$A119+1)))*$C172))</f>
        <v xml:space="preserve"> </v>
      </c>
      <c r="AK226" s="186" t="str">
        <f ca="1">IF(AK$5-$I$5&lt;$A119-1," ",IF(AK$5-$I$5+1&gt;'Primary Inputs Alt'!$C$17,0,(SUM(OFFSET($I$78,0,AK$5-$I$5-$A119+1)))*$C172))</f>
        <v xml:space="preserve"> </v>
      </c>
      <c r="AL226" s="186" t="str">
        <f ca="1">IF(AL$5-$I$5&lt;$A119-1," ",IF(AL$5-$I$5+1&gt;'Primary Inputs Alt'!$C$17,0,(SUM(OFFSET($I$78,0,AL$5-$I$5-$A119+1)))*$C172))</f>
        <v xml:space="preserve"> </v>
      </c>
      <c r="AM226" s="186" t="str">
        <f ca="1">IF(AM$5-$I$5&lt;$A119-1," ",IF(AM$5-$I$5+1&gt;'Primary Inputs Alt'!$C$17,0,(SUM(OFFSET($I$78,0,AM$5-$I$5-$A119+1)))*$C172))</f>
        <v xml:space="preserve"> </v>
      </c>
      <c r="AN226" s="186" t="str">
        <f ca="1">IF(AN$5-$I$5&lt;$A119-1," ",IF(AN$5-$I$5+1&gt;'Primary Inputs Alt'!$C$17,0,(SUM(OFFSET($I$78,0,AN$5-$I$5-$A119+1)))*$C172))</f>
        <v xml:space="preserve"> </v>
      </c>
      <c r="AO226" s="186" t="str">
        <f ca="1">IF(AO$5-$I$5&lt;$A119-1," ",IF(AO$5-$I$5+1&gt;'Primary Inputs Alt'!$C$17,0,(SUM(OFFSET($I$78,0,AO$5-$I$5-$A119+1)))*$C172))</f>
        <v xml:space="preserve"> </v>
      </c>
      <c r="AP226" s="186" t="str">
        <f ca="1">IF(AP$5-$I$5&lt;$A119-1," ",IF(AP$5-$I$5+1&gt;'Primary Inputs Alt'!$C$17,0,(SUM(OFFSET($I$78,0,AP$5-$I$5-$A119+1)))*$C172))</f>
        <v xml:space="preserve"> </v>
      </c>
      <c r="AQ226" s="186" t="str">
        <f ca="1">IF(AQ$5-$I$5&lt;$A119-1," ",IF(AQ$5-$I$5+1&gt;'Primary Inputs Alt'!$C$17,0,(SUM(OFFSET($I$78,0,AQ$5-$I$5-$A119+1)))*$C172))</f>
        <v xml:space="preserve"> </v>
      </c>
      <c r="AR226" s="186" t="str">
        <f ca="1">IF(AR$5-$I$5&lt;$A119-1," ",IF(AR$5-$I$5+1&gt;'Primary Inputs Alt'!$C$17,0,(SUM(OFFSET($I$78,0,AR$5-$I$5-$A119+1)))*$C172))</f>
        <v xml:space="preserve"> </v>
      </c>
      <c r="AS226" s="186" t="str">
        <f ca="1">IF(AS$5-$I$5&lt;$A119-1," ",IF(AS$5-$I$5+1&gt;'Primary Inputs Alt'!$C$17,0,(SUM(OFFSET($I$78,0,AS$5-$I$5-$A119+1)))*$C172))</f>
        <v xml:space="preserve"> </v>
      </c>
      <c r="AT226" s="186" t="str">
        <f ca="1">IF(AT$5-$I$5&lt;$A119-1," ",IF(AT$5-$I$5+1&gt;'Primary Inputs Alt'!$C$17,0,(SUM(OFFSET($I$78,0,AT$5-$I$5-$A119+1)))*$C172))</f>
        <v xml:space="preserve"> </v>
      </c>
      <c r="AU226" s="186">
        <f ca="1">IF(AU$5-$I$5&lt;$A119-1," ",IF(AU$5-$I$5+1&gt;'Primary Inputs Alt'!$C$17,0,(SUM(OFFSET($I$78,0,AU$5-$I$5-$A119+1)))*$C172))</f>
        <v>0</v>
      </c>
      <c r="AV226" s="186">
        <f ca="1">IF(AV$5-$I$5&lt;$A119-1," ",IF(AV$5-$I$5+1&gt;'Primary Inputs Alt'!$C$17,0,(SUM(OFFSET($I$78,0,AV$5-$I$5-$A119+1)))*$C172))</f>
        <v>0</v>
      </c>
      <c r="AW226" s="186">
        <f ca="1">IF(AW$5-$I$5&lt;$A119-1," ",IF(AW$5-$I$5+1&gt;'Primary Inputs Alt'!$C$17,0,(SUM(OFFSET($I$78,0,AW$5-$I$5-$A119+1)))*$C172))</f>
        <v>0</v>
      </c>
      <c r="AX226" s="186">
        <f ca="1">IF(AX$5-$I$5&lt;$A119-1," ",IF(AX$5-$I$5+1&gt;'Primary Inputs Alt'!$C$17,0,(SUM(OFFSET($I$78,0,AX$5-$I$5-$A119+1)))*$C172))</f>
        <v>0</v>
      </c>
      <c r="AY226" s="186">
        <f ca="1">IF(AY$5-$I$5&lt;$A119-1," ",IF(AY$5-$I$5+1&gt;'Primary Inputs Alt'!$C$17,0,(SUM(OFFSET($I$78,0,AY$5-$I$5-$A119+1)))*$C172))</f>
        <v>0</v>
      </c>
      <c r="AZ226" s="186">
        <f ca="1">IF(AZ$5-$I$5&lt;$A119-1," ",IF(AZ$5-$I$5+1&gt;'Primary Inputs Alt'!$C$17,0,(SUM(OFFSET($I$78,0,AZ$5-$I$5-$A119+1)))*$C172))</f>
        <v>0</v>
      </c>
      <c r="BA226" s="186">
        <f ca="1">IF(BA$5-$I$5&lt;$A119-1," ",IF(BA$5-$I$5+1&gt;'Primary Inputs Alt'!$C$17,0,(SUM(OFFSET($I$78,0,BA$5-$I$5-$A119+1)))*$C172))</f>
        <v>0</v>
      </c>
      <c r="BB226" s="186">
        <f ca="1">IF(BB$5-$I$5&lt;$A119-1," ",IF(BB$5-$I$5+1&gt;'Primary Inputs Alt'!$C$17,0,(SUM(OFFSET($I$78,0,BB$5-$I$5-$A119+1)))*$C172))</f>
        <v>0</v>
      </c>
      <c r="BC226" s="186">
        <f ca="1">IF(BC$5-$I$5&lt;$A119-1," ",IF(BC$5-$I$5+1&gt;'Primary Inputs Alt'!$C$17,0,(SUM(OFFSET($I$78,0,BC$5-$I$5-$A119+1)))*$C172))</f>
        <v>0</v>
      </c>
      <c r="BD226" s="186">
        <f ca="1">IF(BD$5-$I$5&lt;$A119-1," ",IF(BD$5-$I$5+1&gt;'Primary Inputs Alt'!$C$17,0,(SUM(OFFSET($I$78,0,BD$5-$I$5-$A119+1)))*$C172))</f>
        <v>0</v>
      </c>
      <c r="BE226" s="186">
        <f ca="1">IF(BE$5-$I$5&lt;$A119-1," ",IF(BE$5-$I$5+1&gt;'Primary Inputs Alt'!$C$17,0,(SUM(OFFSET($I$78,0,BE$5-$I$5-$A119+1)))*$C172))</f>
        <v>0</v>
      </c>
      <c r="BF226" s="186">
        <f ca="1">IF(BF$5-$I$5&lt;$A119-1," ",IF(BF$5-$I$5+1&gt;'Primary Inputs Alt'!$C$17,0,(SUM(OFFSET($I$78,0,BF$5-$I$5-$A119+1)))*$C172))</f>
        <v>0</v>
      </c>
    </row>
    <row r="227" spans="2:58">
      <c r="B227" s="134" t="s">
        <v>212</v>
      </c>
      <c r="C227" s="134">
        <f t="shared" ca="1" si="7"/>
        <v>0</v>
      </c>
      <c r="I227" s="186" t="str">
        <f ca="1">IF(I$5-$I$5&lt;$A120-1," ",IF(I$5-$I$5+1&gt;'Primary Inputs Alt'!$C$17,0,(SUM(OFFSET($I$78,0,I$5-$I$5-$A120+1)))*$C173))</f>
        <v xml:space="preserve"> </v>
      </c>
      <c r="J227" s="186" t="str">
        <f ca="1">IF(J$5-$I$5&lt;$A120-1," ",IF(J$5-$I$5+1&gt;'Primary Inputs Alt'!$C$17,0,(SUM(OFFSET($I$78,0,J$5-$I$5-$A120+1)))*$C173))</f>
        <v xml:space="preserve"> </v>
      </c>
      <c r="K227" s="186" t="str">
        <f ca="1">IF(K$5-$I$5&lt;$A120-1," ",IF(K$5-$I$5+1&gt;'Primary Inputs Alt'!$C$17,0,(SUM(OFFSET($I$78,0,K$5-$I$5-$A120+1)))*$C173))</f>
        <v xml:space="preserve"> </v>
      </c>
      <c r="L227" s="186" t="str">
        <f ca="1">IF(L$5-$I$5&lt;$A120-1," ",IF(L$5-$I$5+1&gt;'Primary Inputs Alt'!$C$17,0,(SUM(OFFSET($I$78,0,L$5-$I$5-$A120+1)))*$C173))</f>
        <v xml:space="preserve"> </v>
      </c>
      <c r="M227" s="186" t="str">
        <f ca="1">IF(M$5-$I$5&lt;$A120-1," ",IF(M$5-$I$5+1&gt;'Primary Inputs Alt'!$C$17,0,(SUM(OFFSET($I$78,0,M$5-$I$5-$A120+1)))*$C173))</f>
        <v xml:space="preserve"> </v>
      </c>
      <c r="N227" s="186" t="str">
        <f ca="1">IF(N$5-$I$5&lt;$A120-1," ",IF(N$5-$I$5+1&gt;'Primary Inputs Alt'!$C$17,0,(SUM(OFFSET($I$78,0,N$5-$I$5-$A120+1)))*$C173))</f>
        <v xml:space="preserve"> </v>
      </c>
      <c r="O227" s="186" t="str">
        <f ca="1">IF(O$5-$I$5&lt;$A120-1," ",IF(O$5-$I$5+1&gt;'Primary Inputs Alt'!$C$17,0,(SUM(OFFSET($I$78,0,O$5-$I$5-$A120+1)))*$C173))</f>
        <v xml:space="preserve"> </v>
      </c>
      <c r="P227" s="186" t="str">
        <f ca="1">IF(P$5-$I$5&lt;$A120-1," ",IF(P$5-$I$5+1&gt;'Primary Inputs Alt'!$C$17,0,(SUM(OFFSET($I$78,0,P$5-$I$5-$A120+1)))*$C173))</f>
        <v xml:space="preserve"> </v>
      </c>
      <c r="Q227" s="186" t="str">
        <f ca="1">IF(Q$5-$I$5&lt;$A120-1," ",IF(Q$5-$I$5+1&gt;'Primary Inputs Alt'!$C$17,0,(SUM(OFFSET($I$78,0,Q$5-$I$5-$A120+1)))*$C173))</f>
        <v xml:space="preserve"> </v>
      </c>
      <c r="R227" s="186" t="str">
        <f ca="1">IF(R$5-$I$5&lt;$A120-1," ",IF(R$5-$I$5+1&gt;'Primary Inputs Alt'!$C$17,0,(SUM(OFFSET($I$78,0,R$5-$I$5-$A120+1)))*$C173))</f>
        <v xml:space="preserve"> </v>
      </c>
      <c r="S227" s="186" t="str">
        <f ca="1">IF(S$5-$I$5&lt;$A120-1," ",IF(S$5-$I$5+1&gt;'Primary Inputs Alt'!$C$17,0,(SUM(OFFSET($I$78,0,S$5-$I$5-$A120+1)))*$C173))</f>
        <v xml:space="preserve"> </v>
      </c>
      <c r="T227" s="186" t="str">
        <f ca="1">IF(T$5-$I$5&lt;$A120-1," ",IF(T$5-$I$5+1&gt;'Primary Inputs Alt'!$C$17,0,(SUM(OFFSET($I$78,0,T$5-$I$5-$A120+1)))*$C173))</f>
        <v xml:space="preserve"> </v>
      </c>
      <c r="U227" s="186" t="str">
        <f ca="1">IF(U$5-$I$5&lt;$A120-1," ",IF(U$5-$I$5+1&gt;'Primary Inputs Alt'!$C$17,0,(SUM(OFFSET($I$78,0,U$5-$I$5-$A120+1)))*$C173))</f>
        <v xml:space="preserve"> </v>
      </c>
      <c r="V227" s="186" t="str">
        <f ca="1">IF(V$5-$I$5&lt;$A120-1," ",IF(V$5-$I$5+1&gt;'Primary Inputs Alt'!$C$17,0,(SUM(OFFSET($I$78,0,V$5-$I$5-$A120+1)))*$C173))</f>
        <v xml:space="preserve"> </v>
      </c>
      <c r="W227" s="186" t="str">
        <f ca="1">IF(W$5-$I$5&lt;$A120-1," ",IF(W$5-$I$5+1&gt;'Primary Inputs Alt'!$C$17,0,(SUM(OFFSET($I$78,0,W$5-$I$5-$A120+1)))*$C173))</f>
        <v xml:space="preserve"> </v>
      </c>
      <c r="X227" s="186" t="str">
        <f ca="1">IF(X$5-$I$5&lt;$A120-1," ",IF(X$5-$I$5+1&gt;'Primary Inputs Alt'!$C$17,0,(SUM(OFFSET($I$78,0,X$5-$I$5-$A120+1)))*$C173))</f>
        <v xml:space="preserve"> </v>
      </c>
      <c r="Y227" s="186" t="str">
        <f ca="1">IF(Y$5-$I$5&lt;$A120-1," ",IF(Y$5-$I$5+1&gt;'Primary Inputs Alt'!$C$17,0,(SUM(OFFSET($I$78,0,Y$5-$I$5-$A120+1)))*$C173))</f>
        <v xml:space="preserve"> </v>
      </c>
      <c r="Z227" s="186" t="str">
        <f ca="1">IF(Z$5-$I$5&lt;$A120-1," ",IF(Z$5-$I$5+1&gt;'Primary Inputs Alt'!$C$17,0,(SUM(OFFSET($I$78,0,Z$5-$I$5-$A120+1)))*$C173))</f>
        <v xml:space="preserve"> </v>
      </c>
      <c r="AA227" s="186" t="str">
        <f ca="1">IF(AA$5-$I$5&lt;$A120-1," ",IF(AA$5-$I$5+1&gt;'Primary Inputs Alt'!$C$17,0,(SUM(OFFSET($I$78,0,AA$5-$I$5-$A120+1)))*$C173))</f>
        <v xml:space="preserve"> </v>
      </c>
      <c r="AB227" s="186" t="str">
        <f ca="1">IF(AB$5-$I$5&lt;$A120-1," ",IF(AB$5-$I$5+1&gt;'Primary Inputs Alt'!$C$17,0,(SUM(OFFSET($I$78,0,AB$5-$I$5-$A120+1)))*$C173))</f>
        <v xml:space="preserve"> </v>
      </c>
      <c r="AC227" s="186" t="str">
        <f ca="1">IF(AC$5-$I$5&lt;$A120-1," ",IF(AC$5-$I$5+1&gt;'Primary Inputs Alt'!$C$17,0,(SUM(OFFSET($I$78,0,AC$5-$I$5-$A120+1)))*$C173))</f>
        <v xml:space="preserve"> </v>
      </c>
      <c r="AD227" s="186" t="str">
        <f ca="1">IF(AD$5-$I$5&lt;$A120-1," ",IF(AD$5-$I$5+1&gt;'Primary Inputs Alt'!$C$17,0,(SUM(OFFSET($I$78,0,AD$5-$I$5-$A120+1)))*$C173))</f>
        <v xml:space="preserve"> </v>
      </c>
      <c r="AE227" s="186" t="str">
        <f ca="1">IF(AE$5-$I$5&lt;$A120-1," ",IF(AE$5-$I$5+1&gt;'Primary Inputs Alt'!$C$17,0,(SUM(OFFSET($I$78,0,AE$5-$I$5-$A120+1)))*$C173))</f>
        <v xml:space="preserve"> </v>
      </c>
      <c r="AF227" s="186" t="str">
        <f ca="1">IF(AF$5-$I$5&lt;$A120-1," ",IF(AF$5-$I$5+1&gt;'Primary Inputs Alt'!$C$17,0,(SUM(OFFSET($I$78,0,AF$5-$I$5-$A120+1)))*$C173))</f>
        <v xml:space="preserve"> </v>
      </c>
      <c r="AG227" s="186" t="str">
        <f ca="1">IF(AG$5-$I$5&lt;$A120-1," ",IF(AG$5-$I$5+1&gt;'Primary Inputs Alt'!$C$17,0,(SUM(OFFSET($I$78,0,AG$5-$I$5-$A120+1)))*$C173))</f>
        <v xml:space="preserve"> </v>
      </c>
      <c r="AH227" s="186" t="str">
        <f ca="1">IF(AH$5-$I$5&lt;$A120-1," ",IF(AH$5-$I$5+1&gt;'Primary Inputs Alt'!$C$17,0,(SUM(OFFSET($I$78,0,AH$5-$I$5-$A120+1)))*$C173))</f>
        <v xml:space="preserve"> </v>
      </c>
      <c r="AI227" s="186" t="str">
        <f ca="1">IF(AI$5-$I$5&lt;$A120-1," ",IF(AI$5-$I$5+1&gt;'Primary Inputs Alt'!$C$17,0,(SUM(OFFSET($I$78,0,AI$5-$I$5-$A120+1)))*$C173))</f>
        <v xml:space="preserve"> </v>
      </c>
      <c r="AJ227" s="186" t="str">
        <f ca="1">IF(AJ$5-$I$5&lt;$A120-1," ",IF(AJ$5-$I$5+1&gt;'Primary Inputs Alt'!$C$17,0,(SUM(OFFSET($I$78,0,AJ$5-$I$5-$A120+1)))*$C173))</f>
        <v xml:space="preserve"> </v>
      </c>
      <c r="AK227" s="186" t="str">
        <f ca="1">IF(AK$5-$I$5&lt;$A120-1," ",IF(AK$5-$I$5+1&gt;'Primary Inputs Alt'!$C$17,0,(SUM(OFFSET($I$78,0,AK$5-$I$5-$A120+1)))*$C173))</f>
        <v xml:space="preserve"> </v>
      </c>
      <c r="AL227" s="186" t="str">
        <f ca="1">IF(AL$5-$I$5&lt;$A120-1," ",IF(AL$5-$I$5+1&gt;'Primary Inputs Alt'!$C$17,0,(SUM(OFFSET($I$78,0,AL$5-$I$5-$A120+1)))*$C173))</f>
        <v xml:space="preserve"> </v>
      </c>
      <c r="AM227" s="186" t="str">
        <f ca="1">IF(AM$5-$I$5&lt;$A120-1," ",IF(AM$5-$I$5+1&gt;'Primary Inputs Alt'!$C$17,0,(SUM(OFFSET($I$78,0,AM$5-$I$5-$A120+1)))*$C173))</f>
        <v xml:space="preserve"> </v>
      </c>
      <c r="AN227" s="186" t="str">
        <f ca="1">IF(AN$5-$I$5&lt;$A120-1," ",IF(AN$5-$I$5+1&gt;'Primary Inputs Alt'!$C$17,0,(SUM(OFFSET($I$78,0,AN$5-$I$5-$A120+1)))*$C173))</f>
        <v xml:space="preserve"> </v>
      </c>
      <c r="AO227" s="186" t="str">
        <f ca="1">IF(AO$5-$I$5&lt;$A120-1," ",IF(AO$5-$I$5+1&gt;'Primary Inputs Alt'!$C$17,0,(SUM(OFFSET($I$78,0,AO$5-$I$5-$A120+1)))*$C173))</f>
        <v xml:space="preserve"> </v>
      </c>
      <c r="AP227" s="186" t="str">
        <f ca="1">IF(AP$5-$I$5&lt;$A120-1," ",IF(AP$5-$I$5+1&gt;'Primary Inputs Alt'!$C$17,0,(SUM(OFFSET($I$78,0,AP$5-$I$5-$A120+1)))*$C173))</f>
        <v xml:space="preserve"> </v>
      </c>
      <c r="AQ227" s="186" t="str">
        <f ca="1">IF(AQ$5-$I$5&lt;$A120-1," ",IF(AQ$5-$I$5+1&gt;'Primary Inputs Alt'!$C$17,0,(SUM(OFFSET($I$78,0,AQ$5-$I$5-$A120+1)))*$C173))</f>
        <v xml:space="preserve"> </v>
      </c>
      <c r="AR227" s="186" t="str">
        <f ca="1">IF(AR$5-$I$5&lt;$A120-1," ",IF(AR$5-$I$5+1&gt;'Primary Inputs Alt'!$C$17,0,(SUM(OFFSET($I$78,0,AR$5-$I$5-$A120+1)))*$C173))</f>
        <v xml:space="preserve"> </v>
      </c>
      <c r="AS227" s="186" t="str">
        <f ca="1">IF(AS$5-$I$5&lt;$A120-1," ",IF(AS$5-$I$5+1&gt;'Primary Inputs Alt'!$C$17,0,(SUM(OFFSET($I$78,0,AS$5-$I$5-$A120+1)))*$C173))</f>
        <v xml:space="preserve"> </v>
      </c>
      <c r="AT227" s="186" t="str">
        <f ca="1">IF(AT$5-$I$5&lt;$A120-1," ",IF(AT$5-$I$5+1&gt;'Primary Inputs Alt'!$C$17,0,(SUM(OFFSET($I$78,0,AT$5-$I$5-$A120+1)))*$C173))</f>
        <v xml:space="preserve"> </v>
      </c>
      <c r="AU227" s="186" t="str">
        <f ca="1">IF(AU$5-$I$5&lt;$A120-1," ",IF(AU$5-$I$5+1&gt;'Primary Inputs Alt'!$C$17,0,(SUM(OFFSET($I$78,0,AU$5-$I$5-$A120+1)))*$C173))</f>
        <v xml:space="preserve"> </v>
      </c>
      <c r="AV227" s="186">
        <f ca="1">IF(AV$5-$I$5&lt;$A120-1," ",IF(AV$5-$I$5+1&gt;'Primary Inputs Alt'!$C$17,0,(SUM(OFFSET($I$78,0,AV$5-$I$5-$A120+1)))*$C173))</f>
        <v>0</v>
      </c>
      <c r="AW227" s="186">
        <f ca="1">IF(AW$5-$I$5&lt;$A120-1," ",IF(AW$5-$I$5+1&gt;'Primary Inputs Alt'!$C$17,0,(SUM(OFFSET($I$78,0,AW$5-$I$5-$A120+1)))*$C173))</f>
        <v>0</v>
      </c>
      <c r="AX227" s="186">
        <f ca="1">IF(AX$5-$I$5&lt;$A120-1," ",IF(AX$5-$I$5+1&gt;'Primary Inputs Alt'!$C$17,0,(SUM(OFFSET($I$78,0,AX$5-$I$5-$A120+1)))*$C173))</f>
        <v>0</v>
      </c>
      <c r="AY227" s="186">
        <f ca="1">IF(AY$5-$I$5&lt;$A120-1," ",IF(AY$5-$I$5+1&gt;'Primary Inputs Alt'!$C$17,0,(SUM(OFFSET($I$78,0,AY$5-$I$5-$A120+1)))*$C173))</f>
        <v>0</v>
      </c>
      <c r="AZ227" s="186">
        <f ca="1">IF(AZ$5-$I$5&lt;$A120-1," ",IF(AZ$5-$I$5+1&gt;'Primary Inputs Alt'!$C$17,0,(SUM(OFFSET($I$78,0,AZ$5-$I$5-$A120+1)))*$C173))</f>
        <v>0</v>
      </c>
      <c r="BA227" s="186">
        <f ca="1">IF(BA$5-$I$5&lt;$A120-1," ",IF(BA$5-$I$5+1&gt;'Primary Inputs Alt'!$C$17,0,(SUM(OFFSET($I$78,0,BA$5-$I$5-$A120+1)))*$C173))</f>
        <v>0</v>
      </c>
      <c r="BB227" s="186">
        <f ca="1">IF(BB$5-$I$5&lt;$A120-1," ",IF(BB$5-$I$5+1&gt;'Primary Inputs Alt'!$C$17,0,(SUM(OFFSET($I$78,0,BB$5-$I$5-$A120+1)))*$C173))</f>
        <v>0</v>
      </c>
      <c r="BC227" s="186">
        <f ca="1">IF(BC$5-$I$5&lt;$A120-1," ",IF(BC$5-$I$5+1&gt;'Primary Inputs Alt'!$C$17,0,(SUM(OFFSET($I$78,0,BC$5-$I$5-$A120+1)))*$C173))</f>
        <v>0</v>
      </c>
      <c r="BD227" s="186">
        <f ca="1">IF(BD$5-$I$5&lt;$A120-1," ",IF(BD$5-$I$5+1&gt;'Primary Inputs Alt'!$C$17,0,(SUM(OFFSET($I$78,0,BD$5-$I$5-$A120+1)))*$C173))</f>
        <v>0</v>
      </c>
      <c r="BE227" s="186">
        <f ca="1">IF(BE$5-$I$5&lt;$A120-1," ",IF(BE$5-$I$5+1&gt;'Primary Inputs Alt'!$C$17,0,(SUM(OFFSET($I$78,0,BE$5-$I$5-$A120+1)))*$C173))</f>
        <v>0</v>
      </c>
      <c r="BF227" s="186">
        <f ca="1">IF(BF$5-$I$5&lt;$A120-1," ",IF(BF$5-$I$5+1&gt;'Primary Inputs Alt'!$C$17,0,(SUM(OFFSET($I$78,0,BF$5-$I$5-$A120+1)))*$C173))</f>
        <v>0</v>
      </c>
    </row>
    <row r="228" spans="2:58">
      <c r="B228" s="134" t="s">
        <v>213</v>
      </c>
      <c r="C228" s="134">
        <f t="shared" ca="1" si="7"/>
        <v>0</v>
      </c>
      <c r="I228" s="186" t="str">
        <f ca="1">IF(I$5-$I$5&lt;$A121-1," ",IF(I$5-$I$5+1&gt;'Primary Inputs Alt'!$C$17,0,(SUM(OFFSET($I$78,0,I$5-$I$5-$A121+1)))*$C174))</f>
        <v xml:space="preserve"> </v>
      </c>
      <c r="J228" s="186" t="str">
        <f ca="1">IF(J$5-$I$5&lt;$A121-1," ",IF(J$5-$I$5+1&gt;'Primary Inputs Alt'!$C$17,0,(SUM(OFFSET($I$78,0,J$5-$I$5-$A121+1)))*$C174))</f>
        <v xml:space="preserve"> </v>
      </c>
      <c r="K228" s="186" t="str">
        <f ca="1">IF(K$5-$I$5&lt;$A121-1," ",IF(K$5-$I$5+1&gt;'Primary Inputs Alt'!$C$17,0,(SUM(OFFSET($I$78,0,K$5-$I$5-$A121+1)))*$C174))</f>
        <v xml:space="preserve"> </v>
      </c>
      <c r="L228" s="186" t="str">
        <f ca="1">IF(L$5-$I$5&lt;$A121-1," ",IF(L$5-$I$5+1&gt;'Primary Inputs Alt'!$C$17,0,(SUM(OFFSET($I$78,0,L$5-$I$5-$A121+1)))*$C174))</f>
        <v xml:space="preserve"> </v>
      </c>
      <c r="M228" s="186" t="str">
        <f ca="1">IF(M$5-$I$5&lt;$A121-1," ",IF(M$5-$I$5+1&gt;'Primary Inputs Alt'!$C$17,0,(SUM(OFFSET($I$78,0,M$5-$I$5-$A121+1)))*$C174))</f>
        <v xml:space="preserve"> </v>
      </c>
      <c r="N228" s="186" t="str">
        <f ca="1">IF(N$5-$I$5&lt;$A121-1," ",IF(N$5-$I$5+1&gt;'Primary Inputs Alt'!$C$17,0,(SUM(OFFSET($I$78,0,N$5-$I$5-$A121+1)))*$C174))</f>
        <v xml:space="preserve"> </v>
      </c>
      <c r="O228" s="186" t="str">
        <f ca="1">IF(O$5-$I$5&lt;$A121-1," ",IF(O$5-$I$5+1&gt;'Primary Inputs Alt'!$C$17,0,(SUM(OFFSET($I$78,0,O$5-$I$5-$A121+1)))*$C174))</f>
        <v xml:space="preserve"> </v>
      </c>
      <c r="P228" s="186" t="str">
        <f ca="1">IF(P$5-$I$5&lt;$A121-1," ",IF(P$5-$I$5+1&gt;'Primary Inputs Alt'!$C$17,0,(SUM(OFFSET($I$78,0,P$5-$I$5-$A121+1)))*$C174))</f>
        <v xml:space="preserve"> </v>
      </c>
      <c r="Q228" s="186" t="str">
        <f ca="1">IF(Q$5-$I$5&lt;$A121-1," ",IF(Q$5-$I$5+1&gt;'Primary Inputs Alt'!$C$17,0,(SUM(OFFSET($I$78,0,Q$5-$I$5-$A121+1)))*$C174))</f>
        <v xml:space="preserve"> </v>
      </c>
      <c r="R228" s="186" t="str">
        <f ca="1">IF(R$5-$I$5&lt;$A121-1," ",IF(R$5-$I$5+1&gt;'Primary Inputs Alt'!$C$17,0,(SUM(OFFSET($I$78,0,R$5-$I$5-$A121+1)))*$C174))</f>
        <v xml:space="preserve"> </v>
      </c>
      <c r="S228" s="186" t="str">
        <f ca="1">IF(S$5-$I$5&lt;$A121-1," ",IF(S$5-$I$5+1&gt;'Primary Inputs Alt'!$C$17,0,(SUM(OFFSET($I$78,0,S$5-$I$5-$A121+1)))*$C174))</f>
        <v xml:space="preserve"> </v>
      </c>
      <c r="T228" s="186" t="str">
        <f ca="1">IF(T$5-$I$5&lt;$A121-1," ",IF(T$5-$I$5+1&gt;'Primary Inputs Alt'!$C$17,0,(SUM(OFFSET($I$78,0,T$5-$I$5-$A121+1)))*$C174))</f>
        <v xml:space="preserve"> </v>
      </c>
      <c r="U228" s="186" t="str">
        <f ca="1">IF(U$5-$I$5&lt;$A121-1," ",IF(U$5-$I$5+1&gt;'Primary Inputs Alt'!$C$17,0,(SUM(OFFSET($I$78,0,U$5-$I$5-$A121+1)))*$C174))</f>
        <v xml:space="preserve"> </v>
      </c>
      <c r="V228" s="186" t="str">
        <f ca="1">IF(V$5-$I$5&lt;$A121-1," ",IF(V$5-$I$5+1&gt;'Primary Inputs Alt'!$C$17,0,(SUM(OFFSET($I$78,0,V$5-$I$5-$A121+1)))*$C174))</f>
        <v xml:space="preserve"> </v>
      </c>
      <c r="W228" s="186" t="str">
        <f ca="1">IF(W$5-$I$5&lt;$A121-1," ",IF(W$5-$I$5+1&gt;'Primary Inputs Alt'!$C$17,0,(SUM(OFFSET($I$78,0,W$5-$I$5-$A121+1)))*$C174))</f>
        <v xml:space="preserve"> </v>
      </c>
      <c r="X228" s="186" t="str">
        <f ca="1">IF(X$5-$I$5&lt;$A121-1," ",IF(X$5-$I$5+1&gt;'Primary Inputs Alt'!$C$17,0,(SUM(OFFSET($I$78,0,X$5-$I$5-$A121+1)))*$C174))</f>
        <v xml:space="preserve"> </v>
      </c>
      <c r="Y228" s="186" t="str">
        <f ca="1">IF(Y$5-$I$5&lt;$A121-1," ",IF(Y$5-$I$5+1&gt;'Primary Inputs Alt'!$C$17,0,(SUM(OFFSET($I$78,0,Y$5-$I$5-$A121+1)))*$C174))</f>
        <v xml:space="preserve"> </v>
      </c>
      <c r="Z228" s="186" t="str">
        <f ca="1">IF(Z$5-$I$5&lt;$A121-1," ",IF(Z$5-$I$5+1&gt;'Primary Inputs Alt'!$C$17,0,(SUM(OFFSET($I$78,0,Z$5-$I$5-$A121+1)))*$C174))</f>
        <v xml:space="preserve"> </v>
      </c>
      <c r="AA228" s="186" t="str">
        <f ca="1">IF(AA$5-$I$5&lt;$A121-1," ",IF(AA$5-$I$5+1&gt;'Primary Inputs Alt'!$C$17,0,(SUM(OFFSET($I$78,0,AA$5-$I$5-$A121+1)))*$C174))</f>
        <v xml:space="preserve"> </v>
      </c>
      <c r="AB228" s="186" t="str">
        <f ca="1">IF(AB$5-$I$5&lt;$A121-1," ",IF(AB$5-$I$5+1&gt;'Primary Inputs Alt'!$C$17,0,(SUM(OFFSET($I$78,0,AB$5-$I$5-$A121+1)))*$C174))</f>
        <v xml:space="preserve"> </v>
      </c>
      <c r="AC228" s="186" t="str">
        <f ca="1">IF(AC$5-$I$5&lt;$A121-1," ",IF(AC$5-$I$5+1&gt;'Primary Inputs Alt'!$C$17,0,(SUM(OFFSET($I$78,0,AC$5-$I$5-$A121+1)))*$C174))</f>
        <v xml:space="preserve"> </v>
      </c>
      <c r="AD228" s="186" t="str">
        <f ca="1">IF(AD$5-$I$5&lt;$A121-1," ",IF(AD$5-$I$5+1&gt;'Primary Inputs Alt'!$C$17,0,(SUM(OFFSET($I$78,0,AD$5-$I$5-$A121+1)))*$C174))</f>
        <v xml:space="preserve"> </v>
      </c>
      <c r="AE228" s="186" t="str">
        <f ca="1">IF(AE$5-$I$5&lt;$A121-1," ",IF(AE$5-$I$5+1&gt;'Primary Inputs Alt'!$C$17,0,(SUM(OFFSET($I$78,0,AE$5-$I$5-$A121+1)))*$C174))</f>
        <v xml:space="preserve"> </v>
      </c>
      <c r="AF228" s="186" t="str">
        <f ca="1">IF(AF$5-$I$5&lt;$A121-1," ",IF(AF$5-$I$5+1&gt;'Primary Inputs Alt'!$C$17,0,(SUM(OFFSET($I$78,0,AF$5-$I$5-$A121+1)))*$C174))</f>
        <v xml:space="preserve"> </v>
      </c>
      <c r="AG228" s="186" t="str">
        <f ca="1">IF(AG$5-$I$5&lt;$A121-1," ",IF(AG$5-$I$5+1&gt;'Primary Inputs Alt'!$C$17,0,(SUM(OFFSET($I$78,0,AG$5-$I$5-$A121+1)))*$C174))</f>
        <v xml:space="preserve"> </v>
      </c>
      <c r="AH228" s="186" t="str">
        <f ca="1">IF(AH$5-$I$5&lt;$A121-1," ",IF(AH$5-$I$5+1&gt;'Primary Inputs Alt'!$C$17,0,(SUM(OFFSET($I$78,0,AH$5-$I$5-$A121+1)))*$C174))</f>
        <v xml:space="preserve"> </v>
      </c>
      <c r="AI228" s="186" t="str">
        <f ca="1">IF(AI$5-$I$5&lt;$A121-1," ",IF(AI$5-$I$5+1&gt;'Primary Inputs Alt'!$C$17,0,(SUM(OFFSET($I$78,0,AI$5-$I$5-$A121+1)))*$C174))</f>
        <v xml:space="preserve"> </v>
      </c>
      <c r="AJ228" s="186" t="str">
        <f ca="1">IF(AJ$5-$I$5&lt;$A121-1," ",IF(AJ$5-$I$5+1&gt;'Primary Inputs Alt'!$C$17,0,(SUM(OFFSET($I$78,0,AJ$5-$I$5-$A121+1)))*$C174))</f>
        <v xml:space="preserve"> </v>
      </c>
      <c r="AK228" s="186" t="str">
        <f ca="1">IF(AK$5-$I$5&lt;$A121-1," ",IF(AK$5-$I$5+1&gt;'Primary Inputs Alt'!$C$17,0,(SUM(OFFSET($I$78,0,AK$5-$I$5-$A121+1)))*$C174))</f>
        <v xml:space="preserve"> </v>
      </c>
      <c r="AL228" s="186" t="str">
        <f ca="1">IF(AL$5-$I$5&lt;$A121-1," ",IF(AL$5-$I$5+1&gt;'Primary Inputs Alt'!$C$17,0,(SUM(OFFSET($I$78,0,AL$5-$I$5-$A121+1)))*$C174))</f>
        <v xml:space="preserve"> </v>
      </c>
      <c r="AM228" s="186" t="str">
        <f ca="1">IF(AM$5-$I$5&lt;$A121-1," ",IF(AM$5-$I$5+1&gt;'Primary Inputs Alt'!$C$17,0,(SUM(OFFSET($I$78,0,AM$5-$I$5-$A121+1)))*$C174))</f>
        <v xml:space="preserve"> </v>
      </c>
      <c r="AN228" s="186" t="str">
        <f ca="1">IF(AN$5-$I$5&lt;$A121-1," ",IF(AN$5-$I$5+1&gt;'Primary Inputs Alt'!$C$17,0,(SUM(OFFSET($I$78,0,AN$5-$I$5-$A121+1)))*$C174))</f>
        <v xml:space="preserve"> </v>
      </c>
      <c r="AO228" s="186" t="str">
        <f ca="1">IF(AO$5-$I$5&lt;$A121-1," ",IF(AO$5-$I$5+1&gt;'Primary Inputs Alt'!$C$17,0,(SUM(OFFSET($I$78,0,AO$5-$I$5-$A121+1)))*$C174))</f>
        <v xml:space="preserve"> </v>
      </c>
      <c r="AP228" s="186" t="str">
        <f ca="1">IF(AP$5-$I$5&lt;$A121-1," ",IF(AP$5-$I$5+1&gt;'Primary Inputs Alt'!$C$17,0,(SUM(OFFSET($I$78,0,AP$5-$I$5-$A121+1)))*$C174))</f>
        <v xml:space="preserve"> </v>
      </c>
      <c r="AQ228" s="186" t="str">
        <f ca="1">IF(AQ$5-$I$5&lt;$A121-1," ",IF(AQ$5-$I$5+1&gt;'Primary Inputs Alt'!$C$17,0,(SUM(OFFSET($I$78,0,AQ$5-$I$5-$A121+1)))*$C174))</f>
        <v xml:space="preserve"> </v>
      </c>
      <c r="AR228" s="186" t="str">
        <f ca="1">IF(AR$5-$I$5&lt;$A121-1," ",IF(AR$5-$I$5+1&gt;'Primary Inputs Alt'!$C$17,0,(SUM(OFFSET($I$78,0,AR$5-$I$5-$A121+1)))*$C174))</f>
        <v xml:space="preserve"> </v>
      </c>
      <c r="AS228" s="186" t="str">
        <f ca="1">IF(AS$5-$I$5&lt;$A121-1," ",IF(AS$5-$I$5+1&gt;'Primary Inputs Alt'!$C$17,0,(SUM(OFFSET($I$78,0,AS$5-$I$5-$A121+1)))*$C174))</f>
        <v xml:space="preserve"> </v>
      </c>
      <c r="AT228" s="186" t="str">
        <f ca="1">IF(AT$5-$I$5&lt;$A121-1," ",IF(AT$5-$I$5+1&gt;'Primary Inputs Alt'!$C$17,0,(SUM(OFFSET($I$78,0,AT$5-$I$5-$A121+1)))*$C174))</f>
        <v xml:space="preserve"> </v>
      </c>
      <c r="AU228" s="186" t="str">
        <f ca="1">IF(AU$5-$I$5&lt;$A121-1," ",IF(AU$5-$I$5+1&gt;'Primary Inputs Alt'!$C$17,0,(SUM(OFFSET($I$78,0,AU$5-$I$5-$A121+1)))*$C174))</f>
        <v xml:space="preserve"> </v>
      </c>
      <c r="AV228" s="186" t="str">
        <f ca="1">IF(AV$5-$I$5&lt;$A121-1," ",IF(AV$5-$I$5+1&gt;'Primary Inputs Alt'!$C$17,0,(SUM(OFFSET($I$78,0,AV$5-$I$5-$A121+1)))*$C174))</f>
        <v xml:space="preserve"> </v>
      </c>
      <c r="AW228" s="186">
        <f ca="1">IF(AW$5-$I$5&lt;$A121-1," ",IF(AW$5-$I$5+1&gt;'Primary Inputs Alt'!$C$17,0,(SUM(OFFSET($I$78,0,AW$5-$I$5-$A121+1)))*$C174))</f>
        <v>0</v>
      </c>
      <c r="AX228" s="186">
        <f ca="1">IF(AX$5-$I$5&lt;$A121-1," ",IF(AX$5-$I$5+1&gt;'Primary Inputs Alt'!$C$17,0,(SUM(OFFSET($I$78,0,AX$5-$I$5-$A121+1)))*$C174))</f>
        <v>0</v>
      </c>
      <c r="AY228" s="186">
        <f ca="1">IF(AY$5-$I$5&lt;$A121-1," ",IF(AY$5-$I$5+1&gt;'Primary Inputs Alt'!$C$17,0,(SUM(OFFSET($I$78,0,AY$5-$I$5-$A121+1)))*$C174))</f>
        <v>0</v>
      </c>
      <c r="AZ228" s="186">
        <f ca="1">IF(AZ$5-$I$5&lt;$A121-1," ",IF(AZ$5-$I$5+1&gt;'Primary Inputs Alt'!$C$17,0,(SUM(OFFSET($I$78,0,AZ$5-$I$5-$A121+1)))*$C174))</f>
        <v>0</v>
      </c>
      <c r="BA228" s="186">
        <f ca="1">IF(BA$5-$I$5&lt;$A121-1," ",IF(BA$5-$I$5+1&gt;'Primary Inputs Alt'!$C$17,0,(SUM(OFFSET($I$78,0,BA$5-$I$5-$A121+1)))*$C174))</f>
        <v>0</v>
      </c>
      <c r="BB228" s="186">
        <f ca="1">IF(BB$5-$I$5&lt;$A121-1," ",IF(BB$5-$I$5+1&gt;'Primary Inputs Alt'!$C$17,0,(SUM(OFFSET($I$78,0,BB$5-$I$5-$A121+1)))*$C174))</f>
        <v>0</v>
      </c>
      <c r="BC228" s="186">
        <f ca="1">IF(BC$5-$I$5&lt;$A121-1," ",IF(BC$5-$I$5+1&gt;'Primary Inputs Alt'!$C$17,0,(SUM(OFFSET($I$78,0,BC$5-$I$5-$A121+1)))*$C174))</f>
        <v>0</v>
      </c>
      <c r="BD228" s="186">
        <f ca="1">IF(BD$5-$I$5&lt;$A121-1," ",IF(BD$5-$I$5+1&gt;'Primary Inputs Alt'!$C$17,0,(SUM(OFFSET($I$78,0,BD$5-$I$5-$A121+1)))*$C174))</f>
        <v>0</v>
      </c>
      <c r="BE228" s="186">
        <f ca="1">IF(BE$5-$I$5&lt;$A121-1," ",IF(BE$5-$I$5+1&gt;'Primary Inputs Alt'!$C$17,0,(SUM(OFFSET($I$78,0,BE$5-$I$5-$A121+1)))*$C174))</f>
        <v>0</v>
      </c>
      <c r="BF228" s="186">
        <f ca="1">IF(BF$5-$I$5&lt;$A121-1," ",IF(BF$5-$I$5+1&gt;'Primary Inputs Alt'!$C$17,0,(SUM(OFFSET($I$78,0,BF$5-$I$5-$A121+1)))*$C174))</f>
        <v>0</v>
      </c>
    </row>
    <row r="229" spans="2:58">
      <c r="B229" s="134" t="s">
        <v>214</v>
      </c>
      <c r="C229" s="134">
        <f t="shared" ca="1" si="7"/>
        <v>0</v>
      </c>
      <c r="I229" s="186" t="str">
        <f ca="1">IF(I$5-$I$5&lt;$A122-1," ",IF(I$5-$I$5+1&gt;'Primary Inputs Alt'!$C$17,0,(SUM(OFFSET($I$78,0,I$5-$I$5-$A122+1)))*$C175))</f>
        <v xml:space="preserve"> </v>
      </c>
      <c r="J229" s="186" t="str">
        <f ca="1">IF(J$5-$I$5&lt;$A122-1," ",IF(J$5-$I$5+1&gt;'Primary Inputs Alt'!$C$17,0,(SUM(OFFSET($I$78,0,J$5-$I$5-$A122+1)))*$C175))</f>
        <v xml:space="preserve"> </v>
      </c>
      <c r="K229" s="186" t="str">
        <f ca="1">IF(K$5-$I$5&lt;$A122-1," ",IF(K$5-$I$5+1&gt;'Primary Inputs Alt'!$C$17,0,(SUM(OFFSET($I$78,0,K$5-$I$5-$A122+1)))*$C175))</f>
        <v xml:space="preserve"> </v>
      </c>
      <c r="L229" s="186" t="str">
        <f ca="1">IF(L$5-$I$5&lt;$A122-1," ",IF(L$5-$I$5+1&gt;'Primary Inputs Alt'!$C$17,0,(SUM(OFFSET($I$78,0,L$5-$I$5-$A122+1)))*$C175))</f>
        <v xml:space="preserve"> </v>
      </c>
      <c r="M229" s="186" t="str">
        <f ca="1">IF(M$5-$I$5&lt;$A122-1," ",IF(M$5-$I$5+1&gt;'Primary Inputs Alt'!$C$17,0,(SUM(OFFSET($I$78,0,M$5-$I$5-$A122+1)))*$C175))</f>
        <v xml:space="preserve"> </v>
      </c>
      <c r="N229" s="186" t="str">
        <f ca="1">IF(N$5-$I$5&lt;$A122-1," ",IF(N$5-$I$5+1&gt;'Primary Inputs Alt'!$C$17,0,(SUM(OFFSET($I$78,0,N$5-$I$5-$A122+1)))*$C175))</f>
        <v xml:space="preserve"> </v>
      </c>
      <c r="O229" s="186" t="str">
        <f ca="1">IF(O$5-$I$5&lt;$A122-1," ",IF(O$5-$I$5+1&gt;'Primary Inputs Alt'!$C$17,0,(SUM(OFFSET($I$78,0,O$5-$I$5-$A122+1)))*$C175))</f>
        <v xml:space="preserve"> </v>
      </c>
      <c r="P229" s="186" t="str">
        <f ca="1">IF(P$5-$I$5&lt;$A122-1," ",IF(P$5-$I$5+1&gt;'Primary Inputs Alt'!$C$17,0,(SUM(OFFSET($I$78,0,P$5-$I$5-$A122+1)))*$C175))</f>
        <v xml:space="preserve"> </v>
      </c>
      <c r="Q229" s="186" t="str">
        <f ca="1">IF(Q$5-$I$5&lt;$A122-1," ",IF(Q$5-$I$5+1&gt;'Primary Inputs Alt'!$C$17,0,(SUM(OFFSET($I$78,0,Q$5-$I$5-$A122+1)))*$C175))</f>
        <v xml:space="preserve"> </v>
      </c>
      <c r="R229" s="186" t="str">
        <f ca="1">IF(R$5-$I$5&lt;$A122-1," ",IF(R$5-$I$5+1&gt;'Primary Inputs Alt'!$C$17,0,(SUM(OFFSET($I$78,0,R$5-$I$5-$A122+1)))*$C175))</f>
        <v xml:space="preserve"> </v>
      </c>
      <c r="S229" s="186" t="str">
        <f ca="1">IF(S$5-$I$5&lt;$A122-1," ",IF(S$5-$I$5+1&gt;'Primary Inputs Alt'!$C$17,0,(SUM(OFFSET($I$78,0,S$5-$I$5-$A122+1)))*$C175))</f>
        <v xml:space="preserve"> </v>
      </c>
      <c r="T229" s="186" t="str">
        <f ca="1">IF(T$5-$I$5&lt;$A122-1," ",IF(T$5-$I$5+1&gt;'Primary Inputs Alt'!$C$17,0,(SUM(OFFSET($I$78,0,T$5-$I$5-$A122+1)))*$C175))</f>
        <v xml:space="preserve"> </v>
      </c>
      <c r="U229" s="186" t="str">
        <f ca="1">IF(U$5-$I$5&lt;$A122-1," ",IF(U$5-$I$5+1&gt;'Primary Inputs Alt'!$C$17,0,(SUM(OFFSET($I$78,0,U$5-$I$5-$A122+1)))*$C175))</f>
        <v xml:space="preserve"> </v>
      </c>
      <c r="V229" s="186" t="str">
        <f ca="1">IF(V$5-$I$5&lt;$A122-1," ",IF(V$5-$I$5+1&gt;'Primary Inputs Alt'!$C$17,0,(SUM(OFFSET($I$78,0,V$5-$I$5-$A122+1)))*$C175))</f>
        <v xml:space="preserve"> </v>
      </c>
      <c r="W229" s="186" t="str">
        <f ca="1">IF(W$5-$I$5&lt;$A122-1," ",IF(W$5-$I$5+1&gt;'Primary Inputs Alt'!$C$17,0,(SUM(OFFSET($I$78,0,W$5-$I$5-$A122+1)))*$C175))</f>
        <v xml:space="preserve"> </v>
      </c>
      <c r="X229" s="186" t="str">
        <f ca="1">IF(X$5-$I$5&lt;$A122-1," ",IF(X$5-$I$5+1&gt;'Primary Inputs Alt'!$C$17,0,(SUM(OFFSET($I$78,0,X$5-$I$5-$A122+1)))*$C175))</f>
        <v xml:space="preserve"> </v>
      </c>
      <c r="Y229" s="186" t="str">
        <f ca="1">IF(Y$5-$I$5&lt;$A122-1," ",IF(Y$5-$I$5+1&gt;'Primary Inputs Alt'!$C$17,0,(SUM(OFFSET($I$78,0,Y$5-$I$5-$A122+1)))*$C175))</f>
        <v xml:space="preserve"> </v>
      </c>
      <c r="Z229" s="186" t="str">
        <f ca="1">IF(Z$5-$I$5&lt;$A122-1," ",IF(Z$5-$I$5+1&gt;'Primary Inputs Alt'!$C$17,0,(SUM(OFFSET($I$78,0,Z$5-$I$5-$A122+1)))*$C175))</f>
        <v xml:space="preserve"> </v>
      </c>
      <c r="AA229" s="186" t="str">
        <f ca="1">IF(AA$5-$I$5&lt;$A122-1," ",IF(AA$5-$I$5+1&gt;'Primary Inputs Alt'!$C$17,0,(SUM(OFFSET($I$78,0,AA$5-$I$5-$A122+1)))*$C175))</f>
        <v xml:space="preserve"> </v>
      </c>
      <c r="AB229" s="186" t="str">
        <f ca="1">IF(AB$5-$I$5&lt;$A122-1," ",IF(AB$5-$I$5+1&gt;'Primary Inputs Alt'!$C$17,0,(SUM(OFFSET($I$78,0,AB$5-$I$5-$A122+1)))*$C175))</f>
        <v xml:space="preserve"> </v>
      </c>
      <c r="AC229" s="186" t="str">
        <f ca="1">IF(AC$5-$I$5&lt;$A122-1," ",IF(AC$5-$I$5+1&gt;'Primary Inputs Alt'!$C$17,0,(SUM(OFFSET($I$78,0,AC$5-$I$5-$A122+1)))*$C175))</f>
        <v xml:space="preserve"> </v>
      </c>
      <c r="AD229" s="186" t="str">
        <f ca="1">IF(AD$5-$I$5&lt;$A122-1," ",IF(AD$5-$I$5+1&gt;'Primary Inputs Alt'!$C$17,0,(SUM(OFFSET($I$78,0,AD$5-$I$5-$A122+1)))*$C175))</f>
        <v xml:space="preserve"> </v>
      </c>
      <c r="AE229" s="186" t="str">
        <f ca="1">IF(AE$5-$I$5&lt;$A122-1," ",IF(AE$5-$I$5+1&gt;'Primary Inputs Alt'!$C$17,0,(SUM(OFFSET($I$78,0,AE$5-$I$5-$A122+1)))*$C175))</f>
        <v xml:space="preserve"> </v>
      </c>
      <c r="AF229" s="186" t="str">
        <f ca="1">IF(AF$5-$I$5&lt;$A122-1," ",IF(AF$5-$I$5+1&gt;'Primary Inputs Alt'!$C$17,0,(SUM(OFFSET($I$78,0,AF$5-$I$5-$A122+1)))*$C175))</f>
        <v xml:space="preserve"> </v>
      </c>
      <c r="AG229" s="186" t="str">
        <f ca="1">IF(AG$5-$I$5&lt;$A122-1," ",IF(AG$5-$I$5+1&gt;'Primary Inputs Alt'!$C$17,0,(SUM(OFFSET($I$78,0,AG$5-$I$5-$A122+1)))*$C175))</f>
        <v xml:space="preserve"> </v>
      </c>
      <c r="AH229" s="186" t="str">
        <f ca="1">IF(AH$5-$I$5&lt;$A122-1," ",IF(AH$5-$I$5+1&gt;'Primary Inputs Alt'!$C$17,0,(SUM(OFFSET($I$78,0,AH$5-$I$5-$A122+1)))*$C175))</f>
        <v xml:space="preserve"> </v>
      </c>
      <c r="AI229" s="186" t="str">
        <f ca="1">IF(AI$5-$I$5&lt;$A122-1," ",IF(AI$5-$I$5+1&gt;'Primary Inputs Alt'!$C$17,0,(SUM(OFFSET($I$78,0,AI$5-$I$5-$A122+1)))*$C175))</f>
        <v xml:space="preserve"> </v>
      </c>
      <c r="AJ229" s="186" t="str">
        <f ca="1">IF(AJ$5-$I$5&lt;$A122-1," ",IF(AJ$5-$I$5+1&gt;'Primary Inputs Alt'!$C$17,0,(SUM(OFFSET($I$78,0,AJ$5-$I$5-$A122+1)))*$C175))</f>
        <v xml:space="preserve"> </v>
      </c>
      <c r="AK229" s="186" t="str">
        <f ca="1">IF(AK$5-$I$5&lt;$A122-1," ",IF(AK$5-$I$5+1&gt;'Primary Inputs Alt'!$C$17,0,(SUM(OFFSET($I$78,0,AK$5-$I$5-$A122+1)))*$C175))</f>
        <v xml:space="preserve"> </v>
      </c>
      <c r="AL229" s="186" t="str">
        <f ca="1">IF(AL$5-$I$5&lt;$A122-1," ",IF(AL$5-$I$5+1&gt;'Primary Inputs Alt'!$C$17,0,(SUM(OFFSET($I$78,0,AL$5-$I$5-$A122+1)))*$C175))</f>
        <v xml:space="preserve"> </v>
      </c>
      <c r="AM229" s="186" t="str">
        <f ca="1">IF(AM$5-$I$5&lt;$A122-1," ",IF(AM$5-$I$5+1&gt;'Primary Inputs Alt'!$C$17,0,(SUM(OFFSET($I$78,0,AM$5-$I$5-$A122+1)))*$C175))</f>
        <v xml:space="preserve"> </v>
      </c>
      <c r="AN229" s="186" t="str">
        <f ca="1">IF(AN$5-$I$5&lt;$A122-1," ",IF(AN$5-$I$5+1&gt;'Primary Inputs Alt'!$C$17,0,(SUM(OFFSET($I$78,0,AN$5-$I$5-$A122+1)))*$C175))</f>
        <v xml:space="preserve"> </v>
      </c>
      <c r="AO229" s="186" t="str">
        <f ca="1">IF(AO$5-$I$5&lt;$A122-1," ",IF(AO$5-$I$5+1&gt;'Primary Inputs Alt'!$C$17,0,(SUM(OFFSET($I$78,0,AO$5-$I$5-$A122+1)))*$C175))</f>
        <v xml:space="preserve"> </v>
      </c>
      <c r="AP229" s="186" t="str">
        <f ca="1">IF(AP$5-$I$5&lt;$A122-1," ",IF(AP$5-$I$5+1&gt;'Primary Inputs Alt'!$C$17,0,(SUM(OFFSET($I$78,0,AP$5-$I$5-$A122+1)))*$C175))</f>
        <v xml:space="preserve"> </v>
      </c>
      <c r="AQ229" s="186" t="str">
        <f ca="1">IF(AQ$5-$I$5&lt;$A122-1," ",IF(AQ$5-$I$5+1&gt;'Primary Inputs Alt'!$C$17,0,(SUM(OFFSET($I$78,0,AQ$5-$I$5-$A122+1)))*$C175))</f>
        <v xml:space="preserve"> </v>
      </c>
      <c r="AR229" s="186" t="str">
        <f ca="1">IF(AR$5-$I$5&lt;$A122-1," ",IF(AR$5-$I$5+1&gt;'Primary Inputs Alt'!$C$17,0,(SUM(OFFSET($I$78,0,AR$5-$I$5-$A122+1)))*$C175))</f>
        <v xml:space="preserve"> </v>
      </c>
      <c r="AS229" s="186" t="str">
        <f ca="1">IF(AS$5-$I$5&lt;$A122-1," ",IF(AS$5-$I$5+1&gt;'Primary Inputs Alt'!$C$17,0,(SUM(OFFSET($I$78,0,AS$5-$I$5-$A122+1)))*$C175))</f>
        <v xml:space="preserve"> </v>
      </c>
      <c r="AT229" s="186" t="str">
        <f ca="1">IF(AT$5-$I$5&lt;$A122-1," ",IF(AT$5-$I$5+1&gt;'Primary Inputs Alt'!$C$17,0,(SUM(OFFSET($I$78,0,AT$5-$I$5-$A122+1)))*$C175))</f>
        <v xml:space="preserve"> </v>
      </c>
      <c r="AU229" s="186" t="str">
        <f ca="1">IF(AU$5-$I$5&lt;$A122-1," ",IF(AU$5-$I$5+1&gt;'Primary Inputs Alt'!$C$17,0,(SUM(OFFSET($I$78,0,AU$5-$I$5-$A122+1)))*$C175))</f>
        <v xml:space="preserve"> </v>
      </c>
      <c r="AV229" s="186" t="str">
        <f ca="1">IF(AV$5-$I$5&lt;$A122-1," ",IF(AV$5-$I$5+1&gt;'Primary Inputs Alt'!$C$17,0,(SUM(OFFSET($I$78,0,AV$5-$I$5-$A122+1)))*$C175))</f>
        <v xml:space="preserve"> </v>
      </c>
      <c r="AW229" s="186" t="str">
        <f ca="1">IF(AW$5-$I$5&lt;$A122-1," ",IF(AW$5-$I$5+1&gt;'Primary Inputs Alt'!$C$17,0,(SUM(OFFSET($I$78,0,AW$5-$I$5-$A122+1)))*$C175))</f>
        <v xml:space="preserve"> </v>
      </c>
      <c r="AX229" s="186">
        <f ca="1">IF(AX$5-$I$5&lt;$A122-1," ",IF(AX$5-$I$5+1&gt;'Primary Inputs Alt'!$C$17,0,(SUM(OFFSET($I$78,0,AX$5-$I$5-$A122+1)))*$C175))</f>
        <v>0</v>
      </c>
      <c r="AY229" s="186">
        <f ca="1">IF(AY$5-$I$5&lt;$A122-1," ",IF(AY$5-$I$5+1&gt;'Primary Inputs Alt'!$C$17,0,(SUM(OFFSET($I$78,0,AY$5-$I$5-$A122+1)))*$C175))</f>
        <v>0</v>
      </c>
      <c r="AZ229" s="186">
        <f ca="1">IF(AZ$5-$I$5&lt;$A122-1," ",IF(AZ$5-$I$5+1&gt;'Primary Inputs Alt'!$C$17,0,(SUM(OFFSET($I$78,0,AZ$5-$I$5-$A122+1)))*$C175))</f>
        <v>0</v>
      </c>
      <c r="BA229" s="186">
        <f ca="1">IF(BA$5-$I$5&lt;$A122-1," ",IF(BA$5-$I$5+1&gt;'Primary Inputs Alt'!$C$17,0,(SUM(OFFSET($I$78,0,BA$5-$I$5-$A122+1)))*$C175))</f>
        <v>0</v>
      </c>
      <c r="BB229" s="186">
        <f ca="1">IF(BB$5-$I$5&lt;$A122-1," ",IF(BB$5-$I$5+1&gt;'Primary Inputs Alt'!$C$17,0,(SUM(OFFSET($I$78,0,BB$5-$I$5-$A122+1)))*$C175))</f>
        <v>0</v>
      </c>
      <c r="BC229" s="186">
        <f ca="1">IF(BC$5-$I$5&lt;$A122-1," ",IF(BC$5-$I$5+1&gt;'Primary Inputs Alt'!$C$17,0,(SUM(OFFSET($I$78,0,BC$5-$I$5-$A122+1)))*$C175))</f>
        <v>0</v>
      </c>
      <c r="BD229" s="186">
        <f ca="1">IF(BD$5-$I$5&lt;$A122-1," ",IF(BD$5-$I$5+1&gt;'Primary Inputs Alt'!$C$17,0,(SUM(OFFSET($I$78,0,BD$5-$I$5-$A122+1)))*$C175))</f>
        <v>0</v>
      </c>
      <c r="BE229" s="186">
        <f ca="1">IF(BE$5-$I$5&lt;$A122-1," ",IF(BE$5-$I$5+1&gt;'Primary Inputs Alt'!$C$17,0,(SUM(OFFSET($I$78,0,BE$5-$I$5-$A122+1)))*$C175))</f>
        <v>0</v>
      </c>
      <c r="BF229" s="186">
        <f ca="1">IF(BF$5-$I$5&lt;$A122-1," ",IF(BF$5-$I$5+1&gt;'Primary Inputs Alt'!$C$17,0,(SUM(OFFSET($I$78,0,BF$5-$I$5-$A122+1)))*$C175))</f>
        <v>0</v>
      </c>
    </row>
    <row r="230" spans="2:58">
      <c r="B230" s="134" t="s">
        <v>215</v>
      </c>
      <c r="C230" s="134">
        <f t="shared" ca="1" si="7"/>
        <v>0</v>
      </c>
      <c r="I230" s="186" t="str">
        <f ca="1">IF(I$5-$I$5&lt;$A123-1," ",IF(I$5-$I$5+1&gt;'Primary Inputs Alt'!$C$17,0,(SUM(OFFSET($I$78,0,I$5-$I$5-$A123+1)))*$C176))</f>
        <v xml:space="preserve"> </v>
      </c>
      <c r="J230" s="186" t="str">
        <f ca="1">IF(J$5-$I$5&lt;$A123-1," ",IF(J$5-$I$5+1&gt;'Primary Inputs Alt'!$C$17,0,(SUM(OFFSET($I$78,0,J$5-$I$5-$A123+1)))*$C176))</f>
        <v xml:space="preserve"> </v>
      </c>
      <c r="K230" s="186" t="str">
        <f ca="1">IF(K$5-$I$5&lt;$A123-1," ",IF(K$5-$I$5+1&gt;'Primary Inputs Alt'!$C$17,0,(SUM(OFFSET($I$78,0,K$5-$I$5-$A123+1)))*$C176))</f>
        <v xml:space="preserve"> </v>
      </c>
      <c r="L230" s="186" t="str">
        <f ca="1">IF(L$5-$I$5&lt;$A123-1," ",IF(L$5-$I$5+1&gt;'Primary Inputs Alt'!$C$17,0,(SUM(OFFSET($I$78,0,L$5-$I$5-$A123+1)))*$C176))</f>
        <v xml:space="preserve"> </v>
      </c>
      <c r="M230" s="186" t="str">
        <f ca="1">IF(M$5-$I$5&lt;$A123-1," ",IF(M$5-$I$5+1&gt;'Primary Inputs Alt'!$C$17,0,(SUM(OFFSET($I$78,0,M$5-$I$5-$A123+1)))*$C176))</f>
        <v xml:space="preserve"> </v>
      </c>
      <c r="N230" s="186" t="str">
        <f ca="1">IF(N$5-$I$5&lt;$A123-1," ",IF(N$5-$I$5+1&gt;'Primary Inputs Alt'!$C$17,0,(SUM(OFFSET($I$78,0,N$5-$I$5-$A123+1)))*$C176))</f>
        <v xml:space="preserve"> </v>
      </c>
      <c r="O230" s="186" t="str">
        <f ca="1">IF(O$5-$I$5&lt;$A123-1," ",IF(O$5-$I$5+1&gt;'Primary Inputs Alt'!$C$17,0,(SUM(OFFSET($I$78,0,O$5-$I$5-$A123+1)))*$C176))</f>
        <v xml:space="preserve"> </v>
      </c>
      <c r="P230" s="186" t="str">
        <f ca="1">IF(P$5-$I$5&lt;$A123-1," ",IF(P$5-$I$5+1&gt;'Primary Inputs Alt'!$C$17,0,(SUM(OFFSET($I$78,0,P$5-$I$5-$A123+1)))*$C176))</f>
        <v xml:space="preserve"> </v>
      </c>
      <c r="Q230" s="186" t="str">
        <f ca="1">IF(Q$5-$I$5&lt;$A123-1," ",IF(Q$5-$I$5+1&gt;'Primary Inputs Alt'!$C$17,0,(SUM(OFFSET($I$78,0,Q$5-$I$5-$A123+1)))*$C176))</f>
        <v xml:space="preserve"> </v>
      </c>
      <c r="R230" s="186" t="str">
        <f ca="1">IF(R$5-$I$5&lt;$A123-1," ",IF(R$5-$I$5+1&gt;'Primary Inputs Alt'!$C$17,0,(SUM(OFFSET($I$78,0,R$5-$I$5-$A123+1)))*$C176))</f>
        <v xml:space="preserve"> </v>
      </c>
      <c r="S230" s="186" t="str">
        <f ca="1">IF(S$5-$I$5&lt;$A123-1," ",IF(S$5-$I$5+1&gt;'Primary Inputs Alt'!$C$17,0,(SUM(OFFSET($I$78,0,S$5-$I$5-$A123+1)))*$C176))</f>
        <v xml:space="preserve"> </v>
      </c>
      <c r="T230" s="186" t="str">
        <f ca="1">IF(T$5-$I$5&lt;$A123-1," ",IF(T$5-$I$5+1&gt;'Primary Inputs Alt'!$C$17,0,(SUM(OFFSET($I$78,0,T$5-$I$5-$A123+1)))*$C176))</f>
        <v xml:space="preserve"> </v>
      </c>
      <c r="U230" s="186" t="str">
        <f ca="1">IF(U$5-$I$5&lt;$A123-1," ",IF(U$5-$I$5+1&gt;'Primary Inputs Alt'!$C$17,0,(SUM(OFFSET($I$78,0,U$5-$I$5-$A123+1)))*$C176))</f>
        <v xml:space="preserve"> </v>
      </c>
      <c r="V230" s="186" t="str">
        <f ca="1">IF(V$5-$I$5&lt;$A123-1," ",IF(V$5-$I$5+1&gt;'Primary Inputs Alt'!$C$17,0,(SUM(OFFSET($I$78,0,V$5-$I$5-$A123+1)))*$C176))</f>
        <v xml:space="preserve"> </v>
      </c>
      <c r="W230" s="186" t="str">
        <f ca="1">IF(W$5-$I$5&lt;$A123-1," ",IF(W$5-$I$5+1&gt;'Primary Inputs Alt'!$C$17,0,(SUM(OFFSET($I$78,0,W$5-$I$5-$A123+1)))*$C176))</f>
        <v xml:space="preserve"> </v>
      </c>
      <c r="X230" s="186" t="str">
        <f ca="1">IF(X$5-$I$5&lt;$A123-1," ",IF(X$5-$I$5+1&gt;'Primary Inputs Alt'!$C$17,0,(SUM(OFFSET($I$78,0,X$5-$I$5-$A123+1)))*$C176))</f>
        <v xml:space="preserve"> </v>
      </c>
      <c r="Y230" s="186" t="str">
        <f ca="1">IF(Y$5-$I$5&lt;$A123-1," ",IF(Y$5-$I$5+1&gt;'Primary Inputs Alt'!$C$17,0,(SUM(OFFSET($I$78,0,Y$5-$I$5-$A123+1)))*$C176))</f>
        <v xml:space="preserve"> </v>
      </c>
      <c r="Z230" s="186" t="str">
        <f ca="1">IF(Z$5-$I$5&lt;$A123-1," ",IF(Z$5-$I$5+1&gt;'Primary Inputs Alt'!$C$17,0,(SUM(OFFSET($I$78,0,Z$5-$I$5-$A123+1)))*$C176))</f>
        <v xml:space="preserve"> </v>
      </c>
      <c r="AA230" s="186" t="str">
        <f ca="1">IF(AA$5-$I$5&lt;$A123-1," ",IF(AA$5-$I$5+1&gt;'Primary Inputs Alt'!$C$17,0,(SUM(OFFSET($I$78,0,AA$5-$I$5-$A123+1)))*$C176))</f>
        <v xml:space="preserve"> </v>
      </c>
      <c r="AB230" s="186" t="str">
        <f ca="1">IF(AB$5-$I$5&lt;$A123-1," ",IF(AB$5-$I$5+1&gt;'Primary Inputs Alt'!$C$17,0,(SUM(OFFSET($I$78,0,AB$5-$I$5-$A123+1)))*$C176))</f>
        <v xml:space="preserve"> </v>
      </c>
      <c r="AC230" s="186" t="str">
        <f ca="1">IF(AC$5-$I$5&lt;$A123-1," ",IF(AC$5-$I$5+1&gt;'Primary Inputs Alt'!$C$17,0,(SUM(OFFSET($I$78,0,AC$5-$I$5-$A123+1)))*$C176))</f>
        <v xml:space="preserve"> </v>
      </c>
      <c r="AD230" s="186" t="str">
        <f ca="1">IF(AD$5-$I$5&lt;$A123-1," ",IF(AD$5-$I$5+1&gt;'Primary Inputs Alt'!$C$17,0,(SUM(OFFSET($I$78,0,AD$5-$I$5-$A123+1)))*$C176))</f>
        <v xml:space="preserve"> </v>
      </c>
      <c r="AE230" s="186" t="str">
        <f ca="1">IF(AE$5-$I$5&lt;$A123-1," ",IF(AE$5-$I$5+1&gt;'Primary Inputs Alt'!$C$17,0,(SUM(OFFSET($I$78,0,AE$5-$I$5-$A123+1)))*$C176))</f>
        <v xml:space="preserve"> </v>
      </c>
      <c r="AF230" s="186" t="str">
        <f ca="1">IF(AF$5-$I$5&lt;$A123-1," ",IF(AF$5-$I$5+1&gt;'Primary Inputs Alt'!$C$17,0,(SUM(OFFSET($I$78,0,AF$5-$I$5-$A123+1)))*$C176))</f>
        <v xml:space="preserve"> </v>
      </c>
      <c r="AG230" s="186" t="str">
        <f ca="1">IF(AG$5-$I$5&lt;$A123-1," ",IF(AG$5-$I$5+1&gt;'Primary Inputs Alt'!$C$17,0,(SUM(OFFSET($I$78,0,AG$5-$I$5-$A123+1)))*$C176))</f>
        <v xml:space="preserve"> </v>
      </c>
      <c r="AH230" s="186" t="str">
        <f ca="1">IF(AH$5-$I$5&lt;$A123-1," ",IF(AH$5-$I$5+1&gt;'Primary Inputs Alt'!$C$17,0,(SUM(OFFSET($I$78,0,AH$5-$I$5-$A123+1)))*$C176))</f>
        <v xml:space="preserve"> </v>
      </c>
      <c r="AI230" s="186" t="str">
        <f ca="1">IF(AI$5-$I$5&lt;$A123-1," ",IF(AI$5-$I$5+1&gt;'Primary Inputs Alt'!$C$17,0,(SUM(OFFSET($I$78,0,AI$5-$I$5-$A123+1)))*$C176))</f>
        <v xml:space="preserve"> </v>
      </c>
      <c r="AJ230" s="186" t="str">
        <f ca="1">IF(AJ$5-$I$5&lt;$A123-1," ",IF(AJ$5-$I$5+1&gt;'Primary Inputs Alt'!$C$17,0,(SUM(OFFSET($I$78,0,AJ$5-$I$5-$A123+1)))*$C176))</f>
        <v xml:space="preserve"> </v>
      </c>
      <c r="AK230" s="186" t="str">
        <f ca="1">IF(AK$5-$I$5&lt;$A123-1," ",IF(AK$5-$I$5+1&gt;'Primary Inputs Alt'!$C$17,0,(SUM(OFFSET($I$78,0,AK$5-$I$5-$A123+1)))*$C176))</f>
        <v xml:space="preserve"> </v>
      </c>
      <c r="AL230" s="186" t="str">
        <f ca="1">IF(AL$5-$I$5&lt;$A123-1," ",IF(AL$5-$I$5+1&gt;'Primary Inputs Alt'!$C$17,0,(SUM(OFFSET($I$78,0,AL$5-$I$5-$A123+1)))*$C176))</f>
        <v xml:space="preserve"> </v>
      </c>
      <c r="AM230" s="186" t="str">
        <f ca="1">IF(AM$5-$I$5&lt;$A123-1," ",IF(AM$5-$I$5+1&gt;'Primary Inputs Alt'!$C$17,0,(SUM(OFFSET($I$78,0,AM$5-$I$5-$A123+1)))*$C176))</f>
        <v xml:space="preserve"> </v>
      </c>
      <c r="AN230" s="186" t="str">
        <f ca="1">IF(AN$5-$I$5&lt;$A123-1," ",IF(AN$5-$I$5+1&gt;'Primary Inputs Alt'!$C$17,0,(SUM(OFFSET($I$78,0,AN$5-$I$5-$A123+1)))*$C176))</f>
        <v xml:space="preserve"> </v>
      </c>
      <c r="AO230" s="186" t="str">
        <f ca="1">IF(AO$5-$I$5&lt;$A123-1," ",IF(AO$5-$I$5+1&gt;'Primary Inputs Alt'!$C$17,0,(SUM(OFFSET($I$78,0,AO$5-$I$5-$A123+1)))*$C176))</f>
        <v xml:space="preserve"> </v>
      </c>
      <c r="AP230" s="186" t="str">
        <f ca="1">IF(AP$5-$I$5&lt;$A123-1," ",IF(AP$5-$I$5+1&gt;'Primary Inputs Alt'!$C$17,0,(SUM(OFFSET($I$78,0,AP$5-$I$5-$A123+1)))*$C176))</f>
        <v xml:space="preserve"> </v>
      </c>
      <c r="AQ230" s="186" t="str">
        <f ca="1">IF(AQ$5-$I$5&lt;$A123-1," ",IF(AQ$5-$I$5+1&gt;'Primary Inputs Alt'!$C$17,0,(SUM(OFFSET($I$78,0,AQ$5-$I$5-$A123+1)))*$C176))</f>
        <v xml:space="preserve"> </v>
      </c>
      <c r="AR230" s="186" t="str">
        <f ca="1">IF(AR$5-$I$5&lt;$A123-1," ",IF(AR$5-$I$5+1&gt;'Primary Inputs Alt'!$C$17,0,(SUM(OFFSET($I$78,0,AR$5-$I$5-$A123+1)))*$C176))</f>
        <v xml:space="preserve"> </v>
      </c>
      <c r="AS230" s="186" t="str">
        <f ca="1">IF(AS$5-$I$5&lt;$A123-1," ",IF(AS$5-$I$5+1&gt;'Primary Inputs Alt'!$C$17,0,(SUM(OFFSET($I$78,0,AS$5-$I$5-$A123+1)))*$C176))</f>
        <v xml:space="preserve"> </v>
      </c>
      <c r="AT230" s="186" t="str">
        <f ca="1">IF(AT$5-$I$5&lt;$A123-1," ",IF(AT$5-$I$5+1&gt;'Primary Inputs Alt'!$C$17,0,(SUM(OFFSET($I$78,0,AT$5-$I$5-$A123+1)))*$C176))</f>
        <v xml:space="preserve"> </v>
      </c>
      <c r="AU230" s="186" t="str">
        <f ca="1">IF(AU$5-$I$5&lt;$A123-1," ",IF(AU$5-$I$5+1&gt;'Primary Inputs Alt'!$C$17,0,(SUM(OFFSET($I$78,0,AU$5-$I$5-$A123+1)))*$C176))</f>
        <v xml:space="preserve"> </v>
      </c>
      <c r="AV230" s="186" t="str">
        <f ca="1">IF(AV$5-$I$5&lt;$A123-1," ",IF(AV$5-$I$5+1&gt;'Primary Inputs Alt'!$C$17,0,(SUM(OFFSET($I$78,0,AV$5-$I$5-$A123+1)))*$C176))</f>
        <v xml:space="preserve"> </v>
      </c>
      <c r="AW230" s="186" t="str">
        <f ca="1">IF(AW$5-$I$5&lt;$A123-1," ",IF(AW$5-$I$5+1&gt;'Primary Inputs Alt'!$C$17,0,(SUM(OFFSET($I$78,0,AW$5-$I$5-$A123+1)))*$C176))</f>
        <v xml:space="preserve"> </v>
      </c>
      <c r="AX230" s="186" t="str">
        <f ca="1">IF(AX$5-$I$5&lt;$A123-1," ",IF(AX$5-$I$5+1&gt;'Primary Inputs Alt'!$C$17,0,(SUM(OFFSET($I$78,0,AX$5-$I$5-$A123+1)))*$C176))</f>
        <v xml:space="preserve"> </v>
      </c>
      <c r="AY230" s="186">
        <f ca="1">IF(AY$5-$I$5&lt;$A123-1," ",IF(AY$5-$I$5+1&gt;'Primary Inputs Alt'!$C$17,0,(SUM(OFFSET($I$78,0,AY$5-$I$5-$A123+1)))*$C176))</f>
        <v>0</v>
      </c>
      <c r="AZ230" s="186">
        <f ca="1">IF(AZ$5-$I$5&lt;$A123-1," ",IF(AZ$5-$I$5+1&gt;'Primary Inputs Alt'!$C$17,0,(SUM(OFFSET($I$78,0,AZ$5-$I$5-$A123+1)))*$C176))</f>
        <v>0</v>
      </c>
      <c r="BA230" s="186">
        <f ca="1">IF(BA$5-$I$5&lt;$A123-1," ",IF(BA$5-$I$5+1&gt;'Primary Inputs Alt'!$C$17,0,(SUM(OFFSET($I$78,0,BA$5-$I$5-$A123+1)))*$C176))</f>
        <v>0</v>
      </c>
      <c r="BB230" s="186">
        <f ca="1">IF(BB$5-$I$5&lt;$A123-1," ",IF(BB$5-$I$5+1&gt;'Primary Inputs Alt'!$C$17,0,(SUM(OFFSET($I$78,0,BB$5-$I$5-$A123+1)))*$C176))</f>
        <v>0</v>
      </c>
      <c r="BC230" s="186">
        <f ca="1">IF(BC$5-$I$5&lt;$A123-1," ",IF(BC$5-$I$5+1&gt;'Primary Inputs Alt'!$C$17,0,(SUM(OFFSET($I$78,0,BC$5-$I$5-$A123+1)))*$C176))</f>
        <v>0</v>
      </c>
      <c r="BD230" s="186">
        <f ca="1">IF(BD$5-$I$5&lt;$A123-1," ",IF(BD$5-$I$5+1&gt;'Primary Inputs Alt'!$C$17,0,(SUM(OFFSET($I$78,0,BD$5-$I$5-$A123+1)))*$C176))</f>
        <v>0</v>
      </c>
      <c r="BE230" s="186">
        <f ca="1">IF(BE$5-$I$5&lt;$A123-1," ",IF(BE$5-$I$5+1&gt;'Primary Inputs Alt'!$C$17,0,(SUM(OFFSET($I$78,0,BE$5-$I$5-$A123+1)))*$C176))</f>
        <v>0</v>
      </c>
      <c r="BF230" s="186">
        <f ca="1">IF(BF$5-$I$5&lt;$A123-1," ",IF(BF$5-$I$5+1&gt;'Primary Inputs Alt'!$C$17,0,(SUM(OFFSET($I$78,0,BF$5-$I$5-$A123+1)))*$C176))</f>
        <v>0</v>
      </c>
    </row>
    <row r="231" spans="2:58">
      <c r="B231" s="134" t="s">
        <v>216</v>
      </c>
      <c r="C231" s="134">
        <f t="shared" ca="1" si="7"/>
        <v>0</v>
      </c>
      <c r="I231" s="186" t="str">
        <f ca="1">IF(I$5-$I$5&lt;$A124-1," ",IF(I$5-$I$5+1&gt;'Primary Inputs Alt'!$C$17,0,(SUM(OFFSET($I$78,0,I$5-$I$5-$A124+1)))*$C177))</f>
        <v xml:space="preserve"> </v>
      </c>
      <c r="J231" s="186" t="str">
        <f ca="1">IF(J$5-$I$5&lt;$A124-1," ",IF(J$5-$I$5+1&gt;'Primary Inputs Alt'!$C$17,0,(SUM(OFFSET($I$78,0,J$5-$I$5-$A124+1)))*$C177))</f>
        <v xml:space="preserve"> </v>
      </c>
      <c r="K231" s="186" t="str">
        <f ca="1">IF(K$5-$I$5&lt;$A124-1," ",IF(K$5-$I$5+1&gt;'Primary Inputs Alt'!$C$17,0,(SUM(OFFSET($I$78,0,K$5-$I$5-$A124+1)))*$C177))</f>
        <v xml:space="preserve"> </v>
      </c>
      <c r="L231" s="186" t="str">
        <f ca="1">IF(L$5-$I$5&lt;$A124-1," ",IF(L$5-$I$5+1&gt;'Primary Inputs Alt'!$C$17,0,(SUM(OFFSET($I$78,0,L$5-$I$5-$A124+1)))*$C177))</f>
        <v xml:space="preserve"> </v>
      </c>
      <c r="M231" s="186" t="str">
        <f ca="1">IF(M$5-$I$5&lt;$A124-1," ",IF(M$5-$I$5+1&gt;'Primary Inputs Alt'!$C$17,0,(SUM(OFFSET($I$78,0,M$5-$I$5-$A124+1)))*$C177))</f>
        <v xml:space="preserve"> </v>
      </c>
      <c r="N231" s="186" t="str">
        <f ca="1">IF(N$5-$I$5&lt;$A124-1," ",IF(N$5-$I$5+1&gt;'Primary Inputs Alt'!$C$17,0,(SUM(OFFSET($I$78,0,N$5-$I$5-$A124+1)))*$C177))</f>
        <v xml:space="preserve"> </v>
      </c>
      <c r="O231" s="186" t="str">
        <f ca="1">IF(O$5-$I$5&lt;$A124-1," ",IF(O$5-$I$5+1&gt;'Primary Inputs Alt'!$C$17,0,(SUM(OFFSET($I$78,0,O$5-$I$5-$A124+1)))*$C177))</f>
        <v xml:space="preserve"> </v>
      </c>
      <c r="P231" s="186" t="str">
        <f ca="1">IF(P$5-$I$5&lt;$A124-1," ",IF(P$5-$I$5+1&gt;'Primary Inputs Alt'!$C$17,0,(SUM(OFFSET($I$78,0,P$5-$I$5-$A124+1)))*$C177))</f>
        <v xml:space="preserve"> </v>
      </c>
      <c r="Q231" s="186" t="str">
        <f ca="1">IF(Q$5-$I$5&lt;$A124-1," ",IF(Q$5-$I$5+1&gt;'Primary Inputs Alt'!$C$17,0,(SUM(OFFSET($I$78,0,Q$5-$I$5-$A124+1)))*$C177))</f>
        <v xml:space="preserve"> </v>
      </c>
      <c r="R231" s="186" t="str">
        <f ca="1">IF(R$5-$I$5&lt;$A124-1," ",IF(R$5-$I$5+1&gt;'Primary Inputs Alt'!$C$17,0,(SUM(OFFSET($I$78,0,R$5-$I$5-$A124+1)))*$C177))</f>
        <v xml:space="preserve"> </v>
      </c>
      <c r="S231" s="186" t="str">
        <f ca="1">IF(S$5-$I$5&lt;$A124-1," ",IF(S$5-$I$5+1&gt;'Primary Inputs Alt'!$C$17,0,(SUM(OFFSET($I$78,0,S$5-$I$5-$A124+1)))*$C177))</f>
        <v xml:space="preserve"> </v>
      </c>
      <c r="T231" s="186" t="str">
        <f ca="1">IF(T$5-$I$5&lt;$A124-1," ",IF(T$5-$I$5+1&gt;'Primary Inputs Alt'!$C$17,0,(SUM(OFFSET($I$78,0,T$5-$I$5-$A124+1)))*$C177))</f>
        <v xml:space="preserve"> </v>
      </c>
      <c r="U231" s="186" t="str">
        <f ca="1">IF(U$5-$I$5&lt;$A124-1," ",IF(U$5-$I$5+1&gt;'Primary Inputs Alt'!$C$17,0,(SUM(OFFSET($I$78,0,U$5-$I$5-$A124+1)))*$C177))</f>
        <v xml:space="preserve"> </v>
      </c>
      <c r="V231" s="186" t="str">
        <f ca="1">IF(V$5-$I$5&lt;$A124-1," ",IF(V$5-$I$5+1&gt;'Primary Inputs Alt'!$C$17,0,(SUM(OFFSET($I$78,0,V$5-$I$5-$A124+1)))*$C177))</f>
        <v xml:space="preserve"> </v>
      </c>
      <c r="W231" s="186" t="str">
        <f ca="1">IF(W$5-$I$5&lt;$A124-1," ",IF(W$5-$I$5+1&gt;'Primary Inputs Alt'!$C$17,0,(SUM(OFFSET($I$78,0,W$5-$I$5-$A124+1)))*$C177))</f>
        <v xml:space="preserve"> </v>
      </c>
      <c r="X231" s="186" t="str">
        <f ca="1">IF(X$5-$I$5&lt;$A124-1," ",IF(X$5-$I$5+1&gt;'Primary Inputs Alt'!$C$17,0,(SUM(OFFSET($I$78,0,X$5-$I$5-$A124+1)))*$C177))</f>
        <v xml:space="preserve"> </v>
      </c>
      <c r="Y231" s="186" t="str">
        <f ca="1">IF(Y$5-$I$5&lt;$A124-1," ",IF(Y$5-$I$5+1&gt;'Primary Inputs Alt'!$C$17,0,(SUM(OFFSET($I$78,0,Y$5-$I$5-$A124+1)))*$C177))</f>
        <v xml:space="preserve"> </v>
      </c>
      <c r="Z231" s="186" t="str">
        <f ca="1">IF(Z$5-$I$5&lt;$A124-1," ",IF(Z$5-$I$5+1&gt;'Primary Inputs Alt'!$C$17,0,(SUM(OFFSET($I$78,0,Z$5-$I$5-$A124+1)))*$C177))</f>
        <v xml:space="preserve"> </v>
      </c>
      <c r="AA231" s="186" t="str">
        <f ca="1">IF(AA$5-$I$5&lt;$A124-1," ",IF(AA$5-$I$5+1&gt;'Primary Inputs Alt'!$C$17,0,(SUM(OFFSET($I$78,0,AA$5-$I$5-$A124+1)))*$C177))</f>
        <v xml:space="preserve"> </v>
      </c>
      <c r="AB231" s="186" t="str">
        <f ca="1">IF(AB$5-$I$5&lt;$A124-1," ",IF(AB$5-$I$5+1&gt;'Primary Inputs Alt'!$C$17,0,(SUM(OFFSET($I$78,0,AB$5-$I$5-$A124+1)))*$C177))</f>
        <v xml:space="preserve"> </v>
      </c>
      <c r="AC231" s="186" t="str">
        <f ca="1">IF(AC$5-$I$5&lt;$A124-1," ",IF(AC$5-$I$5+1&gt;'Primary Inputs Alt'!$C$17,0,(SUM(OFFSET($I$78,0,AC$5-$I$5-$A124+1)))*$C177))</f>
        <v xml:space="preserve"> </v>
      </c>
      <c r="AD231" s="186" t="str">
        <f ca="1">IF(AD$5-$I$5&lt;$A124-1," ",IF(AD$5-$I$5+1&gt;'Primary Inputs Alt'!$C$17,0,(SUM(OFFSET($I$78,0,AD$5-$I$5-$A124+1)))*$C177))</f>
        <v xml:space="preserve"> </v>
      </c>
      <c r="AE231" s="186" t="str">
        <f ca="1">IF(AE$5-$I$5&lt;$A124-1," ",IF(AE$5-$I$5+1&gt;'Primary Inputs Alt'!$C$17,0,(SUM(OFFSET($I$78,0,AE$5-$I$5-$A124+1)))*$C177))</f>
        <v xml:space="preserve"> </v>
      </c>
      <c r="AF231" s="186" t="str">
        <f ca="1">IF(AF$5-$I$5&lt;$A124-1," ",IF(AF$5-$I$5+1&gt;'Primary Inputs Alt'!$C$17,0,(SUM(OFFSET($I$78,0,AF$5-$I$5-$A124+1)))*$C177))</f>
        <v xml:space="preserve"> </v>
      </c>
      <c r="AG231" s="186" t="str">
        <f ca="1">IF(AG$5-$I$5&lt;$A124-1," ",IF(AG$5-$I$5+1&gt;'Primary Inputs Alt'!$C$17,0,(SUM(OFFSET($I$78,0,AG$5-$I$5-$A124+1)))*$C177))</f>
        <v xml:space="preserve"> </v>
      </c>
      <c r="AH231" s="186" t="str">
        <f ca="1">IF(AH$5-$I$5&lt;$A124-1," ",IF(AH$5-$I$5+1&gt;'Primary Inputs Alt'!$C$17,0,(SUM(OFFSET($I$78,0,AH$5-$I$5-$A124+1)))*$C177))</f>
        <v xml:space="preserve"> </v>
      </c>
      <c r="AI231" s="186" t="str">
        <f ca="1">IF(AI$5-$I$5&lt;$A124-1," ",IF(AI$5-$I$5+1&gt;'Primary Inputs Alt'!$C$17,0,(SUM(OFFSET($I$78,0,AI$5-$I$5-$A124+1)))*$C177))</f>
        <v xml:space="preserve"> </v>
      </c>
      <c r="AJ231" s="186" t="str">
        <f ca="1">IF(AJ$5-$I$5&lt;$A124-1," ",IF(AJ$5-$I$5+1&gt;'Primary Inputs Alt'!$C$17,0,(SUM(OFFSET($I$78,0,AJ$5-$I$5-$A124+1)))*$C177))</f>
        <v xml:space="preserve"> </v>
      </c>
      <c r="AK231" s="186" t="str">
        <f ca="1">IF(AK$5-$I$5&lt;$A124-1," ",IF(AK$5-$I$5+1&gt;'Primary Inputs Alt'!$C$17,0,(SUM(OFFSET($I$78,0,AK$5-$I$5-$A124+1)))*$C177))</f>
        <v xml:space="preserve"> </v>
      </c>
      <c r="AL231" s="186" t="str">
        <f ca="1">IF(AL$5-$I$5&lt;$A124-1," ",IF(AL$5-$I$5+1&gt;'Primary Inputs Alt'!$C$17,0,(SUM(OFFSET($I$78,0,AL$5-$I$5-$A124+1)))*$C177))</f>
        <v xml:space="preserve"> </v>
      </c>
      <c r="AM231" s="186" t="str">
        <f ca="1">IF(AM$5-$I$5&lt;$A124-1," ",IF(AM$5-$I$5+1&gt;'Primary Inputs Alt'!$C$17,0,(SUM(OFFSET($I$78,0,AM$5-$I$5-$A124+1)))*$C177))</f>
        <v xml:space="preserve"> </v>
      </c>
      <c r="AN231" s="186" t="str">
        <f ca="1">IF(AN$5-$I$5&lt;$A124-1," ",IF(AN$5-$I$5+1&gt;'Primary Inputs Alt'!$C$17,0,(SUM(OFFSET($I$78,0,AN$5-$I$5-$A124+1)))*$C177))</f>
        <v xml:space="preserve"> </v>
      </c>
      <c r="AO231" s="186" t="str">
        <f ca="1">IF(AO$5-$I$5&lt;$A124-1," ",IF(AO$5-$I$5+1&gt;'Primary Inputs Alt'!$C$17,0,(SUM(OFFSET($I$78,0,AO$5-$I$5-$A124+1)))*$C177))</f>
        <v xml:space="preserve"> </v>
      </c>
      <c r="AP231" s="186" t="str">
        <f ca="1">IF(AP$5-$I$5&lt;$A124-1," ",IF(AP$5-$I$5+1&gt;'Primary Inputs Alt'!$C$17,0,(SUM(OFFSET($I$78,0,AP$5-$I$5-$A124+1)))*$C177))</f>
        <v xml:space="preserve"> </v>
      </c>
      <c r="AQ231" s="186" t="str">
        <f ca="1">IF(AQ$5-$I$5&lt;$A124-1," ",IF(AQ$5-$I$5+1&gt;'Primary Inputs Alt'!$C$17,0,(SUM(OFFSET($I$78,0,AQ$5-$I$5-$A124+1)))*$C177))</f>
        <v xml:space="preserve"> </v>
      </c>
      <c r="AR231" s="186" t="str">
        <f ca="1">IF(AR$5-$I$5&lt;$A124-1," ",IF(AR$5-$I$5+1&gt;'Primary Inputs Alt'!$C$17,0,(SUM(OFFSET($I$78,0,AR$5-$I$5-$A124+1)))*$C177))</f>
        <v xml:space="preserve"> </v>
      </c>
      <c r="AS231" s="186" t="str">
        <f ca="1">IF(AS$5-$I$5&lt;$A124-1," ",IF(AS$5-$I$5+1&gt;'Primary Inputs Alt'!$C$17,0,(SUM(OFFSET($I$78,0,AS$5-$I$5-$A124+1)))*$C177))</f>
        <v xml:space="preserve"> </v>
      </c>
      <c r="AT231" s="186" t="str">
        <f ca="1">IF(AT$5-$I$5&lt;$A124-1," ",IF(AT$5-$I$5+1&gt;'Primary Inputs Alt'!$C$17,0,(SUM(OFFSET($I$78,0,AT$5-$I$5-$A124+1)))*$C177))</f>
        <v xml:space="preserve"> </v>
      </c>
      <c r="AU231" s="186" t="str">
        <f ca="1">IF(AU$5-$I$5&lt;$A124-1," ",IF(AU$5-$I$5+1&gt;'Primary Inputs Alt'!$C$17,0,(SUM(OFFSET($I$78,0,AU$5-$I$5-$A124+1)))*$C177))</f>
        <v xml:space="preserve"> </v>
      </c>
      <c r="AV231" s="186" t="str">
        <f ca="1">IF(AV$5-$I$5&lt;$A124-1," ",IF(AV$5-$I$5+1&gt;'Primary Inputs Alt'!$C$17,0,(SUM(OFFSET($I$78,0,AV$5-$I$5-$A124+1)))*$C177))</f>
        <v xml:space="preserve"> </v>
      </c>
      <c r="AW231" s="186" t="str">
        <f ca="1">IF(AW$5-$I$5&lt;$A124-1," ",IF(AW$5-$I$5+1&gt;'Primary Inputs Alt'!$C$17,0,(SUM(OFFSET($I$78,0,AW$5-$I$5-$A124+1)))*$C177))</f>
        <v xml:space="preserve"> </v>
      </c>
      <c r="AX231" s="186" t="str">
        <f ca="1">IF(AX$5-$I$5&lt;$A124-1," ",IF(AX$5-$I$5+1&gt;'Primary Inputs Alt'!$C$17,0,(SUM(OFFSET($I$78,0,AX$5-$I$5-$A124+1)))*$C177))</f>
        <v xml:space="preserve"> </v>
      </c>
      <c r="AY231" s="186" t="str">
        <f ca="1">IF(AY$5-$I$5&lt;$A124-1," ",IF(AY$5-$I$5+1&gt;'Primary Inputs Alt'!$C$17,0,(SUM(OFFSET($I$78,0,AY$5-$I$5-$A124+1)))*$C177))</f>
        <v xml:space="preserve"> </v>
      </c>
      <c r="AZ231" s="186">
        <f ca="1">IF(AZ$5-$I$5&lt;$A124-1," ",IF(AZ$5-$I$5+1&gt;'Primary Inputs Alt'!$C$17,0,(SUM(OFFSET($I$78,0,AZ$5-$I$5-$A124+1)))*$C177))</f>
        <v>0</v>
      </c>
      <c r="BA231" s="186">
        <f ca="1">IF(BA$5-$I$5&lt;$A124-1," ",IF(BA$5-$I$5+1&gt;'Primary Inputs Alt'!$C$17,0,(SUM(OFFSET($I$78,0,BA$5-$I$5-$A124+1)))*$C177))</f>
        <v>0</v>
      </c>
      <c r="BB231" s="186">
        <f ca="1">IF(BB$5-$I$5&lt;$A124-1," ",IF(BB$5-$I$5+1&gt;'Primary Inputs Alt'!$C$17,0,(SUM(OFFSET($I$78,0,BB$5-$I$5-$A124+1)))*$C177))</f>
        <v>0</v>
      </c>
      <c r="BC231" s="186">
        <f ca="1">IF(BC$5-$I$5&lt;$A124-1," ",IF(BC$5-$I$5+1&gt;'Primary Inputs Alt'!$C$17,0,(SUM(OFFSET($I$78,0,BC$5-$I$5-$A124+1)))*$C177))</f>
        <v>0</v>
      </c>
      <c r="BD231" s="186">
        <f ca="1">IF(BD$5-$I$5&lt;$A124-1," ",IF(BD$5-$I$5+1&gt;'Primary Inputs Alt'!$C$17,0,(SUM(OFFSET($I$78,0,BD$5-$I$5-$A124+1)))*$C177))</f>
        <v>0</v>
      </c>
      <c r="BE231" s="186">
        <f ca="1">IF(BE$5-$I$5&lt;$A124-1," ",IF(BE$5-$I$5+1&gt;'Primary Inputs Alt'!$C$17,0,(SUM(OFFSET($I$78,0,BE$5-$I$5-$A124+1)))*$C177))</f>
        <v>0</v>
      </c>
      <c r="BF231" s="186">
        <f ca="1">IF(BF$5-$I$5&lt;$A124-1," ",IF(BF$5-$I$5+1&gt;'Primary Inputs Alt'!$C$17,0,(SUM(OFFSET($I$78,0,BF$5-$I$5-$A124+1)))*$C177))</f>
        <v>0</v>
      </c>
    </row>
    <row r="232" spans="2:58">
      <c r="B232" s="134" t="s">
        <v>217</v>
      </c>
      <c r="C232" s="134">
        <f t="shared" ca="1" si="7"/>
        <v>0</v>
      </c>
      <c r="I232" s="186" t="str">
        <f ca="1">IF(I$5-$I$5&lt;$A125-1," ",IF(I$5-$I$5+1&gt;'Primary Inputs Alt'!$C$17,0,(SUM(OFFSET($I$78,0,I$5-$I$5-$A125+1)))*$C178))</f>
        <v xml:space="preserve"> </v>
      </c>
      <c r="J232" s="186" t="str">
        <f ca="1">IF(J$5-$I$5&lt;$A125-1," ",IF(J$5-$I$5+1&gt;'Primary Inputs Alt'!$C$17,0,(SUM(OFFSET($I$78,0,J$5-$I$5-$A125+1)))*$C178))</f>
        <v xml:space="preserve"> </v>
      </c>
      <c r="K232" s="186" t="str">
        <f ca="1">IF(K$5-$I$5&lt;$A125-1," ",IF(K$5-$I$5+1&gt;'Primary Inputs Alt'!$C$17,0,(SUM(OFFSET($I$78,0,K$5-$I$5-$A125+1)))*$C178))</f>
        <v xml:space="preserve"> </v>
      </c>
      <c r="L232" s="186" t="str">
        <f ca="1">IF(L$5-$I$5&lt;$A125-1," ",IF(L$5-$I$5+1&gt;'Primary Inputs Alt'!$C$17,0,(SUM(OFFSET($I$78,0,L$5-$I$5-$A125+1)))*$C178))</f>
        <v xml:space="preserve"> </v>
      </c>
      <c r="M232" s="186" t="str">
        <f ca="1">IF(M$5-$I$5&lt;$A125-1," ",IF(M$5-$I$5+1&gt;'Primary Inputs Alt'!$C$17,0,(SUM(OFFSET($I$78,0,M$5-$I$5-$A125+1)))*$C178))</f>
        <v xml:space="preserve"> </v>
      </c>
      <c r="N232" s="186" t="str">
        <f ca="1">IF(N$5-$I$5&lt;$A125-1," ",IF(N$5-$I$5+1&gt;'Primary Inputs Alt'!$C$17,0,(SUM(OFFSET($I$78,0,N$5-$I$5-$A125+1)))*$C178))</f>
        <v xml:space="preserve"> </v>
      </c>
      <c r="O232" s="186" t="str">
        <f ca="1">IF(O$5-$I$5&lt;$A125-1," ",IF(O$5-$I$5+1&gt;'Primary Inputs Alt'!$C$17,0,(SUM(OFFSET($I$78,0,O$5-$I$5-$A125+1)))*$C178))</f>
        <v xml:space="preserve"> </v>
      </c>
      <c r="P232" s="186" t="str">
        <f ca="1">IF(P$5-$I$5&lt;$A125-1," ",IF(P$5-$I$5+1&gt;'Primary Inputs Alt'!$C$17,0,(SUM(OFFSET($I$78,0,P$5-$I$5-$A125+1)))*$C178))</f>
        <v xml:space="preserve"> </v>
      </c>
      <c r="Q232" s="186" t="str">
        <f ca="1">IF(Q$5-$I$5&lt;$A125-1," ",IF(Q$5-$I$5+1&gt;'Primary Inputs Alt'!$C$17,0,(SUM(OFFSET($I$78,0,Q$5-$I$5-$A125+1)))*$C178))</f>
        <v xml:space="preserve"> </v>
      </c>
      <c r="R232" s="186" t="str">
        <f ca="1">IF(R$5-$I$5&lt;$A125-1," ",IF(R$5-$I$5+1&gt;'Primary Inputs Alt'!$C$17,0,(SUM(OFFSET($I$78,0,R$5-$I$5-$A125+1)))*$C178))</f>
        <v xml:space="preserve"> </v>
      </c>
      <c r="S232" s="186" t="str">
        <f ca="1">IF(S$5-$I$5&lt;$A125-1," ",IF(S$5-$I$5+1&gt;'Primary Inputs Alt'!$C$17,0,(SUM(OFFSET($I$78,0,S$5-$I$5-$A125+1)))*$C178))</f>
        <v xml:space="preserve"> </v>
      </c>
      <c r="T232" s="186" t="str">
        <f ca="1">IF(T$5-$I$5&lt;$A125-1," ",IF(T$5-$I$5+1&gt;'Primary Inputs Alt'!$C$17,0,(SUM(OFFSET($I$78,0,T$5-$I$5-$A125+1)))*$C178))</f>
        <v xml:space="preserve"> </v>
      </c>
      <c r="U232" s="186" t="str">
        <f ca="1">IF(U$5-$I$5&lt;$A125-1," ",IF(U$5-$I$5+1&gt;'Primary Inputs Alt'!$C$17,0,(SUM(OFFSET($I$78,0,U$5-$I$5-$A125+1)))*$C178))</f>
        <v xml:space="preserve"> </v>
      </c>
      <c r="V232" s="186" t="str">
        <f ca="1">IF(V$5-$I$5&lt;$A125-1," ",IF(V$5-$I$5+1&gt;'Primary Inputs Alt'!$C$17,0,(SUM(OFFSET($I$78,0,V$5-$I$5-$A125+1)))*$C178))</f>
        <v xml:space="preserve"> </v>
      </c>
      <c r="W232" s="186" t="str">
        <f ca="1">IF(W$5-$I$5&lt;$A125-1," ",IF(W$5-$I$5+1&gt;'Primary Inputs Alt'!$C$17,0,(SUM(OFFSET($I$78,0,W$5-$I$5-$A125+1)))*$C178))</f>
        <v xml:space="preserve"> </v>
      </c>
      <c r="X232" s="186" t="str">
        <f ca="1">IF(X$5-$I$5&lt;$A125-1," ",IF(X$5-$I$5+1&gt;'Primary Inputs Alt'!$C$17,0,(SUM(OFFSET($I$78,0,X$5-$I$5-$A125+1)))*$C178))</f>
        <v xml:space="preserve"> </v>
      </c>
      <c r="Y232" s="186" t="str">
        <f ca="1">IF(Y$5-$I$5&lt;$A125-1," ",IF(Y$5-$I$5+1&gt;'Primary Inputs Alt'!$C$17,0,(SUM(OFFSET($I$78,0,Y$5-$I$5-$A125+1)))*$C178))</f>
        <v xml:space="preserve"> </v>
      </c>
      <c r="Z232" s="186" t="str">
        <f ca="1">IF(Z$5-$I$5&lt;$A125-1," ",IF(Z$5-$I$5+1&gt;'Primary Inputs Alt'!$C$17,0,(SUM(OFFSET($I$78,0,Z$5-$I$5-$A125+1)))*$C178))</f>
        <v xml:space="preserve"> </v>
      </c>
      <c r="AA232" s="186" t="str">
        <f ca="1">IF(AA$5-$I$5&lt;$A125-1," ",IF(AA$5-$I$5+1&gt;'Primary Inputs Alt'!$C$17,0,(SUM(OFFSET($I$78,0,AA$5-$I$5-$A125+1)))*$C178))</f>
        <v xml:space="preserve"> </v>
      </c>
      <c r="AB232" s="186" t="str">
        <f ca="1">IF(AB$5-$I$5&lt;$A125-1," ",IF(AB$5-$I$5+1&gt;'Primary Inputs Alt'!$C$17,0,(SUM(OFFSET($I$78,0,AB$5-$I$5-$A125+1)))*$C178))</f>
        <v xml:space="preserve"> </v>
      </c>
      <c r="AC232" s="186" t="str">
        <f ca="1">IF(AC$5-$I$5&lt;$A125-1," ",IF(AC$5-$I$5+1&gt;'Primary Inputs Alt'!$C$17,0,(SUM(OFFSET($I$78,0,AC$5-$I$5-$A125+1)))*$C178))</f>
        <v xml:space="preserve"> </v>
      </c>
      <c r="AD232" s="186" t="str">
        <f ca="1">IF(AD$5-$I$5&lt;$A125-1," ",IF(AD$5-$I$5+1&gt;'Primary Inputs Alt'!$C$17,0,(SUM(OFFSET($I$78,0,AD$5-$I$5-$A125+1)))*$C178))</f>
        <v xml:space="preserve"> </v>
      </c>
      <c r="AE232" s="186" t="str">
        <f ca="1">IF(AE$5-$I$5&lt;$A125-1," ",IF(AE$5-$I$5+1&gt;'Primary Inputs Alt'!$C$17,0,(SUM(OFFSET($I$78,0,AE$5-$I$5-$A125+1)))*$C178))</f>
        <v xml:space="preserve"> </v>
      </c>
      <c r="AF232" s="186" t="str">
        <f ca="1">IF(AF$5-$I$5&lt;$A125-1," ",IF(AF$5-$I$5+1&gt;'Primary Inputs Alt'!$C$17,0,(SUM(OFFSET($I$78,0,AF$5-$I$5-$A125+1)))*$C178))</f>
        <v xml:space="preserve"> </v>
      </c>
      <c r="AG232" s="186" t="str">
        <f ca="1">IF(AG$5-$I$5&lt;$A125-1," ",IF(AG$5-$I$5+1&gt;'Primary Inputs Alt'!$C$17,0,(SUM(OFFSET($I$78,0,AG$5-$I$5-$A125+1)))*$C178))</f>
        <v xml:space="preserve"> </v>
      </c>
      <c r="AH232" s="186" t="str">
        <f ca="1">IF(AH$5-$I$5&lt;$A125-1," ",IF(AH$5-$I$5+1&gt;'Primary Inputs Alt'!$C$17,0,(SUM(OFFSET($I$78,0,AH$5-$I$5-$A125+1)))*$C178))</f>
        <v xml:space="preserve"> </v>
      </c>
      <c r="AI232" s="186" t="str">
        <f ca="1">IF(AI$5-$I$5&lt;$A125-1," ",IF(AI$5-$I$5+1&gt;'Primary Inputs Alt'!$C$17,0,(SUM(OFFSET($I$78,0,AI$5-$I$5-$A125+1)))*$C178))</f>
        <v xml:space="preserve"> </v>
      </c>
      <c r="AJ232" s="186" t="str">
        <f ca="1">IF(AJ$5-$I$5&lt;$A125-1," ",IF(AJ$5-$I$5+1&gt;'Primary Inputs Alt'!$C$17,0,(SUM(OFFSET($I$78,0,AJ$5-$I$5-$A125+1)))*$C178))</f>
        <v xml:space="preserve"> </v>
      </c>
      <c r="AK232" s="186" t="str">
        <f ca="1">IF(AK$5-$I$5&lt;$A125-1," ",IF(AK$5-$I$5+1&gt;'Primary Inputs Alt'!$C$17,0,(SUM(OFFSET($I$78,0,AK$5-$I$5-$A125+1)))*$C178))</f>
        <v xml:space="preserve"> </v>
      </c>
      <c r="AL232" s="186" t="str">
        <f ca="1">IF(AL$5-$I$5&lt;$A125-1," ",IF(AL$5-$I$5+1&gt;'Primary Inputs Alt'!$C$17,0,(SUM(OFFSET($I$78,0,AL$5-$I$5-$A125+1)))*$C178))</f>
        <v xml:space="preserve"> </v>
      </c>
      <c r="AM232" s="186" t="str">
        <f ca="1">IF(AM$5-$I$5&lt;$A125-1," ",IF(AM$5-$I$5+1&gt;'Primary Inputs Alt'!$C$17,0,(SUM(OFFSET($I$78,0,AM$5-$I$5-$A125+1)))*$C178))</f>
        <v xml:space="preserve"> </v>
      </c>
      <c r="AN232" s="186" t="str">
        <f ca="1">IF(AN$5-$I$5&lt;$A125-1," ",IF(AN$5-$I$5+1&gt;'Primary Inputs Alt'!$C$17,0,(SUM(OFFSET($I$78,0,AN$5-$I$5-$A125+1)))*$C178))</f>
        <v xml:space="preserve"> </v>
      </c>
      <c r="AO232" s="186" t="str">
        <f ca="1">IF(AO$5-$I$5&lt;$A125-1," ",IF(AO$5-$I$5+1&gt;'Primary Inputs Alt'!$C$17,0,(SUM(OFFSET($I$78,0,AO$5-$I$5-$A125+1)))*$C178))</f>
        <v xml:space="preserve"> </v>
      </c>
      <c r="AP232" s="186" t="str">
        <f ca="1">IF(AP$5-$I$5&lt;$A125-1," ",IF(AP$5-$I$5+1&gt;'Primary Inputs Alt'!$C$17,0,(SUM(OFFSET($I$78,0,AP$5-$I$5-$A125+1)))*$C178))</f>
        <v xml:space="preserve"> </v>
      </c>
      <c r="AQ232" s="186" t="str">
        <f ca="1">IF(AQ$5-$I$5&lt;$A125-1," ",IF(AQ$5-$I$5+1&gt;'Primary Inputs Alt'!$C$17,0,(SUM(OFFSET($I$78,0,AQ$5-$I$5-$A125+1)))*$C178))</f>
        <v xml:space="preserve"> </v>
      </c>
      <c r="AR232" s="186" t="str">
        <f ca="1">IF(AR$5-$I$5&lt;$A125-1," ",IF(AR$5-$I$5+1&gt;'Primary Inputs Alt'!$C$17,0,(SUM(OFFSET($I$78,0,AR$5-$I$5-$A125+1)))*$C178))</f>
        <v xml:space="preserve"> </v>
      </c>
      <c r="AS232" s="186" t="str">
        <f ca="1">IF(AS$5-$I$5&lt;$A125-1," ",IF(AS$5-$I$5+1&gt;'Primary Inputs Alt'!$C$17,0,(SUM(OFFSET($I$78,0,AS$5-$I$5-$A125+1)))*$C178))</f>
        <v xml:space="preserve"> </v>
      </c>
      <c r="AT232" s="186" t="str">
        <f ca="1">IF(AT$5-$I$5&lt;$A125-1," ",IF(AT$5-$I$5+1&gt;'Primary Inputs Alt'!$C$17,0,(SUM(OFFSET($I$78,0,AT$5-$I$5-$A125+1)))*$C178))</f>
        <v xml:space="preserve"> </v>
      </c>
      <c r="AU232" s="186" t="str">
        <f ca="1">IF(AU$5-$I$5&lt;$A125-1," ",IF(AU$5-$I$5+1&gt;'Primary Inputs Alt'!$C$17,0,(SUM(OFFSET($I$78,0,AU$5-$I$5-$A125+1)))*$C178))</f>
        <v xml:space="preserve"> </v>
      </c>
      <c r="AV232" s="186" t="str">
        <f ca="1">IF(AV$5-$I$5&lt;$A125-1," ",IF(AV$5-$I$5+1&gt;'Primary Inputs Alt'!$C$17,0,(SUM(OFFSET($I$78,0,AV$5-$I$5-$A125+1)))*$C178))</f>
        <v xml:space="preserve"> </v>
      </c>
      <c r="AW232" s="186" t="str">
        <f ca="1">IF(AW$5-$I$5&lt;$A125-1," ",IF(AW$5-$I$5+1&gt;'Primary Inputs Alt'!$C$17,0,(SUM(OFFSET($I$78,0,AW$5-$I$5-$A125+1)))*$C178))</f>
        <v xml:space="preserve"> </v>
      </c>
      <c r="AX232" s="186" t="str">
        <f ca="1">IF(AX$5-$I$5&lt;$A125-1," ",IF(AX$5-$I$5+1&gt;'Primary Inputs Alt'!$C$17,0,(SUM(OFFSET($I$78,0,AX$5-$I$5-$A125+1)))*$C178))</f>
        <v xml:space="preserve"> </v>
      </c>
      <c r="AY232" s="186" t="str">
        <f ca="1">IF(AY$5-$I$5&lt;$A125-1," ",IF(AY$5-$I$5+1&gt;'Primary Inputs Alt'!$C$17,0,(SUM(OFFSET($I$78,0,AY$5-$I$5-$A125+1)))*$C178))</f>
        <v xml:space="preserve"> </v>
      </c>
      <c r="AZ232" s="186" t="str">
        <f ca="1">IF(AZ$5-$I$5&lt;$A125-1," ",IF(AZ$5-$I$5+1&gt;'Primary Inputs Alt'!$C$17,0,(SUM(OFFSET($I$78,0,AZ$5-$I$5-$A125+1)))*$C178))</f>
        <v xml:space="preserve"> </v>
      </c>
      <c r="BA232" s="186">
        <f ca="1">IF(BA$5-$I$5&lt;$A125-1," ",IF(BA$5-$I$5+1&gt;'Primary Inputs Alt'!$C$17,0,(SUM(OFFSET($I$78,0,BA$5-$I$5-$A125+1)))*$C178))</f>
        <v>0</v>
      </c>
      <c r="BB232" s="186">
        <f ca="1">IF(BB$5-$I$5&lt;$A125-1," ",IF(BB$5-$I$5+1&gt;'Primary Inputs Alt'!$C$17,0,(SUM(OFFSET($I$78,0,BB$5-$I$5-$A125+1)))*$C178))</f>
        <v>0</v>
      </c>
      <c r="BC232" s="186">
        <f ca="1">IF(BC$5-$I$5&lt;$A125-1," ",IF(BC$5-$I$5+1&gt;'Primary Inputs Alt'!$C$17,0,(SUM(OFFSET($I$78,0,BC$5-$I$5-$A125+1)))*$C178))</f>
        <v>0</v>
      </c>
      <c r="BD232" s="186">
        <f ca="1">IF(BD$5-$I$5&lt;$A125-1," ",IF(BD$5-$I$5+1&gt;'Primary Inputs Alt'!$C$17,0,(SUM(OFFSET($I$78,0,BD$5-$I$5-$A125+1)))*$C178))</f>
        <v>0</v>
      </c>
      <c r="BE232" s="186">
        <f ca="1">IF(BE$5-$I$5&lt;$A125-1," ",IF(BE$5-$I$5+1&gt;'Primary Inputs Alt'!$C$17,0,(SUM(OFFSET($I$78,0,BE$5-$I$5-$A125+1)))*$C178))</f>
        <v>0</v>
      </c>
      <c r="BF232" s="186">
        <f ca="1">IF(BF$5-$I$5&lt;$A125-1," ",IF(BF$5-$I$5+1&gt;'Primary Inputs Alt'!$C$17,0,(SUM(OFFSET($I$78,0,BF$5-$I$5-$A125+1)))*$C178))</f>
        <v>0</v>
      </c>
    </row>
    <row r="233" spans="2:58">
      <c r="B233" s="134" t="s">
        <v>218</v>
      </c>
      <c r="C233" s="134">
        <f t="shared" ca="1" si="7"/>
        <v>0</v>
      </c>
      <c r="I233" s="186" t="str">
        <f ca="1">IF(I$5-$I$5&lt;$A126-1," ",IF(I$5-$I$5+1&gt;'Primary Inputs Alt'!$C$17,0,(SUM(OFFSET($I$78,0,I$5-$I$5-$A126+1)))*$C179))</f>
        <v xml:space="preserve"> </v>
      </c>
      <c r="J233" s="186" t="str">
        <f ca="1">IF(J$5-$I$5&lt;$A126-1," ",IF(J$5-$I$5+1&gt;'Primary Inputs Alt'!$C$17,0,(SUM(OFFSET($I$78,0,J$5-$I$5-$A126+1)))*$C179))</f>
        <v xml:space="preserve"> </v>
      </c>
      <c r="K233" s="186" t="str">
        <f ca="1">IF(K$5-$I$5&lt;$A126-1," ",IF(K$5-$I$5+1&gt;'Primary Inputs Alt'!$C$17,0,(SUM(OFFSET($I$78,0,K$5-$I$5-$A126+1)))*$C179))</f>
        <v xml:space="preserve"> </v>
      </c>
      <c r="L233" s="186" t="str">
        <f ca="1">IF(L$5-$I$5&lt;$A126-1," ",IF(L$5-$I$5+1&gt;'Primary Inputs Alt'!$C$17,0,(SUM(OFFSET($I$78,0,L$5-$I$5-$A126+1)))*$C179))</f>
        <v xml:space="preserve"> </v>
      </c>
      <c r="M233" s="186" t="str">
        <f ca="1">IF(M$5-$I$5&lt;$A126-1," ",IF(M$5-$I$5+1&gt;'Primary Inputs Alt'!$C$17,0,(SUM(OFFSET($I$78,0,M$5-$I$5-$A126+1)))*$C179))</f>
        <v xml:space="preserve"> </v>
      </c>
      <c r="N233" s="186" t="str">
        <f ca="1">IF(N$5-$I$5&lt;$A126-1," ",IF(N$5-$I$5+1&gt;'Primary Inputs Alt'!$C$17,0,(SUM(OFFSET($I$78,0,N$5-$I$5-$A126+1)))*$C179))</f>
        <v xml:space="preserve"> </v>
      </c>
      <c r="O233" s="186" t="str">
        <f ca="1">IF(O$5-$I$5&lt;$A126-1," ",IF(O$5-$I$5+1&gt;'Primary Inputs Alt'!$C$17,0,(SUM(OFFSET($I$78,0,O$5-$I$5-$A126+1)))*$C179))</f>
        <v xml:space="preserve"> </v>
      </c>
      <c r="P233" s="186" t="str">
        <f ca="1">IF(P$5-$I$5&lt;$A126-1," ",IF(P$5-$I$5+1&gt;'Primary Inputs Alt'!$C$17,0,(SUM(OFFSET($I$78,0,P$5-$I$5-$A126+1)))*$C179))</f>
        <v xml:space="preserve"> </v>
      </c>
      <c r="Q233" s="186" t="str">
        <f ca="1">IF(Q$5-$I$5&lt;$A126-1," ",IF(Q$5-$I$5+1&gt;'Primary Inputs Alt'!$C$17,0,(SUM(OFFSET($I$78,0,Q$5-$I$5-$A126+1)))*$C179))</f>
        <v xml:space="preserve"> </v>
      </c>
      <c r="R233" s="186" t="str">
        <f ca="1">IF(R$5-$I$5&lt;$A126-1," ",IF(R$5-$I$5+1&gt;'Primary Inputs Alt'!$C$17,0,(SUM(OFFSET($I$78,0,R$5-$I$5-$A126+1)))*$C179))</f>
        <v xml:space="preserve"> </v>
      </c>
      <c r="S233" s="186" t="str">
        <f ca="1">IF(S$5-$I$5&lt;$A126-1," ",IF(S$5-$I$5+1&gt;'Primary Inputs Alt'!$C$17,0,(SUM(OFFSET($I$78,0,S$5-$I$5-$A126+1)))*$C179))</f>
        <v xml:space="preserve"> </v>
      </c>
      <c r="T233" s="186" t="str">
        <f ca="1">IF(T$5-$I$5&lt;$A126-1," ",IF(T$5-$I$5+1&gt;'Primary Inputs Alt'!$C$17,0,(SUM(OFFSET($I$78,0,T$5-$I$5-$A126+1)))*$C179))</f>
        <v xml:space="preserve"> </v>
      </c>
      <c r="U233" s="186" t="str">
        <f ca="1">IF(U$5-$I$5&lt;$A126-1," ",IF(U$5-$I$5+1&gt;'Primary Inputs Alt'!$C$17,0,(SUM(OFFSET($I$78,0,U$5-$I$5-$A126+1)))*$C179))</f>
        <v xml:space="preserve"> </v>
      </c>
      <c r="V233" s="186" t="str">
        <f ca="1">IF(V$5-$I$5&lt;$A126-1," ",IF(V$5-$I$5+1&gt;'Primary Inputs Alt'!$C$17,0,(SUM(OFFSET($I$78,0,V$5-$I$5-$A126+1)))*$C179))</f>
        <v xml:space="preserve"> </v>
      </c>
      <c r="W233" s="186" t="str">
        <f ca="1">IF(W$5-$I$5&lt;$A126-1," ",IF(W$5-$I$5+1&gt;'Primary Inputs Alt'!$C$17,0,(SUM(OFFSET($I$78,0,W$5-$I$5-$A126+1)))*$C179))</f>
        <v xml:space="preserve"> </v>
      </c>
      <c r="X233" s="186" t="str">
        <f ca="1">IF(X$5-$I$5&lt;$A126-1," ",IF(X$5-$I$5+1&gt;'Primary Inputs Alt'!$C$17,0,(SUM(OFFSET($I$78,0,X$5-$I$5-$A126+1)))*$C179))</f>
        <v xml:space="preserve"> </v>
      </c>
      <c r="Y233" s="186" t="str">
        <f ca="1">IF(Y$5-$I$5&lt;$A126-1," ",IF(Y$5-$I$5+1&gt;'Primary Inputs Alt'!$C$17,0,(SUM(OFFSET($I$78,0,Y$5-$I$5-$A126+1)))*$C179))</f>
        <v xml:space="preserve"> </v>
      </c>
      <c r="Z233" s="186" t="str">
        <f ca="1">IF(Z$5-$I$5&lt;$A126-1," ",IF(Z$5-$I$5+1&gt;'Primary Inputs Alt'!$C$17,0,(SUM(OFFSET($I$78,0,Z$5-$I$5-$A126+1)))*$C179))</f>
        <v xml:space="preserve"> </v>
      </c>
      <c r="AA233" s="186" t="str">
        <f ca="1">IF(AA$5-$I$5&lt;$A126-1," ",IF(AA$5-$I$5+1&gt;'Primary Inputs Alt'!$C$17,0,(SUM(OFFSET($I$78,0,AA$5-$I$5-$A126+1)))*$C179))</f>
        <v xml:space="preserve"> </v>
      </c>
      <c r="AB233" s="186" t="str">
        <f ca="1">IF(AB$5-$I$5&lt;$A126-1," ",IF(AB$5-$I$5+1&gt;'Primary Inputs Alt'!$C$17,0,(SUM(OFFSET($I$78,0,AB$5-$I$5-$A126+1)))*$C179))</f>
        <v xml:space="preserve"> </v>
      </c>
      <c r="AC233" s="186" t="str">
        <f ca="1">IF(AC$5-$I$5&lt;$A126-1," ",IF(AC$5-$I$5+1&gt;'Primary Inputs Alt'!$C$17,0,(SUM(OFFSET($I$78,0,AC$5-$I$5-$A126+1)))*$C179))</f>
        <v xml:space="preserve"> </v>
      </c>
      <c r="AD233" s="186" t="str">
        <f ca="1">IF(AD$5-$I$5&lt;$A126-1," ",IF(AD$5-$I$5+1&gt;'Primary Inputs Alt'!$C$17,0,(SUM(OFFSET($I$78,0,AD$5-$I$5-$A126+1)))*$C179))</f>
        <v xml:space="preserve"> </v>
      </c>
      <c r="AE233" s="186" t="str">
        <f ca="1">IF(AE$5-$I$5&lt;$A126-1," ",IF(AE$5-$I$5+1&gt;'Primary Inputs Alt'!$C$17,0,(SUM(OFFSET($I$78,0,AE$5-$I$5-$A126+1)))*$C179))</f>
        <v xml:space="preserve"> </v>
      </c>
      <c r="AF233" s="186" t="str">
        <f ca="1">IF(AF$5-$I$5&lt;$A126-1," ",IF(AF$5-$I$5+1&gt;'Primary Inputs Alt'!$C$17,0,(SUM(OFFSET($I$78,0,AF$5-$I$5-$A126+1)))*$C179))</f>
        <v xml:space="preserve"> </v>
      </c>
      <c r="AG233" s="186" t="str">
        <f ca="1">IF(AG$5-$I$5&lt;$A126-1," ",IF(AG$5-$I$5+1&gt;'Primary Inputs Alt'!$C$17,0,(SUM(OFFSET($I$78,0,AG$5-$I$5-$A126+1)))*$C179))</f>
        <v xml:space="preserve"> </v>
      </c>
      <c r="AH233" s="186" t="str">
        <f ca="1">IF(AH$5-$I$5&lt;$A126-1," ",IF(AH$5-$I$5+1&gt;'Primary Inputs Alt'!$C$17,0,(SUM(OFFSET($I$78,0,AH$5-$I$5-$A126+1)))*$C179))</f>
        <v xml:space="preserve"> </v>
      </c>
      <c r="AI233" s="186" t="str">
        <f ca="1">IF(AI$5-$I$5&lt;$A126-1," ",IF(AI$5-$I$5+1&gt;'Primary Inputs Alt'!$C$17,0,(SUM(OFFSET($I$78,0,AI$5-$I$5-$A126+1)))*$C179))</f>
        <v xml:space="preserve"> </v>
      </c>
      <c r="AJ233" s="186" t="str">
        <f ca="1">IF(AJ$5-$I$5&lt;$A126-1," ",IF(AJ$5-$I$5+1&gt;'Primary Inputs Alt'!$C$17,0,(SUM(OFFSET($I$78,0,AJ$5-$I$5-$A126+1)))*$C179))</f>
        <v xml:space="preserve"> </v>
      </c>
      <c r="AK233" s="186" t="str">
        <f ca="1">IF(AK$5-$I$5&lt;$A126-1," ",IF(AK$5-$I$5+1&gt;'Primary Inputs Alt'!$C$17,0,(SUM(OFFSET($I$78,0,AK$5-$I$5-$A126+1)))*$C179))</f>
        <v xml:space="preserve"> </v>
      </c>
      <c r="AL233" s="186" t="str">
        <f ca="1">IF(AL$5-$I$5&lt;$A126-1," ",IF(AL$5-$I$5+1&gt;'Primary Inputs Alt'!$C$17,0,(SUM(OFFSET($I$78,0,AL$5-$I$5-$A126+1)))*$C179))</f>
        <v xml:space="preserve"> </v>
      </c>
      <c r="AM233" s="186" t="str">
        <f ca="1">IF(AM$5-$I$5&lt;$A126-1," ",IF(AM$5-$I$5+1&gt;'Primary Inputs Alt'!$C$17,0,(SUM(OFFSET($I$78,0,AM$5-$I$5-$A126+1)))*$C179))</f>
        <v xml:space="preserve"> </v>
      </c>
      <c r="AN233" s="186" t="str">
        <f ca="1">IF(AN$5-$I$5&lt;$A126-1," ",IF(AN$5-$I$5+1&gt;'Primary Inputs Alt'!$C$17,0,(SUM(OFFSET($I$78,0,AN$5-$I$5-$A126+1)))*$C179))</f>
        <v xml:space="preserve"> </v>
      </c>
      <c r="AO233" s="186" t="str">
        <f ca="1">IF(AO$5-$I$5&lt;$A126-1," ",IF(AO$5-$I$5+1&gt;'Primary Inputs Alt'!$C$17,0,(SUM(OFFSET($I$78,0,AO$5-$I$5-$A126+1)))*$C179))</f>
        <v xml:space="preserve"> </v>
      </c>
      <c r="AP233" s="186" t="str">
        <f ca="1">IF(AP$5-$I$5&lt;$A126-1," ",IF(AP$5-$I$5+1&gt;'Primary Inputs Alt'!$C$17,0,(SUM(OFFSET($I$78,0,AP$5-$I$5-$A126+1)))*$C179))</f>
        <v xml:space="preserve"> </v>
      </c>
      <c r="AQ233" s="186" t="str">
        <f ca="1">IF(AQ$5-$I$5&lt;$A126-1," ",IF(AQ$5-$I$5+1&gt;'Primary Inputs Alt'!$C$17,0,(SUM(OFFSET($I$78,0,AQ$5-$I$5-$A126+1)))*$C179))</f>
        <v xml:space="preserve"> </v>
      </c>
      <c r="AR233" s="186" t="str">
        <f ca="1">IF(AR$5-$I$5&lt;$A126-1," ",IF(AR$5-$I$5+1&gt;'Primary Inputs Alt'!$C$17,0,(SUM(OFFSET($I$78,0,AR$5-$I$5-$A126+1)))*$C179))</f>
        <v xml:space="preserve"> </v>
      </c>
      <c r="AS233" s="186" t="str">
        <f ca="1">IF(AS$5-$I$5&lt;$A126-1," ",IF(AS$5-$I$5+1&gt;'Primary Inputs Alt'!$C$17,0,(SUM(OFFSET($I$78,0,AS$5-$I$5-$A126+1)))*$C179))</f>
        <v xml:space="preserve"> </v>
      </c>
      <c r="AT233" s="186" t="str">
        <f ca="1">IF(AT$5-$I$5&lt;$A126-1," ",IF(AT$5-$I$5+1&gt;'Primary Inputs Alt'!$C$17,0,(SUM(OFFSET($I$78,0,AT$5-$I$5-$A126+1)))*$C179))</f>
        <v xml:space="preserve"> </v>
      </c>
      <c r="AU233" s="186" t="str">
        <f ca="1">IF(AU$5-$I$5&lt;$A126-1," ",IF(AU$5-$I$5+1&gt;'Primary Inputs Alt'!$C$17,0,(SUM(OFFSET($I$78,0,AU$5-$I$5-$A126+1)))*$C179))</f>
        <v xml:space="preserve"> </v>
      </c>
      <c r="AV233" s="186" t="str">
        <f ca="1">IF(AV$5-$I$5&lt;$A126-1," ",IF(AV$5-$I$5+1&gt;'Primary Inputs Alt'!$C$17,0,(SUM(OFFSET($I$78,0,AV$5-$I$5-$A126+1)))*$C179))</f>
        <v xml:space="preserve"> </v>
      </c>
      <c r="AW233" s="186" t="str">
        <f ca="1">IF(AW$5-$I$5&lt;$A126-1," ",IF(AW$5-$I$5+1&gt;'Primary Inputs Alt'!$C$17,0,(SUM(OFFSET($I$78,0,AW$5-$I$5-$A126+1)))*$C179))</f>
        <v xml:space="preserve"> </v>
      </c>
      <c r="AX233" s="186" t="str">
        <f ca="1">IF(AX$5-$I$5&lt;$A126-1," ",IF(AX$5-$I$5+1&gt;'Primary Inputs Alt'!$C$17,0,(SUM(OFFSET($I$78,0,AX$5-$I$5-$A126+1)))*$C179))</f>
        <v xml:space="preserve"> </v>
      </c>
      <c r="AY233" s="186" t="str">
        <f ca="1">IF(AY$5-$I$5&lt;$A126-1," ",IF(AY$5-$I$5+1&gt;'Primary Inputs Alt'!$C$17,0,(SUM(OFFSET($I$78,0,AY$5-$I$5-$A126+1)))*$C179))</f>
        <v xml:space="preserve"> </v>
      </c>
      <c r="AZ233" s="186" t="str">
        <f ca="1">IF(AZ$5-$I$5&lt;$A126-1," ",IF(AZ$5-$I$5+1&gt;'Primary Inputs Alt'!$C$17,0,(SUM(OFFSET($I$78,0,AZ$5-$I$5-$A126+1)))*$C179))</f>
        <v xml:space="preserve"> </v>
      </c>
      <c r="BA233" s="186" t="str">
        <f ca="1">IF(BA$5-$I$5&lt;$A126-1," ",IF(BA$5-$I$5+1&gt;'Primary Inputs Alt'!$C$17,0,(SUM(OFFSET($I$78,0,BA$5-$I$5-$A126+1)))*$C179))</f>
        <v xml:space="preserve"> </v>
      </c>
      <c r="BB233" s="186">
        <f ca="1">IF(BB$5-$I$5&lt;$A126-1," ",IF(BB$5-$I$5+1&gt;'Primary Inputs Alt'!$C$17,0,(SUM(OFFSET($I$78,0,BB$5-$I$5-$A126+1)))*$C179))</f>
        <v>0</v>
      </c>
      <c r="BC233" s="186">
        <f ca="1">IF(BC$5-$I$5&lt;$A126-1," ",IF(BC$5-$I$5+1&gt;'Primary Inputs Alt'!$C$17,0,(SUM(OFFSET($I$78,0,BC$5-$I$5-$A126+1)))*$C179))</f>
        <v>0</v>
      </c>
      <c r="BD233" s="186">
        <f ca="1">IF(BD$5-$I$5&lt;$A126-1," ",IF(BD$5-$I$5+1&gt;'Primary Inputs Alt'!$C$17,0,(SUM(OFFSET($I$78,0,BD$5-$I$5-$A126+1)))*$C179))</f>
        <v>0</v>
      </c>
      <c r="BE233" s="186">
        <f ca="1">IF(BE$5-$I$5&lt;$A126-1," ",IF(BE$5-$I$5+1&gt;'Primary Inputs Alt'!$C$17,0,(SUM(OFFSET($I$78,0,BE$5-$I$5-$A126+1)))*$C179))</f>
        <v>0</v>
      </c>
      <c r="BF233" s="186">
        <f ca="1">IF(BF$5-$I$5&lt;$A126-1," ",IF(BF$5-$I$5+1&gt;'Primary Inputs Alt'!$C$17,0,(SUM(OFFSET($I$78,0,BF$5-$I$5-$A126+1)))*$C179))</f>
        <v>0</v>
      </c>
    </row>
    <row r="234" spans="2:58">
      <c r="B234" s="134" t="s">
        <v>219</v>
      </c>
      <c r="C234" s="134">
        <f t="shared" ca="1" si="7"/>
        <v>0</v>
      </c>
      <c r="I234" s="186" t="str">
        <f ca="1">IF(I$5-$I$5&lt;$A127-1," ",IF(I$5-$I$5+1&gt;'Primary Inputs Alt'!$C$17,0,(SUM(OFFSET($I$78,0,I$5-$I$5-$A127+1)))*$C180))</f>
        <v xml:space="preserve"> </v>
      </c>
      <c r="J234" s="186" t="str">
        <f ca="1">IF(J$5-$I$5&lt;$A127-1," ",IF(J$5-$I$5+1&gt;'Primary Inputs Alt'!$C$17,0,(SUM(OFFSET($I$78,0,J$5-$I$5-$A127+1)))*$C180))</f>
        <v xml:space="preserve"> </v>
      </c>
      <c r="K234" s="186" t="str">
        <f ca="1">IF(K$5-$I$5&lt;$A127-1," ",IF(K$5-$I$5+1&gt;'Primary Inputs Alt'!$C$17,0,(SUM(OFFSET($I$78,0,K$5-$I$5-$A127+1)))*$C180))</f>
        <v xml:space="preserve"> </v>
      </c>
      <c r="L234" s="186" t="str">
        <f ca="1">IF(L$5-$I$5&lt;$A127-1," ",IF(L$5-$I$5+1&gt;'Primary Inputs Alt'!$C$17,0,(SUM(OFFSET($I$78,0,L$5-$I$5-$A127+1)))*$C180))</f>
        <v xml:space="preserve"> </v>
      </c>
      <c r="M234" s="186" t="str">
        <f ca="1">IF(M$5-$I$5&lt;$A127-1," ",IF(M$5-$I$5+1&gt;'Primary Inputs Alt'!$C$17,0,(SUM(OFFSET($I$78,0,M$5-$I$5-$A127+1)))*$C180))</f>
        <v xml:space="preserve"> </v>
      </c>
      <c r="N234" s="186" t="str">
        <f ca="1">IF(N$5-$I$5&lt;$A127-1," ",IF(N$5-$I$5+1&gt;'Primary Inputs Alt'!$C$17,0,(SUM(OFFSET($I$78,0,N$5-$I$5-$A127+1)))*$C180))</f>
        <v xml:space="preserve"> </v>
      </c>
      <c r="O234" s="186" t="str">
        <f ca="1">IF(O$5-$I$5&lt;$A127-1," ",IF(O$5-$I$5+1&gt;'Primary Inputs Alt'!$C$17,0,(SUM(OFFSET($I$78,0,O$5-$I$5-$A127+1)))*$C180))</f>
        <v xml:space="preserve"> </v>
      </c>
      <c r="P234" s="186" t="str">
        <f ca="1">IF(P$5-$I$5&lt;$A127-1," ",IF(P$5-$I$5+1&gt;'Primary Inputs Alt'!$C$17,0,(SUM(OFFSET($I$78,0,P$5-$I$5-$A127+1)))*$C180))</f>
        <v xml:space="preserve"> </v>
      </c>
      <c r="Q234" s="186" t="str">
        <f ca="1">IF(Q$5-$I$5&lt;$A127-1," ",IF(Q$5-$I$5+1&gt;'Primary Inputs Alt'!$C$17,0,(SUM(OFFSET($I$78,0,Q$5-$I$5-$A127+1)))*$C180))</f>
        <v xml:space="preserve"> </v>
      </c>
      <c r="R234" s="186" t="str">
        <f ca="1">IF(R$5-$I$5&lt;$A127-1," ",IF(R$5-$I$5+1&gt;'Primary Inputs Alt'!$C$17,0,(SUM(OFFSET($I$78,0,R$5-$I$5-$A127+1)))*$C180))</f>
        <v xml:space="preserve"> </v>
      </c>
      <c r="S234" s="186" t="str">
        <f ca="1">IF(S$5-$I$5&lt;$A127-1," ",IF(S$5-$I$5+1&gt;'Primary Inputs Alt'!$C$17,0,(SUM(OFFSET($I$78,0,S$5-$I$5-$A127+1)))*$C180))</f>
        <v xml:space="preserve"> </v>
      </c>
      <c r="T234" s="186" t="str">
        <f ca="1">IF(T$5-$I$5&lt;$A127-1," ",IF(T$5-$I$5+1&gt;'Primary Inputs Alt'!$C$17,0,(SUM(OFFSET($I$78,0,T$5-$I$5-$A127+1)))*$C180))</f>
        <v xml:space="preserve"> </v>
      </c>
      <c r="U234" s="186" t="str">
        <f ca="1">IF(U$5-$I$5&lt;$A127-1," ",IF(U$5-$I$5+1&gt;'Primary Inputs Alt'!$C$17,0,(SUM(OFFSET($I$78,0,U$5-$I$5-$A127+1)))*$C180))</f>
        <v xml:space="preserve"> </v>
      </c>
      <c r="V234" s="186" t="str">
        <f ca="1">IF(V$5-$I$5&lt;$A127-1," ",IF(V$5-$I$5+1&gt;'Primary Inputs Alt'!$C$17,0,(SUM(OFFSET($I$78,0,V$5-$I$5-$A127+1)))*$C180))</f>
        <v xml:space="preserve"> </v>
      </c>
      <c r="W234" s="186" t="str">
        <f ca="1">IF(W$5-$I$5&lt;$A127-1," ",IF(W$5-$I$5+1&gt;'Primary Inputs Alt'!$C$17,0,(SUM(OFFSET($I$78,0,W$5-$I$5-$A127+1)))*$C180))</f>
        <v xml:space="preserve"> </v>
      </c>
      <c r="X234" s="186" t="str">
        <f ca="1">IF(X$5-$I$5&lt;$A127-1," ",IF(X$5-$I$5+1&gt;'Primary Inputs Alt'!$C$17,0,(SUM(OFFSET($I$78,0,X$5-$I$5-$A127+1)))*$C180))</f>
        <v xml:space="preserve"> </v>
      </c>
      <c r="Y234" s="186" t="str">
        <f ca="1">IF(Y$5-$I$5&lt;$A127-1," ",IF(Y$5-$I$5+1&gt;'Primary Inputs Alt'!$C$17,0,(SUM(OFFSET($I$78,0,Y$5-$I$5-$A127+1)))*$C180))</f>
        <v xml:space="preserve"> </v>
      </c>
      <c r="Z234" s="186" t="str">
        <f ca="1">IF(Z$5-$I$5&lt;$A127-1," ",IF(Z$5-$I$5+1&gt;'Primary Inputs Alt'!$C$17,0,(SUM(OFFSET($I$78,0,Z$5-$I$5-$A127+1)))*$C180))</f>
        <v xml:space="preserve"> </v>
      </c>
      <c r="AA234" s="186" t="str">
        <f ca="1">IF(AA$5-$I$5&lt;$A127-1," ",IF(AA$5-$I$5+1&gt;'Primary Inputs Alt'!$C$17,0,(SUM(OFFSET($I$78,0,AA$5-$I$5-$A127+1)))*$C180))</f>
        <v xml:space="preserve"> </v>
      </c>
      <c r="AB234" s="186" t="str">
        <f ca="1">IF(AB$5-$I$5&lt;$A127-1," ",IF(AB$5-$I$5+1&gt;'Primary Inputs Alt'!$C$17,0,(SUM(OFFSET($I$78,0,AB$5-$I$5-$A127+1)))*$C180))</f>
        <v xml:space="preserve"> </v>
      </c>
      <c r="AC234" s="186" t="str">
        <f ca="1">IF(AC$5-$I$5&lt;$A127-1," ",IF(AC$5-$I$5+1&gt;'Primary Inputs Alt'!$C$17,0,(SUM(OFFSET($I$78,0,AC$5-$I$5-$A127+1)))*$C180))</f>
        <v xml:space="preserve"> </v>
      </c>
      <c r="AD234" s="186" t="str">
        <f ca="1">IF(AD$5-$I$5&lt;$A127-1," ",IF(AD$5-$I$5+1&gt;'Primary Inputs Alt'!$C$17,0,(SUM(OFFSET($I$78,0,AD$5-$I$5-$A127+1)))*$C180))</f>
        <v xml:space="preserve"> </v>
      </c>
      <c r="AE234" s="186" t="str">
        <f ca="1">IF(AE$5-$I$5&lt;$A127-1," ",IF(AE$5-$I$5+1&gt;'Primary Inputs Alt'!$C$17,0,(SUM(OFFSET($I$78,0,AE$5-$I$5-$A127+1)))*$C180))</f>
        <v xml:space="preserve"> </v>
      </c>
      <c r="AF234" s="186" t="str">
        <f ca="1">IF(AF$5-$I$5&lt;$A127-1," ",IF(AF$5-$I$5+1&gt;'Primary Inputs Alt'!$C$17,0,(SUM(OFFSET($I$78,0,AF$5-$I$5-$A127+1)))*$C180))</f>
        <v xml:space="preserve"> </v>
      </c>
      <c r="AG234" s="186" t="str">
        <f ca="1">IF(AG$5-$I$5&lt;$A127-1," ",IF(AG$5-$I$5+1&gt;'Primary Inputs Alt'!$C$17,0,(SUM(OFFSET($I$78,0,AG$5-$I$5-$A127+1)))*$C180))</f>
        <v xml:space="preserve"> </v>
      </c>
      <c r="AH234" s="186" t="str">
        <f ca="1">IF(AH$5-$I$5&lt;$A127-1," ",IF(AH$5-$I$5+1&gt;'Primary Inputs Alt'!$C$17,0,(SUM(OFFSET($I$78,0,AH$5-$I$5-$A127+1)))*$C180))</f>
        <v xml:space="preserve"> </v>
      </c>
      <c r="AI234" s="186" t="str">
        <f ca="1">IF(AI$5-$I$5&lt;$A127-1," ",IF(AI$5-$I$5+1&gt;'Primary Inputs Alt'!$C$17,0,(SUM(OFFSET($I$78,0,AI$5-$I$5-$A127+1)))*$C180))</f>
        <v xml:space="preserve"> </v>
      </c>
      <c r="AJ234" s="186" t="str">
        <f ca="1">IF(AJ$5-$I$5&lt;$A127-1," ",IF(AJ$5-$I$5+1&gt;'Primary Inputs Alt'!$C$17,0,(SUM(OFFSET($I$78,0,AJ$5-$I$5-$A127+1)))*$C180))</f>
        <v xml:space="preserve"> </v>
      </c>
      <c r="AK234" s="186" t="str">
        <f ca="1">IF(AK$5-$I$5&lt;$A127-1," ",IF(AK$5-$I$5+1&gt;'Primary Inputs Alt'!$C$17,0,(SUM(OFFSET($I$78,0,AK$5-$I$5-$A127+1)))*$C180))</f>
        <v xml:space="preserve"> </v>
      </c>
      <c r="AL234" s="186" t="str">
        <f ca="1">IF(AL$5-$I$5&lt;$A127-1," ",IF(AL$5-$I$5+1&gt;'Primary Inputs Alt'!$C$17,0,(SUM(OFFSET($I$78,0,AL$5-$I$5-$A127+1)))*$C180))</f>
        <v xml:space="preserve"> </v>
      </c>
      <c r="AM234" s="186" t="str">
        <f ca="1">IF(AM$5-$I$5&lt;$A127-1," ",IF(AM$5-$I$5+1&gt;'Primary Inputs Alt'!$C$17,0,(SUM(OFFSET($I$78,0,AM$5-$I$5-$A127+1)))*$C180))</f>
        <v xml:space="preserve"> </v>
      </c>
      <c r="AN234" s="186" t="str">
        <f ca="1">IF(AN$5-$I$5&lt;$A127-1," ",IF(AN$5-$I$5+1&gt;'Primary Inputs Alt'!$C$17,0,(SUM(OFFSET($I$78,0,AN$5-$I$5-$A127+1)))*$C180))</f>
        <v xml:space="preserve"> </v>
      </c>
      <c r="AO234" s="186" t="str">
        <f ca="1">IF(AO$5-$I$5&lt;$A127-1," ",IF(AO$5-$I$5+1&gt;'Primary Inputs Alt'!$C$17,0,(SUM(OFFSET($I$78,0,AO$5-$I$5-$A127+1)))*$C180))</f>
        <v xml:space="preserve"> </v>
      </c>
      <c r="AP234" s="186" t="str">
        <f ca="1">IF(AP$5-$I$5&lt;$A127-1," ",IF(AP$5-$I$5+1&gt;'Primary Inputs Alt'!$C$17,0,(SUM(OFFSET($I$78,0,AP$5-$I$5-$A127+1)))*$C180))</f>
        <v xml:space="preserve"> </v>
      </c>
      <c r="AQ234" s="186" t="str">
        <f ca="1">IF(AQ$5-$I$5&lt;$A127-1," ",IF(AQ$5-$I$5+1&gt;'Primary Inputs Alt'!$C$17,0,(SUM(OFFSET($I$78,0,AQ$5-$I$5-$A127+1)))*$C180))</f>
        <v xml:space="preserve"> </v>
      </c>
      <c r="AR234" s="186" t="str">
        <f ca="1">IF(AR$5-$I$5&lt;$A127-1," ",IF(AR$5-$I$5+1&gt;'Primary Inputs Alt'!$C$17,0,(SUM(OFFSET($I$78,0,AR$5-$I$5-$A127+1)))*$C180))</f>
        <v xml:space="preserve"> </v>
      </c>
      <c r="AS234" s="186" t="str">
        <f ca="1">IF(AS$5-$I$5&lt;$A127-1," ",IF(AS$5-$I$5+1&gt;'Primary Inputs Alt'!$C$17,0,(SUM(OFFSET($I$78,0,AS$5-$I$5-$A127+1)))*$C180))</f>
        <v xml:space="preserve"> </v>
      </c>
      <c r="AT234" s="186" t="str">
        <f ca="1">IF(AT$5-$I$5&lt;$A127-1," ",IF(AT$5-$I$5+1&gt;'Primary Inputs Alt'!$C$17,0,(SUM(OFFSET($I$78,0,AT$5-$I$5-$A127+1)))*$C180))</f>
        <v xml:space="preserve"> </v>
      </c>
      <c r="AU234" s="186" t="str">
        <f ca="1">IF(AU$5-$I$5&lt;$A127-1," ",IF(AU$5-$I$5+1&gt;'Primary Inputs Alt'!$C$17,0,(SUM(OFFSET($I$78,0,AU$5-$I$5-$A127+1)))*$C180))</f>
        <v xml:space="preserve"> </v>
      </c>
      <c r="AV234" s="186" t="str">
        <f ca="1">IF(AV$5-$I$5&lt;$A127-1," ",IF(AV$5-$I$5+1&gt;'Primary Inputs Alt'!$C$17,0,(SUM(OFFSET($I$78,0,AV$5-$I$5-$A127+1)))*$C180))</f>
        <v xml:space="preserve"> </v>
      </c>
      <c r="AW234" s="186" t="str">
        <f ca="1">IF(AW$5-$I$5&lt;$A127-1," ",IF(AW$5-$I$5+1&gt;'Primary Inputs Alt'!$C$17,0,(SUM(OFFSET($I$78,0,AW$5-$I$5-$A127+1)))*$C180))</f>
        <v xml:space="preserve"> </v>
      </c>
      <c r="AX234" s="186" t="str">
        <f ca="1">IF(AX$5-$I$5&lt;$A127-1," ",IF(AX$5-$I$5+1&gt;'Primary Inputs Alt'!$C$17,0,(SUM(OFFSET($I$78,0,AX$5-$I$5-$A127+1)))*$C180))</f>
        <v xml:space="preserve"> </v>
      </c>
      <c r="AY234" s="186" t="str">
        <f ca="1">IF(AY$5-$I$5&lt;$A127-1," ",IF(AY$5-$I$5+1&gt;'Primary Inputs Alt'!$C$17,0,(SUM(OFFSET($I$78,0,AY$5-$I$5-$A127+1)))*$C180))</f>
        <v xml:space="preserve"> </v>
      </c>
      <c r="AZ234" s="186" t="str">
        <f ca="1">IF(AZ$5-$I$5&lt;$A127-1," ",IF(AZ$5-$I$5+1&gt;'Primary Inputs Alt'!$C$17,0,(SUM(OFFSET($I$78,0,AZ$5-$I$5-$A127+1)))*$C180))</f>
        <v xml:space="preserve"> </v>
      </c>
      <c r="BA234" s="186" t="str">
        <f ca="1">IF(BA$5-$I$5&lt;$A127-1," ",IF(BA$5-$I$5+1&gt;'Primary Inputs Alt'!$C$17,0,(SUM(OFFSET($I$78,0,BA$5-$I$5-$A127+1)))*$C180))</f>
        <v xml:space="preserve"> </v>
      </c>
      <c r="BB234" s="186" t="str">
        <f ca="1">IF(BB$5-$I$5&lt;$A127-1," ",IF(BB$5-$I$5+1&gt;'Primary Inputs Alt'!$C$17,0,(SUM(OFFSET($I$78,0,BB$5-$I$5-$A127+1)))*$C180))</f>
        <v xml:space="preserve"> </v>
      </c>
      <c r="BC234" s="186">
        <f ca="1">IF(BC$5-$I$5&lt;$A127-1," ",IF(BC$5-$I$5+1&gt;'Primary Inputs Alt'!$C$17,0,(SUM(OFFSET($I$78,0,BC$5-$I$5-$A127+1)))*$C180))</f>
        <v>0</v>
      </c>
      <c r="BD234" s="186">
        <f ca="1">IF(BD$5-$I$5&lt;$A127-1," ",IF(BD$5-$I$5+1&gt;'Primary Inputs Alt'!$C$17,0,(SUM(OFFSET($I$78,0,BD$5-$I$5-$A127+1)))*$C180))</f>
        <v>0</v>
      </c>
      <c r="BE234" s="186">
        <f ca="1">IF(BE$5-$I$5&lt;$A127-1," ",IF(BE$5-$I$5+1&gt;'Primary Inputs Alt'!$C$17,0,(SUM(OFFSET($I$78,0,BE$5-$I$5-$A127+1)))*$C180))</f>
        <v>0</v>
      </c>
      <c r="BF234" s="186">
        <f ca="1">IF(BF$5-$I$5&lt;$A127-1," ",IF(BF$5-$I$5+1&gt;'Primary Inputs Alt'!$C$17,0,(SUM(OFFSET($I$78,0,BF$5-$I$5-$A127+1)))*$C180))</f>
        <v>0</v>
      </c>
    </row>
    <row r="235" spans="2:58">
      <c r="B235" s="134" t="s">
        <v>220</v>
      </c>
      <c r="C235" s="134">
        <f t="shared" ca="1" si="7"/>
        <v>0</v>
      </c>
      <c r="I235" s="186" t="str">
        <f ca="1">IF(I$5-$I$5&lt;$A128-1," ",IF(I$5-$I$5+1&gt;'Primary Inputs Alt'!$C$17,0,(SUM(OFFSET($I$78,0,I$5-$I$5-$A128+1)))*$C181))</f>
        <v xml:space="preserve"> </v>
      </c>
      <c r="J235" s="186" t="str">
        <f ca="1">IF(J$5-$I$5&lt;$A128-1," ",IF(J$5-$I$5+1&gt;'Primary Inputs Alt'!$C$17,0,(SUM(OFFSET($I$78,0,J$5-$I$5-$A128+1)))*$C181))</f>
        <v xml:space="preserve"> </v>
      </c>
      <c r="K235" s="186" t="str">
        <f ca="1">IF(K$5-$I$5&lt;$A128-1," ",IF(K$5-$I$5+1&gt;'Primary Inputs Alt'!$C$17,0,(SUM(OFFSET($I$78,0,K$5-$I$5-$A128+1)))*$C181))</f>
        <v xml:space="preserve"> </v>
      </c>
      <c r="L235" s="186" t="str">
        <f ca="1">IF(L$5-$I$5&lt;$A128-1," ",IF(L$5-$I$5+1&gt;'Primary Inputs Alt'!$C$17,0,(SUM(OFFSET($I$78,0,L$5-$I$5-$A128+1)))*$C181))</f>
        <v xml:space="preserve"> </v>
      </c>
      <c r="M235" s="186" t="str">
        <f ca="1">IF(M$5-$I$5&lt;$A128-1," ",IF(M$5-$I$5+1&gt;'Primary Inputs Alt'!$C$17,0,(SUM(OFFSET($I$78,0,M$5-$I$5-$A128+1)))*$C181))</f>
        <v xml:space="preserve"> </v>
      </c>
      <c r="N235" s="186" t="str">
        <f ca="1">IF(N$5-$I$5&lt;$A128-1," ",IF(N$5-$I$5+1&gt;'Primary Inputs Alt'!$C$17,0,(SUM(OFFSET($I$78,0,N$5-$I$5-$A128+1)))*$C181))</f>
        <v xml:space="preserve"> </v>
      </c>
      <c r="O235" s="186" t="str">
        <f ca="1">IF(O$5-$I$5&lt;$A128-1," ",IF(O$5-$I$5+1&gt;'Primary Inputs Alt'!$C$17,0,(SUM(OFFSET($I$78,0,O$5-$I$5-$A128+1)))*$C181))</f>
        <v xml:space="preserve"> </v>
      </c>
      <c r="P235" s="186" t="str">
        <f ca="1">IF(P$5-$I$5&lt;$A128-1," ",IF(P$5-$I$5+1&gt;'Primary Inputs Alt'!$C$17,0,(SUM(OFFSET($I$78,0,P$5-$I$5-$A128+1)))*$C181))</f>
        <v xml:space="preserve"> </v>
      </c>
      <c r="Q235" s="186" t="str">
        <f ca="1">IF(Q$5-$I$5&lt;$A128-1," ",IF(Q$5-$I$5+1&gt;'Primary Inputs Alt'!$C$17,0,(SUM(OFFSET($I$78,0,Q$5-$I$5-$A128+1)))*$C181))</f>
        <v xml:space="preserve"> </v>
      </c>
      <c r="R235" s="186" t="str">
        <f ca="1">IF(R$5-$I$5&lt;$A128-1," ",IF(R$5-$I$5+1&gt;'Primary Inputs Alt'!$C$17,0,(SUM(OFFSET($I$78,0,R$5-$I$5-$A128+1)))*$C181))</f>
        <v xml:space="preserve"> </v>
      </c>
      <c r="S235" s="186" t="str">
        <f ca="1">IF(S$5-$I$5&lt;$A128-1," ",IF(S$5-$I$5+1&gt;'Primary Inputs Alt'!$C$17,0,(SUM(OFFSET($I$78,0,S$5-$I$5-$A128+1)))*$C181))</f>
        <v xml:space="preserve"> </v>
      </c>
      <c r="T235" s="186" t="str">
        <f ca="1">IF(T$5-$I$5&lt;$A128-1," ",IF(T$5-$I$5+1&gt;'Primary Inputs Alt'!$C$17,0,(SUM(OFFSET($I$78,0,T$5-$I$5-$A128+1)))*$C181))</f>
        <v xml:space="preserve"> </v>
      </c>
      <c r="U235" s="186" t="str">
        <f ca="1">IF(U$5-$I$5&lt;$A128-1," ",IF(U$5-$I$5+1&gt;'Primary Inputs Alt'!$C$17,0,(SUM(OFFSET($I$78,0,U$5-$I$5-$A128+1)))*$C181))</f>
        <v xml:space="preserve"> </v>
      </c>
      <c r="V235" s="186" t="str">
        <f ca="1">IF(V$5-$I$5&lt;$A128-1," ",IF(V$5-$I$5+1&gt;'Primary Inputs Alt'!$C$17,0,(SUM(OFFSET($I$78,0,V$5-$I$5-$A128+1)))*$C181))</f>
        <v xml:space="preserve"> </v>
      </c>
      <c r="W235" s="186" t="str">
        <f ca="1">IF(W$5-$I$5&lt;$A128-1," ",IF(W$5-$I$5+1&gt;'Primary Inputs Alt'!$C$17,0,(SUM(OFFSET($I$78,0,W$5-$I$5-$A128+1)))*$C181))</f>
        <v xml:space="preserve"> </v>
      </c>
      <c r="X235" s="186" t="str">
        <f ca="1">IF(X$5-$I$5&lt;$A128-1," ",IF(X$5-$I$5+1&gt;'Primary Inputs Alt'!$C$17,0,(SUM(OFFSET($I$78,0,X$5-$I$5-$A128+1)))*$C181))</f>
        <v xml:space="preserve"> </v>
      </c>
      <c r="Y235" s="186" t="str">
        <f ca="1">IF(Y$5-$I$5&lt;$A128-1," ",IF(Y$5-$I$5+1&gt;'Primary Inputs Alt'!$C$17,0,(SUM(OFFSET($I$78,0,Y$5-$I$5-$A128+1)))*$C181))</f>
        <v xml:space="preserve"> </v>
      </c>
      <c r="Z235" s="186" t="str">
        <f ca="1">IF(Z$5-$I$5&lt;$A128-1," ",IF(Z$5-$I$5+1&gt;'Primary Inputs Alt'!$C$17,0,(SUM(OFFSET($I$78,0,Z$5-$I$5-$A128+1)))*$C181))</f>
        <v xml:space="preserve"> </v>
      </c>
      <c r="AA235" s="186" t="str">
        <f ca="1">IF(AA$5-$I$5&lt;$A128-1," ",IF(AA$5-$I$5+1&gt;'Primary Inputs Alt'!$C$17,0,(SUM(OFFSET($I$78,0,AA$5-$I$5-$A128+1)))*$C181))</f>
        <v xml:space="preserve"> </v>
      </c>
      <c r="AB235" s="186" t="str">
        <f ca="1">IF(AB$5-$I$5&lt;$A128-1," ",IF(AB$5-$I$5+1&gt;'Primary Inputs Alt'!$C$17,0,(SUM(OFFSET($I$78,0,AB$5-$I$5-$A128+1)))*$C181))</f>
        <v xml:space="preserve"> </v>
      </c>
      <c r="AC235" s="186" t="str">
        <f ca="1">IF(AC$5-$I$5&lt;$A128-1," ",IF(AC$5-$I$5+1&gt;'Primary Inputs Alt'!$C$17,0,(SUM(OFFSET($I$78,0,AC$5-$I$5-$A128+1)))*$C181))</f>
        <v xml:space="preserve"> </v>
      </c>
      <c r="AD235" s="186" t="str">
        <f ca="1">IF(AD$5-$I$5&lt;$A128-1," ",IF(AD$5-$I$5+1&gt;'Primary Inputs Alt'!$C$17,0,(SUM(OFFSET($I$78,0,AD$5-$I$5-$A128+1)))*$C181))</f>
        <v xml:space="preserve"> </v>
      </c>
      <c r="AE235" s="186" t="str">
        <f ca="1">IF(AE$5-$I$5&lt;$A128-1," ",IF(AE$5-$I$5+1&gt;'Primary Inputs Alt'!$C$17,0,(SUM(OFFSET($I$78,0,AE$5-$I$5-$A128+1)))*$C181))</f>
        <v xml:space="preserve"> </v>
      </c>
      <c r="AF235" s="186" t="str">
        <f ca="1">IF(AF$5-$I$5&lt;$A128-1," ",IF(AF$5-$I$5+1&gt;'Primary Inputs Alt'!$C$17,0,(SUM(OFFSET($I$78,0,AF$5-$I$5-$A128+1)))*$C181))</f>
        <v xml:space="preserve"> </v>
      </c>
      <c r="AG235" s="186" t="str">
        <f ca="1">IF(AG$5-$I$5&lt;$A128-1," ",IF(AG$5-$I$5+1&gt;'Primary Inputs Alt'!$C$17,0,(SUM(OFFSET($I$78,0,AG$5-$I$5-$A128+1)))*$C181))</f>
        <v xml:space="preserve"> </v>
      </c>
      <c r="AH235" s="186" t="str">
        <f ca="1">IF(AH$5-$I$5&lt;$A128-1," ",IF(AH$5-$I$5+1&gt;'Primary Inputs Alt'!$C$17,0,(SUM(OFFSET($I$78,0,AH$5-$I$5-$A128+1)))*$C181))</f>
        <v xml:space="preserve"> </v>
      </c>
      <c r="AI235" s="186" t="str">
        <f ca="1">IF(AI$5-$I$5&lt;$A128-1," ",IF(AI$5-$I$5+1&gt;'Primary Inputs Alt'!$C$17,0,(SUM(OFFSET($I$78,0,AI$5-$I$5-$A128+1)))*$C181))</f>
        <v xml:space="preserve"> </v>
      </c>
      <c r="AJ235" s="186" t="str">
        <f ca="1">IF(AJ$5-$I$5&lt;$A128-1," ",IF(AJ$5-$I$5+1&gt;'Primary Inputs Alt'!$C$17,0,(SUM(OFFSET($I$78,0,AJ$5-$I$5-$A128+1)))*$C181))</f>
        <v xml:space="preserve"> </v>
      </c>
      <c r="AK235" s="186" t="str">
        <f ca="1">IF(AK$5-$I$5&lt;$A128-1," ",IF(AK$5-$I$5+1&gt;'Primary Inputs Alt'!$C$17,0,(SUM(OFFSET($I$78,0,AK$5-$I$5-$A128+1)))*$C181))</f>
        <v xml:space="preserve"> </v>
      </c>
      <c r="AL235" s="186" t="str">
        <f ca="1">IF(AL$5-$I$5&lt;$A128-1," ",IF(AL$5-$I$5+1&gt;'Primary Inputs Alt'!$C$17,0,(SUM(OFFSET($I$78,0,AL$5-$I$5-$A128+1)))*$C181))</f>
        <v xml:space="preserve"> </v>
      </c>
      <c r="AM235" s="186" t="str">
        <f ca="1">IF(AM$5-$I$5&lt;$A128-1," ",IF(AM$5-$I$5+1&gt;'Primary Inputs Alt'!$C$17,0,(SUM(OFFSET($I$78,0,AM$5-$I$5-$A128+1)))*$C181))</f>
        <v xml:space="preserve"> </v>
      </c>
      <c r="AN235" s="186" t="str">
        <f ca="1">IF(AN$5-$I$5&lt;$A128-1," ",IF(AN$5-$I$5+1&gt;'Primary Inputs Alt'!$C$17,0,(SUM(OFFSET($I$78,0,AN$5-$I$5-$A128+1)))*$C181))</f>
        <v xml:space="preserve"> </v>
      </c>
      <c r="AO235" s="186" t="str">
        <f ca="1">IF(AO$5-$I$5&lt;$A128-1," ",IF(AO$5-$I$5+1&gt;'Primary Inputs Alt'!$C$17,0,(SUM(OFFSET($I$78,0,AO$5-$I$5-$A128+1)))*$C181))</f>
        <v xml:space="preserve"> </v>
      </c>
      <c r="AP235" s="186" t="str">
        <f ca="1">IF(AP$5-$I$5&lt;$A128-1," ",IF(AP$5-$I$5+1&gt;'Primary Inputs Alt'!$C$17,0,(SUM(OFFSET($I$78,0,AP$5-$I$5-$A128+1)))*$C181))</f>
        <v xml:space="preserve"> </v>
      </c>
      <c r="AQ235" s="186" t="str">
        <f ca="1">IF(AQ$5-$I$5&lt;$A128-1," ",IF(AQ$5-$I$5+1&gt;'Primary Inputs Alt'!$C$17,0,(SUM(OFFSET($I$78,0,AQ$5-$I$5-$A128+1)))*$C181))</f>
        <v xml:space="preserve"> </v>
      </c>
      <c r="AR235" s="186" t="str">
        <f ca="1">IF(AR$5-$I$5&lt;$A128-1," ",IF(AR$5-$I$5+1&gt;'Primary Inputs Alt'!$C$17,0,(SUM(OFFSET($I$78,0,AR$5-$I$5-$A128+1)))*$C181))</f>
        <v xml:space="preserve"> </v>
      </c>
      <c r="AS235" s="186" t="str">
        <f ca="1">IF(AS$5-$I$5&lt;$A128-1," ",IF(AS$5-$I$5+1&gt;'Primary Inputs Alt'!$C$17,0,(SUM(OFFSET($I$78,0,AS$5-$I$5-$A128+1)))*$C181))</f>
        <v xml:space="preserve"> </v>
      </c>
      <c r="AT235" s="186" t="str">
        <f ca="1">IF(AT$5-$I$5&lt;$A128-1," ",IF(AT$5-$I$5+1&gt;'Primary Inputs Alt'!$C$17,0,(SUM(OFFSET($I$78,0,AT$5-$I$5-$A128+1)))*$C181))</f>
        <v xml:space="preserve"> </v>
      </c>
      <c r="AU235" s="186" t="str">
        <f ca="1">IF(AU$5-$I$5&lt;$A128-1," ",IF(AU$5-$I$5+1&gt;'Primary Inputs Alt'!$C$17,0,(SUM(OFFSET($I$78,0,AU$5-$I$5-$A128+1)))*$C181))</f>
        <v xml:space="preserve"> </v>
      </c>
      <c r="AV235" s="186" t="str">
        <f ca="1">IF(AV$5-$I$5&lt;$A128-1," ",IF(AV$5-$I$5+1&gt;'Primary Inputs Alt'!$C$17,0,(SUM(OFFSET($I$78,0,AV$5-$I$5-$A128+1)))*$C181))</f>
        <v xml:space="preserve"> </v>
      </c>
      <c r="AW235" s="186" t="str">
        <f ca="1">IF(AW$5-$I$5&lt;$A128-1," ",IF(AW$5-$I$5+1&gt;'Primary Inputs Alt'!$C$17,0,(SUM(OFFSET($I$78,0,AW$5-$I$5-$A128+1)))*$C181))</f>
        <v xml:space="preserve"> </v>
      </c>
      <c r="AX235" s="186" t="str">
        <f ca="1">IF(AX$5-$I$5&lt;$A128-1," ",IF(AX$5-$I$5+1&gt;'Primary Inputs Alt'!$C$17,0,(SUM(OFFSET($I$78,0,AX$5-$I$5-$A128+1)))*$C181))</f>
        <v xml:space="preserve"> </v>
      </c>
      <c r="AY235" s="186" t="str">
        <f ca="1">IF(AY$5-$I$5&lt;$A128-1," ",IF(AY$5-$I$5+1&gt;'Primary Inputs Alt'!$C$17,0,(SUM(OFFSET($I$78,0,AY$5-$I$5-$A128+1)))*$C181))</f>
        <v xml:space="preserve"> </v>
      </c>
      <c r="AZ235" s="186" t="str">
        <f ca="1">IF(AZ$5-$I$5&lt;$A128-1," ",IF(AZ$5-$I$5+1&gt;'Primary Inputs Alt'!$C$17,0,(SUM(OFFSET($I$78,0,AZ$5-$I$5-$A128+1)))*$C181))</f>
        <v xml:space="preserve"> </v>
      </c>
      <c r="BA235" s="186" t="str">
        <f ca="1">IF(BA$5-$I$5&lt;$A128-1," ",IF(BA$5-$I$5+1&gt;'Primary Inputs Alt'!$C$17,0,(SUM(OFFSET($I$78,0,BA$5-$I$5-$A128+1)))*$C181))</f>
        <v xml:space="preserve"> </v>
      </c>
      <c r="BB235" s="186" t="str">
        <f ca="1">IF(BB$5-$I$5&lt;$A128-1," ",IF(BB$5-$I$5+1&gt;'Primary Inputs Alt'!$C$17,0,(SUM(OFFSET($I$78,0,BB$5-$I$5-$A128+1)))*$C181))</f>
        <v xml:space="preserve"> </v>
      </c>
      <c r="BC235" s="186" t="str">
        <f ca="1">IF(BC$5-$I$5&lt;$A128-1," ",IF(BC$5-$I$5+1&gt;'Primary Inputs Alt'!$C$17,0,(SUM(OFFSET($I$78,0,BC$5-$I$5-$A128+1)))*$C181))</f>
        <v xml:space="preserve"> </v>
      </c>
      <c r="BD235" s="186">
        <f ca="1">IF(BD$5-$I$5&lt;$A128-1," ",IF(BD$5-$I$5+1&gt;'Primary Inputs Alt'!$C$17,0,(SUM(OFFSET($I$78,0,BD$5-$I$5-$A128+1)))*$C181))</f>
        <v>0</v>
      </c>
      <c r="BE235" s="186">
        <f ca="1">IF(BE$5-$I$5&lt;$A128-1," ",IF(BE$5-$I$5+1&gt;'Primary Inputs Alt'!$C$17,0,(SUM(OFFSET($I$78,0,BE$5-$I$5-$A128+1)))*$C181))</f>
        <v>0</v>
      </c>
      <c r="BF235" s="186">
        <f ca="1">IF(BF$5-$I$5&lt;$A128-1," ",IF(BF$5-$I$5+1&gt;'Primary Inputs Alt'!$C$17,0,(SUM(OFFSET($I$78,0,BF$5-$I$5-$A128+1)))*$C181))</f>
        <v>0</v>
      </c>
    </row>
    <row r="236" spans="2:58">
      <c r="B236" s="134" t="s">
        <v>221</v>
      </c>
      <c r="C236" s="134">
        <f t="shared" ca="1" si="7"/>
        <v>0</v>
      </c>
      <c r="I236" s="186" t="str">
        <f ca="1">IF(I$5-$I$5&lt;$A129-1," ",IF(I$5-$I$5+1&gt;'Primary Inputs Alt'!$C$17,0,(SUM(OFFSET($I$78,0,I$5-$I$5-$A129+1)))*$C182))</f>
        <v xml:space="preserve"> </v>
      </c>
      <c r="J236" s="186" t="str">
        <f ca="1">IF(J$5-$I$5&lt;$A129-1," ",IF(J$5-$I$5+1&gt;'Primary Inputs Alt'!$C$17,0,(SUM(OFFSET($I$78,0,J$5-$I$5-$A129+1)))*$C182))</f>
        <v xml:space="preserve"> </v>
      </c>
      <c r="K236" s="186" t="str">
        <f ca="1">IF(K$5-$I$5&lt;$A129-1," ",IF(K$5-$I$5+1&gt;'Primary Inputs Alt'!$C$17,0,(SUM(OFFSET($I$78,0,K$5-$I$5-$A129+1)))*$C182))</f>
        <v xml:space="preserve"> </v>
      </c>
      <c r="L236" s="186" t="str">
        <f ca="1">IF(L$5-$I$5&lt;$A129-1," ",IF(L$5-$I$5+1&gt;'Primary Inputs Alt'!$C$17,0,(SUM(OFFSET($I$78,0,L$5-$I$5-$A129+1)))*$C182))</f>
        <v xml:space="preserve"> </v>
      </c>
      <c r="M236" s="186" t="str">
        <f ca="1">IF(M$5-$I$5&lt;$A129-1," ",IF(M$5-$I$5+1&gt;'Primary Inputs Alt'!$C$17,0,(SUM(OFFSET($I$78,0,M$5-$I$5-$A129+1)))*$C182))</f>
        <v xml:space="preserve"> </v>
      </c>
      <c r="N236" s="186" t="str">
        <f ca="1">IF(N$5-$I$5&lt;$A129-1," ",IF(N$5-$I$5+1&gt;'Primary Inputs Alt'!$C$17,0,(SUM(OFFSET($I$78,0,N$5-$I$5-$A129+1)))*$C182))</f>
        <v xml:space="preserve"> </v>
      </c>
      <c r="O236" s="186" t="str">
        <f ca="1">IF(O$5-$I$5&lt;$A129-1," ",IF(O$5-$I$5+1&gt;'Primary Inputs Alt'!$C$17,0,(SUM(OFFSET($I$78,0,O$5-$I$5-$A129+1)))*$C182))</f>
        <v xml:space="preserve"> </v>
      </c>
      <c r="P236" s="186" t="str">
        <f ca="1">IF(P$5-$I$5&lt;$A129-1," ",IF(P$5-$I$5+1&gt;'Primary Inputs Alt'!$C$17,0,(SUM(OFFSET($I$78,0,P$5-$I$5-$A129+1)))*$C182))</f>
        <v xml:space="preserve"> </v>
      </c>
      <c r="Q236" s="186" t="str">
        <f ca="1">IF(Q$5-$I$5&lt;$A129-1," ",IF(Q$5-$I$5+1&gt;'Primary Inputs Alt'!$C$17,0,(SUM(OFFSET($I$78,0,Q$5-$I$5-$A129+1)))*$C182))</f>
        <v xml:space="preserve"> </v>
      </c>
      <c r="R236" s="186" t="str">
        <f ca="1">IF(R$5-$I$5&lt;$A129-1," ",IF(R$5-$I$5+1&gt;'Primary Inputs Alt'!$C$17,0,(SUM(OFFSET($I$78,0,R$5-$I$5-$A129+1)))*$C182))</f>
        <v xml:space="preserve"> </v>
      </c>
      <c r="S236" s="186" t="str">
        <f ca="1">IF(S$5-$I$5&lt;$A129-1," ",IF(S$5-$I$5+1&gt;'Primary Inputs Alt'!$C$17,0,(SUM(OFFSET($I$78,0,S$5-$I$5-$A129+1)))*$C182))</f>
        <v xml:space="preserve"> </v>
      </c>
      <c r="T236" s="186" t="str">
        <f ca="1">IF(T$5-$I$5&lt;$A129-1," ",IF(T$5-$I$5+1&gt;'Primary Inputs Alt'!$C$17,0,(SUM(OFFSET($I$78,0,T$5-$I$5-$A129+1)))*$C182))</f>
        <v xml:space="preserve"> </v>
      </c>
      <c r="U236" s="186" t="str">
        <f ca="1">IF(U$5-$I$5&lt;$A129-1," ",IF(U$5-$I$5+1&gt;'Primary Inputs Alt'!$C$17,0,(SUM(OFFSET($I$78,0,U$5-$I$5-$A129+1)))*$C182))</f>
        <v xml:space="preserve"> </v>
      </c>
      <c r="V236" s="186" t="str">
        <f ca="1">IF(V$5-$I$5&lt;$A129-1," ",IF(V$5-$I$5+1&gt;'Primary Inputs Alt'!$C$17,0,(SUM(OFFSET($I$78,0,V$5-$I$5-$A129+1)))*$C182))</f>
        <v xml:space="preserve"> </v>
      </c>
      <c r="W236" s="186" t="str">
        <f ca="1">IF(W$5-$I$5&lt;$A129-1," ",IF(W$5-$I$5+1&gt;'Primary Inputs Alt'!$C$17,0,(SUM(OFFSET($I$78,0,W$5-$I$5-$A129+1)))*$C182))</f>
        <v xml:space="preserve"> </v>
      </c>
      <c r="X236" s="186" t="str">
        <f ca="1">IF(X$5-$I$5&lt;$A129-1," ",IF(X$5-$I$5+1&gt;'Primary Inputs Alt'!$C$17,0,(SUM(OFFSET($I$78,0,X$5-$I$5-$A129+1)))*$C182))</f>
        <v xml:space="preserve"> </v>
      </c>
      <c r="Y236" s="186" t="str">
        <f ca="1">IF(Y$5-$I$5&lt;$A129-1," ",IF(Y$5-$I$5+1&gt;'Primary Inputs Alt'!$C$17,0,(SUM(OFFSET($I$78,0,Y$5-$I$5-$A129+1)))*$C182))</f>
        <v xml:space="preserve"> </v>
      </c>
      <c r="Z236" s="186" t="str">
        <f ca="1">IF(Z$5-$I$5&lt;$A129-1," ",IF(Z$5-$I$5+1&gt;'Primary Inputs Alt'!$C$17,0,(SUM(OFFSET($I$78,0,Z$5-$I$5-$A129+1)))*$C182))</f>
        <v xml:space="preserve"> </v>
      </c>
      <c r="AA236" s="186" t="str">
        <f ca="1">IF(AA$5-$I$5&lt;$A129-1," ",IF(AA$5-$I$5+1&gt;'Primary Inputs Alt'!$C$17,0,(SUM(OFFSET($I$78,0,AA$5-$I$5-$A129+1)))*$C182))</f>
        <v xml:space="preserve"> </v>
      </c>
      <c r="AB236" s="186" t="str">
        <f ca="1">IF(AB$5-$I$5&lt;$A129-1," ",IF(AB$5-$I$5+1&gt;'Primary Inputs Alt'!$C$17,0,(SUM(OFFSET($I$78,0,AB$5-$I$5-$A129+1)))*$C182))</f>
        <v xml:space="preserve"> </v>
      </c>
      <c r="AC236" s="186" t="str">
        <f ca="1">IF(AC$5-$I$5&lt;$A129-1," ",IF(AC$5-$I$5+1&gt;'Primary Inputs Alt'!$C$17,0,(SUM(OFFSET($I$78,0,AC$5-$I$5-$A129+1)))*$C182))</f>
        <v xml:space="preserve"> </v>
      </c>
      <c r="AD236" s="186" t="str">
        <f ca="1">IF(AD$5-$I$5&lt;$A129-1," ",IF(AD$5-$I$5+1&gt;'Primary Inputs Alt'!$C$17,0,(SUM(OFFSET($I$78,0,AD$5-$I$5-$A129+1)))*$C182))</f>
        <v xml:space="preserve"> </v>
      </c>
      <c r="AE236" s="186" t="str">
        <f ca="1">IF(AE$5-$I$5&lt;$A129-1," ",IF(AE$5-$I$5+1&gt;'Primary Inputs Alt'!$C$17,0,(SUM(OFFSET($I$78,0,AE$5-$I$5-$A129+1)))*$C182))</f>
        <v xml:space="preserve"> </v>
      </c>
      <c r="AF236" s="186" t="str">
        <f ca="1">IF(AF$5-$I$5&lt;$A129-1," ",IF(AF$5-$I$5+1&gt;'Primary Inputs Alt'!$C$17,0,(SUM(OFFSET($I$78,0,AF$5-$I$5-$A129+1)))*$C182))</f>
        <v xml:space="preserve"> </v>
      </c>
      <c r="AG236" s="186" t="str">
        <f ca="1">IF(AG$5-$I$5&lt;$A129-1," ",IF(AG$5-$I$5+1&gt;'Primary Inputs Alt'!$C$17,0,(SUM(OFFSET($I$78,0,AG$5-$I$5-$A129+1)))*$C182))</f>
        <v xml:space="preserve"> </v>
      </c>
      <c r="AH236" s="186" t="str">
        <f ca="1">IF(AH$5-$I$5&lt;$A129-1," ",IF(AH$5-$I$5+1&gt;'Primary Inputs Alt'!$C$17,0,(SUM(OFFSET($I$78,0,AH$5-$I$5-$A129+1)))*$C182))</f>
        <v xml:space="preserve"> </v>
      </c>
      <c r="AI236" s="186" t="str">
        <f ca="1">IF(AI$5-$I$5&lt;$A129-1," ",IF(AI$5-$I$5+1&gt;'Primary Inputs Alt'!$C$17,0,(SUM(OFFSET($I$78,0,AI$5-$I$5-$A129+1)))*$C182))</f>
        <v xml:space="preserve"> </v>
      </c>
      <c r="AJ236" s="186" t="str">
        <f ca="1">IF(AJ$5-$I$5&lt;$A129-1," ",IF(AJ$5-$I$5+1&gt;'Primary Inputs Alt'!$C$17,0,(SUM(OFFSET($I$78,0,AJ$5-$I$5-$A129+1)))*$C182))</f>
        <v xml:space="preserve"> </v>
      </c>
      <c r="AK236" s="186" t="str">
        <f ca="1">IF(AK$5-$I$5&lt;$A129-1," ",IF(AK$5-$I$5+1&gt;'Primary Inputs Alt'!$C$17,0,(SUM(OFFSET($I$78,0,AK$5-$I$5-$A129+1)))*$C182))</f>
        <v xml:space="preserve"> </v>
      </c>
      <c r="AL236" s="186" t="str">
        <f ca="1">IF(AL$5-$I$5&lt;$A129-1," ",IF(AL$5-$I$5+1&gt;'Primary Inputs Alt'!$C$17,0,(SUM(OFFSET($I$78,0,AL$5-$I$5-$A129+1)))*$C182))</f>
        <v xml:space="preserve"> </v>
      </c>
      <c r="AM236" s="186" t="str">
        <f ca="1">IF(AM$5-$I$5&lt;$A129-1," ",IF(AM$5-$I$5+1&gt;'Primary Inputs Alt'!$C$17,0,(SUM(OFFSET($I$78,0,AM$5-$I$5-$A129+1)))*$C182))</f>
        <v xml:space="preserve"> </v>
      </c>
      <c r="AN236" s="186" t="str">
        <f ca="1">IF(AN$5-$I$5&lt;$A129-1," ",IF(AN$5-$I$5+1&gt;'Primary Inputs Alt'!$C$17,0,(SUM(OFFSET($I$78,0,AN$5-$I$5-$A129+1)))*$C182))</f>
        <v xml:space="preserve"> </v>
      </c>
      <c r="AO236" s="186" t="str">
        <f ca="1">IF(AO$5-$I$5&lt;$A129-1," ",IF(AO$5-$I$5+1&gt;'Primary Inputs Alt'!$C$17,0,(SUM(OFFSET($I$78,0,AO$5-$I$5-$A129+1)))*$C182))</f>
        <v xml:space="preserve"> </v>
      </c>
      <c r="AP236" s="186" t="str">
        <f ca="1">IF(AP$5-$I$5&lt;$A129-1," ",IF(AP$5-$I$5+1&gt;'Primary Inputs Alt'!$C$17,0,(SUM(OFFSET($I$78,0,AP$5-$I$5-$A129+1)))*$C182))</f>
        <v xml:space="preserve"> </v>
      </c>
      <c r="AQ236" s="186" t="str">
        <f ca="1">IF(AQ$5-$I$5&lt;$A129-1," ",IF(AQ$5-$I$5+1&gt;'Primary Inputs Alt'!$C$17,0,(SUM(OFFSET($I$78,0,AQ$5-$I$5-$A129+1)))*$C182))</f>
        <v xml:space="preserve"> </v>
      </c>
      <c r="AR236" s="186" t="str">
        <f ca="1">IF(AR$5-$I$5&lt;$A129-1," ",IF(AR$5-$I$5+1&gt;'Primary Inputs Alt'!$C$17,0,(SUM(OFFSET($I$78,0,AR$5-$I$5-$A129+1)))*$C182))</f>
        <v xml:space="preserve"> </v>
      </c>
      <c r="AS236" s="186" t="str">
        <f ca="1">IF(AS$5-$I$5&lt;$A129-1," ",IF(AS$5-$I$5+1&gt;'Primary Inputs Alt'!$C$17,0,(SUM(OFFSET($I$78,0,AS$5-$I$5-$A129+1)))*$C182))</f>
        <v xml:space="preserve"> </v>
      </c>
      <c r="AT236" s="186" t="str">
        <f ca="1">IF(AT$5-$I$5&lt;$A129-1," ",IF(AT$5-$I$5+1&gt;'Primary Inputs Alt'!$C$17,0,(SUM(OFFSET($I$78,0,AT$5-$I$5-$A129+1)))*$C182))</f>
        <v xml:space="preserve"> </v>
      </c>
      <c r="AU236" s="186" t="str">
        <f ca="1">IF(AU$5-$I$5&lt;$A129-1," ",IF(AU$5-$I$5+1&gt;'Primary Inputs Alt'!$C$17,0,(SUM(OFFSET($I$78,0,AU$5-$I$5-$A129+1)))*$C182))</f>
        <v xml:space="preserve"> </v>
      </c>
      <c r="AV236" s="186" t="str">
        <f ca="1">IF(AV$5-$I$5&lt;$A129-1," ",IF(AV$5-$I$5+1&gt;'Primary Inputs Alt'!$C$17,0,(SUM(OFFSET($I$78,0,AV$5-$I$5-$A129+1)))*$C182))</f>
        <v xml:space="preserve"> </v>
      </c>
      <c r="AW236" s="186" t="str">
        <f ca="1">IF(AW$5-$I$5&lt;$A129-1," ",IF(AW$5-$I$5+1&gt;'Primary Inputs Alt'!$C$17,0,(SUM(OFFSET($I$78,0,AW$5-$I$5-$A129+1)))*$C182))</f>
        <v xml:space="preserve"> </v>
      </c>
      <c r="AX236" s="186" t="str">
        <f ca="1">IF(AX$5-$I$5&lt;$A129-1," ",IF(AX$5-$I$5+1&gt;'Primary Inputs Alt'!$C$17,0,(SUM(OFFSET($I$78,0,AX$5-$I$5-$A129+1)))*$C182))</f>
        <v xml:space="preserve"> </v>
      </c>
      <c r="AY236" s="186" t="str">
        <f ca="1">IF(AY$5-$I$5&lt;$A129-1," ",IF(AY$5-$I$5+1&gt;'Primary Inputs Alt'!$C$17,0,(SUM(OFFSET($I$78,0,AY$5-$I$5-$A129+1)))*$C182))</f>
        <v xml:space="preserve"> </v>
      </c>
      <c r="AZ236" s="186" t="str">
        <f ca="1">IF(AZ$5-$I$5&lt;$A129-1," ",IF(AZ$5-$I$5+1&gt;'Primary Inputs Alt'!$C$17,0,(SUM(OFFSET($I$78,0,AZ$5-$I$5-$A129+1)))*$C182))</f>
        <v xml:space="preserve"> </v>
      </c>
      <c r="BA236" s="186" t="str">
        <f ca="1">IF(BA$5-$I$5&lt;$A129-1," ",IF(BA$5-$I$5+1&gt;'Primary Inputs Alt'!$C$17,0,(SUM(OFFSET($I$78,0,BA$5-$I$5-$A129+1)))*$C182))</f>
        <v xml:space="preserve"> </v>
      </c>
      <c r="BB236" s="186" t="str">
        <f ca="1">IF(BB$5-$I$5&lt;$A129-1," ",IF(BB$5-$I$5+1&gt;'Primary Inputs Alt'!$C$17,0,(SUM(OFFSET($I$78,0,BB$5-$I$5-$A129+1)))*$C182))</f>
        <v xml:space="preserve"> </v>
      </c>
      <c r="BC236" s="186" t="str">
        <f ca="1">IF(BC$5-$I$5&lt;$A129-1," ",IF(BC$5-$I$5+1&gt;'Primary Inputs Alt'!$C$17,0,(SUM(OFFSET($I$78,0,BC$5-$I$5-$A129+1)))*$C182))</f>
        <v xml:space="preserve"> </v>
      </c>
      <c r="BD236" s="186" t="str">
        <f ca="1">IF(BD$5-$I$5&lt;$A129-1," ",IF(BD$5-$I$5+1&gt;'Primary Inputs Alt'!$C$17,0,(SUM(OFFSET($I$78,0,BD$5-$I$5-$A129+1)))*$C182))</f>
        <v xml:space="preserve"> </v>
      </c>
      <c r="BE236" s="186">
        <f ca="1">IF(BE$5-$I$5&lt;$A129-1," ",IF(BE$5-$I$5+1&gt;'Primary Inputs Alt'!$C$17,0,(SUM(OFFSET($I$78,0,BE$5-$I$5-$A129+1)))*$C182))</f>
        <v>0</v>
      </c>
      <c r="BF236" s="186">
        <f ca="1">IF(BF$5-$I$5&lt;$A129-1," ",IF(BF$5-$I$5+1&gt;'Primary Inputs Alt'!$C$17,0,(SUM(OFFSET($I$78,0,BF$5-$I$5-$A129+1)))*$C182))</f>
        <v>0</v>
      </c>
    </row>
    <row r="237" spans="2:58">
      <c r="B237" s="134" t="s">
        <v>222</v>
      </c>
      <c r="C237" s="134">
        <f t="shared" ca="1" si="7"/>
        <v>0</v>
      </c>
      <c r="I237" s="186" t="str">
        <f ca="1">IF(I$5-$I$5&lt;$A130-1," ",IF(I$5-$I$5+1&gt;'Primary Inputs Alt'!$C$17,0,(SUM(OFFSET($I$78,0,I$5-$I$5-$A130+1)))*$C183))</f>
        <v xml:space="preserve"> </v>
      </c>
      <c r="J237" s="186" t="str">
        <f ca="1">IF(J$5-$I$5&lt;$A130-1," ",IF(J$5-$I$5+1&gt;'Primary Inputs Alt'!$C$17,0,(SUM(OFFSET($I$78,0,J$5-$I$5-$A130+1)))*$C183))</f>
        <v xml:space="preserve"> </v>
      </c>
      <c r="K237" s="186" t="str">
        <f ca="1">IF(K$5-$I$5&lt;$A130-1," ",IF(K$5-$I$5+1&gt;'Primary Inputs Alt'!$C$17,0,(SUM(OFFSET($I$78,0,K$5-$I$5-$A130+1)))*$C183))</f>
        <v xml:space="preserve"> </v>
      </c>
      <c r="L237" s="186" t="str">
        <f ca="1">IF(L$5-$I$5&lt;$A130-1," ",IF(L$5-$I$5+1&gt;'Primary Inputs Alt'!$C$17,0,(SUM(OFFSET($I$78,0,L$5-$I$5-$A130+1)))*$C183))</f>
        <v xml:space="preserve"> </v>
      </c>
      <c r="M237" s="186" t="str">
        <f ca="1">IF(M$5-$I$5&lt;$A130-1," ",IF(M$5-$I$5+1&gt;'Primary Inputs Alt'!$C$17,0,(SUM(OFFSET($I$78,0,M$5-$I$5-$A130+1)))*$C183))</f>
        <v xml:space="preserve"> </v>
      </c>
      <c r="N237" s="186" t="str">
        <f ca="1">IF(N$5-$I$5&lt;$A130-1," ",IF(N$5-$I$5+1&gt;'Primary Inputs Alt'!$C$17,0,(SUM(OFFSET($I$78,0,N$5-$I$5-$A130+1)))*$C183))</f>
        <v xml:space="preserve"> </v>
      </c>
      <c r="O237" s="186" t="str">
        <f ca="1">IF(O$5-$I$5&lt;$A130-1," ",IF(O$5-$I$5+1&gt;'Primary Inputs Alt'!$C$17,0,(SUM(OFFSET($I$78,0,O$5-$I$5-$A130+1)))*$C183))</f>
        <v xml:space="preserve"> </v>
      </c>
      <c r="P237" s="186" t="str">
        <f ca="1">IF(P$5-$I$5&lt;$A130-1," ",IF(P$5-$I$5+1&gt;'Primary Inputs Alt'!$C$17,0,(SUM(OFFSET($I$78,0,P$5-$I$5-$A130+1)))*$C183))</f>
        <v xml:space="preserve"> </v>
      </c>
      <c r="Q237" s="186" t="str">
        <f ca="1">IF(Q$5-$I$5&lt;$A130-1," ",IF(Q$5-$I$5+1&gt;'Primary Inputs Alt'!$C$17,0,(SUM(OFFSET($I$78,0,Q$5-$I$5-$A130+1)))*$C183))</f>
        <v xml:space="preserve"> </v>
      </c>
      <c r="R237" s="186" t="str">
        <f ca="1">IF(R$5-$I$5&lt;$A130-1," ",IF(R$5-$I$5+1&gt;'Primary Inputs Alt'!$C$17,0,(SUM(OFFSET($I$78,0,R$5-$I$5-$A130+1)))*$C183))</f>
        <v xml:space="preserve"> </v>
      </c>
      <c r="S237" s="186" t="str">
        <f ca="1">IF(S$5-$I$5&lt;$A130-1," ",IF(S$5-$I$5+1&gt;'Primary Inputs Alt'!$C$17,0,(SUM(OFFSET($I$78,0,S$5-$I$5-$A130+1)))*$C183))</f>
        <v xml:space="preserve"> </v>
      </c>
      <c r="T237" s="186" t="str">
        <f ca="1">IF(T$5-$I$5&lt;$A130-1," ",IF(T$5-$I$5+1&gt;'Primary Inputs Alt'!$C$17,0,(SUM(OFFSET($I$78,0,T$5-$I$5-$A130+1)))*$C183))</f>
        <v xml:space="preserve"> </v>
      </c>
      <c r="U237" s="186" t="str">
        <f ca="1">IF(U$5-$I$5&lt;$A130-1," ",IF(U$5-$I$5+1&gt;'Primary Inputs Alt'!$C$17,0,(SUM(OFFSET($I$78,0,U$5-$I$5-$A130+1)))*$C183))</f>
        <v xml:space="preserve"> </v>
      </c>
      <c r="V237" s="186" t="str">
        <f ca="1">IF(V$5-$I$5&lt;$A130-1," ",IF(V$5-$I$5+1&gt;'Primary Inputs Alt'!$C$17,0,(SUM(OFFSET($I$78,0,V$5-$I$5-$A130+1)))*$C183))</f>
        <v xml:space="preserve"> </v>
      </c>
      <c r="W237" s="186" t="str">
        <f ca="1">IF(W$5-$I$5&lt;$A130-1," ",IF(W$5-$I$5+1&gt;'Primary Inputs Alt'!$C$17,0,(SUM(OFFSET($I$78,0,W$5-$I$5-$A130+1)))*$C183))</f>
        <v xml:space="preserve"> </v>
      </c>
      <c r="X237" s="186" t="str">
        <f ca="1">IF(X$5-$I$5&lt;$A130-1," ",IF(X$5-$I$5+1&gt;'Primary Inputs Alt'!$C$17,0,(SUM(OFFSET($I$78,0,X$5-$I$5-$A130+1)))*$C183))</f>
        <v xml:space="preserve"> </v>
      </c>
      <c r="Y237" s="186" t="str">
        <f ca="1">IF(Y$5-$I$5&lt;$A130-1," ",IF(Y$5-$I$5+1&gt;'Primary Inputs Alt'!$C$17,0,(SUM(OFFSET($I$78,0,Y$5-$I$5-$A130+1)))*$C183))</f>
        <v xml:space="preserve"> </v>
      </c>
      <c r="Z237" s="186" t="str">
        <f ca="1">IF(Z$5-$I$5&lt;$A130-1," ",IF(Z$5-$I$5+1&gt;'Primary Inputs Alt'!$C$17,0,(SUM(OFFSET($I$78,0,Z$5-$I$5-$A130+1)))*$C183))</f>
        <v xml:space="preserve"> </v>
      </c>
      <c r="AA237" s="186" t="str">
        <f ca="1">IF(AA$5-$I$5&lt;$A130-1," ",IF(AA$5-$I$5+1&gt;'Primary Inputs Alt'!$C$17,0,(SUM(OFFSET($I$78,0,AA$5-$I$5-$A130+1)))*$C183))</f>
        <v xml:space="preserve"> </v>
      </c>
      <c r="AB237" s="186" t="str">
        <f ca="1">IF(AB$5-$I$5&lt;$A130-1," ",IF(AB$5-$I$5+1&gt;'Primary Inputs Alt'!$C$17,0,(SUM(OFFSET($I$78,0,AB$5-$I$5-$A130+1)))*$C183))</f>
        <v xml:space="preserve"> </v>
      </c>
      <c r="AC237" s="186" t="str">
        <f ca="1">IF(AC$5-$I$5&lt;$A130-1," ",IF(AC$5-$I$5+1&gt;'Primary Inputs Alt'!$C$17,0,(SUM(OFFSET($I$78,0,AC$5-$I$5-$A130+1)))*$C183))</f>
        <v xml:space="preserve"> </v>
      </c>
      <c r="AD237" s="186" t="str">
        <f ca="1">IF(AD$5-$I$5&lt;$A130-1," ",IF(AD$5-$I$5+1&gt;'Primary Inputs Alt'!$C$17,0,(SUM(OFFSET($I$78,0,AD$5-$I$5-$A130+1)))*$C183))</f>
        <v xml:space="preserve"> </v>
      </c>
      <c r="AE237" s="186" t="str">
        <f ca="1">IF(AE$5-$I$5&lt;$A130-1," ",IF(AE$5-$I$5+1&gt;'Primary Inputs Alt'!$C$17,0,(SUM(OFFSET($I$78,0,AE$5-$I$5-$A130+1)))*$C183))</f>
        <v xml:space="preserve"> </v>
      </c>
      <c r="AF237" s="186" t="str">
        <f ca="1">IF(AF$5-$I$5&lt;$A130-1," ",IF(AF$5-$I$5+1&gt;'Primary Inputs Alt'!$C$17,0,(SUM(OFFSET($I$78,0,AF$5-$I$5-$A130+1)))*$C183))</f>
        <v xml:space="preserve"> </v>
      </c>
      <c r="AG237" s="186" t="str">
        <f ca="1">IF(AG$5-$I$5&lt;$A130-1," ",IF(AG$5-$I$5+1&gt;'Primary Inputs Alt'!$C$17,0,(SUM(OFFSET($I$78,0,AG$5-$I$5-$A130+1)))*$C183))</f>
        <v xml:space="preserve"> </v>
      </c>
      <c r="AH237" s="186" t="str">
        <f ca="1">IF(AH$5-$I$5&lt;$A130-1," ",IF(AH$5-$I$5+1&gt;'Primary Inputs Alt'!$C$17,0,(SUM(OFFSET($I$78,0,AH$5-$I$5-$A130+1)))*$C183))</f>
        <v xml:space="preserve"> </v>
      </c>
      <c r="AI237" s="186" t="str">
        <f ca="1">IF(AI$5-$I$5&lt;$A130-1," ",IF(AI$5-$I$5+1&gt;'Primary Inputs Alt'!$C$17,0,(SUM(OFFSET($I$78,0,AI$5-$I$5-$A130+1)))*$C183))</f>
        <v xml:space="preserve"> </v>
      </c>
      <c r="AJ237" s="186" t="str">
        <f ca="1">IF(AJ$5-$I$5&lt;$A130-1," ",IF(AJ$5-$I$5+1&gt;'Primary Inputs Alt'!$C$17,0,(SUM(OFFSET($I$78,0,AJ$5-$I$5-$A130+1)))*$C183))</f>
        <v xml:space="preserve"> </v>
      </c>
      <c r="AK237" s="186" t="str">
        <f ca="1">IF(AK$5-$I$5&lt;$A130-1," ",IF(AK$5-$I$5+1&gt;'Primary Inputs Alt'!$C$17,0,(SUM(OFFSET($I$78,0,AK$5-$I$5-$A130+1)))*$C183))</f>
        <v xml:space="preserve"> </v>
      </c>
      <c r="AL237" s="186" t="str">
        <f ca="1">IF(AL$5-$I$5&lt;$A130-1," ",IF(AL$5-$I$5+1&gt;'Primary Inputs Alt'!$C$17,0,(SUM(OFFSET($I$78,0,AL$5-$I$5-$A130+1)))*$C183))</f>
        <v xml:space="preserve"> </v>
      </c>
      <c r="AM237" s="186" t="str">
        <f ca="1">IF(AM$5-$I$5&lt;$A130-1," ",IF(AM$5-$I$5+1&gt;'Primary Inputs Alt'!$C$17,0,(SUM(OFFSET($I$78,0,AM$5-$I$5-$A130+1)))*$C183))</f>
        <v xml:space="preserve"> </v>
      </c>
      <c r="AN237" s="186" t="str">
        <f ca="1">IF(AN$5-$I$5&lt;$A130-1," ",IF(AN$5-$I$5+1&gt;'Primary Inputs Alt'!$C$17,0,(SUM(OFFSET($I$78,0,AN$5-$I$5-$A130+1)))*$C183))</f>
        <v xml:space="preserve"> </v>
      </c>
      <c r="AO237" s="186" t="str">
        <f ca="1">IF(AO$5-$I$5&lt;$A130-1," ",IF(AO$5-$I$5+1&gt;'Primary Inputs Alt'!$C$17,0,(SUM(OFFSET($I$78,0,AO$5-$I$5-$A130+1)))*$C183))</f>
        <v xml:space="preserve"> </v>
      </c>
      <c r="AP237" s="186" t="str">
        <f ca="1">IF(AP$5-$I$5&lt;$A130-1," ",IF(AP$5-$I$5+1&gt;'Primary Inputs Alt'!$C$17,0,(SUM(OFFSET($I$78,0,AP$5-$I$5-$A130+1)))*$C183))</f>
        <v xml:space="preserve"> </v>
      </c>
      <c r="AQ237" s="186" t="str">
        <f ca="1">IF(AQ$5-$I$5&lt;$A130-1," ",IF(AQ$5-$I$5+1&gt;'Primary Inputs Alt'!$C$17,0,(SUM(OFFSET($I$78,0,AQ$5-$I$5-$A130+1)))*$C183))</f>
        <v xml:space="preserve"> </v>
      </c>
      <c r="AR237" s="186" t="str">
        <f ca="1">IF(AR$5-$I$5&lt;$A130-1," ",IF(AR$5-$I$5+1&gt;'Primary Inputs Alt'!$C$17,0,(SUM(OFFSET($I$78,0,AR$5-$I$5-$A130+1)))*$C183))</f>
        <v xml:space="preserve"> </v>
      </c>
      <c r="AS237" s="186" t="str">
        <f ca="1">IF(AS$5-$I$5&lt;$A130-1," ",IF(AS$5-$I$5+1&gt;'Primary Inputs Alt'!$C$17,0,(SUM(OFFSET($I$78,0,AS$5-$I$5-$A130+1)))*$C183))</f>
        <v xml:space="preserve"> </v>
      </c>
      <c r="AT237" s="186" t="str">
        <f ca="1">IF(AT$5-$I$5&lt;$A130-1," ",IF(AT$5-$I$5+1&gt;'Primary Inputs Alt'!$C$17,0,(SUM(OFFSET($I$78,0,AT$5-$I$5-$A130+1)))*$C183))</f>
        <v xml:space="preserve"> </v>
      </c>
      <c r="AU237" s="186" t="str">
        <f ca="1">IF(AU$5-$I$5&lt;$A130-1," ",IF(AU$5-$I$5+1&gt;'Primary Inputs Alt'!$C$17,0,(SUM(OFFSET($I$78,0,AU$5-$I$5-$A130+1)))*$C183))</f>
        <v xml:space="preserve"> </v>
      </c>
      <c r="AV237" s="186" t="str">
        <f ca="1">IF(AV$5-$I$5&lt;$A130-1," ",IF(AV$5-$I$5+1&gt;'Primary Inputs Alt'!$C$17,0,(SUM(OFFSET($I$78,0,AV$5-$I$5-$A130+1)))*$C183))</f>
        <v xml:space="preserve"> </v>
      </c>
      <c r="AW237" s="186" t="str">
        <f ca="1">IF(AW$5-$I$5&lt;$A130-1," ",IF(AW$5-$I$5+1&gt;'Primary Inputs Alt'!$C$17,0,(SUM(OFFSET($I$78,0,AW$5-$I$5-$A130+1)))*$C183))</f>
        <v xml:space="preserve"> </v>
      </c>
      <c r="AX237" s="186" t="str">
        <f ca="1">IF(AX$5-$I$5&lt;$A130-1," ",IF(AX$5-$I$5+1&gt;'Primary Inputs Alt'!$C$17,0,(SUM(OFFSET($I$78,0,AX$5-$I$5-$A130+1)))*$C183))</f>
        <v xml:space="preserve"> </v>
      </c>
      <c r="AY237" s="186" t="str">
        <f ca="1">IF(AY$5-$I$5&lt;$A130-1," ",IF(AY$5-$I$5+1&gt;'Primary Inputs Alt'!$C$17,0,(SUM(OFFSET($I$78,0,AY$5-$I$5-$A130+1)))*$C183))</f>
        <v xml:space="preserve"> </v>
      </c>
      <c r="AZ237" s="186" t="str">
        <f ca="1">IF(AZ$5-$I$5&lt;$A130-1," ",IF(AZ$5-$I$5+1&gt;'Primary Inputs Alt'!$C$17,0,(SUM(OFFSET($I$78,0,AZ$5-$I$5-$A130+1)))*$C183))</f>
        <v xml:space="preserve"> </v>
      </c>
      <c r="BA237" s="186" t="str">
        <f ca="1">IF(BA$5-$I$5&lt;$A130-1," ",IF(BA$5-$I$5+1&gt;'Primary Inputs Alt'!$C$17,0,(SUM(OFFSET($I$78,0,BA$5-$I$5-$A130+1)))*$C183))</f>
        <v xml:space="preserve"> </v>
      </c>
      <c r="BB237" s="186" t="str">
        <f ca="1">IF(BB$5-$I$5&lt;$A130-1," ",IF(BB$5-$I$5+1&gt;'Primary Inputs Alt'!$C$17,0,(SUM(OFFSET($I$78,0,BB$5-$I$5-$A130+1)))*$C183))</f>
        <v xml:space="preserve"> </v>
      </c>
      <c r="BC237" s="186" t="str">
        <f ca="1">IF(BC$5-$I$5&lt;$A130-1," ",IF(BC$5-$I$5+1&gt;'Primary Inputs Alt'!$C$17,0,(SUM(OFFSET($I$78,0,BC$5-$I$5-$A130+1)))*$C183))</f>
        <v xml:space="preserve"> </v>
      </c>
      <c r="BD237" s="186" t="str">
        <f ca="1">IF(BD$5-$I$5&lt;$A130-1," ",IF(BD$5-$I$5+1&gt;'Primary Inputs Alt'!$C$17,0,(SUM(OFFSET($I$78,0,BD$5-$I$5-$A130+1)))*$C183))</f>
        <v xml:space="preserve"> </v>
      </c>
      <c r="BE237" s="186" t="str">
        <f ca="1">IF(BE$5-$I$5&lt;$A130-1," ",IF(BE$5-$I$5+1&gt;'Primary Inputs Alt'!$C$17,0,(SUM(OFFSET($I$78,0,BE$5-$I$5-$A130+1)))*$C183))</f>
        <v xml:space="preserve"> </v>
      </c>
      <c r="BF237" s="186">
        <f ca="1">IF(BF$5-$I$5&lt;$A130-1," ",IF(BF$5-$I$5+1&gt;'Primary Inputs Alt'!$C$17,0,(SUM(OFFSET($I$78,0,BF$5-$I$5-$A130+1)))*$C183))</f>
        <v>0</v>
      </c>
    </row>
    <row r="238" spans="2:58">
      <c r="H238" s="157" t="s">
        <v>156</v>
      </c>
      <c r="I238" s="155">
        <f ca="1">SUM(I188:I237)</f>
        <v>0</v>
      </c>
      <c r="J238" s="155">
        <f t="shared" ref="J238:BE238" ca="1" si="8">SUM(J188:J237)</f>
        <v>-31995901.939631894</v>
      </c>
      <c r="K238" s="155">
        <f t="shared" ca="1" si="8"/>
        <v>13740.270322071323</v>
      </c>
      <c r="L238" s="155">
        <f t="shared" ca="1" si="8"/>
        <v>27480.540644142646</v>
      </c>
      <c r="M238" s="155">
        <f t="shared" ca="1" si="8"/>
        <v>27480.540644142646</v>
      </c>
      <c r="N238" s="155">
        <f t="shared" ca="1" si="8"/>
        <v>27480.540644142646</v>
      </c>
      <c r="O238" s="155">
        <f t="shared" ca="1" si="8"/>
        <v>27480.540644142646</v>
      </c>
      <c r="P238" s="155">
        <f t="shared" ca="1" si="8"/>
        <v>27480.540644142646</v>
      </c>
      <c r="Q238" s="155">
        <f t="shared" ca="1" si="8"/>
        <v>27480.540644142646</v>
      </c>
      <c r="R238" s="155">
        <f t="shared" ca="1" si="8"/>
        <v>27480.540644142646</v>
      </c>
      <c r="S238" s="155">
        <f t="shared" ca="1" si="8"/>
        <v>27480.540644142646</v>
      </c>
      <c r="T238" s="155">
        <f t="shared" ca="1" si="8"/>
        <v>27480.540644142646</v>
      </c>
      <c r="U238" s="155">
        <f t="shared" ca="1" si="8"/>
        <v>27480.540644142646</v>
      </c>
      <c r="V238" s="155">
        <f t="shared" ca="1" si="8"/>
        <v>27480.540644142646</v>
      </c>
      <c r="W238" s="155">
        <f t="shared" ca="1" si="8"/>
        <v>27480.540644142646</v>
      </c>
      <c r="X238" s="155">
        <f t="shared" ca="1" si="8"/>
        <v>27480.540644142646</v>
      </c>
      <c r="Y238" s="155">
        <f t="shared" ca="1" si="8"/>
        <v>27480.540644142646</v>
      </c>
      <c r="Z238" s="155">
        <f t="shared" ca="1" si="8"/>
        <v>27480.540644142646</v>
      </c>
      <c r="AA238" s="155">
        <f t="shared" ca="1" si="8"/>
        <v>27480.540644142646</v>
      </c>
      <c r="AB238" s="155">
        <f t="shared" ca="1" si="8"/>
        <v>27480.540644142646</v>
      </c>
      <c r="AC238" s="155">
        <f t="shared" ca="1" si="8"/>
        <v>27480.540644142646</v>
      </c>
      <c r="AD238" s="155">
        <f t="shared" ca="1" si="8"/>
        <v>27480.540644142646</v>
      </c>
      <c r="AE238" s="155">
        <f t="shared" ca="1" si="8"/>
        <v>27480.540644142646</v>
      </c>
      <c r="AF238" s="155">
        <f t="shared" ca="1" si="8"/>
        <v>27480.540644142646</v>
      </c>
      <c r="AG238" s="155">
        <f t="shared" ca="1" si="8"/>
        <v>27480.540644142646</v>
      </c>
      <c r="AH238" s="155">
        <f t="shared" ca="1" si="8"/>
        <v>27480.540644142646</v>
      </c>
      <c r="AI238" s="155">
        <f t="shared" ca="1" si="8"/>
        <v>27480.540644142646</v>
      </c>
      <c r="AJ238" s="155">
        <f t="shared" ca="1" si="8"/>
        <v>27480.540644142646</v>
      </c>
      <c r="AK238" s="155">
        <f t="shared" ca="1" si="8"/>
        <v>27480.540644142646</v>
      </c>
      <c r="AL238" s="155">
        <f t="shared" ca="1" si="8"/>
        <v>27480.540644142646</v>
      </c>
      <c r="AM238" s="155">
        <f t="shared" ca="1" si="8"/>
        <v>27480.540644142646</v>
      </c>
      <c r="AN238" s="155">
        <f t="shared" ca="1" si="8"/>
        <v>27480.540644142646</v>
      </c>
      <c r="AO238" s="155">
        <f t="shared" ca="1" si="8"/>
        <v>27480.540644142646</v>
      </c>
      <c r="AP238" s="155">
        <f t="shared" ca="1" si="8"/>
        <v>27480.540644142646</v>
      </c>
      <c r="AQ238" s="155">
        <f t="shared" ca="1" si="8"/>
        <v>27480.540644142646</v>
      </c>
      <c r="AR238" s="155">
        <f t="shared" ca="1" si="8"/>
        <v>27480.540644142646</v>
      </c>
      <c r="AS238" s="155">
        <f t="shared" ca="1" si="8"/>
        <v>27480.540644142646</v>
      </c>
      <c r="AT238" s="155">
        <f t="shared" ca="1" si="8"/>
        <v>27480.540644142646</v>
      </c>
      <c r="AU238" s="155">
        <f t="shared" ca="1" si="8"/>
        <v>27480.540644142646</v>
      </c>
      <c r="AV238" s="155">
        <f t="shared" ca="1" si="8"/>
        <v>27480.540644142646</v>
      </c>
      <c r="AW238" s="155">
        <f t="shared" ca="1" si="8"/>
        <v>27480.540644142646</v>
      </c>
      <c r="AX238" s="155">
        <f t="shared" ca="1" si="8"/>
        <v>27480.540644142646</v>
      </c>
      <c r="AY238" s="155">
        <f t="shared" ca="1" si="8"/>
        <v>27480.540644142646</v>
      </c>
      <c r="AZ238" s="155">
        <f t="shared" ca="1" si="8"/>
        <v>27480.540644142646</v>
      </c>
      <c r="BA238" s="155">
        <f t="shared" ca="1" si="8"/>
        <v>27480.540644142646</v>
      </c>
      <c r="BB238" s="155">
        <f t="shared" ca="1" si="8"/>
        <v>27480.540644142646</v>
      </c>
      <c r="BC238" s="155">
        <f t="shared" ca="1" si="8"/>
        <v>27480.540644142646</v>
      </c>
      <c r="BD238" s="155">
        <f t="shared" ca="1" si="8"/>
        <v>27480.540644142646</v>
      </c>
      <c r="BE238" s="155">
        <f t="shared" ca="1" si="8"/>
        <v>27480.540644142646</v>
      </c>
      <c r="BF238" s="155">
        <f ca="1">SUM(BF188:BF237)</f>
        <v>27480.540644142646</v>
      </c>
    </row>
    <row r="239" spans="2:58">
      <c r="I239" s="155"/>
      <c r="J239" s="155"/>
      <c r="K239" s="155"/>
      <c r="L239" s="155"/>
      <c r="M239" s="155"/>
      <c r="N239" s="155"/>
      <c r="O239" s="155"/>
      <c r="P239" s="155"/>
      <c r="Q239" s="155"/>
      <c r="R239" s="155"/>
      <c r="S239" s="155"/>
      <c r="T239" s="155"/>
      <c r="U239" s="155"/>
      <c r="V239" s="155"/>
      <c r="W239" s="155"/>
      <c r="X239" s="155"/>
      <c r="Y239" s="155"/>
      <c r="Z239" s="155"/>
      <c r="AA239" s="155"/>
      <c r="AB239" s="155"/>
      <c r="AC239" s="155"/>
      <c r="AD239" s="155"/>
      <c r="AE239" s="155"/>
      <c r="AF239" s="155"/>
      <c r="AG239" s="155"/>
      <c r="AH239" s="155"/>
      <c r="AI239" s="155"/>
      <c r="AJ239" s="155"/>
      <c r="AK239" s="155"/>
      <c r="AL239" s="155"/>
      <c r="AM239" s="155"/>
      <c r="AN239" s="155"/>
      <c r="AO239" s="155"/>
      <c r="AP239" s="155"/>
      <c r="AQ239" s="155"/>
      <c r="AR239" s="155"/>
      <c r="AS239" s="155"/>
      <c r="AT239" s="155"/>
      <c r="AU239" s="155"/>
      <c r="AV239" s="155"/>
      <c r="AW239" s="155"/>
      <c r="AX239" s="155"/>
      <c r="AY239" s="155"/>
      <c r="AZ239" s="155"/>
      <c r="BA239" s="155"/>
      <c r="BB239" s="155"/>
      <c r="BC239" s="155"/>
      <c r="BD239" s="155"/>
      <c r="BE239" s="155"/>
      <c r="BF239" s="155"/>
    </row>
    <row r="240" spans="2:58">
      <c r="I240" s="155"/>
      <c r="J240" s="155"/>
      <c r="K240" s="155"/>
      <c r="L240" s="155"/>
      <c r="M240" s="155"/>
      <c r="N240" s="155"/>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c r="AK240" s="155"/>
      <c r="AL240" s="155"/>
      <c r="AM240" s="155"/>
      <c r="AN240" s="155"/>
      <c r="AO240" s="155"/>
      <c r="AP240" s="155"/>
      <c r="AQ240" s="155"/>
      <c r="AR240" s="155"/>
      <c r="AS240" s="155"/>
      <c r="AT240" s="155"/>
      <c r="AU240" s="155"/>
      <c r="AV240" s="155"/>
      <c r="AW240" s="155"/>
      <c r="AX240" s="155"/>
      <c r="AY240" s="155"/>
      <c r="AZ240" s="155"/>
      <c r="BA240" s="155"/>
      <c r="BB240" s="155"/>
      <c r="BC240" s="155"/>
      <c r="BD240" s="155"/>
      <c r="BE240" s="155"/>
      <c r="BF240" s="155"/>
    </row>
    <row r="241" spans="1:58">
      <c r="B241" s="86"/>
      <c r="C241" s="87"/>
      <c r="D241" s="87"/>
      <c r="E241" s="87"/>
      <c r="F241" s="87"/>
      <c r="G241" s="87"/>
      <c r="H241" s="87"/>
    </row>
    <row r="242" spans="1:58">
      <c r="B242" s="86" t="s">
        <v>122</v>
      </c>
      <c r="C242" s="87" t="str">
        <f>"Impact "&amp;C9</f>
        <v>Impact $m (real)</v>
      </c>
      <c r="D242" s="87"/>
      <c r="E242" s="87"/>
      <c r="F242" s="87"/>
      <c r="G242" s="87"/>
      <c r="H242" s="87"/>
    </row>
    <row r="243" spans="1:58">
      <c r="B243" s="86"/>
      <c r="C243" s="87"/>
      <c r="D243" s="87"/>
      <c r="E243" s="87"/>
      <c r="F243" s="87"/>
      <c r="G243" s="87"/>
      <c r="H243" s="87"/>
    </row>
    <row r="245" spans="1:58" s="157" customFormat="1">
      <c r="A245" s="173" t="s">
        <v>167</v>
      </c>
      <c r="I245" s="174"/>
      <c r="J245" s="174"/>
      <c r="K245" s="174"/>
      <c r="L245" s="174"/>
      <c r="M245" s="174"/>
      <c r="N245" s="174"/>
      <c r="O245" s="174"/>
      <c r="P245" s="174"/>
      <c r="Q245" s="174"/>
      <c r="R245" s="174"/>
      <c r="S245" s="174"/>
      <c r="T245" s="174"/>
      <c r="U245" s="174"/>
      <c r="V245" s="174"/>
      <c r="W245" s="174"/>
      <c r="X245" s="174"/>
      <c r="Y245" s="174"/>
      <c r="Z245" s="174"/>
      <c r="AA245" s="174"/>
      <c r="AB245" s="174"/>
      <c r="AC245" s="174"/>
      <c r="AD245" s="174"/>
      <c r="AE245" s="174"/>
      <c r="AF245" s="174"/>
      <c r="AG245" s="174"/>
      <c r="AH245" s="174"/>
      <c r="AI245" s="174"/>
      <c r="AJ245" s="174"/>
      <c r="AK245" s="174"/>
      <c r="AL245" s="174"/>
      <c r="AM245" s="174"/>
      <c r="AN245" s="174"/>
      <c r="AO245" s="174"/>
      <c r="AP245" s="174"/>
      <c r="AQ245" s="174"/>
      <c r="AR245" s="174"/>
      <c r="AS245" s="174"/>
      <c r="AT245" s="174"/>
      <c r="AU245" s="174"/>
      <c r="AV245" s="174"/>
      <c r="AW245" s="174"/>
      <c r="AX245" s="174"/>
      <c r="AY245" s="174"/>
      <c r="AZ245" s="174"/>
      <c r="BA245" s="174"/>
      <c r="BB245" s="174"/>
      <c r="BC245" s="174"/>
      <c r="BD245" s="174"/>
      <c r="BE245" s="174"/>
      <c r="BF245" s="174"/>
    </row>
    <row r="246" spans="1:58">
      <c r="F246" s="22" t="s">
        <v>93</v>
      </c>
      <c r="G246" s="22" t="s">
        <v>92</v>
      </c>
      <c r="H246" s="22" t="str">
        <f>'Primary Inputs Alt'!$C$17&amp;"-Year NPV"</f>
        <v>50-Year NPV</v>
      </c>
      <c r="J246" s="22"/>
      <c r="K246" s="22"/>
      <c r="L246" s="22"/>
    </row>
    <row r="247" spans="1:58">
      <c r="B247" s="6" t="str">
        <f>'Chart data'!B246</f>
        <v>Civic engagement &amp; governance</v>
      </c>
      <c r="C247" s="6" t="str">
        <f>$C$8</f>
        <v>$m</v>
      </c>
      <c r="F247" s="111">
        <f ca="1">'Calculations Alt'!H371/'Primary Inputs Alt'!$C$22</f>
        <v>0</v>
      </c>
      <c r="G247" s="111">
        <f ca="1">'Calculations Alt'!I371/'Primary Inputs Alt'!$C$22</f>
        <v>0</v>
      </c>
      <c r="H247" s="111">
        <f ca="1">'Calculations Alt'!J371/'Primary Inputs Alt'!$C$22</f>
        <v>0</v>
      </c>
      <c r="J247" s="109"/>
      <c r="K247" s="155"/>
      <c r="L247" s="155"/>
    </row>
    <row r="248" spans="1:58">
      <c r="B248" s="6" t="str">
        <f>'Chart data'!B247</f>
        <v>Cultural identity</v>
      </c>
      <c r="C248" s="6" t="str">
        <f t="shared" ref="C248:C259" si="9">$C$8</f>
        <v>$m</v>
      </c>
      <c r="F248" s="111">
        <f ca="1">'Calculations Alt'!H372/'Primary Inputs Alt'!$C$22</f>
        <v>0</v>
      </c>
      <c r="G248" s="111">
        <f ca="1">'Calculations Alt'!I372/'Primary Inputs Alt'!$C$22</f>
        <v>0</v>
      </c>
      <c r="H248" s="111">
        <f ca="1">'Calculations Alt'!J372/'Primary Inputs Alt'!$C$22</f>
        <v>0</v>
      </c>
      <c r="J248" s="155"/>
      <c r="K248" s="155"/>
      <c r="L248" s="155"/>
    </row>
    <row r="249" spans="1:58">
      <c r="B249" s="6" t="str">
        <f>'Chart data'!B248</f>
        <v>Environment</v>
      </c>
      <c r="C249" s="6" t="str">
        <f t="shared" si="9"/>
        <v>$m</v>
      </c>
      <c r="F249" s="111">
        <f ca="1">'Calculations Alt'!H373/'Primary Inputs Alt'!$C$22</f>
        <v>0</v>
      </c>
      <c r="G249" s="111">
        <f ca="1">'Calculations Alt'!I373/'Primary Inputs Alt'!$C$22</f>
        <v>0</v>
      </c>
      <c r="H249" s="111">
        <f ca="1">'Calculations Alt'!J373/'Primary Inputs Alt'!$C$22</f>
        <v>0</v>
      </c>
      <c r="J249" s="155"/>
      <c r="K249" s="155"/>
      <c r="L249" s="155"/>
    </row>
    <row r="250" spans="1:58">
      <c r="B250" s="6" t="str">
        <f>'Chart data'!B249</f>
        <v>Health</v>
      </c>
      <c r="C250" s="6" t="str">
        <f t="shared" si="9"/>
        <v>$m</v>
      </c>
      <c r="F250" s="111">
        <f ca="1">'Calculations Alt'!H374/'Primary Inputs Alt'!$C$22</f>
        <v>0</v>
      </c>
      <c r="G250" s="111">
        <f ca="1">'Calculations Alt'!I374/'Primary Inputs Alt'!$C$22</f>
        <v>0</v>
      </c>
      <c r="H250" s="111">
        <f ca="1">'Calculations Alt'!J374/'Primary Inputs Alt'!$C$22</f>
        <v>0</v>
      </c>
      <c r="J250" s="155"/>
      <c r="K250" s="155"/>
      <c r="L250" s="155"/>
    </row>
    <row r="251" spans="1:58">
      <c r="B251" s="6" t="str">
        <f>'Chart data'!B250</f>
        <v>Housing</v>
      </c>
      <c r="C251" s="6" t="str">
        <f t="shared" si="9"/>
        <v>$m</v>
      </c>
      <c r="F251" s="111">
        <f ca="1">'Calculations Alt'!H375/'Primary Inputs Alt'!$C$22</f>
        <v>3.1927316371526515E-2</v>
      </c>
      <c r="G251" s="111">
        <f ca="1">'Calculations Alt'!I375/'Primary Inputs Alt'!$C$22</f>
        <v>9.1169940154060811E-2</v>
      </c>
      <c r="H251" s="111">
        <f ca="1">'Calculations Alt'!J375/'Primary Inputs Alt'!$C$22</f>
        <v>0.40258382537088405</v>
      </c>
      <c r="J251" s="155"/>
      <c r="K251" s="155"/>
      <c r="L251" s="155"/>
    </row>
    <row r="252" spans="1:58">
      <c r="B252" s="6" t="str">
        <f>'Chart data'!B251</f>
        <v>Income &amp; consumption</v>
      </c>
      <c r="C252" s="6" t="str">
        <f t="shared" si="9"/>
        <v>$m</v>
      </c>
      <c r="F252" s="111">
        <f ca="1">'Calculations Alt'!H376/'Primary Inputs Alt'!$C$22</f>
        <v>32.783869671330848</v>
      </c>
      <c r="G252" s="111">
        <f ca="1">'Calculations Alt'!I376/'Primary Inputs Alt'!$C$22</f>
        <v>32.783869671330848</v>
      </c>
      <c r="H252" s="111">
        <f ca="1">'Calculations Alt'!J376/'Primary Inputs Alt'!$C$22</f>
        <v>32.783869671330848</v>
      </c>
      <c r="J252" s="155"/>
      <c r="K252" s="155"/>
      <c r="L252" s="155"/>
    </row>
    <row r="253" spans="1:58">
      <c r="B253" s="6" t="str">
        <f>'Chart data'!B252</f>
        <v>Jobs &amp; earnings</v>
      </c>
      <c r="C253" s="6" t="str">
        <f t="shared" si="9"/>
        <v>$m</v>
      </c>
      <c r="F253" s="111">
        <f ca="1">'Calculations Alt'!H377/'Primary Inputs Alt'!$C$22</f>
        <v>0</v>
      </c>
      <c r="G253" s="111">
        <f ca="1">'Calculations Alt'!I377/'Primary Inputs Alt'!$C$22</f>
        <v>0</v>
      </c>
      <c r="H253" s="111">
        <f ca="1">'Calculations Alt'!J377/'Primary Inputs Alt'!$C$22</f>
        <v>0</v>
      </c>
      <c r="J253" s="155"/>
      <c r="K253" s="155"/>
      <c r="L253" s="155"/>
    </row>
    <row r="254" spans="1:58">
      <c r="B254" s="6" t="str">
        <f>'Chart data'!B253</f>
        <v>Knowledge &amp; skills</v>
      </c>
      <c r="C254" s="6" t="str">
        <f t="shared" si="9"/>
        <v>$m</v>
      </c>
      <c r="F254" s="111">
        <f ca="1">'Calculations Alt'!H378/'Primary Inputs Alt'!$C$22</f>
        <v>0</v>
      </c>
      <c r="G254" s="111">
        <f ca="1">'Calculations Alt'!I378/'Primary Inputs Alt'!$C$22</f>
        <v>0</v>
      </c>
      <c r="H254" s="111">
        <f ca="1">'Calculations Alt'!J378/'Primary Inputs Alt'!$C$22</f>
        <v>0</v>
      </c>
      <c r="J254" s="155"/>
      <c r="K254" s="155"/>
      <c r="L254" s="155"/>
    </row>
    <row r="255" spans="1:58">
      <c r="B255" s="6" t="str">
        <f>'Chart data'!B254</f>
        <v>Safety and security</v>
      </c>
      <c r="C255" s="6" t="str">
        <f t="shared" si="9"/>
        <v>$m</v>
      </c>
      <c r="F255" s="111">
        <f ca="1">'Calculations Alt'!H379/'Primary Inputs Alt'!$C$22</f>
        <v>0</v>
      </c>
      <c r="G255" s="111">
        <f ca="1">'Calculations Alt'!I379/'Primary Inputs Alt'!$C$22</f>
        <v>0</v>
      </c>
      <c r="H255" s="111">
        <f ca="1">'Calculations Alt'!J379/'Primary Inputs Alt'!$C$22</f>
        <v>0</v>
      </c>
      <c r="J255" s="155"/>
      <c r="K255" s="109"/>
      <c r="L255" s="155"/>
    </row>
    <row r="256" spans="1:58">
      <c r="B256" s="6" t="str">
        <f>'Chart data'!B255</f>
        <v>Social connections</v>
      </c>
      <c r="C256" s="6" t="str">
        <f t="shared" si="9"/>
        <v>$m</v>
      </c>
      <c r="F256" s="111">
        <f ca="1">'Calculations Alt'!H380/'Primary Inputs Alt'!$C$22</f>
        <v>0</v>
      </c>
      <c r="G256" s="111">
        <f ca="1">'Calculations Alt'!I380/'Primary Inputs Alt'!$C$22</f>
        <v>0</v>
      </c>
      <c r="H256" s="111">
        <f ca="1">'Calculations Alt'!J380/'Primary Inputs Alt'!$C$22</f>
        <v>0</v>
      </c>
      <c r="J256" s="109"/>
      <c r="K256" s="109"/>
      <c r="L256" s="109"/>
    </row>
    <row r="257" spans="2:8">
      <c r="B257" s="6" t="str">
        <f>'Chart data'!B256</f>
        <v>Subjective wellbeing</v>
      </c>
      <c r="C257" s="6" t="str">
        <f t="shared" si="9"/>
        <v>$m</v>
      </c>
      <c r="F257" s="111">
        <f ca="1">'Calculations Alt'!H381/'Primary Inputs Alt'!$C$22</f>
        <v>0</v>
      </c>
      <c r="G257" s="111">
        <f ca="1">'Calculations Alt'!I381/'Primary Inputs Alt'!$C$22</f>
        <v>0</v>
      </c>
      <c r="H257" s="111">
        <f ca="1">'Calculations Alt'!J381/'Primary Inputs Alt'!$C$22</f>
        <v>0</v>
      </c>
    </row>
    <row r="258" spans="2:8">
      <c r="B258" s="6" t="str">
        <f>'Chart data'!B257</f>
        <v>Time use</v>
      </c>
      <c r="C258" s="6" t="str">
        <f t="shared" si="9"/>
        <v>$m</v>
      </c>
      <c r="F258" s="111">
        <f ca="1">'Calculations Alt'!H382/'Primary Inputs Alt'!$C$22</f>
        <v>1.0390588056019596</v>
      </c>
      <c r="G258" s="111">
        <f ca="1">'Calculations Alt'!I382/'Primary Inputs Alt'!$C$22</f>
        <v>1.0390588056019596</v>
      </c>
      <c r="H258" s="111">
        <f ca="1">'Calculations Alt'!J382/'Primary Inputs Alt'!$C$22</f>
        <v>1.0390588056019596</v>
      </c>
    </row>
    <row r="259" spans="2:8">
      <c r="B259" s="6" t="str">
        <f>'Chart data'!B258</f>
        <v>Other</v>
      </c>
      <c r="C259" s="6" t="str">
        <f t="shared" si="9"/>
        <v>$m</v>
      </c>
      <c r="F259" s="111">
        <f ca="1">'Calculations Alt'!H383/'Primary Inputs Alt'!$C$22</f>
        <v>0</v>
      </c>
      <c r="G259" s="111">
        <f ca="1">'Calculations Alt'!I383/'Primary Inputs Alt'!$C$22</f>
        <v>0</v>
      </c>
      <c r="H259" s="111">
        <f ca="1">'Calculations Alt'!J383/'Primary Inputs Alt'!$C$22</f>
        <v>0</v>
      </c>
    </row>
  </sheetData>
  <dataConsolidate link="1"/>
  <conditionalFormatting sqref="I81:BF130 I134:BF183 I188:BF237">
    <cfRule type="containsText" dxfId="28" priority="1" operator="containsText" text=" ">
      <formula>NOT(ISERROR(SEARCH(" ",I81)))</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2">
    <tabColor rgb="FF00B050"/>
    <pageSetUpPr fitToPage="1"/>
  </sheetPr>
  <dimension ref="A1:AM104"/>
  <sheetViews>
    <sheetView showGridLines="0" tabSelected="1" zoomScale="65" zoomScaleNormal="65" workbookViewId="0">
      <selection activeCell="P16" sqref="P16:Z31"/>
    </sheetView>
  </sheetViews>
  <sheetFormatPr defaultColWidth="9" defaultRowHeight="14.25"/>
  <cols>
    <col min="1" max="1" width="10" style="15" customWidth="1"/>
    <col min="2" max="2" width="9.625" style="15" customWidth="1"/>
    <col min="3" max="3" width="10" style="15" customWidth="1"/>
    <col min="4" max="4" width="16.625" style="15" customWidth="1"/>
    <col min="5" max="5" width="12.5" style="15" customWidth="1"/>
    <col min="6" max="6" width="26.125" style="15" bestFit="1" customWidth="1"/>
    <col min="7" max="9" width="10.625" style="15" customWidth="1"/>
    <col min="10" max="14" width="6.875" style="15" customWidth="1"/>
    <col min="15" max="15" width="2.625" style="28" customWidth="1"/>
    <col min="16" max="16" width="29" style="28" bestFit="1" customWidth="1"/>
    <col min="17" max="18" width="9" style="28" customWidth="1"/>
    <col min="19" max="19" width="8.125" style="28" customWidth="1"/>
    <col min="20" max="20" width="10.625" style="28" customWidth="1"/>
    <col min="21" max="21" width="5.5" style="28" customWidth="1"/>
    <col min="22" max="22" width="3.125" style="28" customWidth="1"/>
    <col min="23" max="23" width="20.375" style="28" customWidth="1"/>
    <col min="24" max="24" width="39.625" style="28" customWidth="1"/>
    <col min="25" max="25" width="10" style="28" customWidth="1"/>
    <col min="26" max="26" width="13" style="28" customWidth="1"/>
    <col min="27" max="27" width="9" style="28" customWidth="1"/>
    <col min="28" max="34" width="9" style="28" hidden="1" customWidth="1"/>
    <col min="35" max="37" width="9" style="29" hidden="1" customWidth="1"/>
    <col min="38" max="38" width="3.125" style="29" hidden="1" customWidth="1"/>
    <col min="39" max="39" width="2.625" style="28" hidden="1" customWidth="1"/>
    <col min="40" max="16384" width="9" style="28"/>
  </cols>
  <sheetData>
    <row r="1" spans="1:39" s="24" customFormat="1" ht="30">
      <c r="A1" s="35" t="s">
        <v>306</v>
      </c>
      <c r="B1" s="35"/>
      <c r="C1" s="35"/>
      <c r="D1" s="35"/>
      <c r="E1" s="35"/>
      <c r="F1" s="35"/>
      <c r="G1" s="37"/>
      <c r="H1" s="36"/>
      <c r="I1" s="37"/>
      <c r="J1" s="36"/>
      <c r="K1" s="36"/>
      <c r="L1" s="36"/>
      <c r="M1" s="36"/>
      <c r="N1" s="36"/>
      <c r="O1" s="39"/>
      <c r="P1" s="39"/>
      <c r="Q1" s="39"/>
      <c r="R1" s="39"/>
      <c r="S1" s="39"/>
      <c r="T1" s="39"/>
      <c r="U1" s="39"/>
      <c r="V1" s="39"/>
      <c r="W1" s="39"/>
      <c r="X1" s="39"/>
      <c r="Y1" s="39"/>
      <c r="Z1" s="39"/>
      <c r="AA1" s="39"/>
      <c r="AB1" s="39"/>
      <c r="AC1" s="39"/>
      <c r="AD1" s="39"/>
      <c r="AE1" s="39"/>
      <c r="AF1" s="39"/>
      <c r="AG1" s="39"/>
      <c r="AH1" s="39"/>
      <c r="AI1" s="40"/>
      <c r="AJ1" s="40"/>
      <c r="AK1" s="40"/>
      <c r="AL1" s="40"/>
    </row>
    <row r="2" spans="1:39" s="26" customFormat="1" ht="13.5" customHeight="1">
      <c r="A2" s="41"/>
      <c r="B2" s="41"/>
      <c r="C2" s="41"/>
      <c r="D2" s="41"/>
      <c r="E2" s="41"/>
      <c r="F2" s="41"/>
      <c r="G2" s="41"/>
      <c r="H2" s="41"/>
      <c r="I2" s="41"/>
      <c r="J2" s="41"/>
      <c r="K2" s="41"/>
      <c r="L2" s="41"/>
      <c r="M2" s="41"/>
      <c r="N2" s="41"/>
      <c r="O2" s="42"/>
      <c r="P2" s="42"/>
      <c r="Q2" s="42"/>
      <c r="R2" s="42"/>
      <c r="S2" s="42"/>
      <c r="T2" s="42"/>
      <c r="U2" s="42"/>
      <c r="V2" s="42"/>
      <c r="W2" s="42"/>
      <c r="X2" s="42"/>
      <c r="Y2" s="42"/>
      <c r="Z2" s="42"/>
      <c r="AA2" s="42"/>
      <c r="AB2" s="42"/>
      <c r="AC2" s="42"/>
      <c r="AD2" s="42"/>
      <c r="AE2" s="42"/>
      <c r="AF2" s="42"/>
      <c r="AG2" s="42"/>
      <c r="AH2" s="42"/>
      <c r="AI2" s="43"/>
      <c r="AJ2" s="43"/>
      <c r="AK2" s="43"/>
      <c r="AL2" s="43"/>
    </row>
    <row r="3" spans="1:39" s="27" customFormat="1" ht="13.5" customHeight="1">
      <c r="A3" s="44" t="s">
        <v>91</v>
      </c>
      <c r="B3" s="44"/>
      <c r="C3" s="44"/>
      <c r="D3" s="44"/>
      <c r="E3" s="44"/>
      <c r="F3" s="294"/>
      <c r="G3" s="44"/>
      <c r="H3" s="44"/>
      <c r="I3" s="44"/>
      <c r="J3" s="44"/>
      <c r="K3" s="44"/>
      <c r="L3" s="44"/>
      <c r="M3" s="44"/>
      <c r="N3" s="44"/>
      <c r="O3" s="45"/>
      <c r="P3" s="44" t="s">
        <v>106</v>
      </c>
      <c r="Q3" s="46"/>
      <c r="R3" s="46"/>
      <c r="S3" s="46"/>
      <c r="T3" s="46"/>
      <c r="U3" s="46"/>
      <c r="V3" s="46"/>
      <c r="W3" s="46"/>
      <c r="X3" s="46"/>
      <c r="Y3" s="46"/>
      <c r="Z3" s="46"/>
      <c r="AA3" s="46"/>
      <c r="AB3" s="46"/>
      <c r="AC3" s="46"/>
      <c r="AD3" s="46"/>
      <c r="AE3" s="46"/>
      <c r="AF3" s="46"/>
      <c r="AG3" s="46"/>
      <c r="AH3" s="46"/>
      <c r="AI3" s="46"/>
      <c r="AJ3" s="46"/>
      <c r="AK3" s="46"/>
      <c r="AL3" s="46"/>
      <c r="AM3" s="88"/>
    </row>
    <row r="4" spans="1:39" s="26" customFormat="1" ht="13.5" customHeight="1" thickBot="1">
      <c r="A4" s="41" t="s">
        <v>499</v>
      </c>
      <c r="B4" s="41"/>
      <c r="C4" s="41"/>
      <c r="D4" s="41"/>
      <c r="E4" s="41"/>
      <c r="F4" s="309" t="s">
        <v>502</v>
      </c>
      <c r="G4" s="42"/>
      <c r="H4" s="41"/>
      <c r="I4" s="41"/>
      <c r="J4" s="41"/>
      <c r="K4" s="41"/>
      <c r="L4" s="41"/>
      <c r="M4" s="41"/>
      <c r="N4" s="41"/>
      <c r="O4" s="42"/>
      <c r="P4" s="42"/>
      <c r="Q4" s="42"/>
      <c r="R4" s="42"/>
      <c r="S4" s="42"/>
      <c r="T4" s="42"/>
      <c r="U4" s="42"/>
      <c r="V4" s="42"/>
      <c r="W4" s="42"/>
      <c r="X4" s="42"/>
      <c r="Y4" s="42"/>
      <c r="Z4" s="42"/>
      <c r="AA4" s="42"/>
      <c r="AB4" s="42"/>
      <c r="AC4" s="42"/>
      <c r="AD4" s="42"/>
      <c r="AE4" s="42"/>
      <c r="AF4" s="42"/>
      <c r="AG4" s="42"/>
      <c r="AH4" s="42"/>
      <c r="AI4" s="43"/>
      <c r="AJ4" s="43"/>
      <c r="AK4" s="43"/>
      <c r="AL4" s="43"/>
    </row>
    <row r="5" spans="1:39" s="26" customFormat="1" ht="13.5" customHeight="1" thickBot="1">
      <c r="A5" s="41" t="s">
        <v>482</v>
      </c>
      <c r="B5" s="41"/>
      <c r="C5" s="41"/>
      <c r="D5" s="41"/>
      <c r="E5" s="41"/>
      <c r="F5" s="131" t="str">
        <f>IF(ISBLANK('Primary Inputs'!C5),"",'Primary Inputs'!C5)</f>
        <v xml:space="preserve">Continuing support for Homeowners affected by Canterbury Earthquakes and other natural disasters </v>
      </c>
      <c r="H5" s="41"/>
      <c r="I5" s="191" t="str">
        <f ca="1">IF(F96="OK","","ERROR")</f>
        <v/>
      </c>
      <c r="J5" s="42"/>
      <c r="K5" s="41"/>
      <c r="L5" s="41"/>
      <c r="M5" s="41"/>
      <c r="N5" s="41"/>
      <c r="O5" s="42"/>
      <c r="P5" s="89" t="str">
        <f>"Return on Investment, Societal Total ("&amp;'Primary Inputs'!$C$17&amp;"y)"</f>
        <v>Return on Investment, Societal Total (50y)</v>
      </c>
      <c r="Q5" s="42"/>
      <c r="R5" s="42"/>
      <c r="T5" s="297">
        <f ca="1">IFERROR($I$17/-$I$19,"")</f>
        <v>8.7711287584669471</v>
      </c>
      <c r="U5" s="283"/>
      <c r="X5" s="292" t="str">
        <f>"Net economic benefit per cohort member ("&amp;'Primary Inputs'!$C$17&amp;"y)"</f>
        <v>Net economic benefit per cohort member (50y)</v>
      </c>
      <c r="Y5" s="91">
        <f ca="1">IFERROR($I$21/$J$8 * 'Primary Inputs'!$C$22,"")</f>
        <v>36478.331516499937</v>
      </c>
      <c r="Z5" s="522"/>
      <c r="AA5" s="94"/>
      <c r="AB5" s="42"/>
      <c r="AC5" s="42"/>
      <c r="AD5" s="42"/>
      <c r="AE5" s="42"/>
      <c r="AF5" s="42"/>
      <c r="AG5" s="42"/>
      <c r="AH5" s="42"/>
      <c r="AI5" s="43"/>
      <c r="AJ5" s="43"/>
      <c r="AK5" s="43"/>
      <c r="AL5" s="43"/>
    </row>
    <row r="6" spans="1:39" s="26" customFormat="1" ht="13.5" customHeight="1" thickBot="1">
      <c r="A6" s="41" t="s">
        <v>481</v>
      </c>
      <c r="B6" s="41"/>
      <c r="C6" s="41"/>
      <c r="D6" s="41"/>
      <c r="E6" s="41"/>
      <c r="F6" s="131" t="str">
        <f>IF(ISBLANK('Primary Inputs'!C6),"",'Primary Inputs'!C6)</f>
        <v/>
      </c>
      <c r="H6" s="182"/>
      <c r="I6" s="182"/>
      <c r="J6" s="182"/>
      <c r="K6" s="182"/>
      <c r="L6" s="182"/>
      <c r="M6" s="182"/>
      <c r="N6" s="182"/>
      <c r="O6" s="42"/>
      <c r="P6" s="89" t="str">
        <f>"Return on Investment with high evidence quality only, Societal Total ("&amp;'Primary Inputs'!$C$17&amp;"y)"</f>
        <v>Return on Investment with high evidence quality only, Societal Total (50y)</v>
      </c>
      <c r="Q6" s="42"/>
      <c r="R6" s="42"/>
      <c r="T6" s="297">
        <f ca="1">IFERROR(SUMIF($B$36:$B$85,"=High",$I$36:$I$85)/-$I$19,"")</f>
        <v>8.7106682461575833</v>
      </c>
      <c r="U6" s="283"/>
      <c r="V6" s="615" t="str">
        <f>"Net economic benefit per cohort member high evidence quality only ("&amp;'Primary Inputs Alt'!$C$17&amp;"y)"</f>
        <v>Net economic benefit per cohort member high evidence quality only (50y)</v>
      </c>
      <c r="W6" s="615"/>
      <c r="X6" s="615"/>
      <c r="Y6" s="91">
        <f ca="1">IF(SUMIF($B$36:$B$85,"=High",$I$36:$I$85)=0,"N/A",(((SUMIF($B$36:$B$85,"=High",$I$36:$I$85)+$I$31)/$J$8* 'Primary Inputs'!$C$22)))</f>
        <v>36194.524790318043</v>
      </c>
      <c r="AA6" s="42"/>
      <c r="AB6" s="42"/>
      <c r="AC6" s="42"/>
      <c r="AD6" s="42"/>
      <c r="AE6" s="42"/>
      <c r="AF6" s="42"/>
      <c r="AG6" s="42"/>
      <c r="AH6" s="42"/>
      <c r="AI6" s="43"/>
      <c r="AJ6" s="43"/>
      <c r="AK6" s="43"/>
      <c r="AL6" s="43"/>
    </row>
    <row r="7" spans="1:39" s="26" customFormat="1" ht="13.5" customHeight="1" thickBot="1">
      <c r="A7" s="41"/>
      <c r="B7" s="41"/>
      <c r="C7" s="41"/>
      <c r="D7" s="41"/>
      <c r="E7" s="41"/>
      <c r="F7" s="131"/>
      <c r="H7" s="182"/>
      <c r="I7" s="182"/>
      <c r="J7" s="182"/>
      <c r="K7" s="182"/>
      <c r="L7" s="182"/>
      <c r="M7" s="182"/>
      <c r="N7" s="182"/>
      <c r="O7" s="42"/>
      <c r="P7" s="89"/>
      <c r="Q7" s="42"/>
      <c r="R7" s="53"/>
      <c r="S7" s="286"/>
      <c r="T7" s="285"/>
      <c r="U7" s="53"/>
      <c r="V7" s="615"/>
      <c r="W7" s="615"/>
      <c r="X7" s="615"/>
      <c r="Y7" s="42"/>
      <c r="Z7" s="42"/>
      <c r="AA7" s="42"/>
      <c r="AB7" s="42"/>
      <c r="AC7" s="42"/>
      <c r="AD7" s="42"/>
      <c r="AE7" s="42"/>
      <c r="AF7" s="42"/>
      <c r="AG7" s="42"/>
      <c r="AH7" s="42"/>
      <c r="AI7" s="43"/>
      <c r="AJ7" s="43"/>
      <c r="AK7" s="43"/>
      <c r="AL7" s="43"/>
    </row>
    <row r="8" spans="1:39" s="26" customFormat="1" ht="13.5" customHeight="1" thickBot="1">
      <c r="A8" s="41" t="s">
        <v>82</v>
      </c>
      <c r="B8" s="41"/>
      <c r="C8" s="41"/>
      <c r="D8" s="41"/>
      <c r="E8" s="41"/>
      <c r="F8" s="277">
        <f>'Primary Inputs'!C16</f>
        <v>2022</v>
      </c>
      <c r="G8" s="41" t="str">
        <f>"Total population over "&amp;'Primary Inputs'!$C$17&amp;" Years"</f>
        <v>Total population over 50 Years</v>
      </c>
      <c r="J8" s="599">
        <f>SUM('Primary Inputs'!E$12:BB$12)</f>
        <v>792</v>
      </c>
      <c r="K8" s="600"/>
      <c r="L8" s="182"/>
      <c r="M8" s="182"/>
      <c r="N8" s="182"/>
      <c r="O8" s="42"/>
      <c r="P8" s="42" t="str">
        <f>"Return on Investment, Government only ("&amp;'Primary Inputs'!$C$17&amp;"y)"</f>
        <v>Return on Investment, Government only (50y)</v>
      </c>
      <c r="Q8" s="42"/>
      <c r="R8" s="42"/>
      <c r="T8" s="297">
        <f ca="1">IFERROR(SUMIF($C$36:$C$85,"=Gov.",$I$36:$I$85)/-$I$19,"")</f>
        <v>0</v>
      </c>
      <c r="U8" s="283"/>
      <c r="X8" s="292" t="str">
        <f>"Initiative NPV costs per cohort member ("&amp;'Primary Inputs'!$C$17&amp;"y)"</f>
        <v>Initiative NPV costs per cohort member (50y)</v>
      </c>
      <c r="Y8" s="91">
        <f>IFERROR(-$I$31/$J$8 *'Primary Inputs'!$C$22,"")</f>
        <v>4694.0840449664884</v>
      </c>
      <c r="Z8" s="283"/>
      <c r="AA8" s="42"/>
      <c r="AB8" s="42"/>
      <c r="AC8" s="42"/>
      <c r="AD8" s="42"/>
      <c r="AE8" s="42"/>
      <c r="AF8" s="42"/>
      <c r="AG8" s="42"/>
      <c r="AH8" s="42"/>
      <c r="AI8" s="43"/>
      <c r="AJ8" s="43"/>
      <c r="AK8" s="43"/>
      <c r="AL8" s="43"/>
    </row>
    <row r="9" spans="1:39" s="26" customFormat="1" ht="13.5" customHeight="1" thickBot="1">
      <c r="A9" s="41" t="s">
        <v>90</v>
      </c>
      <c r="B9" s="41"/>
      <c r="C9" s="41"/>
      <c r="D9" s="41"/>
      <c r="E9" s="41"/>
      <c r="F9" s="131" t="str">
        <f>'Primary Inputs'!$C$17&amp;" Years"</f>
        <v>50 Years</v>
      </c>
      <c r="G9" s="41" t="s">
        <v>0</v>
      </c>
      <c r="J9" s="41"/>
      <c r="K9" s="276">
        <f>'Primary Inputs'!C19</f>
        <v>0.05</v>
      </c>
      <c r="L9" s="41"/>
      <c r="M9" s="41"/>
      <c r="N9" s="41"/>
      <c r="O9" s="42"/>
      <c r="P9" s="42" t="str">
        <f>"Return on Investment with high evidence quality only, Government only ("&amp;'Primary Inputs'!$C$17&amp;"y)"</f>
        <v>Return on Investment with high evidence quality only, Government only (50y)</v>
      </c>
      <c r="Q9" s="42"/>
      <c r="R9" s="42"/>
      <c r="S9" s="42"/>
      <c r="T9" s="297">
        <f ca="1">IFERROR(SUMIFS($I$36:$I$85,$B$36:$B$85,"=High",$C$36:$C$85,"=Gov.")/-$I$19,"")</f>
        <v>0</v>
      </c>
      <c r="U9" s="283"/>
      <c r="V9" s="42"/>
      <c r="W9" s="42"/>
      <c r="X9" s="42"/>
      <c r="Y9" s="42"/>
      <c r="Z9" s="42"/>
      <c r="AA9" s="42"/>
      <c r="AB9" s="42"/>
      <c r="AC9" s="42"/>
      <c r="AD9" s="42"/>
      <c r="AE9" s="42"/>
      <c r="AF9" s="42"/>
      <c r="AG9" s="42"/>
      <c r="AH9" s="42"/>
      <c r="AI9" s="43"/>
      <c r="AJ9" s="43"/>
      <c r="AK9" s="43"/>
      <c r="AL9" s="43"/>
    </row>
    <row r="10" spans="1:39" s="26" customFormat="1" ht="13.5" customHeight="1" thickBot="1">
      <c r="A10" s="41"/>
      <c r="B10" s="41"/>
      <c r="C10" s="41"/>
      <c r="D10" s="41"/>
      <c r="E10" s="41"/>
      <c r="F10" s="131"/>
      <c r="G10" s="41"/>
      <c r="J10" s="41"/>
      <c r="K10" s="276"/>
      <c r="L10" s="41"/>
      <c r="M10" s="41"/>
      <c r="N10" s="41"/>
      <c r="O10" s="42"/>
      <c r="P10" s="42"/>
      <c r="Q10" s="53"/>
      <c r="R10" s="53"/>
      <c r="S10" s="53"/>
      <c r="T10" s="285"/>
      <c r="U10" s="53"/>
      <c r="V10" s="42"/>
      <c r="W10" s="289" t="s">
        <v>497</v>
      </c>
      <c r="Y10" s="42"/>
      <c r="Z10" s="42"/>
      <c r="AA10" s="42"/>
      <c r="AB10" s="42"/>
      <c r="AC10" s="42"/>
      <c r="AD10" s="42"/>
      <c r="AE10" s="42"/>
      <c r="AF10" s="42"/>
      <c r="AG10" s="42"/>
      <c r="AH10" s="42"/>
      <c r="AI10" s="43"/>
      <c r="AJ10" s="43"/>
      <c r="AK10" s="43"/>
      <c r="AL10" s="43"/>
    </row>
    <row r="11" spans="1:39" s="26" customFormat="1" ht="13.5" customHeight="1" thickBot="1">
      <c r="A11" s="41" t="s">
        <v>500</v>
      </c>
      <c r="B11" s="41"/>
      <c r="C11" s="41"/>
      <c r="D11" s="41"/>
      <c r="E11" s="41"/>
      <c r="F11" s="310" t="s">
        <v>503</v>
      </c>
      <c r="G11" s="41"/>
      <c r="J11" s="41"/>
      <c r="K11" s="276"/>
      <c r="L11" s="41"/>
      <c r="M11" s="41"/>
      <c r="N11" s="41"/>
      <c r="O11" s="42"/>
      <c r="P11" s="26" t="str">
        <f>"Benefit cost ratio, Societal Total ("&amp;'Primary Inputs'!$C$17&amp;"y)"</f>
        <v>Benefit cost ratio, Societal Total (50y)</v>
      </c>
      <c r="Q11" s="42"/>
      <c r="R11" s="42"/>
      <c r="S11" s="42"/>
      <c r="T11" s="297">
        <f ca="1">IFERROR(SUMIF($I$36:$I$85,"&gt;0")/-(SUMIF($I$29:$I$30,"&lt;0")+SUMIF($I$36:$I$85,"&lt;0")),"")</f>
        <v>8.7711287584669453</v>
      </c>
      <c r="U11" s="283"/>
      <c r="V11" s="42"/>
      <c r="W11" s="288" t="s">
        <v>409</v>
      </c>
      <c r="X11" s="293" t="s">
        <v>411</v>
      </c>
      <c r="AB11" s="42"/>
      <c r="AC11" s="42"/>
      <c r="AD11" s="42"/>
      <c r="AE11" s="42"/>
      <c r="AF11" s="42"/>
      <c r="AG11" s="42"/>
      <c r="AH11" s="42"/>
      <c r="AI11" s="43"/>
      <c r="AJ11" s="43"/>
      <c r="AK11" s="43"/>
      <c r="AL11" s="43"/>
    </row>
    <row r="12" spans="1:39" s="26" customFormat="1" ht="13.5" customHeight="1" thickBot="1">
      <c r="A12" s="41"/>
      <c r="B12" s="41"/>
      <c r="C12" s="41"/>
      <c r="D12" s="41"/>
      <c r="E12" s="41"/>
      <c r="F12" s="131"/>
      <c r="G12" s="41"/>
      <c r="J12" s="41"/>
      <c r="K12" s="276"/>
      <c r="L12" s="41"/>
      <c r="M12" s="41"/>
      <c r="N12" s="41"/>
      <c r="O12" s="42"/>
      <c r="P12" s="26" t="str">
        <f>"Benefit cost ratio with high evidence quality only, Societal Total ("&amp;'Primary Inputs'!$C$17&amp;"y)"</f>
        <v>Benefit cost ratio with high evidence quality only, Societal Total (50y)</v>
      </c>
      <c r="Q12" s="42"/>
      <c r="R12" s="42"/>
      <c r="S12" s="42"/>
      <c r="T12" s="297">
        <f ca="1">IFERROR(SUMIFS($I$36:$I$85,$B$36:$B$85,"=High",$I$36:$I$85,"&gt;0")/-(SUMIF($I$29:$I$30,"&lt;0")+SUMIFS($I$36:$I$85,$B$36:$B$85,"=High",$I$36:$I$85,"&lt;0")),"")</f>
        <v>8.7106682461575833</v>
      </c>
      <c r="U12" s="283"/>
      <c r="V12" s="42"/>
      <c r="W12" s="288" t="s">
        <v>410</v>
      </c>
      <c r="X12" s="293" t="s">
        <v>412</v>
      </c>
      <c r="AB12" s="42"/>
      <c r="AC12" s="42"/>
      <c r="AD12" s="42"/>
      <c r="AE12" s="42"/>
      <c r="AF12" s="42"/>
      <c r="AG12" s="42"/>
      <c r="AH12" s="42"/>
      <c r="AI12" s="43"/>
      <c r="AJ12" s="43"/>
      <c r="AK12" s="43"/>
      <c r="AL12" s="43"/>
    </row>
    <row r="13" spans="1:39" s="26" customFormat="1">
      <c r="A13" s="48" t="s">
        <v>83</v>
      </c>
      <c r="B13" s="48"/>
      <c r="C13" s="48"/>
      <c r="D13" s="48"/>
      <c r="E13" s="48"/>
      <c r="F13" s="48"/>
      <c r="G13" s="49"/>
      <c r="H13" s="49"/>
      <c r="I13" s="49"/>
      <c r="J13" s="49"/>
      <c r="K13" s="49"/>
      <c r="L13" s="49"/>
      <c r="M13" s="49"/>
      <c r="N13" s="49"/>
      <c r="O13" s="50"/>
      <c r="AB13" s="42"/>
      <c r="AC13" s="42"/>
      <c r="AD13" s="42"/>
      <c r="AE13" s="42"/>
      <c r="AF13" s="42"/>
      <c r="AG13" s="42"/>
      <c r="AH13" s="42"/>
      <c r="AI13" s="43"/>
      <c r="AJ13" s="43"/>
      <c r="AK13" s="43"/>
      <c r="AL13" s="43"/>
    </row>
    <row r="14" spans="1:39" s="26" customFormat="1" ht="12.75">
      <c r="A14" s="41"/>
      <c r="B14" s="41"/>
      <c r="C14" s="41"/>
      <c r="D14" s="41"/>
      <c r="E14" s="41"/>
      <c r="F14" s="41"/>
      <c r="G14" s="42"/>
      <c r="H14" s="41"/>
      <c r="I14" s="41"/>
      <c r="J14" s="605" t="str">
        <f>"Unit: "&amp;'Primary Inputs'!C16&amp;" ("&amp;IF('Primary Inputs'!$C$23="$million","$m",'Primary Inputs'!$C$23)&amp;")"</f>
        <v>Unit: 2022 ($m)</v>
      </c>
      <c r="K14" s="605"/>
      <c r="L14" s="605"/>
      <c r="M14" s="605"/>
      <c r="N14" s="605"/>
      <c r="O14" s="42"/>
      <c r="P14" s="48" t="s">
        <v>390</v>
      </c>
      <c r="Q14" s="224"/>
      <c r="R14" s="224"/>
      <c r="S14" s="224"/>
      <c r="T14" s="224"/>
      <c r="U14" s="224"/>
      <c r="V14" s="224"/>
      <c r="W14" s="224"/>
      <c r="X14" s="224"/>
      <c r="Y14" s="224"/>
      <c r="Z14" s="224"/>
      <c r="AA14" s="224"/>
      <c r="AB14" s="42"/>
      <c r="AC14" s="42"/>
      <c r="AD14" s="42"/>
      <c r="AE14" s="42"/>
      <c r="AF14" s="42"/>
      <c r="AG14" s="42"/>
      <c r="AH14" s="42"/>
      <c r="AI14" s="43"/>
      <c r="AJ14" s="43"/>
      <c r="AK14" s="43"/>
      <c r="AL14" s="43"/>
    </row>
    <row r="15" spans="1:39" s="26" customFormat="1" ht="26.25" thickBot="1">
      <c r="A15" s="51" t="s">
        <v>85</v>
      </c>
      <c r="B15" s="51"/>
      <c r="C15" s="51"/>
      <c r="D15" s="51"/>
      <c r="E15" s="51"/>
      <c r="F15" s="51"/>
      <c r="G15" s="232" t="str">
        <f>"5-Year NPV "&amp;IF('Primary Inputs'!$C$23="$million","$m",'Primary Inputs'!$C$23)</f>
        <v>5-Year NPV $m</v>
      </c>
      <c r="H15" s="232" t="str">
        <f>"10-Year NPV "&amp;IF('Primary Inputs'!$C$23="$million","$m",'Primary Inputs'!$C$23)</f>
        <v>10-Year NPV $m</v>
      </c>
      <c r="I15" s="52" t="str">
        <f>'Primary Inputs'!$C$17&amp;"-Year NPV "&amp;IF('Primary Inputs'!$C$23="$million","$m",'Primary Inputs'!$C$23)</f>
        <v>50-Year NPV $m</v>
      </c>
      <c r="J15" s="275" t="str">
        <f xml:space="preserve"> 'Primary Inputs'!E$27&amp;CHAR(10)</f>
        <v xml:space="preserve">2022
</v>
      </c>
      <c r="K15" s="275" t="str">
        <f xml:space="preserve"> 'Primary Inputs'!F$27&amp;CHAR(10)</f>
        <v xml:space="preserve">2023
</v>
      </c>
      <c r="L15" s="275" t="str">
        <f xml:space="preserve"> 'Primary Inputs'!G$27&amp;CHAR(10)</f>
        <v xml:space="preserve">2024
</v>
      </c>
      <c r="M15" s="275" t="str">
        <f xml:space="preserve"> 'Primary Inputs'!H$27&amp;CHAR(10)</f>
        <v xml:space="preserve">2025
</v>
      </c>
      <c r="N15" s="275" t="str">
        <f xml:space="preserve"> 'Primary Inputs'!I$27&amp;CHAR(10)</f>
        <v xml:space="preserve">2026
</v>
      </c>
      <c r="O15" s="42"/>
      <c r="P15" s="622" t="s">
        <v>391</v>
      </c>
      <c r="Q15" s="622"/>
      <c r="R15" s="622"/>
      <c r="S15" s="622"/>
      <c r="T15" s="622"/>
      <c r="U15" s="623"/>
      <c r="V15" s="623"/>
      <c r="W15" s="623"/>
      <c r="X15" s="623"/>
      <c r="Y15" s="623"/>
      <c r="Z15" s="623"/>
      <c r="AA15" s="42"/>
      <c r="AB15" s="42"/>
      <c r="AC15" s="42"/>
      <c r="AD15" s="42"/>
      <c r="AE15" s="42"/>
      <c r="AF15" s="42"/>
      <c r="AG15" s="42"/>
      <c r="AH15" s="42"/>
      <c r="AI15" s="43"/>
      <c r="AJ15" s="43"/>
      <c r="AK15" s="43"/>
      <c r="AL15" s="43"/>
    </row>
    <row r="16" spans="1:39" s="26" customFormat="1" ht="13.5" customHeight="1">
      <c r="A16" s="41"/>
      <c r="B16" s="41"/>
      <c r="C16" s="41"/>
      <c r="D16" s="41"/>
      <c r="E16" s="41"/>
      <c r="F16" s="41"/>
      <c r="G16" s="42"/>
      <c r="H16" s="41"/>
      <c r="I16" s="41"/>
      <c r="J16" s="41"/>
      <c r="K16" s="41"/>
      <c r="L16" s="41"/>
      <c r="M16" s="41"/>
      <c r="N16" s="41"/>
      <c r="O16" s="42"/>
      <c r="P16" s="624" t="s">
        <v>923</v>
      </c>
      <c r="Q16" s="624"/>
      <c r="R16" s="624"/>
      <c r="S16" s="624"/>
      <c r="T16" s="624"/>
      <c r="U16" s="625"/>
      <c r="V16" s="625"/>
      <c r="W16" s="625"/>
      <c r="X16" s="625"/>
      <c r="Y16" s="625"/>
      <c r="Z16" s="625"/>
      <c r="AA16" s="42"/>
      <c r="AB16" s="42"/>
      <c r="AC16" s="42"/>
      <c r="AD16" s="42"/>
      <c r="AE16" s="42"/>
      <c r="AF16" s="42"/>
      <c r="AG16" s="42"/>
      <c r="AH16" s="42"/>
      <c r="AI16" s="43"/>
      <c r="AJ16" s="43"/>
      <c r="AK16" s="43"/>
      <c r="AL16" s="43"/>
    </row>
    <row r="17" spans="1:38" s="26" customFormat="1" ht="13.5" customHeight="1">
      <c r="A17" s="41" t="s">
        <v>126</v>
      </c>
      <c r="B17" s="41"/>
      <c r="C17" s="41"/>
      <c r="D17" s="41"/>
      <c r="E17" s="41"/>
      <c r="F17" s="41"/>
      <c r="G17" s="36">
        <f ca="1">Calculations!H110/'Primary Inputs'!$C$22</f>
        <v>32.41247447246667</v>
      </c>
      <c r="H17" s="36">
        <f ca="1">Calculations!I110/'Primary Inputs'!$C$22</f>
        <v>32.460236068932161</v>
      </c>
      <c r="I17" s="36">
        <f ca="1">Calculations!J110/'Primary Inputs'!$C$22</f>
        <v>32.608553124681407</v>
      </c>
      <c r="J17" s="36">
        <f ca="1">Calculations!K57/'Primary Inputs'!$C$22</f>
        <v>0</v>
      </c>
      <c r="K17" s="36">
        <f ca="1">Calculations!L57/'Primary Inputs'!$C$22</f>
        <v>34.842672984630333</v>
      </c>
      <c r="L17" s="36">
        <f ca="1">Calculations!M57/'Primary Inputs'!$C$22</f>
        <v>6.8701351610356617E-3</v>
      </c>
      <c r="M17" s="36">
        <f ca="1">Calculations!N57/'Primary Inputs'!$C$22</f>
        <v>1.3740270322071323E-2</v>
      </c>
      <c r="N17" s="36">
        <f ca="1">Calculations!O57/'Primary Inputs'!$C$22</f>
        <v>1.3740270322071323E-2</v>
      </c>
      <c r="O17" s="42"/>
      <c r="P17" s="624"/>
      <c r="Q17" s="624"/>
      <c r="R17" s="624"/>
      <c r="S17" s="624"/>
      <c r="T17" s="624"/>
      <c r="U17" s="625"/>
      <c r="V17" s="625"/>
      <c r="W17" s="625"/>
      <c r="X17" s="625"/>
      <c r="Y17" s="625"/>
      <c r="Z17" s="625"/>
      <c r="AA17" s="53"/>
      <c r="AB17" s="53"/>
      <c r="AC17" s="53"/>
      <c r="AD17" s="53"/>
      <c r="AE17" s="53"/>
      <c r="AF17" s="53"/>
      <c r="AG17" s="53"/>
      <c r="AH17" s="53"/>
      <c r="AI17" s="54"/>
      <c r="AJ17" s="54"/>
      <c r="AK17" s="54"/>
      <c r="AL17" s="54"/>
    </row>
    <row r="18" spans="1:38" s="26" customFormat="1" ht="13.5" customHeight="1">
      <c r="A18" s="41"/>
      <c r="B18" s="41"/>
      <c r="C18" s="41"/>
      <c r="D18" s="41"/>
      <c r="E18" s="41"/>
      <c r="F18" s="41"/>
      <c r="G18" s="42"/>
      <c r="H18" s="41"/>
      <c r="I18" s="41"/>
      <c r="J18" s="41"/>
      <c r="K18" s="41"/>
      <c r="L18" s="41"/>
      <c r="M18" s="41"/>
      <c r="N18" s="41"/>
      <c r="O18" s="42"/>
      <c r="P18" s="624"/>
      <c r="Q18" s="624"/>
      <c r="R18" s="624"/>
      <c r="S18" s="624"/>
      <c r="T18" s="624"/>
      <c r="U18" s="625"/>
      <c r="V18" s="625"/>
      <c r="W18" s="625"/>
      <c r="X18" s="625"/>
      <c r="Y18" s="625"/>
      <c r="Z18" s="625"/>
      <c r="AA18" s="42"/>
      <c r="AB18" s="42"/>
      <c r="AC18" s="42"/>
      <c r="AD18" s="42"/>
      <c r="AE18" s="42"/>
      <c r="AF18" s="42"/>
      <c r="AG18" s="42"/>
      <c r="AH18" s="42"/>
      <c r="AI18" s="43"/>
      <c r="AJ18" s="43"/>
      <c r="AK18" s="43"/>
      <c r="AL18" s="43"/>
    </row>
    <row r="19" spans="1:38" s="26" customFormat="1" ht="13.5" customHeight="1">
      <c r="A19" s="41" t="s">
        <v>300</v>
      </c>
      <c r="B19" s="41"/>
      <c r="C19" s="41"/>
      <c r="D19" s="41"/>
      <c r="E19" s="41"/>
      <c r="F19" s="41"/>
      <c r="G19" s="36">
        <f>(Calculations!H395*-1)/'Primary Inputs'!$C$22</f>
        <v>-3.717714563613459</v>
      </c>
      <c r="H19" s="36">
        <f>(Calculations!I395*-1)/'Primary Inputs'!$C$22</f>
        <v>-3.717714563613459</v>
      </c>
      <c r="I19" s="36">
        <f>(Calculations!J395*-1)/'Primary Inputs'!$C$22</f>
        <v>-3.717714563613459</v>
      </c>
      <c r="J19" s="36">
        <f>(Calculations!K390*-1)/'Primary Inputs'!$C$22</f>
        <v>0</v>
      </c>
      <c r="K19" s="36">
        <f>(Calculations!L390*-1)/'Primary Inputs'!$C$22</f>
        <v>-4</v>
      </c>
      <c r="L19" s="36">
        <f>(Calculations!M390*-1)/'Primary Inputs'!$C$22</f>
        <v>0</v>
      </c>
      <c r="M19" s="36">
        <f>(Calculations!N390*-1)/'Primary Inputs'!$C$22</f>
        <v>0</v>
      </c>
      <c r="N19" s="36">
        <f>(Calculations!O390*-1)/'Primary Inputs'!$C$22</f>
        <v>0</v>
      </c>
      <c r="O19" s="42"/>
      <c r="P19" s="624"/>
      <c r="Q19" s="624"/>
      <c r="R19" s="624"/>
      <c r="S19" s="624"/>
      <c r="T19" s="624"/>
      <c r="U19" s="625"/>
      <c r="V19" s="625"/>
      <c r="W19" s="625"/>
      <c r="X19" s="625"/>
      <c r="Y19" s="625"/>
      <c r="Z19" s="625"/>
      <c r="AA19" s="53"/>
      <c r="AB19" s="53"/>
      <c r="AC19" s="53"/>
      <c r="AD19" s="53"/>
      <c r="AE19" s="53"/>
      <c r="AF19" s="53"/>
      <c r="AG19" s="53"/>
      <c r="AH19" s="53"/>
      <c r="AI19" s="54"/>
      <c r="AJ19" s="54"/>
      <c r="AK19" s="54"/>
      <c r="AL19" s="54"/>
    </row>
    <row r="20" spans="1:38" s="26" customFormat="1" ht="13.5" customHeight="1">
      <c r="A20" s="41"/>
      <c r="B20" s="41"/>
      <c r="C20" s="41"/>
      <c r="D20" s="41"/>
      <c r="E20" s="41"/>
      <c r="F20" s="41"/>
      <c r="G20" s="42"/>
      <c r="H20" s="41"/>
      <c r="I20" s="41"/>
      <c r="J20" s="41"/>
      <c r="K20" s="41"/>
      <c r="L20" s="41"/>
      <c r="M20" s="41"/>
      <c r="N20" s="41"/>
      <c r="O20" s="42"/>
      <c r="P20" s="624"/>
      <c r="Q20" s="624"/>
      <c r="R20" s="624"/>
      <c r="S20" s="624"/>
      <c r="T20" s="624"/>
      <c r="U20" s="625"/>
      <c r="V20" s="625"/>
      <c r="W20" s="625"/>
      <c r="X20" s="625"/>
      <c r="Y20" s="625"/>
      <c r="Z20" s="625"/>
      <c r="AA20" s="42"/>
      <c r="AB20" s="42"/>
      <c r="AC20" s="42"/>
      <c r="AD20" s="42"/>
      <c r="AE20" s="42"/>
      <c r="AF20" s="42"/>
      <c r="AG20" s="42"/>
      <c r="AH20" s="42"/>
      <c r="AI20" s="43"/>
      <c r="AJ20" s="43"/>
      <c r="AK20" s="43"/>
      <c r="AL20" s="43"/>
    </row>
    <row r="21" spans="1:38" ht="13.5" customHeight="1">
      <c r="A21" s="57" t="s">
        <v>104</v>
      </c>
      <c r="B21" s="57"/>
      <c r="C21" s="57"/>
      <c r="D21" s="57"/>
      <c r="E21" s="57"/>
      <c r="F21" s="57"/>
      <c r="G21" s="58">
        <f t="shared" ref="G21:N21" ca="1" si="0">G17+G19</f>
        <v>28.694759908853211</v>
      </c>
      <c r="H21" s="58">
        <f t="shared" ca="1" si="0"/>
        <v>28.742521505318702</v>
      </c>
      <c r="I21" s="58">
        <f ca="1">I17+I19</f>
        <v>28.890838561067948</v>
      </c>
      <c r="J21" s="58">
        <f ca="1">J17+J19</f>
        <v>0</v>
      </c>
      <c r="K21" s="58">
        <f t="shared" ca="1" si="0"/>
        <v>30.842672984630333</v>
      </c>
      <c r="L21" s="58">
        <f t="shared" ca="1" si="0"/>
        <v>6.8701351610356617E-3</v>
      </c>
      <c r="M21" s="58">
        <f t="shared" ca="1" si="0"/>
        <v>1.3740270322071323E-2</v>
      </c>
      <c r="N21" s="58">
        <f t="shared" ca="1" si="0"/>
        <v>1.3740270322071323E-2</v>
      </c>
      <c r="O21" s="42"/>
      <c r="P21" s="624"/>
      <c r="Q21" s="624"/>
      <c r="R21" s="624"/>
      <c r="S21" s="624"/>
      <c r="T21" s="624"/>
      <c r="U21" s="625"/>
      <c r="V21" s="625"/>
      <c r="W21" s="625"/>
      <c r="X21" s="625"/>
      <c r="Y21" s="625"/>
      <c r="Z21" s="625"/>
      <c r="AA21" s="55"/>
      <c r="AB21" s="55"/>
      <c r="AC21" s="55"/>
      <c r="AD21" s="55"/>
      <c r="AE21" s="55"/>
      <c r="AF21" s="55"/>
      <c r="AG21" s="55"/>
      <c r="AH21" s="55"/>
      <c r="AI21" s="56"/>
      <c r="AJ21" s="56"/>
      <c r="AK21" s="56"/>
      <c r="AL21" s="56"/>
    </row>
    <row r="22" spans="1:38" s="26" customFormat="1" ht="13.5" customHeight="1">
      <c r="A22" s="41"/>
      <c r="B22" s="41"/>
      <c r="C22" s="41"/>
      <c r="D22" s="41"/>
      <c r="E22" s="41"/>
      <c r="F22" s="41"/>
      <c r="G22" s="42"/>
      <c r="H22" s="41"/>
      <c r="I22" s="41"/>
      <c r="J22" s="41"/>
      <c r="K22" s="41"/>
      <c r="L22" s="41"/>
      <c r="M22" s="41"/>
      <c r="N22" s="41"/>
      <c r="O22" s="42"/>
      <c r="P22" s="624"/>
      <c r="Q22" s="624"/>
      <c r="R22" s="624"/>
      <c r="S22" s="624"/>
      <c r="T22" s="624"/>
      <c r="U22" s="625"/>
      <c r="V22" s="625"/>
      <c r="W22" s="625"/>
      <c r="X22" s="625"/>
      <c r="Y22" s="625"/>
      <c r="Z22" s="625"/>
      <c r="AA22" s="42"/>
      <c r="AB22" s="42"/>
      <c r="AC22" s="42"/>
      <c r="AD22" s="42"/>
      <c r="AE22" s="42"/>
      <c r="AF22" s="42"/>
      <c r="AG22" s="42"/>
      <c r="AH22" s="42"/>
      <c r="AI22" s="43"/>
      <c r="AJ22" s="43"/>
      <c r="AK22" s="43"/>
      <c r="AL22" s="43"/>
    </row>
    <row r="23" spans="1:38" s="26" customFormat="1" ht="13.5" customHeight="1">
      <c r="A23" s="41"/>
      <c r="B23" s="41"/>
      <c r="C23" s="41"/>
      <c r="D23" s="41"/>
      <c r="E23" s="41"/>
      <c r="F23" s="41"/>
      <c r="G23" s="42"/>
      <c r="H23" s="41"/>
      <c r="I23" s="41"/>
      <c r="J23" s="41"/>
      <c r="K23" s="41"/>
      <c r="L23" s="41"/>
      <c r="M23" s="41"/>
      <c r="N23" s="41"/>
      <c r="O23" s="42"/>
      <c r="P23" s="624"/>
      <c r="Q23" s="624"/>
      <c r="R23" s="624"/>
      <c r="S23" s="624"/>
      <c r="T23" s="624"/>
      <c r="U23" s="625"/>
      <c r="V23" s="625"/>
      <c r="W23" s="625"/>
      <c r="X23" s="625"/>
      <c r="Y23" s="625"/>
      <c r="Z23" s="625"/>
      <c r="AA23" s="42"/>
      <c r="AB23" s="42"/>
      <c r="AC23" s="42"/>
      <c r="AD23" s="42"/>
      <c r="AE23" s="42"/>
      <c r="AF23" s="42"/>
      <c r="AG23" s="42"/>
      <c r="AH23" s="42"/>
      <c r="AI23" s="43"/>
      <c r="AJ23" s="43"/>
      <c r="AK23" s="43"/>
      <c r="AL23" s="43"/>
    </row>
    <row r="24" spans="1:38" s="27" customFormat="1" ht="14.1" customHeight="1">
      <c r="A24" s="44" t="s">
        <v>81</v>
      </c>
      <c r="B24" s="44"/>
      <c r="C24" s="44"/>
      <c r="D24" s="44"/>
      <c r="E24" s="44"/>
      <c r="F24" s="44"/>
      <c r="G24" s="62"/>
      <c r="H24" s="44"/>
      <c r="I24" s="62"/>
      <c r="J24" s="62"/>
      <c r="K24" s="62"/>
      <c r="L24" s="62"/>
      <c r="M24" s="62"/>
      <c r="N24" s="62"/>
      <c r="O24" s="45"/>
      <c r="P24" s="624"/>
      <c r="Q24" s="624"/>
      <c r="R24" s="624"/>
      <c r="S24" s="624"/>
      <c r="T24" s="624"/>
      <c r="U24" s="625"/>
      <c r="V24" s="625"/>
      <c r="W24" s="625"/>
      <c r="X24" s="625"/>
      <c r="Y24" s="625"/>
      <c r="Z24" s="625"/>
      <c r="AA24" s="45"/>
      <c r="AB24" s="45"/>
      <c r="AC24" s="45"/>
      <c r="AD24" s="45"/>
      <c r="AE24" s="45"/>
      <c r="AF24" s="45"/>
      <c r="AG24" s="45"/>
      <c r="AH24" s="45"/>
      <c r="AI24" s="47"/>
      <c r="AJ24" s="47"/>
      <c r="AK24" s="47"/>
      <c r="AL24" s="47"/>
    </row>
    <row r="25" spans="1:38" s="26" customFormat="1" ht="13.5" customHeight="1">
      <c r="A25" s="41"/>
      <c r="B25" s="41"/>
      <c r="C25" s="41"/>
      <c r="D25" s="41"/>
      <c r="E25" s="41"/>
      <c r="F25" s="41"/>
      <c r="G25" s="42"/>
      <c r="H25" s="41"/>
      <c r="I25" s="41"/>
      <c r="J25" s="605" t="str">
        <f>J14</f>
        <v>Unit: 2022 ($m)</v>
      </c>
      <c r="K25" s="605"/>
      <c r="L25" s="605"/>
      <c r="M25" s="605"/>
      <c r="N25" s="605"/>
      <c r="O25" s="42"/>
      <c r="P25" s="624"/>
      <c r="Q25" s="624"/>
      <c r="R25" s="624"/>
      <c r="S25" s="624"/>
      <c r="T25" s="624"/>
      <c r="U25" s="625"/>
      <c r="V25" s="625"/>
      <c r="W25" s="625"/>
      <c r="X25" s="625"/>
      <c r="Y25" s="625"/>
      <c r="Z25" s="625"/>
      <c r="AA25" s="42"/>
      <c r="AB25" s="42"/>
      <c r="AC25" s="42"/>
      <c r="AD25" s="42"/>
      <c r="AE25" s="42"/>
      <c r="AF25" s="42"/>
      <c r="AG25" s="42"/>
      <c r="AH25" s="42"/>
      <c r="AI25" s="43"/>
      <c r="AJ25" s="43"/>
      <c r="AK25" s="43"/>
      <c r="AL25" s="43"/>
    </row>
    <row r="26" spans="1:38" s="26" customFormat="1" ht="24.95" customHeight="1" thickBot="1">
      <c r="A26" s="51" t="s">
        <v>84</v>
      </c>
      <c r="B26" s="51"/>
      <c r="C26" s="51"/>
      <c r="D26" s="51"/>
      <c r="E26" s="51"/>
      <c r="F26" s="51"/>
      <c r="G26" s="232" t="str">
        <f>"5-Year NPV "&amp;IF('Primary Inputs'!$C$23="$million","$m",'Primary Inputs'!$C$23)</f>
        <v>5-Year NPV $m</v>
      </c>
      <c r="H26" s="232" t="str">
        <f>"10-Year NPV "&amp;IF('Primary Inputs'!$C$23="$million","$m",'Primary Inputs'!$C$23)</f>
        <v>10-Year NPV $m</v>
      </c>
      <c r="I26" s="52" t="str">
        <f>I15</f>
        <v>50-Year NPV $m</v>
      </c>
      <c r="J26" s="275" t="str">
        <f>J15</f>
        <v xml:space="preserve">2022
</v>
      </c>
      <c r="K26" s="275" t="str">
        <f>K15</f>
        <v xml:space="preserve">2023
</v>
      </c>
      <c r="L26" s="275" t="str">
        <f>L15</f>
        <v xml:space="preserve">2024
</v>
      </c>
      <c r="M26" s="275" t="str">
        <f>M15</f>
        <v xml:space="preserve">2025
</v>
      </c>
      <c r="N26" s="275" t="str">
        <f>N15</f>
        <v xml:space="preserve">2026
</v>
      </c>
      <c r="O26" s="42"/>
      <c r="P26" s="624"/>
      <c r="Q26" s="624"/>
      <c r="R26" s="624"/>
      <c r="S26" s="624"/>
      <c r="T26" s="624"/>
      <c r="U26" s="625"/>
      <c r="V26" s="625"/>
      <c r="W26" s="625"/>
      <c r="X26" s="625"/>
      <c r="Y26" s="625"/>
      <c r="Z26" s="625"/>
      <c r="AA26" s="42"/>
      <c r="AB26" s="42"/>
      <c r="AC26" s="42"/>
      <c r="AD26" s="42"/>
      <c r="AE26" s="42"/>
      <c r="AF26" s="42"/>
      <c r="AG26" s="42"/>
      <c r="AH26" s="42"/>
      <c r="AI26" s="43"/>
      <c r="AJ26" s="43"/>
      <c r="AK26" s="43"/>
      <c r="AL26" s="43"/>
    </row>
    <row r="27" spans="1:38" s="26" customFormat="1" ht="13.5" customHeight="1">
      <c r="A27" s="41"/>
      <c r="B27" s="41"/>
      <c r="C27" s="41"/>
      <c r="D27" s="41"/>
      <c r="E27" s="41"/>
      <c r="F27" s="41"/>
      <c r="G27" s="42"/>
      <c r="H27" s="41"/>
      <c r="I27" s="41"/>
      <c r="J27" s="41"/>
      <c r="K27" s="41"/>
      <c r="L27" s="41"/>
      <c r="M27" s="41"/>
      <c r="N27" s="41"/>
      <c r="O27" s="42"/>
      <c r="P27" s="624"/>
      <c r="Q27" s="624"/>
      <c r="R27" s="624"/>
      <c r="S27" s="624"/>
      <c r="T27" s="624"/>
      <c r="U27" s="625"/>
      <c r="V27" s="625"/>
      <c r="W27" s="625"/>
      <c r="X27" s="625"/>
      <c r="Y27" s="625"/>
      <c r="Z27" s="625"/>
      <c r="AA27" s="42"/>
      <c r="AB27" s="42"/>
      <c r="AC27" s="42"/>
      <c r="AD27" s="42"/>
      <c r="AE27" s="42"/>
      <c r="AF27" s="42"/>
      <c r="AG27" s="42"/>
      <c r="AH27" s="42"/>
      <c r="AI27" s="43"/>
      <c r="AJ27" s="43"/>
      <c r="AK27" s="43"/>
      <c r="AL27" s="43"/>
    </row>
    <row r="28" spans="1:38" s="26" customFormat="1" ht="13.5" customHeight="1">
      <c r="A28" s="41" t="s">
        <v>175</v>
      </c>
      <c r="B28" s="41"/>
      <c r="C28" s="41"/>
      <c r="D28" s="41"/>
      <c r="E28" s="41"/>
      <c r="F28" s="41"/>
      <c r="G28" s="61"/>
      <c r="H28" s="41"/>
      <c r="I28" s="61"/>
      <c r="J28" s="61"/>
      <c r="K28" s="61"/>
      <c r="L28" s="61"/>
      <c r="M28" s="61"/>
      <c r="N28" s="61"/>
      <c r="O28" s="42"/>
      <c r="P28" s="624"/>
      <c r="Q28" s="624"/>
      <c r="R28" s="624"/>
      <c r="S28" s="624"/>
      <c r="T28" s="624"/>
      <c r="U28" s="625"/>
      <c r="V28" s="625"/>
      <c r="W28" s="625"/>
      <c r="X28" s="625"/>
      <c r="Y28" s="625"/>
      <c r="Z28" s="625"/>
      <c r="AA28" s="42"/>
      <c r="AB28" s="42"/>
      <c r="AC28" s="42"/>
      <c r="AD28" s="42"/>
      <c r="AE28" s="42"/>
      <c r="AF28" s="42"/>
      <c r="AG28" s="42"/>
      <c r="AH28" s="42"/>
      <c r="AI28" s="43"/>
      <c r="AJ28" s="43"/>
      <c r="AK28" s="43"/>
      <c r="AL28" s="43"/>
    </row>
    <row r="29" spans="1:38" s="26" customFormat="1" ht="13.5" customHeight="1">
      <c r="A29" s="41"/>
      <c r="B29" s="41"/>
      <c r="C29" s="41"/>
      <c r="D29" s="41"/>
      <c r="E29" s="41"/>
      <c r="F29" s="41" t="s">
        <v>117</v>
      </c>
      <c r="G29" s="63">
        <f>(Calculations!H393*-1)/'Primary Inputs'!$C$22</f>
        <v>-3.717714563613459</v>
      </c>
      <c r="H29" s="63">
        <f>(Calculations!I393*-1)/'Primary Inputs'!$C$22</f>
        <v>-3.717714563613459</v>
      </c>
      <c r="I29" s="63">
        <f>(Calculations!J393*-1)/'Primary Inputs'!$C$22</f>
        <v>-3.717714563613459</v>
      </c>
      <c r="J29" s="63">
        <f>(Calculations!K388*-1)/'Primary Inputs'!$C$22</f>
        <v>0</v>
      </c>
      <c r="K29" s="63">
        <f>(Calculations!L388*-1)/'Primary Inputs'!$C$22</f>
        <v>-4</v>
      </c>
      <c r="L29" s="63">
        <f>(Calculations!M388*-1)/'Primary Inputs'!$C$22</f>
        <v>0</v>
      </c>
      <c r="M29" s="63">
        <f>(Calculations!N388*-1)/'Primary Inputs'!$C$22</f>
        <v>0</v>
      </c>
      <c r="N29" s="63">
        <f>(Calculations!O388*-1)/'Primary Inputs'!$C$22</f>
        <v>0</v>
      </c>
      <c r="O29" s="42"/>
      <c r="P29" s="624"/>
      <c r="Q29" s="624"/>
      <c r="R29" s="624"/>
      <c r="S29" s="624"/>
      <c r="T29" s="624"/>
      <c r="U29" s="625"/>
      <c r="V29" s="625"/>
      <c r="W29" s="625"/>
      <c r="X29" s="625"/>
      <c r="Y29" s="625"/>
      <c r="Z29" s="625"/>
      <c r="AA29" s="42"/>
      <c r="AB29" s="42"/>
      <c r="AC29" s="42"/>
      <c r="AD29" s="42"/>
      <c r="AE29" s="42"/>
      <c r="AF29" s="42"/>
      <c r="AG29" s="42"/>
      <c r="AH29" s="42"/>
      <c r="AI29" s="43"/>
      <c r="AJ29" s="43"/>
      <c r="AK29" s="43"/>
      <c r="AL29" s="43"/>
    </row>
    <row r="30" spans="1:38" s="26" customFormat="1" ht="13.5" customHeight="1">
      <c r="A30" s="41"/>
      <c r="B30" s="41"/>
      <c r="C30" s="41"/>
      <c r="D30" s="41"/>
      <c r="E30" s="41"/>
      <c r="F30" s="41" t="s">
        <v>118</v>
      </c>
      <c r="G30" s="63">
        <f>(Calculations!H394*-1)/'Primary Inputs'!$C$22</f>
        <v>0</v>
      </c>
      <c r="H30" s="63">
        <f>(Calculations!I394*-1)/'Primary Inputs'!$C$22</f>
        <v>0</v>
      </c>
      <c r="I30" s="63">
        <f>(Calculations!J394*-1)/'Primary Inputs'!$C$22</f>
        <v>0</v>
      </c>
      <c r="J30" s="63">
        <f>(Calculations!K389*-1)/'Primary Inputs'!$C$22</f>
        <v>0</v>
      </c>
      <c r="K30" s="63">
        <f>(Calculations!L389*-1)/'Primary Inputs'!$C$22</f>
        <v>0</v>
      </c>
      <c r="L30" s="63">
        <f>(Calculations!M389*-1)/'Primary Inputs'!$C$22</f>
        <v>0</v>
      </c>
      <c r="M30" s="63">
        <f>(Calculations!N389*-1)/'Primary Inputs'!$C$22</f>
        <v>0</v>
      </c>
      <c r="N30" s="63">
        <f>(Calculations!O389*-1)/'Primary Inputs'!$C$22</f>
        <v>0</v>
      </c>
      <c r="O30" s="42"/>
      <c r="P30" s="624"/>
      <c r="Q30" s="624"/>
      <c r="R30" s="624"/>
      <c r="S30" s="624"/>
      <c r="T30" s="624"/>
      <c r="U30" s="625"/>
      <c r="V30" s="625"/>
      <c r="W30" s="625"/>
      <c r="X30" s="625"/>
      <c r="Y30" s="625"/>
      <c r="Z30" s="625"/>
      <c r="AA30" s="42"/>
      <c r="AB30" s="42"/>
      <c r="AC30" s="42"/>
      <c r="AD30" s="42"/>
      <c r="AE30" s="42"/>
      <c r="AF30" s="42"/>
      <c r="AG30" s="42"/>
      <c r="AH30" s="42"/>
      <c r="AI30" s="43"/>
      <c r="AJ30" s="43"/>
      <c r="AK30" s="43"/>
      <c r="AL30" s="43"/>
    </row>
    <row r="31" spans="1:38" s="26" customFormat="1" ht="13.5" customHeight="1">
      <c r="A31" s="41"/>
      <c r="B31" s="41"/>
      <c r="C31" s="41"/>
      <c r="D31" s="41"/>
      <c r="E31" s="41"/>
      <c r="F31" s="57" t="s">
        <v>177</v>
      </c>
      <c r="G31" s="64">
        <f t="shared" ref="G31:N31" si="1">SUM(G29:G30)</f>
        <v>-3.717714563613459</v>
      </c>
      <c r="H31" s="64">
        <f t="shared" si="1"/>
        <v>-3.717714563613459</v>
      </c>
      <c r="I31" s="64">
        <f t="shared" si="1"/>
        <v>-3.717714563613459</v>
      </c>
      <c r="J31" s="64">
        <f t="shared" si="1"/>
        <v>0</v>
      </c>
      <c r="K31" s="64">
        <f t="shared" si="1"/>
        <v>-4</v>
      </c>
      <c r="L31" s="64">
        <f t="shared" si="1"/>
        <v>0</v>
      </c>
      <c r="M31" s="64">
        <f t="shared" si="1"/>
        <v>0</v>
      </c>
      <c r="N31" s="64">
        <f t="shared" si="1"/>
        <v>0</v>
      </c>
      <c r="O31" s="42"/>
      <c r="P31" s="624"/>
      <c r="Q31" s="624"/>
      <c r="R31" s="624"/>
      <c r="S31" s="624"/>
      <c r="T31" s="624"/>
      <c r="U31" s="625"/>
      <c r="V31" s="625"/>
      <c r="W31" s="625"/>
      <c r="X31" s="625"/>
      <c r="Y31" s="625"/>
      <c r="Z31" s="625"/>
      <c r="AA31" s="42"/>
      <c r="AB31" s="42"/>
      <c r="AC31" s="42"/>
      <c r="AD31" s="42"/>
      <c r="AE31" s="42"/>
      <c r="AF31" s="42"/>
      <c r="AG31" s="42"/>
      <c r="AH31" s="42"/>
      <c r="AI31" s="43"/>
      <c r="AJ31" s="43"/>
      <c r="AK31" s="43"/>
      <c r="AL31" s="43"/>
    </row>
    <row r="32" spans="1:38" s="26" customFormat="1" ht="13.5" customHeight="1">
      <c r="A32" s="41"/>
      <c r="B32" s="41"/>
      <c r="C32" s="41"/>
      <c r="D32" s="41"/>
      <c r="E32" s="41"/>
      <c r="F32" s="59"/>
      <c r="G32" s="177"/>
      <c r="H32" s="177"/>
      <c r="I32" s="177"/>
      <c r="J32" s="177"/>
      <c r="K32" s="177"/>
      <c r="L32" s="177"/>
      <c r="M32" s="177"/>
      <c r="N32" s="177"/>
      <c r="O32" s="42"/>
      <c r="P32" s="42"/>
      <c r="Q32" s="42"/>
      <c r="R32" s="42"/>
      <c r="S32" s="42"/>
      <c r="T32" s="42"/>
      <c r="U32" s="42"/>
      <c r="V32" s="42"/>
      <c r="W32" s="42"/>
      <c r="X32" s="42"/>
      <c r="Y32" s="42"/>
      <c r="Z32" s="42"/>
      <c r="AA32" s="42"/>
      <c r="AB32" s="42"/>
      <c r="AC32" s="42"/>
      <c r="AD32" s="42"/>
      <c r="AE32" s="42"/>
      <c r="AF32" s="42"/>
      <c r="AG32" s="42"/>
      <c r="AH32" s="42"/>
      <c r="AI32" s="43"/>
      <c r="AJ32" s="43"/>
      <c r="AK32" s="43"/>
      <c r="AL32" s="43"/>
    </row>
    <row r="33" spans="1:38" s="27" customFormat="1" ht="12.75">
      <c r="A33" s="44" t="s">
        <v>127</v>
      </c>
      <c r="B33" s="44"/>
      <c r="C33" s="44"/>
      <c r="D33" s="44"/>
      <c r="E33" s="44"/>
      <c r="F33" s="44"/>
      <c r="G33" s="44"/>
      <c r="H33" s="44"/>
      <c r="I33" s="44"/>
      <c r="J33" s="44"/>
      <c r="K33" s="44"/>
      <c r="L33" s="44"/>
      <c r="M33" s="44"/>
      <c r="N33" s="44"/>
      <c r="O33" s="45"/>
      <c r="P33" s="44" t="str">
        <f>"Return on Investment summary table ("&amp;'Primary Inputs'!$C$17&amp;"y) "</f>
        <v xml:space="preserve">Return on Investment summary table (50y) </v>
      </c>
      <c r="Q33" s="46"/>
      <c r="R33" s="46"/>
      <c r="S33" s="46"/>
      <c r="T33" s="46"/>
      <c r="U33" s="46"/>
      <c r="V33" s="46"/>
      <c r="W33" s="46"/>
      <c r="X33" s="46"/>
      <c r="Y33" s="46"/>
      <c r="Z33" s="46"/>
      <c r="AA33" s="46"/>
      <c r="AB33" s="45"/>
      <c r="AC33" s="45"/>
      <c r="AD33" s="45"/>
      <c r="AE33" s="45"/>
      <c r="AF33" s="45"/>
      <c r="AG33" s="45"/>
      <c r="AH33" s="45"/>
      <c r="AI33" s="47"/>
      <c r="AJ33" s="47"/>
      <c r="AK33" s="47"/>
      <c r="AL33" s="47"/>
    </row>
    <row r="34" spans="1:38" s="26" customFormat="1" ht="15">
      <c r="A34" s="41"/>
      <c r="B34" s="41"/>
      <c r="C34" s="41"/>
      <c r="D34" s="41"/>
      <c r="E34" s="41"/>
      <c r="F34" s="41"/>
      <c r="G34" s="42"/>
      <c r="H34" s="41"/>
      <c r="I34" s="41"/>
      <c r="J34" s="605" t="str">
        <f>J14</f>
        <v>Unit: 2022 ($m)</v>
      </c>
      <c r="K34" s="605"/>
      <c r="L34" s="605"/>
      <c r="M34" s="605"/>
      <c r="N34" s="605"/>
      <c r="O34" s="42"/>
      <c r="P34" s="608" t="str">
        <f>"Return on Investment Summary using the CBAx model ("&amp;'Primary Inputs'!$C$17&amp;"y)"</f>
        <v>Return on Investment Summary using the CBAx model (50y)</v>
      </c>
      <c r="Q34" s="609"/>
      <c r="R34" s="609"/>
      <c r="S34" s="609"/>
      <c r="T34" s="616" t="s">
        <v>0</v>
      </c>
      <c r="U34" s="617"/>
      <c r="V34" s="617"/>
      <c r="W34" s="617"/>
      <c r="X34" s="617"/>
      <c r="Y34" s="611" t="s">
        <v>501</v>
      </c>
      <c r="Z34" s="609"/>
      <c r="AA34" s="42"/>
      <c r="AB34" s="42"/>
      <c r="AC34" s="42"/>
      <c r="AD34" s="42"/>
      <c r="AE34" s="42"/>
      <c r="AF34" s="42"/>
      <c r="AG34" s="42"/>
      <c r="AH34" s="42"/>
      <c r="AI34" s="43"/>
      <c r="AJ34" s="43"/>
      <c r="AK34" s="43"/>
      <c r="AL34" s="43"/>
    </row>
    <row r="35" spans="1:38" s="26" customFormat="1" ht="37.5" customHeight="1" thickBot="1">
      <c r="A35" s="51"/>
      <c r="B35" s="300" t="s">
        <v>393</v>
      </c>
      <c r="C35" s="300" t="s">
        <v>546</v>
      </c>
      <c r="D35" s="300" t="s">
        <v>717</v>
      </c>
      <c r="E35" s="300" t="str">
        <f>'Impacts Database'!B2</f>
        <v>Wellbeing Domain</v>
      </c>
      <c r="F35" s="51" t="s">
        <v>538</v>
      </c>
      <c r="G35" s="232" t="str">
        <f>G15</f>
        <v>5-Year NPV $m</v>
      </c>
      <c r="H35" s="232" t="str">
        <f>H15</f>
        <v>10-Year NPV $m</v>
      </c>
      <c r="I35" s="52" t="str">
        <f>I15</f>
        <v>50-Year NPV $m</v>
      </c>
      <c r="J35" s="275" t="str">
        <f>J15</f>
        <v xml:space="preserve">2022
</v>
      </c>
      <c r="K35" s="275" t="str">
        <f>K15</f>
        <v xml:space="preserve">2023
</v>
      </c>
      <c r="L35" s="275" t="str">
        <f>L15</f>
        <v xml:space="preserve">2024
</v>
      </c>
      <c r="M35" s="275" t="str">
        <f>M15</f>
        <v xml:space="preserve">2025
</v>
      </c>
      <c r="N35" s="275" t="str">
        <f>N15</f>
        <v xml:space="preserve">2026
</v>
      </c>
      <c r="O35" s="42"/>
      <c r="P35" s="610"/>
      <c r="Q35" s="610"/>
      <c r="R35" s="610"/>
      <c r="S35" s="610"/>
      <c r="T35" s="606" t="s">
        <v>619</v>
      </c>
      <c r="U35" s="607"/>
      <c r="V35" s="607"/>
      <c r="W35" s="607"/>
      <c r="X35" s="296" t="s">
        <v>620</v>
      </c>
      <c r="Y35" s="610"/>
      <c r="Z35" s="610"/>
      <c r="AA35" s="42"/>
      <c r="AB35" s="42"/>
      <c r="AC35" s="42"/>
      <c r="AD35" s="42"/>
      <c r="AE35" s="42"/>
      <c r="AF35" s="42"/>
      <c r="AG35" s="42"/>
      <c r="AH35" s="42"/>
      <c r="AI35" s="43"/>
      <c r="AJ35" s="43"/>
      <c r="AK35" s="43"/>
      <c r="AL35" s="43"/>
    </row>
    <row r="36" spans="1:38" s="26" customFormat="1" ht="25.5" customHeight="1">
      <c r="A36" s="503" t="str">
        <f ca="1">Calculations!E271</f>
        <v>Impact 1</v>
      </c>
      <c r="B36" s="504" t="str">
        <f ca="1">IF(OFFSET('Impact Inputs'!$C$7,3*(ROW($A36)-ROW($A$36)),0)="INCLUDED",OFFSET('Impact Inputs'!$J$6,3*(ROW($A36)-ROW($A$36)),0),"")</f>
        <v>High</v>
      </c>
      <c r="C36" s="505" t="str">
        <f ca="1">IF((OFFSET('Impact Inputs'!$C$7,3*(ROW($A36)-ROW($A$36)),0))="EXCLUDED","",IF(AND(OFFSET('Impact Inputs'!$C$7,3*(ROW($A36)-ROW($A$36)),0)="INCLUDED",(OFFSET('Impact Inputs'!$H$7,3*(ROW($A36)-ROW($A$36)),0)="Government")),"Gov.","non-Gov."))</f>
        <v>non-Gov.</v>
      </c>
      <c r="D36" s="506">
        <f ca="1">IF(OFFSET('Impact Inputs'!$C$7,3*(ROW($A36)-ROW($A$36)),0)="INCLUDED",OFFSET('Impact Inputs'!$I$6,3*(ROW($A36)-ROW($A$36)),0),"")</f>
        <v>0</v>
      </c>
      <c r="E36" s="507" t="str">
        <f ca="1">IF(OFFSET('Impact Inputs'!$C$7,3*(ROW($A36)-ROW($A$36)),0)="INCLUDED",OFFSET('Impact Inputs'!$D$6,3*(ROW($A36)-ROW($A$36)),0),"")</f>
        <v>Income &amp; consumption</v>
      </c>
      <c r="F36" s="501" t="str">
        <f ca="1">Calculations!F271</f>
        <v>Average increase in cash settled cases</v>
      </c>
      <c r="G36" s="517">
        <f ca="1">Calculations!H271/'Primary Inputs'!$C$22</f>
        <v>31.388930873258555</v>
      </c>
      <c r="H36" s="517">
        <f ca="1">Calculations!I271/'Primary Inputs'!$C$22</f>
        <v>31.388930873258555</v>
      </c>
      <c r="I36" s="517">
        <f ca="1">Calculations!J271/'Primary Inputs'!$C$22</f>
        <v>31.388930873258555</v>
      </c>
      <c r="J36" s="518">
        <f ca="1">Calculations!K219/'Primary Inputs'!$C$22</f>
        <v>0</v>
      </c>
      <c r="K36" s="518">
        <f ca="1">Calculations!L219/'Primary Inputs'!$C$22</f>
        <v>33.77228707171092</v>
      </c>
      <c r="L36" s="518">
        <f ca="1">Calculations!M219/'Primary Inputs'!$C$22</f>
        <v>0</v>
      </c>
      <c r="M36" s="518">
        <f ca="1">Calculations!N219/'Primary Inputs'!$C$22</f>
        <v>0</v>
      </c>
      <c r="N36" s="518">
        <f ca="1">Calculations!O219/'Primary Inputs'!$C$22</f>
        <v>0</v>
      </c>
      <c r="O36" s="42"/>
      <c r="P36" s="627" t="str">
        <f>"Initiative costs present value i.e. Government investment" &amp;IF('Primary Inputs'!$C$23="$million"," $m",'Primary Inputs'!$C$23)</f>
        <v>Initiative costs present value i.e. Government investment $m</v>
      </c>
      <c r="Q36" s="628"/>
      <c r="R36" s="628"/>
      <c r="S36" s="628"/>
      <c r="T36" s="614">
        <f>$I$31</f>
        <v>-3.717714563613459</v>
      </c>
      <c r="U36" s="630"/>
      <c r="V36" s="630"/>
      <c r="W36" s="630"/>
      <c r="X36" s="614">
        <f>'Outputs Summary Alt'!$I$31</f>
        <v>-3.8829315410849969</v>
      </c>
      <c r="Y36" s="612"/>
      <c r="Z36" s="612"/>
      <c r="AA36" s="42"/>
      <c r="AB36" s="42"/>
      <c r="AC36" s="42"/>
      <c r="AD36" s="42"/>
      <c r="AE36" s="42"/>
      <c r="AF36" s="42"/>
      <c r="AG36" s="42"/>
      <c r="AH36" s="42"/>
      <c r="AI36" s="43"/>
      <c r="AJ36" s="43"/>
      <c r="AK36" s="43"/>
      <c r="AL36" s="43"/>
    </row>
    <row r="37" spans="1:38" s="26" customFormat="1" ht="25.5" customHeight="1">
      <c r="A37" s="503" t="str">
        <f ca="1">Calculations!E272</f>
        <v>Impact 2</v>
      </c>
      <c r="B37" s="505" t="str">
        <f ca="1">IF(OFFSET('Impact Inputs'!$C$7,3*(ROW($A37)-ROW($A$36)),0)="INCLUDED",OFFSET('Impact Inputs'!$J$6,3*(ROW($A37)-ROW($A$36)),0),"")</f>
        <v>High</v>
      </c>
      <c r="C37" s="505" t="str">
        <f ca="1">IF((OFFSET('Impact Inputs'!$C$7,3*(ROW($A37)-ROW($A$36)),0))="EXCLUDED","",IF(AND(OFFSET('Impact Inputs'!$C$7,3*(ROW($A37)-ROW($A$36)),0)="INCLUDED",(OFFSET('Impact Inputs'!$H$7,3*(ROW($A37)-ROW($A$36)),0)="Government")),"Gov.","non-Gov."))</f>
        <v>non-Gov.</v>
      </c>
      <c r="D37" s="508">
        <f ca="1">IF(OFFSET('Impact Inputs'!$C$7,3*(ROW($A37)-ROW($A$36)),0)="INCLUDED",OFFSET('Impact Inputs'!$I$6,3*(ROW($A37)-ROW($A$36)),0),"")</f>
        <v>0</v>
      </c>
      <c r="E37" s="507" t="str">
        <f ca="1">IF(OFFSET('Impact Inputs'!$C$7,3*(ROW($A37)-ROW($A$36)),0)="INCLUDED",OFFSET('Impact Inputs'!$D$6,3*(ROW($A37)-ROW($A$36)),0),"")</f>
        <v>Time use</v>
      </c>
      <c r="F37" s="501" t="str">
        <f ca="1">Calculations!F272</f>
        <v>1 hour citizen compliance burden - Cost of an individual's time</v>
      </c>
      <c r="G37" s="517">
        <f ca="1">Calculations!H272/'Primary Inputs'!$C$22</f>
        <v>0.99484732428679523</v>
      </c>
      <c r="H37" s="517">
        <f ca="1">Calculations!I272/'Primary Inputs'!$C$22</f>
        <v>0.99484732428679523</v>
      </c>
      <c r="I37" s="517">
        <f ca="1">Calculations!J272/'Primary Inputs'!$C$22</f>
        <v>0.99484732428679523</v>
      </c>
      <c r="J37" s="518">
        <f ca="1">Calculations!K220/'Primary Inputs'!$C$22</f>
        <v>0</v>
      </c>
      <c r="K37" s="518">
        <f ca="1">Calculations!L220/'Primary Inputs'!$C$22</f>
        <v>1.0703859129194107</v>
      </c>
      <c r="L37" s="518">
        <f ca="1">Calculations!M220/'Primary Inputs'!$C$22</f>
        <v>0</v>
      </c>
      <c r="M37" s="518">
        <f ca="1">Calculations!N220/'Primary Inputs'!$C$22</f>
        <v>0</v>
      </c>
      <c r="N37" s="518">
        <f ca="1">Calculations!O220/'Primary Inputs'!$C$22</f>
        <v>0</v>
      </c>
      <c r="O37" s="42"/>
      <c r="P37" s="629"/>
      <c r="Q37" s="629"/>
      <c r="R37" s="629"/>
      <c r="S37" s="629"/>
      <c r="T37" s="603"/>
      <c r="U37" s="603"/>
      <c r="V37" s="603"/>
      <c r="W37" s="603"/>
      <c r="X37" s="603"/>
      <c r="Y37" s="613"/>
      <c r="Z37" s="613"/>
      <c r="AA37" s="42"/>
      <c r="AB37" s="42"/>
      <c r="AC37" s="42"/>
      <c r="AD37" s="42"/>
      <c r="AE37" s="42"/>
      <c r="AF37" s="42"/>
      <c r="AG37" s="42"/>
      <c r="AH37" s="42"/>
      <c r="AI37" s="43"/>
      <c r="AJ37" s="43"/>
      <c r="AK37" s="43"/>
      <c r="AL37" s="43"/>
    </row>
    <row r="38" spans="1:38" s="26" customFormat="1" ht="25.5" customHeight="1">
      <c r="A38" s="503" t="str">
        <f ca="1">Calculations!E273</f>
        <v>Impact 3</v>
      </c>
      <c r="B38" s="505" t="str">
        <f ca="1">IF(OFFSET('Impact Inputs'!$C$7,3*(ROW($A38)-ROW($A$36)),0)="INCLUDED",OFFSET('Impact Inputs'!$J$6,3*(ROW($A38)-ROW($A$36)),0),"")</f>
        <v>Low</v>
      </c>
      <c r="C38" s="505" t="str">
        <f ca="1">IF((OFFSET('Impact Inputs'!$C$7,3*(ROW($A38)-ROW($A$36)),0))="EXCLUDED","",IF(AND(OFFSET('Impact Inputs'!$C$7,3*(ROW($A38)-ROW($A$36)),0)="INCLUDED",(OFFSET('Impact Inputs'!$H$7,3*(ROW($A38)-ROW($A$36)),0)="Government")),"Gov.","non-Gov."))</f>
        <v>non-Gov.</v>
      </c>
      <c r="D38" s="508">
        <f ca="1">IF(OFFSET('Impact Inputs'!$C$7,3*(ROW($A38)-ROW($A$36)),0)="INCLUDED",OFFSET('Impact Inputs'!$I$6,3*(ROW($A38)-ROW($A$36)),0),"")</f>
        <v>0</v>
      </c>
      <c r="E38" s="507" t="str">
        <f ca="1">IF(OFFSET('Impact Inputs'!$C$7,3*(ROW($A38)-ROW($A$36)),0)="INCLUDED",OFFSET('Impact Inputs'!$D$6,3*(ROW($A38)-ROW($A$36)),0),"")</f>
        <v>Housing</v>
      </c>
      <c r="F38" s="501" t="str">
        <f ca="1">Calculations!F273</f>
        <v>Living in a house in disrepair for every 1 point change (0-4 scale)</v>
      </c>
      <c r="G38" s="517">
        <f ca="1">Calculations!H273/'Primary Inputs'!$C$22</f>
        <v>2.8696274921318723E-2</v>
      </c>
      <c r="H38" s="517">
        <f ca="1">Calculations!I273/'Primary Inputs'!$C$22</f>
        <v>7.6457871386809401E-2</v>
      </c>
      <c r="I38" s="517">
        <f ca="1">Calculations!J273/'Primary Inputs'!$C$22</f>
        <v>0.22477492713604891</v>
      </c>
      <c r="J38" s="518">
        <f ca="1">Calculations!K221/'Primary Inputs'!$C$22</f>
        <v>0</v>
      </c>
      <c r="K38" s="518">
        <f ca="1">Calculations!L221/'Primary Inputs'!$C$22</f>
        <v>0</v>
      </c>
      <c r="L38" s="518">
        <f ca="1">Calculations!M221/'Primary Inputs'!$C$22</f>
        <v>6.8701351610356617E-3</v>
      </c>
      <c r="M38" s="518">
        <f ca="1">Calculations!N221/'Primary Inputs'!$C$22</f>
        <v>1.3740270322071323E-2</v>
      </c>
      <c r="N38" s="518">
        <f ca="1">Calculations!O221/'Primary Inputs'!$C$22</f>
        <v>1.3740270322071323E-2</v>
      </c>
      <c r="O38" s="42"/>
      <c r="P38" s="618" t="str">
        <f>"Government impacts" &amp;IF('Primary Inputs'!$C$23="$million"," $m",'Primary Inputs'!$C$23)</f>
        <v>Government impacts $m</v>
      </c>
      <c r="Q38" s="619"/>
      <c r="R38" s="619"/>
      <c r="S38" s="619"/>
      <c r="T38" s="604">
        <f ca="1">IFERROR(SUMIF($C$36:$C$85,"=Gov.",$I$36:$I$85),"")</f>
        <v>0</v>
      </c>
      <c r="U38" s="602"/>
      <c r="V38" s="602"/>
      <c r="W38" s="602"/>
      <c r="X38" s="604">
        <f ca="1">IFERROR(SUMIF('Outputs Summary Alt'!$C$36:$C$85,"=Gov.",'Outputs Summary Alt'!$I$36:$I$85),"")</f>
        <v>0</v>
      </c>
      <c r="Y38" s="601"/>
      <c r="Z38" s="602"/>
      <c r="AA38" s="42"/>
      <c r="AB38" s="42"/>
      <c r="AC38" s="42"/>
      <c r="AD38" s="42"/>
      <c r="AE38" s="42"/>
      <c r="AF38" s="42"/>
      <c r="AG38" s="42"/>
      <c r="AH38" s="42"/>
      <c r="AI38" s="43"/>
      <c r="AJ38" s="43"/>
      <c r="AK38" s="43"/>
      <c r="AL38" s="43"/>
    </row>
    <row r="39" spans="1:38" s="26" customFormat="1" ht="25.5" customHeight="1">
      <c r="A39" s="503" t="str">
        <f ca="1">Calculations!E274</f>
        <v>Impact 4</v>
      </c>
      <c r="B39" s="505" t="str">
        <f ca="1">IF(OFFSET('Impact Inputs'!$C$7,3*(ROW($A39)-ROW($A$36)),0)="INCLUDED",OFFSET('Impact Inputs'!$J$6,3*(ROW($A39)-ROW($A$36)),0),"")</f>
        <v/>
      </c>
      <c r="C39" s="505" t="str">
        <f ca="1">IF((OFFSET('Impact Inputs'!$C$7,3*(ROW($A39)-ROW($A$36)),0))="EXCLUDED","",IF(AND(OFFSET('Impact Inputs'!$C$7,3*(ROW($A39)-ROW($A$36)),0)="INCLUDED",(OFFSET('Impact Inputs'!$H$7,3*(ROW($A39)-ROW($A$36)),0)="Government")),"Gov.","non-Gov."))</f>
        <v/>
      </c>
      <c r="D39" s="509" t="str">
        <f ca="1">IF(OFFSET('Impact Inputs'!$C$7,3*(ROW($A39)-ROW($A$36)),0)="INCLUDED",OFFSET('Impact Inputs'!$I$6,3*(ROW($A39)-ROW($A$36)),0),"")</f>
        <v/>
      </c>
      <c r="E39" s="507" t="str">
        <f ca="1">IF(OFFSET('Impact Inputs'!$C$7,3*(ROW($A39)-ROW($A$36)),0)="INCLUDED",OFFSET('Impact Inputs'!$D$6,3*(ROW($A39)-ROW($A$36)),0),"")</f>
        <v/>
      </c>
      <c r="F39" s="501" t="str">
        <f ca="1">Calculations!F274</f>
        <v>Mental health for every 1 point change (improvement) (0-100 scale)</v>
      </c>
      <c r="G39" s="517">
        <f ca="1">Calculations!H274/'Primary Inputs'!$C$22</f>
        <v>0</v>
      </c>
      <c r="H39" s="517">
        <f ca="1">Calculations!I274/'Primary Inputs'!$C$22</f>
        <v>0</v>
      </c>
      <c r="I39" s="517">
        <f ca="1">Calculations!J274/'Primary Inputs'!$C$22</f>
        <v>0</v>
      </c>
      <c r="J39" s="518">
        <f ca="1">Calculations!K222/'Primary Inputs'!$C$22</f>
        <v>0</v>
      </c>
      <c r="K39" s="518">
        <f ca="1">Calculations!L222/'Primary Inputs'!$C$22</f>
        <v>0</v>
      </c>
      <c r="L39" s="518">
        <f ca="1">Calculations!M222/'Primary Inputs'!$C$22</f>
        <v>0</v>
      </c>
      <c r="M39" s="518">
        <f ca="1">Calculations!N222/'Primary Inputs'!$C$22</f>
        <v>0</v>
      </c>
      <c r="N39" s="518">
        <f ca="1">Calculations!O222/'Primary Inputs'!$C$22</f>
        <v>0</v>
      </c>
      <c r="O39" s="53"/>
      <c r="P39" s="629"/>
      <c r="Q39" s="629"/>
      <c r="R39" s="629"/>
      <c r="S39" s="629"/>
      <c r="T39" s="603"/>
      <c r="U39" s="603"/>
      <c r="V39" s="603"/>
      <c r="W39" s="603"/>
      <c r="X39" s="603"/>
      <c r="Y39" s="603"/>
      <c r="Z39" s="603"/>
      <c r="AA39" s="42"/>
      <c r="AB39" s="42"/>
      <c r="AC39" s="42"/>
      <c r="AD39" s="42"/>
      <c r="AE39" s="42"/>
      <c r="AF39" s="42"/>
      <c r="AG39" s="42"/>
      <c r="AH39" s="42"/>
      <c r="AI39" s="43"/>
      <c r="AJ39" s="43"/>
      <c r="AK39" s="43"/>
      <c r="AL39" s="43"/>
    </row>
    <row r="40" spans="1:38" s="26" customFormat="1" ht="25.5" customHeight="1">
      <c r="A40" s="510" t="str">
        <f ca="1">Calculations!E275</f>
        <v>Impact 5</v>
      </c>
      <c r="B40" s="511" t="str">
        <f ca="1">IF(OFFSET('Impact Inputs'!$C$7,3*(ROW($A40)-ROW($A$36)),0)="INCLUDED",OFFSET('Impact Inputs'!$J$6,3*(ROW($A40)-ROW($A$36)),0),"")</f>
        <v/>
      </c>
      <c r="C40" s="511" t="str">
        <f ca="1">IF((OFFSET('Impact Inputs'!$C$7,3*(ROW($A40)-ROW($A$36)),0))="EXCLUDED","",IF(AND(OFFSET('Impact Inputs'!$C$7,3*(ROW($A40)-ROW($A$36)),0)="INCLUDED",(OFFSET('Impact Inputs'!$H$7,3*(ROW($A40)-ROW($A$36)),0)="Government")),"Gov.","non-Gov."))</f>
        <v/>
      </c>
      <c r="D40" s="509" t="str">
        <f ca="1">IF(OFFSET('Impact Inputs'!$C$7,3*(ROW($A40)-ROW($A$36)),0)="INCLUDED",OFFSET('Impact Inputs'!$I$6,3*(ROW($A40)-ROW($A$36)),0),"")</f>
        <v/>
      </c>
      <c r="E40" s="512" t="str">
        <f ca="1">IF(OFFSET('Impact Inputs'!$C$7,3*(ROW($A40)-ROW($A$36)),0)="INCLUDED",OFFSET('Impact Inputs'!$D$6,3*(ROW($A40)-ROW($A$36)),0),"")</f>
        <v/>
      </c>
      <c r="F40" s="502" t="str">
        <f ca="1">Calculations!F275</f>
        <v>Having access to general help for every 1 point change (0-4 scale)</v>
      </c>
      <c r="G40" s="519">
        <f ca="1">Calculations!H275/'Primary Inputs'!$C$22</f>
        <v>0</v>
      </c>
      <c r="H40" s="519">
        <f ca="1">Calculations!I275/'Primary Inputs'!$C$22</f>
        <v>0</v>
      </c>
      <c r="I40" s="519">
        <f ca="1">Calculations!J275/'Primary Inputs'!$C$22</f>
        <v>0</v>
      </c>
      <c r="J40" s="520">
        <f ca="1">Calculations!K223/'Primary Inputs'!$C$22</f>
        <v>0</v>
      </c>
      <c r="K40" s="520">
        <f ca="1">Calculations!L223/'Primary Inputs'!$C$22</f>
        <v>0</v>
      </c>
      <c r="L40" s="520">
        <f ca="1">Calculations!M223/'Primary Inputs'!$C$22</f>
        <v>0</v>
      </c>
      <c r="M40" s="520">
        <f ca="1">Calculations!N223/'Primary Inputs'!$C$22</f>
        <v>0</v>
      </c>
      <c r="N40" s="520">
        <f ca="1">Calculations!O223/'Primary Inputs'!$C$22</f>
        <v>0</v>
      </c>
      <c r="O40" s="53"/>
      <c r="P40" s="618" t="str">
        <f>"Wider societal impacts" &amp;IF('Primary Inputs'!$C$23="$million"," $m",'Primary Inputs'!$C$23)</f>
        <v>Wider societal impacts $m</v>
      </c>
      <c r="Q40" s="619"/>
      <c r="R40" s="619"/>
      <c r="S40" s="619"/>
      <c r="T40" s="604">
        <f ca="1">IFERROR(SUMIF($C$36:$C$85,"=Non-Gov.",$I$36:$I$85),"")</f>
        <v>32.6085531246814</v>
      </c>
      <c r="U40" s="602"/>
      <c r="V40" s="602"/>
      <c r="W40" s="602"/>
      <c r="X40" s="604">
        <f ca="1">IFERROR(SUMIF('Outputs Summary Alt'!$C$36:$C$85,"=Non-Gov.",'Outputs Summary Alt'!$I$36:$I$85),"")</f>
        <v>34.225512302303692</v>
      </c>
      <c r="Y40" s="601"/>
      <c r="Z40" s="602"/>
      <c r="AA40" s="42"/>
      <c r="AB40" s="42"/>
      <c r="AC40" s="42"/>
      <c r="AD40" s="42"/>
      <c r="AE40" s="42"/>
      <c r="AF40" s="42"/>
      <c r="AG40" s="42"/>
      <c r="AH40" s="42"/>
      <c r="AI40" s="43"/>
      <c r="AJ40" s="43"/>
      <c r="AK40" s="43"/>
      <c r="AL40" s="43"/>
    </row>
    <row r="41" spans="1:38" s="26" customFormat="1" ht="25.5" customHeight="1">
      <c r="A41" s="503" t="str">
        <f ca="1">Calculations!E276</f>
        <v>Impact 6</v>
      </c>
      <c r="B41" s="505" t="str">
        <f ca="1">IF(OFFSET('Impact Inputs'!$C$7,3*(ROW($A41)-ROW($A$36)),0)="INCLUDED",OFFSET('Impact Inputs'!$J$6,3*(ROW($A41)-ROW($A$36)),0),"")</f>
        <v/>
      </c>
      <c r="C41" s="505" t="str">
        <f ca="1">IF((OFFSET('Impact Inputs'!$C$7,3*(ROW($A41)-ROW($A$36)),0))="EXCLUDED","",IF(AND(OFFSET('Impact Inputs'!$C$7,3*(ROW($A41)-ROW($A$36)),0)="INCLUDED",(OFFSET('Impact Inputs'!$H$7,3*(ROW($A41)-ROW($A$36)),0)="Government")),"Gov.","non-Gov."))</f>
        <v/>
      </c>
      <c r="D41" s="513" t="str">
        <f ca="1">IF(OFFSET('Impact Inputs'!$C$7,3*(ROW($A41)-ROW($A$36)),0)="INCLUDED",OFFSET('Impact Inputs'!$I$6,3*(ROW($A41)-ROW($A$36)),0),"")</f>
        <v/>
      </c>
      <c r="E41" s="507" t="str">
        <f ca="1">IF(OFFSET('Impact Inputs'!$C$7,3*(ROW($A41)-ROW($A$36)),0)="INCLUDED",OFFSET('Impact Inputs'!$D$6,3*(ROW($A41)-ROW($A$36)),0),"")</f>
        <v/>
      </c>
      <c r="F41" s="501" t="str">
        <f ca="1">Calculations!F276</f>
        <v>Increased access to support and information in an emergency</v>
      </c>
      <c r="G41" s="517">
        <f ca="1">Calculations!H276/'Primary Inputs'!$C$22</f>
        <v>0</v>
      </c>
      <c r="H41" s="517">
        <f ca="1">Calculations!I276/'Primary Inputs'!$C$22</f>
        <v>0</v>
      </c>
      <c r="I41" s="517">
        <f ca="1">Calculations!J276/'Primary Inputs'!$C$22</f>
        <v>0</v>
      </c>
      <c r="J41" s="518">
        <f ca="1">Calculations!K224/'Primary Inputs'!$C$22</f>
        <v>0</v>
      </c>
      <c r="K41" s="518">
        <f ca="1">Calculations!L224/'Primary Inputs'!$C$22</f>
        <v>0</v>
      </c>
      <c r="L41" s="518">
        <f ca="1">Calculations!M224/'Primary Inputs'!$C$22</f>
        <v>0</v>
      </c>
      <c r="M41" s="518">
        <f ca="1">Calculations!N224/'Primary Inputs'!$C$22</f>
        <v>0</v>
      </c>
      <c r="N41" s="518">
        <f ca="1">Calculations!O224/'Primary Inputs'!$C$22</f>
        <v>0</v>
      </c>
      <c r="O41" s="53"/>
      <c r="P41" s="629"/>
      <c r="Q41" s="629"/>
      <c r="R41" s="629"/>
      <c r="S41" s="629"/>
      <c r="T41" s="603"/>
      <c r="U41" s="603"/>
      <c r="V41" s="603"/>
      <c r="W41" s="603"/>
      <c r="X41" s="603"/>
      <c r="Y41" s="603"/>
      <c r="Z41" s="603"/>
      <c r="AA41" s="42"/>
      <c r="AB41" s="42"/>
      <c r="AC41" s="42"/>
      <c r="AD41" s="42"/>
      <c r="AE41" s="42"/>
      <c r="AF41" s="42"/>
      <c r="AG41" s="42"/>
      <c r="AH41" s="42"/>
      <c r="AI41" s="43"/>
      <c r="AJ41" s="43"/>
      <c r="AK41" s="43"/>
      <c r="AL41" s="43"/>
    </row>
    <row r="42" spans="1:38" s="26" customFormat="1" ht="25.5" customHeight="1">
      <c r="A42" s="503" t="str">
        <f ca="1">Calculations!E277</f>
        <v>Impact 7</v>
      </c>
      <c r="B42" s="505" t="str">
        <f ca="1">IF(OFFSET('Impact Inputs'!$C$7,3*(ROW($A42)-ROW($A$36)),0)="INCLUDED",OFFSET('Impact Inputs'!$J$6,3*(ROW($A42)-ROW($A$36)),0),"")</f>
        <v/>
      </c>
      <c r="C42" s="505" t="str">
        <f ca="1">IF((OFFSET('Impact Inputs'!$C$7,3*(ROW($A42)-ROW($A$36)),0))="EXCLUDED","",IF(AND(OFFSET('Impact Inputs'!$C$7,3*(ROW($A42)-ROW($A$36)),0)="INCLUDED",(OFFSET('Impact Inputs'!$H$7,3*(ROW($A42)-ROW($A$36)),0)="Government")),"Gov.","non-Gov."))</f>
        <v/>
      </c>
      <c r="D42" s="509" t="str">
        <f ca="1">IF(OFFSET('Impact Inputs'!$C$7,3*(ROW($A42)-ROW($A$36)),0)="INCLUDED",OFFSET('Impact Inputs'!$I$6,3*(ROW($A42)-ROW($A$36)),0),"")</f>
        <v/>
      </c>
      <c r="E42" s="507" t="str">
        <f ca="1">IF(OFFSET('Impact Inputs'!$C$7,3*(ROW($A42)-ROW($A$36)),0)="INCLUDED",OFFSET('Impact Inputs'!$D$6,3*(ROW($A42)-ROW($A$36)),0),"")</f>
        <v/>
      </c>
      <c r="F42" s="501" t="str">
        <f ca="1">Calculations!F277</f>
        <v>Continued support for Households currently in the service</v>
      </c>
      <c r="G42" s="517">
        <f ca="1">Calculations!H277/'Primary Inputs'!$C$22</f>
        <v>0</v>
      </c>
      <c r="H42" s="517">
        <f ca="1">Calculations!I277/'Primary Inputs'!$C$22</f>
        <v>0</v>
      </c>
      <c r="I42" s="517">
        <f ca="1">Calculations!J277/'Primary Inputs'!$C$22</f>
        <v>0</v>
      </c>
      <c r="J42" s="518">
        <f ca="1">Calculations!K225/'Primary Inputs'!$C$22</f>
        <v>0</v>
      </c>
      <c r="K42" s="518">
        <f ca="1">Calculations!L225/'Primary Inputs'!$C$22</f>
        <v>0</v>
      </c>
      <c r="L42" s="518">
        <f ca="1">Calculations!M225/'Primary Inputs'!$C$22</f>
        <v>0</v>
      </c>
      <c r="M42" s="518">
        <f ca="1">Calculations!N225/'Primary Inputs'!$C$22</f>
        <v>0</v>
      </c>
      <c r="N42" s="518">
        <f ca="1">Calculations!O225/'Primary Inputs'!$C$22</f>
        <v>0</v>
      </c>
      <c r="O42" s="42"/>
      <c r="P42" s="618" t="str">
        <f>"Total societal impacts, net present value"&amp;IF('Primary Inputs'!$C$23="$million"," $m",'Primary Inputs'!$C$23)</f>
        <v>Total societal impacts, net present value $m</v>
      </c>
      <c r="Q42" s="619"/>
      <c r="R42" s="619"/>
      <c r="S42" s="619"/>
      <c r="T42" s="621">
        <f ca="1">$I$21</f>
        <v>28.890838561067948</v>
      </c>
      <c r="U42" s="602"/>
      <c r="V42" s="602"/>
      <c r="W42" s="602"/>
      <c r="X42" s="621">
        <f ca="1">'Outputs Summary Alt'!$I$21</f>
        <v>30.342580761218688</v>
      </c>
      <c r="Y42" s="601"/>
      <c r="Z42" s="602"/>
      <c r="AA42" s="42"/>
      <c r="AB42" s="42"/>
      <c r="AC42" s="42"/>
      <c r="AD42" s="42"/>
      <c r="AE42" s="42"/>
      <c r="AF42" s="42"/>
      <c r="AG42" s="42"/>
      <c r="AH42" s="42"/>
      <c r="AI42" s="43"/>
      <c r="AJ42" s="43"/>
      <c r="AK42" s="43"/>
      <c r="AL42" s="43"/>
    </row>
    <row r="43" spans="1:38" s="26" customFormat="1" ht="25.5" customHeight="1">
      <c r="A43" s="503" t="str">
        <f ca="1">Calculations!E278</f>
        <v>Impact 8</v>
      </c>
      <c r="B43" s="505" t="str">
        <f ca="1">IF(OFFSET('Impact Inputs'!$C$7,3*(ROW($A43)-ROW($A$36)),0)="INCLUDED",OFFSET('Impact Inputs'!$J$6,3*(ROW($A43)-ROW($A$36)),0),"")</f>
        <v/>
      </c>
      <c r="C43" s="505" t="str">
        <f ca="1">IF((OFFSET('Impact Inputs'!$C$7,3*(ROW($A43)-ROW($A$36)),0))="EXCLUDED","",IF(AND(OFFSET('Impact Inputs'!$C$7,3*(ROW($A43)-ROW($A$36)),0)="INCLUDED",(OFFSET('Impact Inputs'!$H$7,3*(ROW($A43)-ROW($A$36)),0)="Government")),"Gov.","non-Gov."))</f>
        <v/>
      </c>
      <c r="D43" s="509" t="str">
        <f ca="1">IF(OFFSET('Impact Inputs'!$C$7,3*(ROW($A43)-ROW($A$36)),0)="INCLUDED",OFFSET('Impact Inputs'!$I$6,3*(ROW($A43)-ROW($A$36)),0),"")</f>
        <v/>
      </c>
      <c r="E43" s="507" t="str">
        <f ca="1">IF(OFFSET('Impact Inputs'!$C$7,3*(ROW($A43)-ROW($A$36)),0)="INCLUDED",OFFSET('Impact Inputs'!$D$6,3*(ROW($A43)-ROW($A$36)),0),"")</f>
        <v/>
      </c>
      <c r="F43" s="501" t="str">
        <f ca="1">Calculations!F278</f>
        <v>Cheaper resolution of insurance claims</v>
      </c>
      <c r="G43" s="517">
        <f ca="1">Calculations!H278/'Primary Inputs'!$C$22</f>
        <v>0</v>
      </c>
      <c r="H43" s="517">
        <f ca="1">Calculations!I278/'Primary Inputs'!$C$22</f>
        <v>0</v>
      </c>
      <c r="I43" s="517">
        <f ca="1">Calculations!J278/'Primary Inputs'!$C$22</f>
        <v>0</v>
      </c>
      <c r="J43" s="518">
        <f ca="1">Calculations!K226/'Primary Inputs'!$C$22</f>
        <v>0</v>
      </c>
      <c r="K43" s="518">
        <f ca="1">Calculations!L226/'Primary Inputs'!$C$22</f>
        <v>0</v>
      </c>
      <c r="L43" s="518">
        <f ca="1">Calculations!M226/'Primary Inputs'!$C$22</f>
        <v>0</v>
      </c>
      <c r="M43" s="518">
        <f ca="1">Calculations!N226/'Primary Inputs'!$C$22</f>
        <v>0</v>
      </c>
      <c r="N43" s="518">
        <f ca="1">Calculations!O226/'Primary Inputs'!$C$22</f>
        <v>0</v>
      </c>
      <c r="O43" s="42"/>
      <c r="P43" s="629"/>
      <c r="Q43" s="629"/>
      <c r="R43" s="629"/>
      <c r="S43" s="629"/>
      <c r="T43" s="603"/>
      <c r="U43" s="603"/>
      <c r="V43" s="603"/>
      <c r="W43" s="603"/>
      <c r="X43" s="603"/>
      <c r="Y43" s="603"/>
      <c r="Z43" s="603"/>
      <c r="AA43" s="42"/>
      <c r="AB43" s="42"/>
      <c r="AC43" s="42"/>
      <c r="AD43" s="42"/>
      <c r="AE43" s="42"/>
      <c r="AF43" s="42"/>
      <c r="AG43" s="42"/>
      <c r="AH43" s="42"/>
      <c r="AI43" s="43"/>
      <c r="AJ43" s="43"/>
      <c r="AK43" s="43"/>
      <c r="AL43" s="43"/>
    </row>
    <row r="44" spans="1:38" s="26" customFormat="1" ht="25.5" customHeight="1">
      <c r="A44" s="503" t="str">
        <f ca="1">Calculations!E279</f>
        <v>Impact 9</v>
      </c>
      <c r="B44" s="505" t="str">
        <f ca="1">IF(OFFSET('Impact Inputs'!$C$7,3*(ROW($A44)-ROW($A$36)),0)="INCLUDED",OFFSET('Impact Inputs'!$J$6,3*(ROW($A44)-ROW($A$36)),0),"")</f>
        <v/>
      </c>
      <c r="C44" s="505" t="str">
        <f ca="1">IF((OFFSET('Impact Inputs'!$C$7,3*(ROW($A44)-ROW($A$36)),0))="EXCLUDED","",IF(AND(OFFSET('Impact Inputs'!$C$7,3*(ROW($A44)-ROW($A$36)),0)="INCLUDED",(OFFSET('Impact Inputs'!$H$7,3*(ROW($A44)-ROW($A$36)),0)="Government")),"Gov.","non-Gov."))</f>
        <v/>
      </c>
      <c r="D44" s="509" t="str">
        <f ca="1">IF(OFFSET('Impact Inputs'!$C$7,3*(ROW($A44)-ROW($A$36)),0)="INCLUDED",OFFSET('Impact Inputs'!$I$6,3*(ROW($A44)-ROW($A$36)),0),"")</f>
        <v/>
      </c>
      <c r="E44" s="507" t="str">
        <f ca="1">IF(OFFSET('Impact Inputs'!$C$7,3*(ROW($A44)-ROW($A$36)),0)="INCLUDED",OFFSET('Impact Inputs'!$D$6,3*(ROW($A44)-ROW($A$36)),0),"")</f>
        <v/>
      </c>
      <c r="F44" s="501" t="str">
        <f ca="1">Calculations!F279</f>
        <v>Faster resolution of unresolved insurance claims</v>
      </c>
      <c r="G44" s="517">
        <f ca="1">Calculations!H279/'Primary Inputs'!$C$22</f>
        <v>0</v>
      </c>
      <c r="H44" s="517">
        <f ca="1">Calculations!I279/'Primary Inputs'!$C$22</f>
        <v>0</v>
      </c>
      <c r="I44" s="517">
        <f ca="1">Calculations!J279/'Primary Inputs'!$C$22</f>
        <v>0</v>
      </c>
      <c r="J44" s="518">
        <f ca="1">Calculations!K227/'Primary Inputs'!$C$22</f>
        <v>0</v>
      </c>
      <c r="K44" s="518">
        <f ca="1">Calculations!L227/'Primary Inputs'!$C$22</f>
        <v>0</v>
      </c>
      <c r="L44" s="518">
        <f ca="1">Calculations!M227/'Primary Inputs'!$C$22</f>
        <v>0</v>
      </c>
      <c r="M44" s="518">
        <f ca="1">Calculations!N227/'Primary Inputs'!$C$22</f>
        <v>0</v>
      </c>
      <c r="N44" s="518">
        <f ca="1">Calculations!O227/'Primary Inputs'!$C$22</f>
        <v>0</v>
      </c>
      <c r="O44" s="42"/>
      <c r="P44" s="618" t="str">
        <f>A11</f>
        <v>Un-monetised impacts</v>
      </c>
      <c r="Q44" s="619"/>
      <c r="R44" s="619"/>
      <c r="S44" s="619"/>
      <c r="T44" s="601" t="str">
        <f>IF(ISBLANK($F$11),"",$F$11)</f>
        <v>None</v>
      </c>
      <c r="U44" s="602"/>
      <c r="V44" s="602"/>
      <c r="W44" s="602"/>
      <c r="X44" s="601" t="str">
        <f>IF(ISBLANK($F$11),"",$F$11)</f>
        <v>None</v>
      </c>
      <c r="Y44" s="601"/>
      <c r="Z44" s="602"/>
      <c r="AA44" s="42"/>
      <c r="AB44" s="42"/>
      <c r="AC44" s="42"/>
      <c r="AD44" s="42"/>
      <c r="AE44" s="42"/>
      <c r="AF44" s="42"/>
      <c r="AG44" s="42"/>
      <c r="AH44" s="42"/>
      <c r="AI44" s="43"/>
      <c r="AJ44" s="43"/>
      <c r="AK44" s="43"/>
      <c r="AL44" s="43"/>
    </row>
    <row r="45" spans="1:38" s="26" customFormat="1" ht="25.5" customHeight="1">
      <c r="A45" s="510" t="str">
        <f ca="1">Calculations!E280</f>
        <v>Impact 10</v>
      </c>
      <c r="B45" s="511" t="str">
        <f ca="1">IF(OFFSET('Impact Inputs'!$C$7,3*(ROW($A45)-ROW($A$36)),0)="INCLUDED",OFFSET('Impact Inputs'!$J$6,3*(ROW($A45)-ROW($A$36)),0),"")</f>
        <v/>
      </c>
      <c r="C45" s="511" t="str">
        <f ca="1">IF((OFFSET('Impact Inputs'!$C$7,3*(ROW($A45)-ROW($A$36)),0))="EXCLUDED","",IF(AND(OFFSET('Impact Inputs'!$C$7,3*(ROW($A45)-ROW($A$36)),0)="INCLUDED",(OFFSET('Impact Inputs'!$H$7,3*(ROW($A45)-ROW($A$36)),0)="Government")),"Gov.","non-Gov."))</f>
        <v/>
      </c>
      <c r="D45" s="514" t="str">
        <f ca="1">IF(OFFSET('Impact Inputs'!$C$7,3*(ROW($A45)-ROW($A$36)),0)="INCLUDED",OFFSET('Impact Inputs'!$I$6,3*(ROW($A45)-ROW($A$36)),0),"")</f>
        <v/>
      </c>
      <c r="E45" s="512" t="str">
        <f ca="1">IF(OFFSET('Impact Inputs'!$C$7,3*(ROW($A45)-ROW($A$36)),0)="INCLUDED",OFFSET('Impact Inputs'!$D$6,3*(ROW($A45)-ROW($A$36)),0),"")</f>
        <v/>
      </c>
      <c r="F45" s="502" t="str">
        <f ca="1">Calculations!F280</f>
        <v>-</v>
      </c>
      <c r="G45" s="519">
        <f ca="1">Calculations!H280/'Primary Inputs'!$C$22</f>
        <v>0</v>
      </c>
      <c r="H45" s="519">
        <f ca="1">Calculations!I280/'Primary Inputs'!$C$22</f>
        <v>0</v>
      </c>
      <c r="I45" s="519">
        <f ca="1">Calculations!J280/'Primary Inputs'!$C$22</f>
        <v>0</v>
      </c>
      <c r="J45" s="520">
        <f ca="1">Calculations!K228/'Primary Inputs'!$C$22</f>
        <v>0</v>
      </c>
      <c r="K45" s="520">
        <f ca="1">Calculations!L228/'Primary Inputs'!$C$22</f>
        <v>0</v>
      </c>
      <c r="L45" s="520">
        <f ca="1">Calculations!M228/'Primary Inputs'!$C$22</f>
        <v>0</v>
      </c>
      <c r="M45" s="520">
        <f ca="1">Calculations!N228/'Primary Inputs'!$C$22</f>
        <v>0</v>
      </c>
      <c r="N45" s="520">
        <f ca="1">Calculations!O228/'Primary Inputs'!$C$22</f>
        <v>0</v>
      </c>
      <c r="O45" s="42"/>
      <c r="P45" s="629"/>
      <c r="Q45" s="629"/>
      <c r="R45" s="629"/>
      <c r="S45" s="629"/>
      <c r="T45" s="603"/>
      <c r="U45" s="603"/>
      <c r="V45" s="603"/>
      <c r="W45" s="603"/>
      <c r="X45" s="603"/>
      <c r="Y45" s="603"/>
      <c r="Z45" s="603"/>
      <c r="AA45" s="42"/>
      <c r="AB45" s="42"/>
      <c r="AC45" s="42"/>
      <c r="AD45" s="42"/>
      <c r="AE45" s="42"/>
      <c r="AF45" s="42"/>
      <c r="AG45" s="42"/>
      <c r="AH45" s="42"/>
      <c r="AI45" s="43"/>
      <c r="AJ45" s="43"/>
      <c r="AK45" s="43"/>
      <c r="AL45" s="43"/>
    </row>
    <row r="46" spans="1:38" s="26" customFormat="1" ht="25.5" customHeight="1">
      <c r="A46" s="503" t="str">
        <f ca="1">Calculations!E281</f>
        <v>Impact 11</v>
      </c>
      <c r="B46" s="505" t="str">
        <f ca="1">IF(OFFSET('Impact Inputs'!$C$7,3*(ROW($A46)-ROW($A$36)),0)="INCLUDED",OFFSET('Impact Inputs'!$J$6,3*(ROW($A46)-ROW($A$36)),0),"")</f>
        <v/>
      </c>
      <c r="C46" s="505" t="str">
        <f ca="1">IF((OFFSET('Impact Inputs'!$C$7,3*(ROW($A46)-ROW($A$36)),0))="EXCLUDED","",IF(AND(OFFSET('Impact Inputs'!$C$7,3*(ROW($A46)-ROW($A$36)),0)="INCLUDED",(OFFSET('Impact Inputs'!$H$7,3*(ROW($A46)-ROW($A$36)),0)="Government")),"Gov.","non-Gov."))</f>
        <v/>
      </c>
      <c r="D46" s="509" t="str">
        <f ca="1">IF(OFFSET('Impact Inputs'!$C$7,3*(ROW($A46)-ROW($A$36)),0)="INCLUDED",OFFSET('Impact Inputs'!$I$6,3*(ROW($A46)-ROW($A$36)),0),"")</f>
        <v/>
      </c>
      <c r="E46" s="507" t="str">
        <f ca="1">IF(OFFSET('Impact Inputs'!$C$7,3*(ROW($A46)-ROW($A$36)),0)="INCLUDED",OFFSET('Impact Inputs'!$D$6,3*(ROW($A46)-ROW($A$36)),0),"")</f>
        <v/>
      </c>
      <c r="F46" s="501" t="str">
        <f ca="1">Calculations!F281</f>
        <v>-</v>
      </c>
      <c r="G46" s="517">
        <f ca="1">Calculations!H281/'Primary Inputs'!$C$22</f>
        <v>0</v>
      </c>
      <c r="H46" s="517">
        <f ca="1">Calculations!I281/'Primary Inputs'!$C$22</f>
        <v>0</v>
      </c>
      <c r="I46" s="517">
        <f ca="1">Calculations!J281/'Primary Inputs'!$C$22</f>
        <v>0</v>
      </c>
      <c r="J46" s="518">
        <f ca="1">Calculations!K229/'Primary Inputs'!$C$22</f>
        <v>0</v>
      </c>
      <c r="K46" s="518">
        <f ca="1">Calculations!L229/'Primary Inputs'!$C$22</f>
        <v>0</v>
      </c>
      <c r="L46" s="518">
        <f ca="1">Calculations!M229/'Primary Inputs'!$C$22</f>
        <v>0</v>
      </c>
      <c r="M46" s="518">
        <f ca="1">Calculations!N229/'Primary Inputs'!$C$22</f>
        <v>0</v>
      </c>
      <c r="N46" s="518">
        <f ca="1">Calculations!O229/'Primary Inputs'!$C$22</f>
        <v>0</v>
      </c>
      <c r="O46" s="42"/>
      <c r="P46" s="618" t="str">
        <f>P11</f>
        <v>Benefit cost ratio, Societal Total (50y)</v>
      </c>
      <c r="Q46" s="619"/>
      <c r="R46" s="619"/>
      <c r="S46" s="619"/>
      <c r="T46" s="620">
        <f ca="1">$T$11</f>
        <v>8.7711287584669453</v>
      </c>
      <c r="U46" s="602"/>
      <c r="V46" s="602"/>
      <c r="W46" s="602"/>
      <c r="X46" s="620">
        <f ca="1">'Outputs Summary Alt'!$T$11</f>
        <v>8.8143486281347503</v>
      </c>
      <c r="Y46" s="601"/>
      <c r="Z46" s="602"/>
      <c r="AA46" s="42"/>
      <c r="AB46" s="42"/>
      <c r="AC46" s="42"/>
      <c r="AD46" s="42"/>
      <c r="AE46" s="42"/>
      <c r="AF46" s="42"/>
      <c r="AG46" s="42"/>
      <c r="AH46" s="42"/>
      <c r="AI46" s="43"/>
      <c r="AJ46" s="43"/>
      <c r="AK46" s="43"/>
      <c r="AL46" s="43"/>
    </row>
    <row r="47" spans="1:38" s="26" customFormat="1" ht="25.5" customHeight="1">
      <c r="A47" s="503" t="str">
        <f ca="1">Calculations!E282</f>
        <v>Impact 12</v>
      </c>
      <c r="B47" s="505" t="str">
        <f ca="1">IF(OFFSET('Impact Inputs'!$C$7,3*(ROW($A47)-ROW($A$36)),0)="INCLUDED",OFFSET('Impact Inputs'!$J$6,3*(ROW($A47)-ROW($A$36)),0),"")</f>
        <v/>
      </c>
      <c r="C47" s="505" t="str">
        <f ca="1">IF((OFFSET('Impact Inputs'!$C$7,3*(ROW($A47)-ROW($A$36)),0))="EXCLUDED","",IF(AND(OFFSET('Impact Inputs'!$C$7,3*(ROW($A47)-ROW($A$36)),0)="INCLUDED",(OFFSET('Impact Inputs'!$H$7,3*(ROW($A47)-ROW($A$36)),0)="Government")),"Gov.","non-Gov."))</f>
        <v/>
      </c>
      <c r="D47" s="509" t="str">
        <f ca="1">IF(OFFSET('Impact Inputs'!$C$7,3*(ROW($A47)-ROW($A$36)),0)="INCLUDED",OFFSET('Impact Inputs'!$I$6,3*(ROW($A47)-ROW($A$36)),0),"")</f>
        <v/>
      </c>
      <c r="E47" s="507" t="str">
        <f ca="1">IF(OFFSET('Impact Inputs'!$C$7,3*(ROW($A47)-ROW($A$36)),0)="INCLUDED",OFFSET('Impact Inputs'!$D$6,3*(ROW($A47)-ROW($A$36)),0),"")</f>
        <v/>
      </c>
      <c r="F47" s="501" t="str">
        <f ca="1">Calculations!F282</f>
        <v>-</v>
      </c>
      <c r="G47" s="517">
        <f ca="1">Calculations!H282/'Primary Inputs'!$C$22</f>
        <v>0</v>
      </c>
      <c r="H47" s="517">
        <f ca="1">Calculations!I282/'Primary Inputs'!$C$22</f>
        <v>0</v>
      </c>
      <c r="I47" s="517">
        <f ca="1">Calculations!J282/'Primary Inputs'!$C$22</f>
        <v>0</v>
      </c>
      <c r="J47" s="518">
        <f ca="1">Calculations!K230/'Primary Inputs'!$C$22</f>
        <v>0</v>
      </c>
      <c r="K47" s="518">
        <f ca="1">Calculations!L230/'Primary Inputs'!$C$22</f>
        <v>0</v>
      </c>
      <c r="L47" s="518">
        <f ca="1">Calculations!M230/'Primary Inputs'!$C$22</f>
        <v>0</v>
      </c>
      <c r="M47" s="518">
        <f ca="1">Calculations!N230/'Primary Inputs'!$C$22</f>
        <v>0</v>
      </c>
      <c r="N47" s="518">
        <f ca="1">Calculations!O230/'Primary Inputs'!$C$22</f>
        <v>0</v>
      </c>
      <c r="O47" s="42"/>
      <c r="P47" s="629"/>
      <c r="Q47" s="629"/>
      <c r="R47" s="629"/>
      <c r="S47" s="629"/>
      <c r="T47" s="603"/>
      <c r="U47" s="603"/>
      <c r="V47" s="603"/>
      <c r="W47" s="603"/>
      <c r="X47" s="603"/>
      <c r="Y47" s="603"/>
      <c r="Z47" s="603"/>
      <c r="AA47" s="42"/>
      <c r="AB47" s="42"/>
      <c r="AC47" s="42"/>
      <c r="AD47" s="42"/>
      <c r="AE47" s="42"/>
      <c r="AF47" s="42"/>
      <c r="AG47" s="42"/>
      <c r="AH47" s="42"/>
      <c r="AI47" s="43"/>
      <c r="AJ47" s="43"/>
      <c r="AK47" s="43"/>
      <c r="AL47" s="43"/>
    </row>
    <row r="48" spans="1:38" s="26" customFormat="1" ht="25.5" customHeight="1">
      <c r="A48" s="503" t="str">
        <f ca="1">Calculations!E283</f>
        <v>Impact 13</v>
      </c>
      <c r="B48" s="505" t="str">
        <f ca="1">IF(OFFSET('Impact Inputs'!$C$7,3*(ROW($A48)-ROW($A$36)),0)="INCLUDED",OFFSET('Impact Inputs'!$J$6,3*(ROW($A48)-ROW($A$36)),0),"")</f>
        <v/>
      </c>
      <c r="C48" s="505" t="str">
        <f ca="1">IF((OFFSET('Impact Inputs'!$C$7,3*(ROW($A48)-ROW($A$36)),0))="EXCLUDED","",IF(AND(OFFSET('Impact Inputs'!$C$7,3*(ROW($A48)-ROW($A$36)),0)="INCLUDED",(OFFSET('Impact Inputs'!$H$7,3*(ROW($A48)-ROW($A$36)),0)="Government")),"Gov.","non-Gov."))</f>
        <v/>
      </c>
      <c r="D48" s="509" t="str">
        <f ca="1">IF(OFFSET('Impact Inputs'!$C$7,3*(ROW($A48)-ROW($A$36)),0)="INCLUDED",OFFSET('Impact Inputs'!$I$6,3*(ROW($A48)-ROW($A$36)),0),"")</f>
        <v/>
      </c>
      <c r="E48" s="507" t="str">
        <f ca="1">IF(OFFSET('Impact Inputs'!$C$7,3*(ROW($A48)-ROW($A$36)),0)="INCLUDED",OFFSET('Impact Inputs'!$D$6,3*(ROW($A48)-ROW($A$36)),0),"")</f>
        <v/>
      </c>
      <c r="F48" s="501" t="str">
        <f ca="1">Calculations!F283</f>
        <v>-</v>
      </c>
      <c r="G48" s="517">
        <f ca="1">Calculations!H283/'Primary Inputs'!$C$22</f>
        <v>0</v>
      </c>
      <c r="H48" s="517">
        <f ca="1">Calculations!I283/'Primary Inputs'!$C$22</f>
        <v>0</v>
      </c>
      <c r="I48" s="517">
        <f ca="1">Calculations!J283/'Primary Inputs'!$C$22</f>
        <v>0</v>
      </c>
      <c r="J48" s="518">
        <f ca="1">Calculations!K231/'Primary Inputs'!$C$22</f>
        <v>0</v>
      </c>
      <c r="K48" s="518">
        <f ca="1">Calculations!L231/'Primary Inputs'!$C$22</f>
        <v>0</v>
      </c>
      <c r="L48" s="518">
        <f ca="1">Calculations!M231/'Primary Inputs'!$C$22</f>
        <v>0</v>
      </c>
      <c r="M48" s="518">
        <f ca="1">Calculations!N231/'Primary Inputs'!$C$22</f>
        <v>0</v>
      </c>
      <c r="N48" s="518">
        <f ca="1">Calculations!O231/'Primary Inputs'!$C$22</f>
        <v>0</v>
      </c>
      <c r="O48" s="42"/>
      <c r="P48" s="618" t="str">
        <f>P5</f>
        <v>Return on Investment, Societal Total (50y)</v>
      </c>
      <c r="Q48" s="619"/>
      <c r="R48" s="619"/>
      <c r="S48" s="619"/>
      <c r="T48" s="620">
        <f ca="1">$T$5</f>
        <v>8.7711287584669471</v>
      </c>
      <c r="U48" s="602"/>
      <c r="V48" s="602"/>
      <c r="W48" s="602"/>
      <c r="X48" s="620">
        <f ca="1">'Outputs Summary Alt'!$T$5</f>
        <v>8.8143486281347485</v>
      </c>
      <c r="Y48" s="601"/>
      <c r="Z48" s="602"/>
      <c r="AA48" s="42"/>
      <c r="AB48" s="42"/>
      <c r="AC48" s="42"/>
      <c r="AD48" s="42"/>
      <c r="AE48" s="42"/>
      <c r="AF48" s="42"/>
      <c r="AG48" s="42"/>
      <c r="AH48" s="42"/>
      <c r="AI48" s="43"/>
      <c r="AJ48" s="43"/>
      <c r="AK48" s="43"/>
      <c r="AL48" s="43"/>
    </row>
    <row r="49" spans="1:38" s="26" customFormat="1" ht="25.5" customHeight="1">
      <c r="A49" s="503" t="str">
        <f ca="1">Calculations!E284</f>
        <v>Impact 14</v>
      </c>
      <c r="B49" s="505" t="str">
        <f ca="1">IF(OFFSET('Impact Inputs'!$C$7,3*(ROW($A49)-ROW($A$36)),0)="INCLUDED",OFFSET('Impact Inputs'!$J$6,3*(ROW($A49)-ROW($A$36)),0),"")</f>
        <v/>
      </c>
      <c r="C49" s="505" t="str">
        <f ca="1">IF((OFFSET('Impact Inputs'!$C$7,3*(ROW($A49)-ROW($A$36)),0))="EXCLUDED","",IF(AND(OFFSET('Impact Inputs'!$C$7,3*(ROW($A49)-ROW($A$36)),0)="INCLUDED",(OFFSET('Impact Inputs'!$H$7,3*(ROW($A49)-ROW($A$36)),0)="Government")),"Gov.","non-Gov."))</f>
        <v/>
      </c>
      <c r="D49" s="509" t="str">
        <f ca="1">IF(OFFSET('Impact Inputs'!$C$7,3*(ROW($A49)-ROW($A$36)),0)="INCLUDED",OFFSET('Impact Inputs'!$I$6,3*(ROW($A49)-ROW($A$36)),0),"")</f>
        <v/>
      </c>
      <c r="E49" s="507" t="str">
        <f ca="1">IF(OFFSET('Impact Inputs'!$C$7,3*(ROW($A49)-ROW($A$36)),0)="INCLUDED",OFFSET('Impact Inputs'!$D$6,3*(ROW($A49)-ROW($A$36)),0),"")</f>
        <v/>
      </c>
      <c r="F49" s="501" t="str">
        <f ca="1">Calculations!F284</f>
        <v>-</v>
      </c>
      <c r="G49" s="517">
        <f ca="1">Calculations!H284/'Primary Inputs'!$C$22</f>
        <v>0</v>
      </c>
      <c r="H49" s="517">
        <f ca="1">Calculations!I284/'Primary Inputs'!$C$22</f>
        <v>0</v>
      </c>
      <c r="I49" s="517">
        <f ca="1">Calculations!J284/'Primary Inputs'!$C$22</f>
        <v>0</v>
      </c>
      <c r="J49" s="518">
        <f ca="1">Calculations!K232/'Primary Inputs'!$C$22</f>
        <v>0</v>
      </c>
      <c r="K49" s="518">
        <f ca="1">Calculations!L232/'Primary Inputs'!$C$22</f>
        <v>0</v>
      </c>
      <c r="L49" s="518">
        <f ca="1">Calculations!M232/'Primary Inputs'!$C$22</f>
        <v>0</v>
      </c>
      <c r="M49" s="518">
        <f ca="1">Calculations!N232/'Primary Inputs'!$C$22</f>
        <v>0</v>
      </c>
      <c r="N49" s="518">
        <f ca="1">Calculations!O232/'Primary Inputs'!$C$22</f>
        <v>0</v>
      </c>
      <c r="O49" s="42"/>
      <c r="P49" s="629"/>
      <c r="Q49" s="629"/>
      <c r="R49" s="629"/>
      <c r="S49" s="629"/>
      <c r="T49" s="603"/>
      <c r="U49" s="603"/>
      <c r="V49" s="603"/>
      <c r="W49" s="603"/>
      <c r="X49" s="603"/>
      <c r="Y49" s="603"/>
      <c r="Z49" s="603"/>
      <c r="AA49" s="42"/>
      <c r="AB49" s="42"/>
      <c r="AC49" s="42"/>
      <c r="AD49" s="42"/>
      <c r="AE49" s="42"/>
      <c r="AF49" s="42"/>
      <c r="AG49" s="42"/>
      <c r="AH49" s="42"/>
      <c r="AI49" s="43"/>
      <c r="AJ49" s="43"/>
      <c r="AK49" s="43"/>
      <c r="AL49" s="43"/>
    </row>
    <row r="50" spans="1:38" s="26" customFormat="1" ht="25.5" customHeight="1">
      <c r="A50" s="510" t="str">
        <f ca="1">Calculations!E285</f>
        <v>Impact 15</v>
      </c>
      <c r="B50" s="511" t="str">
        <f ca="1">IF(OFFSET('Impact Inputs'!$C$7,3*(ROW($A50)-ROW($A$36)),0)="INCLUDED",OFFSET('Impact Inputs'!$J$6,3*(ROW($A50)-ROW($A$36)),0),"")</f>
        <v/>
      </c>
      <c r="C50" s="511" t="str">
        <f ca="1">IF((OFFSET('Impact Inputs'!$C$7,3*(ROW($A50)-ROW($A$36)),0))="EXCLUDED","",IF(AND(OFFSET('Impact Inputs'!$C$7,3*(ROW($A50)-ROW($A$36)),0)="INCLUDED",(OFFSET('Impact Inputs'!$H$7,3*(ROW($A50)-ROW($A$36)),0)="Government")),"Gov.","non-Gov."))</f>
        <v/>
      </c>
      <c r="D50" s="514" t="str">
        <f ca="1">IF(OFFSET('Impact Inputs'!$C$7,3*(ROW($A50)-ROW($A$36)),0)="INCLUDED",OFFSET('Impact Inputs'!$I$6,3*(ROW($A50)-ROW($A$36)),0),"")</f>
        <v/>
      </c>
      <c r="E50" s="512" t="str">
        <f ca="1">IF(OFFSET('Impact Inputs'!$C$7,3*(ROW($A50)-ROW($A$36)),0)="INCLUDED",OFFSET('Impact Inputs'!$D$6,3*(ROW($A50)-ROW($A$36)),0),"")</f>
        <v/>
      </c>
      <c r="F50" s="502" t="str">
        <f ca="1">Calculations!F285</f>
        <v>-</v>
      </c>
      <c r="G50" s="519">
        <f ca="1">Calculations!H285/'Primary Inputs'!$C$22</f>
        <v>0</v>
      </c>
      <c r="H50" s="519">
        <f ca="1">Calculations!I285/'Primary Inputs'!$C$22</f>
        <v>0</v>
      </c>
      <c r="I50" s="519">
        <f ca="1">Calculations!J285/'Primary Inputs'!$C$22</f>
        <v>0</v>
      </c>
      <c r="J50" s="520">
        <f ca="1">Calculations!K233/'Primary Inputs'!$C$22</f>
        <v>0</v>
      </c>
      <c r="K50" s="520">
        <f ca="1">Calculations!L233/'Primary Inputs'!$C$22</f>
        <v>0</v>
      </c>
      <c r="L50" s="520">
        <f ca="1">Calculations!M233/'Primary Inputs'!$C$22</f>
        <v>0</v>
      </c>
      <c r="M50" s="520">
        <f ca="1">Calculations!N233/'Primary Inputs'!$C$22</f>
        <v>0</v>
      </c>
      <c r="N50" s="520">
        <f ca="1">Calculations!O233/'Primary Inputs'!$C$22</f>
        <v>0</v>
      </c>
      <c r="O50" s="42"/>
      <c r="P50" s="618" t="str">
        <f>P8</f>
        <v>Return on Investment, Government only (50y)</v>
      </c>
      <c r="Q50" s="619"/>
      <c r="R50" s="619"/>
      <c r="S50" s="619"/>
      <c r="T50" s="620">
        <f ca="1">$T$8</f>
        <v>0</v>
      </c>
      <c r="U50" s="602"/>
      <c r="V50" s="602"/>
      <c r="W50" s="602"/>
      <c r="X50" s="620">
        <f ca="1">'Outputs Summary Alt'!$T$8</f>
        <v>0</v>
      </c>
      <c r="Y50" s="612"/>
      <c r="Z50" s="626"/>
      <c r="AA50" s="42"/>
      <c r="AB50" s="42"/>
      <c r="AC50" s="42"/>
      <c r="AD50" s="42"/>
      <c r="AE50" s="42"/>
      <c r="AF50" s="42"/>
      <c r="AG50" s="42"/>
      <c r="AH50" s="42"/>
      <c r="AI50" s="43"/>
      <c r="AJ50" s="43"/>
      <c r="AK50" s="43"/>
      <c r="AL50" s="43"/>
    </row>
    <row r="51" spans="1:38" s="26" customFormat="1" ht="25.5" customHeight="1">
      <c r="A51" s="503" t="str">
        <f ca="1">Calculations!E286</f>
        <v>Impact 16</v>
      </c>
      <c r="B51" s="505" t="str">
        <f ca="1">IF(OFFSET('Impact Inputs'!$C$7,3*(ROW($A51)-ROW($A$36)),0)="INCLUDED",OFFSET('Impact Inputs'!$J$6,3*(ROW($A51)-ROW($A$36)),0),"")</f>
        <v/>
      </c>
      <c r="C51" s="505" t="str">
        <f ca="1">IF((OFFSET('Impact Inputs'!$C$7,3*(ROW($A51)-ROW($A$36)),0))="EXCLUDED","",IF(AND(OFFSET('Impact Inputs'!$C$7,3*(ROW($A51)-ROW($A$36)),0)="INCLUDED",(OFFSET('Impact Inputs'!$H$7,3*(ROW($A51)-ROW($A$36)),0)="Government")),"Gov.","non-Gov."))</f>
        <v/>
      </c>
      <c r="D51" s="509" t="str">
        <f ca="1">IF(OFFSET('Impact Inputs'!$C$7,3*(ROW($A51)-ROW($A$36)),0)="INCLUDED",OFFSET('Impact Inputs'!$I$6,3*(ROW($A51)-ROW($A$36)),0),"")</f>
        <v/>
      </c>
      <c r="E51" s="507" t="str">
        <f ca="1">IF(OFFSET('Impact Inputs'!$C$7,3*(ROW($A51)-ROW($A$36)),0)="INCLUDED",OFFSET('Impact Inputs'!$D$6,3*(ROW($A51)-ROW($A$36)),0),"")</f>
        <v/>
      </c>
      <c r="F51" s="501" t="str">
        <f ca="1">Calculations!F286</f>
        <v>-</v>
      </c>
      <c r="G51" s="517">
        <f ca="1">Calculations!H286/'Primary Inputs'!$C$22</f>
        <v>0</v>
      </c>
      <c r="H51" s="517">
        <f ca="1">Calculations!I286/'Primary Inputs'!$C$22</f>
        <v>0</v>
      </c>
      <c r="I51" s="517">
        <f ca="1">Calculations!J286/'Primary Inputs'!$C$22</f>
        <v>0</v>
      </c>
      <c r="J51" s="518">
        <f ca="1">Calculations!K234/'Primary Inputs'!$C$22</f>
        <v>0</v>
      </c>
      <c r="K51" s="518">
        <f ca="1">Calculations!L234/'Primary Inputs'!$C$22</f>
        <v>0</v>
      </c>
      <c r="L51" s="518">
        <f ca="1">Calculations!M234/'Primary Inputs'!$C$22</f>
        <v>0</v>
      </c>
      <c r="M51" s="518">
        <f ca="1">Calculations!N234/'Primary Inputs'!$C$22</f>
        <v>0</v>
      </c>
      <c r="N51" s="518">
        <f ca="1">Calculations!O234/'Primary Inputs'!$C$22</f>
        <v>0</v>
      </c>
      <c r="O51" s="42"/>
      <c r="P51" s="629"/>
      <c r="Q51" s="629"/>
      <c r="R51" s="629"/>
      <c r="S51" s="629"/>
      <c r="T51" s="603"/>
      <c r="U51" s="603"/>
      <c r="V51" s="603"/>
      <c r="W51" s="603"/>
      <c r="X51" s="603"/>
      <c r="Y51" s="603"/>
      <c r="Z51" s="603"/>
      <c r="AA51" s="42"/>
      <c r="AB51" s="42"/>
      <c r="AC51" s="42"/>
      <c r="AD51" s="42"/>
      <c r="AE51" s="42"/>
      <c r="AF51" s="42"/>
      <c r="AG51" s="42"/>
      <c r="AH51" s="42"/>
      <c r="AI51" s="43"/>
      <c r="AJ51" s="43"/>
      <c r="AK51" s="43"/>
      <c r="AL51" s="43"/>
    </row>
    <row r="52" spans="1:38" s="26" customFormat="1" ht="25.5" customHeight="1">
      <c r="A52" s="503" t="str">
        <f ca="1">Calculations!E287</f>
        <v>Impact 17</v>
      </c>
      <c r="B52" s="505" t="str">
        <f ca="1">IF(OFFSET('Impact Inputs'!$C$7,3*(ROW($A52)-ROW($A$36)),0)="INCLUDED",OFFSET('Impact Inputs'!$J$6,3*(ROW($A52)-ROW($A$36)),0),"")</f>
        <v/>
      </c>
      <c r="C52" s="505" t="str">
        <f ca="1">IF((OFFSET('Impact Inputs'!$C$7,3*(ROW($A52)-ROW($A$36)),0))="EXCLUDED","",IF(AND(OFFSET('Impact Inputs'!$C$7,3*(ROW($A52)-ROW($A$36)),0)="INCLUDED",(OFFSET('Impact Inputs'!$H$7,3*(ROW($A52)-ROW($A$36)),0)="Government")),"Gov.","non-Gov."))</f>
        <v/>
      </c>
      <c r="D52" s="509" t="str">
        <f ca="1">IF(OFFSET('Impact Inputs'!$C$7,3*(ROW($A52)-ROW($A$36)),0)="INCLUDED",OFFSET('Impact Inputs'!$I$6,3*(ROW($A52)-ROW($A$36)),0),"")</f>
        <v/>
      </c>
      <c r="E52" s="507" t="str">
        <f ca="1">IF(OFFSET('Impact Inputs'!$C$7,3*(ROW($A52)-ROW($A$36)),0)="INCLUDED",OFFSET('Impact Inputs'!$D$6,3*(ROW($A52)-ROW($A$36)),0),"")</f>
        <v/>
      </c>
      <c r="F52" s="501" t="str">
        <f ca="1">Calculations!F287</f>
        <v>-</v>
      </c>
      <c r="G52" s="517">
        <f ca="1">Calculations!H287/'Primary Inputs'!$C$22</f>
        <v>0</v>
      </c>
      <c r="H52" s="517">
        <f ca="1">Calculations!I287/'Primary Inputs'!$C$22</f>
        <v>0</v>
      </c>
      <c r="I52" s="517">
        <f ca="1">Calculations!J287/'Primary Inputs'!$C$22</f>
        <v>0</v>
      </c>
      <c r="J52" s="518">
        <f ca="1">Calculations!K235/'Primary Inputs'!$C$22</f>
        <v>0</v>
      </c>
      <c r="K52" s="518">
        <f ca="1">Calculations!L235/'Primary Inputs'!$C$22</f>
        <v>0</v>
      </c>
      <c r="L52" s="518">
        <f ca="1">Calculations!M235/'Primary Inputs'!$C$22</f>
        <v>0</v>
      </c>
      <c r="M52" s="518">
        <f ca="1">Calculations!N235/'Primary Inputs'!$C$22</f>
        <v>0</v>
      </c>
      <c r="N52" s="518">
        <f ca="1">Calculations!O235/'Primary Inputs'!$C$22</f>
        <v>0</v>
      </c>
      <c r="O52" s="42"/>
      <c r="P52" s="618"/>
      <c r="Q52" s="619"/>
      <c r="R52" s="619"/>
      <c r="S52" s="619"/>
      <c r="T52" s="618"/>
      <c r="U52" s="619"/>
      <c r="V52" s="619"/>
      <c r="W52" s="619"/>
      <c r="X52" s="295"/>
      <c r="Y52" s="618"/>
      <c r="Z52" s="619"/>
      <c r="AA52" s="42"/>
      <c r="AB52" s="42"/>
      <c r="AC52" s="42"/>
      <c r="AD52" s="42"/>
      <c r="AE52" s="42"/>
      <c r="AF52" s="42"/>
      <c r="AG52" s="42"/>
      <c r="AH52" s="42"/>
      <c r="AI52" s="43"/>
      <c r="AJ52" s="43"/>
      <c r="AK52" s="43"/>
      <c r="AL52" s="43"/>
    </row>
    <row r="53" spans="1:38" s="26" customFormat="1" ht="25.5" customHeight="1">
      <c r="A53" s="503" t="str">
        <f ca="1">Calculations!E288</f>
        <v>Impact 18</v>
      </c>
      <c r="B53" s="505" t="str">
        <f ca="1">IF(OFFSET('Impact Inputs'!$C$7,3*(ROW($A53)-ROW($A$36)),0)="INCLUDED",OFFSET('Impact Inputs'!$J$6,3*(ROW($A53)-ROW($A$36)),0),"")</f>
        <v/>
      </c>
      <c r="C53" s="505" t="str">
        <f ca="1">IF((OFFSET('Impact Inputs'!$C$7,3*(ROW($A53)-ROW($A$36)),0))="EXCLUDED","",IF(AND(OFFSET('Impact Inputs'!$C$7,3*(ROW($A53)-ROW($A$36)),0)="INCLUDED",(OFFSET('Impact Inputs'!$H$7,3*(ROW($A53)-ROW($A$36)),0)="Government")),"Gov.","non-Gov."))</f>
        <v/>
      </c>
      <c r="D53" s="509" t="str">
        <f ca="1">IF(OFFSET('Impact Inputs'!$C$7,3*(ROW($A53)-ROW($A$36)),0)="INCLUDED",OFFSET('Impact Inputs'!$I$6,3*(ROW($A53)-ROW($A$36)),0),"")</f>
        <v/>
      </c>
      <c r="E53" s="507" t="str">
        <f ca="1">IF(OFFSET('Impact Inputs'!$C$7,3*(ROW($A53)-ROW($A$36)),0)="INCLUDED",OFFSET('Impact Inputs'!$D$6,3*(ROW($A53)-ROW($A$36)),0),"")</f>
        <v/>
      </c>
      <c r="F53" s="501" t="str">
        <f ca="1">Calculations!F288</f>
        <v>-</v>
      </c>
      <c r="G53" s="517">
        <f ca="1">Calculations!H288/'Primary Inputs'!$C$22</f>
        <v>0</v>
      </c>
      <c r="H53" s="517">
        <f ca="1">Calculations!I288/'Primary Inputs'!$C$22</f>
        <v>0</v>
      </c>
      <c r="I53" s="517">
        <f ca="1">Calculations!J288/'Primary Inputs'!$C$22</f>
        <v>0</v>
      </c>
      <c r="J53" s="518">
        <f ca="1">Calculations!K236/'Primary Inputs'!$C$22</f>
        <v>0</v>
      </c>
      <c r="K53" s="518">
        <f ca="1">Calculations!L236/'Primary Inputs'!$C$22</f>
        <v>0</v>
      </c>
      <c r="L53" s="518">
        <f ca="1">Calculations!M236/'Primary Inputs'!$C$22</f>
        <v>0</v>
      </c>
      <c r="M53" s="518">
        <f ca="1">Calculations!N236/'Primary Inputs'!$C$22</f>
        <v>0</v>
      </c>
      <c r="N53" s="518">
        <f ca="1">Calculations!O236/'Primary Inputs'!$C$22</f>
        <v>0</v>
      </c>
      <c r="O53" s="42"/>
      <c r="P53" s="44" t="s">
        <v>107</v>
      </c>
      <c r="Q53" s="46"/>
      <c r="R53" s="46"/>
      <c r="S53" s="46"/>
      <c r="T53" s="46"/>
      <c r="U53" s="46"/>
      <c r="V53" s="46"/>
      <c r="W53" s="46"/>
      <c r="X53" s="46"/>
      <c r="Y53" s="46"/>
      <c r="Z53" s="46"/>
      <c r="AA53" s="46"/>
      <c r="AB53" s="42"/>
      <c r="AC53" s="42"/>
      <c r="AD53" s="42"/>
      <c r="AE53" s="42"/>
      <c r="AF53" s="42"/>
      <c r="AG53" s="42"/>
      <c r="AH53" s="42"/>
      <c r="AI53" s="43"/>
      <c r="AJ53" s="43"/>
      <c r="AK53" s="43"/>
      <c r="AL53" s="43"/>
    </row>
    <row r="54" spans="1:38" s="26" customFormat="1" ht="25.5" customHeight="1">
      <c r="A54" s="503" t="str">
        <f ca="1">Calculations!E289</f>
        <v>Impact 19</v>
      </c>
      <c r="B54" s="505" t="str">
        <f ca="1">IF(OFFSET('Impact Inputs'!$C$7,3*(ROW($A54)-ROW($A$36)),0)="INCLUDED",OFFSET('Impact Inputs'!$J$6,3*(ROW($A54)-ROW($A$36)),0),"")</f>
        <v/>
      </c>
      <c r="C54" s="505" t="str">
        <f ca="1">IF((OFFSET('Impact Inputs'!$C$7,3*(ROW($A54)-ROW($A$36)),0))="EXCLUDED","",IF(AND(OFFSET('Impact Inputs'!$C$7,3*(ROW($A54)-ROW($A$36)),0)="INCLUDED",(OFFSET('Impact Inputs'!$H$7,3*(ROW($A54)-ROW($A$36)),0)="Government")),"Gov.","non-Gov."))</f>
        <v/>
      </c>
      <c r="D54" s="509" t="str">
        <f ca="1">IF(OFFSET('Impact Inputs'!$C$7,3*(ROW($A54)-ROW($A$36)),0)="INCLUDED",OFFSET('Impact Inputs'!$I$6,3*(ROW($A54)-ROW($A$36)),0),"")</f>
        <v/>
      </c>
      <c r="E54" s="507" t="str">
        <f ca="1">IF(OFFSET('Impact Inputs'!$C$7,3*(ROW($A54)-ROW($A$36)),0)="INCLUDED",OFFSET('Impact Inputs'!$D$6,3*(ROW($A54)-ROW($A$36)),0),"")</f>
        <v/>
      </c>
      <c r="F54" s="501" t="str">
        <f ca="1">Calculations!F289</f>
        <v>-</v>
      </c>
      <c r="G54" s="517">
        <f ca="1">Calculations!H289/'Primary Inputs'!$C$22</f>
        <v>0</v>
      </c>
      <c r="H54" s="517">
        <f ca="1">Calculations!I289/'Primary Inputs'!$C$22</f>
        <v>0</v>
      </c>
      <c r="I54" s="517">
        <f ca="1">Calculations!J289/'Primary Inputs'!$C$22</f>
        <v>0</v>
      </c>
      <c r="J54" s="518">
        <f ca="1">Calculations!K237/'Primary Inputs'!$C$22</f>
        <v>0</v>
      </c>
      <c r="K54" s="518">
        <f ca="1">Calculations!L237/'Primary Inputs'!$C$22</f>
        <v>0</v>
      </c>
      <c r="L54" s="518">
        <f ca="1">Calculations!M237/'Primary Inputs'!$C$22</f>
        <v>0</v>
      </c>
      <c r="M54" s="518">
        <f ca="1">Calculations!N237/'Primary Inputs'!$C$22</f>
        <v>0</v>
      </c>
      <c r="N54" s="518">
        <f ca="1">Calculations!O237/'Primary Inputs'!$C$22</f>
        <v>0</v>
      </c>
      <c r="O54" s="42"/>
      <c r="P54" s="42"/>
      <c r="Q54" s="42"/>
      <c r="R54" s="42"/>
      <c r="S54" s="42"/>
      <c r="T54" s="42"/>
      <c r="U54" s="42"/>
      <c r="V54" s="42"/>
      <c r="W54" s="498"/>
      <c r="X54" s="499">
        <f>K9</f>
        <v>0.05</v>
      </c>
      <c r="Y54" s="500" t="s">
        <v>908</v>
      </c>
      <c r="Z54" s="42"/>
      <c r="AA54" s="42"/>
      <c r="AB54" s="42"/>
      <c r="AC54" s="42"/>
      <c r="AD54" s="42"/>
      <c r="AE54" s="42"/>
      <c r="AF54" s="42"/>
      <c r="AG54" s="42"/>
      <c r="AH54" s="42"/>
      <c r="AI54" s="43"/>
      <c r="AJ54" s="43"/>
      <c r="AK54" s="43"/>
      <c r="AL54" s="43"/>
    </row>
    <row r="55" spans="1:38" s="26" customFormat="1" ht="25.5" customHeight="1">
      <c r="A55" s="510" t="str">
        <f ca="1">Calculations!E290</f>
        <v>Impact 20</v>
      </c>
      <c r="B55" s="511" t="str">
        <f ca="1">IF(OFFSET('Impact Inputs'!$C$7,3*(ROW($A55)-ROW($A$36)),0)="INCLUDED",OFFSET('Impact Inputs'!$J$6,3*(ROW($A55)-ROW($A$36)),0),"")</f>
        <v/>
      </c>
      <c r="C55" s="511" t="str">
        <f ca="1">IF((OFFSET('Impact Inputs'!$C$7,3*(ROW($A55)-ROW($A$36)),0))="EXCLUDED","",IF(AND(OFFSET('Impact Inputs'!$C$7,3*(ROW($A55)-ROW($A$36)),0)="INCLUDED",(OFFSET('Impact Inputs'!$H$7,3*(ROW($A55)-ROW($A$36)),0)="Government")),"Gov.","non-Gov."))</f>
        <v/>
      </c>
      <c r="D55" s="514" t="str">
        <f ca="1">IF(OFFSET('Impact Inputs'!$C$7,3*(ROW($A55)-ROW($A$36)),0)="INCLUDED",OFFSET('Impact Inputs'!$I$6,3*(ROW($A55)-ROW($A$36)),0),"")</f>
        <v/>
      </c>
      <c r="E55" s="512" t="str">
        <f ca="1">IF(OFFSET('Impact Inputs'!$C$7,3*(ROW($A55)-ROW($A$36)),0)="INCLUDED",OFFSET('Impact Inputs'!$D$6,3*(ROW($A55)-ROW($A$36)),0),"")</f>
        <v/>
      </c>
      <c r="F55" s="502" t="str">
        <f ca="1">Calculations!F290</f>
        <v>-</v>
      </c>
      <c r="G55" s="519">
        <f ca="1">Calculations!H290/'Primary Inputs'!$C$22</f>
        <v>0</v>
      </c>
      <c r="H55" s="519">
        <f ca="1">Calculations!I290/'Primary Inputs'!$C$22</f>
        <v>0</v>
      </c>
      <c r="I55" s="519">
        <f ca="1">Calculations!J290/'Primary Inputs'!$C$22</f>
        <v>0</v>
      </c>
      <c r="J55" s="520">
        <f ca="1">Calculations!K238/'Primary Inputs'!$C$22</f>
        <v>0</v>
      </c>
      <c r="K55" s="520">
        <f ca="1">Calculations!L238/'Primary Inputs'!$C$22</f>
        <v>0</v>
      </c>
      <c r="L55" s="520">
        <f ca="1">Calculations!M238/'Primary Inputs'!$C$22</f>
        <v>0</v>
      </c>
      <c r="M55" s="520">
        <f ca="1">Calculations!N238/'Primary Inputs'!$C$22</f>
        <v>0</v>
      </c>
      <c r="N55" s="520">
        <f ca="1">Calculations!O238/'Primary Inputs'!$C$22</f>
        <v>0</v>
      </c>
      <c r="O55" s="42"/>
      <c r="P55" s="42"/>
      <c r="Q55" s="42"/>
      <c r="R55" s="42"/>
      <c r="S55" s="42"/>
      <c r="T55" s="42"/>
      <c r="U55" s="42"/>
      <c r="V55" s="42"/>
      <c r="W55" s="42"/>
      <c r="X55" s="42"/>
      <c r="Y55" s="42"/>
      <c r="Z55" s="42"/>
      <c r="AA55" s="42"/>
      <c r="AB55" s="42"/>
      <c r="AC55" s="42"/>
      <c r="AD55" s="42"/>
      <c r="AE55" s="42"/>
      <c r="AF55" s="42"/>
      <c r="AG55" s="42"/>
      <c r="AH55" s="42"/>
      <c r="AI55" s="43"/>
      <c r="AJ55" s="43"/>
      <c r="AK55" s="43"/>
      <c r="AL55" s="43"/>
    </row>
    <row r="56" spans="1:38" s="26" customFormat="1" ht="25.5" customHeight="1">
      <c r="A56" s="503" t="str">
        <f ca="1">Calculations!E291</f>
        <v>Impact 21</v>
      </c>
      <c r="B56" s="505" t="str">
        <f ca="1">IF(OFFSET('Impact Inputs'!$C$7,3*(ROW($A56)-ROW($A$36)),0)="INCLUDED",OFFSET('Impact Inputs'!$J$6,3*(ROW($A56)-ROW($A$36)),0),"")</f>
        <v/>
      </c>
      <c r="C56" s="505" t="str">
        <f ca="1">IF((OFFSET('Impact Inputs'!$C$7,3*(ROW($A56)-ROW($A$36)),0))="EXCLUDED","",IF(AND(OFFSET('Impact Inputs'!$C$7,3*(ROW($A56)-ROW($A$36)),0)="INCLUDED",(OFFSET('Impact Inputs'!$H$7,3*(ROW($A56)-ROW($A$36)),0)="Government")),"Gov.","non-Gov."))</f>
        <v/>
      </c>
      <c r="D56" s="509" t="str">
        <f ca="1">IF(OFFSET('Impact Inputs'!$C$7,3*(ROW($A56)-ROW($A$36)),0)="INCLUDED",OFFSET('Impact Inputs'!$I$6,3*(ROW($A56)-ROW($A$36)),0),"")</f>
        <v/>
      </c>
      <c r="E56" s="507" t="str">
        <f ca="1">IF(OFFSET('Impact Inputs'!$C$7,3*(ROW($A56)-ROW($A$36)),0)="INCLUDED",OFFSET('Impact Inputs'!$D$6,3*(ROW($A56)-ROW($A$36)),0),"")</f>
        <v/>
      </c>
      <c r="F56" s="501" t="str">
        <f ca="1">Calculations!F291</f>
        <v>-</v>
      </c>
      <c r="G56" s="517">
        <f ca="1">Calculations!H291/'Primary Inputs'!$C$22</f>
        <v>0</v>
      </c>
      <c r="H56" s="517">
        <f ca="1">Calculations!I291/'Primary Inputs'!$C$22</f>
        <v>0</v>
      </c>
      <c r="I56" s="517">
        <f ca="1">Calculations!J291/'Primary Inputs'!$C$22</f>
        <v>0</v>
      </c>
      <c r="J56" s="518">
        <f ca="1">Calculations!K239/'Primary Inputs'!$C$22</f>
        <v>0</v>
      </c>
      <c r="K56" s="518">
        <f ca="1">Calculations!L239/'Primary Inputs'!$C$22</f>
        <v>0</v>
      </c>
      <c r="L56" s="518">
        <f ca="1">Calculations!M239/'Primary Inputs'!$C$22</f>
        <v>0</v>
      </c>
      <c r="M56" s="518">
        <f ca="1">Calculations!N239/'Primary Inputs'!$C$22</f>
        <v>0</v>
      </c>
      <c r="N56" s="518">
        <f ca="1">Calculations!O239/'Primary Inputs'!$C$22</f>
        <v>0</v>
      </c>
      <c r="O56" s="42"/>
      <c r="P56" s="42"/>
      <c r="Q56" s="42"/>
      <c r="R56" s="42"/>
      <c r="S56" s="42"/>
      <c r="T56" s="42"/>
      <c r="U56" s="42"/>
      <c r="V56" s="42"/>
      <c r="W56" s="42"/>
      <c r="X56" s="42"/>
      <c r="Y56" s="42"/>
      <c r="Z56" s="42"/>
      <c r="AA56" s="42"/>
      <c r="AB56" s="42"/>
      <c r="AC56" s="42"/>
      <c r="AD56" s="42"/>
      <c r="AE56" s="42"/>
      <c r="AF56" s="42"/>
      <c r="AG56" s="42"/>
      <c r="AH56" s="42"/>
      <c r="AI56" s="43"/>
      <c r="AJ56" s="43"/>
      <c r="AK56" s="43"/>
      <c r="AL56" s="43"/>
    </row>
    <row r="57" spans="1:38" s="26" customFormat="1" ht="25.5" customHeight="1">
      <c r="A57" s="503" t="str">
        <f ca="1">Calculations!E292</f>
        <v>Impact 22</v>
      </c>
      <c r="B57" s="505" t="str">
        <f ca="1">IF(OFFSET('Impact Inputs'!$C$7,3*(ROW($A57)-ROW($A$36)),0)="INCLUDED",OFFSET('Impact Inputs'!$J$6,3*(ROW($A57)-ROW($A$36)),0),"")</f>
        <v/>
      </c>
      <c r="C57" s="505" t="str">
        <f ca="1">IF((OFFSET('Impact Inputs'!$C$7,3*(ROW($A57)-ROW($A$36)),0))="EXCLUDED","",IF(AND(OFFSET('Impact Inputs'!$C$7,3*(ROW($A57)-ROW($A$36)),0)="INCLUDED",(OFFSET('Impact Inputs'!$H$7,3*(ROW($A57)-ROW($A$36)),0)="Government")),"Gov.","non-Gov."))</f>
        <v/>
      </c>
      <c r="D57" s="509" t="str">
        <f ca="1">IF(OFFSET('Impact Inputs'!$C$7,3*(ROW($A57)-ROW($A$36)),0)="INCLUDED",OFFSET('Impact Inputs'!$I$6,3*(ROW($A57)-ROW($A$36)),0),"")</f>
        <v/>
      </c>
      <c r="E57" s="507" t="str">
        <f ca="1">IF(OFFSET('Impact Inputs'!$C$7,3*(ROW($A57)-ROW($A$36)),0)="INCLUDED",OFFSET('Impact Inputs'!$D$6,3*(ROW($A57)-ROW($A$36)),0),"")</f>
        <v/>
      </c>
      <c r="F57" s="501" t="str">
        <f ca="1">Calculations!F292</f>
        <v>-</v>
      </c>
      <c r="G57" s="517">
        <f ca="1">Calculations!H292/'Primary Inputs'!$C$22</f>
        <v>0</v>
      </c>
      <c r="H57" s="517">
        <f ca="1">Calculations!I292/'Primary Inputs'!$C$22</f>
        <v>0</v>
      </c>
      <c r="I57" s="517">
        <f ca="1">Calculations!J292/'Primary Inputs'!$C$22</f>
        <v>0</v>
      </c>
      <c r="J57" s="518">
        <f ca="1">Calculations!K240/'Primary Inputs'!$C$22</f>
        <v>0</v>
      </c>
      <c r="K57" s="518">
        <f ca="1">Calculations!L240/'Primary Inputs'!$C$22</f>
        <v>0</v>
      </c>
      <c r="L57" s="518">
        <f ca="1">Calculations!M240/'Primary Inputs'!$C$22</f>
        <v>0</v>
      </c>
      <c r="M57" s="518">
        <f ca="1">Calculations!N240/'Primary Inputs'!$C$22</f>
        <v>0</v>
      </c>
      <c r="N57" s="518">
        <f ca="1">Calculations!O240/'Primary Inputs'!$C$22</f>
        <v>0</v>
      </c>
      <c r="O57" s="42"/>
      <c r="P57" s="42"/>
      <c r="Q57" s="42"/>
      <c r="R57" s="42"/>
      <c r="S57" s="42"/>
      <c r="T57" s="42"/>
      <c r="U57" s="42"/>
      <c r="V57" s="42"/>
      <c r="W57" s="42"/>
      <c r="X57" s="42"/>
      <c r="Y57" s="42"/>
      <c r="Z57" s="42"/>
      <c r="AA57" s="42"/>
      <c r="AB57" s="42"/>
      <c r="AC57" s="42"/>
      <c r="AD57" s="42"/>
      <c r="AE57" s="42"/>
      <c r="AF57" s="42"/>
      <c r="AG57" s="42"/>
      <c r="AH57" s="42"/>
      <c r="AI57" s="43"/>
      <c r="AJ57" s="43"/>
      <c r="AK57" s="43"/>
      <c r="AL57" s="43"/>
    </row>
    <row r="58" spans="1:38" s="26" customFormat="1" ht="25.5" customHeight="1">
      <c r="A58" s="503" t="str">
        <f ca="1">Calculations!E293</f>
        <v>Impact 23</v>
      </c>
      <c r="B58" s="505" t="str">
        <f ca="1">IF(OFFSET('Impact Inputs'!$C$7,3*(ROW($A58)-ROW($A$36)),0)="INCLUDED",OFFSET('Impact Inputs'!$J$6,3*(ROW($A58)-ROW($A$36)),0),"")</f>
        <v/>
      </c>
      <c r="C58" s="505" t="str">
        <f ca="1">IF((OFFSET('Impact Inputs'!$C$7,3*(ROW($A58)-ROW($A$36)),0))="EXCLUDED","",IF(AND(OFFSET('Impact Inputs'!$C$7,3*(ROW($A58)-ROW($A$36)),0)="INCLUDED",(OFFSET('Impact Inputs'!$H$7,3*(ROW($A58)-ROW($A$36)),0)="Government")),"Gov.","non-Gov."))</f>
        <v/>
      </c>
      <c r="D58" s="509" t="str">
        <f ca="1">IF(OFFSET('Impact Inputs'!$C$7,3*(ROW($A58)-ROW($A$36)),0)="INCLUDED",OFFSET('Impact Inputs'!$I$6,3*(ROW($A58)-ROW($A$36)),0),"")</f>
        <v/>
      </c>
      <c r="E58" s="507" t="str">
        <f ca="1">IF(OFFSET('Impact Inputs'!$C$7,3*(ROW($A58)-ROW($A$36)),0)="INCLUDED",OFFSET('Impact Inputs'!$D$6,3*(ROW($A58)-ROW($A$36)),0),"")</f>
        <v/>
      </c>
      <c r="F58" s="501" t="str">
        <f ca="1">Calculations!F293</f>
        <v>-</v>
      </c>
      <c r="G58" s="517">
        <f ca="1">Calculations!H293/'Primary Inputs'!$C$22</f>
        <v>0</v>
      </c>
      <c r="H58" s="517">
        <f ca="1">Calculations!I293/'Primary Inputs'!$C$22</f>
        <v>0</v>
      </c>
      <c r="I58" s="517">
        <f ca="1">Calculations!J293/'Primary Inputs'!$C$22</f>
        <v>0</v>
      </c>
      <c r="J58" s="518">
        <f ca="1">Calculations!K241/'Primary Inputs'!$C$22</f>
        <v>0</v>
      </c>
      <c r="K58" s="518">
        <f ca="1">Calculations!L241/'Primary Inputs'!$C$22</f>
        <v>0</v>
      </c>
      <c r="L58" s="518">
        <f ca="1">Calculations!M241/'Primary Inputs'!$C$22</f>
        <v>0</v>
      </c>
      <c r="M58" s="518">
        <f ca="1">Calculations!N241/'Primary Inputs'!$C$22</f>
        <v>0</v>
      </c>
      <c r="N58" s="518">
        <f ca="1">Calculations!O241/'Primary Inputs'!$C$22</f>
        <v>0</v>
      </c>
      <c r="O58" s="42"/>
      <c r="P58" s="42"/>
      <c r="Q58" s="42"/>
      <c r="R58" s="42"/>
      <c r="S58" s="42"/>
      <c r="T58" s="42"/>
      <c r="U58" s="42"/>
      <c r="V58" s="42"/>
      <c r="W58" s="42"/>
      <c r="X58" s="42"/>
      <c r="Y58" s="42"/>
      <c r="Z58" s="42"/>
      <c r="AA58" s="42"/>
      <c r="AB58" s="42"/>
      <c r="AC58" s="42"/>
      <c r="AD58" s="42"/>
      <c r="AE58" s="42"/>
      <c r="AF58" s="42"/>
      <c r="AG58" s="42"/>
      <c r="AH58" s="42"/>
      <c r="AI58" s="43"/>
      <c r="AJ58" s="43"/>
      <c r="AK58" s="43"/>
      <c r="AL58" s="43"/>
    </row>
    <row r="59" spans="1:38" s="26" customFormat="1" ht="25.5" customHeight="1">
      <c r="A59" s="503" t="str">
        <f ca="1">Calculations!E294</f>
        <v>Impact 24</v>
      </c>
      <c r="B59" s="505" t="str">
        <f ca="1">IF(OFFSET('Impact Inputs'!$C$7,3*(ROW($A59)-ROW($A$36)),0)="INCLUDED",OFFSET('Impact Inputs'!$J$6,3*(ROW($A59)-ROW($A$36)),0),"")</f>
        <v/>
      </c>
      <c r="C59" s="505" t="str">
        <f ca="1">IF((OFFSET('Impact Inputs'!$C$7,3*(ROW($A59)-ROW($A$36)),0))="EXCLUDED","",IF(AND(OFFSET('Impact Inputs'!$C$7,3*(ROW($A59)-ROW($A$36)),0)="INCLUDED",(OFFSET('Impact Inputs'!$H$7,3*(ROW($A59)-ROW($A$36)),0)="Government")),"Gov.","non-Gov."))</f>
        <v/>
      </c>
      <c r="D59" s="509" t="str">
        <f ca="1">IF(OFFSET('Impact Inputs'!$C$7,3*(ROW($A59)-ROW($A$36)),0)="INCLUDED",OFFSET('Impact Inputs'!$I$6,3*(ROW($A59)-ROW($A$36)),0),"")</f>
        <v/>
      </c>
      <c r="E59" s="507" t="str">
        <f ca="1">IF(OFFSET('Impact Inputs'!$C$7,3*(ROW($A59)-ROW($A$36)),0)="INCLUDED",OFFSET('Impact Inputs'!$D$6,3*(ROW($A59)-ROW($A$36)),0),"")</f>
        <v/>
      </c>
      <c r="F59" s="501" t="str">
        <f ca="1">Calculations!F294</f>
        <v>-</v>
      </c>
      <c r="G59" s="517">
        <f ca="1">Calculations!H294/'Primary Inputs'!$C$22</f>
        <v>0</v>
      </c>
      <c r="H59" s="517">
        <f ca="1">Calculations!I294/'Primary Inputs'!$C$22</f>
        <v>0</v>
      </c>
      <c r="I59" s="517">
        <f ca="1">Calculations!J294/'Primary Inputs'!$C$22</f>
        <v>0</v>
      </c>
      <c r="J59" s="518">
        <f ca="1">Calculations!K242/'Primary Inputs'!$C$22</f>
        <v>0</v>
      </c>
      <c r="K59" s="518">
        <f ca="1">Calculations!L242/'Primary Inputs'!$C$22</f>
        <v>0</v>
      </c>
      <c r="L59" s="518">
        <f ca="1">Calculations!M242/'Primary Inputs'!$C$22</f>
        <v>0</v>
      </c>
      <c r="M59" s="518">
        <f ca="1">Calculations!N242/'Primary Inputs'!$C$22</f>
        <v>0</v>
      </c>
      <c r="N59" s="518">
        <f ca="1">Calculations!O242/'Primary Inputs'!$C$22</f>
        <v>0</v>
      </c>
      <c r="O59" s="42"/>
      <c r="P59" s="42"/>
      <c r="Q59" s="42"/>
      <c r="R59" s="42"/>
      <c r="S59" s="42"/>
      <c r="T59" s="42"/>
      <c r="U59" s="42"/>
      <c r="V59" s="42"/>
      <c r="W59" s="42"/>
      <c r="X59" s="42"/>
      <c r="Y59" s="42"/>
      <c r="Z59" s="42"/>
      <c r="AA59" s="42"/>
      <c r="AB59" s="42"/>
      <c r="AC59" s="42"/>
      <c r="AD59" s="42"/>
      <c r="AE59" s="42"/>
      <c r="AF59" s="42"/>
      <c r="AG59" s="42"/>
      <c r="AH59" s="42"/>
      <c r="AI59" s="43"/>
      <c r="AJ59" s="43"/>
      <c r="AK59" s="43"/>
      <c r="AL59" s="43"/>
    </row>
    <row r="60" spans="1:38" s="26" customFormat="1" ht="25.5" customHeight="1">
      <c r="A60" s="510" t="str">
        <f ca="1">Calculations!E295</f>
        <v>Impact 25</v>
      </c>
      <c r="B60" s="511" t="str">
        <f ca="1">IF(OFFSET('Impact Inputs'!$C$7,3*(ROW($A60)-ROW($A$36)),0)="INCLUDED",OFFSET('Impact Inputs'!$J$6,3*(ROW($A60)-ROW($A$36)),0),"")</f>
        <v/>
      </c>
      <c r="C60" s="511" t="str">
        <f ca="1">IF((OFFSET('Impact Inputs'!$C$7,3*(ROW($A60)-ROW($A$36)),0))="EXCLUDED","",IF(AND(OFFSET('Impact Inputs'!$C$7,3*(ROW($A60)-ROW($A$36)),0)="INCLUDED",(OFFSET('Impact Inputs'!$H$7,3*(ROW($A60)-ROW($A$36)),0)="Government")),"Gov.","non-Gov."))</f>
        <v/>
      </c>
      <c r="D60" s="514" t="str">
        <f ca="1">IF(OFFSET('Impact Inputs'!$C$7,3*(ROW($A60)-ROW($A$36)),0)="INCLUDED",OFFSET('Impact Inputs'!$I$6,3*(ROW($A60)-ROW($A$36)),0),"")</f>
        <v/>
      </c>
      <c r="E60" s="512" t="str">
        <f ca="1">IF(OFFSET('Impact Inputs'!$C$7,3*(ROW($A60)-ROW($A$36)),0)="INCLUDED",OFFSET('Impact Inputs'!$D$6,3*(ROW($A60)-ROW($A$36)),0),"")</f>
        <v/>
      </c>
      <c r="F60" s="502" t="str">
        <f ca="1">Calculations!F295</f>
        <v>-</v>
      </c>
      <c r="G60" s="519">
        <f ca="1">Calculations!H295/'Primary Inputs'!$C$22</f>
        <v>0</v>
      </c>
      <c r="H60" s="519">
        <f ca="1">Calculations!I295/'Primary Inputs'!$C$22</f>
        <v>0</v>
      </c>
      <c r="I60" s="519">
        <f ca="1">Calculations!J295/'Primary Inputs'!$C$22</f>
        <v>0</v>
      </c>
      <c r="J60" s="520">
        <f ca="1">Calculations!K243/'Primary Inputs'!$C$22</f>
        <v>0</v>
      </c>
      <c r="K60" s="520">
        <f ca="1">Calculations!L243/'Primary Inputs'!$C$22</f>
        <v>0</v>
      </c>
      <c r="L60" s="520">
        <f ca="1">Calculations!M243/'Primary Inputs'!$C$22</f>
        <v>0</v>
      </c>
      <c r="M60" s="520">
        <f ca="1">Calculations!N243/'Primary Inputs'!$C$22</f>
        <v>0</v>
      </c>
      <c r="N60" s="520">
        <f ca="1">Calculations!O243/'Primary Inputs'!$C$22</f>
        <v>0</v>
      </c>
      <c r="O60" s="42"/>
      <c r="P60" s="42"/>
      <c r="Q60" s="42"/>
      <c r="R60" s="42"/>
      <c r="S60" s="42"/>
      <c r="T60" s="42"/>
      <c r="U60" s="42"/>
      <c r="V60" s="42"/>
      <c r="W60" s="42"/>
      <c r="X60" s="42"/>
      <c r="Y60" s="42"/>
      <c r="Z60" s="42"/>
      <c r="AA60" s="42"/>
      <c r="AB60" s="42"/>
      <c r="AC60" s="42"/>
      <c r="AD60" s="42"/>
      <c r="AE60" s="42"/>
      <c r="AF60" s="42"/>
      <c r="AG60" s="42"/>
      <c r="AH60" s="42"/>
      <c r="AI60" s="43"/>
      <c r="AJ60" s="43"/>
      <c r="AK60" s="43"/>
      <c r="AL60" s="43"/>
    </row>
    <row r="61" spans="1:38" s="26" customFormat="1" ht="25.5" customHeight="1">
      <c r="A61" s="503" t="str">
        <f ca="1">Calculations!E296</f>
        <v>Impact 26</v>
      </c>
      <c r="B61" s="505" t="str">
        <f ca="1">IF(OFFSET('Impact Inputs'!$C$7,3*(ROW($A61)-ROW($A$36)),0)="INCLUDED",OFFSET('Impact Inputs'!$J$6,3*(ROW($A61)-ROW($A$36)),0),"")</f>
        <v/>
      </c>
      <c r="C61" s="505" t="str">
        <f ca="1">IF((OFFSET('Impact Inputs'!$C$7,3*(ROW($A61)-ROW($A$36)),0))="EXCLUDED","",IF(AND(OFFSET('Impact Inputs'!$C$7,3*(ROW($A61)-ROW($A$36)),0)="INCLUDED",(OFFSET('Impact Inputs'!$H$7,3*(ROW($A61)-ROW($A$36)),0)="Government")),"Gov.","non-Gov."))</f>
        <v/>
      </c>
      <c r="D61" s="509" t="str">
        <f ca="1">IF(OFFSET('Impact Inputs'!$C$7,3*(ROW($A61)-ROW($A$36)),0)="INCLUDED",OFFSET('Impact Inputs'!$I$6,3*(ROW($A61)-ROW($A$36)),0),"")</f>
        <v/>
      </c>
      <c r="E61" s="507" t="str">
        <f ca="1">IF(OFFSET('Impact Inputs'!$C$7,3*(ROW($A61)-ROW($A$36)),0)="INCLUDED",OFFSET('Impact Inputs'!$D$6,3*(ROW($A61)-ROW($A$36)),0),"")</f>
        <v/>
      </c>
      <c r="F61" s="501" t="str">
        <f ca="1">Calculations!F296</f>
        <v>-</v>
      </c>
      <c r="G61" s="517">
        <f ca="1">Calculations!H296/'Primary Inputs'!$C$22</f>
        <v>0</v>
      </c>
      <c r="H61" s="517">
        <f ca="1">Calculations!I296/'Primary Inputs'!$C$22</f>
        <v>0</v>
      </c>
      <c r="I61" s="517">
        <f ca="1">Calculations!J296/'Primary Inputs'!$C$22</f>
        <v>0</v>
      </c>
      <c r="J61" s="518">
        <f ca="1">Calculations!K244/'Primary Inputs'!$C$22</f>
        <v>0</v>
      </c>
      <c r="K61" s="518">
        <f ca="1">Calculations!L244/'Primary Inputs'!$C$22</f>
        <v>0</v>
      </c>
      <c r="L61" s="518">
        <f ca="1">Calculations!M244/'Primary Inputs'!$C$22</f>
        <v>0</v>
      </c>
      <c r="M61" s="518">
        <f ca="1">Calculations!N244/'Primary Inputs'!$C$22</f>
        <v>0</v>
      </c>
      <c r="N61" s="518">
        <f ca="1">Calculations!O244/'Primary Inputs'!$C$22</f>
        <v>0</v>
      </c>
      <c r="O61" s="42"/>
      <c r="P61" s="42"/>
      <c r="Q61" s="42"/>
      <c r="R61" s="42"/>
      <c r="S61" s="42"/>
      <c r="T61" s="42"/>
      <c r="U61" s="42"/>
      <c r="V61" s="42"/>
      <c r="W61" s="42"/>
      <c r="X61" s="42"/>
      <c r="Y61" s="42"/>
      <c r="Z61" s="42"/>
      <c r="AA61" s="42"/>
      <c r="AB61" s="42"/>
      <c r="AC61" s="42"/>
      <c r="AD61" s="42"/>
      <c r="AE61" s="42"/>
      <c r="AF61" s="42"/>
      <c r="AG61" s="42"/>
      <c r="AH61" s="42"/>
      <c r="AI61" s="43"/>
      <c r="AJ61" s="43"/>
      <c r="AK61" s="43"/>
      <c r="AL61" s="43"/>
    </row>
    <row r="62" spans="1:38" s="26" customFormat="1" ht="25.5" customHeight="1">
      <c r="A62" s="503" t="str">
        <f ca="1">Calculations!E297</f>
        <v>Impact 27</v>
      </c>
      <c r="B62" s="505" t="str">
        <f ca="1">IF(OFFSET('Impact Inputs'!$C$7,3*(ROW($A62)-ROW($A$36)),0)="INCLUDED",OFFSET('Impact Inputs'!$J$6,3*(ROW($A62)-ROW($A$36)),0),"")</f>
        <v/>
      </c>
      <c r="C62" s="505" t="str">
        <f ca="1">IF((OFFSET('Impact Inputs'!$C$7,3*(ROW($A62)-ROW($A$36)),0))="EXCLUDED","",IF(AND(OFFSET('Impact Inputs'!$C$7,3*(ROW($A62)-ROW($A$36)),0)="INCLUDED",(OFFSET('Impact Inputs'!$H$7,3*(ROW($A62)-ROW($A$36)),0)="Government")),"Gov.","non-Gov."))</f>
        <v/>
      </c>
      <c r="D62" s="509" t="str">
        <f ca="1">IF(OFFSET('Impact Inputs'!$C$7,3*(ROW($A62)-ROW($A$36)),0)="INCLUDED",OFFSET('Impact Inputs'!$I$6,3*(ROW($A62)-ROW($A$36)),0),"")</f>
        <v/>
      </c>
      <c r="E62" s="507" t="str">
        <f ca="1">IF(OFFSET('Impact Inputs'!$C$7,3*(ROW($A62)-ROW($A$36)),0)="INCLUDED",OFFSET('Impact Inputs'!$D$6,3*(ROW($A62)-ROW($A$36)),0),"")</f>
        <v/>
      </c>
      <c r="F62" s="501" t="str">
        <f ca="1">Calculations!F297</f>
        <v>-</v>
      </c>
      <c r="G62" s="517">
        <f ca="1">Calculations!H297/'Primary Inputs'!$C$22</f>
        <v>0</v>
      </c>
      <c r="H62" s="517">
        <f ca="1">Calculations!I297/'Primary Inputs'!$C$22</f>
        <v>0</v>
      </c>
      <c r="I62" s="517">
        <f ca="1">Calculations!J297/'Primary Inputs'!$C$22</f>
        <v>0</v>
      </c>
      <c r="J62" s="518">
        <f ca="1">Calculations!K245/'Primary Inputs'!$C$22</f>
        <v>0</v>
      </c>
      <c r="K62" s="518">
        <f ca="1">Calculations!L245/'Primary Inputs'!$C$22</f>
        <v>0</v>
      </c>
      <c r="L62" s="518">
        <f ca="1">Calculations!M245/'Primary Inputs'!$C$22</f>
        <v>0</v>
      </c>
      <c r="M62" s="518">
        <f ca="1">Calculations!N245/'Primary Inputs'!$C$22</f>
        <v>0</v>
      </c>
      <c r="N62" s="518">
        <f ca="1">Calculations!O245/'Primary Inputs'!$C$22</f>
        <v>0</v>
      </c>
      <c r="O62" s="42"/>
      <c r="P62" s="42"/>
      <c r="Q62" s="42"/>
      <c r="R62" s="42"/>
      <c r="S62" s="42"/>
      <c r="T62" s="42"/>
      <c r="U62" s="42"/>
      <c r="V62" s="42"/>
      <c r="W62" s="42"/>
      <c r="X62" s="42"/>
      <c r="Y62" s="42"/>
      <c r="Z62" s="42"/>
      <c r="AA62" s="42"/>
      <c r="AB62" s="42"/>
      <c r="AC62" s="42"/>
      <c r="AD62" s="42"/>
      <c r="AE62" s="42"/>
      <c r="AF62" s="42"/>
      <c r="AG62" s="42"/>
      <c r="AH62" s="42"/>
      <c r="AI62" s="43"/>
      <c r="AJ62" s="43"/>
      <c r="AK62" s="43"/>
      <c r="AL62" s="43"/>
    </row>
    <row r="63" spans="1:38" s="26" customFormat="1" ht="25.5" customHeight="1">
      <c r="A63" s="503" t="str">
        <f ca="1">Calculations!E298</f>
        <v>Impact 28</v>
      </c>
      <c r="B63" s="505" t="str">
        <f ca="1">IF(OFFSET('Impact Inputs'!$C$7,3*(ROW($A63)-ROW($A$36)),0)="INCLUDED",OFFSET('Impact Inputs'!$J$6,3*(ROW($A63)-ROW($A$36)),0),"")</f>
        <v/>
      </c>
      <c r="C63" s="505" t="str">
        <f ca="1">IF((OFFSET('Impact Inputs'!$C$7,3*(ROW($A63)-ROW($A$36)),0))="EXCLUDED","",IF(AND(OFFSET('Impact Inputs'!$C$7,3*(ROW($A63)-ROW($A$36)),0)="INCLUDED",(OFFSET('Impact Inputs'!$H$7,3*(ROW($A63)-ROW($A$36)),0)="Government")),"Gov.","non-Gov."))</f>
        <v/>
      </c>
      <c r="D63" s="509" t="str">
        <f ca="1">IF(OFFSET('Impact Inputs'!$C$7,3*(ROW($A63)-ROW($A$36)),0)="INCLUDED",OFFSET('Impact Inputs'!$I$6,3*(ROW($A63)-ROW($A$36)),0),"")</f>
        <v/>
      </c>
      <c r="E63" s="507" t="str">
        <f ca="1">IF(OFFSET('Impact Inputs'!$C$7,3*(ROW($A63)-ROW($A$36)),0)="INCLUDED",OFFSET('Impact Inputs'!$D$6,3*(ROW($A63)-ROW($A$36)),0),"")</f>
        <v/>
      </c>
      <c r="F63" s="501" t="str">
        <f ca="1">Calculations!F298</f>
        <v>-</v>
      </c>
      <c r="G63" s="517">
        <f ca="1">Calculations!H298/'Primary Inputs'!$C$22</f>
        <v>0</v>
      </c>
      <c r="H63" s="517">
        <f ca="1">Calculations!I298/'Primary Inputs'!$C$22</f>
        <v>0</v>
      </c>
      <c r="I63" s="517">
        <f ca="1">Calculations!J298/'Primary Inputs'!$C$22</f>
        <v>0</v>
      </c>
      <c r="J63" s="518">
        <f ca="1">Calculations!K246/'Primary Inputs'!$C$22</f>
        <v>0</v>
      </c>
      <c r="K63" s="518">
        <f ca="1">Calculations!L246/'Primary Inputs'!$C$22</f>
        <v>0</v>
      </c>
      <c r="L63" s="518">
        <f ca="1">Calculations!M246/'Primary Inputs'!$C$22</f>
        <v>0</v>
      </c>
      <c r="M63" s="518">
        <f ca="1">Calculations!N246/'Primary Inputs'!$C$22</f>
        <v>0</v>
      </c>
      <c r="N63" s="518">
        <f ca="1">Calculations!O246/'Primary Inputs'!$C$22</f>
        <v>0</v>
      </c>
      <c r="O63" s="42"/>
      <c r="P63" s="42"/>
      <c r="Q63" s="42"/>
      <c r="R63" s="42"/>
      <c r="S63" s="42"/>
      <c r="T63" s="42"/>
      <c r="U63" s="42"/>
      <c r="V63" s="42"/>
      <c r="W63" s="42"/>
      <c r="X63" s="42"/>
      <c r="Y63" s="42"/>
      <c r="Z63" s="42"/>
      <c r="AA63" s="42"/>
      <c r="AB63" s="42"/>
      <c r="AC63" s="42"/>
      <c r="AD63" s="42"/>
      <c r="AE63" s="42"/>
      <c r="AF63" s="42"/>
      <c r="AG63" s="42"/>
      <c r="AH63" s="42"/>
      <c r="AI63" s="43"/>
      <c r="AJ63" s="43"/>
      <c r="AK63" s="43"/>
      <c r="AL63" s="43"/>
    </row>
    <row r="64" spans="1:38" s="26" customFormat="1" ht="25.5" customHeight="1">
      <c r="A64" s="503" t="str">
        <f ca="1">Calculations!E299</f>
        <v>Impact 29</v>
      </c>
      <c r="B64" s="505" t="str">
        <f ca="1">IF(OFFSET('Impact Inputs'!$C$7,3*(ROW($A64)-ROW($A$36)),0)="INCLUDED",OFFSET('Impact Inputs'!$J$6,3*(ROW($A64)-ROW($A$36)),0),"")</f>
        <v/>
      </c>
      <c r="C64" s="505" t="str">
        <f ca="1">IF((OFFSET('Impact Inputs'!$C$7,3*(ROW($A64)-ROW($A$36)),0))="EXCLUDED","",IF(AND(OFFSET('Impact Inputs'!$C$7,3*(ROW($A64)-ROW($A$36)),0)="INCLUDED",(OFFSET('Impact Inputs'!$H$7,3*(ROW($A64)-ROW($A$36)),0)="Government")),"Gov.","non-Gov."))</f>
        <v/>
      </c>
      <c r="D64" s="509" t="str">
        <f ca="1">IF(OFFSET('Impact Inputs'!$C$7,3*(ROW($A64)-ROW($A$36)),0)="INCLUDED",OFFSET('Impact Inputs'!$I$6,3*(ROW($A64)-ROW($A$36)),0),"")</f>
        <v/>
      </c>
      <c r="E64" s="507" t="str">
        <f ca="1">IF(OFFSET('Impact Inputs'!$C$7,3*(ROW($A64)-ROW($A$36)),0)="INCLUDED",OFFSET('Impact Inputs'!$D$6,3*(ROW($A64)-ROW($A$36)),0),"")</f>
        <v/>
      </c>
      <c r="F64" s="501" t="str">
        <f ca="1">Calculations!F299</f>
        <v>-</v>
      </c>
      <c r="G64" s="517">
        <f ca="1">Calculations!H299/'Primary Inputs'!$C$22</f>
        <v>0</v>
      </c>
      <c r="H64" s="517">
        <f ca="1">Calculations!I299/'Primary Inputs'!$C$22</f>
        <v>0</v>
      </c>
      <c r="I64" s="517">
        <f ca="1">Calculations!J299/'Primary Inputs'!$C$22</f>
        <v>0</v>
      </c>
      <c r="J64" s="518">
        <f ca="1">Calculations!K247/'Primary Inputs'!$C$22</f>
        <v>0</v>
      </c>
      <c r="K64" s="518">
        <f ca="1">Calculations!L247/'Primary Inputs'!$C$22</f>
        <v>0</v>
      </c>
      <c r="L64" s="518">
        <f ca="1">Calculations!M247/'Primary Inputs'!$C$22</f>
        <v>0</v>
      </c>
      <c r="M64" s="518">
        <f ca="1">Calculations!N247/'Primary Inputs'!$C$22</f>
        <v>0</v>
      </c>
      <c r="N64" s="518">
        <f ca="1">Calculations!O247/'Primary Inputs'!$C$22</f>
        <v>0</v>
      </c>
      <c r="O64" s="42"/>
      <c r="P64" s="42"/>
      <c r="Q64" s="42"/>
      <c r="R64" s="42"/>
      <c r="S64" s="42"/>
      <c r="T64" s="42"/>
      <c r="U64" s="42"/>
      <c r="V64" s="42"/>
      <c r="W64" s="42"/>
      <c r="X64" s="42"/>
      <c r="Y64" s="42"/>
      <c r="Z64" s="42"/>
      <c r="AA64" s="42"/>
      <c r="AB64" s="42"/>
      <c r="AC64" s="42"/>
      <c r="AD64" s="42"/>
      <c r="AE64" s="42"/>
      <c r="AF64" s="42"/>
      <c r="AG64" s="42"/>
      <c r="AH64" s="42"/>
      <c r="AI64" s="43"/>
      <c r="AJ64" s="43"/>
      <c r="AK64" s="43"/>
      <c r="AL64" s="43"/>
    </row>
    <row r="65" spans="1:38" s="26" customFormat="1" ht="25.5" customHeight="1">
      <c r="A65" s="510" t="str">
        <f ca="1">Calculations!E300</f>
        <v>Impact 30</v>
      </c>
      <c r="B65" s="511" t="str">
        <f ca="1">IF(OFFSET('Impact Inputs'!$C$7,3*(ROW($A65)-ROW($A$36)),0)="INCLUDED",OFFSET('Impact Inputs'!$J$6,3*(ROW($A65)-ROW($A$36)),0),"")</f>
        <v/>
      </c>
      <c r="C65" s="511" t="str">
        <f ca="1">IF((OFFSET('Impact Inputs'!$C$7,3*(ROW($A65)-ROW($A$36)),0))="EXCLUDED","",IF(AND(OFFSET('Impact Inputs'!$C$7,3*(ROW($A65)-ROW($A$36)),0)="INCLUDED",(OFFSET('Impact Inputs'!$H$7,3*(ROW($A65)-ROW($A$36)),0)="Government")),"Gov.","non-Gov."))</f>
        <v/>
      </c>
      <c r="D65" s="514" t="str">
        <f ca="1">IF(OFFSET('Impact Inputs'!$C$7,3*(ROW($A65)-ROW($A$36)),0)="INCLUDED",OFFSET('Impact Inputs'!$I$6,3*(ROW($A65)-ROW($A$36)),0),"")</f>
        <v/>
      </c>
      <c r="E65" s="512" t="str">
        <f ca="1">IF(OFFSET('Impact Inputs'!$C$7,3*(ROW($A65)-ROW($A$36)),0)="INCLUDED",OFFSET('Impact Inputs'!$D$6,3*(ROW($A65)-ROW($A$36)),0),"")</f>
        <v/>
      </c>
      <c r="F65" s="502" t="str">
        <f ca="1">Calculations!F300</f>
        <v>-</v>
      </c>
      <c r="G65" s="519">
        <f ca="1">Calculations!H300/'Primary Inputs'!$C$22</f>
        <v>0</v>
      </c>
      <c r="H65" s="519">
        <f ca="1">Calculations!I300/'Primary Inputs'!$C$22</f>
        <v>0</v>
      </c>
      <c r="I65" s="519">
        <f ca="1">Calculations!J300/'Primary Inputs'!$C$22</f>
        <v>0</v>
      </c>
      <c r="J65" s="520">
        <f ca="1">Calculations!K248/'Primary Inputs'!$C$22</f>
        <v>0</v>
      </c>
      <c r="K65" s="520">
        <f ca="1">Calculations!L248/'Primary Inputs'!$C$22</f>
        <v>0</v>
      </c>
      <c r="L65" s="520">
        <f ca="1">Calculations!M248/'Primary Inputs'!$C$22</f>
        <v>0</v>
      </c>
      <c r="M65" s="520">
        <f ca="1">Calculations!N248/'Primary Inputs'!$C$22</f>
        <v>0</v>
      </c>
      <c r="N65" s="520">
        <f ca="1">Calculations!O248/'Primary Inputs'!$C$22</f>
        <v>0</v>
      </c>
      <c r="O65" s="42"/>
      <c r="P65" s="42"/>
      <c r="Q65" s="42"/>
      <c r="R65" s="42"/>
      <c r="S65" s="42"/>
      <c r="T65" s="42"/>
      <c r="U65" s="42"/>
      <c r="V65" s="42"/>
      <c r="W65" s="42"/>
      <c r="X65" s="42"/>
      <c r="Y65" s="42"/>
      <c r="Z65" s="42"/>
      <c r="AA65" s="42"/>
      <c r="AB65" s="42"/>
      <c r="AC65" s="42"/>
      <c r="AD65" s="42"/>
      <c r="AE65" s="42"/>
      <c r="AF65" s="42"/>
      <c r="AG65" s="42"/>
      <c r="AH65" s="42"/>
      <c r="AI65" s="43"/>
      <c r="AJ65" s="43"/>
      <c r="AK65" s="43"/>
      <c r="AL65" s="43"/>
    </row>
    <row r="66" spans="1:38" s="26" customFormat="1" ht="25.5" customHeight="1">
      <c r="A66" s="503" t="str">
        <f ca="1">Calculations!E301</f>
        <v>Impact 31</v>
      </c>
      <c r="B66" s="505" t="str">
        <f ca="1">IF(OFFSET('Impact Inputs'!$C$7,3*(ROW($A66)-ROW($A$36)),0)="INCLUDED",OFFSET('Impact Inputs'!$J$6,3*(ROW($A66)-ROW($A$36)),0),"")</f>
        <v/>
      </c>
      <c r="C66" s="505" t="str">
        <f ca="1">IF((OFFSET('Impact Inputs'!$C$7,3*(ROW($A66)-ROW($A$36)),0))="EXCLUDED","",IF(AND(OFFSET('Impact Inputs'!$C$7,3*(ROW($A66)-ROW($A$36)),0)="INCLUDED",(OFFSET('Impact Inputs'!$H$7,3*(ROW($A66)-ROW($A$36)),0)="Government")),"Gov.","non-Gov."))</f>
        <v/>
      </c>
      <c r="D66" s="509" t="str">
        <f ca="1">IF(OFFSET('Impact Inputs'!$C$7,3*(ROW($A66)-ROW($A$36)),0)="INCLUDED",OFFSET('Impact Inputs'!$I$6,3*(ROW($A66)-ROW($A$36)),0),"")</f>
        <v/>
      </c>
      <c r="E66" s="507" t="str">
        <f ca="1">IF(OFFSET('Impact Inputs'!$C$7,3*(ROW($A66)-ROW($A$36)),0)="INCLUDED",OFFSET('Impact Inputs'!$D$6,3*(ROW($A66)-ROW($A$36)),0),"")</f>
        <v/>
      </c>
      <c r="F66" s="501" t="str">
        <f ca="1">Calculations!F301</f>
        <v>-</v>
      </c>
      <c r="G66" s="517">
        <f ca="1">Calculations!H301/'Primary Inputs'!$C$22</f>
        <v>0</v>
      </c>
      <c r="H66" s="517">
        <f ca="1">Calculations!I301/'Primary Inputs'!$C$22</f>
        <v>0</v>
      </c>
      <c r="I66" s="517">
        <f ca="1">Calculations!J301/'Primary Inputs'!$C$22</f>
        <v>0</v>
      </c>
      <c r="J66" s="518">
        <f ca="1">Calculations!K249/'Primary Inputs'!$C$22</f>
        <v>0</v>
      </c>
      <c r="K66" s="518">
        <f ca="1">Calculations!L249/'Primary Inputs'!$C$22</f>
        <v>0</v>
      </c>
      <c r="L66" s="518">
        <f ca="1">Calculations!M249/'Primary Inputs'!$C$22</f>
        <v>0</v>
      </c>
      <c r="M66" s="518">
        <f ca="1">Calculations!N249/'Primary Inputs'!$C$22</f>
        <v>0</v>
      </c>
      <c r="N66" s="518">
        <f ca="1">Calculations!O249/'Primary Inputs'!$C$22</f>
        <v>0</v>
      </c>
      <c r="O66" s="42"/>
      <c r="P66" s="42"/>
      <c r="Q66" s="42"/>
      <c r="R66" s="42"/>
      <c r="S66" s="42"/>
      <c r="T66" s="42"/>
      <c r="U66" s="42"/>
      <c r="V66" s="42"/>
      <c r="W66" s="42"/>
      <c r="X66" s="42"/>
      <c r="Y66" s="42"/>
      <c r="Z66" s="42"/>
      <c r="AA66" s="42"/>
      <c r="AB66" s="42"/>
      <c r="AC66" s="42"/>
      <c r="AD66" s="42"/>
      <c r="AE66" s="42"/>
      <c r="AF66" s="42"/>
      <c r="AG66" s="42"/>
      <c r="AH66" s="42"/>
      <c r="AI66" s="43"/>
      <c r="AJ66" s="43"/>
      <c r="AK66" s="43"/>
      <c r="AL66" s="43"/>
    </row>
    <row r="67" spans="1:38" s="26" customFormat="1" ht="25.5" customHeight="1">
      <c r="A67" s="503" t="str">
        <f ca="1">Calculations!E302</f>
        <v>Impact 32</v>
      </c>
      <c r="B67" s="505" t="str">
        <f ca="1">IF(OFFSET('Impact Inputs'!$C$7,3*(ROW($A67)-ROW($A$36)),0)="INCLUDED",OFFSET('Impact Inputs'!$J$6,3*(ROW($A67)-ROW($A$36)),0),"")</f>
        <v/>
      </c>
      <c r="C67" s="505" t="str">
        <f ca="1">IF((OFFSET('Impact Inputs'!$C$7,3*(ROW($A67)-ROW($A$36)),0))="EXCLUDED","",IF(AND(OFFSET('Impact Inputs'!$C$7,3*(ROW($A67)-ROW($A$36)),0)="INCLUDED",(OFFSET('Impact Inputs'!$H$7,3*(ROW($A67)-ROW($A$36)),0)="Government")),"Gov.","non-Gov."))</f>
        <v/>
      </c>
      <c r="D67" s="509" t="str">
        <f ca="1">IF(OFFSET('Impact Inputs'!$C$7,3*(ROW($A67)-ROW($A$36)),0)="INCLUDED",OFFSET('Impact Inputs'!$I$6,3*(ROW($A67)-ROW($A$36)),0),"")</f>
        <v/>
      </c>
      <c r="E67" s="507" t="str">
        <f ca="1">IF(OFFSET('Impact Inputs'!$C$7,3*(ROW($A67)-ROW($A$36)),0)="INCLUDED",OFFSET('Impact Inputs'!$D$6,3*(ROW($A67)-ROW($A$36)),0),"")</f>
        <v/>
      </c>
      <c r="F67" s="501" t="str">
        <f ca="1">Calculations!F302</f>
        <v>-</v>
      </c>
      <c r="G67" s="517">
        <f ca="1">Calculations!H302/'Primary Inputs'!$C$22</f>
        <v>0</v>
      </c>
      <c r="H67" s="517">
        <f ca="1">Calculations!I302/'Primary Inputs'!$C$22</f>
        <v>0</v>
      </c>
      <c r="I67" s="517">
        <f ca="1">Calculations!J302/'Primary Inputs'!$C$22</f>
        <v>0</v>
      </c>
      <c r="J67" s="518">
        <f ca="1">Calculations!K250/'Primary Inputs'!$C$22</f>
        <v>0</v>
      </c>
      <c r="K67" s="518">
        <f ca="1">Calculations!L250/'Primary Inputs'!$C$22</f>
        <v>0</v>
      </c>
      <c r="L67" s="518">
        <f ca="1">Calculations!M250/'Primary Inputs'!$C$22</f>
        <v>0</v>
      </c>
      <c r="M67" s="518">
        <f ca="1">Calculations!N250/'Primary Inputs'!$C$22</f>
        <v>0</v>
      </c>
      <c r="N67" s="518">
        <f ca="1">Calculations!O250/'Primary Inputs'!$C$22</f>
        <v>0</v>
      </c>
      <c r="O67" s="42"/>
      <c r="P67" s="42"/>
      <c r="Q67" s="42"/>
      <c r="R67" s="42"/>
      <c r="S67" s="42"/>
      <c r="T67" s="42"/>
      <c r="U67" s="42"/>
      <c r="V67" s="42"/>
      <c r="W67" s="42"/>
      <c r="X67" s="42"/>
      <c r="Y67" s="42"/>
      <c r="Z67" s="42"/>
      <c r="AA67" s="42"/>
      <c r="AB67" s="42"/>
      <c r="AC67" s="42"/>
      <c r="AD67" s="42"/>
      <c r="AE67" s="42"/>
      <c r="AF67" s="42"/>
      <c r="AG67" s="42"/>
      <c r="AH67" s="42"/>
      <c r="AI67" s="43"/>
      <c r="AJ67" s="43"/>
      <c r="AK67" s="43"/>
      <c r="AL67" s="43"/>
    </row>
    <row r="68" spans="1:38" s="26" customFormat="1" ht="25.5" customHeight="1">
      <c r="A68" s="503" t="str">
        <f ca="1">Calculations!E303</f>
        <v>Impact 33</v>
      </c>
      <c r="B68" s="505" t="str">
        <f ca="1">IF(OFFSET('Impact Inputs'!$C$7,3*(ROW($A68)-ROW($A$36)),0)="INCLUDED",OFFSET('Impact Inputs'!$J$6,3*(ROW($A68)-ROW($A$36)),0),"")</f>
        <v/>
      </c>
      <c r="C68" s="505" t="str">
        <f ca="1">IF((OFFSET('Impact Inputs'!$C$7,3*(ROW($A68)-ROW($A$36)),0))="EXCLUDED","",IF(AND(OFFSET('Impact Inputs'!$C$7,3*(ROW($A68)-ROW($A$36)),0)="INCLUDED",(OFFSET('Impact Inputs'!$H$7,3*(ROW($A68)-ROW($A$36)),0)="Government")),"Gov.","non-Gov."))</f>
        <v/>
      </c>
      <c r="D68" s="509" t="str">
        <f ca="1">IF(OFFSET('Impact Inputs'!$C$7,3*(ROW($A68)-ROW($A$36)),0)="INCLUDED",OFFSET('Impact Inputs'!$I$6,3*(ROW($A68)-ROW($A$36)),0),"")</f>
        <v/>
      </c>
      <c r="E68" s="507" t="str">
        <f ca="1">IF(OFFSET('Impact Inputs'!$C$7,3*(ROW($A68)-ROW($A$36)),0)="INCLUDED",OFFSET('Impact Inputs'!$D$6,3*(ROW($A68)-ROW($A$36)),0),"")</f>
        <v/>
      </c>
      <c r="F68" s="501" t="str">
        <f ca="1">Calculations!F303</f>
        <v>-</v>
      </c>
      <c r="G68" s="517">
        <f ca="1">Calculations!H303/'Primary Inputs'!$C$22</f>
        <v>0</v>
      </c>
      <c r="H68" s="517">
        <f ca="1">Calculations!I303/'Primary Inputs'!$C$22</f>
        <v>0</v>
      </c>
      <c r="I68" s="517">
        <f ca="1">Calculations!J303/'Primary Inputs'!$C$22</f>
        <v>0</v>
      </c>
      <c r="J68" s="518">
        <f ca="1">Calculations!K251/'Primary Inputs'!$C$22</f>
        <v>0</v>
      </c>
      <c r="K68" s="518">
        <f ca="1">Calculations!L251/'Primary Inputs'!$C$22</f>
        <v>0</v>
      </c>
      <c r="L68" s="518">
        <f ca="1">Calculations!M251/'Primary Inputs'!$C$22</f>
        <v>0</v>
      </c>
      <c r="M68" s="518">
        <f ca="1">Calculations!N251/'Primary Inputs'!$C$22</f>
        <v>0</v>
      </c>
      <c r="N68" s="518">
        <f ca="1">Calculations!O251/'Primary Inputs'!$C$22</f>
        <v>0</v>
      </c>
      <c r="O68" s="42"/>
      <c r="P68" s="42"/>
      <c r="Q68" s="42"/>
      <c r="R68" s="42"/>
      <c r="S68" s="42"/>
      <c r="T68" s="42"/>
      <c r="U68" s="42"/>
      <c r="V68" s="42"/>
      <c r="W68" s="42"/>
      <c r="X68" s="42"/>
      <c r="Y68" s="42"/>
      <c r="Z68" s="42"/>
      <c r="AA68" s="42"/>
      <c r="AB68" s="42"/>
      <c r="AC68" s="42"/>
      <c r="AD68" s="42"/>
      <c r="AE68" s="42"/>
      <c r="AF68" s="42"/>
      <c r="AG68" s="42"/>
      <c r="AH68" s="42"/>
      <c r="AI68" s="43"/>
      <c r="AJ68" s="43"/>
      <c r="AK68" s="43"/>
      <c r="AL68" s="43"/>
    </row>
    <row r="69" spans="1:38" s="26" customFormat="1" ht="25.5" customHeight="1">
      <c r="A69" s="503" t="str">
        <f ca="1">Calculations!E304</f>
        <v>Impact 34</v>
      </c>
      <c r="B69" s="505" t="str">
        <f ca="1">IF(OFFSET('Impact Inputs'!$C$7,3*(ROW($A69)-ROW($A$36)),0)="INCLUDED",OFFSET('Impact Inputs'!$J$6,3*(ROW($A69)-ROW($A$36)),0),"")</f>
        <v/>
      </c>
      <c r="C69" s="505" t="str">
        <f ca="1">IF((OFFSET('Impact Inputs'!$C$7,3*(ROW($A69)-ROW($A$36)),0))="EXCLUDED","",IF(AND(OFFSET('Impact Inputs'!$C$7,3*(ROW($A69)-ROW($A$36)),0)="INCLUDED",(OFFSET('Impact Inputs'!$H$7,3*(ROW($A69)-ROW($A$36)),0)="Government")),"Gov.","non-Gov."))</f>
        <v/>
      </c>
      <c r="D69" s="509" t="str">
        <f ca="1">IF(OFFSET('Impact Inputs'!$C$7,3*(ROW($A69)-ROW($A$36)),0)="INCLUDED",OFFSET('Impact Inputs'!$I$6,3*(ROW($A69)-ROW($A$36)),0),"")</f>
        <v/>
      </c>
      <c r="E69" s="507" t="str">
        <f ca="1">IF(OFFSET('Impact Inputs'!$C$7,3*(ROW($A69)-ROW($A$36)),0)="INCLUDED",OFFSET('Impact Inputs'!$D$6,3*(ROW($A69)-ROW($A$36)),0),"")</f>
        <v/>
      </c>
      <c r="F69" s="501" t="str">
        <f ca="1">Calculations!F304</f>
        <v>-</v>
      </c>
      <c r="G69" s="517">
        <f ca="1">Calculations!H304/'Primary Inputs'!$C$22</f>
        <v>0</v>
      </c>
      <c r="H69" s="517">
        <f ca="1">Calculations!I304/'Primary Inputs'!$C$22</f>
        <v>0</v>
      </c>
      <c r="I69" s="517">
        <f ca="1">Calculations!J304/'Primary Inputs'!$C$22</f>
        <v>0</v>
      </c>
      <c r="J69" s="518">
        <f ca="1">Calculations!K252/'Primary Inputs'!$C$22</f>
        <v>0</v>
      </c>
      <c r="K69" s="518">
        <f ca="1">Calculations!L252/'Primary Inputs'!$C$22</f>
        <v>0</v>
      </c>
      <c r="L69" s="518">
        <f ca="1">Calculations!M252/'Primary Inputs'!$C$22</f>
        <v>0</v>
      </c>
      <c r="M69" s="518">
        <f ca="1">Calculations!N252/'Primary Inputs'!$C$22</f>
        <v>0</v>
      </c>
      <c r="N69" s="518">
        <f ca="1">Calculations!O252/'Primary Inputs'!$C$22</f>
        <v>0</v>
      </c>
      <c r="O69" s="42"/>
      <c r="P69" s="42"/>
      <c r="Q69" s="42"/>
      <c r="R69" s="42"/>
      <c r="S69" s="42"/>
      <c r="T69" s="42"/>
      <c r="U69" s="42"/>
      <c r="V69" s="42"/>
      <c r="W69" s="42"/>
      <c r="X69" s="42"/>
      <c r="Y69" s="42"/>
      <c r="Z69" s="42"/>
      <c r="AA69" s="42"/>
      <c r="AB69" s="42"/>
      <c r="AC69" s="42"/>
      <c r="AD69" s="42"/>
      <c r="AE69" s="42"/>
      <c r="AF69" s="42"/>
      <c r="AG69" s="42"/>
      <c r="AH69" s="42"/>
      <c r="AI69" s="43"/>
      <c r="AJ69" s="43"/>
      <c r="AK69" s="43"/>
      <c r="AL69" s="43"/>
    </row>
    <row r="70" spans="1:38" s="26" customFormat="1" ht="25.5" customHeight="1">
      <c r="A70" s="510" t="str">
        <f ca="1">Calculations!E305</f>
        <v>Impact 35</v>
      </c>
      <c r="B70" s="511" t="str">
        <f ca="1">IF(OFFSET('Impact Inputs'!$C$7,3*(ROW($A70)-ROW($A$36)),0)="INCLUDED",OFFSET('Impact Inputs'!$J$6,3*(ROW($A70)-ROW($A$36)),0),"")</f>
        <v/>
      </c>
      <c r="C70" s="511" t="str">
        <f ca="1">IF((OFFSET('Impact Inputs'!$C$7,3*(ROW($A70)-ROW($A$36)),0))="EXCLUDED","",IF(AND(OFFSET('Impact Inputs'!$C$7,3*(ROW($A70)-ROW($A$36)),0)="INCLUDED",(OFFSET('Impact Inputs'!$H$7,3*(ROW($A70)-ROW($A$36)),0)="Government")),"Gov.","non-Gov."))</f>
        <v/>
      </c>
      <c r="D70" s="509" t="str">
        <f ca="1">IF(OFFSET('Impact Inputs'!$C$7,3*(ROW($A70)-ROW($A$36)),0)="INCLUDED",OFFSET('Impact Inputs'!$I$6,3*(ROW($A70)-ROW($A$36)),0),"")</f>
        <v/>
      </c>
      <c r="E70" s="512" t="str">
        <f ca="1">IF(OFFSET('Impact Inputs'!$C$7,3*(ROW($A70)-ROW($A$36)),0)="INCLUDED",OFFSET('Impact Inputs'!$D$6,3*(ROW($A70)-ROW($A$36)),0),"")</f>
        <v/>
      </c>
      <c r="F70" s="502" t="str">
        <f ca="1">Calculations!F305</f>
        <v>-</v>
      </c>
      <c r="G70" s="519">
        <f ca="1">Calculations!H305/'Primary Inputs'!$C$22</f>
        <v>0</v>
      </c>
      <c r="H70" s="519">
        <f ca="1">Calculations!I305/'Primary Inputs'!$C$22</f>
        <v>0</v>
      </c>
      <c r="I70" s="519">
        <f ca="1">Calculations!J305/'Primary Inputs'!$C$22</f>
        <v>0</v>
      </c>
      <c r="J70" s="520">
        <f ca="1">Calculations!K253/'Primary Inputs'!$C$22</f>
        <v>0</v>
      </c>
      <c r="K70" s="520">
        <f ca="1">Calculations!L253/'Primary Inputs'!$C$22</f>
        <v>0</v>
      </c>
      <c r="L70" s="520">
        <f ca="1">Calculations!M253/'Primary Inputs'!$C$22</f>
        <v>0</v>
      </c>
      <c r="M70" s="520">
        <f ca="1">Calculations!N253/'Primary Inputs'!$C$22</f>
        <v>0</v>
      </c>
      <c r="N70" s="520">
        <f ca="1">Calculations!O253/'Primary Inputs'!$C$22</f>
        <v>0</v>
      </c>
      <c r="O70" s="42"/>
      <c r="P70" s="42"/>
      <c r="Q70" s="42"/>
      <c r="R70" s="42"/>
      <c r="S70" s="42"/>
      <c r="T70" s="42"/>
      <c r="U70" s="42"/>
      <c r="V70" s="42"/>
      <c r="W70" s="42"/>
      <c r="X70" s="42"/>
      <c r="Y70" s="42"/>
      <c r="Z70" s="42"/>
      <c r="AA70" s="42"/>
      <c r="AB70" s="42"/>
      <c r="AC70" s="42"/>
      <c r="AD70" s="42"/>
      <c r="AE70" s="42"/>
      <c r="AF70" s="42"/>
      <c r="AG70" s="42"/>
      <c r="AH70" s="42"/>
      <c r="AI70" s="43"/>
      <c r="AJ70" s="43"/>
      <c r="AK70" s="43"/>
      <c r="AL70" s="43"/>
    </row>
    <row r="71" spans="1:38" s="26" customFormat="1" ht="25.5" customHeight="1">
      <c r="A71" s="503" t="str">
        <f ca="1">Calculations!E306</f>
        <v>Impact 36</v>
      </c>
      <c r="B71" s="505" t="str">
        <f ca="1">IF(OFFSET('Impact Inputs'!$C$7,3*(ROW($A71)-ROW($A$36)),0)="INCLUDED",OFFSET('Impact Inputs'!$J$6,3*(ROW($A71)-ROW($A$36)),0),"")</f>
        <v/>
      </c>
      <c r="C71" s="505" t="str">
        <f ca="1">IF((OFFSET('Impact Inputs'!$C$7,3*(ROW($A71)-ROW($A$36)),0))="EXCLUDED","",IF(AND(OFFSET('Impact Inputs'!$C$7,3*(ROW($A71)-ROW($A$36)),0)="INCLUDED",(OFFSET('Impact Inputs'!$H$7,3*(ROW($A71)-ROW($A$36)),0)="Government")),"Gov.","non-Gov."))</f>
        <v/>
      </c>
      <c r="D71" s="513" t="str">
        <f ca="1">IF(OFFSET('Impact Inputs'!$C$7,3*(ROW($A71)-ROW($A$36)),0)="INCLUDED",OFFSET('Impact Inputs'!$I$6,3*(ROW($A71)-ROW($A$36)),0),"")</f>
        <v/>
      </c>
      <c r="E71" s="507" t="str">
        <f ca="1">IF(OFFSET('Impact Inputs'!$C$7,3*(ROW($A71)-ROW($A$36)),0)="INCLUDED",OFFSET('Impact Inputs'!$D$6,3*(ROW($A71)-ROW($A$36)),0),"")</f>
        <v/>
      </c>
      <c r="F71" s="501" t="str">
        <f ca="1">Calculations!F306</f>
        <v>-</v>
      </c>
      <c r="G71" s="517">
        <f ca="1">Calculations!H306/'Primary Inputs'!$C$22</f>
        <v>0</v>
      </c>
      <c r="H71" s="517">
        <f ca="1">Calculations!I306/'Primary Inputs'!$C$22</f>
        <v>0</v>
      </c>
      <c r="I71" s="517">
        <f ca="1">Calculations!J306/'Primary Inputs'!$C$22</f>
        <v>0</v>
      </c>
      <c r="J71" s="518">
        <f ca="1">Calculations!K254/'Primary Inputs'!$C$22</f>
        <v>0</v>
      </c>
      <c r="K71" s="518">
        <f ca="1">Calculations!L254/'Primary Inputs'!$C$22</f>
        <v>0</v>
      </c>
      <c r="L71" s="518">
        <f ca="1">Calculations!M254/'Primary Inputs'!$C$22</f>
        <v>0</v>
      </c>
      <c r="M71" s="518">
        <f ca="1">Calculations!N254/'Primary Inputs'!$C$22</f>
        <v>0</v>
      </c>
      <c r="N71" s="518">
        <f ca="1">Calculations!O254/'Primary Inputs'!$C$22</f>
        <v>0</v>
      </c>
      <c r="O71" s="42"/>
      <c r="P71" s="42"/>
      <c r="Q71" s="42"/>
      <c r="R71" s="42"/>
      <c r="S71" s="42"/>
      <c r="T71" s="42"/>
      <c r="U71" s="42"/>
      <c r="V71" s="42"/>
      <c r="W71" s="42"/>
      <c r="X71" s="42"/>
      <c r="Y71" s="42"/>
      <c r="Z71" s="42"/>
      <c r="AA71" s="42"/>
      <c r="AB71" s="42"/>
      <c r="AC71" s="42"/>
      <c r="AD71" s="42"/>
      <c r="AE71" s="42"/>
      <c r="AF71" s="42"/>
      <c r="AG71" s="42"/>
      <c r="AH71" s="42"/>
      <c r="AI71" s="43"/>
      <c r="AJ71" s="43"/>
      <c r="AK71" s="43"/>
      <c r="AL71" s="43"/>
    </row>
    <row r="72" spans="1:38" s="26" customFormat="1" ht="25.5" customHeight="1">
      <c r="A72" s="503" t="str">
        <f ca="1">Calculations!E307</f>
        <v>Impact 37</v>
      </c>
      <c r="B72" s="505" t="str">
        <f ca="1">IF(OFFSET('Impact Inputs'!$C$7,3*(ROW($A72)-ROW($A$36)),0)="INCLUDED",OFFSET('Impact Inputs'!$J$6,3*(ROW($A72)-ROW($A$36)),0),"")</f>
        <v/>
      </c>
      <c r="C72" s="505" t="str">
        <f ca="1">IF((OFFSET('Impact Inputs'!$C$7,3*(ROW($A72)-ROW($A$36)),0))="EXCLUDED","",IF(AND(OFFSET('Impact Inputs'!$C$7,3*(ROW($A72)-ROW($A$36)),0)="INCLUDED",(OFFSET('Impact Inputs'!$H$7,3*(ROW($A72)-ROW($A$36)),0)="Government")),"Gov.","non-Gov."))</f>
        <v/>
      </c>
      <c r="D72" s="509" t="str">
        <f ca="1">IF(OFFSET('Impact Inputs'!$C$7,3*(ROW($A72)-ROW($A$36)),0)="INCLUDED",OFFSET('Impact Inputs'!$I$6,3*(ROW($A72)-ROW($A$36)),0),"")</f>
        <v/>
      </c>
      <c r="E72" s="507" t="str">
        <f ca="1">IF(OFFSET('Impact Inputs'!$C$7,3*(ROW($A72)-ROW($A$36)),0)="INCLUDED",OFFSET('Impact Inputs'!$D$6,3*(ROW($A72)-ROW($A$36)),0),"")</f>
        <v/>
      </c>
      <c r="F72" s="501" t="str">
        <f ca="1">Calculations!F307</f>
        <v>-</v>
      </c>
      <c r="G72" s="517">
        <f ca="1">Calculations!H307/'Primary Inputs'!$C$22</f>
        <v>0</v>
      </c>
      <c r="H72" s="517">
        <f ca="1">Calculations!I307/'Primary Inputs'!$C$22</f>
        <v>0</v>
      </c>
      <c r="I72" s="517">
        <f ca="1">Calculations!J307/'Primary Inputs'!$C$22</f>
        <v>0</v>
      </c>
      <c r="J72" s="518">
        <f ca="1">Calculations!K255/'Primary Inputs'!$C$22</f>
        <v>0</v>
      </c>
      <c r="K72" s="518">
        <f ca="1">Calculations!L255/'Primary Inputs'!$C$22</f>
        <v>0</v>
      </c>
      <c r="L72" s="518">
        <f ca="1">Calculations!M255/'Primary Inputs'!$C$22</f>
        <v>0</v>
      </c>
      <c r="M72" s="518">
        <f ca="1">Calculations!N255/'Primary Inputs'!$C$22</f>
        <v>0</v>
      </c>
      <c r="N72" s="518">
        <f ca="1">Calculations!O255/'Primary Inputs'!$C$22</f>
        <v>0</v>
      </c>
      <c r="O72" s="42"/>
      <c r="P72" s="42"/>
      <c r="Q72" s="42"/>
      <c r="R72" s="42"/>
      <c r="S72" s="42"/>
      <c r="T72" s="42"/>
      <c r="U72" s="42"/>
      <c r="V72" s="42"/>
      <c r="W72" s="42"/>
      <c r="X72" s="42"/>
      <c r="Y72" s="42"/>
      <c r="Z72" s="42"/>
      <c r="AA72" s="42"/>
      <c r="AB72" s="42"/>
      <c r="AC72" s="42"/>
      <c r="AD72" s="42"/>
      <c r="AE72" s="42"/>
      <c r="AF72" s="42"/>
      <c r="AG72" s="42"/>
      <c r="AH72" s="42"/>
      <c r="AI72" s="43"/>
      <c r="AJ72" s="43"/>
      <c r="AK72" s="43"/>
      <c r="AL72" s="43"/>
    </row>
    <row r="73" spans="1:38" s="26" customFormat="1" ht="25.5" customHeight="1">
      <c r="A73" s="503" t="str">
        <f ca="1">Calculations!E308</f>
        <v>Impact 38</v>
      </c>
      <c r="B73" s="505" t="str">
        <f ca="1">IF(OFFSET('Impact Inputs'!$C$7,3*(ROW($A73)-ROW($A$36)),0)="INCLUDED",OFFSET('Impact Inputs'!$J$6,3*(ROW($A73)-ROW($A$36)),0),"")</f>
        <v/>
      </c>
      <c r="C73" s="505" t="str">
        <f ca="1">IF((OFFSET('Impact Inputs'!$C$7,3*(ROW($A73)-ROW($A$36)),0))="EXCLUDED","",IF(AND(OFFSET('Impact Inputs'!$C$7,3*(ROW($A73)-ROW($A$36)),0)="INCLUDED",(OFFSET('Impact Inputs'!$H$7,3*(ROW($A73)-ROW($A$36)),0)="Government")),"Gov.","non-Gov."))</f>
        <v/>
      </c>
      <c r="D73" s="509" t="str">
        <f ca="1">IF(OFFSET('Impact Inputs'!$C$7,3*(ROW($A73)-ROW($A$36)),0)="INCLUDED",OFFSET('Impact Inputs'!$I$6,3*(ROW($A73)-ROW($A$36)),0),"")</f>
        <v/>
      </c>
      <c r="E73" s="507" t="str">
        <f ca="1">IF(OFFSET('Impact Inputs'!$C$7,3*(ROW($A73)-ROW($A$36)),0)="INCLUDED",OFFSET('Impact Inputs'!$D$6,3*(ROW($A73)-ROW($A$36)),0),"")</f>
        <v/>
      </c>
      <c r="F73" s="501" t="str">
        <f ca="1">Calculations!F308</f>
        <v>-</v>
      </c>
      <c r="G73" s="517">
        <f ca="1">Calculations!H308/'Primary Inputs'!$C$22</f>
        <v>0</v>
      </c>
      <c r="H73" s="517">
        <f ca="1">Calculations!I308/'Primary Inputs'!$C$22</f>
        <v>0</v>
      </c>
      <c r="I73" s="517">
        <f ca="1">Calculations!J308/'Primary Inputs'!$C$22</f>
        <v>0</v>
      </c>
      <c r="J73" s="518">
        <f ca="1">Calculations!K256/'Primary Inputs'!$C$22</f>
        <v>0</v>
      </c>
      <c r="K73" s="518">
        <f ca="1">Calculations!L256/'Primary Inputs'!$C$22</f>
        <v>0</v>
      </c>
      <c r="L73" s="518">
        <f ca="1">Calculations!M256/'Primary Inputs'!$C$22</f>
        <v>0</v>
      </c>
      <c r="M73" s="518">
        <f ca="1">Calculations!N256/'Primary Inputs'!$C$22</f>
        <v>0</v>
      </c>
      <c r="N73" s="518">
        <f ca="1">Calculations!O256/'Primary Inputs'!$C$22</f>
        <v>0</v>
      </c>
      <c r="O73" s="42"/>
      <c r="P73" s="42"/>
      <c r="Q73" s="42"/>
      <c r="R73" s="42"/>
      <c r="S73" s="42"/>
      <c r="T73" s="42"/>
      <c r="U73" s="42"/>
      <c r="V73" s="42"/>
      <c r="W73" s="42"/>
      <c r="X73" s="42"/>
      <c r="Y73" s="42"/>
      <c r="Z73" s="42"/>
      <c r="AA73" s="42"/>
      <c r="AB73" s="42"/>
      <c r="AC73" s="42"/>
      <c r="AD73" s="42"/>
      <c r="AE73" s="42"/>
      <c r="AF73" s="42"/>
      <c r="AG73" s="42"/>
      <c r="AH73" s="42"/>
      <c r="AI73" s="43"/>
      <c r="AJ73" s="43"/>
      <c r="AK73" s="43"/>
      <c r="AL73" s="43"/>
    </row>
    <row r="74" spans="1:38" s="26" customFormat="1" ht="25.5" customHeight="1">
      <c r="A74" s="503" t="str">
        <f ca="1">Calculations!E309</f>
        <v>Impact 39</v>
      </c>
      <c r="B74" s="505" t="str">
        <f ca="1">IF(OFFSET('Impact Inputs'!$C$7,3*(ROW($A74)-ROW($A$36)),0)="INCLUDED",OFFSET('Impact Inputs'!$J$6,3*(ROW($A74)-ROW($A$36)),0),"")</f>
        <v/>
      </c>
      <c r="C74" s="505" t="str">
        <f ca="1">IF((OFFSET('Impact Inputs'!$C$7,3*(ROW($A74)-ROW($A$36)),0))="EXCLUDED","",IF(AND(OFFSET('Impact Inputs'!$C$7,3*(ROW($A74)-ROW($A$36)),0)="INCLUDED",(OFFSET('Impact Inputs'!$H$7,3*(ROW($A74)-ROW($A$36)),0)="Government")),"Gov.","non-Gov."))</f>
        <v/>
      </c>
      <c r="D74" s="509" t="str">
        <f ca="1">IF(OFFSET('Impact Inputs'!$C$7,3*(ROW($A74)-ROW($A$36)),0)="INCLUDED",OFFSET('Impact Inputs'!$I$6,3*(ROW($A74)-ROW($A$36)),0),"")</f>
        <v/>
      </c>
      <c r="E74" s="507" t="str">
        <f ca="1">IF(OFFSET('Impact Inputs'!$C$7,3*(ROW($A74)-ROW($A$36)),0)="INCLUDED",OFFSET('Impact Inputs'!$D$6,3*(ROW($A74)-ROW($A$36)),0),"")</f>
        <v/>
      </c>
      <c r="F74" s="501" t="str">
        <f ca="1">Calculations!F309</f>
        <v>-</v>
      </c>
      <c r="G74" s="517">
        <f ca="1">Calculations!H309/'Primary Inputs'!$C$22</f>
        <v>0</v>
      </c>
      <c r="H74" s="517">
        <f ca="1">Calculations!I309/'Primary Inputs'!$C$22</f>
        <v>0</v>
      </c>
      <c r="I74" s="517">
        <f ca="1">Calculations!J309/'Primary Inputs'!$C$22</f>
        <v>0</v>
      </c>
      <c r="J74" s="518">
        <f ca="1">Calculations!K257/'Primary Inputs'!$C$22</f>
        <v>0</v>
      </c>
      <c r="K74" s="518">
        <f ca="1">Calculations!L257/'Primary Inputs'!$C$22</f>
        <v>0</v>
      </c>
      <c r="L74" s="518">
        <f ca="1">Calculations!M257/'Primary Inputs'!$C$22</f>
        <v>0</v>
      </c>
      <c r="M74" s="518">
        <f ca="1">Calculations!N257/'Primary Inputs'!$C$22</f>
        <v>0</v>
      </c>
      <c r="N74" s="518">
        <f ca="1">Calculations!O257/'Primary Inputs'!$C$22</f>
        <v>0</v>
      </c>
      <c r="O74" s="42"/>
      <c r="P74" s="42"/>
      <c r="Q74" s="42"/>
      <c r="R74" s="42"/>
      <c r="S74" s="42"/>
      <c r="T74" s="42"/>
      <c r="U74" s="42"/>
      <c r="V74" s="42"/>
      <c r="W74" s="42"/>
      <c r="X74" s="42"/>
      <c r="Y74" s="42"/>
      <c r="Z74" s="42"/>
      <c r="AA74" s="42"/>
      <c r="AB74" s="42"/>
      <c r="AC74" s="42"/>
      <c r="AD74" s="42"/>
      <c r="AE74" s="42"/>
      <c r="AF74" s="42"/>
      <c r="AG74" s="42"/>
      <c r="AH74" s="42"/>
      <c r="AI74" s="43"/>
      <c r="AJ74" s="43"/>
      <c r="AK74" s="43"/>
      <c r="AL74" s="43"/>
    </row>
    <row r="75" spans="1:38" s="26" customFormat="1" ht="25.5" customHeight="1">
      <c r="A75" s="510" t="str">
        <f ca="1">Calculations!E310</f>
        <v>Impact 40</v>
      </c>
      <c r="B75" s="511" t="str">
        <f ca="1">IF(OFFSET('Impact Inputs'!$C$7,3*(ROW($A75)-ROW($A$36)),0)="INCLUDED",OFFSET('Impact Inputs'!$J$6,3*(ROW($A75)-ROW($A$36)),0),"")</f>
        <v/>
      </c>
      <c r="C75" s="511" t="str">
        <f ca="1">IF((OFFSET('Impact Inputs'!$C$7,3*(ROW($A75)-ROW($A$36)),0))="EXCLUDED","",IF(AND(OFFSET('Impact Inputs'!$C$7,3*(ROW($A75)-ROW($A$36)),0)="INCLUDED",(OFFSET('Impact Inputs'!$H$7,3*(ROW($A75)-ROW($A$36)),0)="Government")),"Gov.","non-Gov."))</f>
        <v/>
      </c>
      <c r="D75" s="514" t="str">
        <f ca="1">IF(OFFSET('Impact Inputs'!$C$7,3*(ROW($A75)-ROW($A$36)),0)="INCLUDED",OFFSET('Impact Inputs'!$I$6,3*(ROW($A75)-ROW($A$36)),0),"")</f>
        <v/>
      </c>
      <c r="E75" s="512" t="str">
        <f ca="1">IF(OFFSET('Impact Inputs'!$C$7,3*(ROW($A75)-ROW($A$36)),0)="INCLUDED",OFFSET('Impact Inputs'!$D$6,3*(ROW($A75)-ROW($A$36)),0),"")</f>
        <v/>
      </c>
      <c r="F75" s="502" t="str">
        <f ca="1">Calculations!F310</f>
        <v>-</v>
      </c>
      <c r="G75" s="519">
        <f ca="1">Calculations!H310/'Primary Inputs'!$C$22</f>
        <v>0</v>
      </c>
      <c r="H75" s="519">
        <f ca="1">Calculations!I310/'Primary Inputs'!$C$22</f>
        <v>0</v>
      </c>
      <c r="I75" s="519">
        <f ca="1">Calculations!J310/'Primary Inputs'!$C$22</f>
        <v>0</v>
      </c>
      <c r="J75" s="520">
        <f ca="1">Calculations!K258/'Primary Inputs'!$C$22</f>
        <v>0</v>
      </c>
      <c r="K75" s="520">
        <f ca="1">Calculations!L258/'Primary Inputs'!$C$22</f>
        <v>0</v>
      </c>
      <c r="L75" s="520">
        <f ca="1">Calculations!M258/'Primary Inputs'!$C$22</f>
        <v>0</v>
      </c>
      <c r="M75" s="520">
        <f ca="1">Calculations!N258/'Primary Inputs'!$C$22</f>
        <v>0</v>
      </c>
      <c r="N75" s="520">
        <f ca="1">Calculations!O258/'Primary Inputs'!$C$22</f>
        <v>0</v>
      </c>
      <c r="O75" s="42"/>
      <c r="P75" s="42"/>
      <c r="Q75" s="42"/>
      <c r="R75" s="42"/>
      <c r="S75" s="42"/>
      <c r="T75" s="42"/>
      <c r="U75" s="42"/>
      <c r="V75" s="42"/>
      <c r="W75" s="42"/>
      <c r="X75" s="42"/>
      <c r="Y75" s="42"/>
      <c r="Z75" s="42"/>
      <c r="AA75" s="42"/>
      <c r="AB75" s="42"/>
      <c r="AC75" s="42"/>
      <c r="AD75" s="42"/>
      <c r="AE75" s="42"/>
      <c r="AF75" s="42"/>
      <c r="AG75" s="42"/>
      <c r="AH75" s="42"/>
      <c r="AI75" s="43"/>
      <c r="AJ75" s="43"/>
      <c r="AK75" s="43"/>
      <c r="AL75" s="43"/>
    </row>
    <row r="76" spans="1:38" s="26" customFormat="1" ht="25.5" customHeight="1">
      <c r="A76" s="503" t="str">
        <f ca="1">Calculations!E311</f>
        <v>Impact 41</v>
      </c>
      <c r="B76" s="505" t="str">
        <f ca="1">IF(OFFSET('Impact Inputs'!$C$7,3*(ROW($A76)-ROW($A$36)),0)="INCLUDED",OFFSET('Impact Inputs'!$J$6,3*(ROW($A76)-ROW($A$36)),0),"")</f>
        <v/>
      </c>
      <c r="C76" s="505" t="str">
        <f ca="1">IF((OFFSET('Impact Inputs'!$C$7,3*(ROW($A76)-ROW($A$36)),0))="EXCLUDED","",IF(AND(OFFSET('Impact Inputs'!$C$7,3*(ROW($A76)-ROW($A$36)),0)="INCLUDED",(OFFSET('Impact Inputs'!$H$7,3*(ROW($A76)-ROW($A$36)),0)="Government")),"Gov.","non-Gov."))</f>
        <v/>
      </c>
      <c r="D76" s="509" t="str">
        <f ca="1">IF(OFFSET('Impact Inputs'!$C$7,3*(ROW($A76)-ROW($A$36)),0)="INCLUDED",OFFSET('Impact Inputs'!$I$6,3*(ROW($A76)-ROW($A$36)),0),"")</f>
        <v/>
      </c>
      <c r="E76" s="507" t="str">
        <f ca="1">IF(OFFSET('Impact Inputs'!$C$7,3*(ROW($A76)-ROW($A$36)),0)="INCLUDED",OFFSET('Impact Inputs'!$D$6,3*(ROW($A76)-ROW($A$36)),0),"")</f>
        <v/>
      </c>
      <c r="F76" s="501" t="str">
        <f ca="1">Calculations!F311</f>
        <v>-</v>
      </c>
      <c r="G76" s="517">
        <f ca="1">Calculations!H311/'Primary Inputs'!$C$22</f>
        <v>0</v>
      </c>
      <c r="H76" s="517">
        <f ca="1">Calculations!I311/'Primary Inputs'!$C$22</f>
        <v>0</v>
      </c>
      <c r="I76" s="517">
        <f ca="1">Calculations!J311/'Primary Inputs'!$C$22</f>
        <v>0</v>
      </c>
      <c r="J76" s="518">
        <f ca="1">Calculations!K259/'Primary Inputs'!$C$22</f>
        <v>0</v>
      </c>
      <c r="K76" s="518">
        <f ca="1">Calculations!L259/'Primary Inputs'!$C$22</f>
        <v>0</v>
      </c>
      <c r="L76" s="518">
        <f ca="1">Calculations!M259/'Primary Inputs'!$C$22</f>
        <v>0</v>
      </c>
      <c r="M76" s="518">
        <f ca="1">Calculations!N259/'Primary Inputs'!$C$22</f>
        <v>0</v>
      </c>
      <c r="N76" s="518">
        <f ca="1">Calculations!O259/'Primary Inputs'!$C$22</f>
        <v>0</v>
      </c>
      <c r="O76" s="42"/>
      <c r="P76" s="42"/>
      <c r="Q76" s="42"/>
      <c r="R76" s="42"/>
      <c r="S76" s="42"/>
      <c r="T76" s="42"/>
      <c r="U76" s="42"/>
      <c r="V76" s="42"/>
      <c r="W76" s="42"/>
      <c r="X76" s="42"/>
      <c r="Y76" s="42"/>
      <c r="Z76" s="42"/>
      <c r="AA76" s="42"/>
      <c r="AB76" s="42"/>
      <c r="AC76" s="42"/>
      <c r="AD76" s="42"/>
      <c r="AE76" s="42"/>
      <c r="AF76" s="42"/>
      <c r="AG76" s="42"/>
      <c r="AH76" s="42"/>
      <c r="AI76" s="43"/>
      <c r="AJ76" s="43"/>
      <c r="AK76" s="43"/>
      <c r="AL76" s="43"/>
    </row>
    <row r="77" spans="1:38" s="26" customFormat="1" ht="25.5" customHeight="1">
      <c r="A77" s="503" t="str">
        <f ca="1">Calculations!E312</f>
        <v>Impact 42</v>
      </c>
      <c r="B77" s="505" t="str">
        <f ca="1">IF(OFFSET('Impact Inputs'!$C$7,3*(ROW($A77)-ROW($A$36)),0)="INCLUDED",OFFSET('Impact Inputs'!$J$6,3*(ROW($A77)-ROW($A$36)),0),"")</f>
        <v/>
      </c>
      <c r="C77" s="505" t="str">
        <f ca="1">IF((OFFSET('Impact Inputs'!$C$7,3*(ROW($A77)-ROW($A$36)),0))="EXCLUDED","",IF(AND(OFFSET('Impact Inputs'!$C$7,3*(ROW($A77)-ROW($A$36)),0)="INCLUDED",(OFFSET('Impact Inputs'!$H$7,3*(ROW($A77)-ROW($A$36)),0)="Government")),"Gov.","non-Gov."))</f>
        <v/>
      </c>
      <c r="D77" s="509" t="str">
        <f ca="1">IF(OFFSET('Impact Inputs'!$C$7,3*(ROW($A77)-ROW($A$36)),0)="INCLUDED",OFFSET('Impact Inputs'!$I$6,3*(ROW($A77)-ROW($A$36)),0),"")</f>
        <v/>
      </c>
      <c r="E77" s="507" t="str">
        <f ca="1">IF(OFFSET('Impact Inputs'!$C$7,3*(ROW($A77)-ROW($A$36)),0)="INCLUDED",OFFSET('Impact Inputs'!$D$6,3*(ROW($A77)-ROW($A$36)),0),"")</f>
        <v/>
      </c>
      <c r="F77" s="501" t="str">
        <f ca="1">Calculations!F312</f>
        <v>-</v>
      </c>
      <c r="G77" s="517">
        <f ca="1">Calculations!H312/'Primary Inputs'!$C$22</f>
        <v>0</v>
      </c>
      <c r="H77" s="517">
        <f ca="1">Calculations!I312/'Primary Inputs'!$C$22</f>
        <v>0</v>
      </c>
      <c r="I77" s="517">
        <f ca="1">Calculations!J312/'Primary Inputs'!$C$22</f>
        <v>0</v>
      </c>
      <c r="J77" s="518">
        <f ca="1">Calculations!K260/'Primary Inputs'!$C$22</f>
        <v>0</v>
      </c>
      <c r="K77" s="518">
        <f ca="1">Calculations!L260/'Primary Inputs'!$C$22</f>
        <v>0</v>
      </c>
      <c r="L77" s="518">
        <f ca="1">Calculations!M260/'Primary Inputs'!$C$22</f>
        <v>0</v>
      </c>
      <c r="M77" s="518">
        <f ca="1">Calculations!N260/'Primary Inputs'!$C$22</f>
        <v>0</v>
      </c>
      <c r="N77" s="518">
        <f ca="1">Calculations!O260/'Primary Inputs'!$C$22</f>
        <v>0</v>
      </c>
      <c r="O77" s="42"/>
      <c r="P77" s="42"/>
      <c r="Q77" s="42"/>
      <c r="R77" s="42"/>
      <c r="S77" s="42"/>
      <c r="T77" s="42"/>
      <c r="U77" s="42"/>
      <c r="V77" s="42"/>
      <c r="W77" s="42"/>
      <c r="X77" s="42"/>
      <c r="Y77" s="42"/>
      <c r="Z77" s="42"/>
      <c r="AA77" s="42"/>
      <c r="AB77" s="42"/>
      <c r="AC77" s="42"/>
      <c r="AD77" s="42"/>
      <c r="AE77" s="42"/>
      <c r="AF77" s="42"/>
      <c r="AG77" s="42"/>
      <c r="AH77" s="42"/>
      <c r="AI77" s="43"/>
      <c r="AJ77" s="43"/>
      <c r="AK77" s="43"/>
      <c r="AL77" s="43"/>
    </row>
    <row r="78" spans="1:38" s="26" customFormat="1" ht="25.5" customHeight="1">
      <c r="A78" s="503" t="str">
        <f ca="1">Calculations!E313</f>
        <v>Impact 43</v>
      </c>
      <c r="B78" s="505" t="str">
        <f ca="1">IF(OFFSET('Impact Inputs'!$C$7,3*(ROW($A78)-ROW($A$36)),0)="INCLUDED",OFFSET('Impact Inputs'!$J$6,3*(ROW($A78)-ROW($A$36)),0),"")</f>
        <v/>
      </c>
      <c r="C78" s="505" t="str">
        <f ca="1">IF((OFFSET('Impact Inputs'!$C$7,3*(ROW($A78)-ROW($A$36)),0))="EXCLUDED","",IF(AND(OFFSET('Impact Inputs'!$C$7,3*(ROW($A78)-ROW($A$36)),0)="INCLUDED",(OFFSET('Impact Inputs'!$H$7,3*(ROW($A78)-ROW($A$36)),0)="Government")),"Gov.","non-Gov."))</f>
        <v/>
      </c>
      <c r="D78" s="509" t="str">
        <f ca="1">IF(OFFSET('Impact Inputs'!$C$7,3*(ROW($A78)-ROW($A$36)),0)="INCLUDED",OFFSET('Impact Inputs'!$I$6,3*(ROW($A78)-ROW($A$36)),0),"")</f>
        <v/>
      </c>
      <c r="E78" s="507" t="str">
        <f ca="1">IF(OFFSET('Impact Inputs'!$C$7,3*(ROW($A78)-ROW($A$36)),0)="INCLUDED",OFFSET('Impact Inputs'!$D$6,3*(ROW($A78)-ROW($A$36)),0),"")</f>
        <v/>
      </c>
      <c r="F78" s="501" t="str">
        <f ca="1">Calculations!F313</f>
        <v>-</v>
      </c>
      <c r="G78" s="517">
        <f ca="1">Calculations!H313/'Primary Inputs'!$C$22</f>
        <v>0</v>
      </c>
      <c r="H78" s="517">
        <f ca="1">Calculations!I313/'Primary Inputs'!$C$22</f>
        <v>0</v>
      </c>
      <c r="I78" s="517">
        <f ca="1">Calculations!J313/'Primary Inputs'!$C$22</f>
        <v>0</v>
      </c>
      <c r="J78" s="518">
        <f ca="1">Calculations!K261/'Primary Inputs'!$C$22</f>
        <v>0</v>
      </c>
      <c r="K78" s="518">
        <f ca="1">Calculations!L261/'Primary Inputs'!$C$22</f>
        <v>0</v>
      </c>
      <c r="L78" s="518">
        <f ca="1">Calculations!M261/'Primary Inputs'!$C$22</f>
        <v>0</v>
      </c>
      <c r="M78" s="518">
        <f ca="1">Calculations!N261/'Primary Inputs'!$C$22</f>
        <v>0</v>
      </c>
      <c r="N78" s="518">
        <f ca="1">Calculations!O261/'Primary Inputs'!$C$22</f>
        <v>0</v>
      </c>
      <c r="O78" s="42"/>
      <c r="AB78" s="42"/>
      <c r="AC78" s="42"/>
      <c r="AD78" s="42"/>
      <c r="AE78" s="42"/>
      <c r="AF78" s="42"/>
      <c r="AG78" s="42"/>
      <c r="AH78" s="42"/>
      <c r="AI78" s="43"/>
      <c r="AJ78" s="43"/>
      <c r="AK78" s="43"/>
      <c r="AL78" s="43"/>
    </row>
    <row r="79" spans="1:38" s="26" customFormat="1" ht="25.5" customHeight="1">
      <c r="A79" s="503" t="str">
        <f ca="1">Calculations!E314</f>
        <v>Impact 44</v>
      </c>
      <c r="B79" s="505" t="str">
        <f ca="1">IF(OFFSET('Impact Inputs'!$C$7,3*(ROW($A79)-ROW($A$36)),0)="INCLUDED",OFFSET('Impact Inputs'!$J$6,3*(ROW($A79)-ROW($A$36)),0),"")</f>
        <v/>
      </c>
      <c r="C79" s="505" t="str">
        <f ca="1">IF((OFFSET('Impact Inputs'!$C$7,3*(ROW($A79)-ROW($A$36)),0))="EXCLUDED","",IF(AND(OFFSET('Impact Inputs'!$C$7,3*(ROW($A79)-ROW($A$36)),0)="INCLUDED",(OFFSET('Impact Inputs'!$H$7,3*(ROW($A79)-ROW($A$36)),0)="Government")),"Gov.","non-Gov."))</f>
        <v/>
      </c>
      <c r="D79" s="509" t="str">
        <f ca="1">IF(OFFSET('Impact Inputs'!$C$7,3*(ROW($A79)-ROW($A$36)),0)="INCLUDED",OFFSET('Impact Inputs'!$I$6,3*(ROW($A79)-ROW($A$36)),0),"")</f>
        <v/>
      </c>
      <c r="E79" s="507" t="str">
        <f ca="1">IF(OFFSET('Impact Inputs'!$C$7,3*(ROW($A79)-ROW($A$36)),0)="INCLUDED",OFFSET('Impact Inputs'!$D$6,3*(ROW($A79)-ROW($A$36)),0),"")</f>
        <v/>
      </c>
      <c r="F79" s="501" t="str">
        <f ca="1">Calculations!F314</f>
        <v>-</v>
      </c>
      <c r="G79" s="517">
        <f ca="1">Calculations!H314/'Primary Inputs'!$C$22</f>
        <v>0</v>
      </c>
      <c r="H79" s="517">
        <f ca="1">Calculations!I314/'Primary Inputs'!$C$22</f>
        <v>0</v>
      </c>
      <c r="I79" s="517">
        <f ca="1">Calculations!J314/'Primary Inputs'!$C$22</f>
        <v>0</v>
      </c>
      <c r="J79" s="518">
        <f ca="1">Calculations!K262/'Primary Inputs'!$C$22</f>
        <v>0</v>
      </c>
      <c r="K79" s="518">
        <f ca="1">Calculations!L262/'Primary Inputs'!$C$22</f>
        <v>0</v>
      </c>
      <c r="L79" s="518">
        <f ca="1">Calculations!M262/'Primary Inputs'!$C$22</f>
        <v>0</v>
      </c>
      <c r="M79" s="518">
        <f ca="1">Calculations!N262/'Primary Inputs'!$C$22</f>
        <v>0</v>
      </c>
      <c r="N79" s="518">
        <f ca="1">Calculations!O262/'Primary Inputs'!$C$22</f>
        <v>0</v>
      </c>
      <c r="O79" s="42"/>
      <c r="AB79" s="42"/>
      <c r="AC79" s="42"/>
      <c r="AD79" s="42"/>
      <c r="AE79" s="42"/>
      <c r="AF79" s="42"/>
      <c r="AG79" s="42"/>
      <c r="AH79" s="42"/>
      <c r="AI79" s="43"/>
      <c r="AJ79" s="43"/>
      <c r="AK79" s="43"/>
      <c r="AL79" s="43"/>
    </row>
    <row r="80" spans="1:38" s="26" customFormat="1" ht="25.5" customHeight="1">
      <c r="A80" s="510" t="str">
        <f ca="1">Calculations!E315</f>
        <v>Impact 45</v>
      </c>
      <c r="B80" s="511" t="str">
        <f ca="1">IF(OFFSET('Impact Inputs'!$C$7,3*(ROW($A80)-ROW($A$36)),0)="INCLUDED",OFFSET('Impact Inputs'!$J$6,3*(ROW($A80)-ROW($A$36)),0),"")</f>
        <v/>
      </c>
      <c r="C80" s="511" t="str">
        <f ca="1">IF((OFFSET('Impact Inputs'!$C$7,3*(ROW($A80)-ROW($A$36)),0))="EXCLUDED","",IF(AND(OFFSET('Impact Inputs'!$C$7,3*(ROW($A80)-ROW($A$36)),0)="INCLUDED",(OFFSET('Impact Inputs'!$H$7,3*(ROW($A80)-ROW($A$36)),0)="Government")),"Gov.","non-Gov."))</f>
        <v/>
      </c>
      <c r="D80" s="514" t="str">
        <f ca="1">IF(OFFSET('Impact Inputs'!$C$7,3*(ROW($A80)-ROW($A$36)),0)="INCLUDED",OFFSET('Impact Inputs'!$I$6,3*(ROW($A80)-ROW($A$36)),0),"")</f>
        <v/>
      </c>
      <c r="E80" s="512" t="str">
        <f ca="1">IF(OFFSET('Impact Inputs'!$C$7,3*(ROW($A80)-ROW($A$36)),0)="INCLUDED",OFFSET('Impact Inputs'!$D$6,3*(ROW($A80)-ROW($A$36)),0),"")</f>
        <v/>
      </c>
      <c r="F80" s="502" t="str">
        <f ca="1">Calculations!F315</f>
        <v>-</v>
      </c>
      <c r="G80" s="519">
        <f ca="1">Calculations!H315/'Primary Inputs'!$C$22</f>
        <v>0</v>
      </c>
      <c r="H80" s="519">
        <f ca="1">Calculations!I315/'Primary Inputs'!$C$22</f>
        <v>0</v>
      </c>
      <c r="I80" s="519">
        <f ca="1">Calculations!J315/'Primary Inputs'!$C$22</f>
        <v>0</v>
      </c>
      <c r="J80" s="520">
        <f ca="1">Calculations!K263/'Primary Inputs'!$C$22</f>
        <v>0</v>
      </c>
      <c r="K80" s="520">
        <f ca="1">Calculations!L263/'Primary Inputs'!$C$22</f>
        <v>0</v>
      </c>
      <c r="L80" s="520">
        <f ca="1">Calculations!M263/'Primary Inputs'!$C$22</f>
        <v>0</v>
      </c>
      <c r="M80" s="520">
        <f ca="1">Calculations!N263/'Primary Inputs'!$C$22</f>
        <v>0</v>
      </c>
      <c r="N80" s="520">
        <f ca="1">Calculations!O263/'Primary Inputs'!$C$22</f>
        <v>0</v>
      </c>
      <c r="O80" s="42"/>
      <c r="AB80" s="42"/>
      <c r="AC80" s="42"/>
      <c r="AD80" s="42"/>
      <c r="AE80" s="42"/>
      <c r="AF80" s="42"/>
      <c r="AG80" s="42"/>
      <c r="AH80" s="42"/>
      <c r="AI80" s="43"/>
      <c r="AJ80" s="43"/>
      <c r="AK80" s="43"/>
      <c r="AL80" s="43"/>
    </row>
    <row r="81" spans="1:38" s="26" customFormat="1" ht="25.5" customHeight="1">
      <c r="A81" s="503" t="str">
        <f ca="1">Calculations!E316</f>
        <v>Impact 46</v>
      </c>
      <c r="B81" s="505" t="str">
        <f ca="1">IF(OFFSET('Impact Inputs'!$C$7,3*(ROW($A81)-ROW($A$36)),0)="INCLUDED",OFFSET('Impact Inputs'!$J$6,3*(ROW($A81)-ROW($A$36)),0),"")</f>
        <v/>
      </c>
      <c r="C81" s="505" t="str">
        <f ca="1">IF((OFFSET('Impact Inputs'!$C$7,3*(ROW($A81)-ROW($A$36)),0))="EXCLUDED","",IF(AND(OFFSET('Impact Inputs'!$C$7,3*(ROW($A81)-ROW($A$36)),0)="INCLUDED",(OFFSET('Impact Inputs'!$H$7,3*(ROW($A81)-ROW($A$36)),0)="Government")),"Gov.","non-Gov."))</f>
        <v/>
      </c>
      <c r="D81" s="509" t="str">
        <f ca="1">IF(OFFSET('Impact Inputs'!$C$7,3*(ROW($A81)-ROW($A$36)),0)="INCLUDED",OFFSET('Impact Inputs'!$I$6,3*(ROW($A81)-ROW($A$36)),0),"")</f>
        <v/>
      </c>
      <c r="E81" s="507" t="str">
        <f ca="1">IF(OFFSET('Impact Inputs'!$C$7,3*(ROW($A81)-ROW($A$36)),0)="INCLUDED",OFFSET('Impact Inputs'!$D$6,3*(ROW($A81)-ROW($A$36)),0),"")</f>
        <v/>
      </c>
      <c r="F81" s="501" t="str">
        <f ca="1">Calculations!F316</f>
        <v>-</v>
      </c>
      <c r="G81" s="517">
        <f ca="1">Calculations!H316/'Primary Inputs'!$C$22</f>
        <v>0</v>
      </c>
      <c r="H81" s="517">
        <f ca="1">Calculations!I316/'Primary Inputs'!$C$22</f>
        <v>0</v>
      </c>
      <c r="I81" s="517">
        <f ca="1">Calculations!J316/'Primary Inputs'!$C$22</f>
        <v>0</v>
      </c>
      <c r="J81" s="518">
        <f ca="1">Calculations!K264/'Primary Inputs'!$C$22</f>
        <v>0</v>
      </c>
      <c r="K81" s="518">
        <f ca="1">Calculations!L264/'Primary Inputs'!$C$22</f>
        <v>0</v>
      </c>
      <c r="L81" s="518">
        <f ca="1">Calculations!M264/'Primary Inputs'!$C$22</f>
        <v>0</v>
      </c>
      <c r="M81" s="518">
        <f ca="1">Calculations!N264/'Primary Inputs'!$C$22</f>
        <v>0</v>
      </c>
      <c r="N81" s="518">
        <f ca="1">Calculations!O264/'Primary Inputs'!$C$22</f>
        <v>0</v>
      </c>
      <c r="O81" s="42"/>
      <c r="AB81" s="42"/>
      <c r="AC81" s="42"/>
      <c r="AD81" s="42"/>
      <c r="AE81" s="42"/>
      <c r="AF81" s="42"/>
      <c r="AG81" s="42"/>
      <c r="AH81" s="42"/>
      <c r="AI81" s="43"/>
      <c r="AJ81" s="43"/>
      <c r="AK81" s="43"/>
      <c r="AL81" s="43"/>
    </row>
    <row r="82" spans="1:38" s="26" customFormat="1" ht="25.5" customHeight="1">
      <c r="A82" s="503" t="str">
        <f ca="1">Calculations!E317</f>
        <v>Impact 47</v>
      </c>
      <c r="B82" s="505" t="str">
        <f ca="1">IF(OFFSET('Impact Inputs'!$C$7,3*(ROW($A82)-ROW($A$36)),0)="INCLUDED",OFFSET('Impact Inputs'!$J$6,3*(ROW($A82)-ROW($A$36)),0),"")</f>
        <v/>
      </c>
      <c r="C82" s="505" t="str">
        <f ca="1">IF((OFFSET('Impact Inputs'!$C$7,3*(ROW($A82)-ROW($A$36)),0))="EXCLUDED","",IF(AND(OFFSET('Impact Inputs'!$C$7,3*(ROW($A82)-ROW($A$36)),0)="INCLUDED",(OFFSET('Impact Inputs'!$H$7,3*(ROW($A82)-ROW($A$36)),0)="Government")),"Gov.","non-Gov."))</f>
        <v/>
      </c>
      <c r="D82" s="509" t="str">
        <f ca="1">IF(OFFSET('Impact Inputs'!$C$7,3*(ROW($A82)-ROW($A$36)),0)="INCLUDED",OFFSET('Impact Inputs'!$I$6,3*(ROW($A82)-ROW($A$36)),0),"")</f>
        <v/>
      </c>
      <c r="E82" s="507" t="str">
        <f ca="1">IF(OFFSET('Impact Inputs'!$C$7,3*(ROW($A82)-ROW($A$36)),0)="INCLUDED",OFFSET('Impact Inputs'!$D$6,3*(ROW($A82)-ROW($A$36)),0),"")</f>
        <v/>
      </c>
      <c r="F82" s="501" t="str">
        <f ca="1">Calculations!F317</f>
        <v>-</v>
      </c>
      <c r="G82" s="517">
        <f ca="1">Calculations!H317/'Primary Inputs'!$C$22</f>
        <v>0</v>
      </c>
      <c r="H82" s="517">
        <f ca="1">Calculations!I317/'Primary Inputs'!$C$22</f>
        <v>0</v>
      </c>
      <c r="I82" s="517">
        <f ca="1">Calculations!J317/'Primary Inputs'!$C$22</f>
        <v>0</v>
      </c>
      <c r="J82" s="518">
        <f ca="1">Calculations!K265/'Primary Inputs'!$C$22</f>
        <v>0</v>
      </c>
      <c r="K82" s="518">
        <f ca="1">Calculations!L265/'Primary Inputs'!$C$22</f>
        <v>0</v>
      </c>
      <c r="L82" s="518">
        <f ca="1">Calculations!M265/'Primary Inputs'!$C$22</f>
        <v>0</v>
      </c>
      <c r="M82" s="518">
        <f ca="1">Calculations!N265/'Primary Inputs'!$C$22</f>
        <v>0</v>
      </c>
      <c r="N82" s="518">
        <f ca="1">Calculations!O265/'Primary Inputs'!$C$22</f>
        <v>0</v>
      </c>
      <c r="O82" s="42"/>
      <c r="AB82" s="42"/>
      <c r="AC82" s="42"/>
      <c r="AD82" s="42"/>
      <c r="AE82" s="42"/>
      <c r="AF82" s="42"/>
      <c r="AG82" s="42"/>
      <c r="AH82" s="42"/>
      <c r="AI82" s="43"/>
      <c r="AJ82" s="43"/>
      <c r="AK82" s="43"/>
      <c r="AL82" s="43"/>
    </row>
    <row r="83" spans="1:38" s="26" customFormat="1" ht="25.5" customHeight="1">
      <c r="A83" s="503" t="str">
        <f ca="1">Calculations!E318</f>
        <v>Impact 48</v>
      </c>
      <c r="B83" s="505" t="str">
        <f ca="1">IF(OFFSET('Impact Inputs'!$C$7,3*(ROW($A83)-ROW($A$36)),0)="INCLUDED",OFFSET('Impact Inputs'!$J$6,3*(ROW($A83)-ROW($A$36)),0),"")</f>
        <v/>
      </c>
      <c r="C83" s="505" t="str">
        <f ca="1">IF((OFFSET('Impact Inputs'!$C$7,3*(ROW($A83)-ROW($A$36)),0))="EXCLUDED","",IF(AND(OFFSET('Impact Inputs'!$C$7,3*(ROW($A83)-ROW($A$36)),0)="INCLUDED",(OFFSET('Impact Inputs'!$H$7,3*(ROW($A83)-ROW($A$36)),0)="Government")),"Gov.","non-Gov."))</f>
        <v/>
      </c>
      <c r="D83" s="509" t="str">
        <f ca="1">IF(OFFSET('Impact Inputs'!$C$7,3*(ROW($A83)-ROW($A$36)),0)="INCLUDED",OFFSET('Impact Inputs'!$I$6,3*(ROW($A83)-ROW($A$36)),0),"")</f>
        <v/>
      </c>
      <c r="E83" s="507" t="str">
        <f ca="1">IF(OFFSET('Impact Inputs'!$C$7,3*(ROW($A83)-ROW($A$36)),0)="INCLUDED",OFFSET('Impact Inputs'!$D$6,3*(ROW($A83)-ROW($A$36)),0),"")</f>
        <v/>
      </c>
      <c r="F83" s="501" t="str">
        <f ca="1">Calculations!F318</f>
        <v>-</v>
      </c>
      <c r="G83" s="517">
        <f ca="1">Calculations!H318/'Primary Inputs'!$C$22</f>
        <v>0</v>
      </c>
      <c r="H83" s="517">
        <f ca="1">Calculations!I318/'Primary Inputs'!$C$22</f>
        <v>0</v>
      </c>
      <c r="I83" s="517">
        <f ca="1">Calculations!J318/'Primary Inputs'!$C$22</f>
        <v>0</v>
      </c>
      <c r="J83" s="518">
        <f ca="1">Calculations!K266/'Primary Inputs'!$C$22</f>
        <v>0</v>
      </c>
      <c r="K83" s="518">
        <f ca="1">Calculations!L266/'Primary Inputs'!$C$22</f>
        <v>0</v>
      </c>
      <c r="L83" s="518">
        <f ca="1">Calculations!M266/'Primary Inputs'!$C$22</f>
        <v>0</v>
      </c>
      <c r="M83" s="518">
        <f ca="1">Calculations!N266/'Primary Inputs'!$C$22</f>
        <v>0</v>
      </c>
      <c r="N83" s="518">
        <f ca="1">Calculations!O266/'Primary Inputs'!$C$22</f>
        <v>0</v>
      </c>
      <c r="O83" s="42"/>
      <c r="AB83" s="42"/>
      <c r="AC83" s="42"/>
      <c r="AD83" s="42"/>
      <c r="AE83" s="42"/>
      <c r="AF83" s="42"/>
      <c r="AG83" s="42"/>
      <c r="AH83" s="42"/>
      <c r="AI83" s="43"/>
      <c r="AJ83" s="43"/>
      <c r="AK83" s="43"/>
      <c r="AL83" s="43"/>
    </row>
    <row r="84" spans="1:38" s="26" customFormat="1" ht="25.5" customHeight="1">
      <c r="A84" s="503" t="str">
        <f ca="1">Calculations!E319</f>
        <v>Impact 49</v>
      </c>
      <c r="B84" s="505" t="str">
        <f ca="1">IF(OFFSET('Impact Inputs'!$C$7,3*(ROW($A84)-ROW($A$36)),0)="INCLUDED",OFFSET('Impact Inputs'!$J$6,3*(ROW($A84)-ROW($A$36)),0),"")</f>
        <v/>
      </c>
      <c r="C84" s="505" t="str">
        <f ca="1">IF((OFFSET('Impact Inputs'!$C$7,3*(ROW($A84)-ROW($A$36)),0))="EXCLUDED","",IF(AND(OFFSET('Impact Inputs'!$C$7,3*(ROW($A84)-ROW($A$36)),0)="INCLUDED",(OFFSET('Impact Inputs'!$H$7,3*(ROW($A84)-ROW($A$36)),0)="Government")),"Gov.","non-Gov."))</f>
        <v/>
      </c>
      <c r="D84" s="509" t="str">
        <f ca="1">IF(OFFSET('Impact Inputs'!$C$7,3*(ROW($A84)-ROW($A$36)),0)="INCLUDED",OFFSET('Impact Inputs'!$I$6,3*(ROW($A84)-ROW($A$36)),0),"")</f>
        <v/>
      </c>
      <c r="E84" s="507" t="str">
        <f ca="1">IF(OFFSET('Impact Inputs'!$C$7,3*(ROW($A84)-ROW($A$36)),0)="INCLUDED",OFFSET('Impact Inputs'!$D$6,3*(ROW($A84)-ROW($A$36)),0),"")</f>
        <v/>
      </c>
      <c r="F84" s="501" t="str">
        <f ca="1">Calculations!F319</f>
        <v>-</v>
      </c>
      <c r="G84" s="517">
        <f ca="1">Calculations!H319/'Primary Inputs'!$C$22</f>
        <v>0</v>
      </c>
      <c r="H84" s="517">
        <f ca="1">Calculations!I319/'Primary Inputs'!$C$22</f>
        <v>0</v>
      </c>
      <c r="I84" s="517">
        <f ca="1">Calculations!J319/'Primary Inputs'!$C$22</f>
        <v>0</v>
      </c>
      <c r="J84" s="518">
        <f ca="1">Calculations!K267/'Primary Inputs'!$C$22</f>
        <v>0</v>
      </c>
      <c r="K84" s="518">
        <f ca="1">Calculations!L267/'Primary Inputs'!$C$22</f>
        <v>0</v>
      </c>
      <c r="L84" s="518">
        <f ca="1">Calculations!M267/'Primary Inputs'!$C$22</f>
        <v>0</v>
      </c>
      <c r="M84" s="518">
        <f ca="1">Calculations!N267/'Primary Inputs'!$C$22</f>
        <v>0</v>
      </c>
      <c r="N84" s="518">
        <f ca="1">Calculations!O267/'Primary Inputs'!$C$22</f>
        <v>0</v>
      </c>
      <c r="O84" s="42"/>
      <c r="AB84" s="42"/>
      <c r="AC84" s="42"/>
      <c r="AD84" s="42"/>
      <c r="AE84" s="42"/>
      <c r="AF84" s="42"/>
      <c r="AG84" s="42"/>
      <c r="AH84" s="42"/>
      <c r="AI84" s="43"/>
      <c r="AJ84" s="43"/>
      <c r="AK84" s="43"/>
      <c r="AL84" s="43"/>
    </row>
    <row r="85" spans="1:38" s="26" customFormat="1" ht="25.5" customHeight="1">
      <c r="A85" s="510" t="str">
        <f ca="1">Calculations!E320</f>
        <v>Impact 50</v>
      </c>
      <c r="B85" s="505" t="str">
        <f ca="1">IF(OFFSET('Impact Inputs'!$C$7,3*(ROW($A85)-ROW($A$36)),0)="INCLUDED",OFFSET('Impact Inputs'!$J$6,3*(ROW($A85)-ROW($A$36)),0),"")</f>
        <v/>
      </c>
      <c r="C85" s="505" t="str">
        <f ca="1">IF((OFFSET('Impact Inputs'!$C$7,3*(ROW($A85)-ROW($A$36)),0))="EXCLUDED","",IF(AND(OFFSET('Impact Inputs'!$C$7,3*(ROW($A85)-ROW($A$36)),0)="INCLUDED",(OFFSET('Impact Inputs'!$H$7,3*(ROW($A85)-ROW($A$36)),0)="Government")),"Gov.","non-Gov."))</f>
        <v/>
      </c>
      <c r="D85" s="509" t="str">
        <f ca="1">IF(OFFSET('Impact Inputs'!$C$7,3*(ROW($A85)-ROW($A$36)),0)="INCLUDED",OFFSET('Impact Inputs'!$I$6,3*(ROW($A85)-ROW($A$36)),0),"")</f>
        <v/>
      </c>
      <c r="E85" s="507" t="str">
        <f ca="1">IF(OFFSET('Impact Inputs'!$C$7,3*(ROW($A85)-ROW($A$36)),0)="INCLUDED",OFFSET('Impact Inputs'!$D$6,3*(ROW($A85)-ROW($A$36)),0),"")</f>
        <v/>
      </c>
      <c r="F85" s="502" t="str">
        <f ca="1">Calculations!F320</f>
        <v>-</v>
      </c>
      <c r="G85" s="519">
        <f ca="1">Calculations!H320/'Primary Inputs'!$C$22</f>
        <v>0</v>
      </c>
      <c r="H85" s="519">
        <f ca="1">Calculations!I320/'Primary Inputs'!$C$22</f>
        <v>0</v>
      </c>
      <c r="I85" s="519">
        <f ca="1">Calculations!J320/'Primary Inputs'!$C$22</f>
        <v>0</v>
      </c>
      <c r="J85" s="520">
        <f ca="1">Calculations!K268/'Primary Inputs'!$C$22</f>
        <v>0</v>
      </c>
      <c r="K85" s="520">
        <f ca="1">Calculations!L268/'Primary Inputs'!$C$22</f>
        <v>0</v>
      </c>
      <c r="L85" s="520">
        <f ca="1">Calculations!M268/'Primary Inputs'!$C$22</f>
        <v>0</v>
      </c>
      <c r="M85" s="520">
        <f ca="1">Calculations!N268/'Primary Inputs'!$C$22</f>
        <v>0</v>
      </c>
      <c r="N85" s="520">
        <f ca="1">Calculations!O268/'Primary Inputs'!$C$22</f>
        <v>0</v>
      </c>
      <c r="O85" s="42"/>
      <c r="AB85" s="42"/>
      <c r="AC85" s="42"/>
      <c r="AD85" s="42"/>
      <c r="AE85" s="42"/>
      <c r="AF85" s="42"/>
      <c r="AG85" s="42"/>
      <c r="AH85" s="42"/>
      <c r="AI85" s="43"/>
      <c r="AJ85" s="43"/>
      <c r="AK85" s="43"/>
      <c r="AL85" s="43"/>
    </row>
    <row r="86" spans="1:38" s="24" customFormat="1" ht="25.5" customHeight="1">
      <c r="A86" s="515"/>
      <c r="B86" s="515"/>
      <c r="C86" s="515"/>
      <c r="D86" s="515"/>
      <c r="E86" s="515"/>
      <c r="F86" s="516" t="s">
        <v>156</v>
      </c>
      <c r="G86" s="521">
        <f ca="1">SUM(G36:G85)</f>
        <v>32.41247447246667</v>
      </c>
      <c r="H86" s="521">
        <f t="shared" ref="H86:N86" ca="1" si="2">SUM(H36:H85)</f>
        <v>32.460236068932161</v>
      </c>
      <c r="I86" s="521">
        <f t="shared" ca="1" si="2"/>
        <v>32.6085531246814</v>
      </c>
      <c r="J86" s="521">
        <f t="shared" ca="1" si="2"/>
        <v>0</v>
      </c>
      <c r="K86" s="521">
        <f t="shared" ca="1" si="2"/>
        <v>34.842672984630333</v>
      </c>
      <c r="L86" s="521">
        <f t="shared" ca="1" si="2"/>
        <v>6.8701351610356617E-3</v>
      </c>
      <c r="M86" s="521">
        <f t="shared" ca="1" si="2"/>
        <v>1.3740270322071323E-2</v>
      </c>
      <c r="N86" s="521">
        <f t="shared" ca="1" si="2"/>
        <v>1.3740270322071323E-2</v>
      </c>
      <c r="O86" s="39"/>
      <c r="P86" s="39"/>
      <c r="Q86" s="39"/>
      <c r="R86" s="39"/>
      <c r="S86" s="39"/>
      <c r="T86" s="39"/>
      <c r="U86" s="39"/>
      <c r="V86" s="39"/>
      <c r="W86" s="39"/>
      <c r="X86" s="39"/>
      <c r="Y86" s="39"/>
      <c r="Z86" s="39"/>
      <c r="AA86" s="39"/>
      <c r="AB86" s="39"/>
      <c r="AC86" s="39"/>
      <c r="AD86" s="39"/>
      <c r="AE86" s="39"/>
      <c r="AF86" s="39"/>
      <c r="AG86" s="39"/>
      <c r="AH86" s="39"/>
      <c r="AI86" s="40"/>
      <c r="AJ86" s="40"/>
      <c r="AK86" s="40"/>
      <c r="AL86" s="40"/>
    </row>
    <row r="87" spans="1:38">
      <c r="A87" s="41"/>
      <c r="B87" s="41"/>
      <c r="C87" s="41"/>
      <c r="D87" s="41"/>
      <c r="E87" s="41"/>
      <c r="F87" s="59"/>
      <c r="G87" s="177"/>
      <c r="H87" s="177"/>
      <c r="I87" s="177"/>
      <c r="J87" s="177"/>
      <c r="K87" s="177"/>
      <c r="L87" s="177"/>
      <c r="M87" s="177"/>
      <c r="N87" s="177"/>
      <c r="O87" s="50"/>
      <c r="P87" s="50"/>
      <c r="Q87" s="50"/>
      <c r="R87" s="50"/>
      <c r="S87" s="50"/>
      <c r="T87" s="50"/>
      <c r="U87" s="50"/>
      <c r="V87" s="50"/>
      <c r="W87" s="50"/>
      <c r="X87" s="50"/>
      <c r="Y87" s="50"/>
      <c r="Z87" s="50"/>
      <c r="AA87" s="50"/>
      <c r="AB87" s="50"/>
      <c r="AC87" s="50"/>
      <c r="AD87" s="50"/>
      <c r="AE87" s="50"/>
      <c r="AF87" s="50"/>
      <c r="AG87" s="50"/>
      <c r="AH87" s="50"/>
      <c r="AI87" s="60"/>
      <c r="AJ87" s="60"/>
      <c r="AK87" s="60"/>
      <c r="AL87" s="60"/>
    </row>
    <row r="88" spans="1:38">
      <c r="A88" s="41"/>
      <c r="B88" s="41"/>
      <c r="C88" s="41"/>
      <c r="D88" s="41"/>
      <c r="E88" s="41"/>
      <c r="F88" s="41"/>
      <c r="G88" s="61"/>
      <c r="H88" s="61"/>
      <c r="I88" s="61"/>
      <c r="J88" s="61"/>
      <c r="K88" s="61"/>
      <c r="L88" s="61"/>
      <c r="M88" s="61"/>
      <c r="N88" s="61"/>
      <c r="O88" s="50"/>
      <c r="P88" s="50"/>
      <c r="Q88" s="50"/>
      <c r="R88" s="50"/>
      <c r="S88" s="50"/>
      <c r="T88" s="50"/>
      <c r="U88" s="50"/>
      <c r="V88" s="50"/>
      <c r="W88" s="50"/>
      <c r="X88" s="50"/>
      <c r="Y88" s="50"/>
      <c r="Z88" s="50"/>
      <c r="AA88" s="50"/>
      <c r="AB88" s="50"/>
      <c r="AC88" s="50"/>
      <c r="AD88" s="50"/>
      <c r="AE88" s="50"/>
      <c r="AF88" s="50"/>
      <c r="AG88" s="50"/>
      <c r="AH88" s="50"/>
      <c r="AI88" s="60"/>
      <c r="AJ88" s="60"/>
      <c r="AK88" s="60"/>
      <c r="AL88" s="60"/>
    </row>
    <row r="89" spans="1:38">
      <c r="A89" s="41"/>
      <c r="B89" s="41"/>
      <c r="C89" s="41"/>
      <c r="D89" s="41"/>
      <c r="E89" s="41"/>
      <c r="F89" s="41"/>
      <c r="G89" s="61"/>
      <c r="H89" s="61"/>
      <c r="I89" s="61"/>
      <c r="J89" s="61"/>
      <c r="K89" s="61"/>
      <c r="L89" s="61"/>
      <c r="M89" s="61"/>
      <c r="N89" s="61"/>
      <c r="O89" s="50"/>
      <c r="P89" s="50"/>
      <c r="Q89" s="50"/>
      <c r="R89" s="50"/>
      <c r="S89" s="50"/>
      <c r="T89" s="50"/>
      <c r="U89" s="50"/>
      <c r="V89" s="50"/>
      <c r="W89" s="50"/>
      <c r="X89" s="50"/>
      <c r="Y89" s="50"/>
      <c r="Z89" s="50"/>
      <c r="AA89" s="50"/>
      <c r="AB89" s="50"/>
      <c r="AC89" s="50"/>
      <c r="AD89" s="50"/>
      <c r="AE89" s="50"/>
      <c r="AF89" s="50"/>
      <c r="AG89" s="50"/>
      <c r="AH89" s="50"/>
      <c r="AI89" s="60"/>
      <c r="AJ89" s="60"/>
      <c r="AK89" s="60"/>
      <c r="AL89" s="60"/>
    </row>
    <row r="90" spans="1:38">
      <c r="A90" s="41"/>
      <c r="B90" s="41"/>
      <c r="C90" s="41"/>
      <c r="D90" s="41"/>
      <c r="E90" s="41"/>
      <c r="F90" s="65"/>
      <c r="G90" s="66"/>
      <c r="H90" s="66"/>
      <c r="I90" s="66"/>
      <c r="J90" s="66"/>
      <c r="K90" s="66"/>
      <c r="L90" s="66"/>
      <c r="M90" s="66"/>
      <c r="N90" s="66"/>
      <c r="O90" s="42"/>
      <c r="P90" s="50"/>
      <c r="Q90" s="50"/>
      <c r="R90" s="50"/>
      <c r="S90" s="50"/>
      <c r="T90" s="50"/>
      <c r="U90" s="50"/>
      <c r="V90" s="50"/>
      <c r="W90" s="50"/>
      <c r="X90" s="50"/>
      <c r="Y90" s="50"/>
      <c r="Z90" s="50"/>
      <c r="AA90" s="50"/>
      <c r="AB90" s="50"/>
      <c r="AC90" s="50"/>
      <c r="AD90" s="50"/>
      <c r="AE90" s="50"/>
      <c r="AF90" s="50"/>
      <c r="AG90" s="50"/>
      <c r="AH90" s="50"/>
      <c r="AI90" s="60"/>
      <c r="AJ90" s="60"/>
      <c r="AK90" s="60"/>
      <c r="AL90" s="60"/>
    </row>
    <row r="91" spans="1:38">
      <c r="A91" s="41"/>
      <c r="B91" s="41"/>
      <c r="C91" s="41"/>
      <c r="D91" s="41"/>
      <c r="E91" s="41"/>
      <c r="F91" s="41"/>
      <c r="G91" s="61"/>
      <c r="H91" s="61"/>
      <c r="I91" s="61"/>
      <c r="J91" s="61"/>
      <c r="K91" s="61"/>
      <c r="L91" s="61"/>
      <c r="M91" s="61"/>
      <c r="N91" s="61"/>
      <c r="O91" s="50"/>
      <c r="P91" s="50"/>
      <c r="Q91" s="50"/>
      <c r="R91" s="50"/>
      <c r="S91" s="50"/>
      <c r="T91" s="50"/>
      <c r="U91" s="50"/>
      <c r="V91" s="50"/>
      <c r="W91" s="50"/>
      <c r="X91" s="50"/>
      <c r="Y91" s="50"/>
      <c r="Z91" s="50"/>
      <c r="AA91" s="50"/>
      <c r="AB91" s="50"/>
      <c r="AC91" s="50"/>
      <c r="AD91" s="50"/>
      <c r="AE91" s="50"/>
      <c r="AF91" s="50"/>
      <c r="AG91" s="50"/>
      <c r="AH91" s="50"/>
      <c r="AI91" s="60"/>
      <c r="AJ91" s="60"/>
      <c r="AK91" s="60"/>
      <c r="AL91" s="60"/>
    </row>
    <row r="92" spans="1:38" ht="15">
      <c r="A92" s="193" t="s">
        <v>290</v>
      </c>
      <c r="B92" s="193"/>
      <c r="C92" s="193"/>
      <c r="D92" s="193"/>
      <c r="E92" s="193"/>
      <c r="F92" s="194" t="s">
        <v>291</v>
      </c>
      <c r="G92" s="61"/>
      <c r="H92" s="61"/>
      <c r="I92" s="61"/>
      <c r="J92" s="61"/>
      <c r="K92" s="61"/>
      <c r="L92" s="61"/>
      <c r="M92" s="61"/>
      <c r="N92" s="61"/>
      <c r="O92" s="50"/>
      <c r="P92" s="50"/>
      <c r="Q92" s="50"/>
      <c r="R92" s="50"/>
      <c r="S92" s="50"/>
      <c r="T92" s="50"/>
      <c r="U92" s="50"/>
      <c r="V92" s="50"/>
      <c r="W92" s="50"/>
      <c r="X92" s="50"/>
      <c r="Y92" s="50"/>
      <c r="Z92" s="50"/>
      <c r="AA92" s="50"/>
      <c r="AB92" s="50"/>
      <c r="AC92" s="50"/>
      <c r="AD92" s="50"/>
      <c r="AE92" s="50"/>
      <c r="AF92" s="50"/>
      <c r="AG92" s="50"/>
      <c r="AH92" s="50"/>
      <c r="AI92" s="60"/>
      <c r="AJ92" s="60"/>
      <c r="AK92" s="60"/>
      <c r="AL92" s="60"/>
    </row>
    <row r="93" spans="1:38">
      <c r="A93" s="195" t="s">
        <v>289</v>
      </c>
      <c r="B93" s="195"/>
      <c r="C93" s="195"/>
      <c r="D93" s="195"/>
      <c r="E93" s="195"/>
      <c r="F93" s="196" t="str">
        <f ca="1">'Cost Inputs'!G1</f>
        <v>OK</v>
      </c>
      <c r="G93" s="61"/>
      <c r="H93" s="61"/>
      <c r="I93" s="61"/>
      <c r="J93" s="61"/>
      <c r="K93" s="61"/>
      <c r="L93" s="61"/>
      <c r="M93" s="61"/>
      <c r="N93" s="61"/>
      <c r="O93" s="50"/>
      <c r="P93" s="50"/>
      <c r="Q93" s="50"/>
      <c r="R93" s="50"/>
      <c r="S93" s="50"/>
      <c r="T93" s="50"/>
      <c r="U93" s="50"/>
      <c r="V93" s="50"/>
      <c r="W93" s="50"/>
      <c r="X93" s="50"/>
      <c r="Y93" s="50"/>
      <c r="Z93" s="50"/>
      <c r="AA93" s="50"/>
      <c r="AB93" s="50"/>
      <c r="AC93" s="50"/>
      <c r="AD93" s="50"/>
      <c r="AE93" s="50"/>
      <c r="AF93" s="50"/>
      <c r="AG93" s="50"/>
      <c r="AH93" s="50"/>
      <c r="AI93" s="60"/>
      <c r="AJ93" s="60"/>
      <c r="AK93" s="60"/>
      <c r="AL93" s="60"/>
    </row>
    <row r="94" spans="1:38">
      <c r="A94" s="195" t="s">
        <v>145</v>
      </c>
      <c r="B94" s="195"/>
      <c r="C94" s="195"/>
      <c r="D94" s="195"/>
      <c r="E94" s="195"/>
      <c r="F94" s="196" t="str">
        <f ca="1">Calculations!G1</f>
        <v>OK</v>
      </c>
      <c r="G94" s="61"/>
      <c r="H94" s="61"/>
      <c r="I94" s="61"/>
      <c r="J94" s="61"/>
      <c r="K94" s="61"/>
      <c r="L94" s="61"/>
      <c r="M94" s="61"/>
      <c r="N94" s="61"/>
      <c r="O94" s="50"/>
      <c r="P94" s="50"/>
      <c r="Q94" s="50"/>
      <c r="R94" s="50"/>
      <c r="S94" s="50"/>
      <c r="T94" s="50"/>
      <c r="U94" s="50"/>
      <c r="V94" s="50"/>
      <c r="W94" s="50"/>
      <c r="X94" s="50"/>
      <c r="Y94" s="50"/>
      <c r="Z94" s="50"/>
      <c r="AA94" s="50"/>
      <c r="AB94" s="50"/>
      <c r="AC94" s="50"/>
      <c r="AD94" s="50"/>
      <c r="AE94" s="50"/>
      <c r="AF94" s="50"/>
      <c r="AG94" s="50"/>
      <c r="AH94" s="50"/>
      <c r="AI94" s="60"/>
      <c r="AJ94" s="60"/>
      <c r="AK94" s="60"/>
      <c r="AL94" s="60"/>
    </row>
    <row r="95" spans="1:38">
      <c r="A95" s="195" t="s">
        <v>395</v>
      </c>
      <c r="B95" s="195"/>
      <c r="C95" s="195"/>
      <c r="D95" s="195"/>
      <c r="E95" s="195"/>
      <c r="F95" s="196" t="str">
        <f>IFERROR(IF(MATCH("ERROR",'Impact Inputs'!A6:A155,0)&gt;0,"ERROR"),"OK")</f>
        <v>OK</v>
      </c>
      <c r="G95" s="61"/>
      <c r="H95" s="61"/>
      <c r="I95" s="61"/>
      <c r="J95" s="61"/>
      <c r="K95" s="61"/>
      <c r="L95" s="61"/>
      <c r="M95" s="61"/>
      <c r="N95" s="61"/>
      <c r="O95" s="50"/>
      <c r="P95" s="50"/>
      <c r="Q95" s="50"/>
      <c r="R95" s="50"/>
      <c r="S95" s="50"/>
      <c r="T95" s="50"/>
      <c r="U95" s="50"/>
      <c r="V95" s="50"/>
      <c r="W95" s="50"/>
      <c r="X95" s="50"/>
      <c r="Y95" s="50"/>
      <c r="Z95" s="50"/>
      <c r="AA95" s="50"/>
      <c r="AB95" s="50"/>
      <c r="AC95" s="50"/>
      <c r="AD95" s="50"/>
      <c r="AE95" s="50"/>
      <c r="AF95" s="50"/>
      <c r="AG95" s="50"/>
      <c r="AH95" s="50"/>
      <c r="AI95" s="60"/>
      <c r="AJ95" s="60"/>
      <c r="AK95" s="60"/>
      <c r="AL95" s="60"/>
    </row>
    <row r="96" spans="1:38" s="26" customFormat="1">
      <c r="A96" s="195" t="s">
        <v>292</v>
      </c>
      <c r="B96" s="195"/>
      <c r="C96" s="195"/>
      <c r="D96" s="195"/>
      <c r="E96" s="195"/>
      <c r="F96" s="196" t="str">
        <f ca="1">IF(AND(F93="OK",F94="OK",F95="OK"),"OK","ERROR")</f>
        <v>OK</v>
      </c>
      <c r="G96" s="61"/>
      <c r="H96" s="61"/>
      <c r="I96" s="61"/>
      <c r="J96" s="61"/>
      <c r="K96" s="61"/>
      <c r="L96" s="61"/>
      <c r="M96" s="61"/>
      <c r="N96" s="61"/>
      <c r="O96" s="50"/>
      <c r="P96" s="42"/>
      <c r="Q96" s="42"/>
      <c r="R96" s="42"/>
      <c r="S96" s="42"/>
      <c r="T96" s="42"/>
      <c r="U96" s="42"/>
      <c r="V96" s="42"/>
      <c r="W96" s="42"/>
      <c r="X96" s="42"/>
      <c r="Y96" s="42"/>
      <c r="Z96" s="42"/>
      <c r="AA96" s="42"/>
      <c r="AB96" s="42"/>
      <c r="AC96" s="42"/>
      <c r="AD96" s="42"/>
      <c r="AE96" s="42"/>
      <c r="AF96" s="42"/>
      <c r="AG96" s="42"/>
      <c r="AH96" s="42"/>
      <c r="AI96" s="43"/>
      <c r="AJ96" s="43"/>
      <c r="AK96" s="43"/>
      <c r="AL96" s="43"/>
    </row>
    <row r="97" spans="1:38" s="26" customFormat="1">
      <c r="A97" s="68"/>
      <c r="B97" s="68"/>
      <c r="C97" s="68"/>
      <c r="D97" s="68"/>
      <c r="E97" s="68"/>
      <c r="F97" s="68"/>
      <c r="G97" s="69"/>
      <c r="H97" s="69"/>
      <c r="I97" s="69"/>
      <c r="J97" s="69"/>
      <c r="K97" s="69"/>
      <c r="L97" s="69"/>
      <c r="M97" s="69"/>
      <c r="N97" s="69"/>
      <c r="O97" s="50"/>
      <c r="P97" s="42"/>
      <c r="Q97" s="42"/>
      <c r="R97" s="42"/>
      <c r="S97" s="42"/>
      <c r="T97" s="42"/>
      <c r="U97" s="42"/>
      <c r="V97" s="42"/>
      <c r="W97" s="42"/>
      <c r="X97" s="42"/>
      <c r="Y97" s="42"/>
      <c r="Z97" s="42"/>
      <c r="AA97" s="42"/>
      <c r="AB97" s="42"/>
      <c r="AC97" s="42"/>
      <c r="AD97" s="42"/>
      <c r="AE97" s="42"/>
      <c r="AF97" s="42"/>
      <c r="AG97" s="42"/>
      <c r="AH97" s="42"/>
      <c r="AI97" s="43"/>
      <c r="AJ97" s="43"/>
      <c r="AK97" s="43"/>
      <c r="AL97" s="43"/>
    </row>
    <row r="98" spans="1:38" s="26" customFormat="1">
      <c r="A98" s="59"/>
      <c r="B98" s="59"/>
      <c r="C98" s="59"/>
      <c r="D98" s="59"/>
      <c r="E98" s="59"/>
      <c r="F98" s="59"/>
      <c r="G98" s="92"/>
      <c r="H98" s="92"/>
      <c r="I98" s="92"/>
      <c r="J98" s="92"/>
      <c r="K98" s="92"/>
      <c r="L98" s="92"/>
      <c r="M98" s="92"/>
      <c r="N98" s="92"/>
      <c r="O98" s="50"/>
      <c r="P98" s="42"/>
      <c r="Q98" s="42"/>
      <c r="R98" s="42"/>
      <c r="S98" s="42"/>
      <c r="T98" s="42"/>
      <c r="U98" s="42"/>
      <c r="V98" s="42"/>
      <c r="W98" s="42"/>
      <c r="X98" s="42"/>
      <c r="Y98" s="42"/>
      <c r="Z98" s="42"/>
      <c r="AA98" s="42"/>
      <c r="AB98" s="42"/>
      <c r="AC98" s="42"/>
      <c r="AD98" s="42"/>
      <c r="AE98" s="42"/>
      <c r="AF98" s="42"/>
      <c r="AG98" s="42"/>
      <c r="AH98" s="42"/>
      <c r="AI98" s="43"/>
      <c r="AJ98" s="43"/>
      <c r="AK98" s="43"/>
      <c r="AL98" s="43"/>
    </row>
    <row r="99" spans="1:38" s="93" customFormat="1">
      <c r="A99" s="59"/>
      <c r="B99" s="59"/>
      <c r="C99" s="59"/>
      <c r="D99" s="59"/>
      <c r="E99" s="59"/>
      <c r="F99" s="59"/>
      <c r="G99" s="59"/>
      <c r="H99" s="59"/>
      <c r="I99" s="59"/>
      <c r="J99" s="59"/>
      <c r="K99" s="59"/>
      <c r="L99" s="59"/>
      <c r="M99" s="59"/>
      <c r="N99" s="59"/>
      <c r="O99" s="53"/>
      <c r="P99" s="55"/>
      <c r="Q99" s="55"/>
      <c r="R99" s="55"/>
      <c r="S99" s="55"/>
      <c r="T99" s="55"/>
      <c r="U99" s="55"/>
      <c r="V99" s="55"/>
      <c r="W99" s="55"/>
      <c r="X99" s="55"/>
      <c r="Y99" s="55"/>
      <c r="Z99" s="55"/>
      <c r="AA99" s="55"/>
      <c r="AB99" s="55"/>
      <c r="AC99" s="55"/>
      <c r="AD99" s="55"/>
      <c r="AE99" s="55"/>
      <c r="AF99" s="55"/>
      <c r="AG99" s="55"/>
      <c r="AH99" s="55"/>
      <c r="AI99" s="56"/>
      <c r="AJ99" s="56"/>
      <c r="AK99" s="56"/>
      <c r="AL99" s="56"/>
    </row>
    <row r="100" spans="1:38">
      <c r="A100" s="67"/>
      <c r="B100" s="67"/>
      <c r="C100" s="67"/>
      <c r="D100" s="67"/>
      <c r="E100" s="67"/>
      <c r="F100" s="67"/>
      <c r="G100" s="67"/>
      <c r="H100" s="67"/>
      <c r="I100" s="67"/>
      <c r="J100" s="67"/>
      <c r="K100" s="67"/>
      <c r="L100" s="67"/>
      <c r="M100" s="67"/>
      <c r="N100" s="67"/>
      <c r="O100" s="50"/>
      <c r="P100" s="50"/>
      <c r="Q100" s="50"/>
      <c r="R100" s="50"/>
      <c r="S100" s="50"/>
      <c r="T100" s="50"/>
      <c r="U100" s="50"/>
      <c r="V100" s="50"/>
      <c r="W100" s="50"/>
      <c r="X100" s="50"/>
      <c r="Y100" s="50"/>
      <c r="Z100" s="50"/>
      <c r="AA100" s="50"/>
      <c r="AB100" s="50"/>
      <c r="AC100" s="50"/>
      <c r="AD100" s="50"/>
      <c r="AE100" s="50"/>
      <c r="AF100" s="50"/>
      <c r="AG100" s="50"/>
      <c r="AH100" s="50"/>
      <c r="AI100" s="60"/>
      <c r="AJ100" s="60"/>
      <c r="AK100" s="60"/>
      <c r="AL100" s="60"/>
    </row>
    <row r="101" spans="1:38">
      <c r="A101" s="67"/>
      <c r="B101" s="67"/>
      <c r="C101" s="67"/>
      <c r="D101" s="67"/>
      <c r="E101" s="67"/>
      <c r="F101" s="67"/>
      <c r="G101" s="67"/>
      <c r="H101" s="67"/>
      <c r="I101" s="67"/>
      <c r="J101" s="67"/>
      <c r="K101" s="67"/>
      <c r="L101" s="67"/>
      <c r="M101" s="67"/>
      <c r="N101" s="67"/>
      <c r="O101" s="50"/>
      <c r="P101" s="50"/>
      <c r="Q101" s="50"/>
      <c r="R101" s="50"/>
      <c r="S101" s="50"/>
      <c r="T101" s="50"/>
      <c r="U101" s="50"/>
      <c r="V101" s="50"/>
      <c r="W101" s="50"/>
      <c r="X101" s="50"/>
      <c r="Y101" s="50"/>
      <c r="Z101" s="50"/>
      <c r="AA101" s="50"/>
      <c r="AB101" s="50"/>
      <c r="AC101" s="50"/>
      <c r="AD101" s="50"/>
      <c r="AE101" s="50"/>
      <c r="AF101" s="50"/>
      <c r="AG101" s="50"/>
      <c r="AH101" s="50"/>
      <c r="AI101" s="60"/>
      <c r="AJ101" s="60"/>
      <c r="AK101" s="60"/>
      <c r="AL101" s="60"/>
    </row>
    <row r="102" spans="1:38">
      <c r="A102" s="67"/>
      <c r="B102" s="67"/>
      <c r="C102" s="67"/>
      <c r="D102" s="67"/>
      <c r="E102" s="67"/>
      <c r="F102" s="67"/>
      <c r="G102" s="67"/>
      <c r="H102" s="67"/>
      <c r="I102" s="67"/>
      <c r="J102" s="67"/>
      <c r="K102" s="67"/>
      <c r="L102" s="67"/>
      <c r="M102" s="67"/>
      <c r="N102" s="67"/>
      <c r="O102" s="50"/>
      <c r="P102" s="50"/>
      <c r="Q102" s="50"/>
      <c r="R102" s="50"/>
      <c r="S102" s="50"/>
      <c r="T102" s="50"/>
      <c r="U102" s="50"/>
      <c r="V102" s="50"/>
      <c r="W102" s="50"/>
      <c r="X102" s="50"/>
      <c r="Y102" s="50"/>
      <c r="Z102" s="50"/>
      <c r="AA102" s="50"/>
      <c r="AB102" s="50"/>
      <c r="AC102" s="50"/>
      <c r="AD102" s="50"/>
      <c r="AE102" s="50"/>
      <c r="AF102" s="50"/>
      <c r="AG102" s="50"/>
      <c r="AH102" s="50"/>
      <c r="AI102" s="60"/>
      <c r="AJ102" s="60"/>
      <c r="AK102" s="60"/>
      <c r="AL102" s="60"/>
    </row>
    <row r="104" spans="1:38">
      <c r="P104" s="112"/>
    </row>
  </sheetData>
  <sheetProtection sheet="1" insertHyperlinks="0"/>
  <protectedRanges>
    <protectedRange sqref="P16:T31" name="Range1"/>
    <protectedRange sqref="X11:X12" name="User_Input_Primary_1"/>
  </protectedRanges>
  <mergeCells count="46">
    <mergeCell ref="Y46:Z47"/>
    <mergeCell ref="Y48:Z49"/>
    <mergeCell ref="Y52:Z52"/>
    <mergeCell ref="P36:S37"/>
    <mergeCell ref="P38:S39"/>
    <mergeCell ref="P40:S41"/>
    <mergeCell ref="P42:S43"/>
    <mergeCell ref="P44:S45"/>
    <mergeCell ref="P46:S47"/>
    <mergeCell ref="P48:S49"/>
    <mergeCell ref="P50:S51"/>
    <mergeCell ref="T36:W37"/>
    <mergeCell ref="T38:W39"/>
    <mergeCell ref="T40:W41"/>
    <mergeCell ref="T42:W43"/>
    <mergeCell ref="X50:X51"/>
    <mergeCell ref="V6:X7"/>
    <mergeCell ref="T34:X34"/>
    <mergeCell ref="P52:S52"/>
    <mergeCell ref="T52:W52"/>
    <mergeCell ref="T44:W45"/>
    <mergeCell ref="T46:W47"/>
    <mergeCell ref="T48:W49"/>
    <mergeCell ref="T50:W51"/>
    <mergeCell ref="X40:X41"/>
    <mergeCell ref="X42:X43"/>
    <mergeCell ref="X44:X45"/>
    <mergeCell ref="X46:X47"/>
    <mergeCell ref="X48:X49"/>
    <mergeCell ref="P15:Z15"/>
    <mergeCell ref="P16:Z31"/>
    <mergeCell ref="Y50:Z51"/>
    <mergeCell ref="J8:K8"/>
    <mergeCell ref="Y42:Z43"/>
    <mergeCell ref="Y44:Z45"/>
    <mergeCell ref="X38:X39"/>
    <mergeCell ref="J34:N34"/>
    <mergeCell ref="T35:W35"/>
    <mergeCell ref="Y38:Z39"/>
    <mergeCell ref="Y40:Z41"/>
    <mergeCell ref="J14:N14"/>
    <mergeCell ref="J25:N25"/>
    <mergeCell ref="P34:S35"/>
    <mergeCell ref="Y34:Z35"/>
    <mergeCell ref="Y36:Z37"/>
    <mergeCell ref="X36:X37"/>
  </mergeCells>
  <conditionalFormatting sqref="A1:E1">
    <cfRule type="expression" dxfId="27" priority="25">
      <formula>ErrorFlag</formula>
    </cfRule>
  </conditionalFormatting>
  <conditionalFormatting sqref="F95">
    <cfRule type="containsText" dxfId="26" priority="23" operator="containsText" text="ERROR">
      <formula>NOT(ISERROR(SEARCH("ERROR",F95)))</formula>
    </cfRule>
    <cfRule type="containsText" dxfId="25" priority="24" operator="containsText" text="OK">
      <formula>NOT(ISERROR(SEARCH("OK",F95)))</formula>
    </cfRule>
  </conditionalFormatting>
  <conditionalFormatting sqref="F96">
    <cfRule type="containsText" dxfId="24" priority="21" operator="containsText" text="ERROR">
      <formula>NOT(ISERROR(SEARCH("ERROR",F96)))</formula>
    </cfRule>
    <cfRule type="containsText" dxfId="23" priority="22" operator="containsText" text="OK">
      <formula>NOT(ISERROR(SEARCH("OK",F96)))</formula>
    </cfRule>
  </conditionalFormatting>
  <conditionalFormatting sqref="I5">
    <cfRule type="containsText" dxfId="22" priority="19" operator="containsText" text="ERROR">
      <formula>NOT(ISERROR(SEARCH("ERROR",I5)))</formula>
    </cfRule>
    <cfRule type="containsText" dxfId="21" priority="20" operator="containsText" text="OK">
      <formula>NOT(ISERROR(SEARCH("OK",I5)))</formula>
    </cfRule>
  </conditionalFormatting>
  <conditionalFormatting sqref="F93:F94">
    <cfRule type="containsText" dxfId="20" priority="17" operator="containsText" text="ERROR">
      <formula>NOT(ISERROR(SEARCH("ERROR",F93)))</formula>
    </cfRule>
    <cfRule type="containsText" dxfId="19" priority="18" operator="containsText" text="OK">
      <formula>NOT(ISERROR(SEARCH("OK",F93)))</formula>
    </cfRule>
  </conditionalFormatting>
  <conditionalFormatting sqref="B36:E85">
    <cfRule type="cellIs" dxfId="18" priority="11" operator="equal">
      <formula>"High"</formula>
    </cfRule>
    <cfRule type="cellIs" dxfId="17" priority="12" operator="equal">
      <formula>"Medium"</formula>
    </cfRule>
  </conditionalFormatting>
  <conditionalFormatting sqref="B36:E85">
    <cfRule type="cellIs" dxfId="16" priority="10" operator="equal">
      <formula>"Low"</formula>
    </cfRule>
  </conditionalFormatting>
  <conditionalFormatting sqref="Y36:Z51">
    <cfRule type="cellIs" dxfId="15" priority="1" operator="equal">
      <formula>"High"</formula>
    </cfRule>
    <cfRule type="cellIs" dxfId="14" priority="2" operator="equal">
      <formula>"Medium"</formula>
    </cfRule>
    <cfRule type="cellIs" dxfId="13" priority="3" operator="equal">
      <formula>"Low"</formula>
    </cfRule>
  </conditionalFormatting>
  <dataValidations count="5">
    <dataValidation type="list" allowBlank="1" showInputMessage="1" showErrorMessage="1" sqref="X12" xr:uid="{00000000-0002-0000-0C00-000000000000}">
      <formula1>"0 - No Alignment, 1 - Low Alignment, 2 - Limited Alignment, 3 - Some Alignment, 4 - High Alignment, 5 - Strong Alignment"</formula1>
    </dataValidation>
    <dataValidation type="list" allowBlank="1" showInputMessage="1" showErrorMessage="1" sqref="X11" xr:uid="{00000000-0002-0000-0C00-000001000000}">
      <formula1>"0 - Low Returns - Poor Evidence, 1 - Low Returns - Weak Evidence, 2 - Medium Returns - Likely, 3 - Medium Returns - Confident, 4 - High Returns - Likely, 5 - High Returns - Confident"</formula1>
    </dataValidation>
    <dataValidation type="list" allowBlank="1" showInputMessage="1" showErrorMessage="1" sqref="F4" xr:uid="{00000000-0002-0000-0C00-000002000000}">
      <formula1>"Standard CBA, Reverse analysis"</formula1>
    </dataValidation>
    <dataValidation type="list" allowBlank="1" showInputMessage="1" showErrorMessage="1" sqref="F11" xr:uid="{00000000-0002-0000-0C00-000003000000}">
      <formula1>"None, High (+), Medium (+), Low (+), High (-), Medium (-), Low (-)"</formula1>
    </dataValidation>
    <dataValidation type="list" allowBlank="1" showInputMessage="1" showErrorMessage="1" sqref="Y36:Z51" xr:uid="{00000000-0002-0000-0C00-000004000000}">
      <formula1>"Low, Medium, High"</formula1>
    </dataValidation>
  </dataValidations>
  <printOptions horizontalCentered="1" verticalCentered="1"/>
  <pageMargins left="0.31496062992125984" right="0.19685039370078741" top="0.19685039370078741" bottom="0.19685039370078741" header="0.31496062992125984" footer="0.31496062992125984"/>
  <pageSetup paperSize="9" scale="41" orientation="landscape" r:id="rId1"/>
  <headerFooter scaleWithDoc="0">
    <oddFooter>&amp;L&amp;8Printed: &amp;D  &amp;T&amp;R&amp;8Page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tabColor rgb="FF7030A0"/>
    <pageSetUpPr fitToPage="1"/>
  </sheetPr>
  <dimension ref="A1:AN103"/>
  <sheetViews>
    <sheetView showGridLines="0" zoomScale="65" zoomScaleNormal="65" workbookViewId="0">
      <selection activeCell="P16" sqref="P16:AA31"/>
    </sheetView>
  </sheetViews>
  <sheetFormatPr defaultColWidth="9" defaultRowHeight="14.25"/>
  <cols>
    <col min="1" max="2" width="10" style="15" customWidth="1"/>
    <col min="3" max="4" width="10.375" style="15" customWidth="1"/>
    <col min="5" max="5" width="11.375" style="15" customWidth="1"/>
    <col min="6" max="6" width="26.125" style="15" customWidth="1"/>
    <col min="7" max="9" width="10.625" style="15" customWidth="1"/>
    <col min="10" max="14" width="6.875" style="15" customWidth="1"/>
    <col min="15" max="15" width="2.625" style="28" customWidth="1"/>
    <col min="16" max="16" width="29" style="28" customWidth="1"/>
    <col min="17" max="18" width="9" style="28" customWidth="1"/>
    <col min="19" max="19" width="8.125" style="28" customWidth="1"/>
    <col min="20" max="20" width="10.625" style="28" customWidth="1"/>
    <col min="21" max="21" width="5.5" style="28" customWidth="1"/>
    <col min="22" max="22" width="3.125" style="28" customWidth="1"/>
    <col min="23" max="23" width="7.5" style="28" customWidth="1"/>
    <col min="24" max="24" width="43" style="28" customWidth="1"/>
    <col min="25" max="25" width="11.125" style="28" customWidth="1"/>
    <col min="26" max="28" width="9" style="28" customWidth="1"/>
    <col min="29" max="35" width="9" style="28" hidden="1" customWidth="1"/>
    <col min="36" max="38" width="9" style="29" hidden="1" customWidth="1"/>
    <col min="39" max="39" width="3.125" style="29" hidden="1" customWidth="1"/>
    <col min="40" max="40" width="2.625" style="28" hidden="1" customWidth="1"/>
    <col min="41" max="16384" width="9" style="28"/>
  </cols>
  <sheetData>
    <row r="1" spans="1:40" s="24" customFormat="1" ht="30">
      <c r="A1" s="35" t="s">
        <v>307</v>
      </c>
      <c r="B1" s="35"/>
      <c r="C1" s="35"/>
      <c r="D1" s="35"/>
      <c r="E1" s="35"/>
      <c r="F1" s="35"/>
      <c r="G1" s="37"/>
      <c r="H1" s="36"/>
      <c r="I1" s="37"/>
      <c r="J1" s="36"/>
      <c r="K1" s="36"/>
      <c r="L1" s="36"/>
      <c r="M1" s="36"/>
      <c r="N1" s="36"/>
      <c r="O1" s="39"/>
      <c r="P1" s="39"/>
      <c r="Q1" s="39"/>
      <c r="R1" s="39"/>
      <c r="S1" s="39"/>
      <c r="T1" s="39"/>
      <c r="U1" s="39"/>
      <c r="V1" s="39"/>
      <c r="W1" s="39"/>
      <c r="X1" s="39"/>
      <c r="Y1" s="39"/>
      <c r="Z1" s="39"/>
      <c r="AA1" s="39"/>
      <c r="AB1" s="39"/>
      <c r="AC1" s="39"/>
      <c r="AD1" s="39"/>
      <c r="AE1" s="39"/>
      <c r="AF1" s="39"/>
      <c r="AG1" s="39"/>
      <c r="AH1" s="39"/>
      <c r="AI1" s="39"/>
      <c r="AJ1" s="40"/>
      <c r="AK1" s="40"/>
      <c r="AL1" s="40"/>
      <c r="AM1" s="40"/>
    </row>
    <row r="2" spans="1:40" s="26" customFormat="1" ht="12.75">
      <c r="A2" s="41"/>
      <c r="B2" s="41"/>
      <c r="C2" s="41"/>
      <c r="D2" s="41"/>
      <c r="E2" s="41"/>
      <c r="F2" s="41"/>
      <c r="G2" s="41"/>
      <c r="H2" s="41"/>
      <c r="I2" s="41"/>
      <c r="J2" s="41"/>
      <c r="K2" s="41"/>
      <c r="L2" s="41"/>
      <c r="M2" s="41"/>
      <c r="N2" s="41"/>
      <c r="O2" s="42"/>
      <c r="P2" s="42"/>
      <c r="Q2" s="42"/>
      <c r="R2" s="42"/>
      <c r="S2" s="42"/>
      <c r="T2" s="42"/>
      <c r="U2" s="42"/>
      <c r="V2" s="42"/>
      <c r="W2" s="42"/>
      <c r="X2" s="42"/>
      <c r="Y2" s="42"/>
      <c r="Z2" s="42"/>
      <c r="AA2" s="42"/>
      <c r="AB2" s="42"/>
      <c r="AC2" s="42"/>
      <c r="AD2" s="42"/>
      <c r="AE2" s="42"/>
      <c r="AF2" s="42"/>
      <c r="AG2" s="42"/>
      <c r="AH2" s="42"/>
      <c r="AI2" s="42"/>
      <c r="AJ2" s="43"/>
      <c r="AK2" s="43"/>
      <c r="AL2" s="43"/>
      <c r="AM2" s="43"/>
    </row>
    <row r="3" spans="1:40" s="27" customFormat="1" ht="12.75">
      <c r="A3" s="44" t="s">
        <v>91</v>
      </c>
      <c r="B3" s="44"/>
      <c r="C3" s="44"/>
      <c r="D3" s="44"/>
      <c r="E3" s="44"/>
      <c r="F3" s="44"/>
      <c r="G3" s="44"/>
      <c r="H3" s="44"/>
      <c r="I3" s="44"/>
      <c r="J3" s="44"/>
      <c r="K3" s="44"/>
      <c r="L3" s="44"/>
      <c r="M3" s="44"/>
      <c r="N3" s="44"/>
      <c r="O3" s="45"/>
      <c r="P3" s="44" t="s">
        <v>106</v>
      </c>
      <c r="Q3" s="46"/>
      <c r="R3" s="46"/>
      <c r="S3" s="46"/>
      <c r="T3" s="46"/>
      <c r="U3" s="46"/>
      <c r="V3" s="46"/>
      <c r="W3" s="46"/>
      <c r="X3" s="46"/>
      <c r="Y3" s="46"/>
      <c r="Z3" s="46"/>
      <c r="AA3" s="46"/>
      <c r="AB3" s="46"/>
      <c r="AC3" s="46"/>
      <c r="AD3" s="46"/>
      <c r="AE3" s="46"/>
      <c r="AF3" s="46"/>
      <c r="AG3" s="46"/>
      <c r="AH3" s="46"/>
      <c r="AI3" s="46"/>
      <c r="AJ3" s="46"/>
      <c r="AK3" s="46"/>
      <c r="AL3" s="46"/>
      <c r="AM3" s="46"/>
      <c r="AN3" s="88"/>
    </row>
    <row r="4" spans="1:40" s="26" customFormat="1" ht="13.5" customHeight="1" thickBot="1">
      <c r="A4" s="41" t="s">
        <v>499</v>
      </c>
      <c r="B4" s="41"/>
      <c r="C4" s="41"/>
      <c r="D4" s="41"/>
      <c r="E4" s="41"/>
      <c r="F4" s="41" t="str">
        <f>IF(ISBLANK('Outputs Summary'!F4),"",'Outputs Summary'!F4)</f>
        <v>Standard CBA</v>
      </c>
      <c r="G4" s="42"/>
      <c r="H4" s="41"/>
      <c r="I4" s="41"/>
      <c r="J4" s="41"/>
      <c r="K4" s="41"/>
      <c r="L4" s="41"/>
      <c r="M4" s="41"/>
      <c r="N4" s="41"/>
      <c r="O4" s="42"/>
      <c r="P4" s="42"/>
      <c r="Q4" s="42"/>
      <c r="R4" s="42"/>
      <c r="S4" s="42"/>
      <c r="T4" s="42"/>
      <c r="U4" s="42"/>
      <c r="V4" s="42"/>
      <c r="W4" s="42"/>
      <c r="X4" s="42"/>
      <c r="Y4" s="42"/>
      <c r="Z4" s="42"/>
      <c r="AA4" s="42"/>
      <c r="AB4" s="42"/>
      <c r="AC4" s="42"/>
      <c r="AD4" s="42"/>
      <c r="AE4" s="42"/>
      <c r="AF4" s="42"/>
      <c r="AG4" s="42"/>
      <c r="AH4" s="42"/>
      <c r="AI4" s="42"/>
      <c r="AJ4" s="43"/>
      <c r="AK4" s="43"/>
      <c r="AL4" s="43"/>
      <c r="AM4" s="43"/>
    </row>
    <row r="5" spans="1:40" s="26" customFormat="1" ht="13.5" customHeight="1" thickBot="1">
      <c r="A5" s="41" t="s">
        <v>482</v>
      </c>
      <c r="B5" s="41"/>
      <c r="C5" s="41"/>
      <c r="D5" s="41"/>
      <c r="E5" s="41"/>
      <c r="F5" s="131" t="str">
        <f>IF(ISBLANK('Primary Inputs'!C5),"",'Primary Inputs'!C5)</f>
        <v xml:space="preserve">Continuing support for Homeowners affected by Canterbury Earthquakes and other natural disasters </v>
      </c>
      <c r="H5" s="41"/>
      <c r="I5" s="191" t="str">
        <f>IF(F95="OK","","ERROR")</f>
        <v/>
      </c>
      <c r="J5" s="42"/>
      <c r="K5" s="41"/>
      <c r="L5" s="41"/>
      <c r="M5" s="41"/>
      <c r="N5" s="41"/>
      <c r="O5" s="42"/>
      <c r="P5" s="89" t="str">
        <f>"Return on Investment, Societal Total ("&amp;'Primary Inputs Alt'!$C$17&amp;"y)"</f>
        <v>Return on Investment, Societal Total (50y)</v>
      </c>
      <c r="Q5" s="42"/>
      <c r="R5" s="42"/>
      <c r="T5" s="297">
        <f ca="1">IFERROR($I$17/-$I$19,"")</f>
        <v>8.8143486281347485</v>
      </c>
      <c r="U5" s="42"/>
      <c r="X5" s="90" t="str">
        <f>"Net economic benefit per cohort member ("&amp;'Primary Inputs Alt'!$C$17&amp;"y)"</f>
        <v>Net economic benefit per cohort member (50y)</v>
      </c>
      <c r="Y5" s="91">
        <f ca="1">IFERROR($I$21/$J$8 * 'Primary Inputs Alt'!$C$22,"")</f>
        <v>38311.339344973094</v>
      </c>
      <c r="Z5" s="42"/>
      <c r="AA5" s="94"/>
      <c r="AB5" s="42"/>
      <c r="AC5" s="42"/>
      <c r="AD5" s="42"/>
      <c r="AE5" s="42"/>
      <c r="AF5" s="42"/>
      <c r="AG5" s="42"/>
      <c r="AH5" s="42"/>
      <c r="AI5" s="42"/>
      <c r="AJ5" s="43"/>
      <c r="AK5" s="43"/>
      <c r="AL5" s="43"/>
      <c r="AM5" s="43"/>
    </row>
    <row r="6" spans="1:40" s="26" customFormat="1" ht="13.5" customHeight="1" thickBot="1">
      <c r="A6" s="41"/>
      <c r="B6" s="41"/>
      <c r="C6" s="41"/>
      <c r="D6" s="41"/>
      <c r="E6" s="41"/>
      <c r="F6" s="131"/>
      <c r="H6" s="41"/>
      <c r="I6" s="191"/>
      <c r="J6" s="42"/>
      <c r="K6" s="41"/>
      <c r="L6" s="41"/>
      <c r="M6" s="41"/>
      <c r="N6" s="41"/>
      <c r="O6" s="42"/>
      <c r="P6" s="89" t="str">
        <f>"Return on Investment with high evidence quality only, Societal Total ("&amp;'Primary Inputs'!$C$17&amp;"y)"</f>
        <v>Return on Investment with high evidence quality only, Societal Total (50y)</v>
      </c>
      <c r="Q6" s="42"/>
      <c r="R6" s="42"/>
      <c r="T6" s="297">
        <f ca="1">IFERROR(SUMIF($B$36:$B$85,"=High",$I$36:$I$85)/-$I$19,"")</f>
        <v>8.7106682461575833</v>
      </c>
      <c r="U6" s="42"/>
      <c r="X6" s="90" t="str">
        <f>"Net economic benefit per cohort member high evidence quality only ("&amp;'Primary Inputs Alt'!$C$17&amp;"y)"</f>
        <v>Net economic benefit per cohort member high evidence quality only (50y)</v>
      </c>
      <c r="Y6" s="91">
        <f ca="1">IF(SUMIF($B$36:$B$85,"=High",$I$36:$I$85)=0,"N/A",(((SUMIF($B$36:$B$85,"=High",$I$36:$I$85)+$I$31)/$J$8* 'Primary Inputs'!$C$22)))</f>
        <v>37803.026434151281</v>
      </c>
      <c r="Z6" s="42"/>
      <c r="AA6" s="94"/>
      <c r="AB6" s="42"/>
      <c r="AC6" s="42"/>
      <c r="AD6" s="42"/>
      <c r="AE6" s="42"/>
      <c r="AF6" s="42"/>
      <c r="AG6" s="42"/>
      <c r="AH6" s="42"/>
      <c r="AI6" s="42"/>
      <c r="AJ6" s="43"/>
      <c r="AK6" s="43"/>
      <c r="AL6" s="43"/>
      <c r="AM6" s="43"/>
    </row>
    <row r="7" spans="1:40" s="26" customFormat="1" ht="13.5" customHeight="1" thickBot="1">
      <c r="A7" s="41" t="s">
        <v>481</v>
      </c>
      <c r="B7" s="41"/>
      <c r="C7" s="41"/>
      <c r="D7" s="41"/>
      <c r="E7" s="41"/>
      <c r="F7" s="131" t="str">
        <f>IF(ISBLANK('Primary Inputs'!C6),"",'Primary Inputs'!C6)</f>
        <v/>
      </c>
      <c r="H7" s="182"/>
      <c r="I7" s="182"/>
      <c r="J7" s="182"/>
      <c r="K7" s="182"/>
      <c r="L7" s="182"/>
      <c r="M7" s="182"/>
      <c r="N7" s="182"/>
      <c r="O7" s="42"/>
      <c r="P7" s="42"/>
      <c r="Q7" s="42"/>
      <c r="R7" s="42"/>
      <c r="T7" s="42"/>
      <c r="U7" s="42"/>
      <c r="V7" s="42"/>
      <c r="W7" s="42"/>
      <c r="Y7" s="42"/>
      <c r="Z7" s="42"/>
      <c r="AA7" s="42"/>
      <c r="AB7" s="42"/>
      <c r="AC7" s="42"/>
      <c r="AD7" s="42"/>
      <c r="AE7" s="42"/>
      <c r="AF7" s="42"/>
      <c r="AG7" s="42"/>
      <c r="AH7" s="42"/>
      <c r="AI7" s="42"/>
      <c r="AJ7" s="43"/>
      <c r="AK7" s="43"/>
      <c r="AL7" s="43"/>
      <c r="AM7" s="43"/>
    </row>
    <row r="8" spans="1:40" s="26" customFormat="1" ht="13.5" customHeight="1" thickBot="1">
      <c r="A8" s="41" t="s">
        <v>82</v>
      </c>
      <c r="B8" s="41"/>
      <c r="C8" s="41"/>
      <c r="D8" s="41"/>
      <c r="E8" s="41"/>
      <c r="F8" s="277">
        <f>'Primary Inputs Alt'!C16</f>
        <v>2022</v>
      </c>
      <c r="G8" s="41" t="str">
        <f>"Total population over "&amp;'Primary Inputs'!$C$17&amp;" Years"</f>
        <v>Total population over 50 Years</v>
      </c>
      <c r="H8" s="182"/>
      <c r="J8" s="599">
        <f>SUM('Primary Inputs Alt'!E$12:BB$12)</f>
        <v>792</v>
      </c>
      <c r="K8" s="600"/>
      <c r="L8" s="182"/>
      <c r="M8" s="182"/>
      <c r="N8" s="182"/>
      <c r="O8" s="42"/>
      <c r="P8" s="42" t="str">
        <f>"Return on Investment, Government only ("&amp;'Primary Inputs Alt'!$C$17&amp;"y)"</f>
        <v>Return on Investment, Government only (50y)</v>
      </c>
      <c r="Q8" s="42"/>
      <c r="R8" s="42"/>
      <c r="T8" s="297">
        <f ca="1">IFERROR(SUMIF($C$36:$C$85,"=Gov.",$I$36:$I$85)/-$I$19,"")</f>
        <v>0</v>
      </c>
      <c r="U8" s="42"/>
      <c r="X8" s="90" t="str">
        <f>"Initiative NPV costs per cohort member ("&amp;'Primary Inputs Alt'!$C$17&amp;"y)"</f>
        <v>Initiative NPV costs per cohort member (50y)</v>
      </c>
      <c r="Y8" s="91">
        <f>IFERROR(-$I$31/$J$8 *'Primary Inputs Alt'!$C$22,"")</f>
        <v>4902.6913397537837</v>
      </c>
      <c r="Z8" s="42"/>
      <c r="AA8" s="42"/>
      <c r="AB8" s="42"/>
      <c r="AC8" s="42"/>
      <c r="AD8" s="42"/>
      <c r="AE8" s="42"/>
      <c r="AF8" s="42"/>
      <c r="AG8" s="42"/>
      <c r="AH8" s="42"/>
      <c r="AI8" s="42"/>
      <c r="AJ8" s="43"/>
      <c r="AK8" s="43"/>
      <c r="AL8" s="43"/>
      <c r="AM8" s="43"/>
    </row>
    <row r="9" spans="1:40" s="26" customFormat="1" ht="13.5" customHeight="1" thickBot="1">
      <c r="A9" s="41"/>
      <c r="B9" s="41"/>
      <c r="C9" s="41"/>
      <c r="D9" s="41"/>
      <c r="E9" s="41"/>
      <c r="F9" s="277"/>
      <c r="G9" s="41"/>
      <c r="H9" s="182"/>
      <c r="K9" s="243"/>
      <c r="L9" s="182"/>
      <c r="M9" s="182"/>
      <c r="N9" s="182"/>
      <c r="O9" s="42"/>
      <c r="P9" s="42" t="str">
        <f>"Return on Investment with high evidence quality only, Government only ("&amp;'Primary Inputs'!$C$17&amp;"y)"</f>
        <v>Return on Investment with high evidence quality only, Government only (50y)</v>
      </c>
      <c r="Q9" s="42"/>
      <c r="R9" s="42"/>
      <c r="T9" s="297">
        <f ca="1">IFERROR(SUMIFS($I$36:$I$85,$B$36:$B$85,"=High",$C$36:$C$85,"=Gov.")/-$I$19,"")</f>
        <v>0</v>
      </c>
      <c r="U9" s="42"/>
      <c r="X9" s="90"/>
      <c r="Y9" s="287"/>
      <c r="Z9" s="42"/>
      <c r="AA9" s="42"/>
      <c r="AB9" s="42"/>
      <c r="AC9" s="42"/>
      <c r="AD9" s="42"/>
      <c r="AE9" s="42"/>
      <c r="AF9" s="42"/>
      <c r="AG9" s="42"/>
      <c r="AH9" s="42"/>
      <c r="AI9" s="42"/>
      <c r="AJ9" s="43"/>
      <c r="AK9" s="43"/>
      <c r="AL9" s="43"/>
      <c r="AM9" s="43"/>
    </row>
    <row r="10" spans="1:40" s="26" customFormat="1" ht="13.5" customHeight="1" thickBot="1">
      <c r="A10" s="41" t="s">
        <v>90</v>
      </c>
      <c r="B10" s="41"/>
      <c r="C10" s="41"/>
      <c r="D10" s="41"/>
      <c r="E10" s="41"/>
      <c r="F10" s="131" t="str">
        <f>'Primary Inputs Alt'!$C$17&amp;" Years"</f>
        <v>50 Years</v>
      </c>
      <c r="G10" s="41" t="s">
        <v>0</v>
      </c>
      <c r="K10" s="276">
        <f>'Primary Inputs Alt'!C19</f>
        <v>0.02</v>
      </c>
      <c r="L10" s="41"/>
      <c r="M10" s="41"/>
      <c r="N10" s="41"/>
      <c r="O10" s="42"/>
      <c r="P10" s="42"/>
      <c r="Q10" s="42"/>
      <c r="R10" s="42"/>
      <c r="S10" s="42"/>
      <c r="T10" s="42"/>
      <c r="U10" s="42"/>
      <c r="V10" s="42"/>
      <c r="W10" s="42"/>
      <c r="X10" s="289" t="s">
        <v>497</v>
      </c>
      <c r="Y10" s="42"/>
      <c r="Z10" s="42"/>
      <c r="AA10" s="42"/>
      <c r="AB10" s="42"/>
      <c r="AC10" s="42"/>
      <c r="AD10" s="42"/>
      <c r="AE10" s="42"/>
      <c r="AF10" s="42"/>
      <c r="AG10" s="42"/>
      <c r="AH10" s="42"/>
      <c r="AI10" s="42"/>
      <c r="AJ10" s="43"/>
      <c r="AK10" s="43"/>
      <c r="AL10" s="43"/>
      <c r="AM10" s="43"/>
    </row>
    <row r="11" spans="1:40" s="26" customFormat="1" ht="13.5" customHeight="1" thickBot="1">
      <c r="A11" s="41" t="s">
        <v>500</v>
      </c>
      <c r="B11" s="41"/>
      <c r="C11" s="41"/>
      <c r="D11" s="41"/>
      <c r="E11" s="41"/>
      <c r="F11" s="131" t="str">
        <f>IF(ISBLANK('Outputs Summary'!F11),"",'Outputs Summary'!F11)</f>
        <v>None</v>
      </c>
      <c r="G11" s="41"/>
      <c r="K11" s="276"/>
      <c r="L11" s="41"/>
      <c r="M11" s="41"/>
      <c r="N11" s="41"/>
      <c r="O11" s="42"/>
      <c r="P11" s="42" t="str">
        <f>"Benefit cost ratio, Societal Total ("&amp;'Primary Inputs'!$C$17&amp;"y)"</f>
        <v>Benefit cost ratio, Societal Total (50y)</v>
      </c>
      <c r="Q11" s="42"/>
      <c r="R11" s="42"/>
      <c r="S11" s="42"/>
      <c r="T11" s="297">
        <f ca="1">IFERROR(SUMIF($I$36:$I$85,"&gt;0")/-(SUMIF($I$29:$I$30,"&lt;0")+SUMIF($I$36:$I$85,"&lt;0")),"")</f>
        <v>8.8143486281347503</v>
      </c>
      <c r="U11" s="42"/>
      <c r="V11" s="42"/>
      <c r="W11" s="42"/>
      <c r="X11" s="290" t="s">
        <v>409</v>
      </c>
      <c r="Y11" s="631" t="str">
        <f>'Outputs Summary'!X11</f>
        <v>0 - Low Returns - Poor Evidence</v>
      </c>
      <c r="Z11" s="631"/>
      <c r="AA11" s="632"/>
      <c r="AB11" s="42"/>
      <c r="AC11" s="42"/>
      <c r="AD11" s="42"/>
      <c r="AE11" s="42"/>
      <c r="AF11" s="42"/>
      <c r="AG11" s="42"/>
      <c r="AH11" s="42"/>
      <c r="AI11" s="42"/>
      <c r="AJ11" s="43"/>
      <c r="AK11" s="43"/>
      <c r="AL11" s="43"/>
      <c r="AM11" s="43"/>
    </row>
    <row r="12" spans="1:40" s="26" customFormat="1" ht="13.5" customHeight="1" thickBot="1">
      <c r="A12" s="41"/>
      <c r="B12" s="41"/>
      <c r="C12" s="41"/>
      <c r="D12" s="41"/>
      <c r="E12" s="41"/>
      <c r="F12" s="131"/>
      <c r="G12" s="41"/>
      <c r="K12" s="276"/>
      <c r="L12" s="41"/>
      <c r="M12" s="41"/>
      <c r="N12" s="41"/>
      <c r="O12" s="42"/>
      <c r="P12" s="42" t="str">
        <f>"Benefit cost ratio with high evidence quality only, Societal Total ("&amp;'Primary Inputs'!$C$17&amp;"y)"</f>
        <v>Benefit cost ratio with high evidence quality only, Societal Total (50y)</v>
      </c>
      <c r="Q12" s="42"/>
      <c r="R12" s="42"/>
      <c r="S12" s="42"/>
      <c r="T12" s="297">
        <f ca="1">IFERROR(SUMIFS($I$36:$I$85,$B$36:$B$85,"=High",$I$36:$I$85,"&gt;0")/-(SUMIF($I$29:$I$30,"&lt;0")+SUMIFS($I$36:$I$85,$B$36:$B$85,"=High",$I$36:$I$85,"&lt;0")),"")</f>
        <v>8.7106682461575833</v>
      </c>
      <c r="U12" s="42"/>
      <c r="V12" s="42"/>
      <c r="W12" s="42"/>
      <c r="X12" s="290" t="s">
        <v>410</v>
      </c>
      <c r="Y12" s="631" t="str">
        <f>'Outputs Summary'!X12</f>
        <v>0 - No Alignment</v>
      </c>
      <c r="Z12" s="631"/>
      <c r="AA12" s="632"/>
      <c r="AB12" s="42"/>
      <c r="AC12" s="42"/>
      <c r="AD12" s="42"/>
      <c r="AE12" s="42"/>
      <c r="AF12" s="42"/>
      <c r="AG12" s="42"/>
      <c r="AH12" s="42"/>
      <c r="AI12" s="42"/>
      <c r="AJ12" s="43"/>
      <c r="AK12" s="43"/>
      <c r="AL12" s="43"/>
      <c r="AM12" s="43"/>
    </row>
    <row r="13" spans="1:40" s="26" customFormat="1">
      <c r="A13" s="48" t="s">
        <v>83</v>
      </c>
      <c r="B13" s="48"/>
      <c r="C13" s="48"/>
      <c r="D13" s="48"/>
      <c r="E13" s="48"/>
      <c r="F13" s="48"/>
      <c r="G13" s="49"/>
      <c r="H13" s="49"/>
      <c r="I13" s="49"/>
      <c r="J13" s="49"/>
      <c r="K13" s="49"/>
      <c r="L13" s="49"/>
      <c r="M13" s="49"/>
      <c r="N13" s="49"/>
      <c r="O13" s="50"/>
      <c r="P13" s="48" t="s">
        <v>390</v>
      </c>
      <c r="Q13" s="224"/>
      <c r="R13" s="224"/>
      <c r="S13" s="224"/>
      <c r="T13" s="224"/>
      <c r="U13" s="224"/>
      <c r="V13" s="224"/>
      <c r="W13" s="224"/>
      <c r="X13" s="224"/>
      <c r="Y13" s="224"/>
      <c r="Z13" s="224"/>
      <c r="AA13" s="224"/>
      <c r="AB13" s="224"/>
      <c r="AC13" s="42"/>
      <c r="AD13" s="42"/>
      <c r="AE13" s="42"/>
      <c r="AF13" s="42"/>
      <c r="AG13" s="42"/>
      <c r="AH13" s="42"/>
      <c r="AI13" s="42"/>
      <c r="AJ13" s="43"/>
      <c r="AK13" s="43"/>
      <c r="AL13" s="43"/>
      <c r="AM13" s="43"/>
    </row>
    <row r="14" spans="1:40" s="26" customFormat="1" ht="12.75">
      <c r="A14" s="41"/>
      <c r="B14" s="41"/>
      <c r="C14" s="41"/>
      <c r="D14" s="41"/>
      <c r="E14" s="41"/>
      <c r="F14" s="41"/>
      <c r="G14" s="42"/>
      <c r="H14" s="41"/>
      <c r="I14" s="41"/>
      <c r="J14" s="605" t="str">
        <f>"Unit: "&amp;'Primary Inputs'!C16&amp;" ("&amp;IF('Primary Inputs'!$C$23="$million","$m",'Primary Inputs'!$C$23)&amp;")"</f>
        <v>Unit: 2022 ($m)</v>
      </c>
      <c r="K14" s="605"/>
      <c r="L14" s="605"/>
      <c r="M14" s="605"/>
      <c r="N14" s="605"/>
      <c r="O14" s="42"/>
      <c r="P14" s="42"/>
      <c r="Q14" s="42"/>
      <c r="R14" s="42"/>
      <c r="S14" s="42"/>
      <c r="T14" s="42"/>
      <c r="U14" s="42"/>
      <c r="V14" s="42"/>
      <c r="W14" s="42"/>
      <c r="X14" s="42"/>
      <c r="Y14" s="42"/>
      <c r="Z14" s="42"/>
      <c r="AA14" s="42"/>
      <c r="AB14" s="42"/>
      <c r="AC14" s="42"/>
      <c r="AD14" s="42"/>
      <c r="AE14" s="42"/>
      <c r="AF14" s="42"/>
      <c r="AG14" s="42"/>
      <c r="AH14" s="42"/>
      <c r="AI14" s="42"/>
      <c r="AJ14" s="43"/>
      <c r="AK14" s="43"/>
      <c r="AL14" s="43"/>
      <c r="AM14" s="43"/>
    </row>
    <row r="15" spans="1:40" s="26" customFormat="1" ht="26.25" thickBot="1">
      <c r="A15" s="51" t="s">
        <v>85</v>
      </c>
      <c r="B15" s="51"/>
      <c r="C15" s="51"/>
      <c r="D15" s="51"/>
      <c r="E15" s="51"/>
      <c r="F15" s="51"/>
      <c r="G15" s="232" t="str">
        <f>"5-Year NPV "&amp;IF('Primary Inputs'!$C$23="$million","$m",'Primary Inputs'!$C$23)</f>
        <v>5-Year NPV $m</v>
      </c>
      <c r="H15" s="232" t="str">
        <f>"10-Year NPV "&amp;IF('Primary Inputs'!$C$23="$million","$m",'Primary Inputs'!$C$23)</f>
        <v>10-Year NPV $m</v>
      </c>
      <c r="I15" s="52" t="str">
        <f>'Primary Inputs'!$C$17&amp;"-Year NPV "&amp;IF('Primary Inputs'!$C$23="$million","$m",'Primary Inputs'!$C$23)</f>
        <v>50-Year NPV $m</v>
      </c>
      <c r="J15" s="275" t="str">
        <f xml:space="preserve"> 'Primary Inputs'!E$27&amp;CHAR(10)</f>
        <v xml:space="preserve">2022
</v>
      </c>
      <c r="K15" s="275" t="str">
        <f xml:space="preserve"> 'Primary Inputs'!F$27&amp;CHAR(10)</f>
        <v xml:space="preserve">2023
</v>
      </c>
      <c r="L15" s="275" t="str">
        <f xml:space="preserve"> 'Primary Inputs'!G$27&amp;CHAR(10)</f>
        <v xml:space="preserve">2024
</v>
      </c>
      <c r="M15" s="275" t="str">
        <f xml:space="preserve"> 'Primary Inputs'!H$27&amp;CHAR(10)</f>
        <v xml:space="preserve">2025
</v>
      </c>
      <c r="N15" s="275" t="str">
        <f xml:space="preserve"> 'Primary Inputs'!I$27&amp;CHAR(10)</f>
        <v xml:space="preserve">2026
</v>
      </c>
      <c r="O15" s="42"/>
      <c r="P15" s="622" t="s">
        <v>391</v>
      </c>
      <c r="Q15" s="622"/>
      <c r="R15" s="622"/>
      <c r="S15" s="622"/>
      <c r="T15" s="622"/>
      <c r="U15" s="623"/>
      <c r="V15" s="623"/>
      <c r="W15" s="623"/>
      <c r="X15" s="623"/>
      <c r="Y15" s="623"/>
      <c r="Z15" s="623"/>
      <c r="AA15" s="623"/>
      <c r="AB15" s="42"/>
      <c r="AC15" s="42"/>
      <c r="AD15" s="42"/>
      <c r="AE15" s="42"/>
      <c r="AF15" s="42"/>
      <c r="AG15" s="42"/>
      <c r="AH15" s="42"/>
      <c r="AI15" s="42"/>
      <c r="AJ15" s="43"/>
      <c r="AK15" s="43"/>
      <c r="AL15" s="43"/>
      <c r="AM15" s="43"/>
    </row>
    <row r="16" spans="1:40" s="26" customFormat="1" ht="13.5" customHeight="1">
      <c r="A16" s="41"/>
      <c r="B16" s="41"/>
      <c r="C16" s="41"/>
      <c r="D16" s="41"/>
      <c r="E16" s="41"/>
      <c r="F16" s="41"/>
      <c r="G16" s="42"/>
      <c r="H16" s="41"/>
      <c r="I16" s="41"/>
      <c r="J16" s="41"/>
      <c r="K16" s="41"/>
      <c r="L16" s="41"/>
      <c r="M16" s="41"/>
      <c r="N16" s="41"/>
      <c r="O16" s="42"/>
      <c r="P16" s="624" t="s">
        <v>922</v>
      </c>
      <c r="Q16" s="624"/>
      <c r="R16" s="624"/>
      <c r="S16" s="624"/>
      <c r="T16" s="624"/>
      <c r="U16" s="633"/>
      <c r="V16" s="633"/>
      <c r="W16" s="633"/>
      <c r="X16" s="633"/>
      <c r="Y16" s="633"/>
      <c r="Z16" s="633"/>
      <c r="AA16" s="633"/>
      <c r="AB16" s="42"/>
      <c r="AC16" s="42"/>
      <c r="AD16" s="42"/>
      <c r="AE16" s="42"/>
      <c r="AF16" s="42"/>
      <c r="AG16" s="42"/>
      <c r="AH16" s="42"/>
      <c r="AI16" s="42"/>
      <c r="AJ16" s="43"/>
      <c r="AK16" s="43"/>
      <c r="AL16" s="43"/>
      <c r="AM16" s="43"/>
    </row>
    <row r="17" spans="1:39" s="26" customFormat="1" ht="13.5" customHeight="1">
      <c r="A17" s="41" t="s">
        <v>126</v>
      </c>
      <c r="B17" s="41"/>
      <c r="C17" s="41"/>
      <c r="D17" s="41"/>
      <c r="E17" s="41"/>
      <c r="F17" s="41"/>
      <c r="G17" s="36">
        <f ca="1">'Calculations Alt'!H110/'Primary Inputs Alt'!$C$22</f>
        <v>33.854855793304338</v>
      </c>
      <c r="H17" s="36">
        <f ca="1">'Calculations Alt'!I110/'Primary Inputs Alt'!$C$22</f>
        <v>33.914098417086876</v>
      </c>
      <c r="I17" s="36">
        <f ca="1">'Calculations Alt'!J110/'Primary Inputs Alt'!$C$22</f>
        <v>34.225512302303684</v>
      </c>
      <c r="J17" s="36">
        <f ca="1">'Calculations Alt'!K57/'Primary Inputs Alt'!$C$22</f>
        <v>0</v>
      </c>
      <c r="K17" s="36">
        <f ca="1">'Calculations Alt'!L57/'Primary Inputs Alt'!$C$22</f>
        <v>34.842672984630333</v>
      </c>
      <c r="L17" s="36">
        <f ca="1">'Calculations Alt'!M57/'Primary Inputs Alt'!$C$22</f>
        <v>6.8701351610356617E-3</v>
      </c>
      <c r="M17" s="36">
        <f ca="1">'Calculations Alt'!N57/'Primary Inputs Alt'!$C$22</f>
        <v>1.3740270322071323E-2</v>
      </c>
      <c r="N17" s="36">
        <f ca="1">'Calculations Alt'!O57/'Primary Inputs Alt'!$C$22</f>
        <v>1.3740270322071323E-2</v>
      </c>
      <c r="O17" s="42"/>
      <c r="P17" s="624"/>
      <c r="Q17" s="624"/>
      <c r="R17" s="624"/>
      <c r="S17" s="624"/>
      <c r="T17" s="624"/>
      <c r="U17" s="633"/>
      <c r="V17" s="633"/>
      <c r="W17" s="633"/>
      <c r="X17" s="633"/>
      <c r="Y17" s="633"/>
      <c r="Z17" s="633"/>
      <c r="AA17" s="633"/>
      <c r="AB17" s="53"/>
      <c r="AC17" s="53"/>
      <c r="AD17" s="53"/>
      <c r="AE17" s="53"/>
      <c r="AF17" s="53"/>
      <c r="AG17" s="53"/>
      <c r="AH17" s="53"/>
      <c r="AI17" s="53"/>
      <c r="AJ17" s="54"/>
      <c r="AK17" s="54"/>
      <c r="AL17" s="54"/>
      <c r="AM17" s="54"/>
    </row>
    <row r="18" spans="1:39" s="26" customFormat="1" ht="13.5" customHeight="1">
      <c r="A18" s="41"/>
      <c r="B18" s="41"/>
      <c r="C18" s="41"/>
      <c r="D18" s="41"/>
      <c r="E18" s="41"/>
      <c r="F18" s="41"/>
      <c r="G18" s="42"/>
      <c r="H18" s="41"/>
      <c r="I18" s="41"/>
      <c r="J18" s="41"/>
      <c r="K18" s="41"/>
      <c r="L18" s="41"/>
      <c r="M18" s="41"/>
      <c r="N18" s="41"/>
      <c r="O18" s="42"/>
      <c r="P18" s="624"/>
      <c r="Q18" s="624"/>
      <c r="R18" s="624"/>
      <c r="S18" s="624"/>
      <c r="T18" s="624"/>
      <c r="U18" s="633"/>
      <c r="V18" s="633"/>
      <c r="W18" s="633"/>
      <c r="X18" s="633"/>
      <c r="Y18" s="633"/>
      <c r="Z18" s="633"/>
      <c r="AA18" s="633"/>
      <c r="AB18" s="42"/>
      <c r="AC18" s="42"/>
      <c r="AD18" s="42"/>
      <c r="AE18" s="42"/>
      <c r="AF18" s="42"/>
      <c r="AG18" s="42"/>
      <c r="AH18" s="42"/>
      <c r="AI18" s="42"/>
      <c r="AJ18" s="43"/>
      <c r="AK18" s="43"/>
      <c r="AL18" s="43"/>
      <c r="AM18" s="43"/>
    </row>
    <row r="19" spans="1:39" s="26" customFormat="1" ht="13.5" customHeight="1">
      <c r="A19" s="41" t="s">
        <v>300</v>
      </c>
      <c r="B19" s="41"/>
      <c r="C19" s="41"/>
      <c r="D19" s="41"/>
      <c r="E19" s="41"/>
      <c r="F19" s="41"/>
      <c r="G19" s="36">
        <f>('Calculations Alt'!H395*-1)/'Primary Inputs Alt'!$C$22</f>
        <v>-3.8829315410849969</v>
      </c>
      <c r="H19" s="36">
        <f>('Calculations Alt'!I395*-1)/'Primary Inputs Alt'!$C$22</f>
        <v>-3.8829315410849969</v>
      </c>
      <c r="I19" s="36">
        <f>('Calculations Alt'!J395*-1)/'Primary Inputs Alt'!$C$22</f>
        <v>-3.8829315410849969</v>
      </c>
      <c r="J19" s="36">
        <f>('Calculations Alt'!K390*-1)/'Primary Inputs Alt'!$C$22</f>
        <v>0</v>
      </c>
      <c r="K19" s="36">
        <f>('Calculations Alt'!L390*-1)/'Primary Inputs Alt'!$C$22</f>
        <v>-4</v>
      </c>
      <c r="L19" s="36">
        <f>('Calculations Alt'!M390*-1)/'Primary Inputs Alt'!$C$22</f>
        <v>0</v>
      </c>
      <c r="M19" s="36">
        <f>('Calculations Alt'!N390*-1)/'Primary Inputs Alt'!$C$22</f>
        <v>0</v>
      </c>
      <c r="N19" s="36">
        <f>('Calculations Alt'!O390*-1)/'Primary Inputs Alt'!$C$22</f>
        <v>0</v>
      </c>
      <c r="O19" s="42"/>
      <c r="P19" s="624"/>
      <c r="Q19" s="624"/>
      <c r="R19" s="624"/>
      <c r="S19" s="624"/>
      <c r="T19" s="624"/>
      <c r="U19" s="633"/>
      <c r="V19" s="633"/>
      <c r="W19" s="633"/>
      <c r="X19" s="633"/>
      <c r="Y19" s="633"/>
      <c r="Z19" s="633"/>
      <c r="AA19" s="633"/>
      <c r="AB19" s="53"/>
      <c r="AC19" s="53"/>
      <c r="AD19" s="53"/>
      <c r="AE19" s="53"/>
      <c r="AF19" s="53"/>
      <c r="AG19" s="53"/>
      <c r="AH19" s="53"/>
      <c r="AI19" s="53"/>
      <c r="AJ19" s="54"/>
      <c r="AK19" s="54"/>
      <c r="AL19" s="54"/>
      <c r="AM19" s="54"/>
    </row>
    <row r="20" spans="1:39" s="26" customFormat="1" ht="13.5" customHeight="1">
      <c r="A20" s="41"/>
      <c r="B20" s="41"/>
      <c r="C20" s="41"/>
      <c r="D20" s="41"/>
      <c r="E20" s="41"/>
      <c r="F20" s="41"/>
      <c r="G20" s="42"/>
      <c r="H20" s="41"/>
      <c r="I20" s="41"/>
      <c r="J20" s="41"/>
      <c r="K20" s="41"/>
      <c r="L20" s="41"/>
      <c r="M20" s="41"/>
      <c r="N20" s="41"/>
      <c r="O20" s="42"/>
      <c r="P20" s="624"/>
      <c r="Q20" s="624"/>
      <c r="R20" s="624"/>
      <c r="S20" s="624"/>
      <c r="T20" s="624"/>
      <c r="U20" s="633"/>
      <c r="V20" s="633"/>
      <c r="W20" s="633"/>
      <c r="X20" s="633"/>
      <c r="Y20" s="633"/>
      <c r="Z20" s="633"/>
      <c r="AA20" s="633"/>
      <c r="AB20" s="42"/>
      <c r="AC20" s="42"/>
      <c r="AD20" s="42"/>
      <c r="AE20" s="42"/>
      <c r="AF20" s="42"/>
      <c r="AG20" s="42"/>
      <c r="AH20" s="42"/>
      <c r="AI20" s="42"/>
      <c r="AJ20" s="43"/>
      <c r="AK20" s="43"/>
      <c r="AL20" s="43"/>
      <c r="AM20" s="43"/>
    </row>
    <row r="21" spans="1:39" ht="13.5" customHeight="1">
      <c r="A21" s="57" t="s">
        <v>104</v>
      </c>
      <c r="B21" s="57"/>
      <c r="C21" s="57"/>
      <c r="D21" s="57"/>
      <c r="E21" s="57"/>
      <c r="F21" s="57"/>
      <c r="G21" s="58">
        <f t="shared" ref="G21:N21" ca="1" si="0">G17+G19</f>
        <v>29.971924252219342</v>
      </c>
      <c r="H21" s="58">
        <f t="shared" ca="1" si="0"/>
        <v>30.03116687600188</v>
      </c>
      <c r="I21" s="58">
        <f ca="1">I17+I19</f>
        <v>30.342580761218688</v>
      </c>
      <c r="J21" s="58">
        <f t="shared" ca="1" si="0"/>
        <v>0</v>
      </c>
      <c r="K21" s="58">
        <f t="shared" ca="1" si="0"/>
        <v>30.842672984630333</v>
      </c>
      <c r="L21" s="58">
        <f t="shared" ca="1" si="0"/>
        <v>6.8701351610356617E-3</v>
      </c>
      <c r="M21" s="58">
        <f t="shared" ca="1" si="0"/>
        <v>1.3740270322071323E-2</v>
      </c>
      <c r="N21" s="58">
        <f t="shared" ca="1" si="0"/>
        <v>1.3740270322071323E-2</v>
      </c>
      <c r="O21" s="42"/>
      <c r="P21" s="624"/>
      <c r="Q21" s="624"/>
      <c r="R21" s="624"/>
      <c r="S21" s="624"/>
      <c r="T21" s="624"/>
      <c r="U21" s="633"/>
      <c r="V21" s="633"/>
      <c r="W21" s="633"/>
      <c r="X21" s="633"/>
      <c r="Y21" s="633"/>
      <c r="Z21" s="633"/>
      <c r="AA21" s="633"/>
      <c r="AB21" s="55"/>
      <c r="AC21" s="55"/>
      <c r="AD21" s="55"/>
      <c r="AE21" s="55"/>
      <c r="AF21" s="55"/>
      <c r="AG21" s="55"/>
      <c r="AH21" s="55"/>
      <c r="AI21" s="55"/>
      <c r="AJ21" s="56"/>
      <c r="AK21" s="56"/>
      <c r="AL21" s="56"/>
      <c r="AM21" s="56"/>
    </row>
    <row r="22" spans="1:39" s="26" customFormat="1" ht="13.5" customHeight="1">
      <c r="A22" s="41"/>
      <c r="B22" s="41"/>
      <c r="C22" s="41"/>
      <c r="D22" s="41"/>
      <c r="E22" s="41"/>
      <c r="F22" s="41"/>
      <c r="G22" s="42"/>
      <c r="H22" s="41"/>
      <c r="I22" s="41"/>
      <c r="J22" s="41"/>
      <c r="K22" s="41"/>
      <c r="L22" s="41"/>
      <c r="M22" s="41"/>
      <c r="N22" s="41"/>
      <c r="O22" s="42"/>
      <c r="P22" s="624"/>
      <c r="Q22" s="624"/>
      <c r="R22" s="624"/>
      <c r="S22" s="624"/>
      <c r="T22" s="624"/>
      <c r="U22" s="633"/>
      <c r="V22" s="633"/>
      <c r="W22" s="633"/>
      <c r="X22" s="633"/>
      <c r="Y22" s="633"/>
      <c r="Z22" s="633"/>
      <c r="AA22" s="633"/>
      <c r="AB22" s="42"/>
      <c r="AC22" s="42"/>
      <c r="AD22" s="42"/>
      <c r="AE22" s="42"/>
      <c r="AF22" s="42"/>
      <c r="AG22" s="42"/>
      <c r="AH22" s="42"/>
      <c r="AI22" s="42"/>
      <c r="AJ22" s="43"/>
      <c r="AK22" s="43"/>
      <c r="AL22" s="43"/>
      <c r="AM22" s="43"/>
    </row>
    <row r="23" spans="1:39" s="26" customFormat="1" ht="13.5" customHeight="1">
      <c r="A23" s="41"/>
      <c r="B23" s="41"/>
      <c r="C23" s="41"/>
      <c r="D23" s="41"/>
      <c r="E23" s="41"/>
      <c r="F23" s="41"/>
      <c r="G23" s="42"/>
      <c r="H23" s="41"/>
      <c r="I23" s="41"/>
      <c r="J23" s="41"/>
      <c r="K23" s="41"/>
      <c r="L23" s="41"/>
      <c r="M23" s="41"/>
      <c r="N23" s="41"/>
      <c r="O23" s="42"/>
      <c r="P23" s="624"/>
      <c r="Q23" s="624"/>
      <c r="R23" s="624"/>
      <c r="S23" s="624"/>
      <c r="T23" s="624"/>
      <c r="U23" s="633"/>
      <c r="V23" s="633"/>
      <c r="W23" s="633"/>
      <c r="X23" s="633"/>
      <c r="Y23" s="633"/>
      <c r="Z23" s="633"/>
      <c r="AA23" s="633"/>
      <c r="AB23" s="42"/>
      <c r="AC23" s="42"/>
      <c r="AD23" s="42"/>
      <c r="AE23" s="42"/>
      <c r="AF23" s="42"/>
      <c r="AG23" s="42"/>
      <c r="AH23" s="42"/>
      <c r="AI23" s="42"/>
      <c r="AJ23" s="43"/>
      <c r="AK23" s="43"/>
      <c r="AL23" s="43"/>
      <c r="AM23" s="43"/>
    </row>
    <row r="24" spans="1:39" s="27" customFormat="1" ht="12.75">
      <c r="A24" s="44" t="s">
        <v>81</v>
      </c>
      <c r="B24" s="44"/>
      <c r="C24" s="44"/>
      <c r="D24" s="44"/>
      <c r="E24" s="44"/>
      <c r="F24" s="44"/>
      <c r="G24" s="62"/>
      <c r="H24" s="44"/>
      <c r="I24" s="62"/>
      <c r="J24" s="62"/>
      <c r="K24" s="62"/>
      <c r="L24" s="62"/>
      <c r="M24" s="62"/>
      <c r="N24" s="62"/>
      <c r="O24" s="45"/>
      <c r="P24" s="624"/>
      <c r="Q24" s="624"/>
      <c r="R24" s="624"/>
      <c r="S24" s="624"/>
      <c r="T24" s="624"/>
      <c r="U24" s="633"/>
      <c r="V24" s="633"/>
      <c r="W24" s="633"/>
      <c r="X24" s="633"/>
      <c r="Y24" s="633"/>
      <c r="Z24" s="633"/>
      <c r="AA24" s="633"/>
      <c r="AB24" s="45"/>
      <c r="AC24" s="45"/>
      <c r="AD24" s="45"/>
      <c r="AE24" s="45"/>
      <c r="AF24" s="45"/>
      <c r="AG24" s="45"/>
      <c r="AH24" s="45"/>
      <c r="AI24" s="45"/>
      <c r="AJ24" s="47"/>
      <c r="AK24" s="47"/>
      <c r="AL24" s="47"/>
      <c r="AM24" s="47"/>
    </row>
    <row r="25" spans="1:39" s="26" customFormat="1" ht="13.5" customHeight="1">
      <c r="A25" s="41"/>
      <c r="B25" s="41"/>
      <c r="C25" s="41"/>
      <c r="D25" s="41"/>
      <c r="E25" s="41"/>
      <c r="F25" s="41"/>
      <c r="G25" s="42"/>
      <c r="H25" s="41"/>
      <c r="I25" s="41"/>
      <c r="J25" s="605" t="str">
        <f>J14</f>
        <v>Unit: 2022 ($m)</v>
      </c>
      <c r="K25" s="605"/>
      <c r="L25" s="605"/>
      <c r="M25" s="605"/>
      <c r="N25" s="605"/>
      <c r="O25" s="42"/>
      <c r="P25" s="624"/>
      <c r="Q25" s="624"/>
      <c r="R25" s="624"/>
      <c r="S25" s="624"/>
      <c r="T25" s="624"/>
      <c r="U25" s="633"/>
      <c r="V25" s="633"/>
      <c r="W25" s="633"/>
      <c r="X25" s="633"/>
      <c r="Y25" s="633"/>
      <c r="Z25" s="633"/>
      <c r="AA25" s="633"/>
      <c r="AB25" s="42"/>
      <c r="AC25" s="42"/>
      <c r="AD25" s="42"/>
      <c r="AE25" s="42"/>
      <c r="AF25" s="42"/>
      <c r="AG25" s="42"/>
      <c r="AH25" s="42"/>
      <c r="AI25" s="42"/>
      <c r="AJ25" s="43"/>
      <c r="AK25" s="43"/>
      <c r="AL25" s="43"/>
      <c r="AM25" s="43"/>
    </row>
    <row r="26" spans="1:39" s="26" customFormat="1" ht="24.95" customHeight="1" thickBot="1">
      <c r="A26" s="51" t="s">
        <v>84</v>
      </c>
      <c r="B26" s="51"/>
      <c r="C26" s="51"/>
      <c r="D26" s="51"/>
      <c r="E26" s="51"/>
      <c r="F26" s="51"/>
      <c r="G26" s="232" t="str">
        <f>"5-Year NPV "&amp;IF('Primary Inputs'!$C$23="$million","$m",'Primary Inputs'!$C$23)</f>
        <v>5-Year NPV $m</v>
      </c>
      <c r="H26" s="232" t="str">
        <f>"10-Year NPV "&amp;IF('Primary Inputs'!$C$23="$million","$m",'Primary Inputs'!$C$23)</f>
        <v>10-Year NPV $m</v>
      </c>
      <c r="I26" s="52" t="str">
        <f>I15</f>
        <v>50-Year NPV $m</v>
      </c>
      <c r="J26" s="275" t="str">
        <f>J15</f>
        <v xml:space="preserve">2022
</v>
      </c>
      <c r="K26" s="275" t="str">
        <f>K15</f>
        <v xml:space="preserve">2023
</v>
      </c>
      <c r="L26" s="275" t="str">
        <f>L15</f>
        <v xml:space="preserve">2024
</v>
      </c>
      <c r="M26" s="275" t="str">
        <f>M15</f>
        <v xml:space="preserve">2025
</v>
      </c>
      <c r="N26" s="275" t="str">
        <f>N15</f>
        <v xml:space="preserve">2026
</v>
      </c>
      <c r="O26" s="42"/>
      <c r="P26" s="624"/>
      <c r="Q26" s="624"/>
      <c r="R26" s="624"/>
      <c r="S26" s="624"/>
      <c r="T26" s="624"/>
      <c r="U26" s="633"/>
      <c r="V26" s="633"/>
      <c r="W26" s="633"/>
      <c r="X26" s="633"/>
      <c r="Y26" s="633"/>
      <c r="Z26" s="633"/>
      <c r="AA26" s="633"/>
      <c r="AB26" s="42"/>
      <c r="AC26" s="42"/>
      <c r="AD26" s="42"/>
      <c r="AE26" s="42"/>
      <c r="AF26" s="42"/>
      <c r="AG26" s="42"/>
      <c r="AH26" s="42"/>
      <c r="AI26" s="42"/>
      <c r="AJ26" s="43"/>
      <c r="AK26" s="43"/>
      <c r="AL26" s="43"/>
      <c r="AM26" s="43"/>
    </row>
    <row r="27" spans="1:39" s="26" customFormat="1" ht="13.5" customHeight="1">
      <c r="A27" s="41"/>
      <c r="B27" s="41"/>
      <c r="C27" s="41"/>
      <c r="D27" s="41"/>
      <c r="E27" s="41"/>
      <c r="F27" s="41"/>
      <c r="G27" s="42"/>
      <c r="H27" s="41"/>
      <c r="I27" s="41"/>
      <c r="J27" s="41"/>
      <c r="K27" s="41"/>
      <c r="L27" s="41"/>
      <c r="M27" s="41"/>
      <c r="N27" s="41"/>
      <c r="O27" s="42"/>
      <c r="P27" s="624"/>
      <c r="Q27" s="624"/>
      <c r="R27" s="624"/>
      <c r="S27" s="624"/>
      <c r="T27" s="624"/>
      <c r="U27" s="633"/>
      <c r="V27" s="633"/>
      <c r="W27" s="633"/>
      <c r="X27" s="633"/>
      <c r="Y27" s="633"/>
      <c r="Z27" s="633"/>
      <c r="AA27" s="633"/>
      <c r="AB27" s="42"/>
      <c r="AC27" s="42"/>
      <c r="AD27" s="42"/>
      <c r="AE27" s="42"/>
      <c r="AF27" s="42"/>
      <c r="AG27" s="42"/>
      <c r="AH27" s="42"/>
      <c r="AI27" s="42"/>
      <c r="AJ27" s="43"/>
      <c r="AK27" s="43"/>
      <c r="AL27" s="43"/>
      <c r="AM27" s="43"/>
    </row>
    <row r="28" spans="1:39" s="26" customFormat="1" ht="13.5" customHeight="1">
      <c r="A28" s="41" t="s">
        <v>175</v>
      </c>
      <c r="B28" s="41"/>
      <c r="C28" s="41"/>
      <c r="D28" s="41"/>
      <c r="E28" s="41"/>
      <c r="F28" s="41"/>
      <c r="G28" s="61"/>
      <c r="H28" s="41"/>
      <c r="I28" s="61"/>
      <c r="J28" s="61"/>
      <c r="K28" s="61"/>
      <c r="L28" s="61"/>
      <c r="M28" s="61"/>
      <c r="N28" s="61"/>
      <c r="O28" s="42"/>
      <c r="P28" s="624"/>
      <c r="Q28" s="624"/>
      <c r="R28" s="624"/>
      <c r="S28" s="624"/>
      <c r="T28" s="624"/>
      <c r="U28" s="633"/>
      <c r="V28" s="633"/>
      <c r="W28" s="633"/>
      <c r="X28" s="633"/>
      <c r="Y28" s="633"/>
      <c r="Z28" s="633"/>
      <c r="AA28" s="633"/>
      <c r="AB28" s="42"/>
      <c r="AC28" s="42"/>
      <c r="AD28" s="42"/>
      <c r="AE28" s="42"/>
      <c r="AF28" s="42"/>
      <c r="AG28" s="42"/>
      <c r="AH28" s="42"/>
      <c r="AI28" s="42"/>
      <c r="AJ28" s="43"/>
      <c r="AK28" s="43"/>
      <c r="AL28" s="43"/>
      <c r="AM28" s="43"/>
    </row>
    <row r="29" spans="1:39" s="26" customFormat="1" ht="13.5" customHeight="1">
      <c r="A29" s="41"/>
      <c r="B29" s="41"/>
      <c r="C29" s="41"/>
      <c r="D29" s="41"/>
      <c r="E29" s="41"/>
      <c r="F29" s="41" t="s">
        <v>117</v>
      </c>
      <c r="G29" s="63">
        <f>('Calculations Alt'!H393*-1)/'Primary Inputs Alt'!$C$22</f>
        <v>-3.8829315410849969</v>
      </c>
      <c r="H29" s="63">
        <f>('Calculations Alt'!I393*-1)/'Primary Inputs Alt'!$C$22</f>
        <v>-3.8829315410849969</v>
      </c>
      <c r="I29" s="63">
        <f>('Calculations Alt'!J393*-1)/'Primary Inputs Alt'!$C$22</f>
        <v>-3.8829315410849969</v>
      </c>
      <c r="J29" s="63">
        <f>('Calculations Alt'!K388*-1)/'Primary Inputs Alt'!$C$22</f>
        <v>0</v>
      </c>
      <c r="K29" s="63">
        <f>('Calculations Alt'!L388*-1)/'Primary Inputs Alt'!$C$22</f>
        <v>-4</v>
      </c>
      <c r="L29" s="63">
        <f>('Calculations Alt'!M388*-1)/'Primary Inputs Alt'!$C$22</f>
        <v>0</v>
      </c>
      <c r="M29" s="63">
        <f>('Calculations Alt'!N388*-1)/'Primary Inputs Alt'!$C$22</f>
        <v>0</v>
      </c>
      <c r="N29" s="63">
        <f>('Calculations Alt'!O388*-1)/'Primary Inputs Alt'!$C$22</f>
        <v>0</v>
      </c>
      <c r="O29" s="42"/>
      <c r="P29" s="624"/>
      <c r="Q29" s="624"/>
      <c r="R29" s="624"/>
      <c r="S29" s="624"/>
      <c r="T29" s="624"/>
      <c r="U29" s="633"/>
      <c r="V29" s="633"/>
      <c r="W29" s="633"/>
      <c r="X29" s="633"/>
      <c r="Y29" s="633"/>
      <c r="Z29" s="633"/>
      <c r="AA29" s="633"/>
      <c r="AB29" s="42"/>
      <c r="AC29" s="42"/>
      <c r="AD29" s="42"/>
      <c r="AE29" s="42"/>
      <c r="AF29" s="42"/>
      <c r="AG29" s="42"/>
      <c r="AH29" s="42"/>
      <c r="AI29" s="42"/>
      <c r="AJ29" s="43"/>
      <c r="AK29" s="43"/>
      <c r="AL29" s="43"/>
      <c r="AM29" s="43"/>
    </row>
    <row r="30" spans="1:39" s="26" customFormat="1" ht="13.5" customHeight="1">
      <c r="A30" s="41"/>
      <c r="B30" s="41"/>
      <c r="C30" s="41"/>
      <c r="D30" s="41"/>
      <c r="E30" s="41"/>
      <c r="F30" s="41" t="s">
        <v>118</v>
      </c>
      <c r="G30" s="63">
        <f>('Calculations Alt'!H394*-1)/'Primary Inputs Alt'!$C$22</f>
        <v>0</v>
      </c>
      <c r="H30" s="63">
        <f>('Calculations Alt'!I394*-1)/'Primary Inputs Alt'!$C$22</f>
        <v>0</v>
      </c>
      <c r="I30" s="63">
        <f>('Calculations Alt'!J394*-1)/'Primary Inputs Alt'!$C$22</f>
        <v>0</v>
      </c>
      <c r="J30" s="63">
        <f>('Calculations Alt'!K389*-1)/'Primary Inputs Alt'!$C$22</f>
        <v>0</v>
      </c>
      <c r="K30" s="63">
        <f>('Calculations Alt'!L389*-1)/'Primary Inputs Alt'!$C$22</f>
        <v>0</v>
      </c>
      <c r="L30" s="63">
        <f>('Calculations Alt'!M389*-1)/'Primary Inputs Alt'!$C$22</f>
        <v>0</v>
      </c>
      <c r="M30" s="63">
        <f>('Calculations Alt'!N389*-1)/'Primary Inputs Alt'!$C$22</f>
        <v>0</v>
      </c>
      <c r="N30" s="63">
        <f>('Calculations Alt'!O389*-1)/'Primary Inputs Alt'!$C$22</f>
        <v>0</v>
      </c>
      <c r="O30" s="42"/>
      <c r="P30" s="624"/>
      <c r="Q30" s="624"/>
      <c r="R30" s="624"/>
      <c r="S30" s="624"/>
      <c r="T30" s="624"/>
      <c r="U30" s="633"/>
      <c r="V30" s="633"/>
      <c r="W30" s="633"/>
      <c r="X30" s="633"/>
      <c r="Y30" s="633"/>
      <c r="Z30" s="633"/>
      <c r="AA30" s="633"/>
      <c r="AB30" s="42"/>
      <c r="AC30" s="42"/>
      <c r="AD30" s="42"/>
      <c r="AE30" s="42"/>
      <c r="AF30" s="42"/>
      <c r="AG30" s="42"/>
      <c r="AH30" s="42"/>
      <c r="AI30" s="42"/>
      <c r="AJ30" s="43"/>
      <c r="AK30" s="43"/>
      <c r="AL30" s="43"/>
      <c r="AM30" s="43"/>
    </row>
    <row r="31" spans="1:39" s="26" customFormat="1" ht="13.5" customHeight="1">
      <c r="A31" s="41"/>
      <c r="B31" s="41"/>
      <c r="C31" s="41"/>
      <c r="D31" s="41"/>
      <c r="E31" s="41"/>
      <c r="F31" s="57" t="s">
        <v>177</v>
      </c>
      <c r="G31" s="64">
        <f t="shared" ref="G31:N31" si="1">SUM(G29:G30)</f>
        <v>-3.8829315410849969</v>
      </c>
      <c r="H31" s="64">
        <f t="shared" si="1"/>
        <v>-3.8829315410849969</v>
      </c>
      <c r="I31" s="64">
        <f t="shared" si="1"/>
        <v>-3.8829315410849969</v>
      </c>
      <c r="J31" s="64">
        <f t="shared" si="1"/>
        <v>0</v>
      </c>
      <c r="K31" s="64">
        <f t="shared" si="1"/>
        <v>-4</v>
      </c>
      <c r="L31" s="64">
        <f t="shared" si="1"/>
        <v>0</v>
      </c>
      <c r="M31" s="64">
        <f t="shared" si="1"/>
        <v>0</v>
      </c>
      <c r="N31" s="64">
        <f t="shared" si="1"/>
        <v>0</v>
      </c>
      <c r="O31" s="42"/>
      <c r="P31" s="624"/>
      <c r="Q31" s="624"/>
      <c r="R31" s="624"/>
      <c r="S31" s="624"/>
      <c r="T31" s="624"/>
      <c r="U31" s="633"/>
      <c r="V31" s="633"/>
      <c r="W31" s="633"/>
      <c r="X31" s="633"/>
      <c r="Y31" s="633"/>
      <c r="Z31" s="633"/>
      <c r="AA31" s="633"/>
      <c r="AB31" s="42"/>
      <c r="AC31" s="42"/>
      <c r="AD31" s="42"/>
      <c r="AE31" s="42"/>
      <c r="AF31" s="42"/>
      <c r="AG31" s="42"/>
      <c r="AH31" s="42"/>
      <c r="AI31" s="42"/>
      <c r="AJ31" s="43"/>
      <c r="AK31" s="43"/>
      <c r="AL31" s="43"/>
      <c r="AM31" s="43"/>
    </row>
    <row r="32" spans="1:39" s="26" customFormat="1" ht="13.5" customHeight="1">
      <c r="A32" s="41"/>
      <c r="B32" s="41"/>
      <c r="C32" s="41"/>
      <c r="D32" s="41"/>
      <c r="E32" s="41"/>
      <c r="F32" s="59"/>
      <c r="G32" s="177"/>
      <c r="H32" s="177"/>
      <c r="I32" s="177"/>
      <c r="J32" s="177"/>
      <c r="K32" s="177"/>
      <c r="L32" s="177"/>
      <c r="M32" s="177"/>
      <c r="N32" s="177"/>
      <c r="O32" s="42"/>
      <c r="P32" s="42"/>
      <c r="Q32" s="42"/>
      <c r="R32" s="42"/>
      <c r="S32" s="42"/>
      <c r="T32" s="42"/>
      <c r="U32" s="42"/>
      <c r="V32" s="42"/>
      <c r="W32" s="42"/>
      <c r="X32" s="42"/>
      <c r="Y32" s="42"/>
      <c r="Z32" s="42"/>
      <c r="AA32" s="42"/>
      <c r="AB32" s="42"/>
      <c r="AC32" s="42"/>
      <c r="AD32" s="42"/>
      <c r="AE32" s="42"/>
      <c r="AF32" s="42"/>
      <c r="AG32" s="42"/>
      <c r="AH32" s="42"/>
      <c r="AI32" s="42"/>
      <c r="AJ32" s="43"/>
      <c r="AK32" s="43"/>
      <c r="AL32" s="43"/>
      <c r="AM32" s="43"/>
    </row>
    <row r="33" spans="1:39" s="27" customFormat="1" ht="12.75">
      <c r="A33" s="44" t="s">
        <v>127</v>
      </c>
      <c r="B33" s="44"/>
      <c r="C33" s="44"/>
      <c r="D33" s="44"/>
      <c r="E33" s="44"/>
      <c r="F33" s="44"/>
      <c r="G33" s="44"/>
      <c r="H33" s="44"/>
      <c r="I33" s="44"/>
      <c r="J33" s="44"/>
      <c r="K33" s="44"/>
      <c r="L33" s="44"/>
      <c r="M33" s="44"/>
      <c r="N33" s="44"/>
      <c r="O33" s="45"/>
      <c r="P33" s="44" t="s">
        <v>107</v>
      </c>
      <c r="Q33" s="46"/>
      <c r="R33" s="46"/>
      <c r="S33" s="46"/>
      <c r="T33" s="46"/>
      <c r="U33" s="46"/>
      <c r="V33" s="46"/>
      <c r="W33" s="46"/>
      <c r="X33" s="46"/>
      <c r="Y33" s="46"/>
      <c r="Z33" s="46"/>
      <c r="AA33" s="46"/>
      <c r="AB33" s="46"/>
      <c r="AC33" s="45"/>
      <c r="AD33" s="45"/>
      <c r="AE33" s="45"/>
      <c r="AF33" s="45"/>
      <c r="AG33" s="45"/>
      <c r="AH33" s="45"/>
      <c r="AI33" s="45"/>
      <c r="AJ33" s="47"/>
      <c r="AK33" s="47"/>
      <c r="AL33" s="47"/>
      <c r="AM33" s="47"/>
    </row>
    <row r="34" spans="1:39" s="26" customFormat="1" ht="22.5" customHeight="1">
      <c r="A34" s="41"/>
      <c r="B34" s="41"/>
      <c r="C34" s="41"/>
      <c r="D34" s="41"/>
      <c r="E34" s="356"/>
      <c r="F34" s="41"/>
      <c r="G34" s="42"/>
      <c r="H34" s="41"/>
      <c r="I34" s="41"/>
      <c r="J34" s="605" t="str">
        <f>J14</f>
        <v>Unit: 2022 ($m)</v>
      </c>
      <c r="K34" s="605"/>
      <c r="L34" s="605"/>
      <c r="M34" s="605"/>
      <c r="N34" s="605"/>
      <c r="O34" s="42"/>
      <c r="P34" s="42"/>
      <c r="Q34" s="42"/>
      <c r="R34" s="42"/>
      <c r="S34" s="42"/>
      <c r="T34" s="42"/>
      <c r="U34" s="42"/>
      <c r="V34" s="42"/>
      <c r="W34" s="42"/>
      <c r="X34" s="499">
        <f>K10</f>
        <v>0.02</v>
      </c>
      <c r="Y34" s="500" t="s">
        <v>908</v>
      </c>
      <c r="Z34" s="42"/>
      <c r="AA34" s="42"/>
      <c r="AB34" s="42"/>
      <c r="AC34" s="42"/>
      <c r="AD34" s="42"/>
      <c r="AE34" s="42"/>
      <c r="AF34" s="42"/>
      <c r="AG34" s="42"/>
      <c r="AH34" s="42"/>
      <c r="AI34" s="42"/>
      <c r="AJ34" s="43"/>
      <c r="AK34" s="43"/>
      <c r="AL34" s="43"/>
      <c r="AM34" s="43"/>
    </row>
    <row r="35" spans="1:39" s="26" customFormat="1" ht="26.25" thickBot="1">
      <c r="A35" s="51"/>
      <c r="B35" s="300" t="s">
        <v>393</v>
      </c>
      <c r="C35" s="300" t="s">
        <v>546</v>
      </c>
      <c r="D35" s="300" t="s">
        <v>717</v>
      </c>
      <c r="E35" s="300" t="str">
        <f>'Impacts Database'!B2</f>
        <v>Wellbeing Domain</v>
      </c>
      <c r="F35" s="51" t="s">
        <v>538</v>
      </c>
      <c r="G35" s="232" t="str">
        <f>G15</f>
        <v>5-Year NPV $m</v>
      </c>
      <c r="H35" s="232" t="str">
        <f>H15</f>
        <v>10-Year NPV $m</v>
      </c>
      <c r="I35" s="52" t="str">
        <f>I15</f>
        <v>50-Year NPV $m</v>
      </c>
      <c r="J35" s="275" t="str">
        <f>J15</f>
        <v xml:space="preserve">2022
</v>
      </c>
      <c r="K35" s="275" t="str">
        <f>K15</f>
        <v xml:space="preserve">2023
</v>
      </c>
      <c r="L35" s="275" t="str">
        <f>L15</f>
        <v xml:space="preserve">2024
</v>
      </c>
      <c r="M35" s="275" t="str">
        <f>M15</f>
        <v xml:space="preserve">2025
</v>
      </c>
      <c r="N35" s="275" t="str">
        <f>N15</f>
        <v xml:space="preserve">2026
</v>
      </c>
      <c r="O35" s="42"/>
      <c r="P35" s="42"/>
      <c r="Q35" s="42"/>
      <c r="R35" s="42"/>
      <c r="S35" s="42"/>
      <c r="T35" s="42"/>
      <c r="U35" s="42"/>
      <c r="V35" s="42"/>
      <c r="W35" s="42"/>
      <c r="Z35" s="42"/>
      <c r="AA35" s="42"/>
      <c r="AB35" s="42"/>
      <c r="AC35" s="42"/>
      <c r="AD35" s="42"/>
      <c r="AE35" s="42"/>
      <c r="AF35" s="42"/>
      <c r="AG35" s="42"/>
      <c r="AH35" s="42"/>
      <c r="AI35" s="42"/>
      <c r="AJ35" s="43"/>
      <c r="AK35" s="43"/>
      <c r="AL35" s="43"/>
      <c r="AM35" s="43"/>
    </row>
    <row r="36" spans="1:39" s="26" customFormat="1" ht="25.5" customHeight="1">
      <c r="A36" s="41" t="str">
        <f ca="1">'Calculations Alt'!E271</f>
        <v>Impact 1</v>
      </c>
      <c r="B36" s="228" t="str">
        <f ca="1">IF(OFFSET('Impact Inputs'!$C$7,3*(ROW($A36)-ROW($A$36)),0)="INCLUDED",OFFSET('Impact Inputs'!$J$6,3*(ROW($A36)-ROW($A$36)),0),"")</f>
        <v>High</v>
      </c>
      <c r="C36" s="225" t="str">
        <f ca="1">IF((OFFSET('Impact Inputs'!$C$7,3*(ROW($A36)-ROW($A$36)),0))="EXCLUDED","",IF(AND(OFFSET('Impact Inputs'!$C$7,3*(ROW($A36)-ROW($A$36)),0)="INCLUDED",(OFFSET('Impact Inputs'!$H$7,3*(ROW($A36)-ROW($A$36)),0)="Government")),"Gov.","non-Gov."))</f>
        <v>non-Gov.</v>
      </c>
      <c r="D36" s="459">
        <f ca="1">IF(OFFSET('Impact Inputs'!$C$7,3*(ROW($A36)-ROW($A$36)),0)="INCLUDED",OFFSET('Impact Inputs'!$I$6,3*(ROW($A36)-ROW($A$36)),0),"")</f>
        <v>0</v>
      </c>
      <c r="E36" s="301" t="str">
        <f ca="1">IF(OFFSET('Impact Inputs'!$C$7,3*(ROW($A36)-ROW($A$36)),0)="INCLUDED",OFFSET('Impact Inputs'!$D$6,3*(ROW($A36)-ROW($A$36)),0),"")</f>
        <v>Income &amp; consumption</v>
      </c>
      <c r="F36" s="172" t="str">
        <f ca="1">'Calculations Alt'!F271</f>
        <v>Average increase in cash settled cases</v>
      </c>
      <c r="G36" s="39">
        <f ca="1">'Calculations Alt'!H271/'Primary Inputs Alt'!$C$22</f>
        <v>32.783869671330848</v>
      </c>
      <c r="H36" s="39">
        <f ca="1">'Calculations Alt'!I271/'Primary Inputs Alt'!$C$22</f>
        <v>32.783869671330848</v>
      </c>
      <c r="I36" s="39">
        <f ca="1">'Calculations Alt'!J271/'Primary Inputs Alt'!$C$22</f>
        <v>32.783869671330848</v>
      </c>
      <c r="J36" s="36">
        <f ca="1">'Calculations Alt'!K219/'Primary Inputs Alt'!$C$22</f>
        <v>0</v>
      </c>
      <c r="K36" s="36">
        <f ca="1">'Calculations Alt'!L219/'Primary Inputs Alt'!$C$22</f>
        <v>33.77228707171092</v>
      </c>
      <c r="L36" s="36">
        <f ca="1">'Calculations Alt'!M219/'Primary Inputs Alt'!$C$22</f>
        <v>0</v>
      </c>
      <c r="M36" s="36">
        <f ca="1">'Calculations Alt'!N219/'Primary Inputs Alt'!$C$22</f>
        <v>0</v>
      </c>
      <c r="N36" s="36">
        <f ca="1">'Calculations Alt'!O219/'Primary Inputs Alt'!$C$22</f>
        <v>0</v>
      </c>
      <c r="O36" s="42"/>
      <c r="P36" s="42"/>
      <c r="Q36" s="42"/>
      <c r="R36" s="42"/>
      <c r="S36" s="42"/>
      <c r="T36" s="42"/>
      <c r="U36" s="42"/>
      <c r="V36" s="42"/>
      <c r="W36" s="42"/>
      <c r="X36" s="42"/>
      <c r="Y36" s="42"/>
      <c r="Z36" s="42"/>
      <c r="AA36" s="42"/>
      <c r="AB36" s="42"/>
      <c r="AC36" s="42"/>
      <c r="AD36" s="42"/>
      <c r="AE36" s="42"/>
      <c r="AF36" s="42"/>
      <c r="AG36" s="42"/>
      <c r="AH36" s="42"/>
      <c r="AI36" s="42"/>
      <c r="AJ36" s="43"/>
      <c r="AK36" s="43"/>
      <c r="AL36" s="43"/>
      <c r="AM36" s="43"/>
    </row>
    <row r="37" spans="1:39" s="26" customFormat="1" ht="25.5" customHeight="1">
      <c r="A37" s="41" t="str">
        <f ca="1">'Calculations Alt'!E272</f>
        <v>Impact 2</v>
      </c>
      <c r="B37" s="225" t="str">
        <f ca="1">IF(OFFSET('Impact Inputs'!$C$7,3*(ROW($A37)-ROW($A$36)),0)="INCLUDED",OFFSET('Impact Inputs'!$J$6,3*(ROW($A37)-ROW($A$36)),0),"")</f>
        <v>High</v>
      </c>
      <c r="C37" s="225" t="str">
        <f ca="1">IF((OFFSET('Impact Inputs'!$C$7,3*(ROW($A37)-ROW($A$36)),0))="EXCLUDED","",IF(AND(OFFSET('Impact Inputs'!$C$7,3*(ROW($A37)-ROW($A$36)),0)="INCLUDED",(OFFSET('Impact Inputs'!$H$7,3*(ROW($A37)-ROW($A$36)),0)="Government")),"Gov.","non-Gov."))</f>
        <v>non-Gov.</v>
      </c>
      <c r="D37" s="459">
        <f ca="1">IF(OFFSET('Impact Inputs'!$C$7,3*(ROW($A37)-ROW($A$36)),0)="INCLUDED",OFFSET('Impact Inputs'!$I$6,3*(ROW($A37)-ROW($A$36)),0),"")</f>
        <v>0</v>
      </c>
      <c r="E37" s="301" t="str">
        <f ca="1">IF(OFFSET('Impact Inputs'!$C$7,3*(ROW($A37)-ROW($A$36)),0)="INCLUDED",OFFSET('Impact Inputs'!$D$6,3*(ROW($A37)-ROW($A$36)),0),"")</f>
        <v>Time use</v>
      </c>
      <c r="F37" s="172" t="str">
        <f ca="1">'Calculations Alt'!F272</f>
        <v>1 hour citizen compliance burden - Cost of an individual's time</v>
      </c>
      <c r="G37" s="39">
        <f ca="1">'Calculations Alt'!H272/'Primary Inputs Alt'!$C$22</f>
        <v>1.0390588056019596</v>
      </c>
      <c r="H37" s="39">
        <f ca="1">'Calculations Alt'!I272/'Primary Inputs Alt'!$C$22</f>
        <v>1.0390588056019596</v>
      </c>
      <c r="I37" s="39">
        <f ca="1">'Calculations Alt'!J272/'Primary Inputs Alt'!$C$22</f>
        <v>1.0390588056019596</v>
      </c>
      <c r="J37" s="36">
        <f ca="1">'Calculations Alt'!K220/'Primary Inputs Alt'!$C$22</f>
        <v>0</v>
      </c>
      <c r="K37" s="36">
        <f ca="1">'Calculations Alt'!L220/'Primary Inputs Alt'!$C$22</f>
        <v>1.0703859129194107</v>
      </c>
      <c r="L37" s="36">
        <f ca="1">'Calculations Alt'!M220/'Primary Inputs Alt'!$C$22</f>
        <v>0</v>
      </c>
      <c r="M37" s="36">
        <f ca="1">'Calculations Alt'!N220/'Primary Inputs Alt'!$C$22</f>
        <v>0</v>
      </c>
      <c r="N37" s="36">
        <f ca="1">'Calculations Alt'!O220/'Primary Inputs Alt'!$C$22</f>
        <v>0</v>
      </c>
      <c r="O37" s="42"/>
      <c r="P37" s="42"/>
      <c r="Q37" s="42"/>
      <c r="R37" s="42"/>
      <c r="S37" s="42"/>
      <c r="T37" s="42"/>
      <c r="U37" s="42"/>
      <c r="V37" s="42"/>
      <c r="W37" s="42"/>
      <c r="X37" s="42"/>
      <c r="Y37" s="42"/>
      <c r="Z37" s="42"/>
      <c r="AA37" s="42"/>
      <c r="AB37" s="42"/>
      <c r="AC37" s="42"/>
      <c r="AD37" s="42"/>
      <c r="AE37" s="42"/>
      <c r="AF37" s="42"/>
      <c r="AG37" s="42"/>
      <c r="AH37" s="42"/>
      <c r="AI37" s="42"/>
      <c r="AJ37" s="43"/>
      <c r="AK37" s="43"/>
      <c r="AL37" s="43"/>
      <c r="AM37" s="43"/>
    </row>
    <row r="38" spans="1:39" s="26" customFormat="1" ht="25.5" customHeight="1">
      <c r="A38" s="41" t="str">
        <f ca="1">'Calculations Alt'!E273</f>
        <v>Impact 3</v>
      </c>
      <c r="B38" s="225" t="str">
        <f ca="1">IF(OFFSET('Impact Inputs'!$C$7,3*(ROW($A38)-ROW($A$36)),0)="INCLUDED",OFFSET('Impact Inputs'!$J$6,3*(ROW($A38)-ROW($A$36)),0),"")</f>
        <v>Low</v>
      </c>
      <c r="C38" s="225" t="str">
        <f ca="1">IF((OFFSET('Impact Inputs'!$C$7,3*(ROW($A38)-ROW($A$36)),0))="EXCLUDED","",IF(AND(OFFSET('Impact Inputs'!$C$7,3*(ROW($A38)-ROW($A$36)),0)="INCLUDED",(OFFSET('Impact Inputs'!$H$7,3*(ROW($A38)-ROW($A$36)),0)="Government")),"Gov.","non-Gov."))</f>
        <v>non-Gov.</v>
      </c>
      <c r="D38" s="459">
        <f ca="1">IF(OFFSET('Impact Inputs'!$C$7,3*(ROW($A38)-ROW($A$36)),0)="INCLUDED",OFFSET('Impact Inputs'!$I$6,3*(ROW($A38)-ROW($A$36)),0),"")</f>
        <v>0</v>
      </c>
      <c r="E38" s="301" t="str">
        <f ca="1">IF(OFFSET('Impact Inputs'!$C$7,3*(ROW($A38)-ROW($A$36)),0)="INCLUDED",OFFSET('Impact Inputs'!$D$6,3*(ROW($A38)-ROW($A$36)),0),"")</f>
        <v>Housing</v>
      </c>
      <c r="F38" s="172" t="str">
        <f ca="1">'Calculations Alt'!F273</f>
        <v>Living in a house in disrepair for every 1 point change (0-4 scale)</v>
      </c>
      <c r="G38" s="39">
        <f ca="1">'Calculations Alt'!H273/'Primary Inputs Alt'!$C$22</f>
        <v>3.1927316371526515E-2</v>
      </c>
      <c r="H38" s="39">
        <f ca="1">'Calculations Alt'!I273/'Primary Inputs Alt'!$C$22</f>
        <v>9.1169940154060811E-2</v>
      </c>
      <c r="I38" s="39">
        <f ca="1">'Calculations Alt'!J273/'Primary Inputs Alt'!$C$22</f>
        <v>0.40258382537088405</v>
      </c>
      <c r="J38" s="36">
        <f ca="1">'Calculations Alt'!K221/'Primary Inputs Alt'!$C$22</f>
        <v>0</v>
      </c>
      <c r="K38" s="36">
        <f ca="1">'Calculations Alt'!L221/'Primary Inputs Alt'!$C$22</f>
        <v>0</v>
      </c>
      <c r="L38" s="36">
        <f ca="1">'Calculations Alt'!M221/'Primary Inputs Alt'!$C$22</f>
        <v>6.8701351610356617E-3</v>
      </c>
      <c r="M38" s="36">
        <f ca="1">'Calculations Alt'!N221/'Primary Inputs Alt'!$C$22</f>
        <v>1.3740270322071323E-2</v>
      </c>
      <c r="N38" s="36">
        <f ca="1">'Calculations Alt'!O221/'Primary Inputs Alt'!$C$22</f>
        <v>1.3740270322071323E-2</v>
      </c>
      <c r="O38" s="42"/>
      <c r="P38" s="42"/>
      <c r="Q38" s="42"/>
      <c r="R38" s="42"/>
      <c r="S38" s="42"/>
      <c r="T38" s="42"/>
      <c r="U38" s="42"/>
      <c r="V38" s="42"/>
      <c r="W38" s="42"/>
      <c r="X38" s="42"/>
      <c r="Y38" s="42"/>
      <c r="Z38" s="42"/>
      <c r="AA38" s="42"/>
      <c r="AB38" s="42"/>
      <c r="AC38" s="42"/>
      <c r="AD38" s="42"/>
      <c r="AE38" s="42"/>
      <c r="AF38" s="42"/>
      <c r="AG38" s="42"/>
      <c r="AH38" s="42"/>
      <c r="AI38" s="42"/>
      <c r="AJ38" s="43"/>
      <c r="AK38" s="43"/>
      <c r="AL38" s="43"/>
      <c r="AM38" s="43"/>
    </row>
    <row r="39" spans="1:39" s="26" customFormat="1" ht="25.5" customHeight="1">
      <c r="A39" s="41" t="str">
        <f ca="1">'Calculations Alt'!E274</f>
        <v>Impact 4</v>
      </c>
      <c r="B39" s="225" t="str">
        <f ca="1">IF(OFFSET('Impact Inputs'!$C$7,3*(ROW($A39)-ROW($A$36)),0)="INCLUDED",OFFSET('Impact Inputs'!$J$6,3*(ROW($A39)-ROW($A$36)),0),"")</f>
        <v/>
      </c>
      <c r="C39" s="225" t="str">
        <f ca="1">IF((OFFSET('Impact Inputs'!$C$7,3*(ROW($A39)-ROW($A$36)),0))="EXCLUDED","",IF(AND(OFFSET('Impact Inputs'!$C$7,3*(ROW($A39)-ROW($A$36)),0)="INCLUDED",(OFFSET('Impact Inputs'!$H$7,3*(ROW($A39)-ROW($A$36)),0)="Government")),"Gov.","non-Gov."))</f>
        <v/>
      </c>
      <c r="D39" s="459" t="str">
        <f ca="1">IF(OFFSET('Impact Inputs'!$C$7,3*(ROW($A39)-ROW($A$36)),0)="INCLUDED",OFFSET('Impact Inputs'!$I$6,3*(ROW($A39)-ROW($A$36)),0),"")</f>
        <v/>
      </c>
      <c r="E39" s="301" t="str">
        <f ca="1">IF(OFFSET('Impact Inputs'!$C$7,3*(ROW($A39)-ROW($A$36)),0)="INCLUDED",OFFSET('Impact Inputs'!$D$6,3*(ROW($A39)-ROW($A$36)),0),"")</f>
        <v/>
      </c>
      <c r="F39" s="172" t="str">
        <f ca="1">'Calculations Alt'!F274</f>
        <v>Mental health for every 1 point change (improvement) (0-100 scale)</v>
      </c>
      <c r="G39" s="39">
        <f ca="1">'Calculations Alt'!H274/'Primary Inputs Alt'!$C$22</f>
        <v>0</v>
      </c>
      <c r="H39" s="39">
        <f ca="1">'Calculations Alt'!I274/'Primary Inputs Alt'!$C$22</f>
        <v>0</v>
      </c>
      <c r="I39" s="39">
        <f ca="1">'Calculations Alt'!J274/'Primary Inputs Alt'!$C$22</f>
        <v>0</v>
      </c>
      <c r="J39" s="36">
        <f ca="1">'Calculations Alt'!K222/'Primary Inputs Alt'!$C$22</f>
        <v>0</v>
      </c>
      <c r="K39" s="36">
        <f ca="1">'Calculations Alt'!L222/'Primary Inputs Alt'!$C$22</f>
        <v>0</v>
      </c>
      <c r="L39" s="36">
        <f ca="1">'Calculations Alt'!M222/'Primary Inputs Alt'!$C$22</f>
        <v>0</v>
      </c>
      <c r="M39" s="36">
        <f ca="1">'Calculations Alt'!N222/'Primary Inputs Alt'!$C$22</f>
        <v>0</v>
      </c>
      <c r="N39" s="36">
        <f ca="1">'Calculations Alt'!O222/'Primary Inputs Alt'!$C$22</f>
        <v>0</v>
      </c>
      <c r="O39" s="53"/>
      <c r="P39" s="53"/>
      <c r="Q39" s="42"/>
      <c r="R39" s="42"/>
      <c r="S39" s="42"/>
      <c r="T39" s="42"/>
      <c r="U39" s="42"/>
      <c r="V39" s="42"/>
      <c r="W39" s="42"/>
      <c r="X39" s="42"/>
      <c r="Y39" s="42"/>
      <c r="Z39" s="42"/>
      <c r="AA39" s="42"/>
      <c r="AB39" s="42"/>
      <c r="AC39" s="42"/>
      <c r="AD39" s="42"/>
      <c r="AE39" s="42"/>
      <c r="AF39" s="42"/>
      <c r="AG39" s="42"/>
      <c r="AH39" s="42"/>
      <c r="AI39" s="42"/>
      <c r="AJ39" s="43"/>
      <c r="AK39" s="43"/>
      <c r="AL39" s="43"/>
      <c r="AM39" s="43"/>
    </row>
    <row r="40" spans="1:39" s="26" customFormat="1" ht="25.5" customHeight="1">
      <c r="A40" s="195" t="str">
        <f ca="1">'Calculations Alt'!E275</f>
        <v>Impact 5</v>
      </c>
      <c r="B40" s="233" t="str">
        <f ca="1">IF(OFFSET('Impact Inputs'!$C$7,3*(ROW($A40)-ROW($A$36)),0)="INCLUDED",OFFSET('Impact Inputs'!$J$6,3*(ROW($A40)-ROW($A$36)),0),"")</f>
        <v/>
      </c>
      <c r="C40" s="233" t="str">
        <f ca="1">IF((OFFSET('Impact Inputs'!$C$7,3*(ROW($A40)-ROW($A$36)),0))="EXCLUDED","",IF(AND(OFFSET('Impact Inputs'!$C$7,3*(ROW($A40)-ROW($A$36)),0)="INCLUDED",(OFFSET('Impact Inputs'!$H$7,3*(ROW($A40)-ROW($A$36)),0)="Government")),"Gov.","non-Gov."))</f>
        <v/>
      </c>
      <c r="D40" s="460" t="str">
        <f ca="1">IF(OFFSET('Impact Inputs'!$C$7,3*(ROW($A40)-ROW($A$36)),0)="INCLUDED",OFFSET('Impact Inputs'!$I$6,3*(ROW($A40)-ROW($A$36)),0),"")</f>
        <v/>
      </c>
      <c r="E40" s="302" t="str">
        <f ca="1">IF(OFFSET('Impact Inputs'!$C$7,3*(ROW($A40)-ROW($A$36)),0)="INCLUDED",OFFSET('Impact Inputs'!$D$6,3*(ROW($A40)-ROW($A$36)),0),"")</f>
        <v/>
      </c>
      <c r="F40" s="234" t="str">
        <f ca="1">'Calculations Alt'!F275</f>
        <v>Having access to general help for every 1 point change (0-4 scale)</v>
      </c>
      <c r="G40" s="235">
        <f ca="1">'Calculations Alt'!H275/'Primary Inputs Alt'!$C$22</f>
        <v>0</v>
      </c>
      <c r="H40" s="235">
        <f ca="1">'Calculations Alt'!I275/'Primary Inputs Alt'!$C$22</f>
        <v>0</v>
      </c>
      <c r="I40" s="235">
        <f ca="1">'Calculations Alt'!J275/'Primary Inputs Alt'!$C$22</f>
        <v>0</v>
      </c>
      <c r="J40" s="236">
        <f ca="1">'Calculations Alt'!K223/'Primary Inputs Alt'!$C$22</f>
        <v>0</v>
      </c>
      <c r="K40" s="236">
        <f ca="1">'Calculations Alt'!L223/'Primary Inputs Alt'!$C$22</f>
        <v>0</v>
      </c>
      <c r="L40" s="236">
        <f ca="1">'Calculations Alt'!M223/'Primary Inputs Alt'!$C$22</f>
        <v>0</v>
      </c>
      <c r="M40" s="236">
        <f ca="1">'Calculations Alt'!N223/'Primary Inputs Alt'!$C$22</f>
        <v>0</v>
      </c>
      <c r="N40" s="236">
        <f ca="1">'Calculations Alt'!O223/'Primary Inputs Alt'!$C$22</f>
        <v>0</v>
      </c>
      <c r="O40" s="53"/>
      <c r="P40" s="53"/>
      <c r="Q40" s="42"/>
      <c r="R40" s="42"/>
      <c r="S40" s="42"/>
      <c r="T40" s="42"/>
      <c r="U40" s="42"/>
      <c r="V40" s="42"/>
      <c r="W40" s="42"/>
      <c r="X40" s="42"/>
      <c r="Y40" s="42"/>
      <c r="Z40" s="42"/>
      <c r="AA40" s="42"/>
      <c r="AB40" s="42"/>
      <c r="AC40" s="42"/>
      <c r="AD40" s="42"/>
      <c r="AE40" s="42"/>
      <c r="AF40" s="42"/>
      <c r="AG40" s="42"/>
      <c r="AH40" s="42"/>
      <c r="AI40" s="42"/>
      <c r="AJ40" s="43"/>
      <c r="AK40" s="43"/>
      <c r="AL40" s="43"/>
      <c r="AM40" s="43"/>
    </row>
    <row r="41" spans="1:39" s="26" customFormat="1" ht="25.5" customHeight="1">
      <c r="A41" s="41" t="str">
        <f ca="1">'Calculations Alt'!E276</f>
        <v>Impact 6</v>
      </c>
      <c r="B41" s="225" t="str">
        <f ca="1">IF(OFFSET('Impact Inputs'!$C$7,3*(ROW($A41)-ROW($A$36)),0)="INCLUDED",OFFSET('Impact Inputs'!$J$6,3*(ROW($A41)-ROW($A$36)),0),"")</f>
        <v/>
      </c>
      <c r="C41" s="225" t="str">
        <f ca="1">IF((OFFSET('Impact Inputs'!$C$7,3*(ROW($A41)-ROW($A$36)),0))="EXCLUDED","",IF(AND(OFFSET('Impact Inputs'!$C$7,3*(ROW($A41)-ROW($A$36)),0)="INCLUDED",(OFFSET('Impact Inputs'!$H$7,3*(ROW($A41)-ROW($A$36)),0)="Government")),"Gov.","non-Gov."))</f>
        <v/>
      </c>
      <c r="D41" s="459" t="str">
        <f ca="1">IF(OFFSET('Impact Inputs'!$C$7,3*(ROW($A41)-ROW($A$36)),0)="INCLUDED",OFFSET('Impact Inputs'!$I$6,3*(ROW($A41)-ROW($A$36)),0),"")</f>
        <v/>
      </c>
      <c r="E41" s="301" t="str">
        <f ca="1">IF(OFFSET('Impact Inputs'!$C$7,3*(ROW($A41)-ROW($A$36)),0)="INCLUDED",OFFSET('Impact Inputs'!$D$6,3*(ROW($A41)-ROW($A$36)),0),"")</f>
        <v/>
      </c>
      <c r="F41" s="172" t="str">
        <f ca="1">'Calculations Alt'!F276</f>
        <v>Increased access to support and information in an emergency</v>
      </c>
      <c r="G41" s="39">
        <f ca="1">'Calculations Alt'!H276/'Primary Inputs Alt'!$C$22</f>
        <v>0</v>
      </c>
      <c r="H41" s="39">
        <f ca="1">'Calculations Alt'!I276/'Primary Inputs Alt'!$C$22</f>
        <v>0</v>
      </c>
      <c r="I41" s="39">
        <f ca="1">'Calculations Alt'!J276/'Primary Inputs Alt'!$C$22</f>
        <v>0</v>
      </c>
      <c r="J41" s="36">
        <f ca="1">'Calculations Alt'!K224/'Primary Inputs Alt'!$C$22</f>
        <v>0</v>
      </c>
      <c r="K41" s="36">
        <f ca="1">'Calculations Alt'!L224/'Primary Inputs Alt'!$C$22</f>
        <v>0</v>
      </c>
      <c r="L41" s="36">
        <f ca="1">'Calculations Alt'!M224/'Primary Inputs Alt'!$C$22</f>
        <v>0</v>
      </c>
      <c r="M41" s="36">
        <f ca="1">'Calculations Alt'!N224/'Primary Inputs Alt'!$C$22</f>
        <v>0</v>
      </c>
      <c r="N41" s="36">
        <f ca="1">'Calculations Alt'!O224/'Primary Inputs Alt'!$C$22</f>
        <v>0</v>
      </c>
      <c r="O41" s="53"/>
      <c r="P41" s="53"/>
      <c r="Q41" s="42"/>
      <c r="R41" s="42"/>
      <c r="S41" s="42"/>
      <c r="T41" s="42"/>
      <c r="U41" s="42"/>
      <c r="V41" s="42"/>
      <c r="W41" s="42"/>
      <c r="X41" s="42"/>
      <c r="Y41" s="42"/>
      <c r="Z41" s="42"/>
      <c r="AA41" s="42"/>
      <c r="AB41" s="42"/>
      <c r="AC41" s="42"/>
      <c r="AD41" s="42"/>
      <c r="AE41" s="42"/>
      <c r="AF41" s="42"/>
      <c r="AG41" s="42"/>
      <c r="AH41" s="42"/>
      <c r="AI41" s="42"/>
      <c r="AJ41" s="43"/>
      <c r="AK41" s="43"/>
      <c r="AL41" s="43"/>
      <c r="AM41" s="43"/>
    </row>
    <row r="42" spans="1:39" s="26" customFormat="1" ht="25.5" customHeight="1">
      <c r="A42" s="41" t="str">
        <f ca="1">'Calculations Alt'!E277</f>
        <v>Impact 7</v>
      </c>
      <c r="B42" s="225" t="str">
        <f ca="1">IF(OFFSET('Impact Inputs'!$C$7,3*(ROW($A42)-ROW($A$36)),0)="INCLUDED",OFFSET('Impact Inputs'!$J$6,3*(ROW($A42)-ROW($A$36)),0),"")</f>
        <v/>
      </c>
      <c r="C42" s="225" t="str">
        <f ca="1">IF((OFFSET('Impact Inputs'!$C$7,3*(ROW($A42)-ROW($A$36)),0))="EXCLUDED","",IF(AND(OFFSET('Impact Inputs'!$C$7,3*(ROW($A42)-ROW($A$36)),0)="INCLUDED",(OFFSET('Impact Inputs'!$H$7,3*(ROW($A42)-ROW($A$36)),0)="Government")),"Gov.","non-Gov."))</f>
        <v/>
      </c>
      <c r="D42" s="459" t="str">
        <f ca="1">IF(OFFSET('Impact Inputs'!$C$7,3*(ROW($A42)-ROW($A$36)),0)="INCLUDED",OFFSET('Impact Inputs'!$I$6,3*(ROW($A42)-ROW($A$36)),0),"")</f>
        <v/>
      </c>
      <c r="E42" s="301" t="str">
        <f ca="1">IF(OFFSET('Impact Inputs'!$C$7,3*(ROW($A42)-ROW($A$36)),0)="INCLUDED",OFFSET('Impact Inputs'!$D$6,3*(ROW($A42)-ROW($A$36)),0),"")</f>
        <v/>
      </c>
      <c r="F42" s="172" t="str">
        <f ca="1">'Calculations Alt'!F277</f>
        <v>Continued support for Households currently in the service</v>
      </c>
      <c r="G42" s="39">
        <f ca="1">'Calculations Alt'!H277/'Primary Inputs Alt'!$C$22</f>
        <v>0</v>
      </c>
      <c r="H42" s="39">
        <f ca="1">'Calculations Alt'!I277/'Primary Inputs Alt'!$C$22</f>
        <v>0</v>
      </c>
      <c r="I42" s="39">
        <f ca="1">'Calculations Alt'!J277/'Primary Inputs Alt'!$C$22</f>
        <v>0</v>
      </c>
      <c r="J42" s="36">
        <f ca="1">'Calculations Alt'!K225/'Primary Inputs Alt'!$C$22</f>
        <v>0</v>
      </c>
      <c r="K42" s="36">
        <f ca="1">'Calculations Alt'!L225/'Primary Inputs Alt'!$C$22</f>
        <v>0</v>
      </c>
      <c r="L42" s="36">
        <f ca="1">'Calculations Alt'!M225/'Primary Inputs Alt'!$C$22</f>
        <v>0</v>
      </c>
      <c r="M42" s="36">
        <f ca="1">'Calculations Alt'!N225/'Primary Inputs Alt'!$C$22</f>
        <v>0</v>
      </c>
      <c r="N42" s="36">
        <f ca="1">'Calculations Alt'!O225/'Primary Inputs Alt'!$C$22</f>
        <v>0</v>
      </c>
      <c r="O42" s="42"/>
      <c r="P42" s="42"/>
      <c r="Q42" s="42"/>
      <c r="R42" s="42"/>
      <c r="S42" s="42"/>
      <c r="T42" s="42"/>
      <c r="U42" s="42"/>
      <c r="V42" s="42"/>
      <c r="W42" s="42"/>
      <c r="X42" s="42"/>
      <c r="Y42" s="42"/>
      <c r="Z42" s="42"/>
      <c r="AA42" s="42"/>
      <c r="AB42" s="42"/>
      <c r="AC42" s="42"/>
      <c r="AD42" s="42"/>
      <c r="AE42" s="42"/>
      <c r="AF42" s="42"/>
      <c r="AG42" s="42"/>
      <c r="AH42" s="42"/>
      <c r="AI42" s="42"/>
      <c r="AJ42" s="43"/>
      <c r="AK42" s="43"/>
      <c r="AL42" s="43"/>
      <c r="AM42" s="43"/>
    </row>
    <row r="43" spans="1:39" s="26" customFormat="1" ht="25.5" customHeight="1">
      <c r="A43" s="41" t="str">
        <f ca="1">'Calculations Alt'!E278</f>
        <v>Impact 8</v>
      </c>
      <c r="B43" s="225" t="str">
        <f ca="1">IF(OFFSET('Impact Inputs'!$C$7,3*(ROW($A43)-ROW($A$36)),0)="INCLUDED",OFFSET('Impact Inputs'!$J$6,3*(ROW($A43)-ROW($A$36)),0),"")</f>
        <v/>
      </c>
      <c r="C43" s="225" t="str">
        <f ca="1">IF((OFFSET('Impact Inputs'!$C$7,3*(ROW($A43)-ROW($A$36)),0))="EXCLUDED","",IF(AND(OFFSET('Impact Inputs'!$C$7,3*(ROW($A43)-ROW($A$36)),0)="INCLUDED",(OFFSET('Impact Inputs'!$H$7,3*(ROW($A43)-ROW($A$36)),0)="Government")),"Gov.","non-Gov."))</f>
        <v/>
      </c>
      <c r="D43" s="459" t="str">
        <f ca="1">IF(OFFSET('Impact Inputs'!$C$7,3*(ROW($A43)-ROW($A$36)),0)="INCLUDED",OFFSET('Impact Inputs'!$I$6,3*(ROW($A43)-ROW($A$36)),0),"")</f>
        <v/>
      </c>
      <c r="E43" s="301" t="str">
        <f ca="1">IF(OFFSET('Impact Inputs'!$C$7,3*(ROW($A43)-ROW($A$36)),0)="INCLUDED",OFFSET('Impact Inputs'!$D$6,3*(ROW($A43)-ROW($A$36)),0),"")</f>
        <v/>
      </c>
      <c r="F43" s="172" t="str">
        <f ca="1">'Calculations Alt'!F278</f>
        <v>Cheaper resolution of insurance claims</v>
      </c>
      <c r="G43" s="39">
        <f ca="1">'Calculations Alt'!H278/'Primary Inputs Alt'!$C$22</f>
        <v>0</v>
      </c>
      <c r="H43" s="39">
        <f ca="1">'Calculations Alt'!I278/'Primary Inputs Alt'!$C$22</f>
        <v>0</v>
      </c>
      <c r="I43" s="39">
        <f ca="1">'Calculations Alt'!J278/'Primary Inputs Alt'!$C$22</f>
        <v>0</v>
      </c>
      <c r="J43" s="36">
        <f ca="1">'Calculations Alt'!K226/'Primary Inputs Alt'!$C$22</f>
        <v>0</v>
      </c>
      <c r="K43" s="36">
        <f ca="1">'Calculations Alt'!L226/'Primary Inputs Alt'!$C$22</f>
        <v>0</v>
      </c>
      <c r="L43" s="36">
        <f ca="1">'Calculations Alt'!M226/'Primary Inputs Alt'!$C$22</f>
        <v>0</v>
      </c>
      <c r="M43" s="36">
        <f ca="1">'Calculations Alt'!N226/'Primary Inputs Alt'!$C$22</f>
        <v>0</v>
      </c>
      <c r="N43" s="36">
        <f ca="1">'Calculations Alt'!O226/'Primary Inputs Alt'!$C$22</f>
        <v>0</v>
      </c>
      <c r="O43" s="42"/>
      <c r="P43" s="42"/>
      <c r="Q43" s="42"/>
      <c r="R43" s="42"/>
      <c r="S43" s="42"/>
      <c r="T43" s="42"/>
      <c r="U43" s="42"/>
      <c r="V43" s="42"/>
      <c r="W43" s="42"/>
      <c r="X43" s="42"/>
      <c r="Y43" s="42"/>
      <c r="Z43" s="42"/>
      <c r="AA43" s="42"/>
      <c r="AB43" s="42"/>
      <c r="AC43" s="42"/>
      <c r="AD43" s="42"/>
      <c r="AE43" s="42"/>
      <c r="AF43" s="42"/>
      <c r="AG43" s="42"/>
      <c r="AH43" s="42"/>
      <c r="AI43" s="42"/>
      <c r="AJ43" s="43"/>
      <c r="AK43" s="43"/>
      <c r="AL43" s="43"/>
      <c r="AM43" s="43"/>
    </row>
    <row r="44" spans="1:39" s="26" customFormat="1" ht="25.5" customHeight="1">
      <c r="A44" s="41" t="str">
        <f ca="1">'Calculations Alt'!E279</f>
        <v>Impact 9</v>
      </c>
      <c r="B44" s="225" t="str">
        <f ca="1">IF(OFFSET('Impact Inputs'!$C$7,3*(ROW($A44)-ROW($A$36)),0)="INCLUDED",OFFSET('Impact Inputs'!$J$6,3*(ROW($A44)-ROW($A$36)),0),"")</f>
        <v/>
      </c>
      <c r="C44" s="225" t="str">
        <f ca="1">IF((OFFSET('Impact Inputs'!$C$7,3*(ROW($A44)-ROW($A$36)),0))="EXCLUDED","",IF(AND(OFFSET('Impact Inputs'!$C$7,3*(ROW($A44)-ROW($A$36)),0)="INCLUDED",(OFFSET('Impact Inputs'!$H$7,3*(ROW($A44)-ROW($A$36)),0)="Government")),"Gov.","non-Gov."))</f>
        <v/>
      </c>
      <c r="D44" s="459" t="str">
        <f ca="1">IF(OFFSET('Impact Inputs'!$C$7,3*(ROW($A44)-ROW($A$36)),0)="INCLUDED",OFFSET('Impact Inputs'!$I$6,3*(ROW($A44)-ROW($A$36)),0),"")</f>
        <v/>
      </c>
      <c r="E44" s="301" t="str">
        <f ca="1">IF(OFFSET('Impact Inputs'!$C$7,3*(ROW($A44)-ROW($A$36)),0)="INCLUDED",OFFSET('Impact Inputs'!$D$6,3*(ROW($A44)-ROW($A$36)),0),"")</f>
        <v/>
      </c>
      <c r="F44" s="172" t="str">
        <f ca="1">'Calculations Alt'!F279</f>
        <v>Faster resolution of unresolved insurance claims</v>
      </c>
      <c r="G44" s="39">
        <f ca="1">'Calculations Alt'!H279/'Primary Inputs Alt'!$C$22</f>
        <v>0</v>
      </c>
      <c r="H44" s="39">
        <f ca="1">'Calculations Alt'!I279/'Primary Inputs Alt'!$C$22</f>
        <v>0</v>
      </c>
      <c r="I44" s="39">
        <f ca="1">'Calculations Alt'!J279/'Primary Inputs Alt'!$C$22</f>
        <v>0</v>
      </c>
      <c r="J44" s="36">
        <f ca="1">'Calculations Alt'!K227/'Primary Inputs Alt'!$C$22</f>
        <v>0</v>
      </c>
      <c r="K44" s="36">
        <f ca="1">'Calculations Alt'!L227/'Primary Inputs Alt'!$C$22</f>
        <v>0</v>
      </c>
      <c r="L44" s="36">
        <f ca="1">'Calculations Alt'!M227/'Primary Inputs Alt'!$C$22</f>
        <v>0</v>
      </c>
      <c r="M44" s="36">
        <f ca="1">'Calculations Alt'!N227/'Primary Inputs Alt'!$C$22</f>
        <v>0</v>
      </c>
      <c r="N44" s="36">
        <f ca="1">'Calculations Alt'!O227/'Primary Inputs Alt'!$C$22</f>
        <v>0</v>
      </c>
      <c r="O44" s="42"/>
      <c r="P44" s="42"/>
      <c r="Q44" s="42"/>
      <c r="R44" s="42"/>
      <c r="S44" s="42"/>
      <c r="T44" s="42"/>
      <c r="U44" s="42"/>
      <c r="V44" s="42"/>
      <c r="W44" s="42"/>
      <c r="X44" s="42"/>
      <c r="Y44" s="42"/>
      <c r="Z44" s="42"/>
      <c r="AA44" s="42"/>
      <c r="AB44" s="42"/>
      <c r="AC44" s="42"/>
      <c r="AD44" s="42"/>
      <c r="AE44" s="42"/>
      <c r="AF44" s="42"/>
      <c r="AG44" s="42"/>
      <c r="AH44" s="42"/>
      <c r="AI44" s="42"/>
      <c r="AJ44" s="43"/>
      <c r="AK44" s="43"/>
      <c r="AL44" s="43"/>
      <c r="AM44" s="43"/>
    </row>
    <row r="45" spans="1:39" s="26" customFormat="1" ht="25.5" customHeight="1">
      <c r="A45" s="195" t="str">
        <f ca="1">'Calculations Alt'!E280</f>
        <v>Impact 10</v>
      </c>
      <c r="B45" s="233" t="str">
        <f ca="1">IF(OFFSET('Impact Inputs'!$C$7,3*(ROW($A45)-ROW($A$36)),0)="INCLUDED",OFFSET('Impact Inputs'!$J$6,3*(ROW($A45)-ROW($A$36)),0),"")</f>
        <v/>
      </c>
      <c r="C45" s="233" t="str">
        <f ca="1">IF((OFFSET('Impact Inputs'!$C$7,3*(ROW($A45)-ROW($A$36)),0))="EXCLUDED","",IF(AND(OFFSET('Impact Inputs'!$C$7,3*(ROW($A45)-ROW($A$36)),0)="INCLUDED",(OFFSET('Impact Inputs'!$H$7,3*(ROW($A45)-ROW($A$36)),0)="Government")),"Gov.","non-Gov."))</f>
        <v/>
      </c>
      <c r="D45" s="460" t="str">
        <f ca="1">IF(OFFSET('Impact Inputs'!$C$7,3*(ROW($A45)-ROW($A$36)),0)="INCLUDED",OFFSET('Impact Inputs'!$I$6,3*(ROW($A45)-ROW($A$36)),0),"")</f>
        <v/>
      </c>
      <c r="E45" s="302" t="str">
        <f ca="1">IF(OFFSET('Impact Inputs'!$C$7,3*(ROW($A45)-ROW($A$36)),0)="INCLUDED",OFFSET('Impact Inputs'!$D$6,3*(ROW($A45)-ROW($A$36)),0),"")</f>
        <v/>
      </c>
      <c r="F45" s="234" t="str">
        <f ca="1">'Calculations Alt'!F280</f>
        <v>-</v>
      </c>
      <c r="G45" s="235">
        <f ca="1">'Calculations Alt'!H280/'Primary Inputs Alt'!$C$22</f>
        <v>0</v>
      </c>
      <c r="H45" s="235">
        <f ca="1">'Calculations Alt'!I280/'Primary Inputs Alt'!$C$22</f>
        <v>0</v>
      </c>
      <c r="I45" s="235">
        <f ca="1">'Calculations Alt'!J280/'Primary Inputs Alt'!$C$22</f>
        <v>0</v>
      </c>
      <c r="J45" s="236">
        <f ca="1">'Calculations Alt'!K228/'Primary Inputs Alt'!$C$22</f>
        <v>0</v>
      </c>
      <c r="K45" s="236">
        <f ca="1">'Calculations Alt'!L228/'Primary Inputs Alt'!$C$22</f>
        <v>0</v>
      </c>
      <c r="L45" s="236">
        <f ca="1">'Calculations Alt'!M228/'Primary Inputs Alt'!$C$22</f>
        <v>0</v>
      </c>
      <c r="M45" s="236">
        <f ca="1">'Calculations Alt'!N228/'Primary Inputs Alt'!$C$22</f>
        <v>0</v>
      </c>
      <c r="N45" s="236">
        <f ca="1">'Calculations Alt'!O228/'Primary Inputs Alt'!$C$22</f>
        <v>0</v>
      </c>
      <c r="O45" s="42"/>
      <c r="P45" s="42"/>
      <c r="Q45" s="42"/>
      <c r="R45" s="42"/>
      <c r="S45" s="42"/>
      <c r="T45" s="42"/>
      <c r="U45" s="42"/>
      <c r="V45" s="42"/>
      <c r="W45" s="42"/>
      <c r="X45" s="42"/>
      <c r="Y45" s="42"/>
      <c r="Z45" s="42"/>
      <c r="AA45" s="42"/>
      <c r="AB45" s="42"/>
      <c r="AC45" s="42"/>
      <c r="AD45" s="42"/>
      <c r="AE45" s="42"/>
      <c r="AF45" s="42"/>
      <c r="AG45" s="42"/>
      <c r="AH45" s="42"/>
      <c r="AI45" s="42"/>
      <c r="AJ45" s="43"/>
      <c r="AK45" s="43"/>
      <c r="AL45" s="43"/>
      <c r="AM45" s="43"/>
    </row>
    <row r="46" spans="1:39" s="26" customFormat="1" ht="25.5" customHeight="1">
      <c r="A46" s="41" t="str">
        <f ca="1">'Calculations Alt'!E281</f>
        <v>Impact 11</v>
      </c>
      <c r="B46" s="225" t="str">
        <f ca="1">IF(OFFSET('Impact Inputs'!$C$7,3*(ROW($A46)-ROW($A$36)),0)="INCLUDED",OFFSET('Impact Inputs'!$J$6,3*(ROW($A46)-ROW($A$36)),0),"")</f>
        <v/>
      </c>
      <c r="C46" s="225" t="str">
        <f ca="1">IF((OFFSET('Impact Inputs'!$C$7,3*(ROW($A46)-ROW($A$36)),0))="EXCLUDED","",IF(AND(OFFSET('Impact Inputs'!$C$7,3*(ROW($A46)-ROW($A$36)),0)="INCLUDED",(OFFSET('Impact Inputs'!$H$7,3*(ROW($A46)-ROW($A$36)),0)="Government")),"Gov.","non-Gov."))</f>
        <v/>
      </c>
      <c r="D46" s="459" t="str">
        <f ca="1">IF(OFFSET('Impact Inputs'!$C$7,3*(ROW($A46)-ROW($A$36)),0)="INCLUDED",OFFSET('Impact Inputs'!$I$6,3*(ROW($A46)-ROW($A$36)),0),"")</f>
        <v/>
      </c>
      <c r="E46" s="301" t="str">
        <f ca="1">IF(OFFSET('Impact Inputs'!$C$7,3*(ROW($A46)-ROW($A$36)),0)="INCLUDED",OFFSET('Impact Inputs'!$D$6,3*(ROW($A46)-ROW($A$36)),0),"")</f>
        <v/>
      </c>
      <c r="F46" s="172" t="str">
        <f ca="1">'Calculations Alt'!F281</f>
        <v>-</v>
      </c>
      <c r="G46" s="39">
        <f ca="1">'Calculations Alt'!H281/'Primary Inputs Alt'!$C$22</f>
        <v>0</v>
      </c>
      <c r="H46" s="39">
        <f ca="1">'Calculations Alt'!I281/'Primary Inputs Alt'!$C$22</f>
        <v>0</v>
      </c>
      <c r="I46" s="39">
        <f ca="1">'Calculations Alt'!J281/'Primary Inputs Alt'!$C$22</f>
        <v>0</v>
      </c>
      <c r="J46" s="36">
        <f ca="1">'Calculations Alt'!K229/'Primary Inputs Alt'!$C$22</f>
        <v>0</v>
      </c>
      <c r="K46" s="36">
        <f ca="1">'Calculations Alt'!L229/'Primary Inputs Alt'!$C$22</f>
        <v>0</v>
      </c>
      <c r="L46" s="36">
        <f ca="1">'Calculations Alt'!M229/'Primary Inputs Alt'!$C$22</f>
        <v>0</v>
      </c>
      <c r="M46" s="36">
        <f ca="1">'Calculations Alt'!N229/'Primary Inputs Alt'!$C$22</f>
        <v>0</v>
      </c>
      <c r="N46" s="36">
        <f ca="1">'Calculations Alt'!O229/'Primary Inputs Alt'!$C$22</f>
        <v>0</v>
      </c>
      <c r="O46" s="42"/>
      <c r="P46" s="42"/>
      <c r="Q46" s="42"/>
      <c r="R46" s="42"/>
      <c r="S46" s="42"/>
      <c r="T46" s="42"/>
      <c r="U46" s="42"/>
      <c r="V46" s="42"/>
      <c r="W46" s="42"/>
      <c r="X46" s="42"/>
      <c r="Y46" s="42"/>
      <c r="Z46" s="42"/>
      <c r="AA46" s="42"/>
      <c r="AB46" s="42"/>
      <c r="AC46" s="42"/>
      <c r="AD46" s="42"/>
      <c r="AE46" s="42"/>
      <c r="AF46" s="42"/>
      <c r="AG46" s="42"/>
      <c r="AH46" s="42"/>
      <c r="AI46" s="42"/>
      <c r="AJ46" s="43"/>
      <c r="AK46" s="43"/>
      <c r="AL46" s="43"/>
      <c r="AM46" s="43"/>
    </row>
    <row r="47" spans="1:39" s="26" customFormat="1" ht="25.5" customHeight="1">
      <c r="A47" s="41" t="str">
        <f ca="1">'Calculations Alt'!E282</f>
        <v>Impact 12</v>
      </c>
      <c r="B47" s="225" t="str">
        <f ca="1">IF(OFFSET('Impact Inputs'!$C$7,3*(ROW($A47)-ROW($A$36)),0)="INCLUDED",OFFSET('Impact Inputs'!$J$6,3*(ROW($A47)-ROW($A$36)),0),"")</f>
        <v/>
      </c>
      <c r="C47" s="225" t="str">
        <f ca="1">IF((OFFSET('Impact Inputs'!$C$7,3*(ROW($A47)-ROW($A$36)),0))="EXCLUDED","",IF(AND(OFFSET('Impact Inputs'!$C$7,3*(ROW($A47)-ROW($A$36)),0)="INCLUDED",(OFFSET('Impact Inputs'!$H$7,3*(ROW($A47)-ROW($A$36)),0)="Government")),"Gov.","non-Gov."))</f>
        <v/>
      </c>
      <c r="D47" s="459" t="str">
        <f ca="1">IF(OFFSET('Impact Inputs'!$C$7,3*(ROW($A47)-ROW($A$36)),0)="INCLUDED",OFFSET('Impact Inputs'!$I$6,3*(ROW($A47)-ROW($A$36)),0),"")</f>
        <v/>
      </c>
      <c r="E47" s="301" t="str">
        <f ca="1">IF(OFFSET('Impact Inputs'!$C$7,3*(ROW($A47)-ROW($A$36)),0)="INCLUDED",OFFSET('Impact Inputs'!$D$6,3*(ROW($A47)-ROW($A$36)),0),"")</f>
        <v/>
      </c>
      <c r="F47" s="172" t="str">
        <f ca="1">'Calculations Alt'!F282</f>
        <v>-</v>
      </c>
      <c r="G47" s="39">
        <f ca="1">'Calculations Alt'!H282/'Primary Inputs Alt'!$C$22</f>
        <v>0</v>
      </c>
      <c r="H47" s="39">
        <f ca="1">'Calculations Alt'!I282/'Primary Inputs Alt'!$C$22</f>
        <v>0</v>
      </c>
      <c r="I47" s="39">
        <f ca="1">'Calculations Alt'!J282/'Primary Inputs Alt'!$C$22</f>
        <v>0</v>
      </c>
      <c r="J47" s="36">
        <f ca="1">'Calculations Alt'!K230/'Primary Inputs Alt'!$C$22</f>
        <v>0</v>
      </c>
      <c r="K47" s="36">
        <f ca="1">'Calculations Alt'!L230/'Primary Inputs Alt'!$C$22</f>
        <v>0</v>
      </c>
      <c r="L47" s="36">
        <f ca="1">'Calculations Alt'!M230/'Primary Inputs Alt'!$C$22</f>
        <v>0</v>
      </c>
      <c r="M47" s="36">
        <f ca="1">'Calculations Alt'!N230/'Primary Inputs Alt'!$C$22</f>
        <v>0</v>
      </c>
      <c r="N47" s="36">
        <f ca="1">'Calculations Alt'!O230/'Primary Inputs Alt'!$C$22</f>
        <v>0</v>
      </c>
      <c r="O47" s="42"/>
      <c r="P47" s="42"/>
      <c r="Q47" s="42"/>
      <c r="R47" s="42"/>
      <c r="S47" s="42"/>
      <c r="T47" s="42"/>
      <c r="U47" s="42"/>
      <c r="V47" s="42"/>
      <c r="W47" s="42"/>
      <c r="X47" s="42"/>
      <c r="Y47" s="42"/>
      <c r="Z47" s="42"/>
      <c r="AA47" s="42"/>
      <c r="AB47" s="42"/>
      <c r="AC47" s="42"/>
      <c r="AD47" s="42"/>
      <c r="AE47" s="42"/>
      <c r="AF47" s="42"/>
      <c r="AG47" s="42"/>
      <c r="AH47" s="42"/>
      <c r="AI47" s="42"/>
      <c r="AJ47" s="43"/>
      <c r="AK47" s="43"/>
      <c r="AL47" s="43"/>
      <c r="AM47" s="43"/>
    </row>
    <row r="48" spans="1:39" s="26" customFormat="1" ht="25.5" customHeight="1">
      <c r="A48" s="41" t="str">
        <f ca="1">'Calculations Alt'!E283</f>
        <v>Impact 13</v>
      </c>
      <c r="B48" s="225" t="str">
        <f ca="1">IF(OFFSET('Impact Inputs'!$C$7,3*(ROW($A48)-ROW($A$36)),0)="INCLUDED",OFFSET('Impact Inputs'!$J$6,3*(ROW($A48)-ROW($A$36)),0),"")</f>
        <v/>
      </c>
      <c r="C48" s="225" t="str">
        <f ca="1">IF((OFFSET('Impact Inputs'!$C$7,3*(ROW($A48)-ROW($A$36)),0))="EXCLUDED","",IF(AND(OFFSET('Impact Inputs'!$C$7,3*(ROW($A48)-ROW($A$36)),0)="INCLUDED",(OFFSET('Impact Inputs'!$H$7,3*(ROW($A48)-ROW($A$36)),0)="Government")),"Gov.","non-Gov."))</f>
        <v/>
      </c>
      <c r="D48" s="459" t="str">
        <f ca="1">IF(OFFSET('Impact Inputs'!$C$7,3*(ROW($A48)-ROW($A$36)),0)="INCLUDED",OFFSET('Impact Inputs'!$I$6,3*(ROW($A48)-ROW($A$36)),0),"")</f>
        <v/>
      </c>
      <c r="E48" s="301" t="str">
        <f ca="1">IF(OFFSET('Impact Inputs'!$C$7,3*(ROW($A48)-ROW($A$36)),0)="INCLUDED",OFFSET('Impact Inputs'!$D$6,3*(ROW($A48)-ROW($A$36)),0),"")</f>
        <v/>
      </c>
      <c r="F48" s="172" t="str">
        <f ca="1">'Calculations Alt'!F283</f>
        <v>-</v>
      </c>
      <c r="G48" s="39">
        <f ca="1">'Calculations Alt'!H283/'Primary Inputs Alt'!$C$22</f>
        <v>0</v>
      </c>
      <c r="H48" s="39">
        <f ca="1">'Calculations Alt'!I283/'Primary Inputs Alt'!$C$22</f>
        <v>0</v>
      </c>
      <c r="I48" s="39">
        <f ca="1">'Calculations Alt'!J283/'Primary Inputs Alt'!$C$22</f>
        <v>0</v>
      </c>
      <c r="J48" s="36">
        <f ca="1">'Calculations Alt'!K231/'Primary Inputs Alt'!$C$22</f>
        <v>0</v>
      </c>
      <c r="K48" s="36">
        <f ca="1">'Calculations Alt'!L231/'Primary Inputs Alt'!$C$22</f>
        <v>0</v>
      </c>
      <c r="L48" s="36">
        <f ca="1">'Calculations Alt'!M231/'Primary Inputs Alt'!$C$22</f>
        <v>0</v>
      </c>
      <c r="M48" s="36">
        <f ca="1">'Calculations Alt'!N231/'Primary Inputs Alt'!$C$22</f>
        <v>0</v>
      </c>
      <c r="N48" s="36">
        <f ca="1">'Calculations Alt'!O231/'Primary Inputs Alt'!$C$22</f>
        <v>0</v>
      </c>
      <c r="O48" s="42"/>
      <c r="P48" s="42"/>
      <c r="Q48" s="42"/>
      <c r="R48" s="42"/>
      <c r="S48" s="42"/>
      <c r="T48" s="42"/>
      <c r="U48" s="42"/>
      <c r="V48" s="42"/>
      <c r="W48" s="42"/>
      <c r="X48" s="42"/>
      <c r="Y48" s="42"/>
      <c r="Z48" s="42"/>
      <c r="AA48" s="42"/>
      <c r="AB48" s="42"/>
      <c r="AC48" s="42"/>
      <c r="AD48" s="42"/>
      <c r="AE48" s="42"/>
      <c r="AF48" s="42"/>
      <c r="AG48" s="42"/>
      <c r="AH48" s="42"/>
      <c r="AI48" s="42"/>
      <c r="AJ48" s="43"/>
      <c r="AK48" s="43"/>
      <c r="AL48" s="43"/>
      <c r="AM48" s="43"/>
    </row>
    <row r="49" spans="1:39" s="26" customFormat="1" ht="25.5" customHeight="1">
      <c r="A49" s="41" t="str">
        <f ca="1">'Calculations Alt'!E284</f>
        <v>Impact 14</v>
      </c>
      <c r="B49" s="225" t="str">
        <f ca="1">IF(OFFSET('Impact Inputs'!$C$7,3*(ROW($A49)-ROW($A$36)),0)="INCLUDED",OFFSET('Impact Inputs'!$J$6,3*(ROW($A49)-ROW($A$36)),0),"")</f>
        <v/>
      </c>
      <c r="C49" s="225" t="str">
        <f ca="1">IF((OFFSET('Impact Inputs'!$C$7,3*(ROW($A49)-ROW($A$36)),0))="EXCLUDED","",IF(AND(OFFSET('Impact Inputs'!$C$7,3*(ROW($A49)-ROW($A$36)),0)="INCLUDED",(OFFSET('Impact Inputs'!$H$7,3*(ROW($A49)-ROW($A$36)),0)="Government")),"Gov.","non-Gov."))</f>
        <v/>
      </c>
      <c r="D49" s="459" t="str">
        <f ca="1">IF(OFFSET('Impact Inputs'!$C$7,3*(ROW($A49)-ROW($A$36)),0)="INCLUDED",OFFSET('Impact Inputs'!$I$6,3*(ROW($A49)-ROW($A$36)),0),"")</f>
        <v/>
      </c>
      <c r="E49" s="301" t="str">
        <f ca="1">IF(OFFSET('Impact Inputs'!$C$7,3*(ROW($A49)-ROW($A$36)),0)="INCLUDED",OFFSET('Impact Inputs'!$D$6,3*(ROW($A49)-ROW($A$36)),0),"")</f>
        <v/>
      </c>
      <c r="F49" s="172" t="str">
        <f ca="1">'Calculations Alt'!F284</f>
        <v>-</v>
      </c>
      <c r="G49" s="39">
        <f ca="1">'Calculations Alt'!H284/'Primary Inputs Alt'!$C$22</f>
        <v>0</v>
      </c>
      <c r="H49" s="39">
        <f ca="1">'Calculations Alt'!I284/'Primary Inputs Alt'!$C$22</f>
        <v>0</v>
      </c>
      <c r="I49" s="39">
        <f ca="1">'Calculations Alt'!J284/'Primary Inputs Alt'!$C$22</f>
        <v>0</v>
      </c>
      <c r="J49" s="36">
        <f ca="1">'Calculations Alt'!K232/'Primary Inputs Alt'!$C$22</f>
        <v>0</v>
      </c>
      <c r="K49" s="36">
        <f ca="1">'Calculations Alt'!L232/'Primary Inputs Alt'!$C$22</f>
        <v>0</v>
      </c>
      <c r="L49" s="36">
        <f ca="1">'Calculations Alt'!M232/'Primary Inputs Alt'!$C$22</f>
        <v>0</v>
      </c>
      <c r="M49" s="36">
        <f ca="1">'Calculations Alt'!N232/'Primary Inputs Alt'!$C$22</f>
        <v>0</v>
      </c>
      <c r="N49" s="36">
        <f ca="1">'Calculations Alt'!O232/'Primary Inputs Alt'!$C$22</f>
        <v>0</v>
      </c>
      <c r="O49" s="42"/>
      <c r="P49" s="42"/>
      <c r="Q49" s="42"/>
      <c r="R49" s="42"/>
      <c r="S49" s="42"/>
      <c r="T49" s="42"/>
      <c r="U49" s="42"/>
      <c r="V49" s="42"/>
      <c r="W49" s="42"/>
      <c r="X49" s="42"/>
      <c r="Y49" s="42"/>
      <c r="Z49" s="42"/>
      <c r="AA49" s="42"/>
      <c r="AB49" s="42"/>
      <c r="AC49" s="42"/>
      <c r="AD49" s="42"/>
      <c r="AE49" s="42"/>
      <c r="AF49" s="42"/>
      <c r="AG49" s="42"/>
      <c r="AH49" s="42"/>
      <c r="AI49" s="42"/>
      <c r="AJ49" s="43"/>
      <c r="AK49" s="43"/>
      <c r="AL49" s="43"/>
      <c r="AM49" s="43"/>
    </row>
    <row r="50" spans="1:39" s="26" customFormat="1" ht="25.5" customHeight="1">
      <c r="A50" s="195" t="str">
        <f ca="1">'Calculations Alt'!E285</f>
        <v>Impact 15</v>
      </c>
      <c r="B50" s="233" t="str">
        <f ca="1">IF(OFFSET('Impact Inputs'!$C$7,3*(ROW($A50)-ROW($A$36)),0)="INCLUDED",OFFSET('Impact Inputs'!$J$6,3*(ROW($A50)-ROW($A$36)),0),"")</f>
        <v/>
      </c>
      <c r="C50" s="233" t="str">
        <f ca="1">IF((OFFSET('Impact Inputs'!$C$7,3*(ROW($A50)-ROW($A$36)),0))="EXCLUDED","",IF(AND(OFFSET('Impact Inputs'!$C$7,3*(ROW($A50)-ROW($A$36)),0)="INCLUDED",(OFFSET('Impact Inputs'!$H$7,3*(ROW($A50)-ROW($A$36)),0)="Government")),"Gov.","non-Gov."))</f>
        <v/>
      </c>
      <c r="D50" s="460" t="str">
        <f ca="1">IF(OFFSET('Impact Inputs'!$C$7,3*(ROW($A50)-ROW($A$36)),0)="INCLUDED",OFFSET('Impact Inputs'!$I$6,3*(ROW($A50)-ROW($A$36)),0),"")</f>
        <v/>
      </c>
      <c r="E50" s="302" t="str">
        <f ca="1">IF(OFFSET('Impact Inputs'!$C$7,3*(ROW($A50)-ROW($A$36)),0)="INCLUDED",OFFSET('Impact Inputs'!$D$6,3*(ROW($A50)-ROW($A$36)),0),"")</f>
        <v/>
      </c>
      <c r="F50" s="234" t="str">
        <f ca="1">'Calculations Alt'!F285</f>
        <v>-</v>
      </c>
      <c r="G50" s="235">
        <f ca="1">'Calculations Alt'!H285/'Primary Inputs Alt'!$C$22</f>
        <v>0</v>
      </c>
      <c r="H50" s="235">
        <f ca="1">'Calculations Alt'!I285/'Primary Inputs Alt'!$C$22</f>
        <v>0</v>
      </c>
      <c r="I50" s="235">
        <f ca="1">'Calculations Alt'!J285/'Primary Inputs Alt'!$C$22</f>
        <v>0</v>
      </c>
      <c r="J50" s="236">
        <f ca="1">'Calculations Alt'!K233/'Primary Inputs Alt'!$C$22</f>
        <v>0</v>
      </c>
      <c r="K50" s="236">
        <f ca="1">'Calculations Alt'!L233/'Primary Inputs Alt'!$C$22</f>
        <v>0</v>
      </c>
      <c r="L50" s="236">
        <f ca="1">'Calculations Alt'!M233/'Primary Inputs Alt'!$C$22</f>
        <v>0</v>
      </c>
      <c r="M50" s="236">
        <f ca="1">'Calculations Alt'!N233/'Primary Inputs Alt'!$C$22</f>
        <v>0</v>
      </c>
      <c r="N50" s="236">
        <f ca="1">'Calculations Alt'!O233/'Primary Inputs Alt'!$C$22</f>
        <v>0</v>
      </c>
      <c r="O50" s="42"/>
      <c r="P50" s="42"/>
      <c r="Q50" s="42"/>
      <c r="R50" s="42"/>
      <c r="S50" s="42"/>
      <c r="T50" s="42"/>
      <c r="U50" s="42"/>
      <c r="V50" s="42"/>
      <c r="W50" s="42"/>
      <c r="X50" s="42"/>
      <c r="Y50" s="42"/>
      <c r="Z50" s="42"/>
      <c r="AA50" s="42"/>
      <c r="AB50" s="42"/>
      <c r="AC50" s="42"/>
      <c r="AD50" s="42"/>
      <c r="AE50" s="42"/>
      <c r="AF50" s="42"/>
      <c r="AG50" s="42"/>
      <c r="AH50" s="42"/>
      <c r="AI50" s="42"/>
      <c r="AJ50" s="43"/>
      <c r="AK50" s="43"/>
      <c r="AL50" s="43"/>
      <c r="AM50" s="43"/>
    </row>
    <row r="51" spans="1:39" s="26" customFormat="1" ht="25.5" customHeight="1">
      <c r="A51" s="41" t="str">
        <f ca="1">'Calculations Alt'!E286</f>
        <v>Impact 16</v>
      </c>
      <c r="B51" s="225" t="str">
        <f ca="1">IF(OFFSET('Impact Inputs'!$C$7,3*(ROW($A51)-ROW($A$36)),0)="INCLUDED",OFFSET('Impact Inputs'!$J$6,3*(ROW($A51)-ROW($A$36)),0),"")</f>
        <v/>
      </c>
      <c r="C51" s="225" t="str">
        <f ca="1">IF((OFFSET('Impact Inputs'!$C$7,3*(ROW($A51)-ROW($A$36)),0))="EXCLUDED","",IF(AND(OFFSET('Impact Inputs'!$C$7,3*(ROW($A51)-ROW($A$36)),0)="INCLUDED",(OFFSET('Impact Inputs'!$H$7,3*(ROW($A51)-ROW($A$36)),0)="Government")),"Gov.","non-Gov."))</f>
        <v/>
      </c>
      <c r="D51" s="459" t="str">
        <f ca="1">IF(OFFSET('Impact Inputs'!$C$7,3*(ROW($A51)-ROW($A$36)),0)="INCLUDED",OFFSET('Impact Inputs'!$I$6,3*(ROW($A51)-ROW($A$36)),0),"")</f>
        <v/>
      </c>
      <c r="E51" s="301" t="str">
        <f ca="1">IF(OFFSET('Impact Inputs'!$C$7,3*(ROW($A51)-ROW($A$36)),0)="INCLUDED",OFFSET('Impact Inputs'!$D$6,3*(ROW($A51)-ROW($A$36)),0),"")</f>
        <v/>
      </c>
      <c r="F51" s="172" t="str">
        <f ca="1">'Calculations Alt'!F286</f>
        <v>-</v>
      </c>
      <c r="G51" s="39">
        <f ca="1">'Calculations Alt'!H286/'Primary Inputs Alt'!$C$22</f>
        <v>0</v>
      </c>
      <c r="H51" s="39">
        <f ca="1">'Calculations Alt'!I286/'Primary Inputs Alt'!$C$22</f>
        <v>0</v>
      </c>
      <c r="I51" s="39">
        <f ca="1">'Calculations Alt'!J286/'Primary Inputs Alt'!$C$22</f>
        <v>0</v>
      </c>
      <c r="J51" s="36">
        <f ca="1">'Calculations Alt'!K234/'Primary Inputs Alt'!$C$22</f>
        <v>0</v>
      </c>
      <c r="K51" s="36">
        <f ca="1">'Calculations Alt'!L234/'Primary Inputs Alt'!$C$22</f>
        <v>0</v>
      </c>
      <c r="L51" s="36">
        <f ca="1">'Calculations Alt'!M234/'Primary Inputs Alt'!$C$22</f>
        <v>0</v>
      </c>
      <c r="M51" s="36">
        <f ca="1">'Calculations Alt'!N234/'Primary Inputs Alt'!$C$22</f>
        <v>0</v>
      </c>
      <c r="N51" s="36">
        <f ca="1">'Calculations Alt'!O234/'Primary Inputs Alt'!$C$22</f>
        <v>0</v>
      </c>
      <c r="O51" s="42"/>
      <c r="P51" s="42"/>
      <c r="Q51" s="42"/>
      <c r="R51" s="42"/>
      <c r="S51" s="42"/>
      <c r="T51" s="42"/>
      <c r="U51" s="42"/>
      <c r="V51" s="42"/>
      <c r="W51" s="42"/>
      <c r="X51" s="42"/>
      <c r="Y51" s="42"/>
      <c r="Z51" s="42"/>
      <c r="AA51" s="42"/>
      <c r="AB51" s="42"/>
      <c r="AC51" s="42"/>
      <c r="AD51" s="42"/>
      <c r="AE51" s="42"/>
      <c r="AF51" s="42"/>
      <c r="AG51" s="42"/>
      <c r="AH51" s="42"/>
      <c r="AI51" s="42"/>
      <c r="AJ51" s="43"/>
      <c r="AK51" s="43"/>
      <c r="AL51" s="43"/>
      <c r="AM51" s="43"/>
    </row>
    <row r="52" spans="1:39" s="26" customFormat="1" ht="25.5" customHeight="1">
      <c r="A52" s="41" t="str">
        <f ca="1">'Calculations Alt'!E287</f>
        <v>Impact 17</v>
      </c>
      <c r="B52" s="225" t="str">
        <f ca="1">IF(OFFSET('Impact Inputs'!$C$7,3*(ROW($A52)-ROW($A$36)),0)="INCLUDED",OFFSET('Impact Inputs'!$J$6,3*(ROW($A52)-ROW($A$36)),0),"")</f>
        <v/>
      </c>
      <c r="C52" s="225" t="str">
        <f ca="1">IF((OFFSET('Impact Inputs'!$C$7,3*(ROW($A52)-ROW($A$36)),0))="EXCLUDED","",IF(AND(OFFSET('Impact Inputs'!$C$7,3*(ROW($A52)-ROW($A$36)),0)="INCLUDED",(OFFSET('Impact Inputs'!$H$7,3*(ROW($A52)-ROW($A$36)),0)="Government")),"Gov.","non-Gov."))</f>
        <v/>
      </c>
      <c r="D52" s="459" t="str">
        <f ca="1">IF(OFFSET('Impact Inputs'!$C$7,3*(ROW($A52)-ROW($A$36)),0)="INCLUDED",OFFSET('Impact Inputs'!$I$6,3*(ROW($A52)-ROW($A$36)),0),"")</f>
        <v/>
      </c>
      <c r="E52" s="301" t="str">
        <f ca="1">IF(OFFSET('Impact Inputs'!$C$7,3*(ROW($A52)-ROW($A$36)),0)="INCLUDED",OFFSET('Impact Inputs'!$D$6,3*(ROW($A52)-ROW($A$36)),0),"")</f>
        <v/>
      </c>
      <c r="F52" s="172" t="str">
        <f ca="1">'Calculations Alt'!F287</f>
        <v>-</v>
      </c>
      <c r="G52" s="39">
        <f ca="1">'Calculations Alt'!H287/'Primary Inputs Alt'!$C$22</f>
        <v>0</v>
      </c>
      <c r="H52" s="39">
        <f ca="1">'Calculations Alt'!I287/'Primary Inputs Alt'!$C$22</f>
        <v>0</v>
      </c>
      <c r="I52" s="39">
        <f ca="1">'Calculations Alt'!J287/'Primary Inputs Alt'!$C$22</f>
        <v>0</v>
      </c>
      <c r="J52" s="36">
        <f ca="1">'Calculations Alt'!K235/'Primary Inputs Alt'!$C$22</f>
        <v>0</v>
      </c>
      <c r="K52" s="36">
        <f ca="1">'Calculations Alt'!L235/'Primary Inputs Alt'!$C$22</f>
        <v>0</v>
      </c>
      <c r="L52" s="36">
        <f ca="1">'Calculations Alt'!M235/'Primary Inputs Alt'!$C$22</f>
        <v>0</v>
      </c>
      <c r="M52" s="36">
        <f ca="1">'Calculations Alt'!N235/'Primary Inputs Alt'!$C$22</f>
        <v>0</v>
      </c>
      <c r="N52" s="36">
        <f ca="1">'Calculations Alt'!O235/'Primary Inputs Alt'!$C$22</f>
        <v>0</v>
      </c>
      <c r="O52" s="42"/>
      <c r="P52" s="42"/>
      <c r="Q52" s="42"/>
      <c r="R52" s="42"/>
      <c r="S52" s="42"/>
      <c r="T52" s="42"/>
      <c r="U52" s="42"/>
      <c r="V52" s="42"/>
      <c r="W52" s="42"/>
      <c r="X52" s="42"/>
      <c r="Y52" s="42"/>
      <c r="Z52" s="42"/>
      <c r="AA52" s="42"/>
      <c r="AB52" s="42"/>
      <c r="AC52" s="42"/>
      <c r="AD52" s="42"/>
      <c r="AE52" s="42"/>
      <c r="AF52" s="42"/>
      <c r="AG52" s="42"/>
      <c r="AH52" s="42"/>
      <c r="AI52" s="42"/>
      <c r="AJ52" s="43"/>
      <c r="AK52" s="43"/>
      <c r="AL52" s="43"/>
      <c r="AM52" s="43"/>
    </row>
    <row r="53" spans="1:39" s="26" customFormat="1" ht="25.5" customHeight="1">
      <c r="A53" s="41" t="str">
        <f ca="1">'Calculations Alt'!E288</f>
        <v>Impact 18</v>
      </c>
      <c r="B53" s="225" t="str">
        <f ca="1">IF(OFFSET('Impact Inputs'!$C$7,3*(ROW($A53)-ROW($A$36)),0)="INCLUDED",OFFSET('Impact Inputs'!$J$6,3*(ROW($A53)-ROW($A$36)),0),"")</f>
        <v/>
      </c>
      <c r="C53" s="225" t="str">
        <f ca="1">IF((OFFSET('Impact Inputs'!$C$7,3*(ROW($A53)-ROW($A$36)),0))="EXCLUDED","",IF(AND(OFFSET('Impact Inputs'!$C$7,3*(ROW($A53)-ROW($A$36)),0)="INCLUDED",(OFFSET('Impact Inputs'!$H$7,3*(ROW($A53)-ROW($A$36)),0)="Government")),"Gov.","non-Gov."))</f>
        <v/>
      </c>
      <c r="D53" s="459" t="str">
        <f ca="1">IF(OFFSET('Impact Inputs'!$C$7,3*(ROW($A53)-ROW($A$36)),0)="INCLUDED",OFFSET('Impact Inputs'!$I$6,3*(ROW($A53)-ROW($A$36)),0),"")</f>
        <v/>
      </c>
      <c r="E53" s="301" t="str">
        <f ca="1">IF(OFFSET('Impact Inputs'!$C$7,3*(ROW($A53)-ROW($A$36)),0)="INCLUDED",OFFSET('Impact Inputs'!$D$6,3*(ROW($A53)-ROW($A$36)),0),"")</f>
        <v/>
      </c>
      <c r="F53" s="172" t="str">
        <f ca="1">'Calculations Alt'!F288</f>
        <v>-</v>
      </c>
      <c r="G53" s="39">
        <f ca="1">'Calculations Alt'!H288/'Primary Inputs Alt'!$C$22</f>
        <v>0</v>
      </c>
      <c r="H53" s="39">
        <f ca="1">'Calculations Alt'!I288/'Primary Inputs Alt'!$C$22</f>
        <v>0</v>
      </c>
      <c r="I53" s="39">
        <f ca="1">'Calculations Alt'!J288/'Primary Inputs Alt'!$C$22</f>
        <v>0</v>
      </c>
      <c r="J53" s="36">
        <f ca="1">'Calculations Alt'!K236/'Primary Inputs Alt'!$C$22</f>
        <v>0</v>
      </c>
      <c r="K53" s="36">
        <f ca="1">'Calculations Alt'!L236/'Primary Inputs Alt'!$C$22</f>
        <v>0</v>
      </c>
      <c r="L53" s="36">
        <f ca="1">'Calculations Alt'!M236/'Primary Inputs Alt'!$C$22</f>
        <v>0</v>
      </c>
      <c r="M53" s="36">
        <f ca="1">'Calculations Alt'!N236/'Primary Inputs Alt'!$C$22</f>
        <v>0</v>
      </c>
      <c r="N53" s="36">
        <f ca="1">'Calculations Alt'!O236/'Primary Inputs Alt'!$C$22</f>
        <v>0</v>
      </c>
      <c r="O53" s="42"/>
      <c r="P53" s="42"/>
      <c r="Q53" s="42"/>
      <c r="R53" s="42"/>
      <c r="S53" s="42"/>
      <c r="T53" s="42"/>
      <c r="U53" s="42"/>
      <c r="V53" s="42"/>
      <c r="W53" s="42"/>
      <c r="X53" s="42"/>
      <c r="Y53" s="42"/>
      <c r="Z53" s="42"/>
      <c r="AA53" s="42"/>
      <c r="AB53" s="42"/>
      <c r="AC53" s="42"/>
      <c r="AD53" s="42"/>
      <c r="AE53" s="42"/>
      <c r="AF53" s="42"/>
      <c r="AG53" s="42"/>
      <c r="AH53" s="42"/>
      <c r="AI53" s="42"/>
      <c r="AJ53" s="43"/>
      <c r="AK53" s="43"/>
      <c r="AL53" s="43"/>
      <c r="AM53" s="43"/>
    </row>
    <row r="54" spans="1:39" s="26" customFormat="1" ht="25.5" customHeight="1">
      <c r="A54" s="41" t="str">
        <f ca="1">'Calculations Alt'!E289</f>
        <v>Impact 19</v>
      </c>
      <c r="B54" s="225" t="str">
        <f ca="1">IF(OFFSET('Impact Inputs'!$C$7,3*(ROW($A54)-ROW($A$36)),0)="INCLUDED",OFFSET('Impact Inputs'!$J$6,3*(ROW($A54)-ROW($A$36)),0),"")</f>
        <v/>
      </c>
      <c r="C54" s="225" t="str">
        <f ca="1">IF((OFFSET('Impact Inputs'!$C$7,3*(ROW($A54)-ROW($A$36)),0))="EXCLUDED","",IF(AND(OFFSET('Impact Inputs'!$C$7,3*(ROW($A54)-ROW($A$36)),0)="INCLUDED",(OFFSET('Impact Inputs'!$H$7,3*(ROW($A54)-ROW($A$36)),0)="Government")),"Gov.","non-Gov."))</f>
        <v/>
      </c>
      <c r="D54" s="459" t="str">
        <f ca="1">IF(OFFSET('Impact Inputs'!$C$7,3*(ROW($A54)-ROW($A$36)),0)="INCLUDED",OFFSET('Impact Inputs'!$I$6,3*(ROW($A54)-ROW($A$36)),0),"")</f>
        <v/>
      </c>
      <c r="E54" s="301" t="str">
        <f ca="1">IF(OFFSET('Impact Inputs'!$C$7,3*(ROW($A54)-ROW($A$36)),0)="INCLUDED",OFFSET('Impact Inputs'!$D$6,3*(ROW($A54)-ROW($A$36)),0),"")</f>
        <v/>
      </c>
      <c r="F54" s="172" t="str">
        <f ca="1">'Calculations Alt'!F289</f>
        <v>-</v>
      </c>
      <c r="G54" s="39">
        <f ca="1">'Calculations Alt'!H289/'Primary Inputs Alt'!$C$22</f>
        <v>0</v>
      </c>
      <c r="H54" s="39">
        <f ca="1">'Calculations Alt'!I289/'Primary Inputs Alt'!$C$22</f>
        <v>0</v>
      </c>
      <c r="I54" s="39">
        <f ca="1">'Calculations Alt'!J289/'Primary Inputs Alt'!$C$22</f>
        <v>0</v>
      </c>
      <c r="J54" s="36">
        <f ca="1">'Calculations Alt'!K237/'Primary Inputs Alt'!$C$22</f>
        <v>0</v>
      </c>
      <c r="K54" s="36">
        <f ca="1">'Calculations Alt'!L237/'Primary Inputs Alt'!$C$22</f>
        <v>0</v>
      </c>
      <c r="L54" s="36">
        <f ca="1">'Calculations Alt'!M237/'Primary Inputs Alt'!$C$22</f>
        <v>0</v>
      </c>
      <c r="M54" s="36">
        <f ca="1">'Calculations Alt'!N237/'Primary Inputs Alt'!$C$22</f>
        <v>0</v>
      </c>
      <c r="N54" s="36">
        <f ca="1">'Calculations Alt'!O237/'Primary Inputs Alt'!$C$22</f>
        <v>0</v>
      </c>
      <c r="O54" s="42"/>
      <c r="P54" s="42"/>
      <c r="Q54" s="42"/>
      <c r="R54" s="42"/>
      <c r="S54" s="42"/>
      <c r="T54" s="42"/>
      <c r="U54" s="42"/>
      <c r="V54" s="42"/>
      <c r="W54" s="42"/>
      <c r="X54" s="42"/>
      <c r="Y54" s="42"/>
      <c r="Z54" s="42"/>
      <c r="AA54" s="42"/>
      <c r="AB54" s="42"/>
      <c r="AC54" s="42"/>
      <c r="AD54" s="42"/>
      <c r="AE54" s="42"/>
      <c r="AF54" s="42"/>
      <c r="AG54" s="42"/>
      <c r="AH54" s="42"/>
      <c r="AI54" s="42"/>
      <c r="AJ54" s="43"/>
      <c r="AK54" s="43"/>
      <c r="AL54" s="43"/>
      <c r="AM54" s="43"/>
    </row>
    <row r="55" spans="1:39" s="26" customFormat="1" ht="25.5" customHeight="1">
      <c r="A55" s="195" t="str">
        <f ca="1">'Calculations Alt'!E290</f>
        <v>Impact 20</v>
      </c>
      <c r="B55" s="233" t="str">
        <f ca="1">IF(OFFSET('Impact Inputs'!$C$7,3*(ROW($A55)-ROW($A$36)),0)="INCLUDED",OFFSET('Impact Inputs'!$J$6,3*(ROW($A55)-ROW($A$36)),0),"")</f>
        <v/>
      </c>
      <c r="C55" s="233" t="str">
        <f ca="1">IF((OFFSET('Impact Inputs'!$C$7,3*(ROW($A55)-ROW($A$36)),0))="EXCLUDED","",IF(AND(OFFSET('Impact Inputs'!$C$7,3*(ROW($A55)-ROW($A$36)),0)="INCLUDED",(OFFSET('Impact Inputs'!$H$7,3*(ROW($A55)-ROW($A$36)),0)="Government")),"Gov.","non-Gov."))</f>
        <v/>
      </c>
      <c r="D55" s="460" t="str">
        <f ca="1">IF(OFFSET('Impact Inputs'!$C$7,3*(ROW($A55)-ROW($A$36)),0)="INCLUDED",OFFSET('Impact Inputs'!$I$6,3*(ROW($A55)-ROW($A$36)),0),"")</f>
        <v/>
      </c>
      <c r="E55" s="302" t="str">
        <f ca="1">IF(OFFSET('Impact Inputs'!$C$7,3*(ROW($A55)-ROW($A$36)),0)="INCLUDED",OFFSET('Impact Inputs'!$D$6,3*(ROW($A55)-ROW($A$36)),0),"")</f>
        <v/>
      </c>
      <c r="F55" s="234" t="str">
        <f ca="1">'Calculations Alt'!F290</f>
        <v>-</v>
      </c>
      <c r="G55" s="235">
        <f ca="1">'Calculations Alt'!H290/'Primary Inputs Alt'!$C$22</f>
        <v>0</v>
      </c>
      <c r="H55" s="235">
        <f ca="1">'Calculations Alt'!I290/'Primary Inputs Alt'!$C$22</f>
        <v>0</v>
      </c>
      <c r="I55" s="235">
        <f ca="1">'Calculations Alt'!J290/'Primary Inputs Alt'!$C$22</f>
        <v>0</v>
      </c>
      <c r="J55" s="236">
        <f ca="1">'Calculations Alt'!K238/'Primary Inputs Alt'!$C$22</f>
        <v>0</v>
      </c>
      <c r="K55" s="236">
        <f ca="1">'Calculations Alt'!L238/'Primary Inputs Alt'!$C$22</f>
        <v>0</v>
      </c>
      <c r="L55" s="236">
        <f ca="1">'Calculations Alt'!M238/'Primary Inputs Alt'!$C$22</f>
        <v>0</v>
      </c>
      <c r="M55" s="236">
        <f ca="1">'Calculations Alt'!N238/'Primary Inputs Alt'!$C$22</f>
        <v>0</v>
      </c>
      <c r="N55" s="236">
        <f ca="1">'Calculations Alt'!O238/'Primary Inputs Alt'!$C$22</f>
        <v>0</v>
      </c>
      <c r="O55" s="42"/>
      <c r="P55" s="42"/>
      <c r="Q55" s="42"/>
      <c r="R55" s="42"/>
      <c r="S55" s="42"/>
      <c r="T55" s="42"/>
      <c r="U55" s="42"/>
      <c r="V55" s="42"/>
      <c r="W55" s="42"/>
      <c r="X55" s="42"/>
      <c r="Y55" s="42"/>
      <c r="Z55" s="42"/>
      <c r="AA55" s="42"/>
      <c r="AB55" s="42"/>
      <c r="AC55" s="42"/>
      <c r="AD55" s="42"/>
      <c r="AE55" s="42"/>
      <c r="AF55" s="42"/>
      <c r="AG55" s="42"/>
      <c r="AH55" s="42"/>
      <c r="AI55" s="42"/>
      <c r="AJ55" s="43"/>
      <c r="AK55" s="43"/>
      <c r="AL55" s="43"/>
      <c r="AM55" s="43"/>
    </row>
    <row r="56" spans="1:39" s="26" customFormat="1" ht="25.5" customHeight="1">
      <c r="A56" s="41" t="str">
        <f ca="1">'Calculations Alt'!E291</f>
        <v>Impact 21</v>
      </c>
      <c r="B56" s="225" t="str">
        <f ca="1">IF(OFFSET('Impact Inputs'!$C$7,3*(ROW($A56)-ROW($A$36)),0)="INCLUDED",OFFSET('Impact Inputs'!$J$6,3*(ROW($A56)-ROW($A$36)),0),"")</f>
        <v/>
      </c>
      <c r="C56" s="225" t="str">
        <f ca="1">IF((OFFSET('Impact Inputs'!$C$7,3*(ROW($A56)-ROW($A$36)),0))="EXCLUDED","",IF(AND(OFFSET('Impact Inputs'!$C$7,3*(ROW($A56)-ROW($A$36)),0)="INCLUDED",(OFFSET('Impact Inputs'!$H$7,3*(ROW($A56)-ROW($A$36)),0)="Government")),"Gov.","non-Gov."))</f>
        <v/>
      </c>
      <c r="D56" s="459" t="str">
        <f ca="1">IF(OFFSET('Impact Inputs'!$C$7,3*(ROW($A56)-ROW($A$36)),0)="INCLUDED",OFFSET('Impact Inputs'!$I$6,3*(ROW($A56)-ROW($A$36)),0),"")</f>
        <v/>
      </c>
      <c r="E56" s="301" t="str">
        <f ca="1">IF(OFFSET('Impact Inputs'!$C$7,3*(ROW($A56)-ROW($A$36)),0)="INCLUDED",OFFSET('Impact Inputs'!$D$6,3*(ROW($A56)-ROW($A$36)),0),"")</f>
        <v/>
      </c>
      <c r="F56" s="172" t="str">
        <f ca="1">'Calculations Alt'!F291</f>
        <v>-</v>
      </c>
      <c r="G56" s="39">
        <f ca="1">'Calculations Alt'!H291/'Primary Inputs Alt'!$C$22</f>
        <v>0</v>
      </c>
      <c r="H56" s="39">
        <f ca="1">'Calculations Alt'!I291/'Primary Inputs Alt'!$C$22</f>
        <v>0</v>
      </c>
      <c r="I56" s="39">
        <f ca="1">'Calculations Alt'!J291/'Primary Inputs Alt'!$C$22</f>
        <v>0</v>
      </c>
      <c r="J56" s="36">
        <f ca="1">'Calculations Alt'!K239/'Primary Inputs Alt'!$C$22</f>
        <v>0</v>
      </c>
      <c r="K56" s="36">
        <f ca="1">'Calculations Alt'!L239/'Primary Inputs Alt'!$C$22</f>
        <v>0</v>
      </c>
      <c r="L56" s="36">
        <f ca="1">'Calculations Alt'!M239/'Primary Inputs Alt'!$C$22</f>
        <v>0</v>
      </c>
      <c r="M56" s="36">
        <f ca="1">'Calculations Alt'!N239/'Primary Inputs Alt'!$C$22</f>
        <v>0</v>
      </c>
      <c r="N56" s="36">
        <f ca="1">'Calculations Alt'!O239/'Primary Inputs Alt'!$C$22</f>
        <v>0</v>
      </c>
      <c r="O56" s="42"/>
      <c r="P56" s="42"/>
      <c r="Q56" s="42"/>
      <c r="R56" s="42"/>
      <c r="S56" s="42"/>
      <c r="T56" s="42"/>
      <c r="U56" s="42"/>
      <c r="V56" s="42"/>
      <c r="W56" s="42"/>
      <c r="X56" s="42"/>
      <c r="Y56" s="42"/>
      <c r="Z56" s="42"/>
      <c r="AA56" s="42"/>
      <c r="AB56" s="42"/>
      <c r="AC56" s="42"/>
      <c r="AD56" s="42"/>
      <c r="AE56" s="42"/>
      <c r="AF56" s="42"/>
      <c r="AG56" s="42"/>
      <c r="AH56" s="42"/>
      <c r="AI56" s="42"/>
      <c r="AJ56" s="43"/>
      <c r="AK56" s="43"/>
      <c r="AL56" s="43"/>
      <c r="AM56" s="43"/>
    </row>
    <row r="57" spans="1:39" s="26" customFormat="1" ht="25.5" customHeight="1">
      <c r="A57" s="41" t="str">
        <f ca="1">'Calculations Alt'!E292</f>
        <v>Impact 22</v>
      </c>
      <c r="B57" s="225" t="str">
        <f ca="1">IF(OFFSET('Impact Inputs'!$C$7,3*(ROW($A57)-ROW($A$36)),0)="INCLUDED",OFFSET('Impact Inputs'!$J$6,3*(ROW($A57)-ROW($A$36)),0),"")</f>
        <v/>
      </c>
      <c r="C57" s="225" t="str">
        <f ca="1">IF((OFFSET('Impact Inputs'!$C$7,3*(ROW($A57)-ROW($A$36)),0))="EXCLUDED","",IF(AND(OFFSET('Impact Inputs'!$C$7,3*(ROW($A57)-ROW($A$36)),0)="INCLUDED",(OFFSET('Impact Inputs'!$H$7,3*(ROW($A57)-ROW($A$36)),0)="Government")),"Gov.","non-Gov."))</f>
        <v/>
      </c>
      <c r="D57" s="459" t="str">
        <f ca="1">IF(OFFSET('Impact Inputs'!$C$7,3*(ROW($A57)-ROW($A$36)),0)="INCLUDED",OFFSET('Impact Inputs'!$I$6,3*(ROW($A57)-ROW($A$36)),0),"")</f>
        <v/>
      </c>
      <c r="E57" s="301" t="str">
        <f ca="1">IF(OFFSET('Impact Inputs'!$C$7,3*(ROW($A57)-ROW($A$36)),0)="INCLUDED",OFFSET('Impact Inputs'!$D$6,3*(ROW($A57)-ROW($A$36)),0),"")</f>
        <v/>
      </c>
      <c r="F57" s="172" t="str">
        <f ca="1">'Calculations Alt'!F292</f>
        <v>-</v>
      </c>
      <c r="G57" s="39">
        <f ca="1">'Calculations Alt'!H292/'Primary Inputs Alt'!$C$22</f>
        <v>0</v>
      </c>
      <c r="H57" s="39">
        <f ca="1">'Calculations Alt'!I292/'Primary Inputs Alt'!$C$22</f>
        <v>0</v>
      </c>
      <c r="I57" s="39">
        <f ca="1">'Calculations Alt'!J292/'Primary Inputs Alt'!$C$22</f>
        <v>0</v>
      </c>
      <c r="J57" s="36">
        <f ca="1">'Calculations Alt'!K240/'Primary Inputs Alt'!$C$22</f>
        <v>0</v>
      </c>
      <c r="K57" s="36">
        <f ca="1">'Calculations Alt'!L240/'Primary Inputs Alt'!$C$22</f>
        <v>0</v>
      </c>
      <c r="L57" s="36">
        <f ca="1">'Calculations Alt'!M240/'Primary Inputs Alt'!$C$22</f>
        <v>0</v>
      </c>
      <c r="M57" s="36">
        <f ca="1">'Calculations Alt'!N240/'Primary Inputs Alt'!$C$22</f>
        <v>0</v>
      </c>
      <c r="N57" s="36">
        <f ca="1">'Calculations Alt'!O240/'Primary Inputs Alt'!$C$22</f>
        <v>0</v>
      </c>
      <c r="O57" s="42"/>
      <c r="P57" s="42"/>
      <c r="Q57" s="42"/>
      <c r="R57" s="42"/>
      <c r="S57" s="42"/>
      <c r="T57" s="42"/>
      <c r="U57" s="42"/>
      <c r="V57" s="42"/>
      <c r="W57" s="42"/>
      <c r="X57" s="42"/>
      <c r="Y57" s="42"/>
      <c r="Z57" s="42"/>
      <c r="AA57" s="42"/>
      <c r="AB57" s="42"/>
      <c r="AC57" s="42"/>
      <c r="AD57" s="42"/>
      <c r="AE57" s="42"/>
      <c r="AF57" s="42"/>
      <c r="AG57" s="42"/>
      <c r="AH57" s="42"/>
      <c r="AI57" s="42"/>
      <c r="AJ57" s="43"/>
      <c r="AK57" s="43"/>
      <c r="AL57" s="43"/>
      <c r="AM57" s="43"/>
    </row>
    <row r="58" spans="1:39" s="26" customFormat="1" ht="25.5" customHeight="1">
      <c r="A58" s="41" t="str">
        <f ca="1">'Calculations Alt'!E293</f>
        <v>Impact 23</v>
      </c>
      <c r="B58" s="225" t="str">
        <f ca="1">IF(OFFSET('Impact Inputs'!$C$7,3*(ROW($A58)-ROW($A$36)),0)="INCLUDED",OFFSET('Impact Inputs'!$J$6,3*(ROW($A58)-ROW($A$36)),0),"")</f>
        <v/>
      </c>
      <c r="C58" s="225" t="str">
        <f ca="1">IF((OFFSET('Impact Inputs'!$C$7,3*(ROW($A58)-ROW($A$36)),0))="EXCLUDED","",IF(AND(OFFSET('Impact Inputs'!$C$7,3*(ROW($A58)-ROW($A$36)),0)="INCLUDED",(OFFSET('Impact Inputs'!$H$7,3*(ROW($A58)-ROW($A$36)),0)="Government")),"Gov.","non-Gov."))</f>
        <v/>
      </c>
      <c r="D58" s="459" t="str">
        <f ca="1">IF(OFFSET('Impact Inputs'!$C$7,3*(ROW($A58)-ROW($A$36)),0)="INCLUDED",OFFSET('Impact Inputs'!$I$6,3*(ROW($A58)-ROW($A$36)),0),"")</f>
        <v/>
      </c>
      <c r="E58" s="301" t="str">
        <f ca="1">IF(OFFSET('Impact Inputs'!$C$7,3*(ROW($A58)-ROW($A$36)),0)="INCLUDED",OFFSET('Impact Inputs'!$D$6,3*(ROW($A58)-ROW($A$36)),0),"")</f>
        <v/>
      </c>
      <c r="F58" s="172" t="str">
        <f ca="1">'Calculations Alt'!F293</f>
        <v>-</v>
      </c>
      <c r="G58" s="39">
        <f ca="1">'Calculations Alt'!H293/'Primary Inputs Alt'!$C$22</f>
        <v>0</v>
      </c>
      <c r="H58" s="39">
        <f ca="1">'Calculations Alt'!I293/'Primary Inputs Alt'!$C$22</f>
        <v>0</v>
      </c>
      <c r="I58" s="39">
        <f ca="1">'Calculations Alt'!J293/'Primary Inputs Alt'!$C$22</f>
        <v>0</v>
      </c>
      <c r="J58" s="36">
        <f ca="1">'Calculations Alt'!K241/'Primary Inputs Alt'!$C$22</f>
        <v>0</v>
      </c>
      <c r="K58" s="36">
        <f ca="1">'Calculations Alt'!L241/'Primary Inputs Alt'!$C$22</f>
        <v>0</v>
      </c>
      <c r="L58" s="36">
        <f ca="1">'Calculations Alt'!M241/'Primary Inputs Alt'!$C$22</f>
        <v>0</v>
      </c>
      <c r="M58" s="36">
        <f ca="1">'Calculations Alt'!N241/'Primary Inputs Alt'!$C$22</f>
        <v>0</v>
      </c>
      <c r="N58" s="36">
        <f ca="1">'Calculations Alt'!O241/'Primary Inputs Alt'!$C$22</f>
        <v>0</v>
      </c>
      <c r="O58" s="42"/>
      <c r="P58" s="42"/>
      <c r="Q58" s="42"/>
      <c r="R58" s="42"/>
      <c r="S58" s="42"/>
      <c r="T58" s="42"/>
      <c r="U58" s="42"/>
      <c r="V58" s="42"/>
      <c r="W58" s="42"/>
      <c r="X58" s="42"/>
      <c r="Y58" s="42"/>
      <c r="Z58" s="42"/>
      <c r="AA58" s="42"/>
      <c r="AB58" s="42"/>
      <c r="AC58" s="42"/>
      <c r="AD58" s="42"/>
      <c r="AE58" s="42"/>
      <c r="AF58" s="42"/>
      <c r="AG58" s="42"/>
      <c r="AH58" s="42"/>
      <c r="AI58" s="42"/>
      <c r="AJ58" s="43"/>
      <c r="AK58" s="43"/>
      <c r="AL58" s="43"/>
      <c r="AM58" s="43"/>
    </row>
    <row r="59" spans="1:39" s="26" customFormat="1" ht="25.5" customHeight="1">
      <c r="A59" s="41" t="str">
        <f ca="1">'Calculations Alt'!E294</f>
        <v>Impact 24</v>
      </c>
      <c r="B59" s="225" t="str">
        <f ca="1">IF(OFFSET('Impact Inputs'!$C$7,3*(ROW($A59)-ROW($A$36)),0)="INCLUDED",OFFSET('Impact Inputs'!$J$6,3*(ROW($A59)-ROW($A$36)),0),"")</f>
        <v/>
      </c>
      <c r="C59" s="225" t="str">
        <f ca="1">IF((OFFSET('Impact Inputs'!$C$7,3*(ROW($A59)-ROW($A$36)),0))="EXCLUDED","",IF(AND(OFFSET('Impact Inputs'!$C$7,3*(ROW($A59)-ROW($A$36)),0)="INCLUDED",(OFFSET('Impact Inputs'!$H$7,3*(ROW($A59)-ROW($A$36)),0)="Government")),"Gov.","non-Gov."))</f>
        <v/>
      </c>
      <c r="D59" s="459" t="str">
        <f ca="1">IF(OFFSET('Impact Inputs'!$C$7,3*(ROW($A59)-ROW($A$36)),0)="INCLUDED",OFFSET('Impact Inputs'!$I$6,3*(ROW($A59)-ROW($A$36)),0),"")</f>
        <v/>
      </c>
      <c r="E59" s="301" t="str">
        <f ca="1">IF(OFFSET('Impact Inputs'!$C$7,3*(ROW($A59)-ROW($A$36)),0)="INCLUDED",OFFSET('Impact Inputs'!$D$6,3*(ROW($A59)-ROW($A$36)),0),"")</f>
        <v/>
      </c>
      <c r="F59" s="172" t="str">
        <f ca="1">'Calculations Alt'!F294</f>
        <v>-</v>
      </c>
      <c r="G59" s="39">
        <f ca="1">'Calculations Alt'!H294/'Primary Inputs Alt'!$C$22</f>
        <v>0</v>
      </c>
      <c r="H59" s="39">
        <f ca="1">'Calculations Alt'!I294/'Primary Inputs Alt'!$C$22</f>
        <v>0</v>
      </c>
      <c r="I59" s="39">
        <f ca="1">'Calculations Alt'!J294/'Primary Inputs Alt'!$C$22</f>
        <v>0</v>
      </c>
      <c r="J59" s="36">
        <f ca="1">'Calculations Alt'!K242/'Primary Inputs Alt'!$C$22</f>
        <v>0</v>
      </c>
      <c r="K59" s="36">
        <f ca="1">'Calculations Alt'!L242/'Primary Inputs Alt'!$C$22</f>
        <v>0</v>
      </c>
      <c r="L59" s="36">
        <f ca="1">'Calculations Alt'!M242/'Primary Inputs Alt'!$C$22</f>
        <v>0</v>
      </c>
      <c r="M59" s="36">
        <f ca="1">'Calculations Alt'!N242/'Primary Inputs Alt'!$C$22</f>
        <v>0</v>
      </c>
      <c r="N59" s="36">
        <f ca="1">'Calculations Alt'!O242/'Primary Inputs Alt'!$C$22</f>
        <v>0</v>
      </c>
      <c r="O59" s="42"/>
      <c r="P59" s="42"/>
      <c r="Q59" s="42"/>
      <c r="R59" s="42"/>
      <c r="S59" s="42"/>
      <c r="T59" s="42"/>
      <c r="U59" s="42"/>
      <c r="V59" s="42"/>
      <c r="W59" s="42"/>
      <c r="X59" s="42"/>
      <c r="Y59" s="42"/>
      <c r="Z59" s="42"/>
      <c r="AA59" s="42"/>
      <c r="AB59" s="42"/>
      <c r="AC59" s="42"/>
      <c r="AD59" s="42"/>
      <c r="AE59" s="42"/>
      <c r="AF59" s="42"/>
      <c r="AG59" s="42"/>
      <c r="AH59" s="42"/>
      <c r="AI59" s="42"/>
      <c r="AJ59" s="43"/>
      <c r="AK59" s="43"/>
      <c r="AL59" s="43"/>
      <c r="AM59" s="43"/>
    </row>
    <row r="60" spans="1:39" s="26" customFormat="1" ht="25.5" customHeight="1">
      <c r="A60" s="195" t="str">
        <f ca="1">'Calculations Alt'!E295</f>
        <v>Impact 25</v>
      </c>
      <c r="B60" s="233" t="str">
        <f ca="1">IF(OFFSET('Impact Inputs'!$C$7,3*(ROW($A60)-ROW($A$36)),0)="INCLUDED",OFFSET('Impact Inputs'!$J$6,3*(ROW($A60)-ROW($A$36)),0),"")</f>
        <v/>
      </c>
      <c r="C60" s="233" t="str">
        <f ca="1">IF((OFFSET('Impact Inputs'!$C$7,3*(ROW($A60)-ROW($A$36)),0))="EXCLUDED","",IF(AND(OFFSET('Impact Inputs'!$C$7,3*(ROW($A60)-ROW($A$36)),0)="INCLUDED",(OFFSET('Impact Inputs'!$H$7,3*(ROW($A60)-ROW($A$36)),0)="Government")),"Gov.","non-Gov."))</f>
        <v/>
      </c>
      <c r="D60" s="460" t="str">
        <f ca="1">IF(OFFSET('Impact Inputs'!$C$7,3*(ROW($A60)-ROW($A$36)),0)="INCLUDED",OFFSET('Impact Inputs'!$I$6,3*(ROW($A60)-ROW($A$36)),0),"")</f>
        <v/>
      </c>
      <c r="E60" s="302" t="str">
        <f ca="1">IF(OFFSET('Impact Inputs'!$C$7,3*(ROW($A60)-ROW($A$36)),0)="INCLUDED",OFFSET('Impact Inputs'!$D$6,3*(ROW($A60)-ROW($A$36)),0),"")</f>
        <v/>
      </c>
      <c r="F60" s="234" t="str">
        <f ca="1">'Calculations Alt'!F295</f>
        <v>-</v>
      </c>
      <c r="G60" s="235">
        <f ca="1">'Calculations Alt'!H295/'Primary Inputs Alt'!$C$22</f>
        <v>0</v>
      </c>
      <c r="H60" s="235">
        <f ca="1">'Calculations Alt'!I295/'Primary Inputs Alt'!$C$22</f>
        <v>0</v>
      </c>
      <c r="I60" s="235">
        <f ca="1">'Calculations Alt'!J295/'Primary Inputs Alt'!$C$22</f>
        <v>0</v>
      </c>
      <c r="J60" s="236">
        <f ca="1">'Calculations Alt'!K243/'Primary Inputs Alt'!$C$22</f>
        <v>0</v>
      </c>
      <c r="K60" s="236">
        <f ca="1">'Calculations Alt'!L243/'Primary Inputs Alt'!$C$22</f>
        <v>0</v>
      </c>
      <c r="L60" s="236">
        <f ca="1">'Calculations Alt'!M243/'Primary Inputs Alt'!$C$22</f>
        <v>0</v>
      </c>
      <c r="M60" s="236">
        <f ca="1">'Calculations Alt'!N243/'Primary Inputs Alt'!$C$22</f>
        <v>0</v>
      </c>
      <c r="N60" s="236">
        <f ca="1">'Calculations Alt'!O243/'Primary Inputs Alt'!$C$22</f>
        <v>0</v>
      </c>
      <c r="O60" s="42"/>
      <c r="P60" s="42"/>
      <c r="Q60" s="42"/>
      <c r="R60" s="42"/>
      <c r="S60" s="42"/>
      <c r="T60" s="42"/>
      <c r="U60" s="42"/>
      <c r="V60" s="42"/>
      <c r="W60" s="42"/>
      <c r="X60" s="42"/>
      <c r="Y60" s="42"/>
      <c r="Z60" s="42"/>
      <c r="AA60" s="42"/>
      <c r="AB60" s="42"/>
      <c r="AC60" s="42"/>
      <c r="AD60" s="42"/>
      <c r="AE60" s="42"/>
      <c r="AF60" s="42"/>
      <c r="AG60" s="42"/>
      <c r="AH60" s="42"/>
      <c r="AI60" s="42"/>
      <c r="AJ60" s="43"/>
      <c r="AK60" s="43"/>
      <c r="AL60" s="43"/>
      <c r="AM60" s="43"/>
    </row>
    <row r="61" spans="1:39" s="26" customFormat="1" ht="25.5" customHeight="1">
      <c r="A61" s="41" t="str">
        <f ca="1">'Calculations Alt'!E296</f>
        <v>Impact 26</v>
      </c>
      <c r="B61" s="225" t="str">
        <f ca="1">IF(OFFSET('Impact Inputs'!$C$7,3*(ROW($A61)-ROW($A$36)),0)="INCLUDED",OFFSET('Impact Inputs'!$J$6,3*(ROW($A61)-ROW($A$36)),0),"")</f>
        <v/>
      </c>
      <c r="C61" s="225" t="str">
        <f ca="1">IF((OFFSET('Impact Inputs'!$C$7,3*(ROW($A61)-ROW($A$36)),0))="EXCLUDED","",IF(AND(OFFSET('Impact Inputs'!$C$7,3*(ROW($A61)-ROW($A$36)),0)="INCLUDED",(OFFSET('Impact Inputs'!$H$7,3*(ROW($A61)-ROW($A$36)),0)="Government")),"Gov.","non-Gov."))</f>
        <v/>
      </c>
      <c r="D61" s="459" t="str">
        <f ca="1">IF(OFFSET('Impact Inputs'!$C$7,3*(ROW($A61)-ROW($A$36)),0)="INCLUDED",OFFSET('Impact Inputs'!$I$6,3*(ROW($A61)-ROW($A$36)),0),"")</f>
        <v/>
      </c>
      <c r="E61" s="301" t="str">
        <f ca="1">IF(OFFSET('Impact Inputs'!$C$7,3*(ROW($A61)-ROW($A$36)),0)="INCLUDED",OFFSET('Impact Inputs'!$D$6,3*(ROW($A61)-ROW($A$36)),0),"")</f>
        <v/>
      </c>
      <c r="F61" s="172" t="str">
        <f ca="1">'Calculations Alt'!F296</f>
        <v>-</v>
      </c>
      <c r="G61" s="39">
        <f ca="1">'Calculations Alt'!H296/'Primary Inputs Alt'!$C$22</f>
        <v>0</v>
      </c>
      <c r="H61" s="39">
        <f ca="1">'Calculations Alt'!I296/'Primary Inputs Alt'!$C$22</f>
        <v>0</v>
      </c>
      <c r="I61" s="39">
        <f ca="1">'Calculations Alt'!J296/'Primary Inputs Alt'!$C$22</f>
        <v>0</v>
      </c>
      <c r="J61" s="36">
        <f ca="1">'Calculations Alt'!K244/'Primary Inputs Alt'!$C$22</f>
        <v>0</v>
      </c>
      <c r="K61" s="36">
        <f ca="1">'Calculations Alt'!L244/'Primary Inputs Alt'!$C$22</f>
        <v>0</v>
      </c>
      <c r="L61" s="36">
        <f ca="1">'Calculations Alt'!M244/'Primary Inputs Alt'!$C$22</f>
        <v>0</v>
      </c>
      <c r="M61" s="36">
        <f ca="1">'Calculations Alt'!N244/'Primary Inputs Alt'!$C$22</f>
        <v>0</v>
      </c>
      <c r="N61" s="36">
        <f ca="1">'Calculations Alt'!O244/'Primary Inputs Alt'!$C$22</f>
        <v>0</v>
      </c>
      <c r="O61" s="42"/>
      <c r="P61" s="42"/>
      <c r="Q61" s="42"/>
      <c r="R61" s="42"/>
      <c r="S61" s="42"/>
      <c r="T61" s="42"/>
      <c r="U61" s="42"/>
      <c r="V61" s="42"/>
      <c r="W61" s="42"/>
      <c r="X61" s="42"/>
      <c r="Y61" s="42"/>
      <c r="Z61" s="42"/>
      <c r="AA61" s="42"/>
      <c r="AB61" s="42"/>
      <c r="AC61" s="42"/>
      <c r="AD61" s="42"/>
      <c r="AE61" s="42"/>
      <c r="AF61" s="42"/>
      <c r="AG61" s="42"/>
      <c r="AH61" s="42"/>
      <c r="AI61" s="42"/>
      <c r="AJ61" s="43"/>
      <c r="AK61" s="43"/>
      <c r="AL61" s="43"/>
      <c r="AM61" s="43"/>
    </row>
    <row r="62" spans="1:39" s="26" customFormat="1" ht="25.5" customHeight="1">
      <c r="A62" s="41" t="str">
        <f ca="1">'Calculations Alt'!E297</f>
        <v>Impact 27</v>
      </c>
      <c r="B62" s="225" t="str">
        <f ca="1">IF(OFFSET('Impact Inputs'!$C$7,3*(ROW($A62)-ROW($A$36)),0)="INCLUDED",OFFSET('Impact Inputs'!$J$6,3*(ROW($A62)-ROW($A$36)),0),"")</f>
        <v/>
      </c>
      <c r="C62" s="225" t="str">
        <f ca="1">IF((OFFSET('Impact Inputs'!$C$7,3*(ROW($A62)-ROW($A$36)),0))="EXCLUDED","",IF(AND(OFFSET('Impact Inputs'!$C$7,3*(ROW($A62)-ROW($A$36)),0)="INCLUDED",(OFFSET('Impact Inputs'!$H$7,3*(ROW($A62)-ROW($A$36)),0)="Government")),"Gov.","non-Gov."))</f>
        <v/>
      </c>
      <c r="D62" s="459" t="str">
        <f ca="1">IF(OFFSET('Impact Inputs'!$C$7,3*(ROW($A62)-ROW($A$36)),0)="INCLUDED",OFFSET('Impact Inputs'!$I$6,3*(ROW($A62)-ROW($A$36)),0),"")</f>
        <v/>
      </c>
      <c r="E62" s="301" t="str">
        <f ca="1">IF(OFFSET('Impact Inputs'!$C$7,3*(ROW($A62)-ROW($A$36)),0)="INCLUDED",OFFSET('Impact Inputs'!$D$6,3*(ROW($A62)-ROW($A$36)),0),"")</f>
        <v/>
      </c>
      <c r="F62" s="172" t="str">
        <f ca="1">'Calculations Alt'!F297</f>
        <v>-</v>
      </c>
      <c r="G62" s="39">
        <f ca="1">'Calculations Alt'!H297/'Primary Inputs Alt'!$C$22</f>
        <v>0</v>
      </c>
      <c r="H62" s="39">
        <f ca="1">'Calculations Alt'!I297/'Primary Inputs Alt'!$C$22</f>
        <v>0</v>
      </c>
      <c r="I62" s="39">
        <f ca="1">'Calculations Alt'!J297/'Primary Inputs Alt'!$C$22</f>
        <v>0</v>
      </c>
      <c r="J62" s="36">
        <f ca="1">'Calculations Alt'!K245/'Primary Inputs Alt'!$C$22</f>
        <v>0</v>
      </c>
      <c r="K62" s="36">
        <f ca="1">'Calculations Alt'!L245/'Primary Inputs Alt'!$C$22</f>
        <v>0</v>
      </c>
      <c r="L62" s="36">
        <f ca="1">'Calculations Alt'!M245/'Primary Inputs Alt'!$C$22</f>
        <v>0</v>
      </c>
      <c r="M62" s="36">
        <f ca="1">'Calculations Alt'!N245/'Primary Inputs Alt'!$C$22</f>
        <v>0</v>
      </c>
      <c r="N62" s="36">
        <f ca="1">'Calculations Alt'!O245/'Primary Inputs Alt'!$C$22</f>
        <v>0</v>
      </c>
      <c r="O62" s="42"/>
      <c r="P62" s="42"/>
      <c r="Q62" s="42"/>
      <c r="R62" s="42"/>
      <c r="S62" s="42"/>
      <c r="T62" s="42"/>
      <c r="U62" s="42"/>
      <c r="V62" s="42"/>
      <c r="W62" s="42"/>
      <c r="X62" s="42"/>
      <c r="Y62" s="42"/>
      <c r="Z62" s="42"/>
      <c r="AA62" s="42"/>
      <c r="AB62" s="42"/>
      <c r="AC62" s="42"/>
      <c r="AD62" s="42"/>
      <c r="AE62" s="42"/>
      <c r="AF62" s="42"/>
      <c r="AG62" s="42"/>
      <c r="AH62" s="42"/>
      <c r="AI62" s="42"/>
      <c r="AJ62" s="43"/>
      <c r="AK62" s="43"/>
      <c r="AL62" s="43"/>
      <c r="AM62" s="43"/>
    </row>
    <row r="63" spans="1:39" s="26" customFormat="1" ht="25.5" customHeight="1">
      <c r="A63" s="41" t="str">
        <f ca="1">'Calculations Alt'!E298</f>
        <v>Impact 28</v>
      </c>
      <c r="B63" s="225" t="str">
        <f ca="1">IF(OFFSET('Impact Inputs'!$C$7,3*(ROW($A63)-ROW($A$36)),0)="INCLUDED",OFFSET('Impact Inputs'!$J$6,3*(ROW($A63)-ROW($A$36)),0),"")</f>
        <v/>
      </c>
      <c r="C63" s="225" t="str">
        <f ca="1">IF((OFFSET('Impact Inputs'!$C$7,3*(ROW($A63)-ROW($A$36)),0))="EXCLUDED","",IF(AND(OFFSET('Impact Inputs'!$C$7,3*(ROW($A63)-ROW($A$36)),0)="INCLUDED",(OFFSET('Impact Inputs'!$H$7,3*(ROW($A63)-ROW($A$36)),0)="Government")),"Gov.","non-Gov."))</f>
        <v/>
      </c>
      <c r="D63" s="459" t="str">
        <f ca="1">IF(OFFSET('Impact Inputs'!$C$7,3*(ROW($A63)-ROW($A$36)),0)="INCLUDED",OFFSET('Impact Inputs'!$I$6,3*(ROW($A63)-ROW($A$36)),0),"")</f>
        <v/>
      </c>
      <c r="E63" s="301" t="str">
        <f ca="1">IF(OFFSET('Impact Inputs'!$C$7,3*(ROW($A63)-ROW($A$36)),0)="INCLUDED",OFFSET('Impact Inputs'!$D$6,3*(ROW($A63)-ROW($A$36)),0),"")</f>
        <v/>
      </c>
      <c r="F63" s="172" t="str">
        <f ca="1">'Calculations Alt'!F298</f>
        <v>-</v>
      </c>
      <c r="G63" s="39">
        <f ca="1">'Calculations Alt'!H298/'Primary Inputs Alt'!$C$22</f>
        <v>0</v>
      </c>
      <c r="H63" s="39">
        <f ca="1">'Calculations Alt'!I298/'Primary Inputs Alt'!$C$22</f>
        <v>0</v>
      </c>
      <c r="I63" s="39">
        <f ca="1">'Calculations Alt'!J298/'Primary Inputs Alt'!$C$22</f>
        <v>0</v>
      </c>
      <c r="J63" s="36">
        <f ca="1">'Calculations Alt'!K246/'Primary Inputs Alt'!$C$22</f>
        <v>0</v>
      </c>
      <c r="K63" s="36">
        <f ca="1">'Calculations Alt'!L246/'Primary Inputs Alt'!$C$22</f>
        <v>0</v>
      </c>
      <c r="L63" s="36">
        <f ca="1">'Calculations Alt'!M246/'Primary Inputs Alt'!$C$22</f>
        <v>0</v>
      </c>
      <c r="M63" s="36">
        <f ca="1">'Calculations Alt'!N246/'Primary Inputs Alt'!$C$22</f>
        <v>0</v>
      </c>
      <c r="N63" s="36">
        <f ca="1">'Calculations Alt'!O246/'Primary Inputs Alt'!$C$22</f>
        <v>0</v>
      </c>
      <c r="O63" s="42"/>
      <c r="P63" s="42"/>
      <c r="Q63" s="42"/>
      <c r="R63" s="42"/>
      <c r="S63" s="42"/>
      <c r="T63" s="42"/>
      <c r="U63" s="42"/>
      <c r="V63" s="42"/>
      <c r="W63" s="42"/>
      <c r="X63" s="42"/>
      <c r="Y63" s="42"/>
      <c r="Z63" s="42"/>
      <c r="AA63" s="42"/>
      <c r="AB63" s="42"/>
      <c r="AC63" s="42"/>
      <c r="AD63" s="42"/>
      <c r="AE63" s="42"/>
      <c r="AF63" s="42"/>
      <c r="AG63" s="42"/>
      <c r="AH63" s="42"/>
      <c r="AI63" s="42"/>
      <c r="AJ63" s="43"/>
      <c r="AK63" s="43"/>
      <c r="AL63" s="43"/>
      <c r="AM63" s="43"/>
    </row>
    <row r="64" spans="1:39" s="26" customFormat="1" ht="25.5" customHeight="1">
      <c r="A64" s="41" t="str">
        <f ca="1">'Calculations Alt'!E299</f>
        <v>Impact 29</v>
      </c>
      <c r="B64" s="225" t="str">
        <f ca="1">IF(OFFSET('Impact Inputs'!$C$7,3*(ROW($A64)-ROW($A$36)),0)="INCLUDED",OFFSET('Impact Inputs'!$J$6,3*(ROW($A64)-ROW($A$36)),0),"")</f>
        <v/>
      </c>
      <c r="C64" s="225" t="str">
        <f ca="1">IF((OFFSET('Impact Inputs'!$C$7,3*(ROW($A64)-ROW($A$36)),0))="EXCLUDED","",IF(AND(OFFSET('Impact Inputs'!$C$7,3*(ROW($A64)-ROW($A$36)),0)="INCLUDED",(OFFSET('Impact Inputs'!$H$7,3*(ROW($A64)-ROW($A$36)),0)="Government")),"Gov.","non-Gov."))</f>
        <v/>
      </c>
      <c r="D64" s="459" t="str">
        <f ca="1">IF(OFFSET('Impact Inputs'!$C$7,3*(ROW($A64)-ROW($A$36)),0)="INCLUDED",OFFSET('Impact Inputs'!$I$6,3*(ROW($A64)-ROW($A$36)),0),"")</f>
        <v/>
      </c>
      <c r="E64" s="301" t="str">
        <f ca="1">IF(OFFSET('Impact Inputs'!$C$7,3*(ROW($A64)-ROW($A$36)),0)="INCLUDED",OFFSET('Impact Inputs'!$D$6,3*(ROW($A64)-ROW($A$36)),0),"")</f>
        <v/>
      </c>
      <c r="F64" s="172" t="str">
        <f ca="1">'Calculations Alt'!F299</f>
        <v>-</v>
      </c>
      <c r="G64" s="39">
        <f ca="1">'Calculations Alt'!H299/'Primary Inputs Alt'!$C$22</f>
        <v>0</v>
      </c>
      <c r="H64" s="39">
        <f ca="1">'Calculations Alt'!I299/'Primary Inputs Alt'!$C$22</f>
        <v>0</v>
      </c>
      <c r="I64" s="39">
        <f ca="1">'Calculations Alt'!J299/'Primary Inputs Alt'!$C$22</f>
        <v>0</v>
      </c>
      <c r="J64" s="36">
        <f ca="1">'Calculations Alt'!K247/'Primary Inputs Alt'!$C$22</f>
        <v>0</v>
      </c>
      <c r="K64" s="36">
        <f ca="1">'Calculations Alt'!L247/'Primary Inputs Alt'!$C$22</f>
        <v>0</v>
      </c>
      <c r="L64" s="36">
        <f ca="1">'Calculations Alt'!M247/'Primary Inputs Alt'!$C$22</f>
        <v>0</v>
      </c>
      <c r="M64" s="36">
        <f ca="1">'Calculations Alt'!N247/'Primary Inputs Alt'!$C$22</f>
        <v>0</v>
      </c>
      <c r="N64" s="36">
        <f ca="1">'Calculations Alt'!O247/'Primary Inputs Alt'!$C$22</f>
        <v>0</v>
      </c>
      <c r="O64" s="42"/>
      <c r="P64" s="42"/>
      <c r="Q64" s="42"/>
      <c r="R64" s="42"/>
      <c r="S64" s="42"/>
      <c r="T64" s="42"/>
      <c r="U64" s="42"/>
      <c r="V64" s="42"/>
      <c r="W64" s="42"/>
      <c r="X64" s="42"/>
      <c r="Y64" s="42"/>
      <c r="Z64" s="42"/>
      <c r="AA64" s="42"/>
      <c r="AB64" s="42"/>
      <c r="AC64" s="42"/>
      <c r="AD64" s="42"/>
      <c r="AE64" s="42"/>
      <c r="AF64" s="42"/>
      <c r="AG64" s="42"/>
      <c r="AH64" s="42"/>
      <c r="AI64" s="42"/>
      <c r="AJ64" s="43"/>
      <c r="AK64" s="43"/>
      <c r="AL64" s="43"/>
      <c r="AM64" s="43"/>
    </row>
    <row r="65" spans="1:39" s="26" customFormat="1" ht="25.5" customHeight="1">
      <c r="A65" s="195" t="str">
        <f ca="1">'Calculations Alt'!E300</f>
        <v>Impact 30</v>
      </c>
      <c r="B65" s="233" t="str">
        <f ca="1">IF(OFFSET('Impact Inputs'!$C$7,3*(ROW($A65)-ROW($A$36)),0)="INCLUDED",OFFSET('Impact Inputs'!$J$6,3*(ROW($A65)-ROW($A$36)),0),"")</f>
        <v/>
      </c>
      <c r="C65" s="233" t="str">
        <f ca="1">IF((OFFSET('Impact Inputs'!$C$7,3*(ROW($A65)-ROW($A$36)),0))="EXCLUDED","",IF(AND(OFFSET('Impact Inputs'!$C$7,3*(ROW($A65)-ROW($A$36)),0)="INCLUDED",(OFFSET('Impact Inputs'!$H$7,3*(ROW($A65)-ROW($A$36)),0)="Government")),"Gov.","non-Gov."))</f>
        <v/>
      </c>
      <c r="D65" s="459" t="str">
        <f ca="1">IF(OFFSET('Impact Inputs'!$C$7,3*(ROW($A65)-ROW($A$36)),0)="INCLUDED",OFFSET('Impact Inputs'!$I$6,3*(ROW($A65)-ROW($A$36)),0),"")</f>
        <v/>
      </c>
      <c r="E65" s="302" t="str">
        <f ca="1">IF(OFFSET('Impact Inputs'!$C$7,3*(ROW($A65)-ROW($A$36)),0)="INCLUDED",OFFSET('Impact Inputs'!$D$6,3*(ROW($A65)-ROW($A$36)),0),"")</f>
        <v/>
      </c>
      <c r="F65" s="234" t="str">
        <f ca="1">'Calculations Alt'!F300</f>
        <v>-</v>
      </c>
      <c r="G65" s="235">
        <f ca="1">'Calculations Alt'!H300/'Primary Inputs Alt'!$C$22</f>
        <v>0</v>
      </c>
      <c r="H65" s="235">
        <f ca="1">'Calculations Alt'!I300/'Primary Inputs Alt'!$C$22</f>
        <v>0</v>
      </c>
      <c r="I65" s="235">
        <f ca="1">'Calculations Alt'!J300/'Primary Inputs Alt'!$C$22</f>
        <v>0</v>
      </c>
      <c r="J65" s="236">
        <f ca="1">'Calculations Alt'!K248/'Primary Inputs Alt'!$C$22</f>
        <v>0</v>
      </c>
      <c r="K65" s="236">
        <f ca="1">'Calculations Alt'!L248/'Primary Inputs Alt'!$C$22</f>
        <v>0</v>
      </c>
      <c r="L65" s="236">
        <f ca="1">'Calculations Alt'!M248/'Primary Inputs Alt'!$C$22</f>
        <v>0</v>
      </c>
      <c r="M65" s="236">
        <f ca="1">'Calculations Alt'!N248/'Primary Inputs Alt'!$C$22</f>
        <v>0</v>
      </c>
      <c r="N65" s="236">
        <f ca="1">'Calculations Alt'!O248/'Primary Inputs Alt'!$C$22</f>
        <v>0</v>
      </c>
      <c r="O65" s="42"/>
      <c r="P65" s="42"/>
      <c r="Q65" s="42"/>
      <c r="R65" s="42"/>
      <c r="S65" s="42"/>
      <c r="T65" s="42"/>
      <c r="U65" s="42"/>
      <c r="V65" s="42"/>
      <c r="W65" s="42"/>
      <c r="X65" s="42"/>
      <c r="Y65" s="42"/>
      <c r="Z65" s="42"/>
      <c r="AA65" s="42"/>
      <c r="AB65" s="42"/>
      <c r="AC65" s="42"/>
      <c r="AD65" s="42"/>
      <c r="AE65" s="42"/>
      <c r="AF65" s="42"/>
      <c r="AG65" s="42"/>
      <c r="AH65" s="42"/>
      <c r="AI65" s="42"/>
      <c r="AJ65" s="43"/>
      <c r="AK65" s="43"/>
      <c r="AL65" s="43"/>
      <c r="AM65" s="43"/>
    </row>
    <row r="66" spans="1:39" s="26" customFormat="1" ht="25.5" customHeight="1">
      <c r="A66" s="41" t="str">
        <f ca="1">'Calculations Alt'!E301</f>
        <v>Impact 31</v>
      </c>
      <c r="B66" s="225" t="str">
        <f ca="1">IF(OFFSET('Impact Inputs'!$C$7,3*(ROW($A66)-ROW($A$36)),0)="INCLUDED",OFFSET('Impact Inputs'!$J$6,3*(ROW($A66)-ROW($A$36)),0),"")</f>
        <v/>
      </c>
      <c r="C66" s="225" t="str">
        <f ca="1">IF((OFFSET('Impact Inputs'!$C$7,3*(ROW($A66)-ROW($A$36)),0))="EXCLUDED","",IF(AND(OFFSET('Impact Inputs'!$C$7,3*(ROW($A66)-ROW($A$36)),0)="INCLUDED",(OFFSET('Impact Inputs'!$H$7,3*(ROW($A66)-ROW($A$36)),0)="Government")),"Gov.","non-Gov."))</f>
        <v/>
      </c>
      <c r="D66" s="461" t="str">
        <f ca="1">IF(OFFSET('Impact Inputs'!$C$7,3*(ROW($A66)-ROW($A$36)),0)="INCLUDED",OFFSET('Impact Inputs'!$I$6,3*(ROW($A66)-ROW($A$36)),0),"")</f>
        <v/>
      </c>
      <c r="E66" s="301" t="str">
        <f ca="1">IF(OFFSET('Impact Inputs'!$C$7,3*(ROW($A66)-ROW($A$36)),0)="INCLUDED",OFFSET('Impact Inputs'!$D$6,3*(ROW($A66)-ROW($A$36)),0),"")</f>
        <v/>
      </c>
      <c r="F66" s="172" t="str">
        <f ca="1">'Calculations Alt'!F301</f>
        <v>-</v>
      </c>
      <c r="G66" s="39">
        <f ca="1">'Calculations Alt'!H301/'Primary Inputs Alt'!$C$22</f>
        <v>0</v>
      </c>
      <c r="H66" s="39">
        <f ca="1">'Calculations Alt'!I301/'Primary Inputs Alt'!$C$22</f>
        <v>0</v>
      </c>
      <c r="I66" s="39">
        <f ca="1">'Calculations Alt'!J301/'Primary Inputs Alt'!$C$22</f>
        <v>0</v>
      </c>
      <c r="J66" s="36">
        <f ca="1">'Calculations Alt'!K249/'Primary Inputs Alt'!$C$22</f>
        <v>0</v>
      </c>
      <c r="K66" s="36">
        <f ca="1">'Calculations Alt'!L249/'Primary Inputs Alt'!$C$22</f>
        <v>0</v>
      </c>
      <c r="L66" s="36">
        <f ca="1">'Calculations Alt'!M249/'Primary Inputs Alt'!$C$22</f>
        <v>0</v>
      </c>
      <c r="M66" s="36">
        <f ca="1">'Calculations Alt'!N249/'Primary Inputs Alt'!$C$22</f>
        <v>0</v>
      </c>
      <c r="N66" s="36">
        <f ca="1">'Calculations Alt'!O249/'Primary Inputs Alt'!$C$22</f>
        <v>0</v>
      </c>
      <c r="O66" s="42"/>
      <c r="P66" s="42"/>
      <c r="Q66" s="42"/>
      <c r="R66" s="42"/>
      <c r="S66" s="42"/>
      <c r="T66" s="42"/>
      <c r="U66" s="42"/>
      <c r="V66" s="42"/>
      <c r="W66" s="42"/>
      <c r="X66" s="42"/>
      <c r="Y66" s="42"/>
      <c r="Z66" s="42"/>
      <c r="AA66" s="42"/>
      <c r="AB66" s="42"/>
      <c r="AC66" s="42"/>
      <c r="AD66" s="42"/>
      <c r="AE66" s="42"/>
      <c r="AF66" s="42"/>
      <c r="AG66" s="42"/>
      <c r="AH66" s="42"/>
      <c r="AI66" s="42"/>
      <c r="AJ66" s="43"/>
      <c r="AK66" s="43"/>
      <c r="AL66" s="43"/>
      <c r="AM66" s="43"/>
    </row>
    <row r="67" spans="1:39" s="26" customFormat="1" ht="25.5" customHeight="1">
      <c r="A67" s="41" t="str">
        <f ca="1">'Calculations Alt'!E302</f>
        <v>Impact 32</v>
      </c>
      <c r="B67" s="225" t="str">
        <f ca="1">IF(OFFSET('Impact Inputs'!$C$7,3*(ROW($A67)-ROW($A$36)),0)="INCLUDED",OFFSET('Impact Inputs'!$J$6,3*(ROW($A67)-ROW($A$36)),0),"")</f>
        <v/>
      </c>
      <c r="C67" s="225" t="str">
        <f ca="1">IF((OFFSET('Impact Inputs'!$C$7,3*(ROW($A67)-ROW($A$36)),0))="EXCLUDED","",IF(AND(OFFSET('Impact Inputs'!$C$7,3*(ROW($A67)-ROW($A$36)),0)="INCLUDED",(OFFSET('Impact Inputs'!$H$7,3*(ROW($A67)-ROW($A$36)),0)="Government")),"Gov.","non-Gov."))</f>
        <v/>
      </c>
      <c r="D67" s="459" t="str">
        <f ca="1">IF(OFFSET('Impact Inputs'!$C$7,3*(ROW($A67)-ROW($A$36)),0)="INCLUDED",OFFSET('Impact Inputs'!$I$6,3*(ROW($A67)-ROW($A$36)),0),"")</f>
        <v/>
      </c>
      <c r="E67" s="301" t="str">
        <f ca="1">IF(OFFSET('Impact Inputs'!$C$7,3*(ROW($A67)-ROW($A$36)),0)="INCLUDED",OFFSET('Impact Inputs'!$D$6,3*(ROW($A67)-ROW($A$36)),0),"")</f>
        <v/>
      </c>
      <c r="F67" s="172" t="str">
        <f ca="1">'Calculations Alt'!F302</f>
        <v>-</v>
      </c>
      <c r="G67" s="39">
        <f ca="1">'Calculations Alt'!H302/'Primary Inputs Alt'!$C$22</f>
        <v>0</v>
      </c>
      <c r="H67" s="39">
        <f ca="1">'Calculations Alt'!I302/'Primary Inputs Alt'!$C$22</f>
        <v>0</v>
      </c>
      <c r="I67" s="39">
        <f ca="1">'Calculations Alt'!J302/'Primary Inputs Alt'!$C$22</f>
        <v>0</v>
      </c>
      <c r="J67" s="36">
        <f ca="1">'Calculations Alt'!K250/'Primary Inputs Alt'!$C$22</f>
        <v>0</v>
      </c>
      <c r="K67" s="36">
        <f ca="1">'Calculations Alt'!L250/'Primary Inputs Alt'!$C$22</f>
        <v>0</v>
      </c>
      <c r="L67" s="36">
        <f ca="1">'Calculations Alt'!M250/'Primary Inputs Alt'!$C$22</f>
        <v>0</v>
      </c>
      <c r="M67" s="36">
        <f ca="1">'Calculations Alt'!N250/'Primary Inputs Alt'!$C$22</f>
        <v>0</v>
      </c>
      <c r="N67" s="36">
        <f ca="1">'Calculations Alt'!O250/'Primary Inputs Alt'!$C$22</f>
        <v>0</v>
      </c>
      <c r="O67" s="42"/>
      <c r="P67" s="42"/>
      <c r="Q67" s="42"/>
      <c r="R67" s="42"/>
      <c r="S67" s="42"/>
      <c r="T67" s="42"/>
      <c r="U67" s="42"/>
      <c r="V67" s="42"/>
      <c r="W67" s="42"/>
      <c r="X67" s="42"/>
      <c r="Y67" s="42"/>
      <c r="Z67" s="42"/>
      <c r="AA67" s="42"/>
      <c r="AB67" s="42"/>
      <c r="AC67" s="42"/>
      <c r="AD67" s="42"/>
      <c r="AE67" s="42"/>
      <c r="AF67" s="42"/>
      <c r="AG67" s="42"/>
      <c r="AH67" s="42"/>
      <c r="AI67" s="42"/>
      <c r="AJ67" s="43"/>
      <c r="AK67" s="43"/>
      <c r="AL67" s="43"/>
      <c r="AM67" s="43"/>
    </row>
    <row r="68" spans="1:39" s="26" customFormat="1" ht="25.5" customHeight="1">
      <c r="A68" s="41" t="str">
        <f ca="1">'Calculations Alt'!E303</f>
        <v>Impact 33</v>
      </c>
      <c r="B68" s="225" t="str">
        <f ca="1">IF(OFFSET('Impact Inputs'!$C$7,3*(ROW($A68)-ROW($A$36)),0)="INCLUDED",OFFSET('Impact Inputs'!$J$6,3*(ROW($A68)-ROW($A$36)),0),"")</f>
        <v/>
      </c>
      <c r="C68" s="225" t="str">
        <f ca="1">IF((OFFSET('Impact Inputs'!$C$7,3*(ROW($A68)-ROW($A$36)),0))="EXCLUDED","",IF(AND(OFFSET('Impact Inputs'!$C$7,3*(ROW($A68)-ROW($A$36)),0)="INCLUDED",(OFFSET('Impact Inputs'!$H$7,3*(ROW($A68)-ROW($A$36)),0)="Government")),"Gov.","non-Gov."))</f>
        <v/>
      </c>
      <c r="D68" s="459" t="str">
        <f ca="1">IF(OFFSET('Impact Inputs'!$C$7,3*(ROW($A68)-ROW($A$36)),0)="INCLUDED",OFFSET('Impact Inputs'!$I$6,3*(ROW($A68)-ROW($A$36)),0),"")</f>
        <v/>
      </c>
      <c r="E68" s="301" t="str">
        <f ca="1">IF(OFFSET('Impact Inputs'!$C$7,3*(ROW($A68)-ROW($A$36)),0)="INCLUDED",OFFSET('Impact Inputs'!$D$6,3*(ROW($A68)-ROW($A$36)),0),"")</f>
        <v/>
      </c>
      <c r="F68" s="172" t="str">
        <f ca="1">'Calculations Alt'!F303</f>
        <v>-</v>
      </c>
      <c r="G68" s="39">
        <f ca="1">'Calculations Alt'!H303/'Primary Inputs Alt'!$C$22</f>
        <v>0</v>
      </c>
      <c r="H68" s="39">
        <f ca="1">'Calculations Alt'!I303/'Primary Inputs Alt'!$C$22</f>
        <v>0</v>
      </c>
      <c r="I68" s="39">
        <f ca="1">'Calculations Alt'!J303/'Primary Inputs Alt'!$C$22</f>
        <v>0</v>
      </c>
      <c r="J68" s="36">
        <f ca="1">'Calculations Alt'!K251/'Primary Inputs Alt'!$C$22</f>
        <v>0</v>
      </c>
      <c r="K68" s="36">
        <f ca="1">'Calculations Alt'!L251/'Primary Inputs Alt'!$C$22</f>
        <v>0</v>
      </c>
      <c r="L68" s="36">
        <f ca="1">'Calculations Alt'!M251/'Primary Inputs Alt'!$C$22</f>
        <v>0</v>
      </c>
      <c r="M68" s="36">
        <f ca="1">'Calculations Alt'!N251/'Primary Inputs Alt'!$C$22</f>
        <v>0</v>
      </c>
      <c r="N68" s="36">
        <f ca="1">'Calculations Alt'!O251/'Primary Inputs Alt'!$C$22</f>
        <v>0</v>
      </c>
      <c r="O68" s="42"/>
      <c r="P68" s="42"/>
      <c r="Q68" s="42"/>
      <c r="R68" s="42"/>
      <c r="S68" s="42"/>
      <c r="T68" s="42"/>
      <c r="U68" s="42"/>
      <c r="V68" s="42"/>
      <c r="W68" s="42"/>
      <c r="X68" s="42"/>
      <c r="Y68" s="42"/>
      <c r="Z68" s="42"/>
      <c r="AA68" s="42"/>
      <c r="AB68" s="42"/>
      <c r="AC68" s="42"/>
      <c r="AD68" s="42"/>
      <c r="AE68" s="42"/>
      <c r="AF68" s="42"/>
      <c r="AG68" s="42"/>
      <c r="AH68" s="42"/>
      <c r="AI68" s="42"/>
      <c r="AJ68" s="43"/>
      <c r="AK68" s="43"/>
      <c r="AL68" s="43"/>
      <c r="AM68" s="43"/>
    </row>
    <row r="69" spans="1:39" s="26" customFormat="1" ht="25.5" customHeight="1">
      <c r="A69" s="41" t="str">
        <f ca="1">'Calculations Alt'!E304</f>
        <v>Impact 34</v>
      </c>
      <c r="B69" s="225" t="str">
        <f ca="1">IF(OFFSET('Impact Inputs'!$C$7,3*(ROW($A69)-ROW($A$36)),0)="INCLUDED",OFFSET('Impact Inputs'!$J$6,3*(ROW($A69)-ROW($A$36)),0),"")</f>
        <v/>
      </c>
      <c r="C69" s="225" t="str">
        <f ca="1">IF((OFFSET('Impact Inputs'!$C$7,3*(ROW($A69)-ROW($A$36)),0))="EXCLUDED","",IF(AND(OFFSET('Impact Inputs'!$C$7,3*(ROW($A69)-ROW($A$36)),0)="INCLUDED",(OFFSET('Impact Inputs'!$H$7,3*(ROW($A69)-ROW($A$36)),0)="Government")),"Gov.","non-Gov."))</f>
        <v/>
      </c>
      <c r="D69" s="459" t="str">
        <f ca="1">IF(OFFSET('Impact Inputs'!$C$7,3*(ROW($A69)-ROW($A$36)),0)="INCLUDED",OFFSET('Impact Inputs'!$I$6,3*(ROW($A69)-ROW($A$36)),0),"")</f>
        <v/>
      </c>
      <c r="E69" s="301" t="str">
        <f ca="1">IF(OFFSET('Impact Inputs'!$C$7,3*(ROW($A69)-ROW($A$36)),0)="INCLUDED",OFFSET('Impact Inputs'!$D$6,3*(ROW($A69)-ROW($A$36)),0),"")</f>
        <v/>
      </c>
      <c r="F69" s="172" t="str">
        <f ca="1">'Calculations Alt'!F304</f>
        <v>-</v>
      </c>
      <c r="G69" s="39">
        <f ca="1">'Calculations Alt'!H304/'Primary Inputs Alt'!$C$22</f>
        <v>0</v>
      </c>
      <c r="H69" s="39">
        <f ca="1">'Calculations Alt'!I304/'Primary Inputs Alt'!$C$22</f>
        <v>0</v>
      </c>
      <c r="I69" s="39">
        <f ca="1">'Calculations Alt'!J304/'Primary Inputs Alt'!$C$22</f>
        <v>0</v>
      </c>
      <c r="J69" s="36">
        <f ca="1">'Calculations Alt'!K252/'Primary Inputs Alt'!$C$22</f>
        <v>0</v>
      </c>
      <c r="K69" s="36">
        <f ca="1">'Calculations Alt'!L252/'Primary Inputs Alt'!$C$22</f>
        <v>0</v>
      </c>
      <c r="L69" s="36">
        <f ca="1">'Calculations Alt'!M252/'Primary Inputs Alt'!$C$22</f>
        <v>0</v>
      </c>
      <c r="M69" s="36">
        <f ca="1">'Calculations Alt'!N252/'Primary Inputs Alt'!$C$22</f>
        <v>0</v>
      </c>
      <c r="N69" s="36">
        <f ca="1">'Calculations Alt'!O252/'Primary Inputs Alt'!$C$22</f>
        <v>0</v>
      </c>
      <c r="O69" s="42"/>
      <c r="P69" s="42"/>
      <c r="Q69" s="42"/>
      <c r="R69" s="42"/>
      <c r="S69" s="42"/>
      <c r="T69" s="42"/>
      <c r="U69" s="42"/>
      <c r="V69" s="42"/>
      <c r="W69" s="42"/>
      <c r="X69" s="42"/>
      <c r="Y69" s="42"/>
      <c r="Z69" s="42"/>
      <c r="AA69" s="42"/>
      <c r="AB69" s="42"/>
      <c r="AC69" s="42"/>
      <c r="AD69" s="42"/>
      <c r="AE69" s="42"/>
      <c r="AF69" s="42"/>
      <c r="AG69" s="42"/>
      <c r="AH69" s="42"/>
      <c r="AI69" s="42"/>
      <c r="AJ69" s="43"/>
      <c r="AK69" s="43"/>
      <c r="AL69" s="43"/>
      <c r="AM69" s="43"/>
    </row>
    <row r="70" spans="1:39" s="26" customFormat="1" ht="25.5" customHeight="1">
      <c r="A70" s="195" t="str">
        <f ca="1">'Calculations Alt'!E305</f>
        <v>Impact 35</v>
      </c>
      <c r="B70" s="233" t="str">
        <f ca="1">IF(OFFSET('Impact Inputs'!$C$7,3*(ROW($A70)-ROW($A$36)),0)="INCLUDED",OFFSET('Impact Inputs'!$J$6,3*(ROW($A70)-ROW($A$36)),0),"")</f>
        <v/>
      </c>
      <c r="C70" s="233" t="str">
        <f ca="1">IF((OFFSET('Impact Inputs'!$C$7,3*(ROW($A70)-ROW($A$36)),0))="EXCLUDED","",IF(AND(OFFSET('Impact Inputs'!$C$7,3*(ROW($A70)-ROW($A$36)),0)="INCLUDED",(OFFSET('Impact Inputs'!$H$7,3*(ROW($A70)-ROW($A$36)),0)="Government")),"Gov.","non-Gov."))</f>
        <v/>
      </c>
      <c r="D70" s="459" t="str">
        <f ca="1">IF(OFFSET('Impact Inputs'!$C$7,3*(ROW($A70)-ROW($A$36)),0)="INCLUDED",OFFSET('Impact Inputs'!$I$6,3*(ROW($A70)-ROW($A$36)),0),"")</f>
        <v/>
      </c>
      <c r="E70" s="302" t="str">
        <f ca="1">IF(OFFSET('Impact Inputs'!$C$7,3*(ROW($A70)-ROW($A$36)),0)="INCLUDED",OFFSET('Impact Inputs'!$D$6,3*(ROW($A70)-ROW($A$36)),0),"")</f>
        <v/>
      </c>
      <c r="F70" s="234" t="str">
        <f ca="1">'Calculations Alt'!F305</f>
        <v>-</v>
      </c>
      <c r="G70" s="235">
        <f ca="1">'Calculations Alt'!H305/'Primary Inputs Alt'!$C$22</f>
        <v>0</v>
      </c>
      <c r="H70" s="235">
        <f ca="1">'Calculations Alt'!I305/'Primary Inputs Alt'!$C$22</f>
        <v>0</v>
      </c>
      <c r="I70" s="235">
        <f ca="1">'Calculations Alt'!J305/'Primary Inputs Alt'!$C$22</f>
        <v>0</v>
      </c>
      <c r="J70" s="236">
        <f ca="1">'Calculations Alt'!K253/'Primary Inputs Alt'!$C$22</f>
        <v>0</v>
      </c>
      <c r="K70" s="236">
        <f ca="1">'Calculations Alt'!L253/'Primary Inputs Alt'!$C$22</f>
        <v>0</v>
      </c>
      <c r="L70" s="236">
        <f ca="1">'Calculations Alt'!M253/'Primary Inputs Alt'!$C$22</f>
        <v>0</v>
      </c>
      <c r="M70" s="236">
        <f ca="1">'Calculations Alt'!N253/'Primary Inputs Alt'!$C$22</f>
        <v>0</v>
      </c>
      <c r="N70" s="236">
        <f ca="1">'Calculations Alt'!O253/'Primary Inputs Alt'!$C$22</f>
        <v>0</v>
      </c>
      <c r="O70" s="42"/>
      <c r="P70" s="42"/>
      <c r="Q70" s="42"/>
      <c r="R70" s="42"/>
      <c r="S70" s="42"/>
      <c r="T70" s="42"/>
      <c r="U70" s="42"/>
      <c r="V70" s="42"/>
      <c r="W70" s="42"/>
      <c r="X70" s="42"/>
      <c r="Y70" s="42"/>
      <c r="Z70" s="42"/>
      <c r="AA70" s="42"/>
      <c r="AB70" s="42"/>
      <c r="AC70" s="42"/>
      <c r="AD70" s="42"/>
      <c r="AE70" s="42"/>
      <c r="AF70" s="42"/>
      <c r="AG70" s="42"/>
      <c r="AH70" s="42"/>
      <c r="AI70" s="42"/>
      <c r="AJ70" s="43"/>
      <c r="AK70" s="43"/>
      <c r="AL70" s="43"/>
      <c r="AM70" s="43"/>
    </row>
    <row r="71" spans="1:39" s="26" customFormat="1" ht="25.5" customHeight="1">
      <c r="A71" s="41" t="str">
        <f ca="1">'Calculations Alt'!E306</f>
        <v>Impact 36</v>
      </c>
      <c r="B71" s="225" t="str">
        <f ca="1">IF(OFFSET('Impact Inputs'!$C$7,3*(ROW($A71)-ROW($A$36)),0)="INCLUDED",OFFSET('Impact Inputs'!$J$6,3*(ROW($A71)-ROW($A$36)),0),"")</f>
        <v/>
      </c>
      <c r="C71" s="225" t="str">
        <f ca="1">IF((OFFSET('Impact Inputs'!$C$7,3*(ROW($A71)-ROW($A$36)),0))="EXCLUDED","",IF(AND(OFFSET('Impact Inputs'!$C$7,3*(ROW($A71)-ROW($A$36)),0)="INCLUDED",(OFFSET('Impact Inputs'!$H$7,3*(ROW($A71)-ROW($A$36)),0)="Government")),"Gov.","non-Gov."))</f>
        <v/>
      </c>
      <c r="D71" s="461" t="str">
        <f ca="1">IF(OFFSET('Impact Inputs'!$C$7,3*(ROW($A71)-ROW($A$36)),0)="INCLUDED",OFFSET('Impact Inputs'!$I$6,3*(ROW($A71)-ROW($A$36)),0),"")</f>
        <v/>
      </c>
      <c r="E71" s="301" t="str">
        <f ca="1">IF(OFFSET('Impact Inputs'!$C$7,3*(ROW($A71)-ROW($A$36)),0)="INCLUDED",OFFSET('Impact Inputs'!$D$6,3*(ROW($A71)-ROW($A$36)),0),"")</f>
        <v/>
      </c>
      <c r="F71" s="172" t="str">
        <f ca="1">'Calculations Alt'!F306</f>
        <v>-</v>
      </c>
      <c r="G71" s="39">
        <f ca="1">'Calculations Alt'!H306/'Primary Inputs Alt'!$C$22</f>
        <v>0</v>
      </c>
      <c r="H71" s="39">
        <f ca="1">'Calculations Alt'!I306/'Primary Inputs Alt'!$C$22</f>
        <v>0</v>
      </c>
      <c r="I71" s="39">
        <f ca="1">'Calculations Alt'!J306/'Primary Inputs Alt'!$C$22</f>
        <v>0</v>
      </c>
      <c r="J71" s="36">
        <f ca="1">'Calculations Alt'!K254/'Primary Inputs Alt'!$C$22</f>
        <v>0</v>
      </c>
      <c r="K71" s="36">
        <f ca="1">'Calculations Alt'!L254/'Primary Inputs Alt'!$C$22</f>
        <v>0</v>
      </c>
      <c r="L71" s="36">
        <f ca="1">'Calculations Alt'!M254/'Primary Inputs Alt'!$C$22</f>
        <v>0</v>
      </c>
      <c r="M71" s="36">
        <f ca="1">'Calculations Alt'!N254/'Primary Inputs Alt'!$C$22</f>
        <v>0</v>
      </c>
      <c r="N71" s="36">
        <f ca="1">'Calculations Alt'!O254/'Primary Inputs Alt'!$C$22</f>
        <v>0</v>
      </c>
      <c r="O71" s="42"/>
      <c r="P71" s="42"/>
      <c r="Q71" s="42"/>
      <c r="R71" s="42"/>
      <c r="S71" s="42"/>
      <c r="T71" s="42"/>
      <c r="U71" s="42"/>
      <c r="V71" s="42"/>
      <c r="W71" s="42"/>
      <c r="X71" s="42"/>
      <c r="Y71" s="42"/>
      <c r="Z71" s="42"/>
      <c r="AA71" s="42"/>
      <c r="AB71" s="42"/>
      <c r="AC71" s="42"/>
      <c r="AD71" s="42"/>
      <c r="AE71" s="42"/>
      <c r="AF71" s="42"/>
      <c r="AG71" s="42"/>
      <c r="AH71" s="42"/>
      <c r="AI71" s="42"/>
      <c r="AJ71" s="43"/>
      <c r="AK71" s="43"/>
      <c r="AL71" s="43"/>
      <c r="AM71" s="43"/>
    </row>
    <row r="72" spans="1:39" s="26" customFormat="1" ht="25.5" customHeight="1">
      <c r="A72" s="41" t="str">
        <f ca="1">'Calculations Alt'!E307</f>
        <v>Impact 37</v>
      </c>
      <c r="B72" s="225" t="str">
        <f ca="1">IF(OFFSET('Impact Inputs'!$C$7,3*(ROW($A72)-ROW($A$36)),0)="INCLUDED",OFFSET('Impact Inputs'!$J$6,3*(ROW($A72)-ROW($A$36)),0),"")</f>
        <v/>
      </c>
      <c r="C72" s="225" t="str">
        <f ca="1">IF((OFFSET('Impact Inputs'!$C$7,3*(ROW($A72)-ROW($A$36)),0))="EXCLUDED","",IF(AND(OFFSET('Impact Inputs'!$C$7,3*(ROW($A72)-ROW($A$36)),0)="INCLUDED",(OFFSET('Impact Inputs'!$H$7,3*(ROW($A72)-ROW($A$36)),0)="Government")),"Gov.","non-Gov."))</f>
        <v/>
      </c>
      <c r="D72" s="459" t="str">
        <f ca="1">IF(OFFSET('Impact Inputs'!$C$7,3*(ROW($A72)-ROW($A$36)),0)="INCLUDED",OFFSET('Impact Inputs'!$I$6,3*(ROW($A72)-ROW($A$36)),0),"")</f>
        <v/>
      </c>
      <c r="E72" s="301" t="str">
        <f ca="1">IF(OFFSET('Impact Inputs'!$C$7,3*(ROW($A72)-ROW($A$36)),0)="INCLUDED",OFFSET('Impact Inputs'!$D$6,3*(ROW($A72)-ROW($A$36)),0),"")</f>
        <v/>
      </c>
      <c r="F72" s="172" t="str">
        <f ca="1">'Calculations Alt'!F307</f>
        <v>-</v>
      </c>
      <c r="G72" s="39">
        <f ca="1">'Calculations Alt'!H307/'Primary Inputs Alt'!$C$22</f>
        <v>0</v>
      </c>
      <c r="H72" s="39">
        <f ca="1">'Calculations Alt'!I307/'Primary Inputs Alt'!$C$22</f>
        <v>0</v>
      </c>
      <c r="I72" s="39">
        <f ca="1">'Calculations Alt'!J307/'Primary Inputs Alt'!$C$22</f>
        <v>0</v>
      </c>
      <c r="J72" s="36">
        <f ca="1">'Calculations Alt'!K255/'Primary Inputs Alt'!$C$22</f>
        <v>0</v>
      </c>
      <c r="K72" s="36">
        <f ca="1">'Calculations Alt'!L255/'Primary Inputs Alt'!$C$22</f>
        <v>0</v>
      </c>
      <c r="L72" s="36">
        <f ca="1">'Calculations Alt'!M255/'Primary Inputs Alt'!$C$22</f>
        <v>0</v>
      </c>
      <c r="M72" s="36">
        <f ca="1">'Calculations Alt'!N255/'Primary Inputs Alt'!$C$22</f>
        <v>0</v>
      </c>
      <c r="N72" s="36">
        <f ca="1">'Calculations Alt'!O255/'Primary Inputs Alt'!$C$22</f>
        <v>0</v>
      </c>
      <c r="O72" s="42"/>
      <c r="P72" s="42"/>
      <c r="Q72" s="42"/>
      <c r="R72" s="42"/>
      <c r="S72" s="42"/>
      <c r="T72" s="42"/>
      <c r="U72" s="42"/>
      <c r="V72" s="42"/>
      <c r="W72" s="42"/>
      <c r="X72" s="42"/>
      <c r="Y72" s="42"/>
      <c r="Z72" s="42"/>
      <c r="AA72" s="42"/>
      <c r="AB72" s="42"/>
      <c r="AC72" s="42"/>
      <c r="AD72" s="42"/>
      <c r="AE72" s="42"/>
      <c r="AF72" s="42"/>
      <c r="AG72" s="42"/>
      <c r="AH72" s="42"/>
      <c r="AI72" s="42"/>
      <c r="AJ72" s="43"/>
      <c r="AK72" s="43"/>
      <c r="AL72" s="43"/>
      <c r="AM72" s="43"/>
    </row>
    <row r="73" spans="1:39" s="26" customFormat="1" ht="25.5" customHeight="1">
      <c r="A73" s="41" t="str">
        <f ca="1">'Calculations Alt'!E308</f>
        <v>Impact 38</v>
      </c>
      <c r="B73" s="225" t="str">
        <f ca="1">IF(OFFSET('Impact Inputs'!$C$7,3*(ROW($A73)-ROW($A$36)),0)="INCLUDED",OFFSET('Impact Inputs'!$J$6,3*(ROW($A73)-ROW($A$36)),0),"")</f>
        <v/>
      </c>
      <c r="C73" s="225" t="str">
        <f ca="1">IF((OFFSET('Impact Inputs'!$C$7,3*(ROW($A73)-ROW($A$36)),0))="EXCLUDED","",IF(AND(OFFSET('Impact Inputs'!$C$7,3*(ROW($A73)-ROW($A$36)),0)="INCLUDED",(OFFSET('Impact Inputs'!$H$7,3*(ROW($A73)-ROW($A$36)),0)="Government")),"Gov.","non-Gov."))</f>
        <v/>
      </c>
      <c r="D73" s="459" t="str">
        <f ca="1">IF(OFFSET('Impact Inputs'!$C$7,3*(ROW($A73)-ROW($A$36)),0)="INCLUDED",OFFSET('Impact Inputs'!$I$6,3*(ROW($A73)-ROW($A$36)),0),"")</f>
        <v/>
      </c>
      <c r="E73" s="301" t="str">
        <f ca="1">IF(OFFSET('Impact Inputs'!$C$7,3*(ROW($A73)-ROW($A$36)),0)="INCLUDED",OFFSET('Impact Inputs'!$D$6,3*(ROW($A73)-ROW($A$36)),0),"")</f>
        <v/>
      </c>
      <c r="F73" s="172" t="str">
        <f ca="1">'Calculations Alt'!F308</f>
        <v>-</v>
      </c>
      <c r="G73" s="39">
        <f ca="1">'Calculations Alt'!H308/'Primary Inputs Alt'!$C$22</f>
        <v>0</v>
      </c>
      <c r="H73" s="39">
        <f ca="1">'Calculations Alt'!I308/'Primary Inputs Alt'!$C$22</f>
        <v>0</v>
      </c>
      <c r="I73" s="39">
        <f ca="1">'Calculations Alt'!J308/'Primary Inputs Alt'!$C$22</f>
        <v>0</v>
      </c>
      <c r="J73" s="36">
        <f ca="1">'Calculations Alt'!K256/'Primary Inputs Alt'!$C$22</f>
        <v>0</v>
      </c>
      <c r="K73" s="36">
        <f ca="1">'Calculations Alt'!L256/'Primary Inputs Alt'!$C$22</f>
        <v>0</v>
      </c>
      <c r="L73" s="36">
        <f ca="1">'Calculations Alt'!M256/'Primary Inputs Alt'!$C$22</f>
        <v>0</v>
      </c>
      <c r="M73" s="36">
        <f ca="1">'Calculations Alt'!N256/'Primary Inputs Alt'!$C$22</f>
        <v>0</v>
      </c>
      <c r="N73" s="36">
        <f ca="1">'Calculations Alt'!O256/'Primary Inputs Alt'!$C$22</f>
        <v>0</v>
      </c>
      <c r="O73" s="42"/>
      <c r="P73" s="42"/>
      <c r="Q73" s="42"/>
      <c r="R73" s="42"/>
      <c r="S73" s="42"/>
      <c r="T73" s="42"/>
      <c r="U73" s="42"/>
      <c r="V73" s="42"/>
      <c r="W73" s="42"/>
      <c r="X73" s="42"/>
      <c r="Y73" s="42"/>
      <c r="Z73" s="42"/>
      <c r="AA73" s="42"/>
      <c r="AB73" s="42"/>
      <c r="AC73" s="42"/>
      <c r="AD73" s="42"/>
      <c r="AE73" s="42"/>
      <c r="AF73" s="42"/>
      <c r="AG73" s="42"/>
      <c r="AH73" s="42"/>
      <c r="AI73" s="42"/>
      <c r="AJ73" s="43"/>
      <c r="AK73" s="43"/>
      <c r="AL73" s="43"/>
      <c r="AM73" s="43"/>
    </row>
    <row r="74" spans="1:39" s="26" customFormat="1" ht="25.5" customHeight="1">
      <c r="A74" s="41" t="str">
        <f ca="1">'Calculations Alt'!E309</f>
        <v>Impact 39</v>
      </c>
      <c r="B74" s="225" t="str">
        <f ca="1">IF(OFFSET('Impact Inputs'!$C$7,3*(ROW($A74)-ROW($A$36)),0)="INCLUDED",OFFSET('Impact Inputs'!$J$6,3*(ROW($A74)-ROW($A$36)),0),"")</f>
        <v/>
      </c>
      <c r="C74" s="225" t="str">
        <f ca="1">IF((OFFSET('Impact Inputs'!$C$7,3*(ROW($A74)-ROW($A$36)),0))="EXCLUDED","",IF(AND(OFFSET('Impact Inputs'!$C$7,3*(ROW($A74)-ROW($A$36)),0)="INCLUDED",(OFFSET('Impact Inputs'!$H$7,3*(ROW($A74)-ROW($A$36)),0)="Government")),"Gov.","non-Gov."))</f>
        <v/>
      </c>
      <c r="D74" s="459" t="str">
        <f ca="1">IF(OFFSET('Impact Inputs'!$C$7,3*(ROW($A74)-ROW($A$36)),0)="INCLUDED",OFFSET('Impact Inputs'!$I$6,3*(ROW($A74)-ROW($A$36)),0),"")</f>
        <v/>
      </c>
      <c r="E74" s="301" t="str">
        <f ca="1">IF(OFFSET('Impact Inputs'!$C$7,3*(ROW($A74)-ROW($A$36)),0)="INCLUDED",OFFSET('Impact Inputs'!$D$6,3*(ROW($A74)-ROW($A$36)),0),"")</f>
        <v/>
      </c>
      <c r="F74" s="172" t="str">
        <f ca="1">'Calculations Alt'!F309</f>
        <v>-</v>
      </c>
      <c r="G74" s="39">
        <f ca="1">'Calculations Alt'!H309/'Primary Inputs Alt'!$C$22</f>
        <v>0</v>
      </c>
      <c r="H74" s="39">
        <f ca="1">'Calculations Alt'!I309/'Primary Inputs Alt'!$C$22</f>
        <v>0</v>
      </c>
      <c r="I74" s="39">
        <f ca="1">'Calculations Alt'!J309/'Primary Inputs Alt'!$C$22</f>
        <v>0</v>
      </c>
      <c r="J74" s="36">
        <f ca="1">'Calculations Alt'!K257/'Primary Inputs Alt'!$C$22</f>
        <v>0</v>
      </c>
      <c r="K74" s="36">
        <f ca="1">'Calculations Alt'!L257/'Primary Inputs Alt'!$C$22</f>
        <v>0</v>
      </c>
      <c r="L74" s="36">
        <f ca="1">'Calculations Alt'!M257/'Primary Inputs Alt'!$C$22</f>
        <v>0</v>
      </c>
      <c r="M74" s="36">
        <f ca="1">'Calculations Alt'!N257/'Primary Inputs Alt'!$C$22</f>
        <v>0</v>
      </c>
      <c r="N74" s="36">
        <f ca="1">'Calculations Alt'!O257/'Primary Inputs Alt'!$C$22</f>
        <v>0</v>
      </c>
      <c r="O74" s="42"/>
      <c r="P74" s="42"/>
      <c r="Q74" s="42"/>
      <c r="R74" s="42"/>
      <c r="S74" s="42"/>
      <c r="T74" s="42"/>
      <c r="U74" s="42"/>
      <c r="V74" s="42"/>
      <c r="W74" s="42"/>
      <c r="X74" s="42"/>
      <c r="Y74" s="42"/>
      <c r="Z74" s="42"/>
      <c r="AA74" s="42"/>
      <c r="AB74" s="42"/>
      <c r="AC74" s="42"/>
      <c r="AD74" s="42"/>
      <c r="AE74" s="42"/>
      <c r="AF74" s="42"/>
      <c r="AG74" s="42"/>
      <c r="AH74" s="42"/>
      <c r="AI74" s="42"/>
      <c r="AJ74" s="43"/>
      <c r="AK74" s="43"/>
      <c r="AL74" s="43"/>
      <c r="AM74" s="43"/>
    </row>
    <row r="75" spans="1:39" s="26" customFormat="1" ht="25.5" customHeight="1">
      <c r="A75" s="195" t="str">
        <f ca="1">'Calculations Alt'!E310</f>
        <v>Impact 40</v>
      </c>
      <c r="B75" s="233" t="str">
        <f ca="1">IF(OFFSET('Impact Inputs'!$C$7,3*(ROW($A75)-ROW($A$36)),0)="INCLUDED",OFFSET('Impact Inputs'!$J$6,3*(ROW($A75)-ROW($A$36)),0),"")</f>
        <v/>
      </c>
      <c r="C75" s="233" t="str">
        <f ca="1">IF((OFFSET('Impact Inputs'!$C$7,3*(ROW($A75)-ROW($A$36)),0))="EXCLUDED","",IF(AND(OFFSET('Impact Inputs'!$C$7,3*(ROW($A75)-ROW($A$36)),0)="INCLUDED",(OFFSET('Impact Inputs'!$H$7,3*(ROW($A75)-ROW($A$36)),0)="Government")),"Gov.","non-Gov."))</f>
        <v/>
      </c>
      <c r="D75" s="459" t="str">
        <f ca="1">IF(OFFSET('Impact Inputs'!$C$7,3*(ROW($A75)-ROW($A$36)),0)="INCLUDED",OFFSET('Impact Inputs'!$I$6,3*(ROW($A75)-ROW($A$36)),0),"")</f>
        <v/>
      </c>
      <c r="E75" s="302" t="str">
        <f ca="1">IF(OFFSET('Impact Inputs'!$C$7,3*(ROW($A75)-ROW($A$36)),0)="INCLUDED",OFFSET('Impact Inputs'!$D$6,3*(ROW($A75)-ROW($A$36)),0),"")</f>
        <v/>
      </c>
      <c r="F75" s="234" t="str">
        <f ca="1">'Calculations Alt'!F310</f>
        <v>-</v>
      </c>
      <c r="G75" s="235">
        <f ca="1">'Calculations Alt'!H310/'Primary Inputs Alt'!$C$22</f>
        <v>0</v>
      </c>
      <c r="H75" s="235">
        <f ca="1">'Calculations Alt'!I310/'Primary Inputs Alt'!$C$22</f>
        <v>0</v>
      </c>
      <c r="I75" s="235">
        <f ca="1">'Calculations Alt'!J310/'Primary Inputs Alt'!$C$22</f>
        <v>0</v>
      </c>
      <c r="J75" s="236">
        <f ca="1">'Calculations Alt'!K258/'Primary Inputs Alt'!$C$22</f>
        <v>0</v>
      </c>
      <c r="K75" s="236">
        <f ca="1">'Calculations Alt'!L258/'Primary Inputs Alt'!$C$22</f>
        <v>0</v>
      </c>
      <c r="L75" s="236">
        <f ca="1">'Calculations Alt'!M258/'Primary Inputs Alt'!$C$22</f>
        <v>0</v>
      </c>
      <c r="M75" s="236">
        <f ca="1">'Calculations Alt'!N258/'Primary Inputs Alt'!$C$22</f>
        <v>0</v>
      </c>
      <c r="N75" s="236">
        <f ca="1">'Calculations Alt'!O258/'Primary Inputs Alt'!$C$22</f>
        <v>0</v>
      </c>
      <c r="O75" s="42"/>
      <c r="P75" s="42"/>
      <c r="Q75" s="42"/>
      <c r="R75" s="42"/>
      <c r="S75" s="42"/>
      <c r="T75" s="42"/>
      <c r="U75" s="42"/>
      <c r="V75" s="42"/>
      <c r="W75" s="42"/>
      <c r="X75" s="42"/>
      <c r="Y75" s="42"/>
      <c r="Z75" s="42"/>
      <c r="AA75" s="42"/>
      <c r="AB75" s="42"/>
      <c r="AC75" s="42"/>
      <c r="AD75" s="42"/>
      <c r="AE75" s="42"/>
      <c r="AF75" s="42"/>
      <c r="AG75" s="42"/>
      <c r="AH75" s="42"/>
      <c r="AI75" s="42"/>
      <c r="AJ75" s="43"/>
      <c r="AK75" s="43"/>
      <c r="AL75" s="43"/>
      <c r="AM75" s="43"/>
    </row>
    <row r="76" spans="1:39" s="26" customFormat="1" ht="25.5" customHeight="1">
      <c r="A76" s="41" t="str">
        <f ca="1">'Calculations Alt'!E311</f>
        <v>Impact 41</v>
      </c>
      <c r="B76" s="225" t="str">
        <f ca="1">IF(OFFSET('Impact Inputs'!$C$7,3*(ROW($A76)-ROW($A$36)),0)="INCLUDED",OFFSET('Impact Inputs'!$J$6,3*(ROW($A76)-ROW($A$36)),0),"")</f>
        <v/>
      </c>
      <c r="C76" s="225" t="str">
        <f ca="1">IF((OFFSET('Impact Inputs'!$C$7,3*(ROW($A76)-ROW($A$36)),0))="EXCLUDED","",IF(AND(OFFSET('Impact Inputs'!$C$7,3*(ROW($A76)-ROW($A$36)),0)="INCLUDED",(OFFSET('Impact Inputs'!$H$7,3*(ROW($A76)-ROW($A$36)),0)="Government")),"Gov.","non-Gov."))</f>
        <v/>
      </c>
      <c r="D76" s="461" t="str">
        <f ca="1">IF(OFFSET('Impact Inputs'!$C$7,3*(ROW($A76)-ROW($A$36)),0)="INCLUDED",OFFSET('Impact Inputs'!$I$6,3*(ROW($A76)-ROW($A$36)),0),"")</f>
        <v/>
      </c>
      <c r="E76" s="301" t="str">
        <f ca="1">IF(OFFSET('Impact Inputs'!$C$7,3*(ROW($A76)-ROW($A$36)),0)="INCLUDED",OFFSET('Impact Inputs'!$D$6,3*(ROW($A76)-ROW($A$36)),0),"")</f>
        <v/>
      </c>
      <c r="F76" s="172" t="str">
        <f ca="1">'Calculations Alt'!F311</f>
        <v>-</v>
      </c>
      <c r="G76" s="39">
        <f ca="1">'Calculations Alt'!H311/'Primary Inputs Alt'!$C$22</f>
        <v>0</v>
      </c>
      <c r="H76" s="39">
        <f ca="1">'Calculations Alt'!I311/'Primary Inputs Alt'!$C$22</f>
        <v>0</v>
      </c>
      <c r="I76" s="39">
        <f ca="1">'Calculations Alt'!J311/'Primary Inputs Alt'!$C$22</f>
        <v>0</v>
      </c>
      <c r="J76" s="36">
        <f ca="1">'Calculations Alt'!K259/'Primary Inputs Alt'!$C$22</f>
        <v>0</v>
      </c>
      <c r="K76" s="36">
        <f ca="1">'Calculations Alt'!L259/'Primary Inputs Alt'!$C$22</f>
        <v>0</v>
      </c>
      <c r="L76" s="36">
        <f ca="1">'Calculations Alt'!M259/'Primary Inputs Alt'!$C$22</f>
        <v>0</v>
      </c>
      <c r="M76" s="36">
        <f ca="1">'Calculations Alt'!N259/'Primary Inputs Alt'!$C$22</f>
        <v>0</v>
      </c>
      <c r="N76" s="36">
        <f ca="1">'Calculations Alt'!O259/'Primary Inputs Alt'!$C$22</f>
        <v>0</v>
      </c>
      <c r="O76" s="42"/>
      <c r="P76" s="42"/>
      <c r="Q76" s="42"/>
      <c r="R76" s="42"/>
      <c r="S76" s="42"/>
      <c r="T76" s="42"/>
      <c r="U76" s="42"/>
      <c r="V76" s="42"/>
      <c r="W76" s="42"/>
      <c r="X76" s="42"/>
      <c r="Y76" s="42"/>
      <c r="Z76" s="42"/>
      <c r="AA76" s="42"/>
      <c r="AB76" s="42"/>
      <c r="AC76" s="42"/>
      <c r="AD76" s="42"/>
      <c r="AE76" s="42"/>
      <c r="AF76" s="42"/>
      <c r="AG76" s="42"/>
      <c r="AH76" s="42"/>
      <c r="AI76" s="42"/>
      <c r="AJ76" s="43"/>
      <c r="AK76" s="43"/>
      <c r="AL76" s="43"/>
      <c r="AM76" s="43"/>
    </row>
    <row r="77" spans="1:39" s="26" customFormat="1" ht="25.5" customHeight="1">
      <c r="A77" s="41" t="str">
        <f ca="1">'Calculations Alt'!E312</f>
        <v>Impact 42</v>
      </c>
      <c r="B77" s="225" t="str">
        <f ca="1">IF(OFFSET('Impact Inputs'!$C$7,3*(ROW($A77)-ROW($A$36)),0)="INCLUDED",OFFSET('Impact Inputs'!$J$6,3*(ROW($A77)-ROW($A$36)),0),"")</f>
        <v/>
      </c>
      <c r="C77" s="225" t="str">
        <f ca="1">IF((OFFSET('Impact Inputs'!$C$7,3*(ROW($A77)-ROW($A$36)),0))="EXCLUDED","",IF(AND(OFFSET('Impact Inputs'!$C$7,3*(ROW($A77)-ROW($A$36)),0)="INCLUDED",(OFFSET('Impact Inputs'!$H$7,3*(ROW($A77)-ROW($A$36)),0)="Government")),"Gov.","non-Gov."))</f>
        <v/>
      </c>
      <c r="D77" s="459" t="str">
        <f ca="1">IF(OFFSET('Impact Inputs'!$C$7,3*(ROW($A77)-ROW($A$36)),0)="INCLUDED",OFFSET('Impact Inputs'!$I$6,3*(ROW($A77)-ROW($A$36)),0),"")</f>
        <v/>
      </c>
      <c r="E77" s="301" t="str">
        <f ca="1">IF(OFFSET('Impact Inputs'!$C$7,3*(ROW($A77)-ROW($A$36)),0)="INCLUDED",OFFSET('Impact Inputs'!$D$6,3*(ROW($A77)-ROW($A$36)),0),"")</f>
        <v/>
      </c>
      <c r="F77" s="172" t="str">
        <f ca="1">'Calculations Alt'!F312</f>
        <v>-</v>
      </c>
      <c r="G77" s="39">
        <f ca="1">'Calculations Alt'!H312/'Primary Inputs Alt'!$C$22</f>
        <v>0</v>
      </c>
      <c r="H77" s="39">
        <f ca="1">'Calculations Alt'!I312/'Primary Inputs Alt'!$C$22</f>
        <v>0</v>
      </c>
      <c r="I77" s="39">
        <f ca="1">'Calculations Alt'!J312/'Primary Inputs Alt'!$C$22</f>
        <v>0</v>
      </c>
      <c r="J77" s="36">
        <f ca="1">'Calculations Alt'!K260/'Primary Inputs Alt'!$C$22</f>
        <v>0</v>
      </c>
      <c r="K77" s="36">
        <f ca="1">'Calculations Alt'!L260/'Primary Inputs Alt'!$C$22</f>
        <v>0</v>
      </c>
      <c r="L77" s="36">
        <f ca="1">'Calculations Alt'!M260/'Primary Inputs Alt'!$C$22</f>
        <v>0</v>
      </c>
      <c r="M77" s="36">
        <f ca="1">'Calculations Alt'!N260/'Primary Inputs Alt'!$C$22</f>
        <v>0</v>
      </c>
      <c r="N77" s="36">
        <f ca="1">'Calculations Alt'!O260/'Primary Inputs Alt'!$C$22</f>
        <v>0</v>
      </c>
      <c r="O77" s="42"/>
      <c r="P77" s="42"/>
      <c r="Q77" s="42"/>
      <c r="R77" s="42"/>
      <c r="S77" s="42"/>
      <c r="T77" s="42"/>
      <c r="U77" s="42"/>
      <c r="V77" s="42"/>
      <c r="W77" s="42"/>
      <c r="X77" s="42"/>
      <c r="Y77" s="42"/>
      <c r="Z77" s="42"/>
      <c r="AA77" s="42"/>
      <c r="AB77" s="42"/>
      <c r="AC77" s="42"/>
      <c r="AD77" s="42"/>
      <c r="AE77" s="42"/>
      <c r="AF77" s="42"/>
      <c r="AG77" s="42"/>
      <c r="AH77" s="42"/>
      <c r="AI77" s="42"/>
      <c r="AJ77" s="43"/>
      <c r="AK77" s="43"/>
      <c r="AL77" s="43"/>
      <c r="AM77" s="43"/>
    </row>
    <row r="78" spans="1:39" s="26" customFormat="1" ht="25.5" customHeight="1">
      <c r="A78" s="41" t="str">
        <f ca="1">'Calculations Alt'!E313</f>
        <v>Impact 43</v>
      </c>
      <c r="B78" s="225" t="str">
        <f ca="1">IF(OFFSET('Impact Inputs'!$C$7,3*(ROW($A78)-ROW($A$36)),0)="INCLUDED",OFFSET('Impact Inputs'!$J$6,3*(ROW($A78)-ROW($A$36)),0),"")</f>
        <v/>
      </c>
      <c r="C78" s="225" t="str">
        <f ca="1">IF((OFFSET('Impact Inputs'!$C$7,3*(ROW($A78)-ROW($A$36)),0))="EXCLUDED","",IF(AND(OFFSET('Impact Inputs'!$C$7,3*(ROW($A78)-ROW($A$36)),0)="INCLUDED",(OFFSET('Impact Inputs'!$H$7,3*(ROW($A78)-ROW($A$36)),0)="Government")),"Gov.","non-Gov."))</f>
        <v/>
      </c>
      <c r="D78" s="459" t="str">
        <f ca="1">IF(OFFSET('Impact Inputs'!$C$7,3*(ROW($A78)-ROW($A$36)),0)="INCLUDED",OFFSET('Impact Inputs'!$I$6,3*(ROW($A78)-ROW($A$36)),0),"")</f>
        <v/>
      </c>
      <c r="E78" s="301" t="str">
        <f ca="1">IF(OFFSET('Impact Inputs'!$C$7,3*(ROW($A78)-ROW($A$36)),0)="INCLUDED",OFFSET('Impact Inputs'!$D$6,3*(ROW($A78)-ROW($A$36)),0),"")</f>
        <v/>
      </c>
      <c r="F78" s="172" t="str">
        <f ca="1">'Calculations Alt'!F313</f>
        <v>-</v>
      </c>
      <c r="G78" s="39">
        <f ca="1">'Calculations Alt'!H313/'Primary Inputs Alt'!$C$22</f>
        <v>0</v>
      </c>
      <c r="H78" s="39">
        <f ca="1">'Calculations Alt'!I313/'Primary Inputs Alt'!$C$22</f>
        <v>0</v>
      </c>
      <c r="I78" s="39">
        <f ca="1">'Calculations Alt'!J313/'Primary Inputs Alt'!$C$22</f>
        <v>0</v>
      </c>
      <c r="J78" s="36">
        <f ca="1">'Calculations Alt'!K261/'Primary Inputs Alt'!$C$22</f>
        <v>0</v>
      </c>
      <c r="K78" s="36">
        <f ca="1">'Calculations Alt'!L261/'Primary Inputs Alt'!$C$22</f>
        <v>0</v>
      </c>
      <c r="L78" s="36">
        <f ca="1">'Calculations Alt'!M261/'Primary Inputs Alt'!$C$22</f>
        <v>0</v>
      </c>
      <c r="M78" s="36">
        <f ca="1">'Calculations Alt'!N261/'Primary Inputs Alt'!$C$22</f>
        <v>0</v>
      </c>
      <c r="N78" s="36">
        <f ca="1">'Calculations Alt'!O261/'Primary Inputs Alt'!$C$22</f>
        <v>0</v>
      </c>
      <c r="O78" s="42"/>
      <c r="P78" s="42"/>
      <c r="Q78" s="42"/>
      <c r="R78" s="42"/>
      <c r="S78" s="42"/>
      <c r="T78" s="42"/>
      <c r="U78" s="42"/>
      <c r="V78" s="42"/>
      <c r="W78" s="42"/>
      <c r="X78" s="42"/>
      <c r="Y78" s="42"/>
      <c r="Z78" s="42"/>
      <c r="AA78" s="42"/>
      <c r="AB78" s="42"/>
      <c r="AC78" s="42"/>
      <c r="AD78" s="42"/>
      <c r="AE78" s="42"/>
      <c r="AF78" s="42"/>
      <c r="AG78" s="42"/>
      <c r="AH78" s="42"/>
      <c r="AI78" s="42"/>
      <c r="AJ78" s="43"/>
      <c r="AK78" s="43"/>
      <c r="AL78" s="43"/>
      <c r="AM78" s="43"/>
    </row>
    <row r="79" spans="1:39" s="26" customFormat="1" ht="25.5" customHeight="1">
      <c r="A79" s="41" t="str">
        <f ca="1">'Calculations Alt'!E314</f>
        <v>Impact 44</v>
      </c>
      <c r="B79" s="225" t="str">
        <f ca="1">IF(OFFSET('Impact Inputs'!$C$7,3*(ROW($A79)-ROW($A$36)),0)="INCLUDED",OFFSET('Impact Inputs'!$J$6,3*(ROW($A79)-ROW($A$36)),0),"")</f>
        <v/>
      </c>
      <c r="C79" s="225" t="str">
        <f ca="1">IF((OFFSET('Impact Inputs'!$C$7,3*(ROW($A79)-ROW($A$36)),0))="EXCLUDED","",IF(AND(OFFSET('Impact Inputs'!$C$7,3*(ROW($A79)-ROW($A$36)),0)="INCLUDED",(OFFSET('Impact Inputs'!$H$7,3*(ROW($A79)-ROW($A$36)),0)="Government")),"Gov.","non-Gov."))</f>
        <v/>
      </c>
      <c r="D79" s="459" t="str">
        <f ca="1">IF(OFFSET('Impact Inputs'!$C$7,3*(ROW($A79)-ROW($A$36)),0)="INCLUDED",OFFSET('Impact Inputs'!$I$6,3*(ROW($A79)-ROW($A$36)),0),"")</f>
        <v/>
      </c>
      <c r="E79" s="301" t="str">
        <f ca="1">IF(OFFSET('Impact Inputs'!$C$7,3*(ROW($A79)-ROW($A$36)),0)="INCLUDED",OFFSET('Impact Inputs'!$D$6,3*(ROW($A79)-ROW($A$36)),0),"")</f>
        <v/>
      </c>
      <c r="F79" s="172" t="str">
        <f ca="1">'Calculations Alt'!F314</f>
        <v>-</v>
      </c>
      <c r="G79" s="39">
        <f ca="1">'Calculations Alt'!H314/'Primary Inputs Alt'!$C$22</f>
        <v>0</v>
      </c>
      <c r="H79" s="39">
        <f ca="1">'Calculations Alt'!I314/'Primary Inputs Alt'!$C$22</f>
        <v>0</v>
      </c>
      <c r="I79" s="39">
        <f ca="1">'Calculations Alt'!J314/'Primary Inputs Alt'!$C$22</f>
        <v>0</v>
      </c>
      <c r="J79" s="36">
        <f ca="1">'Calculations Alt'!K262/'Primary Inputs Alt'!$C$22</f>
        <v>0</v>
      </c>
      <c r="K79" s="36">
        <f ca="1">'Calculations Alt'!L262/'Primary Inputs Alt'!$C$22</f>
        <v>0</v>
      </c>
      <c r="L79" s="36">
        <f ca="1">'Calculations Alt'!M262/'Primary Inputs Alt'!$C$22</f>
        <v>0</v>
      </c>
      <c r="M79" s="36">
        <f ca="1">'Calculations Alt'!N262/'Primary Inputs Alt'!$C$22</f>
        <v>0</v>
      </c>
      <c r="N79" s="36">
        <f ca="1">'Calculations Alt'!O262/'Primary Inputs Alt'!$C$22</f>
        <v>0</v>
      </c>
      <c r="O79" s="42"/>
      <c r="P79" s="42"/>
      <c r="Q79" s="42"/>
      <c r="R79" s="42"/>
      <c r="S79" s="42"/>
      <c r="T79" s="42"/>
      <c r="U79" s="42"/>
      <c r="V79" s="42"/>
      <c r="W79" s="42"/>
      <c r="X79" s="42"/>
      <c r="Y79" s="42"/>
      <c r="Z79" s="42"/>
      <c r="AA79" s="42"/>
      <c r="AB79" s="42"/>
      <c r="AC79" s="42"/>
      <c r="AD79" s="42"/>
      <c r="AE79" s="42"/>
      <c r="AF79" s="42"/>
      <c r="AG79" s="42"/>
      <c r="AH79" s="42"/>
      <c r="AI79" s="42"/>
      <c r="AJ79" s="43"/>
      <c r="AK79" s="43"/>
      <c r="AL79" s="43"/>
      <c r="AM79" s="43"/>
    </row>
    <row r="80" spans="1:39" s="26" customFormat="1" ht="25.5" customHeight="1">
      <c r="A80" s="195" t="str">
        <f ca="1">'Calculations Alt'!E315</f>
        <v>Impact 45</v>
      </c>
      <c r="B80" s="233" t="str">
        <f ca="1">IF(OFFSET('Impact Inputs'!$C$7,3*(ROW($A80)-ROW($A$36)),0)="INCLUDED",OFFSET('Impact Inputs'!$J$6,3*(ROW($A80)-ROW($A$36)),0),"")</f>
        <v/>
      </c>
      <c r="C80" s="233" t="str">
        <f ca="1">IF((OFFSET('Impact Inputs'!$C$7,3*(ROW($A80)-ROW($A$36)),0))="EXCLUDED","",IF(AND(OFFSET('Impact Inputs'!$C$7,3*(ROW($A80)-ROW($A$36)),0)="INCLUDED",(OFFSET('Impact Inputs'!$H$7,3*(ROW($A80)-ROW($A$36)),0)="Government")),"Gov.","non-Gov."))</f>
        <v/>
      </c>
      <c r="D80" s="459" t="str">
        <f ca="1">IF(OFFSET('Impact Inputs'!$C$7,3*(ROW($A80)-ROW($A$36)),0)="INCLUDED",OFFSET('Impact Inputs'!$I$6,3*(ROW($A80)-ROW($A$36)),0),"")</f>
        <v/>
      </c>
      <c r="E80" s="302" t="str">
        <f ca="1">IF(OFFSET('Impact Inputs'!$C$7,3*(ROW($A80)-ROW($A$36)),0)="INCLUDED",OFFSET('Impact Inputs'!$D$6,3*(ROW($A80)-ROW($A$36)),0),"")</f>
        <v/>
      </c>
      <c r="F80" s="234" t="str">
        <f ca="1">'Calculations Alt'!F315</f>
        <v>-</v>
      </c>
      <c r="G80" s="235">
        <f ca="1">'Calculations Alt'!H315/'Primary Inputs Alt'!$C$22</f>
        <v>0</v>
      </c>
      <c r="H80" s="235">
        <f ca="1">'Calculations Alt'!I315/'Primary Inputs Alt'!$C$22</f>
        <v>0</v>
      </c>
      <c r="I80" s="235">
        <f ca="1">'Calculations Alt'!J315/'Primary Inputs Alt'!$C$22</f>
        <v>0</v>
      </c>
      <c r="J80" s="236">
        <f ca="1">'Calculations Alt'!K263/'Primary Inputs Alt'!$C$22</f>
        <v>0</v>
      </c>
      <c r="K80" s="236">
        <f ca="1">'Calculations Alt'!L263/'Primary Inputs Alt'!$C$22</f>
        <v>0</v>
      </c>
      <c r="L80" s="236">
        <f ca="1">'Calculations Alt'!M263/'Primary Inputs Alt'!$C$22</f>
        <v>0</v>
      </c>
      <c r="M80" s="236">
        <f ca="1">'Calculations Alt'!N263/'Primary Inputs Alt'!$C$22</f>
        <v>0</v>
      </c>
      <c r="N80" s="236">
        <f ca="1">'Calculations Alt'!O263/'Primary Inputs Alt'!$C$22</f>
        <v>0</v>
      </c>
      <c r="O80" s="42"/>
      <c r="P80" s="42"/>
      <c r="Q80" s="42"/>
      <c r="R80" s="42"/>
      <c r="S80" s="42"/>
      <c r="T80" s="42"/>
      <c r="U80" s="42"/>
      <c r="V80" s="42"/>
      <c r="W80" s="42"/>
      <c r="X80" s="42"/>
      <c r="Y80" s="42"/>
      <c r="Z80" s="42"/>
      <c r="AA80" s="42"/>
      <c r="AB80" s="42"/>
      <c r="AC80" s="42"/>
      <c r="AD80" s="42"/>
      <c r="AE80" s="42"/>
      <c r="AF80" s="42"/>
      <c r="AG80" s="42"/>
      <c r="AH80" s="42"/>
      <c r="AI80" s="42"/>
      <c r="AJ80" s="43"/>
      <c r="AK80" s="43"/>
      <c r="AL80" s="43"/>
      <c r="AM80" s="43"/>
    </row>
    <row r="81" spans="1:39" s="26" customFormat="1" ht="25.5" customHeight="1">
      <c r="A81" s="41" t="str">
        <f ca="1">'Calculations Alt'!E316</f>
        <v>Impact 46</v>
      </c>
      <c r="B81" s="225" t="str">
        <f ca="1">IF(OFFSET('Impact Inputs'!$C$7,3*(ROW($A81)-ROW($A$36)),0)="INCLUDED",OFFSET('Impact Inputs'!$J$6,3*(ROW($A81)-ROW($A$36)),0),"")</f>
        <v/>
      </c>
      <c r="C81" s="225" t="str">
        <f ca="1">IF((OFFSET('Impact Inputs'!$C$7,3*(ROW($A81)-ROW($A$36)),0))="EXCLUDED","",IF(AND(OFFSET('Impact Inputs'!$C$7,3*(ROW($A81)-ROW($A$36)),0)="INCLUDED",(OFFSET('Impact Inputs'!$H$7,3*(ROW($A81)-ROW($A$36)),0)="Government")),"Gov.","non-Gov."))</f>
        <v/>
      </c>
      <c r="D81" s="461" t="str">
        <f ca="1">IF(OFFSET('Impact Inputs'!$C$7,3*(ROW($A81)-ROW($A$36)),0)="INCLUDED",OFFSET('Impact Inputs'!$I$6,3*(ROW($A81)-ROW($A$36)),0),"")</f>
        <v/>
      </c>
      <c r="E81" s="301" t="str">
        <f ca="1">IF(OFFSET('Impact Inputs'!$C$7,3*(ROW($A81)-ROW($A$36)),0)="INCLUDED",OFFSET('Impact Inputs'!$D$6,3*(ROW($A81)-ROW($A$36)),0),"")</f>
        <v/>
      </c>
      <c r="F81" s="172" t="str">
        <f ca="1">'Calculations Alt'!F316</f>
        <v>-</v>
      </c>
      <c r="G81" s="39">
        <f ca="1">'Calculations Alt'!H316/'Primary Inputs Alt'!$C$22</f>
        <v>0</v>
      </c>
      <c r="H81" s="39">
        <f ca="1">'Calculations Alt'!I316/'Primary Inputs Alt'!$C$22</f>
        <v>0</v>
      </c>
      <c r="I81" s="39">
        <f ca="1">'Calculations Alt'!J316/'Primary Inputs Alt'!$C$22</f>
        <v>0</v>
      </c>
      <c r="J81" s="36">
        <f ca="1">'Calculations Alt'!K264/'Primary Inputs Alt'!$C$22</f>
        <v>0</v>
      </c>
      <c r="K81" s="36">
        <f ca="1">'Calculations Alt'!L264/'Primary Inputs Alt'!$C$22</f>
        <v>0</v>
      </c>
      <c r="L81" s="36">
        <f ca="1">'Calculations Alt'!M264/'Primary Inputs Alt'!$C$22</f>
        <v>0</v>
      </c>
      <c r="M81" s="36">
        <f ca="1">'Calculations Alt'!N264/'Primary Inputs Alt'!$C$22</f>
        <v>0</v>
      </c>
      <c r="N81" s="36">
        <f ca="1">'Calculations Alt'!O264/'Primary Inputs Alt'!$C$22</f>
        <v>0</v>
      </c>
      <c r="O81" s="42"/>
      <c r="P81" s="42"/>
      <c r="Q81" s="42"/>
      <c r="R81" s="42"/>
      <c r="S81" s="42"/>
      <c r="T81" s="42"/>
      <c r="U81" s="42"/>
      <c r="V81" s="42"/>
      <c r="W81" s="42"/>
      <c r="X81" s="42"/>
      <c r="Y81" s="42"/>
      <c r="Z81" s="42"/>
      <c r="AA81" s="42"/>
      <c r="AB81" s="42"/>
      <c r="AC81" s="42"/>
      <c r="AD81" s="42"/>
      <c r="AE81" s="42"/>
      <c r="AF81" s="42"/>
      <c r="AG81" s="42"/>
      <c r="AH81" s="42"/>
      <c r="AI81" s="42"/>
      <c r="AJ81" s="43"/>
      <c r="AK81" s="43"/>
      <c r="AL81" s="43"/>
      <c r="AM81" s="43"/>
    </row>
    <row r="82" spans="1:39" s="26" customFormat="1" ht="25.5" customHeight="1">
      <c r="A82" s="41" t="str">
        <f ca="1">'Calculations Alt'!E317</f>
        <v>Impact 47</v>
      </c>
      <c r="B82" s="225" t="str">
        <f ca="1">IF(OFFSET('Impact Inputs'!$C$7,3*(ROW($A82)-ROW($A$36)),0)="INCLUDED",OFFSET('Impact Inputs'!$J$6,3*(ROW($A82)-ROW($A$36)),0),"")</f>
        <v/>
      </c>
      <c r="C82" s="225" t="str">
        <f ca="1">IF((OFFSET('Impact Inputs'!$C$7,3*(ROW($A82)-ROW($A$36)),0))="EXCLUDED","",IF(AND(OFFSET('Impact Inputs'!$C$7,3*(ROW($A82)-ROW($A$36)),0)="INCLUDED",(OFFSET('Impact Inputs'!$H$7,3*(ROW($A82)-ROW($A$36)),0)="Government")),"Gov.","non-Gov."))</f>
        <v/>
      </c>
      <c r="D82" s="459" t="str">
        <f ca="1">IF(OFFSET('Impact Inputs'!$C$7,3*(ROW($A82)-ROW($A$36)),0)="INCLUDED",OFFSET('Impact Inputs'!$I$6,3*(ROW($A82)-ROW($A$36)),0),"")</f>
        <v/>
      </c>
      <c r="E82" s="301" t="str">
        <f ca="1">IF(OFFSET('Impact Inputs'!$C$7,3*(ROW($A82)-ROW($A$36)),0)="INCLUDED",OFFSET('Impact Inputs'!$D$6,3*(ROW($A82)-ROW($A$36)),0),"")</f>
        <v/>
      </c>
      <c r="F82" s="172" t="str">
        <f ca="1">'Calculations Alt'!F317</f>
        <v>-</v>
      </c>
      <c r="G82" s="39">
        <f ca="1">'Calculations Alt'!H317/'Primary Inputs Alt'!$C$22</f>
        <v>0</v>
      </c>
      <c r="H82" s="39">
        <f ca="1">'Calculations Alt'!I317/'Primary Inputs Alt'!$C$22</f>
        <v>0</v>
      </c>
      <c r="I82" s="39">
        <f ca="1">'Calculations Alt'!J317/'Primary Inputs Alt'!$C$22</f>
        <v>0</v>
      </c>
      <c r="J82" s="36">
        <f ca="1">'Calculations Alt'!K265/'Primary Inputs Alt'!$C$22</f>
        <v>0</v>
      </c>
      <c r="K82" s="36">
        <f ca="1">'Calculations Alt'!L265/'Primary Inputs Alt'!$C$22</f>
        <v>0</v>
      </c>
      <c r="L82" s="36">
        <f ca="1">'Calculations Alt'!M265/'Primary Inputs Alt'!$C$22</f>
        <v>0</v>
      </c>
      <c r="M82" s="36">
        <f ca="1">'Calculations Alt'!N265/'Primary Inputs Alt'!$C$22</f>
        <v>0</v>
      </c>
      <c r="N82" s="36">
        <f ca="1">'Calculations Alt'!O265/'Primary Inputs Alt'!$C$22</f>
        <v>0</v>
      </c>
      <c r="O82" s="42"/>
      <c r="P82" s="42"/>
      <c r="Q82" s="42"/>
      <c r="R82" s="42"/>
      <c r="S82" s="42"/>
      <c r="T82" s="42"/>
      <c r="U82" s="42"/>
      <c r="V82" s="42"/>
      <c r="W82" s="42"/>
      <c r="X82" s="42"/>
      <c r="Y82" s="42"/>
      <c r="Z82" s="42"/>
      <c r="AA82" s="42"/>
      <c r="AB82" s="42"/>
      <c r="AC82" s="42"/>
      <c r="AD82" s="42"/>
      <c r="AE82" s="42"/>
      <c r="AF82" s="42"/>
      <c r="AG82" s="42"/>
      <c r="AH82" s="42"/>
      <c r="AI82" s="42"/>
      <c r="AJ82" s="43"/>
      <c r="AK82" s="43"/>
      <c r="AL82" s="43"/>
      <c r="AM82" s="43"/>
    </row>
    <row r="83" spans="1:39" s="26" customFormat="1" ht="25.5" customHeight="1">
      <c r="A83" s="41" t="str">
        <f ca="1">'Calculations Alt'!E318</f>
        <v>Impact 48</v>
      </c>
      <c r="B83" s="225" t="str">
        <f ca="1">IF(OFFSET('Impact Inputs'!$C$7,3*(ROW($A83)-ROW($A$36)),0)="INCLUDED",OFFSET('Impact Inputs'!$J$6,3*(ROW($A83)-ROW($A$36)),0),"")</f>
        <v/>
      </c>
      <c r="C83" s="225" t="str">
        <f ca="1">IF((OFFSET('Impact Inputs'!$C$7,3*(ROW($A83)-ROW($A$36)),0))="EXCLUDED","",IF(AND(OFFSET('Impact Inputs'!$C$7,3*(ROW($A83)-ROW($A$36)),0)="INCLUDED",(OFFSET('Impact Inputs'!$H$7,3*(ROW($A83)-ROW($A$36)),0)="Government")),"Gov.","non-Gov."))</f>
        <v/>
      </c>
      <c r="D83" s="459" t="str">
        <f ca="1">IF(OFFSET('Impact Inputs'!$C$7,3*(ROW($A83)-ROW($A$36)),0)="INCLUDED",OFFSET('Impact Inputs'!$I$6,3*(ROW($A83)-ROW($A$36)),0),"")</f>
        <v/>
      </c>
      <c r="E83" s="301" t="str">
        <f ca="1">IF(OFFSET('Impact Inputs'!$C$7,3*(ROW($A83)-ROW($A$36)),0)="INCLUDED",OFFSET('Impact Inputs'!$D$6,3*(ROW($A83)-ROW($A$36)),0),"")</f>
        <v/>
      </c>
      <c r="F83" s="172" t="str">
        <f ca="1">'Calculations Alt'!F318</f>
        <v>-</v>
      </c>
      <c r="G83" s="39">
        <f ca="1">'Calculations Alt'!H318/'Primary Inputs Alt'!$C$22</f>
        <v>0</v>
      </c>
      <c r="H83" s="39">
        <f ca="1">'Calculations Alt'!I318/'Primary Inputs Alt'!$C$22</f>
        <v>0</v>
      </c>
      <c r="I83" s="39">
        <f ca="1">'Calculations Alt'!J318/'Primary Inputs Alt'!$C$22</f>
        <v>0</v>
      </c>
      <c r="J83" s="36">
        <f ca="1">'Calculations Alt'!K266/'Primary Inputs Alt'!$C$22</f>
        <v>0</v>
      </c>
      <c r="K83" s="36">
        <f ca="1">'Calculations Alt'!L266/'Primary Inputs Alt'!$C$22</f>
        <v>0</v>
      </c>
      <c r="L83" s="36">
        <f ca="1">'Calculations Alt'!M266/'Primary Inputs Alt'!$C$22</f>
        <v>0</v>
      </c>
      <c r="M83" s="36">
        <f ca="1">'Calculations Alt'!N266/'Primary Inputs Alt'!$C$22</f>
        <v>0</v>
      </c>
      <c r="N83" s="36">
        <f ca="1">'Calculations Alt'!O266/'Primary Inputs Alt'!$C$22</f>
        <v>0</v>
      </c>
      <c r="O83" s="42"/>
      <c r="P83" s="42"/>
      <c r="Q83" s="42"/>
      <c r="R83" s="42"/>
      <c r="S83" s="42"/>
      <c r="T83" s="42"/>
      <c r="U83" s="42"/>
      <c r="V83" s="42"/>
      <c r="W83" s="42"/>
      <c r="X83" s="42"/>
      <c r="Y83" s="42"/>
      <c r="Z83" s="42"/>
      <c r="AA83" s="42"/>
      <c r="AB83" s="42"/>
      <c r="AC83" s="42"/>
      <c r="AD83" s="42"/>
      <c r="AE83" s="42"/>
      <c r="AF83" s="42"/>
      <c r="AG83" s="42"/>
      <c r="AH83" s="42"/>
      <c r="AI83" s="42"/>
      <c r="AJ83" s="43"/>
      <c r="AK83" s="43"/>
      <c r="AL83" s="43"/>
      <c r="AM83" s="43"/>
    </row>
    <row r="84" spans="1:39" s="26" customFormat="1" ht="25.5" customHeight="1">
      <c r="A84" s="41" t="str">
        <f ca="1">'Calculations Alt'!E319</f>
        <v>Impact 49</v>
      </c>
      <c r="B84" s="225" t="str">
        <f ca="1">IF(OFFSET('Impact Inputs'!$C$7,3*(ROW($A84)-ROW($A$36)),0)="INCLUDED",OFFSET('Impact Inputs'!$J$6,3*(ROW($A84)-ROW($A$36)),0),"")</f>
        <v/>
      </c>
      <c r="C84" s="225" t="str">
        <f ca="1">IF((OFFSET('Impact Inputs'!$C$7,3*(ROW($A84)-ROW($A$36)),0))="EXCLUDED","",IF(AND(OFFSET('Impact Inputs'!$C$7,3*(ROW($A84)-ROW($A$36)),0)="INCLUDED",(OFFSET('Impact Inputs'!$H$7,3*(ROW($A84)-ROW($A$36)),0)="Government")),"Gov.","non-Gov."))</f>
        <v/>
      </c>
      <c r="D84" s="459" t="str">
        <f ca="1">IF(OFFSET('Impact Inputs'!$C$7,3*(ROW($A84)-ROW($A$36)),0)="INCLUDED",OFFSET('Impact Inputs'!$I$6,3*(ROW($A84)-ROW($A$36)),0),"")</f>
        <v/>
      </c>
      <c r="E84" s="301" t="str">
        <f ca="1">IF(OFFSET('Impact Inputs'!$C$7,3*(ROW($A84)-ROW($A$36)),0)="INCLUDED",OFFSET('Impact Inputs'!$D$6,3*(ROW($A84)-ROW($A$36)),0),"")</f>
        <v/>
      </c>
      <c r="F84" s="172" t="str">
        <f ca="1">'Calculations Alt'!F319</f>
        <v>-</v>
      </c>
      <c r="G84" s="39">
        <f ca="1">'Calculations Alt'!H319/'Primary Inputs Alt'!$C$22</f>
        <v>0</v>
      </c>
      <c r="H84" s="39">
        <f ca="1">'Calculations Alt'!I319/'Primary Inputs Alt'!$C$22</f>
        <v>0</v>
      </c>
      <c r="I84" s="39">
        <f ca="1">'Calculations Alt'!J319/'Primary Inputs Alt'!$C$22</f>
        <v>0</v>
      </c>
      <c r="J84" s="36">
        <f ca="1">'Calculations Alt'!K267/'Primary Inputs Alt'!$C$22</f>
        <v>0</v>
      </c>
      <c r="K84" s="36">
        <f ca="1">'Calculations Alt'!L267/'Primary Inputs Alt'!$C$22</f>
        <v>0</v>
      </c>
      <c r="L84" s="36">
        <f ca="1">'Calculations Alt'!M267/'Primary Inputs Alt'!$C$22</f>
        <v>0</v>
      </c>
      <c r="M84" s="36">
        <f ca="1">'Calculations Alt'!N267/'Primary Inputs Alt'!$C$22</f>
        <v>0</v>
      </c>
      <c r="N84" s="36">
        <f ca="1">'Calculations Alt'!O267/'Primary Inputs Alt'!$C$22</f>
        <v>0</v>
      </c>
      <c r="O84" s="42"/>
      <c r="P84" s="42"/>
      <c r="Q84" s="42"/>
      <c r="R84" s="42"/>
      <c r="S84" s="42"/>
      <c r="T84" s="42"/>
      <c r="U84" s="42"/>
      <c r="V84" s="42"/>
      <c r="W84" s="42"/>
      <c r="X84" s="42"/>
      <c r="Y84" s="42"/>
      <c r="Z84" s="42"/>
      <c r="AA84" s="42"/>
      <c r="AB84" s="42"/>
      <c r="AC84" s="42"/>
      <c r="AD84" s="42"/>
      <c r="AE84" s="42"/>
      <c r="AF84" s="42"/>
      <c r="AG84" s="42"/>
      <c r="AH84" s="42"/>
      <c r="AI84" s="42"/>
      <c r="AJ84" s="43"/>
      <c r="AK84" s="43"/>
      <c r="AL84" s="43"/>
      <c r="AM84" s="43"/>
    </row>
    <row r="85" spans="1:39" s="26" customFormat="1" ht="25.5" customHeight="1">
      <c r="A85" s="195" t="str">
        <f ca="1">'Calculations Alt'!E320</f>
        <v>Impact 50</v>
      </c>
      <c r="B85" s="225" t="str">
        <f ca="1">IF(OFFSET('Impact Inputs'!$C$7,3*(ROW($A85)-ROW($A$36)),0)="INCLUDED",OFFSET('Impact Inputs'!$J$6,3*(ROW($A85)-ROW($A$36)),0),"")</f>
        <v/>
      </c>
      <c r="C85" s="225" t="str">
        <f ca="1">IF((OFFSET('Impact Inputs'!$C$7,3*(ROW($A85)-ROW($A$36)),0))="EXCLUDED","",IF(AND(OFFSET('Impact Inputs'!$C$7,3*(ROW($A85)-ROW($A$36)),0)="INCLUDED",(OFFSET('Impact Inputs'!$H$7,3*(ROW($A85)-ROW($A$36)),0)="Government")),"Gov.","non-Gov."))</f>
        <v/>
      </c>
      <c r="D85" s="459" t="str">
        <f ca="1">IF(OFFSET('Impact Inputs'!$C$7,3*(ROW($A85)-ROW($A$36)),0)="INCLUDED",OFFSET('Impact Inputs'!$I$6,3*(ROW($A85)-ROW($A$36)),0),"")</f>
        <v/>
      </c>
      <c r="E85" s="301" t="str">
        <f ca="1">IF(OFFSET('Impact Inputs'!$C$7,3*(ROW($A85)-ROW($A$36)),0)="INCLUDED",OFFSET('Impact Inputs'!$D$6,3*(ROW($A85)-ROW($A$36)),0),"")</f>
        <v/>
      </c>
      <c r="F85" s="234" t="str">
        <f ca="1">'Calculations Alt'!F320</f>
        <v>-</v>
      </c>
      <c r="G85" s="235">
        <f ca="1">'Calculations Alt'!H320/'Primary Inputs Alt'!$C$22</f>
        <v>0</v>
      </c>
      <c r="H85" s="235">
        <f ca="1">'Calculations Alt'!I320/'Primary Inputs Alt'!$C$22</f>
        <v>0</v>
      </c>
      <c r="I85" s="235">
        <f ca="1">'Calculations Alt'!J320/'Primary Inputs Alt'!$C$22</f>
        <v>0</v>
      </c>
      <c r="J85" s="236">
        <f ca="1">'Calculations Alt'!K268/'Primary Inputs Alt'!$C$22</f>
        <v>0</v>
      </c>
      <c r="K85" s="236">
        <f ca="1">'Calculations Alt'!L268/'Primary Inputs Alt'!$C$22</f>
        <v>0</v>
      </c>
      <c r="L85" s="236">
        <f ca="1">'Calculations Alt'!M268/'Primary Inputs Alt'!$C$22</f>
        <v>0</v>
      </c>
      <c r="M85" s="236">
        <f ca="1">'Calculations Alt'!N268/'Primary Inputs Alt'!$C$22</f>
        <v>0</v>
      </c>
      <c r="N85" s="236">
        <f ca="1">'Calculations Alt'!O268/'Primary Inputs Alt'!$C$22</f>
        <v>0</v>
      </c>
      <c r="O85" s="42"/>
      <c r="P85" s="42"/>
      <c r="Q85" s="42"/>
      <c r="R85" s="42"/>
      <c r="S85" s="42"/>
      <c r="T85" s="42"/>
      <c r="U85" s="42"/>
      <c r="V85" s="42"/>
      <c r="W85" s="42"/>
      <c r="X85" s="42"/>
      <c r="Y85" s="42"/>
      <c r="Z85" s="42"/>
      <c r="AA85" s="42"/>
      <c r="AB85" s="42"/>
      <c r="AC85" s="42"/>
      <c r="AD85" s="42"/>
      <c r="AE85" s="42"/>
      <c r="AF85" s="42"/>
      <c r="AG85" s="42"/>
      <c r="AH85" s="42"/>
      <c r="AI85" s="42"/>
      <c r="AJ85" s="43"/>
      <c r="AK85" s="43"/>
      <c r="AL85" s="43"/>
      <c r="AM85" s="43"/>
    </row>
    <row r="86" spans="1:39" s="24" customFormat="1" ht="25.5" customHeight="1">
      <c r="A86" s="178"/>
      <c r="B86" s="178"/>
      <c r="C86" s="178"/>
      <c r="D86" s="178"/>
      <c r="E86" s="178"/>
      <c r="F86" s="179" t="s">
        <v>156</v>
      </c>
      <c r="G86" s="180">
        <f ca="1">SUM(G36:G85)</f>
        <v>33.854855793304338</v>
      </c>
      <c r="H86" s="180">
        <f t="shared" ref="H86:N86" ca="1" si="2">SUM(H36:H85)</f>
        <v>33.914098417086869</v>
      </c>
      <c r="I86" s="180">
        <f t="shared" ca="1" si="2"/>
        <v>34.225512302303692</v>
      </c>
      <c r="J86" s="180">
        <f t="shared" ca="1" si="2"/>
        <v>0</v>
      </c>
      <c r="K86" s="180">
        <f t="shared" ca="1" si="2"/>
        <v>34.842672984630333</v>
      </c>
      <c r="L86" s="180">
        <f t="shared" ca="1" si="2"/>
        <v>6.8701351610356617E-3</v>
      </c>
      <c r="M86" s="180">
        <f t="shared" ca="1" si="2"/>
        <v>1.3740270322071323E-2</v>
      </c>
      <c r="N86" s="180">
        <f t="shared" ca="1" si="2"/>
        <v>1.3740270322071323E-2</v>
      </c>
      <c r="O86" s="39"/>
      <c r="P86" s="39"/>
      <c r="Q86" s="39"/>
      <c r="R86" s="39"/>
      <c r="S86" s="39"/>
      <c r="T86" s="39"/>
      <c r="U86" s="39"/>
      <c r="V86" s="39"/>
      <c r="W86" s="39"/>
      <c r="X86" s="39"/>
      <c r="Y86" s="39"/>
      <c r="Z86" s="39"/>
      <c r="AA86" s="39"/>
      <c r="AB86" s="39"/>
      <c r="AC86" s="39"/>
      <c r="AD86" s="39"/>
      <c r="AE86" s="39"/>
      <c r="AF86" s="39"/>
      <c r="AG86" s="39"/>
      <c r="AH86" s="39"/>
      <c r="AI86" s="39"/>
      <c r="AJ86" s="40"/>
      <c r="AK86" s="40"/>
      <c r="AL86" s="40"/>
      <c r="AM86" s="40"/>
    </row>
    <row r="87" spans="1:39">
      <c r="A87" s="41"/>
      <c r="B87" s="41"/>
      <c r="C87" s="41"/>
      <c r="D87" s="41"/>
      <c r="E87" s="41"/>
      <c r="F87" s="59"/>
      <c r="G87" s="177"/>
      <c r="H87" s="177"/>
      <c r="I87" s="177"/>
      <c r="J87" s="177"/>
      <c r="K87" s="177"/>
      <c r="L87" s="177"/>
      <c r="M87" s="177"/>
      <c r="N87" s="177"/>
      <c r="O87" s="50"/>
      <c r="P87" s="50"/>
      <c r="Q87" s="50"/>
      <c r="R87" s="50"/>
      <c r="S87" s="50"/>
      <c r="T87" s="50"/>
      <c r="U87" s="50"/>
      <c r="V87" s="50"/>
      <c r="W87" s="50"/>
      <c r="X87" s="50"/>
      <c r="Y87" s="50"/>
      <c r="Z87" s="50"/>
      <c r="AA87" s="50"/>
      <c r="AB87" s="50"/>
      <c r="AC87" s="50"/>
      <c r="AD87" s="50"/>
      <c r="AE87" s="50"/>
      <c r="AF87" s="50"/>
      <c r="AG87" s="50"/>
      <c r="AH87" s="50"/>
      <c r="AI87" s="50"/>
      <c r="AJ87" s="60"/>
      <c r="AK87" s="60"/>
      <c r="AL87" s="60"/>
      <c r="AM87" s="60"/>
    </row>
    <row r="88" spans="1:39">
      <c r="A88" s="41"/>
      <c r="B88" s="41"/>
      <c r="C88" s="41"/>
      <c r="D88" s="41"/>
      <c r="E88" s="41"/>
      <c r="F88" s="41"/>
      <c r="G88" s="61"/>
      <c r="H88" s="61"/>
      <c r="I88" s="61"/>
      <c r="J88" s="61"/>
      <c r="K88" s="61"/>
      <c r="L88" s="61"/>
      <c r="M88" s="61"/>
      <c r="N88" s="61"/>
      <c r="O88" s="50"/>
      <c r="P88" s="50"/>
      <c r="Q88" s="50"/>
      <c r="R88" s="50"/>
      <c r="S88" s="50"/>
      <c r="T88" s="50"/>
      <c r="U88" s="50"/>
      <c r="V88" s="50"/>
      <c r="W88" s="50"/>
      <c r="X88" s="50"/>
      <c r="Y88" s="50"/>
      <c r="Z88" s="50"/>
      <c r="AA88" s="50"/>
      <c r="AB88" s="50"/>
      <c r="AC88" s="50"/>
      <c r="AD88" s="50"/>
      <c r="AE88" s="50"/>
      <c r="AF88" s="50"/>
      <c r="AG88" s="50"/>
      <c r="AH88" s="50"/>
      <c r="AI88" s="50"/>
      <c r="AJ88" s="60"/>
      <c r="AK88" s="60"/>
      <c r="AL88" s="60"/>
      <c r="AM88" s="60"/>
    </row>
    <row r="89" spans="1:39">
      <c r="A89" s="41"/>
      <c r="B89" s="41"/>
      <c r="C89" s="41"/>
      <c r="D89" s="41"/>
      <c r="E89" s="41"/>
      <c r="F89" s="41"/>
      <c r="G89" s="61"/>
      <c r="H89" s="61"/>
      <c r="I89" s="61"/>
      <c r="J89" s="61"/>
      <c r="K89" s="61"/>
      <c r="L89" s="61"/>
      <c r="M89" s="61"/>
      <c r="N89" s="61"/>
      <c r="O89" s="50"/>
      <c r="P89" s="50"/>
      <c r="Q89" s="50"/>
      <c r="R89" s="50"/>
      <c r="S89" s="50"/>
      <c r="T89" s="50"/>
      <c r="U89" s="50"/>
      <c r="V89" s="50"/>
      <c r="W89" s="50"/>
      <c r="X89" s="50"/>
      <c r="Y89" s="50"/>
      <c r="Z89" s="50"/>
      <c r="AA89" s="50"/>
      <c r="AB89" s="50"/>
      <c r="AC89" s="50"/>
      <c r="AD89" s="50"/>
      <c r="AE89" s="50"/>
      <c r="AF89" s="50"/>
      <c r="AG89" s="50"/>
      <c r="AH89" s="50"/>
      <c r="AI89" s="50"/>
      <c r="AJ89" s="60"/>
      <c r="AK89" s="60"/>
      <c r="AL89" s="60"/>
      <c r="AM89" s="60"/>
    </row>
    <row r="90" spans="1:39">
      <c r="A90" s="41"/>
      <c r="B90" s="41"/>
      <c r="C90" s="41"/>
      <c r="D90" s="41"/>
      <c r="E90" s="41"/>
      <c r="F90" s="65"/>
      <c r="G90" s="66"/>
      <c r="H90" s="66"/>
      <c r="I90" s="66"/>
      <c r="J90" s="66"/>
      <c r="K90" s="66"/>
      <c r="L90" s="66"/>
      <c r="M90" s="66"/>
      <c r="N90" s="66"/>
      <c r="O90" s="42"/>
      <c r="P90" s="50"/>
      <c r="Q90" s="50"/>
      <c r="R90" s="50"/>
      <c r="S90" s="50"/>
      <c r="T90" s="50"/>
      <c r="U90" s="50"/>
      <c r="V90" s="50"/>
      <c r="W90" s="50"/>
      <c r="X90" s="50"/>
      <c r="Y90" s="50"/>
      <c r="Z90" s="50"/>
      <c r="AA90" s="50"/>
      <c r="AB90" s="50"/>
      <c r="AC90" s="50"/>
      <c r="AD90" s="50"/>
      <c r="AE90" s="50"/>
      <c r="AF90" s="50"/>
      <c r="AG90" s="50"/>
      <c r="AH90" s="50"/>
      <c r="AI90" s="50"/>
      <c r="AJ90" s="60"/>
      <c r="AK90" s="60"/>
      <c r="AL90" s="60"/>
      <c r="AM90" s="60"/>
    </row>
    <row r="91" spans="1:39">
      <c r="A91" s="41"/>
      <c r="B91" s="41"/>
      <c r="C91" s="41"/>
      <c r="D91" s="41"/>
      <c r="E91" s="41"/>
      <c r="F91" s="41"/>
      <c r="G91" s="61"/>
      <c r="H91" s="61"/>
      <c r="I91" s="61"/>
      <c r="J91" s="61"/>
      <c r="K91" s="61"/>
      <c r="L91" s="61"/>
      <c r="M91" s="61"/>
      <c r="N91" s="61"/>
      <c r="O91" s="50"/>
      <c r="P91" s="50"/>
      <c r="Q91" s="50"/>
      <c r="R91" s="50"/>
      <c r="S91" s="50"/>
      <c r="T91" s="50"/>
      <c r="U91" s="50"/>
      <c r="V91" s="50"/>
      <c r="W91" s="50"/>
      <c r="X91" s="50"/>
      <c r="Y91" s="50"/>
      <c r="Z91" s="50"/>
      <c r="AA91" s="50"/>
      <c r="AB91" s="50"/>
      <c r="AC91" s="50"/>
      <c r="AD91" s="50"/>
      <c r="AE91" s="50"/>
      <c r="AF91" s="50"/>
      <c r="AG91" s="50"/>
      <c r="AH91" s="50"/>
      <c r="AI91" s="50"/>
      <c r="AJ91" s="60"/>
      <c r="AK91" s="60"/>
      <c r="AL91" s="60"/>
      <c r="AM91" s="60"/>
    </row>
    <row r="92" spans="1:39" ht="15">
      <c r="A92" s="193" t="s">
        <v>290</v>
      </c>
      <c r="B92" s="193"/>
      <c r="C92" s="193"/>
      <c r="D92" s="193"/>
      <c r="E92" s="193"/>
      <c r="F92" s="194" t="s">
        <v>291</v>
      </c>
      <c r="G92" s="61"/>
      <c r="H92" s="61"/>
      <c r="I92" s="61"/>
      <c r="J92" s="61"/>
      <c r="K92" s="61"/>
      <c r="L92" s="61"/>
      <c r="M92" s="61"/>
      <c r="N92" s="61"/>
      <c r="O92" s="50"/>
      <c r="P92" s="50"/>
      <c r="Q92" s="50"/>
      <c r="R92" s="50"/>
      <c r="S92" s="50"/>
      <c r="T92" s="50"/>
      <c r="U92" s="50"/>
      <c r="V92" s="50"/>
      <c r="W92" s="50"/>
      <c r="X92" s="50"/>
      <c r="Y92" s="50"/>
      <c r="Z92" s="50"/>
      <c r="AA92" s="50"/>
      <c r="AB92" s="50"/>
      <c r="AC92" s="50"/>
      <c r="AD92" s="50"/>
      <c r="AE92" s="50"/>
      <c r="AF92" s="50"/>
      <c r="AG92" s="50"/>
      <c r="AH92" s="50"/>
      <c r="AI92" s="50"/>
      <c r="AJ92" s="60"/>
      <c r="AK92" s="60"/>
      <c r="AL92" s="60"/>
      <c r="AM92" s="60"/>
    </row>
    <row r="93" spans="1:39">
      <c r="A93" s="195" t="s">
        <v>289</v>
      </c>
      <c r="B93" s="195"/>
      <c r="C93" s="195"/>
      <c r="D93" s="195"/>
      <c r="E93" s="195"/>
      <c r="F93" s="196" t="str">
        <f ca="1">'Cost Inputs'!G1</f>
        <v>OK</v>
      </c>
      <c r="G93" s="61"/>
      <c r="H93" s="61"/>
      <c r="I93" s="61"/>
      <c r="J93" s="61"/>
      <c r="K93" s="61"/>
      <c r="L93" s="61"/>
      <c r="M93" s="61"/>
      <c r="N93" s="61"/>
      <c r="O93" s="50"/>
      <c r="P93" s="50"/>
      <c r="Q93" s="50"/>
      <c r="R93" s="50"/>
      <c r="S93" s="50"/>
      <c r="T93" s="50"/>
      <c r="U93" s="50"/>
      <c r="V93" s="50"/>
      <c r="W93" s="50"/>
      <c r="X93" s="50"/>
      <c r="Y93" s="50"/>
      <c r="Z93" s="50"/>
      <c r="AA93" s="50"/>
      <c r="AB93" s="50"/>
      <c r="AC93" s="50"/>
      <c r="AD93" s="50"/>
      <c r="AE93" s="50"/>
      <c r="AF93" s="50"/>
      <c r="AG93" s="50"/>
      <c r="AH93" s="50"/>
      <c r="AI93" s="50"/>
      <c r="AJ93" s="60"/>
      <c r="AK93" s="60"/>
      <c r="AL93" s="60"/>
      <c r="AM93" s="60"/>
    </row>
    <row r="94" spans="1:39">
      <c r="A94" s="195" t="s">
        <v>145</v>
      </c>
      <c r="B94" s="195"/>
      <c r="C94" s="195"/>
      <c r="D94" s="195"/>
      <c r="E94" s="195"/>
      <c r="F94" s="196" t="str">
        <f ca="1">'Calculations Alt'!G1</f>
        <v>OK</v>
      </c>
      <c r="G94" s="61"/>
      <c r="H94" s="61"/>
      <c r="I94" s="61"/>
      <c r="J94" s="61"/>
      <c r="K94" s="61"/>
      <c r="L94" s="61"/>
      <c r="M94" s="61"/>
      <c r="N94" s="61"/>
      <c r="O94" s="50"/>
      <c r="P94" s="50"/>
      <c r="Q94" s="50"/>
      <c r="R94" s="50"/>
      <c r="S94" s="50"/>
      <c r="T94" s="50"/>
      <c r="U94" s="50"/>
      <c r="V94" s="50"/>
      <c r="W94" s="50"/>
      <c r="X94" s="50"/>
      <c r="Y94" s="50"/>
      <c r="Z94" s="50"/>
      <c r="AA94" s="50"/>
      <c r="AB94" s="50"/>
      <c r="AC94" s="50"/>
      <c r="AD94" s="50"/>
      <c r="AE94" s="50"/>
      <c r="AF94" s="50"/>
      <c r="AG94" s="50"/>
      <c r="AH94" s="50"/>
      <c r="AI94" s="50"/>
      <c r="AJ94" s="60"/>
      <c r="AK94" s="60"/>
      <c r="AL94" s="60"/>
      <c r="AM94" s="60"/>
    </row>
    <row r="95" spans="1:39" s="26" customFormat="1">
      <c r="A95" s="195" t="s">
        <v>395</v>
      </c>
      <c r="B95" s="195"/>
      <c r="C95" s="195"/>
      <c r="D95" s="195"/>
      <c r="E95" s="195"/>
      <c r="F95" s="196" t="str">
        <f>IFERROR(IF(MATCH("ERROR",'Impact Inputs'!A6:A155,0)&gt;0,"ERROR"),"OK")</f>
        <v>OK</v>
      </c>
      <c r="G95" s="61"/>
      <c r="H95" s="61"/>
      <c r="I95" s="61"/>
      <c r="J95" s="61"/>
      <c r="K95" s="61"/>
      <c r="L95" s="61"/>
      <c r="M95" s="61"/>
      <c r="N95" s="61"/>
      <c r="O95" s="50"/>
      <c r="P95" s="42"/>
      <c r="Q95" s="42"/>
      <c r="R95" s="42"/>
      <c r="S95" s="42"/>
      <c r="T95" s="42"/>
      <c r="U95" s="42"/>
      <c r="V95" s="42"/>
      <c r="W95" s="42"/>
      <c r="X95" s="42"/>
      <c r="Y95" s="42"/>
      <c r="Z95" s="42"/>
      <c r="AA95" s="42"/>
      <c r="AB95" s="42"/>
      <c r="AC95" s="42"/>
      <c r="AD95" s="42"/>
      <c r="AE95" s="42"/>
      <c r="AF95" s="42"/>
      <c r="AG95" s="42"/>
      <c r="AH95" s="42"/>
      <c r="AI95" s="42"/>
      <c r="AJ95" s="43"/>
      <c r="AK95" s="43"/>
      <c r="AL95" s="43"/>
      <c r="AM95" s="43"/>
    </row>
    <row r="96" spans="1:39" s="26" customFormat="1">
      <c r="A96" s="195" t="s">
        <v>292</v>
      </c>
      <c r="B96" s="195"/>
      <c r="C96" s="195"/>
      <c r="D96" s="195"/>
      <c r="E96" s="195"/>
      <c r="F96" s="196" t="str">
        <f ca="1">IF(AND(F93="OK",F94="OK",F95="OK"),"OK","ERROR")</f>
        <v>OK</v>
      </c>
      <c r="G96" s="69"/>
      <c r="H96" s="69"/>
      <c r="I96" s="69"/>
      <c r="J96" s="69"/>
      <c r="K96" s="69"/>
      <c r="L96" s="69"/>
      <c r="M96" s="69"/>
      <c r="N96" s="69"/>
      <c r="O96" s="50"/>
      <c r="P96" s="42"/>
      <c r="Q96" s="42"/>
      <c r="R96" s="42"/>
      <c r="S96" s="42"/>
      <c r="T96" s="42"/>
      <c r="U96" s="42"/>
      <c r="V96" s="42"/>
      <c r="W96" s="42"/>
      <c r="X96" s="42"/>
      <c r="Y96" s="42"/>
      <c r="Z96" s="42"/>
      <c r="AA96" s="42"/>
      <c r="AB96" s="42"/>
      <c r="AC96" s="42"/>
      <c r="AD96" s="42"/>
      <c r="AE96" s="42"/>
      <c r="AF96" s="42"/>
      <c r="AG96" s="42"/>
      <c r="AH96" s="42"/>
      <c r="AI96" s="42"/>
      <c r="AJ96" s="43"/>
      <c r="AK96" s="43"/>
      <c r="AL96" s="43"/>
      <c r="AM96" s="43"/>
    </row>
    <row r="97" spans="1:39" s="26" customFormat="1">
      <c r="A97" s="59"/>
      <c r="B97" s="59"/>
      <c r="C97" s="59"/>
      <c r="D97" s="59"/>
      <c r="E97" s="59"/>
      <c r="F97" s="59"/>
      <c r="G97" s="92"/>
      <c r="H97" s="92"/>
      <c r="I97" s="92"/>
      <c r="J97" s="92"/>
      <c r="K97" s="92"/>
      <c r="L97" s="92"/>
      <c r="M97" s="92"/>
      <c r="N97" s="92"/>
      <c r="O97" s="50"/>
      <c r="P97" s="42"/>
      <c r="Q97" s="42"/>
      <c r="R97" s="42"/>
      <c r="S97" s="42"/>
      <c r="T97" s="42"/>
      <c r="U97" s="42"/>
      <c r="V97" s="42"/>
      <c r="W97" s="42"/>
      <c r="X97" s="42"/>
      <c r="Y97" s="42"/>
      <c r="Z97" s="42"/>
      <c r="AA97" s="42"/>
      <c r="AB97" s="42"/>
      <c r="AC97" s="42"/>
      <c r="AD97" s="42"/>
      <c r="AE97" s="42"/>
      <c r="AF97" s="42"/>
      <c r="AG97" s="42"/>
      <c r="AH97" s="42"/>
      <c r="AI97" s="42"/>
      <c r="AJ97" s="43"/>
      <c r="AK97" s="43"/>
      <c r="AL97" s="43"/>
      <c r="AM97" s="43"/>
    </row>
    <row r="98" spans="1:39" s="93" customFormat="1">
      <c r="A98" s="59"/>
      <c r="B98" s="59"/>
      <c r="C98" s="59"/>
      <c r="D98" s="59"/>
      <c r="E98" s="59"/>
      <c r="F98" s="59"/>
      <c r="G98" s="59"/>
      <c r="H98" s="59"/>
      <c r="I98" s="59"/>
      <c r="J98" s="59"/>
      <c r="K98" s="59"/>
      <c r="L98" s="59"/>
      <c r="M98" s="59"/>
      <c r="N98" s="59"/>
      <c r="O98" s="53"/>
      <c r="P98" s="55"/>
      <c r="Q98" s="55"/>
      <c r="R98" s="55"/>
      <c r="S98" s="55"/>
      <c r="T98" s="55"/>
      <c r="U98" s="55"/>
      <c r="V98" s="55"/>
      <c r="W98" s="55"/>
      <c r="X98" s="55"/>
      <c r="Y98" s="55"/>
      <c r="Z98" s="55"/>
      <c r="AA98" s="55"/>
      <c r="AB98" s="55"/>
      <c r="AC98" s="55"/>
      <c r="AD98" s="55"/>
      <c r="AE98" s="55"/>
      <c r="AF98" s="55"/>
      <c r="AG98" s="55"/>
      <c r="AH98" s="55"/>
      <c r="AI98" s="55"/>
      <c r="AJ98" s="56"/>
      <c r="AK98" s="56"/>
      <c r="AL98" s="56"/>
      <c r="AM98" s="56"/>
    </row>
    <row r="99" spans="1:39">
      <c r="A99" s="67"/>
      <c r="B99" s="67"/>
      <c r="C99" s="67"/>
      <c r="D99" s="67"/>
      <c r="E99" s="67"/>
      <c r="F99" s="67"/>
      <c r="G99" s="67"/>
      <c r="H99" s="67"/>
      <c r="I99" s="67"/>
      <c r="J99" s="67"/>
      <c r="K99" s="67"/>
      <c r="L99" s="67"/>
      <c r="M99" s="67"/>
      <c r="N99" s="67"/>
      <c r="O99" s="50"/>
      <c r="P99" s="50"/>
      <c r="Q99" s="50"/>
      <c r="R99" s="50"/>
      <c r="S99" s="50"/>
      <c r="T99" s="50"/>
      <c r="U99" s="50"/>
      <c r="V99" s="50"/>
      <c r="W99" s="50"/>
      <c r="X99" s="50"/>
      <c r="Y99" s="50"/>
      <c r="Z99" s="50"/>
      <c r="AA99" s="50"/>
      <c r="AB99" s="50"/>
      <c r="AC99" s="50"/>
      <c r="AD99" s="50"/>
      <c r="AE99" s="50"/>
      <c r="AF99" s="50"/>
      <c r="AG99" s="50"/>
      <c r="AH99" s="50"/>
      <c r="AI99" s="50"/>
      <c r="AJ99" s="60"/>
      <c r="AK99" s="60"/>
      <c r="AL99" s="60"/>
      <c r="AM99" s="60"/>
    </row>
    <row r="100" spans="1:39">
      <c r="A100" s="67"/>
      <c r="B100" s="67"/>
      <c r="C100" s="67"/>
      <c r="D100" s="67"/>
      <c r="E100" s="67"/>
      <c r="F100" s="67"/>
      <c r="G100" s="67"/>
      <c r="H100" s="67"/>
      <c r="I100" s="67"/>
      <c r="J100" s="67"/>
      <c r="K100" s="67"/>
      <c r="L100" s="67"/>
      <c r="M100" s="67"/>
      <c r="N100" s="67"/>
      <c r="O100" s="50"/>
      <c r="P100" s="50"/>
      <c r="Q100" s="50"/>
      <c r="R100" s="50"/>
      <c r="S100" s="50"/>
      <c r="T100" s="50"/>
      <c r="U100" s="50"/>
      <c r="V100" s="50"/>
      <c r="W100" s="50"/>
      <c r="X100" s="50"/>
      <c r="Y100" s="50"/>
      <c r="Z100" s="50"/>
      <c r="AA100" s="50"/>
      <c r="AB100" s="50"/>
      <c r="AC100" s="50"/>
      <c r="AD100" s="50"/>
      <c r="AE100" s="50"/>
      <c r="AF100" s="50"/>
      <c r="AG100" s="50"/>
      <c r="AH100" s="50"/>
      <c r="AI100" s="50"/>
      <c r="AJ100" s="60"/>
      <c r="AK100" s="60"/>
      <c r="AL100" s="60"/>
      <c r="AM100" s="60"/>
    </row>
    <row r="101" spans="1:39">
      <c r="A101" s="67"/>
      <c r="B101" s="67"/>
      <c r="C101" s="67"/>
      <c r="D101" s="67"/>
      <c r="E101" s="67"/>
      <c r="F101" s="67"/>
      <c r="G101" s="67"/>
      <c r="H101" s="67"/>
      <c r="I101" s="67"/>
      <c r="J101" s="67"/>
      <c r="K101" s="67"/>
      <c r="L101" s="67"/>
      <c r="M101" s="67"/>
      <c r="N101" s="67"/>
      <c r="O101" s="50"/>
      <c r="P101" s="50"/>
      <c r="Q101" s="50"/>
      <c r="R101" s="50"/>
      <c r="S101" s="50"/>
      <c r="T101" s="50"/>
      <c r="U101" s="50"/>
      <c r="V101" s="50"/>
      <c r="W101" s="50"/>
      <c r="X101" s="50"/>
      <c r="Y101" s="50"/>
      <c r="Z101" s="50"/>
      <c r="AA101" s="50"/>
      <c r="AB101" s="50"/>
      <c r="AC101" s="50"/>
      <c r="AD101" s="50"/>
      <c r="AE101" s="50"/>
      <c r="AF101" s="50"/>
      <c r="AG101" s="50"/>
      <c r="AH101" s="50"/>
      <c r="AI101" s="50"/>
      <c r="AJ101" s="60"/>
      <c r="AK101" s="60"/>
      <c r="AL101" s="60"/>
      <c r="AM101" s="60"/>
    </row>
    <row r="103" spans="1:39">
      <c r="P103" s="112"/>
    </row>
  </sheetData>
  <sheetProtection sheet="1" insertHyperlinks="0"/>
  <protectedRanges>
    <protectedRange sqref="P16:T31" name="Range1"/>
    <protectedRange sqref="Y11:Y12" name="User_Input_Primary"/>
  </protectedRanges>
  <mergeCells count="8">
    <mergeCell ref="J8:K8"/>
    <mergeCell ref="Y11:AA11"/>
    <mergeCell ref="Y12:AA12"/>
    <mergeCell ref="J34:N34"/>
    <mergeCell ref="J25:N25"/>
    <mergeCell ref="J14:N14"/>
    <mergeCell ref="P15:AA15"/>
    <mergeCell ref="P16:AA31"/>
  </mergeCells>
  <conditionalFormatting sqref="A1:E1">
    <cfRule type="expression" dxfId="12" priority="33">
      <formula>ErrorFlag</formula>
    </cfRule>
  </conditionalFormatting>
  <conditionalFormatting sqref="F95">
    <cfRule type="containsText" dxfId="11" priority="25" operator="containsText" text="ERROR">
      <formula>NOT(ISERROR(SEARCH("ERROR",F95)))</formula>
    </cfRule>
    <cfRule type="containsText" dxfId="10" priority="26" operator="containsText" text="OK">
      <formula>NOT(ISERROR(SEARCH("OK",F95)))</formula>
    </cfRule>
  </conditionalFormatting>
  <conditionalFormatting sqref="F96">
    <cfRule type="containsText" dxfId="9" priority="23" operator="containsText" text="ERROR">
      <formula>NOT(ISERROR(SEARCH("ERROR",F96)))</formula>
    </cfRule>
    <cfRule type="containsText" dxfId="8" priority="24" operator="containsText" text="OK">
      <formula>NOT(ISERROR(SEARCH("OK",F96)))</formula>
    </cfRule>
  </conditionalFormatting>
  <conditionalFormatting sqref="I5:I6">
    <cfRule type="containsText" dxfId="7" priority="27" operator="containsText" text="ERROR">
      <formula>NOT(ISERROR(SEARCH("ERROR",I5)))</formula>
    </cfRule>
    <cfRule type="containsText" dxfId="6" priority="28" operator="containsText" text="OK">
      <formula>NOT(ISERROR(SEARCH("OK",I5)))</formula>
    </cfRule>
  </conditionalFormatting>
  <conditionalFormatting sqref="F93:F94">
    <cfRule type="containsText" dxfId="5" priority="21" operator="containsText" text="ERROR">
      <formula>NOT(ISERROR(SEARCH("ERROR",F93)))</formula>
    </cfRule>
    <cfRule type="containsText" dxfId="4" priority="22" operator="containsText" text="OK">
      <formula>NOT(ISERROR(SEARCH("OK",F93)))</formula>
    </cfRule>
  </conditionalFormatting>
  <conditionalFormatting sqref="B36:E85">
    <cfRule type="cellIs" dxfId="3" priority="8" operator="equal">
      <formula>"High"</formula>
    </cfRule>
    <cfRule type="cellIs" dxfId="2" priority="9" operator="equal">
      <formula>"Medium"</formula>
    </cfRule>
  </conditionalFormatting>
  <conditionalFormatting sqref="B36:E85">
    <cfRule type="cellIs" dxfId="1" priority="7" operator="equal">
      <formula>"Low"</formula>
    </cfRule>
  </conditionalFormatting>
  <printOptions horizontalCentered="1" verticalCentered="1"/>
  <pageMargins left="0.31496062992125984" right="0.19685039370078741" top="0.19685039370078741" bottom="0.19685039370078741" header="0.31496062992125984" footer="0.31496062992125984"/>
  <pageSetup paperSize="9" scale="42" orientation="landscape" r:id="rId1"/>
  <headerFooter scaleWithDoc="0">
    <oddFooter>&amp;L&amp;8Printed: &amp;D  &amp;T&amp;R&amp;8Page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C000"/>
  </sheetPr>
  <dimension ref="A1:A2"/>
  <sheetViews>
    <sheetView workbookViewId="0">
      <selection activeCell="A5" sqref="A5"/>
    </sheetView>
  </sheetViews>
  <sheetFormatPr defaultRowHeight="14.25"/>
  <sheetData>
    <row r="1" spans="1:1" ht="30">
      <c r="A1" s="8" t="s">
        <v>713</v>
      </c>
    </row>
    <row r="2" spans="1:1">
      <c r="A2" t="s">
        <v>854</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C000"/>
    <pageSetUpPr fitToPage="1"/>
  </sheetPr>
  <dimension ref="A1:O158"/>
  <sheetViews>
    <sheetView zoomScaleNormal="100" workbookViewId="0">
      <pane ySplit="8820" topLeftCell="A19"/>
      <selection activeCell="B5" sqref="B5"/>
      <selection pane="bottomLeft" activeCell="L21" sqref="L21"/>
    </sheetView>
  </sheetViews>
  <sheetFormatPr defaultColWidth="8.625" defaultRowHeight="12.75"/>
  <cols>
    <col min="1" max="1" width="9.625" style="222" customWidth="1"/>
    <col min="2" max="2" width="28.375" style="222" customWidth="1"/>
    <col min="3" max="3" width="32.125" style="222" customWidth="1"/>
    <col min="4" max="4" width="17.5" style="222" customWidth="1"/>
    <col min="5" max="5" width="19.625" style="222" customWidth="1"/>
    <col min="6" max="6" width="13.875" style="222" customWidth="1"/>
    <col min="7" max="7" width="67.125" style="222" customWidth="1"/>
    <col min="8" max="8" width="11.625" style="222" customWidth="1"/>
    <col min="9" max="16384" width="8.625" style="222"/>
  </cols>
  <sheetData>
    <row r="1" spans="1:15" ht="30">
      <c r="A1" s="365" t="s">
        <v>874</v>
      </c>
      <c r="J1" s="369"/>
    </row>
    <row r="2" spans="1:15" ht="30">
      <c r="B2" s="365"/>
      <c r="J2" s="369"/>
    </row>
    <row r="3" spans="1:15" ht="20.25">
      <c r="A3" s="383" t="s">
        <v>899</v>
      </c>
      <c r="B3" s="366"/>
      <c r="E3" s="366"/>
      <c r="J3" s="369"/>
    </row>
    <row r="4" spans="1:15" ht="50.1" customHeight="1">
      <c r="A4" s="475" t="s">
        <v>876</v>
      </c>
      <c r="B4" s="473" t="s">
        <v>871</v>
      </c>
      <c r="C4" s="473" t="s">
        <v>873</v>
      </c>
      <c r="D4" s="473" t="s">
        <v>872</v>
      </c>
      <c r="E4" s="473" t="s">
        <v>518</v>
      </c>
      <c r="F4" s="473" t="s">
        <v>877</v>
      </c>
      <c r="G4" s="473" t="s">
        <v>890</v>
      </c>
      <c r="H4" s="473" t="s">
        <v>855</v>
      </c>
    </row>
    <row r="5" spans="1:15" ht="50.1" customHeight="1">
      <c r="A5" s="474" t="s">
        <v>134</v>
      </c>
      <c r="B5" s="476"/>
      <c r="C5" s="476"/>
      <c r="D5" s="476"/>
      <c r="E5" s="476"/>
      <c r="F5" s="477"/>
      <c r="G5" s="476"/>
      <c r="H5" s="477"/>
    </row>
    <row r="6" spans="1:15" ht="50.1" customHeight="1">
      <c r="A6" s="474" t="s">
        <v>135</v>
      </c>
      <c r="B6" s="478"/>
      <c r="C6" s="478"/>
      <c r="D6" s="478"/>
      <c r="E6" s="478"/>
      <c r="F6" s="479"/>
      <c r="G6" s="478"/>
      <c r="H6" s="479"/>
    </row>
    <row r="7" spans="1:15" ht="50.1" customHeight="1">
      <c r="A7" s="474" t="s">
        <v>136</v>
      </c>
      <c r="B7" s="478"/>
      <c r="C7" s="478"/>
      <c r="D7" s="478"/>
      <c r="E7" s="478"/>
      <c r="F7" s="479"/>
      <c r="G7" s="478"/>
      <c r="H7" s="479"/>
    </row>
    <row r="8" spans="1:15" ht="50.1" customHeight="1">
      <c r="A8" s="474" t="s">
        <v>137</v>
      </c>
      <c r="B8" s="478"/>
      <c r="C8" s="478"/>
      <c r="D8" s="478"/>
      <c r="E8" s="478"/>
      <c r="F8" s="479"/>
      <c r="G8" s="478"/>
      <c r="H8" s="479"/>
    </row>
    <row r="9" spans="1:15" ht="50.1" customHeight="1">
      <c r="A9" s="474" t="s">
        <v>138</v>
      </c>
      <c r="B9" s="478"/>
      <c r="C9" s="478"/>
      <c r="D9" s="478"/>
      <c r="E9" s="478"/>
      <c r="F9" s="479"/>
      <c r="G9" s="478"/>
      <c r="H9" s="479"/>
    </row>
    <row r="10" spans="1:15" ht="50.1" customHeight="1">
      <c r="A10" s="474" t="s">
        <v>139</v>
      </c>
      <c r="B10" s="478"/>
      <c r="C10" s="478"/>
      <c r="D10" s="478"/>
      <c r="E10" s="478"/>
      <c r="F10" s="479"/>
      <c r="G10" s="478"/>
      <c r="H10" s="479"/>
    </row>
    <row r="11" spans="1:15" ht="50.1" customHeight="1">
      <c r="A11" s="474" t="s">
        <v>140</v>
      </c>
      <c r="B11" s="480"/>
      <c r="C11" s="480"/>
      <c r="D11" s="481"/>
      <c r="E11" s="481"/>
      <c r="F11" s="481"/>
      <c r="G11" s="480"/>
      <c r="H11" s="481"/>
    </row>
    <row r="12" spans="1:15">
      <c r="A12" s="391"/>
      <c r="B12" s="387"/>
      <c r="C12" s="385"/>
      <c r="D12" s="384"/>
      <c r="E12" s="384"/>
      <c r="F12" s="384"/>
      <c r="G12" s="384"/>
      <c r="H12" s="386"/>
      <c r="M12" s="373"/>
      <c r="N12" s="373"/>
      <c r="O12" s="373"/>
    </row>
    <row r="13" spans="1:15">
      <c r="A13" s="462"/>
      <c r="B13" s="376"/>
      <c r="C13" s="385"/>
      <c r="D13" s="384"/>
      <c r="E13" s="384"/>
      <c r="F13" s="384"/>
      <c r="G13" s="384"/>
      <c r="H13" s="386"/>
      <c r="M13" s="373"/>
      <c r="N13" s="373"/>
      <c r="O13" s="373"/>
    </row>
    <row r="14" spans="1:15">
      <c r="A14" s="462"/>
      <c r="B14" s="376"/>
      <c r="C14" s="385"/>
      <c r="D14" s="384"/>
      <c r="E14" s="384"/>
      <c r="F14" s="384"/>
      <c r="G14" s="384"/>
      <c r="H14" s="386"/>
      <c r="M14" s="373"/>
      <c r="N14" s="373"/>
      <c r="O14" s="373"/>
    </row>
    <row r="15" spans="1:15">
      <c r="A15" s="462"/>
      <c r="B15" s="376"/>
      <c r="C15" s="385"/>
      <c r="D15" s="384"/>
      <c r="E15" s="384"/>
      <c r="F15" s="384"/>
      <c r="G15" s="384"/>
      <c r="H15" s="386"/>
      <c r="M15" s="373"/>
      <c r="N15" s="373"/>
      <c r="O15" s="373"/>
    </row>
    <row r="16" spans="1:15">
      <c r="A16" s="462"/>
      <c r="B16" s="376"/>
      <c r="C16" s="385"/>
      <c r="D16" s="384"/>
      <c r="E16" s="384"/>
      <c r="F16" s="384"/>
      <c r="G16" s="384"/>
      <c r="H16" s="386"/>
      <c r="M16" s="373"/>
      <c r="N16" s="373"/>
      <c r="O16" s="373"/>
    </row>
    <row r="17" spans="1:15" s="468" customFormat="1">
      <c r="A17" s="463"/>
      <c r="B17" s="464"/>
      <c r="C17" s="465"/>
      <c r="D17" s="466"/>
      <c r="E17" s="466"/>
      <c r="F17" s="466"/>
      <c r="G17" s="466"/>
      <c r="H17" s="467"/>
      <c r="M17" s="469"/>
      <c r="N17" s="469"/>
      <c r="O17" s="469"/>
    </row>
    <row r="18" spans="1:15" ht="15.75" customHeight="1">
      <c r="A18" s="462"/>
      <c r="B18" s="376"/>
      <c r="C18" s="385"/>
      <c r="D18" s="384"/>
      <c r="E18" s="384"/>
      <c r="F18" s="384"/>
      <c r="G18" s="384"/>
      <c r="H18" s="386"/>
      <c r="M18" s="373"/>
      <c r="N18" s="373"/>
      <c r="O18" s="373"/>
    </row>
    <row r="19" spans="1:15" ht="25.5" customHeight="1">
      <c r="A19" s="472" t="s">
        <v>875</v>
      </c>
      <c r="B19" s="376"/>
      <c r="C19" s="385"/>
      <c r="D19" s="384"/>
      <c r="E19" s="384"/>
      <c r="F19" s="384"/>
      <c r="G19" s="384"/>
      <c r="H19" s="386"/>
      <c r="M19" s="373"/>
      <c r="N19" s="373"/>
      <c r="O19" s="373"/>
    </row>
    <row r="20" spans="1:15" ht="30">
      <c r="A20" s="472" t="s">
        <v>900</v>
      </c>
      <c r="B20" s="365"/>
      <c r="J20" s="369"/>
      <c r="M20" s="388"/>
      <c r="N20" s="373"/>
      <c r="O20" s="373"/>
    </row>
    <row r="21" spans="1:15" ht="39" customHeight="1">
      <c r="A21" s="489" t="s">
        <v>901</v>
      </c>
      <c r="B21" s="366"/>
    </row>
    <row r="22" spans="1:15" ht="40.5" customHeight="1">
      <c r="A22" s="470" t="s">
        <v>715</v>
      </c>
      <c r="B22" s="473" t="s">
        <v>871</v>
      </c>
      <c r="C22" s="473" t="s">
        <v>873</v>
      </c>
      <c r="D22" s="473" t="s">
        <v>872</v>
      </c>
      <c r="E22" s="473" t="s">
        <v>518</v>
      </c>
      <c r="F22" s="473" t="s">
        <v>877</v>
      </c>
      <c r="G22" s="473" t="s">
        <v>890</v>
      </c>
      <c r="H22" s="473" t="s">
        <v>855</v>
      </c>
    </row>
    <row r="23" spans="1:15" ht="222.75" customHeight="1">
      <c r="A23" s="496" t="s">
        <v>902</v>
      </c>
      <c r="B23" s="492" t="s">
        <v>895</v>
      </c>
      <c r="C23" s="492" t="s">
        <v>894</v>
      </c>
      <c r="D23" s="493" t="s">
        <v>878</v>
      </c>
      <c r="E23" s="494" t="s">
        <v>891</v>
      </c>
      <c r="F23" s="471" t="s">
        <v>893</v>
      </c>
      <c r="G23" s="493" t="s">
        <v>892</v>
      </c>
      <c r="H23" s="495" t="s">
        <v>856</v>
      </c>
    </row>
    <row r="24" spans="1:15" s="456" customFormat="1" ht="51">
      <c r="A24" s="457" t="s">
        <v>896</v>
      </c>
      <c r="B24" s="490" t="s">
        <v>898</v>
      </c>
      <c r="C24" s="490" t="s">
        <v>898</v>
      </c>
      <c r="D24" s="491" t="s">
        <v>897</v>
      </c>
      <c r="E24" s="490" t="s">
        <v>898</v>
      </c>
      <c r="F24" s="490" t="s">
        <v>898</v>
      </c>
      <c r="G24" s="491" t="s">
        <v>727</v>
      </c>
      <c r="H24" s="490" t="s">
        <v>898</v>
      </c>
    </row>
    <row r="25" spans="1:15">
      <c r="A25" s="372" t="str">
        <f ca="1">'Outputs Summary'!A36</f>
        <v>Impact 1</v>
      </c>
      <c r="B25" s="372" t="str">
        <f ca="1">'Outputs Summary'!F36</f>
        <v>Average increase in cash settled cases</v>
      </c>
      <c r="C25" s="377">
        <f ca="1">'Outputs Summary'!D36</f>
        <v>0</v>
      </c>
      <c r="D25" s="370">
        <f ca="1">IF(OFFSET('Impact Inputs'!$C$7,3*(ROW($A55)-ROW($A$55)),0)="INCLUDED",OFFSET('Impact Inputs'!$K$6,3*(ROW($A55)-ROW($A$55)),0),"")</f>
        <v>0</v>
      </c>
      <c r="E25" s="392" t="str">
        <f ca="1">'Outputs Summary'!E36</f>
        <v>Income &amp; consumption</v>
      </c>
      <c r="F25" s="377">
        <f ca="1">'Outputs Summary'!I36</f>
        <v>31.388930873258555</v>
      </c>
      <c r="G25" s="393"/>
      <c r="H25" s="377" t="str">
        <f ca="1">'Outputs Summary'!B36</f>
        <v>High</v>
      </c>
    </row>
    <row r="26" spans="1:15">
      <c r="A26" s="372" t="str">
        <f ca="1">'Outputs Summary'!A37</f>
        <v>Impact 2</v>
      </c>
      <c r="B26" s="372" t="str">
        <f ca="1">'Outputs Summary'!F37</f>
        <v>1 hour citizen compliance burden - Cost of an individual's time</v>
      </c>
      <c r="C26" s="377">
        <f ca="1">'Outputs Summary'!D37</f>
        <v>0</v>
      </c>
      <c r="D26" s="370">
        <f ca="1">IF(OFFSET('Impact Inputs'!$C$7,3*(ROW($A56)-ROW($A$55)),0)="INCLUDED",OFFSET('Impact Inputs'!$K$6,3*(ROW($A56)-ROW($A$55)),0),"")</f>
        <v>0</v>
      </c>
      <c r="E26" s="371" t="str">
        <f ca="1">'Outputs Summary'!E37</f>
        <v>Time use</v>
      </c>
      <c r="F26" s="377">
        <f ca="1">'Outputs Summary'!I37</f>
        <v>0.99484732428679523</v>
      </c>
      <c r="G26" s="394"/>
      <c r="H26" s="377" t="str">
        <f ca="1">'Outputs Summary'!B37</f>
        <v>High</v>
      </c>
    </row>
    <row r="27" spans="1:15">
      <c r="A27" s="372" t="str">
        <f ca="1">'Outputs Summary'!A38</f>
        <v>Impact 3</v>
      </c>
      <c r="B27" s="372" t="str">
        <f ca="1">'Outputs Summary'!F38</f>
        <v>Living in a house in disrepair for every 1 point change (0-4 scale)</v>
      </c>
      <c r="C27" s="377">
        <f ca="1">'Outputs Summary'!D38</f>
        <v>0</v>
      </c>
      <c r="D27" s="370">
        <f ca="1">IF(OFFSET('Impact Inputs'!$C$7,3*(ROW($A57)-ROW($A$55)),0)="INCLUDED",OFFSET('Impact Inputs'!$K$6,3*(ROW($A57)-ROW($A$55)),0),"")</f>
        <v>1.5</v>
      </c>
      <c r="E27" s="371" t="str">
        <f ca="1">'Outputs Summary'!E38</f>
        <v>Housing</v>
      </c>
      <c r="F27" s="377">
        <f ca="1">'Outputs Summary'!I38</f>
        <v>0.22477492713604891</v>
      </c>
      <c r="G27" s="394"/>
      <c r="H27" s="377" t="str">
        <f ca="1">'Outputs Summary'!B38</f>
        <v>Low</v>
      </c>
    </row>
    <row r="28" spans="1:15">
      <c r="A28" s="372" t="str">
        <f ca="1">'Outputs Summary'!A39</f>
        <v>Impact 4</v>
      </c>
      <c r="B28" s="372" t="str">
        <f ca="1">'Outputs Summary'!F39</f>
        <v>Mental health for every 1 point change (improvement) (0-100 scale)</v>
      </c>
      <c r="C28" s="377" t="str">
        <f ca="1">'Outputs Summary'!D39</f>
        <v/>
      </c>
      <c r="D28" s="370" t="str">
        <f ca="1">IF(OFFSET('Impact Inputs'!$C$7,3*(ROW($A58)-ROW($A$55)),0)="INCLUDED",OFFSET('Impact Inputs'!$K$6,3*(ROW($A58)-ROW($A$55)),0),"")</f>
        <v/>
      </c>
      <c r="E28" s="371" t="str">
        <f ca="1">'Outputs Summary'!E39</f>
        <v/>
      </c>
      <c r="F28" s="377">
        <f ca="1">'Outputs Summary'!I39</f>
        <v>0</v>
      </c>
      <c r="G28" s="394"/>
      <c r="H28" s="377" t="str">
        <f ca="1">'Outputs Summary'!B39</f>
        <v/>
      </c>
    </row>
    <row r="29" spans="1:15">
      <c r="A29" s="372" t="str">
        <f ca="1">'Outputs Summary'!A40</f>
        <v>Impact 5</v>
      </c>
      <c r="B29" s="372" t="str">
        <f ca="1">'Outputs Summary'!F40</f>
        <v>Having access to general help for every 1 point change (0-4 scale)</v>
      </c>
      <c r="C29" s="377" t="str">
        <f ca="1">'Outputs Summary'!D40</f>
        <v/>
      </c>
      <c r="D29" s="370" t="str">
        <f ca="1">IF(OFFSET('Impact Inputs'!$C$7,3*(ROW($A59)-ROW($A$55)),0)="INCLUDED",OFFSET('Impact Inputs'!$K$6,3*(ROW($A59)-ROW($A$55)),0),"")</f>
        <v/>
      </c>
      <c r="E29" s="371" t="str">
        <f ca="1">'Outputs Summary'!E40</f>
        <v/>
      </c>
      <c r="F29" s="378">
        <f ca="1">'Outputs Summary'!I40</f>
        <v>0</v>
      </c>
      <c r="G29" s="390"/>
      <c r="H29" s="377" t="str">
        <f ca="1">'Outputs Summary'!B40</f>
        <v/>
      </c>
    </row>
    <row r="30" spans="1:15">
      <c r="A30" s="372" t="str">
        <f ca="1">'Outputs Summary'!A41</f>
        <v>Impact 6</v>
      </c>
      <c r="B30" s="372" t="str">
        <f ca="1">'Outputs Summary'!F41</f>
        <v>Increased access to support and information in an emergency</v>
      </c>
      <c r="C30" s="377" t="str">
        <f ca="1">'Outputs Summary'!D41</f>
        <v/>
      </c>
      <c r="D30" s="370" t="str">
        <f ca="1">IF(OFFSET('Impact Inputs'!$C$7,3*(ROW($A60)-ROW($A$55)),0)="INCLUDED",OFFSET('Impact Inputs'!$K$6,3*(ROW($A60)-ROW($A$55)),0),"")</f>
        <v/>
      </c>
      <c r="E30" s="371" t="str">
        <f ca="1">'Outputs Summary'!E41</f>
        <v/>
      </c>
      <c r="F30" s="378">
        <f ca="1">'Outputs Summary'!I41</f>
        <v>0</v>
      </c>
      <c r="G30" s="390"/>
      <c r="H30" s="377" t="str">
        <f ca="1">'Outputs Summary'!B41</f>
        <v/>
      </c>
    </row>
    <row r="31" spans="1:15">
      <c r="A31" s="372" t="str">
        <f ca="1">'Outputs Summary'!A42</f>
        <v>Impact 7</v>
      </c>
      <c r="B31" s="372" t="str">
        <f ca="1">'Outputs Summary'!F42</f>
        <v>Continued support for Households currently in the service</v>
      </c>
      <c r="C31" s="377" t="str">
        <f ca="1">'Outputs Summary'!D42</f>
        <v/>
      </c>
      <c r="D31" s="370" t="str">
        <f ca="1">IF(OFFSET('Impact Inputs'!$C$7,3*(ROW($A61)-ROW($A$55)),0)="INCLUDED",OFFSET('Impact Inputs'!$K$6,3*(ROW($A61)-ROW($A$55)),0),"")</f>
        <v/>
      </c>
      <c r="E31" s="371" t="str">
        <f ca="1">'Outputs Summary'!E42</f>
        <v/>
      </c>
      <c r="F31" s="378">
        <f ca="1">'Outputs Summary'!I42</f>
        <v>0</v>
      </c>
      <c r="G31" s="390"/>
      <c r="H31" s="377" t="str">
        <f ca="1">'Outputs Summary'!B42</f>
        <v/>
      </c>
    </row>
    <row r="32" spans="1:15">
      <c r="A32" s="372" t="str">
        <f ca="1">'Outputs Summary'!A43</f>
        <v>Impact 8</v>
      </c>
      <c r="B32" s="372" t="str">
        <f ca="1">'Outputs Summary'!F43</f>
        <v>Cheaper resolution of insurance claims</v>
      </c>
      <c r="C32" s="377" t="str">
        <f ca="1">'Outputs Summary'!D43</f>
        <v/>
      </c>
      <c r="D32" s="370" t="str">
        <f ca="1">IF(OFFSET('Impact Inputs'!$C$7,3*(ROW($A62)-ROW($A$55)),0)="INCLUDED",OFFSET('Impact Inputs'!$K$6,3*(ROW($A62)-ROW($A$55)),0),"")</f>
        <v/>
      </c>
      <c r="E32" s="371" t="str">
        <f ca="1">'Outputs Summary'!E43</f>
        <v/>
      </c>
      <c r="F32" s="378">
        <f ca="1">'Outputs Summary'!I43</f>
        <v>0</v>
      </c>
      <c r="G32" s="390"/>
      <c r="H32" s="377" t="str">
        <f ca="1">'Outputs Summary'!B43</f>
        <v/>
      </c>
    </row>
    <row r="33" spans="1:8">
      <c r="A33" s="372" t="str">
        <f ca="1">'Outputs Summary'!A44</f>
        <v>Impact 9</v>
      </c>
      <c r="B33" s="372" t="str">
        <f ca="1">'Outputs Summary'!F44</f>
        <v>Faster resolution of unresolved insurance claims</v>
      </c>
      <c r="C33" s="377" t="str">
        <f ca="1">'Outputs Summary'!D44</f>
        <v/>
      </c>
      <c r="D33" s="370" t="str">
        <f ca="1">IF(OFFSET('Impact Inputs'!$C$7,3*(ROW($A63)-ROW($A$55)),0)="INCLUDED",OFFSET('Impact Inputs'!$K$6,3*(ROW($A63)-ROW($A$55)),0),"")</f>
        <v/>
      </c>
      <c r="E33" s="371" t="str">
        <f ca="1">'Outputs Summary'!E44</f>
        <v/>
      </c>
      <c r="F33" s="378">
        <f ca="1">'Outputs Summary'!I44</f>
        <v>0</v>
      </c>
      <c r="G33" s="390"/>
      <c r="H33" s="377" t="str">
        <f ca="1">'Outputs Summary'!B44</f>
        <v/>
      </c>
    </row>
    <row r="34" spans="1:8">
      <c r="A34" s="372" t="str">
        <f ca="1">'Outputs Summary'!A45</f>
        <v>Impact 10</v>
      </c>
      <c r="B34" s="372" t="str">
        <f ca="1">'Outputs Summary'!F45</f>
        <v>-</v>
      </c>
      <c r="C34" s="377" t="str">
        <f ca="1">'Outputs Summary'!D45</f>
        <v/>
      </c>
      <c r="D34" s="370" t="str">
        <f ca="1">IF(OFFSET('Impact Inputs'!$C$7,3*(ROW($A64)-ROW($A$55)),0)="INCLUDED",OFFSET('Impact Inputs'!$K$6,3*(ROW($A64)-ROW($A$55)),0),"")</f>
        <v/>
      </c>
      <c r="E34" s="371" t="str">
        <f ca="1">'Outputs Summary'!E45</f>
        <v/>
      </c>
      <c r="F34" s="378">
        <f ca="1">'Outputs Summary'!I45</f>
        <v>0</v>
      </c>
      <c r="G34" s="390"/>
      <c r="H34" s="377" t="str">
        <f ca="1">'Outputs Summary'!B45</f>
        <v/>
      </c>
    </row>
    <row r="35" spans="1:8">
      <c r="A35" s="372" t="str">
        <f ca="1">'Outputs Summary'!A46</f>
        <v>Impact 11</v>
      </c>
      <c r="B35" s="372" t="str">
        <f ca="1">'Outputs Summary'!F46</f>
        <v>-</v>
      </c>
      <c r="C35" s="377" t="str">
        <f ca="1">'Outputs Summary'!D46</f>
        <v/>
      </c>
      <c r="D35" s="370" t="str">
        <f ca="1">IF(OFFSET('Impact Inputs'!$C$7,3*(ROW($A65)-ROW($A$55)),0)="INCLUDED",OFFSET('Impact Inputs'!$K$6,3*(ROW($A65)-ROW($A$55)),0),"")</f>
        <v/>
      </c>
      <c r="E35" s="371" t="str">
        <f ca="1">'Outputs Summary'!E46</f>
        <v/>
      </c>
      <c r="F35" s="378">
        <f ca="1">'Outputs Summary'!I46</f>
        <v>0</v>
      </c>
      <c r="G35" s="390"/>
      <c r="H35" s="377" t="str">
        <f ca="1">'Outputs Summary'!B46</f>
        <v/>
      </c>
    </row>
    <row r="36" spans="1:8">
      <c r="A36" s="372" t="str">
        <f ca="1">'Outputs Summary'!A47</f>
        <v>Impact 12</v>
      </c>
      <c r="B36" s="372" t="str">
        <f ca="1">'Outputs Summary'!F47</f>
        <v>-</v>
      </c>
      <c r="C36" s="377" t="str">
        <f ca="1">'Outputs Summary'!D47</f>
        <v/>
      </c>
      <c r="D36" s="370" t="str">
        <f ca="1">IF(OFFSET('Impact Inputs'!$C$7,3*(ROW($A66)-ROW($A$55)),0)="INCLUDED",OFFSET('Impact Inputs'!$K$6,3*(ROW($A66)-ROW($A$55)),0),"")</f>
        <v/>
      </c>
      <c r="E36" s="371" t="str">
        <f ca="1">'Outputs Summary'!E47</f>
        <v/>
      </c>
      <c r="F36" s="378">
        <f ca="1">'Outputs Summary'!I47</f>
        <v>0</v>
      </c>
      <c r="G36" s="390"/>
      <c r="H36" s="377" t="str">
        <f ca="1">'Outputs Summary'!B47</f>
        <v/>
      </c>
    </row>
    <row r="37" spans="1:8">
      <c r="A37" s="372" t="str">
        <f ca="1">'Outputs Summary'!A48</f>
        <v>Impact 13</v>
      </c>
      <c r="B37" s="372" t="str">
        <f ca="1">'Outputs Summary'!F48</f>
        <v>-</v>
      </c>
      <c r="C37" s="377" t="str">
        <f ca="1">'Outputs Summary'!D48</f>
        <v/>
      </c>
      <c r="D37" s="370" t="str">
        <f ca="1">IF(OFFSET('Impact Inputs'!$C$7,3*(ROW($A67)-ROW($A$55)),0)="INCLUDED",OFFSET('Impact Inputs'!$K$6,3*(ROW($A67)-ROW($A$55)),0),"")</f>
        <v/>
      </c>
      <c r="E37" s="371" t="str">
        <f ca="1">'Outputs Summary'!E48</f>
        <v/>
      </c>
      <c r="F37" s="378">
        <f ca="1">'Outputs Summary'!I48</f>
        <v>0</v>
      </c>
      <c r="G37" s="390"/>
      <c r="H37" s="377" t="str">
        <f ca="1">'Outputs Summary'!B48</f>
        <v/>
      </c>
    </row>
    <row r="38" spans="1:8">
      <c r="A38" s="372" t="str">
        <f ca="1">'Outputs Summary'!A49</f>
        <v>Impact 14</v>
      </c>
      <c r="B38" s="372" t="str">
        <f ca="1">'Outputs Summary'!F49</f>
        <v>-</v>
      </c>
      <c r="C38" s="377" t="str">
        <f ca="1">'Outputs Summary'!D49</f>
        <v/>
      </c>
      <c r="D38" s="370" t="str">
        <f ca="1">IF(OFFSET('Impact Inputs'!$C$7,3*(ROW($A68)-ROW($A$55)),0)="INCLUDED",OFFSET('Impact Inputs'!$K$6,3*(ROW($A68)-ROW($A$55)),0),"")</f>
        <v/>
      </c>
      <c r="E38" s="371" t="str">
        <f ca="1">'Outputs Summary'!E49</f>
        <v/>
      </c>
      <c r="F38" s="378">
        <f ca="1">'Outputs Summary'!I49</f>
        <v>0</v>
      </c>
      <c r="G38" s="390"/>
      <c r="H38" s="377" t="str">
        <f ca="1">'Outputs Summary'!B49</f>
        <v/>
      </c>
    </row>
    <row r="39" spans="1:8">
      <c r="A39" s="372" t="str">
        <f ca="1">'Outputs Summary'!A50</f>
        <v>Impact 15</v>
      </c>
      <c r="B39" s="372" t="str">
        <f ca="1">'Outputs Summary'!F50</f>
        <v>-</v>
      </c>
      <c r="C39" s="377" t="str">
        <f ca="1">'Outputs Summary'!D50</f>
        <v/>
      </c>
      <c r="D39" s="370" t="str">
        <f ca="1">IF(OFFSET('Impact Inputs'!$C$7,3*(ROW($A69)-ROW($A$55)),0)="INCLUDED",OFFSET('Impact Inputs'!$K$6,3*(ROW($A69)-ROW($A$55)),0),"")</f>
        <v/>
      </c>
      <c r="E39" s="371" t="str">
        <f ca="1">'Outputs Summary'!E50</f>
        <v/>
      </c>
      <c r="F39" s="378">
        <f ca="1">'Outputs Summary'!I50</f>
        <v>0</v>
      </c>
      <c r="G39" s="390"/>
      <c r="H39" s="377" t="str">
        <f ca="1">'Outputs Summary'!B50</f>
        <v/>
      </c>
    </row>
    <row r="40" spans="1:8">
      <c r="A40" s="372" t="str">
        <f ca="1">'Outputs Summary'!A51</f>
        <v>Impact 16</v>
      </c>
      <c r="B40" s="372" t="str">
        <f ca="1">'Outputs Summary'!F51</f>
        <v>-</v>
      </c>
      <c r="C40" s="377" t="str">
        <f ca="1">'Outputs Summary'!D51</f>
        <v/>
      </c>
      <c r="D40" s="370" t="str">
        <f ca="1">IF(OFFSET('Impact Inputs'!$C$7,3*(ROW($A70)-ROW($A$55)),0)="INCLUDED",OFFSET('Impact Inputs'!$K$6,3*(ROW($A70)-ROW($A$55)),0),"")</f>
        <v/>
      </c>
      <c r="E40" s="371" t="str">
        <f ca="1">'Outputs Summary'!E51</f>
        <v/>
      </c>
      <c r="F40" s="378">
        <f ca="1">'Outputs Summary'!I51</f>
        <v>0</v>
      </c>
      <c r="G40" s="390"/>
      <c r="H40" s="377" t="str">
        <f ca="1">'Outputs Summary'!B51</f>
        <v/>
      </c>
    </row>
    <row r="41" spans="1:8">
      <c r="A41" s="372" t="str">
        <f ca="1">'Outputs Summary'!A52</f>
        <v>Impact 17</v>
      </c>
      <c r="B41" s="372" t="str">
        <f ca="1">'Outputs Summary'!F52</f>
        <v>-</v>
      </c>
      <c r="C41" s="377" t="str">
        <f ca="1">'Outputs Summary'!D52</f>
        <v/>
      </c>
      <c r="D41" s="370" t="str">
        <f ca="1">IF(OFFSET('Impact Inputs'!$C$7,3*(ROW($A71)-ROW($A$55)),0)="INCLUDED",OFFSET('Impact Inputs'!$K$6,3*(ROW($A71)-ROW($A$55)),0),"")</f>
        <v/>
      </c>
      <c r="E41" s="371" t="str">
        <f ca="1">'Outputs Summary'!E52</f>
        <v/>
      </c>
      <c r="F41" s="378">
        <f ca="1">'Outputs Summary'!I52</f>
        <v>0</v>
      </c>
      <c r="G41" s="390"/>
      <c r="H41" s="377" t="str">
        <f ca="1">'Outputs Summary'!B52</f>
        <v/>
      </c>
    </row>
    <row r="42" spans="1:8">
      <c r="A42" s="372" t="str">
        <f ca="1">'Outputs Summary'!A53</f>
        <v>Impact 18</v>
      </c>
      <c r="B42" s="372" t="str">
        <f ca="1">'Outputs Summary'!F53</f>
        <v>-</v>
      </c>
      <c r="C42" s="377" t="str">
        <f ca="1">'Outputs Summary'!D53</f>
        <v/>
      </c>
      <c r="D42" s="370" t="str">
        <f ca="1">IF(OFFSET('Impact Inputs'!$C$7,3*(ROW($A72)-ROW($A$55)),0)="INCLUDED",OFFSET('Impact Inputs'!$K$6,3*(ROW($A72)-ROW($A$55)),0),"")</f>
        <v/>
      </c>
      <c r="E42" s="371" t="str">
        <f ca="1">'Outputs Summary'!E53</f>
        <v/>
      </c>
      <c r="F42" s="378">
        <f ca="1">'Outputs Summary'!I53</f>
        <v>0</v>
      </c>
      <c r="G42" s="390"/>
      <c r="H42" s="377" t="str">
        <f ca="1">'Outputs Summary'!B53</f>
        <v/>
      </c>
    </row>
    <row r="43" spans="1:8">
      <c r="A43" s="372" t="str">
        <f ca="1">'Outputs Summary'!A54</f>
        <v>Impact 19</v>
      </c>
      <c r="B43" s="372" t="str">
        <f ca="1">'Outputs Summary'!F54</f>
        <v>-</v>
      </c>
      <c r="C43" s="377" t="str">
        <f ca="1">'Outputs Summary'!D54</f>
        <v/>
      </c>
      <c r="D43" s="370" t="str">
        <f ca="1">IF(OFFSET('Impact Inputs'!$C$7,3*(ROW($A73)-ROW($A$55)),0)="INCLUDED",OFFSET('Impact Inputs'!$K$6,3*(ROW($A73)-ROW($A$55)),0),"")</f>
        <v/>
      </c>
      <c r="E43" s="371" t="str">
        <f ca="1">'Outputs Summary'!E54</f>
        <v/>
      </c>
      <c r="F43" s="378">
        <f ca="1">'Outputs Summary'!I54</f>
        <v>0</v>
      </c>
      <c r="G43" s="390"/>
      <c r="H43" s="377" t="str">
        <f ca="1">'Outputs Summary'!B54</f>
        <v/>
      </c>
    </row>
    <row r="44" spans="1:8">
      <c r="A44" s="372" t="str">
        <f ca="1">'Outputs Summary'!A55</f>
        <v>Impact 20</v>
      </c>
      <c r="B44" s="372" t="str">
        <f ca="1">'Outputs Summary'!F55</f>
        <v>-</v>
      </c>
      <c r="C44" s="377" t="str">
        <f ca="1">'Outputs Summary'!D55</f>
        <v/>
      </c>
      <c r="D44" s="370" t="str">
        <f ca="1">IF(OFFSET('Impact Inputs'!$C$7,3*(ROW($A74)-ROW($A$55)),0)="INCLUDED",OFFSET('Impact Inputs'!$K$6,3*(ROW($A74)-ROW($A$55)),0),"")</f>
        <v/>
      </c>
      <c r="E44" s="371" t="str">
        <f ca="1">'Outputs Summary'!E55</f>
        <v/>
      </c>
      <c r="F44" s="378">
        <f ca="1">'Outputs Summary'!I55</f>
        <v>0</v>
      </c>
      <c r="G44" s="390"/>
      <c r="H44" s="377" t="str">
        <f ca="1">'Outputs Summary'!B55</f>
        <v/>
      </c>
    </row>
    <row r="45" spans="1:8">
      <c r="A45" s="372" t="str">
        <f ca="1">'Outputs Summary'!A56</f>
        <v>Impact 21</v>
      </c>
      <c r="B45" s="372" t="str">
        <f ca="1">'Outputs Summary'!F56</f>
        <v>-</v>
      </c>
      <c r="C45" s="377" t="str">
        <f ca="1">'Outputs Summary'!D56</f>
        <v/>
      </c>
      <c r="D45" s="370" t="str">
        <f ca="1">IF(OFFSET('Impact Inputs'!$C$7,3*(ROW($A75)-ROW($A$55)),0)="INCLUDED",OFFSET('Impact Inputs'!$K$6,3*(ROW($A75)-ROW($A$55)),0),"")</f>
        <v/>
      </c>
      <c r="E45" s="371" t="str">
        <f ca="1">'Outputs Summary'!E56</f>
        <v/>
      </c>
      <c r="F45" s="378">
        <f ca="1">'Outputs Summary'!I56</f>
        <v>0</v>
      </c>
      <c r="G45" s="390"/>
      <c r="H45" s="377" t="str">
        <f ca="1">'Outputs Summary'!B56</f>
        <v/>
      </c>
    </row>
    <row r="46" spans="1:8">
      <c r="A46" s="372" t="str">
        <f ca="1">'Outputs Summary'!A57</f>
        <v>Impact 22</v>
      </c>
      <c r="B46" s="372" t="str">
        <f ca="1">'Outputs Summary'!F57</f>
        <v>-</v>
      </c>
      <c r="C46" s="377" t="str">
        <f ca="1">'Outputs Summary'!D57</f>
        <v/>
      </c>
      <c r="D46" s="370" t="str">
        <f ca="1">IF(OFFSET('Impact Inputs'!$C$7,3*(ROW($A76)-ROW($A$55)),0)="INCLUDED",OFFSET('Impact Inputs'!$K$6,3*(ROW($A76)-ROW($A$55)),0),"")</f>
        <v/>
      </c>
      <c r="E46" s="371" t="str">
        <f ca="1">'Outputs Summary'!E57</f>
        <v/>
      </c>
      <c r="F46" s="378">
        <f ca="1">'Outputs Summary'!I57</f>
        <v>0</v>
      </c>
      <c r="G46" s="390"/>
      <c r="H46" s="377" t="str">
        <f ca="1">'Outputs Summary'!B57</f>
        <v/>
      </c>
    </row>
    <row r="47" spans="1:8">
      <c r="A47" s="372" t="str">
        <f ca="1">'Outputs Summary'!A58</f>
        <v>Impact 23</v>
      </c>
      <c r="B47" s="372" t="str">
        <f ca="1">'Outputs Summary'!F58</f>
        <v>-</v>
      </c>
      <c r="C47" s="377" t="str">
        <f ca="1">'Outputs Summary'!D58</f>
        <v/>
      </c>
      <c r="D47" s="370" t="str">
        <f ca="1">IF(OFFSET('Impact Inputs'!$C$7,3*(ROW($A77)-ROW($A$55)),0)="INCLUDED",OFFSET('Impact Inputs'!$K$6,3*(ROW($A77)-ROW($A$55)),0),"")</f>
        <v/>
      </c>
      <c r="E47" s="371" t="str">
        <f ca="1">'Outputs Summary'!E58</f>
        <v/>
      </c>
      <c r="F47" s="378">
        <f ca="1">'Outputs Summary'!I58</f>
        <v>0</v>
      </c>
      <c r="G47" s="390"/>
      <c r="H47" s="377" t="str">
        <f ca="1">'Outputs Summary'!B58</f>
        <v/>
      </c>
    </row>
    <row r="48" spans="1:8">
      <c r="A48" s="372" t="str">
        <f ca="1">'Outputs Summary'!A59</f>
        <v>Impact 24</v>
      </c>
      <c r="B48" s="372" t="str">
        <f ca="1">'Outputs Summary'!F59</f>
        <v>-</v>
      </c>
      <c r="C48" s="377" t="str">
        <f ca="1">'Outputs Summary'!D59</f>
        <v/>
      </c>
      <c r="D48" s="370" t="str">
        <f ca="1">IF(OFFSET('Impact Inputs'!$C$7,3*(ROW($A78)-ROW($A$55)),0)="INCLUDED",OFFSET('Impact Inputs'!$K$6,3*(ROW($A78)-ROW($A$55)),0),"")</f>
        <v/>
      </c>
      <c r="E48" s="371" t="str">
        <f ca="1">'Outputs Summary'!E59</f>
        <v/>
      </c>
      <c r="F48" s="378">
        <f ca="1">'Outputs Summary'!I59</f>
        <v>0</v>
      </c>
      <c r="G48" s="390"/>
      <c r="H48" s="377" t="str">
        <f ca="1">'Outputs Summary'!B59</f>
        <v/>
      </c>
    </row>
    <row r="49" spans="1:8">
      <c r="A49" s="372" t="str">
        <f ca="1">'Outputs Summary'!A60</f>
        <v>Impact 25</v>
      </c>
      <c r="B49" s="372" t="str">
        <f ca="1">'Outputs Summary'!F60</f>
        <v>-</v>
      </c>
      <c r="C49" s="377" t="str">
        <f ca="1">'Outputs Summary'!D60</f>
        <v/>
      </c>
      <c r="D49" s="370" t="str">
        <f ca="1">IF(OFFSET('Impact Inputs'!$C$7,3*(ROW($A79)-ROW($A$55)),0)="INCLUDED",OFFSET('Impact Inputs'!$K$6,3*(ROW($A79)-ROW($A$55)),0),"")</f>
        <v/>
      </c>
      <c r="E49" s="371" t="str">
        <f ca="1">'Outputs Summary'!E60</f>
        <v/>
      </c>
      <c r="F49" s="378">
        <f ca="1">'Outputs Summary'!I60</f>
        <v>0</v>
      </c>
      <c r="G49" s="390"/>
      <c r="H49" s="377" t="str">
        <f ca="1">'Outputs Summary'!B60</f>
        <v/>
      </c>
    </row>
    <row r="50" spans="1:8">
      <c r="A50" s="372" t="str">
        <f ca="1">'Outputs Summary'!A61</f>
        <v>Impact 26</v>
      </c>
      <c r="B50" s="372" t="str">
        <f ca="1">'Outputs Summary'!F61</f>
        <v>-</v>
      </c>
      <c r="C50" s="377" t="str">
        <f ca="1">'Outputs Summary'!D61</f>
        <v/>
      </c>
      <c r="D50" s="370" t="str">
        <f ca="1">IF(OFFSET('Impact Inputs'!$C$7,3*(ROW($A80)-ROW($A$55)),0)="INCLUDED",OFFSET('Impact Inputs'!$K$6,3*(ROW($A80)-ROW($A$55)),0),"")</f>
        <v/>
      </c>
      <c r="E50" s="371" t="str">
        <f ca="1">'Outputs Summary'!E61</f>
        <v/>
      </c>
      <c r="F50" s="378">
        <f ca="1">'Outputs Summary'!I61</f>
        <v>0</v>
      </c>
      <c r="G50" s="390"/>
      <c r="H50" s="377" t="str">
        <f ca="1">'Outputs Summary'!B61</f>
        <v/>
      </c>
    </row>
    <row r="51" spans="1:8">
      <c r="A51" s="372" t="str">
        <f ca="1">'Outputs Summary'!A62</f>
        <v>Impact 27</v>
      </c>
      <c r="B51" s="372" t="str">
        <f ca="1">'Outputs Summary'!F62</f>
        <v>-</v>
      </c>
      <c r="C51" s="377" t="str">
        <f ca="1">'Outputs Summary'!D62</f>
        <v/>
      </c>
      <c r="D51" s="370" t="str">
        <f ca="1">IF(OFFSET('Impact Inputs'!$C$7,3*(ROW($A81)-ROW($A$55)),0)="INCLUDED",OFFSET('Impact Inputs'!$K$6,3*(ROW($A81)-ROW($A$55)),0),"")</f>
        <v/>
      </c>
      <c r="E51" s="371" t="str">
        <f ca="1">'Outputs Summary'!E62</f>
        <v/>
      </c>
      <c r="F51" s="378">
        <f ca="1">'Outputs Summary'!I62</f>
        <v>0</v>
      </c>
      <c r="G51" s="390"/>
      <c r="H51" s="377" t="str">
        <f ca="1">'Outputs Summary'!B62</f>
        <v/>
      </c>
    </row>
    <row r="52" spans="1:8">
      <c r="A52" s="372" t="str">
        <f ca="1">'Outputs Summary'!A63</f>
        <v>Impact 28</v>
      </c>
      <c r="B52" s="372" t="str">
        <f ca="1">'Outputs Summary'!F63</f>
        <v>-</v>
      </c>
      <c r="C52" s="377" t="str">
        <f ca="1">'Outputs Summary'!D63</f>
        <v/>
      </c>
      <c r="D52" s="370" t="str">
        <f ca="1">IF(OFFSET('Impact Inputs'!$C$7,3*(ROW($A82)-ROW($A$55)),0)="INCLUDED",OFFSET('Impact Inputs'!$K$6,3*(ROW($A82)-ROW($A$55)),0),"")</f>
        <v/>
      </c>
      <c r="E52" s="371" t="str">
        <f ca="1">'Outputs Summary'!E63</f>
        <v/>
      </c>
      <c r="F52" s="378">
        <f ca="1">'Outputs Summary'!I63</f>
        <v>0</v>
      </c>
      <c r="G52" s="390"/>
      <c r="H52" s="377" t="str">
        <f ca="1">'Outputs Summary'!B63</f>
        <v/>
      </c>
    </row>
    <row r="53" spans="1:8">
      <c r="A53" s="372" t="str">
        <f ca="1">'Outputs Summary'!A64</f>
        <v>Impact 29</v>
      </c>
      <c r="B53" s="372" t="str">
        <f ca="1">'Outputs Summary'!F64</f>
        <v>-</v>
      </c>
      <c r="C53" s="377" t="str">
        <f ca="1">'Outputs Summary'!D64</f>
        <v/>
      </c>
      <c r="D53" s="370" t="str">
        <f ca="1">IF(OFFSET('Impact Inputs'!$C$7,3*(ROW($A83)-ROW($A$55)),0)="INCLUDED",OFFSET('Impact Inputs'!$K$6,3*(ROW($A83)-ROW($A$55)),0),"")</f>
        <v/>
      </c>
      <c r="E53" s="371" t="str">
        <f ca="1">'Outputs Summary'!E64</f>
        <v/>
      </c>
      <c r="F53" s="378">
        <f ca="1">'Outputs Summary'!I64</f>
        <v>0</v>
      </c>
      <c r="G53" s="390"/>
      <c r="H53" s="377" t="str">
        <f ca="1">'Outputs Summary'!B64</f>
        <v/>
      </c>
    </row>
    <row r="54" spans="1:8">
      <c r="A54" s="372" t="str">
        <f ca="1">'Outputs Summary'!A65</f>
        <v>Impact 30</v>
      </c>
      <c r="B54" s="372" t="str">
        <f ca="1">'Outputs Summary'!F65</f>
        <v>-</v>
      </c>
      <c r="C54" s="377" t="str">
        <f ca="1">'Outputs Summary'!D65</f>
        <v/>
      </c>
      <c r="D54" s="370" t="str">
        <f ca="1">IF(OFFSET('Impact Inputs'!$C$7,3*(ROW($A84)-ROW($A$55)),0)="INCLUDED",OFFSET('Impact Inputs'!$K$6,3*(ROW($A84)-ROW($A$55)),0),"")</f>
        <v/>
      </c>
      <c r="E54" s="371" t="str">
        <f ca="1">'Outputs Summary'!E65</f>
        <v/>
      </c>
      <c r="F54" s="378">
        <f ca="1">'Outputs Summary'!I65</f>
        <v>0</v>
      </c>
      <c r="G54" s="390"/>
      <c r="H54" s="377" t="str">
        <f ca="1">'Outputs Summary'!B65</f>
        <v/>
      </c>
    </row>
    <row r="55" spans="1:8">
      <c r="A55" s="372" t="str">
        <f ca="1">'Outputs Summary'!A66</f>
        <v>Impact 31</v>
      </c>
      <c r="B55" s="372" t="str">
        <f ca="1">'Outputs Summary'!F66</f>
        <v>-</v>
      </c>
      <c r="C55" s="377" t="str">
        <f ca="1">'Outputs Summary'!D66</f>
        <v/>
      </c>
      <c r="D55" s="370" t="str">
        <f ca="1">IF(OFFSET('Impact Inputs'!$C$7,3*(ROW($A85)-ROW($A$55)),0)="INCLUDED",OFFSET('Impact Inputs'!$K$6,3*(ROW($A85)-ROW($A$55)),0),"")</f>
        <v/>
      </c>
      <c r="E55" s="371" t="str">
        <f ca="1">'Outputs Summary'!E66</f>
        <v/>
      </c>
      <c r="F55" s="378">
        <f ca="1">'Outputs Summary'!I66</f>
        <v>0</v>
      </c>
      <c r="G55" s="390"/>
      <c r="H55" s="377" t="str">
        <f ca="1">'Outputs Summary'!B66</f>
        <v/>
      </c>
    </row>
    <row r="56" spans="1:8">
      <c r="A56" s="372" t="str">
        <f ca="1">'Outputs Summary'!A67</f>
        <v>Impact 32</v>
      </c>
      <c r="B56" s="372" t="str">
        <f ca="1">'Outputs Summary'!F67</f>
        <v>-</v>
      </c>
      <c r="C56" s="377" t="str">
        <f ca="1">'Outputs Summary'!D67</f>
        <v/>
      </c>
      <c r="D56" s="370" t="str">
        <f ca="1">IF(OFFSET('Impact Inputs'!$C$7,3*(ROW($A86)-ROW($A$55)),0)="INCLUDED",OFFSET('Impact Inputs'!$K$6,3*(ROW($A86)-ROW($A$55)),0),"")</f>
        <v/>
      </c>
      <c r="E56" s="371" t="str">
        <f ca="1">'Outputs Summary'!E67</f>
        <v/>
      </c>
      <c r="F56" s="378">
        <f ca="1">'Outputs Summary'!I67</f>
        <v>0</v>
      </c>
      <c r="G56" s="390"/>
      <c r="H56" s="377" t="str">
        <f ca="1">'Outputs Summary'!B67</f>
        <v/>
      </c>
    </row>
    <row r="57" spans="1:8">
      <c r="A57" s="372" t="str">
        <f ca="1">'Outputs Summary'!A68</f>
        <v>Impact 33</v>
      </c>
      <c r="B57" s="372" t="str">
        <f ca="1">'Outputs Summary'!F68</f>
        <v>-</v>
      </c>
      <c r="C57" s="377" t="str">
        <f ca="1">'Outputs Summary'!D68</f>
        <v/>
      </c>
      <c r="D57" s="370" t="str">
        <f ca="1">IF(OFFSET('Impact Inputs'!$C$7,3*(ROW($A87)-ROW($A$55)),0)="INCLUDED",OFFSET('Impact Inputs'!$K$6,3*(ROW($A87)-ROW($A$55)),0),"")</f>
        <v/>
      </c>
      <c r="E57" s="371" t="str">
        <f ca="1">'Outputs Summary'!E68</f>
        <v/>
      </c>
      <c r="F57" s="378">
        <f ca="1">'Outputs Summary'!I68</f>
        <v>0</v>
      </c>
      <c r="G57" s="390"/>
      <c r="H57" s="377" t="str">
        <f ca="1">'Outputs Summary'!B68</f>
        <v/>
      </c>
    </row>
    <row r="58" spans="1:8">
      <c r="A58" s="372" t="str">
        <f ca="1">'Outputs Summary'!A69</f>
        <v>Impact 34</v>
      </c>
      <c r="B58" s="372" t="str">
        <f ca="1">'Outputs Summary'!F69</f>
        <v>-</v>
      </c>
      <c r="C58" s="377" t="str">
        <f ca="1">'Outputs Summary'!D69</f>
        <v/>
      </c>
      <c r="D58" s="370" t="str">
        <f ca="1">IF(OFFSET('Impact Inputs'!$C$7,3*(ROW($A88)-ROW($A$55)),0)="INCLUDED",OFFSET('Impact Inputs'!$K$6,3*(ROW($A88)-ROW($A$55)),0),"")</f>
        <v/>
      </c>
      <c r="E58" s="371" t="str">
        <f ca="1">'Outputs Summary'!E69</f>
        <v/>
      </c>
      <c r="F58" s="378">
        <f ca="1">'Outputs Summary'!I69</f>
        <v>0</v>
      </c>
      <c r="G58" s="390"/>
      <c r="H58" s="377" t="str">
        <f ca="1">'Outputs Summary'!B69</f>
        <v/>
      </c>
    </row>
    <row r="59" spans="1:8">
      <c r="A59" s="372" t="str">
        <f ca="1">'Outputs Summary'!A70</f>
        <v>Impact 35</v>
      </c>
      <c r="B59" s="372" t="str">
        <f ca="1">'Outputs Summary'!F70</f>
        <v>-</v>
      </c>
      <c r="C59" s="377" t="str">
        <f ca="1">'Outputs Summary'!D70</f>
        <v/>
      </c>
      <c r="D59" s="370" t="str">
        <f ca="1">IF(OFFSET('Impact Inputs'!$C$7,3*(ROW($A89)-ROW($A$55)),0)="INCLUDED",OFFSET('Impact Inputs'!$K$6,3*(ROW($A89)-ROW($A$55)),0),"")</f>
        <v/>
      </c>
      <c r="E59" s="371" t="str">
        <f ca="1">'Outputs Summary'!E70</f>
        <v/>
      </c>
      <c r="F59" s="378">
        <f ca="1">'Outputs Summary'!I70</f>
        <v>0</v>
      </c>
      <c r="G59" s="390"/>
      <c r="H59" s="377" t="str">
        <f ca="1">'Outputs Summary'!B70</f>
        <v/>
      </c>
    </row>
    <row r="60" spans="1:8">
      <c r="A60" s="372" t="str">
        <f ca="1">'Outputs Summary'!A71</f>
        <v>Impact 36</v>
      </c>
      <c r="B60" s="372" t="str">
        <f ca="1">'Outputs Summary'!F71</f>
        <v>-</v>
      </c>
      <c r="C60" s="377" t="str">
        <f ca="1">'Outputs Summary'!D71</f>
        <v/>
      </c>
      <c r="D60" s="370" t="str">
        <f ca="1">IF(OFFSET('Impact Inputs'!$C$7,3*(ROW($A90)-ROW($A$55)),0)="INCLUDED",OFFSET('Impact Inputs'!$K$6,3*(ROW($A90)-ROW($A$55)),0),"")</f>
        <v/>
      </c>
      <c r="E60" s="371" t="str">
        <f ca="1">'Outputs Summary'!E71</f>
        <v/>
      </c>
      <c r="F60" s="378">
        <f ca="1">'Outputs Summary'!I71</f>
        <v>0</v>
      </c>
      <c r="G60" s="390"/>
      <c r="H60" s="377" t="str">
        <f ca="1">'Outputs Summary'!B71</f>
        <v/>
      </c>
    </row>
    <row r="61" spans="1:8">
      <c r="A61" s="372" t="str">
        <f ca="1">'Outputs Summary'!A72</f>
        <v>Impact 37</v>
      </c>
      <c r="B61" s="372" t="str">
        <f ca="1">'Outputs Summary'!F72</f>
        <v>-</v>
      </c>
      <c r="C61" s="377" t="str">
        <f ca="1">'Outputs Summary'!D72</f>
        <v/>
      </c>
      <c r="D61" s="370" t="str">
        <f ca="1">IF(OFFSET('Impact Inputs'!$C$7,3*(ROW($A91)-ROW($A$55)),0)="INCLUDED",OFFSET('Impact Inputs'!$K$6,3*(ROW($A91)-ROW($A$55)),0),"")</f>
        <v/>
      </c>
      <c r="E61" s="371" t="str">
        <f ca="1">'Outputs Summary'!E72</f>
        <v/>
      </c>
      <c r="F61" s="378">
        <f ca="1">'Outputs Summary'!I72</f>
        <v>0</v>
      </c>
      <c r="G61" s="390"/>
      <c r="H61" s="377" t="str">
        <f ca="1">'Outputs Summary'!B72</f>
        <v/>
      </c>
    </row>
    <row r="62" spans="1:8">
      <c r="A62" s="372" t="str">
        <f ca="1">'Outputs Summary'!A73</f>
        <v>Impact 38</v>
      </c>
      <c r="B62" s="372" t="str">
        <f ca="1">'Outputs Summary'!F73</f>
        <v>-</v>
      </c>
      <c r="C62" s="377" t="str">
        <f ca="1">'Outputs Summary'!D73</f>
        <v/>
      </c>
      <c r="D62" s="370" t="str">
        <f ca="1">IF(OFFSET('Impact Inputs'!$C$7,3*(ROW($A92)-ROW($A$55)),0)="INCLUDED",OFFSET('Impact Inputs'!$K$6,3*(ROW($A92)-ROW($A$55)),0),"")</f>
        <v/>
      </c>
      <c r="E62" s="371" t="str">
        <f ca="1">'Outputs Summary'!E73</f>
        <v/>
      </c>
      <c r="F62" s="378">
        <f ca="1">'Outputs Summary'!I73</f>
        <v>0</v>
      </c>
      <c r="G62" s="390"/>
      <c r="H62" s="377" t="str">
        <f ca="1">'Outputs Summary'!B73</f>
        <v/>
      </c>
    </row>
    <row r="63" spans="1:8">
      <c r="A63" s="372" t="str">
        <f ca="1">'Outputs Summary'!A74</f>
        <v>Impact 39</v>
      </c>
      <c r="B63" s="372" t="str">
        <f ca="1">'Outputs Summary'!F74</f>
        <v>-</v>
      </c>
      <c r="C63" s="377" t="str">
        <f ca="1">'Outputs Summary'!D74</f>
        <v/>
      </c>
      <c r="D63" s="370" t="str">
        <f ca="1">IF(OFFSET('Impact Inputs'!$C$7,3*(ROW($A93)-ROW($A$55)),0)="INCLUDED",OFFSET('Impact Inputs'!$K$6,3*(ROW($A93)-ROW($A$55)),0),"")</f>
        <v/>
      </c>
      <c r="E63" s="371" t="str">
        <f ca="1">'Outputs Summary'!E74</f>
        <v/>
      </c>
      <c r="F63" s="378">
        <f ca="1">'Outputs Summary'!I74</f>
        <v>0</v>
      </c>
      <c r="G63" s="390"/>
      <c r="H63" s="377" t="str">
        <f ca="1">'Outputs Summary'!B74</f>
        <v/>
      </c>
    </row>
    <row r="64" spans="1:8">
      <c r="A64" s="373" t="str">
        <f ca="1">'Outputs Summary'!A75</f>
        <v>Impact 40</v>
      </c>
      <c r="B64" s="370" t="str">
        <f ca="1">'Outputs Summary'!F75</f>
        <v>-</v>
      </c>
      <c r="C64" s="378" t="str">
        <f ca="1">'Outputs Summary'!D75</f>
        <v/>
      </c>
      <c r="D64" s="370" t="str">
        <f ca="1">IF(OFFSET('Impact Inputs'!$C$7,3*(ROW($A94)-ROW($A$55)),0)="INCLUDED",OFFSET('Impact Inputs'!$K$6,3*(ROW($A94)-ROW($A$55)),0),"")</f>
        <v/>
      </c>
      <c r="E64" s="371" t="str">
        <f ca="1">'Outputs Summary'!E75</f>
        <v/>
      </c>
      <c r="F64" s="378">
        <f ca="1">'Outputs Summary'!I75</f>
        <v>0</v>
      </c>
      <c r="G64" s="390"/>
      <c r="H64" s="377" t="str">
        <f ca="1">'Outputs Summary'!B75</f>
        <v/>
      </c>
    </row>
    <row r="65" spans="1:9">
      <c r="A65" s="372" t="str">
        <f ca="1">'Outputs Summary'!A76</f>
        <v>Impact 41</v>
      </c>
      <c r="B65" s="370" t="str">
        <f ca="1">'Outputs Summary'!F76</f>
        <v>-</v>
      </c>
      <c r="C65" s="378" t="str">
        <f ca="1">'Outputs Summary'!D76</f>
        <v/>
      </c>
      <c r="D65" s="370" t="str">
        <f ca="1">IF(OFFSET('Impact Inputs'!$C$7,3*(ROW($A95)-ROW($A$55)),0)="INCLUDED",OFFSET('Impact Inputs'!$K$6,3*(ROW($A95)-ROW($A$55)),0),"")</f>
        <v/>
      </c>
      <c r="E65" s="374" t="str">
        <f ca="1">'Outputs Summary'!E76</f>
        <v/>
      </c>
      <c r="F65" s="378">
        <f ca="1">'Outputs Summary'!I76</f>
        <v>0</v>
      </c>
      <c r="G65" s="390"/>
      <c r="H65" s="377" t="str">
        <f ca="1">'Outputs Summary'!B76</f>
        <v/>
      </c>
    </row>
    <row r="66" spans="1:9">
      <c r="A66" s="372" t="str">
        <f ca="1">'Outputs Summary'!A77</f>
        <v>Impact 42</v>
      </c>
      <c r="B66" s="370" t="str">
        <f ca="1">'Outputs Summary'!F77</f>
        <v>-</v>
      </c>
      <c r="C66" s="378" t="str">
        <f ca="1">'Outputs Summary'!D77</f>
        <v/>
      </c>
      <c r="D66" s="370" t="str">
        <f ca="1">IF(OFFSET('Impact Inputs'!$C$7,3*(ROW($A96)-ROW($A$55)),0)="INCLUDED",OFFSET('Impact Inputs'!$K$6,3*(ROW($A96)-ROW($A$55)),0),"")</f>
        <v/>
      </c>
      <c r="E66" s="374" t="str">
        <f ca="1">'Outputs Summary'!E77</f>
        <v/>
      </c>
      <c r="F66" s="378">
        <f ca="1">'Outputs Summary'!I77</f>
        <v>0</v>
      </c>
      <c r="G66" s="390"/>
      <c r="H66" s="377" t="str">
        <f ca="1">'Outputs Summary'!B77</f>
        <v/>
      </c>
      <c r="I66" s="373"/>
    </row>
    <row r="67" spans="1:9">
      <c r="A67" s="372" t="str">
        <f ca="1">'Outputs Summary'!A78</f>
        <v>Impact 43</v>
      </c>
      <c r="B67" s="370" t="str">
        <f ca="1">'Outputs Summary'!F78</f>
        <v>-</v>
      </c>
      <c r="C67" s="378" t="str">
        <f ca="1">'Outputs Summary'!D78</f>
        <v/>
      </c>
      <c r="D67" s="370" t="str">
        <f ca="1">IF(OFFSET('Impact Inputs'!$C$7,3*(ROW($A97)-ROW($A$55)),0)="INCLUDED",OFFSET('Impact Inputs'!$K$6,3*(ROW($A97)-ROW($A$55)),0),"")</f>
        <v/>
      </c>
      <c r="E67" s="374" t="str">
        <f ca="1">'Outputs Summary'!E78</f>
        <v/>
      </c>
      <c r="F67" s="378">
        <f ca="1">'Outputs Summary'!I78</f>
        <v>0</v>
      </c>
      <c r="G67" s="390"/>
      <c r="H67" s="377" t="str">
        <f ca="1">'Outputs Summary'!B78</f>
        <v/>
      </c>
    </row>
    <row r="68" spans="1:9">
      <c r="A68" s="372" t="str">
        <f ca="1">'Outputs Summary'!A79</f>
        <v>Impact 44</v>
      </c>
      <c r="B68" s="370" t="str">
        <f ca="1">'Outputs Summary'!F79</f>
        <v>-</v>
      </c>
      <c r="C68" s="378" t="str">
        <f ca="1">'Outputs Summary'!D79</f>
        <v/>
      </c>
      <c r="D68" s="370" t="str">
        <f ca="1">IF(OFFSET('Impact Inputs'!$C$7,3*(ROW($A98)-ROW($A$55)),0)="INCLUDED",OFFSET('Impact Inputs'!$K$6,3*(ROW($A98)-ROW($A$55)),0),"")</f>
        <v/>
      </c>
      <c r="E68" s="374" t="str">
        <f ca="1">'Outputs Summary'!E79</f>
        <v/>
      </c>
      <c r="F68" s="378">
        <f ca="1">'Outputs Summary'!I79</f>
        <v>0</v>
      </c>
      <c r="G68" s="390"/>
      <c r="H68" s="377" t="str">
        <f ca="1">'Outputs Summary'!B79</f>
        <v/>
      </c>
    </row>
    <row r="69" spans="1:9">
      <c r="A69" s="372" t="str">
        <f ca="1">'Outputs Summary'!A80</f>
        <v>Impact 45</v>
      </c>
      <c r="B69" s="370" t="str">
        <f ca="1">'Outputs Summary'!F80</f>
        <v>-</v>
      </c>
      <c r="C69" s="378" t="str">
        <f ca="1">'Outputs Summary'!D80</f>
        <v/>
      </c>
      <c r="D69" s="370" t="str">
        <f ca="1">IF(OFFSET('Impact Inputs'!$C$7,3*(ROW($A99)-ROW($A$55)),0)="INCLUDED",OFFSET('Impact Inputs'!$K$6,3*(ROW($A99)-ROW($A$55)),0),"")</f>
        <v/>
      </c>
      <c r="E69" s="374" t="str">
        <f ca="1">'Outputs Summary'!E80</f>
        <v/>
      </c>
      <c r="F69" s="378">
        <f ca="1">'Outputs Summary'!I80</f>
        <v>0</v>
      </c>
      <c r="G69" s="390"/>
      <c r="H69" s="377" t="str">
        <f ca="1">'Outputs Summary'!B80</f>
        <v/>
      </c>
    </row>
    <row r="70" spans="1:9">
      <c r="A70" s="372" t="str">
        <f ca="1">'Outputs Summary'!A81</f>
        <v>Impact 46</v>
      </c>
      <c r="B70" s="370" t="str">
        <f ca="1">'Outputs Summary'!F81</f>
        <v>-</v>
      </c>
      <c r="C70" s="378" t="str">
        <f ca="1">'Outputs Summary'!D81</f>
        <v/>
      </c>
      <c r="D70" s="370" t="str">
        <f ca="1">IF(OFFSET('Impact Inputs'!$C$7,3*(ROW($A100)-ROW($A$55)),0)="INCLUDED",OFFSET('Impact Inputs'!$K$6,3*(ROW($A100)-ROW($A$55)),0),"")</f>
        <v/>
      </c>
      <c r="E70" s="374" t="str">
        <f ca="1">'Outputs Summary'!E81</f>
        <v/>
      </c>
      <c r="F70" s="378">
        <f ca="1">'Outputs Summary'!I81</f>
        <v>0</v>
      </c>
      <c r="G70" s="390"/>
      <c r="H70" s="377" t="str">
        <f ca="1">'Outputs Summary'!B81</f>
        <v/>
      </c>
    </row>
    <row r="71" spans="1:9">
      <c r="A71" s="372" t="str">
        <f ca="1">'Outputs Summary'!A82</f>
        <v>Impact 47</v>
      </c>
      <c r="B71" s="370" t="str">
        <f ca="1">'Outputs Summary'!F82</f>
        <v>-</v>
      </c>
      <c r="C71" s="378" t="str">
        <f ca="1">'Outputs Summary'!D82</f>
        <v/>
      </c>
      <c r="D71" s="370" t="str">
        <f ca="1">IF(OFFSET('Impact Inputs'!$C$7,3*(ROW($A101)-ROW($A$55)),0)="INCLUDED",OFFSET('Impact Inputs'!$K$6,3*(ROW($A101)-ROW($A$55)),0),"")</f>
        <v/>
      </c>
      <c r="E71" s="374" t="str">
        <f ca="1">'Outputs Summary'!E82</f>
        <v/>
      </c>
      <c r="F71" s="378">
        <f ca="1">'Outputs Summary'!I82</f>
        <v>0</v>
      </c>
      <c r="G71" s="390"/>
      <c r="H71" s="377" t="str">
        <f ca="1">'Outputs Summary'!B82</f>
        <v/>
      </c>
    </row>
    <row r="72" spans="1:9">
      <c r="A72" s="372" t="str">
        <f ca="1">'Outputs Summary'!A83</f>
        <v>Impact 48</v>
      </c>
      <c r="B72" s="370" t="str">
        <f ca="1">'Outputs Summary'!F83</f>
        <v>-</v>
      </c>
      <c r="C72" s="378" t="str">
        <f ca="1">'Outputs Summary'!D83</f>
        <v/>
      </c>
      <c r="D72" s="370" t="str">
        <f ca="1">IF(OFFSET('Impact Inputs'!$C$7,3*(ROW($A102)-ROW($A$55)),0)="INCLUDED",OFFSET('Impact Inputs'!$K$6,3*(ROW($A102)-ROW($A$55)),0),"")</f>
        <v/>
      </c>
      <c r="E72" s="374" t="str">
        <f ca="1">'Outputs Summary'!E83</f>
        <v/>
      </c>
      <c r="F72" s="378">
        <f ca="1">'Outputs Summary'!I83</f>
        <v>0</v>
      </c>
      <c r="G72" s="390"/>
      <c r="H72" s="377" t="str">
        <f ca="1">'Outputs Summary'!B83</f>
        <v/>
      </c>
    </row>
    <row r="73" spans="1:9">
      <c r="A73" s="372" t="str">
        <f ca="1">'Outputs Summary'!A84</f>
        <v>Impact 49</v>
      </c>
      <c r="B73" s="370" t="str">
        <f ca="1">'Outputs Summary'!F84</f>
        <v>-</v>
      </c>
      <c r="C73" s="378" t="str">
        <f ca="1">'Outputs Summary'!D84</f>
        <v/>
      </c>
      <c r="D73" s="370" t="str">
        <f ca="1">IF(OFFSET('Impact Inputs'!$C$7,3*(ROW($A103)-ROW($A$55)),0)="INCLUDED",OFFSET('Impact Inputs'!$K$6,3*(ROW($A103)-ROW($A$55)),0),"")</f>
        <v/>
      </c>
      <c r="E73" s="374" t="str">
        <f ca="1">'Outputs Summary'!E84</f>
        <v/>
      </c>
      <c r="F73" s="378">
        <f ca="1">'Outputs Summary'!I84</f>
        <v>0</v>
      </c>
      <c r="G73" s="390"/>
      <c r="H73" s="377" t="str">
        <f ca="1">'Outputs Summary'!B84</f>
        <v/>
      </c>
    </row>
    <row r="74" spans="1:9">
      <c r="A74" s="375" t="str">
        <f ca="1">'Outputs Summary'!A85</f>
        <v>Impact 50</v>
      </c>
      <c r="B74" s="370" t="str">
        <f ca="1">'Outputs Summary'!F85</f>
        <v>-</v>
      </c>
      <c r="C74" s="378" t="str">
        <f ca="1">'Outputs Summary'!D85</f>
        <v/>
      </c>
      <c r="D74" s="370" t="str">
        <f ca="1">IF(OFFSET('Impact Inputs'!$C$7,3*(ROW($A104)-ROW($A$55)),0)="INCLUDED",OFFSET('Impact Inputs'!$K$6,3*(ROW($A104)-ROW($A$55)),0),"")</f>
        <v/>
      </c>
      <c r="E74" s="374" t="str">
        <f ca="1">'Outputs Summary'!E85</f>
        <v/>
      </c>
      <c r="F74" s="395">
        <f ca="1">'Outputs Summary'!I85</f>
        <v>0</v>
      </c>
      <c r="G74" s="389"/>
      <c r="H74" s="450" t="str">
        <f ca="1">'Outputs Summary'!B85</f>
        <v/>
      </c>
    </row>
    <row r="75" spans="1:9">
      <c r="A75" s="380"/>
      <c r="B75" s="379"/>
      <c r="C75" s="379"/>
      <c r="D75" s="379"/>
      <c r="E75" s="379"/>
      <c r="F75" s="379"/>
      <c r="G75" s="379"/>
      <c r="H75" s="373"/>
    </row>
    <row r="76" spans="1:9">
      <c r="A76" s="381"/>
      <c r="B76" s="373"/>
      <c r="C76" s="373"/>
      <c r="D76" s="373"/>
      <c r="E76" s="373"/>
      <c r="F76" s="373"/>
      <c r="G76" s="373"/>
      <c r="H76" s="373"/>
      <c r="I76" s="373"/>
    </row>
    <row r="77" spans="1:9">
      <c r="A77" s="381"/>
      <c r="B77" s="373"/>
      <c r="C77" s="373"/>
      <c r="D77" s="373"/>
      <c r="E77" s="373"/>
      <c r="F77" s="373"/>
      <c r="G77" s="373"/>
      <c r="H77" s="373"/>
      <c r="I77" s="373"/>
    </row>
    <row r="78" spans="1:9">
      <c r="A78" s="381"/>
      <c r="B78" s="373"/>
      <c r="C78" s="373"/>
      <c r="D78" s="373"/>
      <c r="E78" s="373"/>
      <c r="F78" s="373"/>
      <c r="G78" s="373"/>
      <c r="H78" s="373"/>
      <c r="I78" s="373"/>
    </row>
    <row r="79" spans="1:9">
      <c r="A79" s="381"/>
      <c r="B79" s="373"/>
      <c r="C79" s="373"/>
      <c r="D79" s="373"/>
      <c r="E79" s="373"/>
      <c r="F79" s="373"/>
      <c r="G79" s="373"/>
      <c r="H79" s="373"/>
      <c r="I79" s="373"/>
    </row>
    <row r="80" spans="1:9">
      <c r="A80" s="381"/>
      <c r="B80" s="373"/>
      <c r="C80" s="373"/>
      <c r="D80" s="373"/>
      <c r="E80" s="373"/>
      <c r="F80" s="373"/>
      <c r="G80" s="373"/>
      <c r="H80" s="373"/>
      <c r="I80" s="373"/>
    </row>
    <row r="81" spans="1:9">
      <c r="A81" s="381"/>
      <c r="B81" s="373"/>
      <c r="C81" s="373"/>
      <c r="D81" s="373"/>
      <c r="E81" s="373"/>
      <c r="F81" s="373"/>
      <c r="G81" s="373"/>
      <c r="H81" s="373"/>
      <c r="I81" s="373"/>
    </row>
    <row r="82" spans="1:9">
      <c r="A82" s="381"/>
      <c r="B82" s="373"/>
      <c r="C82" s="373"/>
      <c r="D82" s="373"/>
      <c r="E82" s="373"/>
      <c r="F82" s="373"/>
      <c r="G82" s="373"/>
      <c r="H82" s="373"/>
      <c r="I82" s="373"/>
    </row>
    <row r="83" spans="1:9">
      <c r="A83" s="381"/>
      <c r="B83" s="373"/>
      <c r="C83" s="373"/>
      <c r="D83" s="373"/>
      <c r="E83" s="376"/>
      <c r="F83" s="373"/>
      <c r="G83" s="373"/>
      <c r="H83" s="373"/>
      <c r="I83" s="373"/>
    </row>
    <row r="84" spans="1:9">
      <c r="A84" s="381"/>
      <c r="B84" s="373"/>
      <c r="C84" s="373"/>
      <c r="D84" s="373"/>
      <c r="E84" s="373"/>
      <c r="F84" s="373"/>
      <c r="G84" s="373"/>
      <c r="H84" s="373"/>
      <c r="I84" s="373"/>
    </row>
    <row r="85" spans="1:9">
      <c r="A85" s="381"/>
      <c r="B85" s="373"/>
      <c r="C85" s="373"/>
      <c r="D85" s="373"/>
      <c r="E85" s="373"/>
      <c r="F85" s="373"/>
      <c r="G85" s="373"/>
      <c r="H85" s="373"/>
      <c r="I85" s="373"/>
    </row>
    <row r="86" spans="1:9">
      <c r="A86" s="381"/>
      <c r="B86" s="373"/>
      <c r="C86" s="373"/>
      <c r="D86" s="373"/>
      <c r="E86" s="373"/>
      <c r="F86" s="373"/>
      <c r="G86" s="373"/>
      <c r="H86" s="373"/>
      <c r="I86" s="373"/>
    </row>
    <row r="87" spans="1:9">
      <c r="A87" s="381"/>
      <c r="B87" s="373"/>
      <c r="C87" s="373"/>
      <c r="D87" s="373"/>
      <c r="E87" s="373"/>
      <c r="F87" s="373"/>
      <c r="G87" s="373"/>
      <c r="H87" s="373"/>
      <c r="I87" s="373"/>
    </row>
    <row r="88" spans="1:9">
      <c r="A88" s="381"/>
      <c r="B88" s="373"/>
      <c r="C88" s="373"/>
      <c r="D88" s="373"/>
      <c r="E88" s="373"/>
      <c r="F88" s="373"/>
      <c r="G88" s="373"/>
      <c r="H88" s="373"/>
      <c r="I88" s="373"/>
    </row>
    <row r="89" spans="1:9">
      <c r="A89" s="381"/>
      <c r="B89" s="373"/>
      <c r="C89" s="373"/>
      <c r="D89" s="373"/>
      <c r="E89" s="373"/>
      <c r="F89" s="373"/>
      <c r="G89" s="373"/>
      <c r="H89" s="373"/>
      <c r="I89" s="373"/>
    </row>
    <row r="90" spans="1:9">
      <c r="A90" s="381"/>
      <c r="B90" s="373"/>
      <c r="C90" s="373"/>
      <c r="D90" s="373"/>
      <c r="E90" s="373"/>
      <c r="F90" s="373"/>
      <c r="G90" s="373"/>
      <c r="H90" s="373"/>
      <c r="I90" s="373"/>
    </row>
    <row r="91" spans="1:9">
      <c r="A91" s="381"/>
      <c r="B91" s="373"/>
      <c r="C91" s="373"/>
      <c r="D91" s="373"/>
      <c r="E91" s="373"/>
      <c r="F91" s="373"/>
      <c r="G91" s="373"/>
      <c r="H91" s="373"/>
      <c r="I91" s="373"/>
    </row>
    <row r="92" spans="1:9">
      <c r="A92" s="381"/>
      <c r="B92" s="373"/>
      <c r="C92" s="373"/>
      <c r="D92" s="373"/>
      <c r="E92" s="373"/>
      <c r="F92" s="373"/>
      <c r="G92" s="373"/>
      <c r="H92" s="373"/>
      <c r="I92" s="373"/>
    </row>
    <row r="93" spans="1:9">
      <c r="A93" s="381"/>
      <c r="B93" s="373"/>
      <c r="C93" s="373"/>
      <c r="D93" s="373"/>
      <c r="E93" s="373"/>
      <c r="F93" s="373"/>
      <c r="G93" s="373"/>
      <c r="H93" s="373"/>
      <c r="I93" s="373"/>
    </row>
    <row r="94" spans="1:9">
      <c r="A94" s="381"/>
      <c r="B94" s="373"/>
      <c r="C94" s="373"/>
      <c r="D94" s="373"/>
      <c r="E94" s="373"/>
      <c r="F94" s="373"/>
      <c r="G94" s="373"/>
      <c r="H94" s="373"/>
      <c r="I94" s="373"/>
    </row>
    <row r="95" spans="1:9">
      <c r="A95" s="381"/>
      <c r="B95" s="373"/>
      <c r="C95" s="373"/>
      <c r="D95" s="373"/>
      <c r="E95" s="373"/>
      <c r="F95" s="373"/>
      <c r="G95" s="373"/>
      <c r="H95" s="373"/>
      <c r="I95" s="373"/>
    </row>
    <row r="96" spans="1:9">
      <c r="A96" s="381"/>
      <c r="B96" s="373"/>
      <c r="C96" s="373"/>
      <c r="D96" s="373"/>
      <c r="E96" s="373"/>
      <c r="F96" s="373"/>
      <c r="G96" s="373"/>
      <c r="H96" s="373"/>
      <c r="I96" s="373"/>
    </row>
    <row r="97" spans="1:9">
      <c r="A97" s="381"/>
      <c r="B97" s="373"/>
      <c r="C97" s="373"/>
      <c r="D97" s="373"/>
      <c r="E97" s="373"/>
      <c r="F97" s="373"/>
      <c r="G97" s="373"/>
      <c r="H97" s="373"/>
      <c r="I97" s="373"/>
    </row>
    <row r="98" spans="1:9">
      <c r="A98" s="381"/>
      <c r="B98" s="373"/>
      <c r="C98" s="373"/>
      <c r="D98" s="373"/>
      <c r="E98" s="373"/>
      <c r="F98" s="373"/>
      <c r="G98" s="373"/>
      <c r="H98" s="373"/>
      <c r="I98" s="373"/>
    </row>
    <row r="99" spans="1:9">
      <c r="A99" s="381"/>
      <c r="B99" s="373"/>
      <c r="C99" s="373"/>
      <c r="D99" s="373"/>
      <c r="E99" s="373"/>
      <c r="F99" s="373"/>
      <c r="G99" s="373"/>
      <c r="H99" s="373"/>
      <c r="I99" s="373"/>
    </row>
    <row r="100" spans="1:9">
      <c r="A100" s="381"/>
      <c r="B100" s="373"/>
      <c r="C100" s="373"/>
      <c r="D100" s="373"/>
      <c r="E100" s="373"/>
      <c r="F100" s="373"/>
      <c r="G100" s="373"/>
      <c r="H100" s="373"/>
      <c r="I100" s="373"/>
    </row>
    <row r="101" spans="1:9">
      <c r="A101" s="381"/>
      <c r="B101" s="373"/>
      <c r="C101" s="373"/>
      <c r="D101" s="373"/>
      <c r="E101" s="373"/>
      <c r="F101" s="373"/>
      <c r="G101" s="373"/>
      <c r="H101" s="373"/>
      <c r="I101" s="373"/>
    </row>
    <row r="102" spans="1:9">
      <c r="A102" s="381"/>
      <c r="B102" s="373"/>
      <c r="C102" s="373"/>
      <c r="D102" s="373"/>
      <c r="E102" s="373"/>
      <c r="F102" s="373"/>
      <c r="G102" s="373"/>
      <c r="H102" s="373"/>
      <c r="I102" s="373"/>
    </row>
    <row r="103" spans="1:9">
      <c r="A103" s="381"/>
      <c r="B103" s="373"/>
      <c r="C103" s="373"/>
      <c r="D103" s="373"/>
      <c r="E103" s="373"/>
      <c r="F103" s="373"/>
      <c r="G103" s="373"/>
      <c r="H103" s="373"/>
      <c r="I103" s="373"/>
    </row>
    <row r="104" spans="1:9">
      <c r="A104" s="381"/>
      <c r="B104" s="373"/>
      <c r="C104" s="373"/>
      <c r="D104" s="373"/>
      <c r="E104" s="373"/>
      <c r="F104" s="373"/>
      <c r="G104" s="373"/>
      <c r="H104" s="373"/>
      <c r="I104" s="373"/>
    </row>
    <row r="105" spans="1:9">
      <c r="A105" s="381"/>
      <c r="B105" s="373"/>
      <c r="C105" s="373"/>
      <c r="D105" s="373"/>
      <c r="E105" s="373"/>
      <c r="F105" s="373"/>
      <c r="G105" s="373"/>
      <c r="H105" s="373"/>
      <c r="I105" s="373"/>
    </row>
    <row r="106" spans="1:9">
      <c r="A106" s="381"/>
      <c r="B106" s="373"/>
      <c r="C106" s="373"/>
      <c r="D106" s="373"/>
      <c r="E106" s="373"/>
      <c r="F106" s="373"/>
      <c r="G106" s="373"/>
      <c r="H106" s="373"/>
      <c r="I106" s="373"/>
    </row>
    <row r="107" spans="1:9">
      <c r="A107" s="381"/>
      <c r="B107" s="373"/>
      <c r="C107" s="373"/>
      <c r="D107" s="373"/>
      <c r="E107" s="373"/>
      <c r="F107" s="373"/>
      <c r="G107" s="373"/>
      <c r="H107" s="373"/>
      <c r="I107" s="373"/>
    </row>
    <row r="108" spans="1:9">
      <c r="A108" s="381"/>
      <c r="B108" s="373"/>
      <c r="C108" s="373"/>
      <c r="D108" s="373"/>
      <c r="E108" s="373"/>
      <c r="F108" s="373"/>
      <c r="G108" s="373"/>
      <c r="H108" s="373"/>
      <c r="I108" s="373"/>
    </row>
    <row r="109" spans="1:9">
      <c r="A109" s="381"/>
      <c r="B109" s="373"/>
      <c r="C109" s="373"/>
      <c r="D109" s="373"/>
      <c r="E109" s="373"/>
      <c r="F109" s="373"/>
      <c r="G109" s="373"/>
      <c r="H109" s="373"/>
      <c r="I109" s="373"/>
    </row>
    <row r="110" spans="1:9">
      <c r="A110" s="381"/>
      <c r="B110" s="373"/>
      <c r="C110" s="373"/>
      <c r="D110" s="373"/>
      <c r="E110" s="373"/>
      <c r="F110" s="373"/>
      <c r="G110" s="373"/>
      <c r="H110" s="373"/>
      <c r="I110" s="373"/>
    </row>
    <row r="111" spans="1:9">
      <c r="A111" s="381"/>
      <c r="B111" s="373"/>
      <c r="C111" s="373"/>
      <c r="D111" s="373"/>
      <c r="E111" s="373"/>
      <c r="F111" s="373"/>
      <c r="G111" s="373"/>
      <c r="H111" s="373"/>
      <c r="I111" s="373"/>
    </row>
    <row r="112" spans="1:9">
      <c r="A112" s="381"/>
      <c r="B112" s="373"/>
      <c r="C112" s="373"/>
      <c r="D112" s="373"/>
      <c r="E112" s="373"/>
      <c r="F112" s="373"/>
      <c r="G112" s="373"/>
      <c r="H112" s="373"/>
      <c r="I112" s="373"/>
    </row>
    <row r="113" spans="1:9">
      <c r="A113" s="381"/>
      <c r="B113" s="373"/>
      <c r="C113" s="373"/>
      <c r="D113" s="373"/>
      <c r="E113" s="373"/>
      <c r="F113" s="373"/>
      <c r="G113" s="373"/>
      <c r="H113" s="373"/>
      <c r="I113" s="373"/>
    </row>
    <row r="114" spans="1:9">
      <c r="A114" s="381"/>
      <c r="B114" s="373"/>
      <c r="C114" s="373"/>
      <c r="D114" s="373"/>
      <c r="E114" s="373"/>
      <c r="F114" s="373"/>
      <c r="G114" s="373"/>
      <c r="H114" s="373"/>
      <c r="I114" s="373"/>
    </row>
    <row r="115" spans="1:9">
      <c r="A115" s="381"/>
      <c r="B115" s="373"/>
      <c r="C115" s="373"/>
      <c r="D115" s="373"/>
      <c r="E115" s="373"/>
      <c r="F115" s="373"/>
      <c r="G115" s="373"/>
      <c r="H115" s="373"/>
      <c r="I115" s="373"/>
    </row>
    <row r="116" spans="1:9">
      <c r="A116" s="381"/>
      <c r="B116" s="373"/>
      <c r="C116" s="373"/>
      <c r="D116" s="373"/>
      <c r="E116" s="373"/>
      <c r="F116" s="373"/>
      <c r="G116" s="373"/>
      <c r="H116" s="373"/>
      <c r="I116" s="373"/>
    </row>
    <row r="117" spans="1:9">
      <c r="A117" s="381"/>
      <c r="B117" s="373"/>
      <c r="C117" s="373"/>
      <c r="D117" s="373"/>
      <c r="E117" s="373"/>
      <c r="F117" s="373"/>
      <c r="G117" s="373"/>
      <c r="H117" s="373"/>
      <c r="I117" s="373"/>
    </row>
    <row r="118" spans="1:9">
      <c r="A118" s="381"/>
      <c r="B118" s="373"/>
      <c r="C118" s="373"/>
      <c r="D118" s="373"/>
      <c r="E118" s="373"/>
      <c r="F118" s="373"/>
      <c r="G118" s="373"/>
      <c r="H118" s="373"/>
      <c r="I118" s="373"/>
    </row>
    <row r="119" spans="1:9">
      <c r="A119" s="381"/>
      <c r="B119" s="373"/>
      <c r="C119" s="373"/>
      <c r="D119" s="373"/>
      <c r="E119" s="373"/>
      <c r="F119" s="373"/>
      <c r="G119" s="373"/>
      <c r="H119" s="373"/>
      <c r="I119" s="373"/>
    </row>
    <row r="120" spans="1:9">
      <c r="A120" s="381"/>
      <c r="B120" s="373"/>
      <c r="C120" s="373"/>
      <c r="D120" s="373"/>
      <c r="E120" s="373"/>
      <c r="F120" s="373"/>
      <c r="G120" s="373"/>
      <c r="H120" s="373"/>
      <c r="I120" s="373"/>
    </row>
    <row r="121" spans="1:9">
      <c r="A121" s="381"/>
      <c r="B121" s="373"/>
      <c r="C121" s="373"/>
      <c r="D121" s="373"/>
      <c r="E121" s="373"/>
      <c r="F121" s="373"/>
      <c r="G121" s="373"/>
      <c r="H121" s="373"/>
      <c r="I121" s="373"/>
    </row>
    <row r="122" spans="1:9">
      <c r="A122" s="381"/>
      <c r="B122" s="373"/>
      <c r="C122" s="373"/>
      <c r="D122" s="373"/>
      <c r="E122" s="373"/>
      <c r="F122" s="373"/>
      <c r="G122" s="373"/>
      <c r="H122" s="373"/>
      <c r="I122" s="373"/>
    </row>
    <row r="123" spans="1:9">
      <c r="A123" s="381"/>
      <c r="B123" s="373"/>
      <c r="C123" s="373"/>
      <c r="D123" s="373"/>
      <c r="E123" s="373"/>
      <c r="F123" s="373"/>
      <c r="G123" s="373"/>
      <c r="H123" s="373"/>
      <c r="I123" s="373"/>
    </row>
    <row r="124" spans="1:9">
      <c r="A124" s="381"/>
      <c r="B124" s="373"/>
      <c r="C124" s="373"/>
      <c r="D124" s="373"/>
      <c r="E124" s="373"/>
      <c r="F124" s="373"/>
      <c r="G124" s="373"/>
      <c r="H124" s="373"/>
      <c r="I124" s="373"/>
    </row>
    <row r="125" spans="1:9">
      <c r="A125" s="381"/>
      <c r="B125" s="373"/>
      <c r="C125" s="373"/>
      <c r="D125" s="373"/>
      <c r="E125" s="373"/>
      <c r="F125" s="373"/>
      <c r="G125" s="373"/>
      <c r="H125" s="373"/>
      <c r="I125" s="373"/>
    </row>
    <row r="126" spans="1:9">
      <c r="A126" s="381"/>
      <c r="B126" s="373"/>
      <c r="C126" s="373"/>
      <c r="D126" s="373"/>
      <c r="E126" s="373"/>
      <c r="F126" s="373"/>
      <c r="G126" s="373"/>
      <c r="H126" s="373"/>
      <c r="I126" s="373"/>
    </row>
    <row r="127" spans="1:9">
      <c r="A127" s="381"/>
      <c r="B127" s="373"/>
      <c r="C127" s="373"/>
      <c r="D127" s="373"/>
      <c r="E127" s="373"/>
      <c r="F127" s="373"/>
      <c r="G127" s="373"/>
      <c r="H127" s="373"/>
      <c r="I127" s="373"/>
    </row>
    <row r="128" spans="1:9">
      <c r="A128" s="381"/>
      <c r="B128" s="373"/>
      <c r="C128" s="373"/>
      <c r="D128" s="373"/>
      <c r="E128" s="373"/>
      <c r="F128" s="373"/>
      <c r="G128" s="373"/>
      <c r="H128" s="373"/>
      <c r="I128" s="373"/>
    </row>
    <row r="129" spans="1:9">
      <c r="A129" s="381"/>
      <c r="B129" s="373"/>
      <c r="C129" s="373"/>
      <c r="D129" s="373"/>
      <c r="E129" s="373"/>
      <c r="F129" s="373"/>
      <c r="G129" s="373"/>
      <c r="H129" s="373"/>
      <c r="I129" s="373"/>
    </row>
    <row r="130" spans="1:9">
      <c r="A130" s="381"/>
      <c r="B130" s="373"/>
      <c r="C130" s="373"/>
      <c r="D130" s="373"/>
      <c r="E130" s="373"/>
      <c r="F130" s="373"/>
      <c r="G130" s="373"/>
      <c r="H130" s="373"/>
      <c r="I130" s="373"/>
    </row>
    <row r="131" spans="1:9">
      <c r="A131" s="381"/>
      <c r="B131" s="373"/>
      <c r="C131" s="373"/>
      <c r="D131" s="373"/>
      <c r="E131" s="373"/>
      <c r="F131" s="373"/>
      <c r="G131" s="373"/>
      <c r="H131" s="373"/>
      <c r="I131" s="373"/>
    </row>
    <row r="132" spans="1:9">
      <c r="A132" s="381"/>
      <c r="B132" s="373"/>
      <c r="C132" s="373"/>
      <c r="D132" s="373"/>
      <c r="E132" s="373"/>
      <c r="F132" s="373"/>
      <c r="G132" s="373"/>
      <c r="H132" s="373"/>
      <c r="I132" s="373"/>
    </row>
    <row r="133" spans="1:9">
      <c r="A133" s="381"/>
      <c r="B133" s="373"/>
      <c r="C133" s="373"/>
      <c r="D133" s="373"/>
      <c r="E133" s="373"/>
      <c r="F133" s="373"/>
      <c r="G133" s="373"/>
      <c r="H133" s="373"/>
      <c r="I133" s="373"/>
    </row>
    <row r="134" spans="1:9">
      <c r="A134" s="381"/>
      <c r="B134" s="373"/>
      <c r="C134" s="373"/>
      <c r="D134" s="373"/>
      <c r="E134" s="373"/>
      <c r="F134" s="373"/>
      <c r="G134" s="373"/>
      <c r="H134" s="373"/>
      <c r="I134" s="373"/>
    </row>
    <row r="135" spans="1:9">
      <c r="A135" s="381"/>
      <c r="B135" s="373"/>
      <c r="C135" s="373"/>
      <c r="D135" s="373"/>
      <c r="E135" s="373"/>
      <c r="F135" s="373"/>
      <c r="G135" s="373"/>
      <c r="H135" s="373"/>
      <c r="I135" s="373"/>
    </row>
    <row r="136" spans="1:9">
      <c r="A136" s="381"/>
      <c r="B136" s="373"/>
      <c r="C136" s="373"/>
      <c r="D136" s="373"/>
      <c r="E136" s="373"/>
      <c r="F136" s="373"/>
      <c r="G136" s="373"/>
      <c r="H136" s="373"/>
      <c r="I136" s="373"/>
    </row>
    <row r="137" spans="1:9">
      <c r="A137" s="381"/>
      <c r="B137" s="373"/>
      <c r="C137" s="373"/>
      <c r="D137" s="373"/>
      <c r="E137" s="373"/>
      <c r="F137" s="373"/>
      <c r="G137" s="373"/>
      <c r="H137" s="373"/>
      <c r="I137" s="373"/>
    </row>
    <row r="138" spans="1:9">
      <c r="A138" s="381"/>
      <c r="B138" s="373"/>
      <c r="C138" s="373"/>
      <c r="D138" s="373"/>
      <c r="E138" s="373"/>
      <c r="F138" s="373"/>
      <c r="G138" s="373"/>
      <c r="H138" s="373"/>
      <c r="I138" s="373"/>
    </row>
    <row r="139" spans="1:9">
      <c r="A139" s="381"/>
      <c r="B139" s="373"/>
      <c r="C139" s="373"/>
      <c r="D139" s="373"/>
      <c r="E139" s="373"/>
      <c r="F139" s="373"/>
      <c r="G139" s="373"/>
      <c r="H139" s="373"/>
      <c r="I139" s="373"/>
    </row>
    <row r="140" spans="1:9">
      <c r="A140" s="381"/>
      <c r="B140" s="373"/>
      <c r="C140" s="373"/>
      <c r="D140" s="373"/>
      <c r="E140" s="373"/>
      <c r="F140" s="373"/>
      <c r="G140" s="373"/>
      <c r="H140" s="373"/>
      <c r="I140" s="373"/>
    </row>
    <row r="141" spans="1:9">
      <c r="A141" s="381"/>
      <c r="B141" s="373"/>
      <c r="C141" s="373"/>
      <c r="D141" s="373"/>
      <c r="E141" s="373"/>
      <c r="F141" s="373"/>
      <c r="G141" s="373"/>
      <c r="H141" s="373"/>
      <c r="I141" s="373"/>
    </row>
    <row r="142" spans="1:9">
      <c r="A142" s="381"/>
      <c r="B142" s="373"/>
      <c r="C142" s="373"/>
      <c r="D142" s="373"/>
      <c r="E142" s="373"/>
      <c r="F142" s="373"/>
      <c r="G142" s="373"/>
      <c r="H142" s="373"/>
      <c r="I142" s="373"/>
    </row>
    <row r="143" spans="1:9">
      <c r="A143" s="381"/>
      <c r="B143" s="373"/>
      <c r="C143" s="373"/>
      <c r="D143" s="373"/>
      <c r="E143" s="373"/>
      <c r="F143" s="373"/>
      <c r="G143" s="373"/>
      <c r="H143" s="373"/>
      <c r="I143" s="373"/>
    </row>
    <row r="144" spans="1:9">
      <c r="A144" s="381"/>
      <c r="B144" s="373"/>
      <c r="C144" s="373"/>
      <c r="D144" s="373"/>
      <c r="E144" s="373"/>
      <c r="F144" s="373"/>
      <c r="G144" s="373"/>
      <c r="H144" s="373"/>
      <c r="I144" s="373"/>
    </row>
    <row r="145" spans="1:9">
      <c r="A145" s="381"/>
      <c r="B145" s="373"/>
      <c r="C145" s="373"/>
      <c r="D145" s="373"/>
      <c r="E145" s="373"/>
      <c r="F145" s="373"/>
      <c r="G145" s="373"/>
      <c r="H145" s="373"/>
      <c r="I145" s="373"/>
    </row>
    <row r="146" spans="1:9">
      <c r="A146" s="381"/>
      <c r="B146" s="373"/>
      <c r="C146" s="373"/>
      <c r="D146" s="373"/>
      <c r="E146" s="373"/>
      <c r="F146" s="373"/>
      <c r="G146" s="373"/>
      <c r="H146" s="373"/>
      <c r="I146" s="373"/>
    </row>
    <row r="147" spans="1:9">
      <c r="A147" s="381"/>
      <c r="B147" s="373"/>
      <c r="C147" s="373"/>
      <c r="D147" s="373"/>
      <c r="E147" s="373"/>
      <c r="F147" s="373"/>
      <c r="G147" s="373"/>
      <c r="H147" s="373"/>
      <c r="I147" s="373"/>
    </row>
    <row r="148" spans="1:9">
      <c r="A148" s="381"/>
      <c r="B148" s="373"/>
      <c r="C148" s="373"/>
      <c r="D148" s="373"/>
      <c r="E148" s="373"/>
      <c r="F148" s="373"/>
      <c r="G148" s="373"/>
      <c r="H148" s="373"/>
      <c r="I148" s="373"/>
    </row>
    <row r="149" spans="1:9">
      <c r="A149" s="381"/>
      <c r="B149" s="373"/>
      <c r="C149" s="373"/>
      <c r="D149" s="373"/>
      <c r="E149" s="373"/>
      <c r="F149" s="373"/>
      <c r="G149" s="373"/>
      <c r="H149" s="373"/>
      <c r="I149" s="373"/>
    </row>
    <row r="150" spans="1:9">
      <c r="A150" s="381"/>
      <c r="B150" s="373"/>
      <c r="C150" s="373"/>
      <c r="D150" s="373"/>
      <c r="E150" s="373"/>
      <c r="F150" s="373"/>
      <c r="G150" s="373"/>
      <c r="H150" s="373"/>
      <c r="I150" s="373"/>
    </row>
    <row r="151" spans="1:9">
      <c r="A151" s="381"/>
      <c r="B151" s="373"/>
      <c r="C151" s="373"/>
      <c r="D151" s="373"/>
      <c r="E151" s="373"/>
      <c r="F151" s="373"/>
      <c r="G151" s="373"/>
      <c r="H151" s="373"/>
      <c r="I151" s="373"/>
    </row>
    <row r="152" spans="1:9">
      <c r="A152" s="381"/>
      <c r="B152" s="373"/>
      <c r="C152" s="373"/>
      <c r="D152" s="373"/>
      <c r="E152" s="373"/>
      <c r="F152" s="373"/>
      <c r="G152" s="373"/>
      <c r="H152" s="373"/>
      <c r="I152" s="373"/>
    </row>
    <row r="153" spans="1:9">
      <c r="A153" s="381"/>
      <c r="B153" s="373"/>
      <c r="C153" s="373"/>
      <c r="D153" s="373"/>
      <c r="E153" s="373"/>
      <c r="F153" s="373"/>
      <c r="G153" s="373"/>
      <c r="H153" s="373"/>
      <c r="I153" s="373"/>
    </row>
    <row r="154" spans="1:9">
      <c r="A154" s="381"/>
      <c r="B154" s="373"/>
      <c r="C154" s="373"/>
      <c r="D154" s="373"/>
      <c r="E154" s="373"/>
      <c r="F154" s="373"/>
      <c r="G154" s="373"/>
      <c r="H154" s="373"/>
      <c r="I154" s="373"/>
    </row>
    <row r="155" spans="1:9">
      <c r="A155" s="381"/>
      <c r="B155" s="373"/>
      <c r="C155" s="373"/>
      <c r="D155" s="373"/>
      <c r="E155" s="373"/>
      <c r="F155" s="373"/>
      <c r="G155" s="373"/>
      <c r="H155" s="373"/>
      <c r="I155" s="373"/>
    </row>
    <row r="156" spans="1:9">
      <c r="A156" s="381"/>
      <c r="B156" s="373"/>
      <c r="C156" s="373"/>
      <c r="D156" s="373"/>
      <c r="E156" s="373"/>
      <c r="F156" s="373"/>
      <c r="G156" s="373"/>
      <c r="H156" s="373"/>
      <c r="I156" s="373"/>
    </row>
    <row r="157" spans="1:9">
      <c r="A157" s="373"/>
      <c r="B157" s="373"/>
      <c r="C157" s="373"/>
      <c r="D157" s="373"/>
      <c r="E157" s="373"/>
      <c r="F157" s="373"/>
      <c r="G157" s="373"/>
      <c r="H157" s="373"/>
      <c r="I157" s="373"/>
    </row>
    <row r="158" spans="1:9">
      <c r="A158" s="373"/>
      <c r="B158" s="373"/>
      <c r="C158" s="373"/>
      <c r="D158" s="373"/>
      <c r="E158" s="373"/>
      <c r="F158" s="373"/>
      <c r="G158" s="373"/>
      <c r="H158" s="373"/>
      <c r="I158" s="373"/>
    </row>
  </sheetData>
  <sheetProtection sheet="1" objects="1" scenarios="1"/>
  <phoneticPr fontId="113" type="noConversion"/>
  <hyperlinks>
    <hyperlink ref="E23" r:id="rId1" display="List domains where there is an impact (refer to the 12 domains of Treasury's Living Standards Framework)" xr:uid="{00000000-0004-0000-0F00-000000000000}"/>
  </hyperlinks>
  <pageMargins left="0.7" right="0.7" top="0.75" bottom="0.75" header="0.3" footer="0.3"/>
  <pageSetup paperSize="9" scale="60" fitToHeight="0" orientation="landscape"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pageSetUpPr fitToPage="1"/>
  </sheetPr>
  <dimension ref="A1:J77"/>
  <sheetViews>
    <sheetView zoomScale="70" zoomScaleNormal="70" workbookViewId="0">
      <selection activeCell="C15" sqref="C15:J15"/>
    </sheetView>
  </sheetViews>
  <sheetFormatPr defaultColWidth="9" defaultRowHeight="14.25"/>
  <cols>
    <col min="1" max="1" width="9" style="524"/>
    <col min="2" max="2" width="51.875" style="524" customWidth="1"/>
    <col min="3" max="3" width="12.5" style="561" customWidth="1"/>
    <col min="4" max="4" width="12.875" style="561" customWidth="1"/>
    <col min="5" max="10" width="23.375" style="524" customWidth="1"/>
    <col min="11" max="13" width="10.625" style="524" customWidth="1"/>
    <col min="14" max="16384" width="9" style="524"/>
  </cols>
  <sheetData>
    <row r="1" spans="1:10" ht="30">
      <c r="A1" s="523" t="s">
        <v>718</v>
      </c>
      <c r="C1" s="525"/>
      <c r="D1" s="526"/>
      <c r="E1" s="527"/>
    </row>
    <row r="2" spans="1:10" s="528" customFormat="1" ht="21" customHeight="1">
      <c r="B2" s="529" t="s">
        <v>857</v>
      </c>
      <c r="C2" s="636" t="s">
        <v>0</v>
      </c>
      <c r="D2" s="636"/>
      <c r="E2" s="530" t="s">
        <v>869</v>
      </c>
    </row>
    <row r="3" spans="1:10" s="528" customFormat="1" ht="21" customHeight="1">
      <c r="B3" s="531" t="s">
        <v>725</v>
      </c>
      <c r="C3" s="532">
        <v>0.05</v>
      </c>
      <c r="D3" s="532">
        <v>0.02</v>
      </c>
      <c r="E3" s="533" t="s">
        <v>726</v>
      </c>
      <c r="F3" s="534" t="s">
        <v>720</v>
      </c>
      <c r="G3" s="535" t="s">
        <v>721</v>
      </c>
      <c r="H3" s="536" t="s">
        <v>722</v>
      </c>
      <c r="I3" s="537" t="s">
        <v>723</v>
      </c>
      <c r="J3" s="538" t="s">
        <v>724</v>
      </c>
    </row>
    <row r="4" spans="1:10" s="539" customFormat="1" ht="21" customHeight="1">
      <c r="B4" s="540" t="str">
        <f>'Outputs Summary'!P36</f>
        <v>Initiative costs present value i.e. Government investment $m</v>
      </c>
      <c r="C4" s="541">
        <f>'Outputs Summary'!T36</f>
        <v>-3.717714563613459</v>
      </c>
      <c r="D4" s="541">
        <f>'Outputs Summary'!X36</f>
        <v>-3.8829315410849969</v>
      </c>
      <c r="E4" s="562"/>
      <c r="F4" s="562"/>
      <c r="G4" s="562"/>
      <c r="H4" s="562"/>
      <c r="I4" s="562"/>
      <c r="J4" s="562"/>
    </row>
    <row r="5" spans="1:10" s="539" customFormat="1" ht="21" customHeight="1">
      <c r="B5" s="540" t="str">
        <f>'Outputs Summary'!P38</f>
        <v>Government impacts $m</v>
      </c>
      <c r="C5" s="541">
        <f ca="1">'Outputs Summary'!T38</f>
        <v>0</v>
      </c>
      <c r="D5" s="541">
        <f ca="1">'Outputs Summary'!X38</f>
        <v>0</v>
      </c>
      <c r="E5" s="562"/>
      <c r="F5" s="562"/>
      <c r="G5" s="562"/>
      <c r="H5" s="562"/>
      <c r="I5" s="562"/>
      <c r="J5" s="562"/>
    </row>
    <row r="6" spans="1:10" s="539" customFormat="1" ht="21" customHeight="1">
      <c r="B6" s="540" t="str">
        <f>'Outputs Summary'!P40</f>
        <v>Wider societal impacts $m</v>
      </c>
      <c r="C6" s="541">
        <f ca="1">'Outputs Summary'!T40</f>
        <v>32.6085531246814</v>
      </c>
      <c r="D6" s="541">
        <f ca="1">'Outputs Summary'!X40</f>
        <v>34.225512302303692</v>
      </c>
      <c r="E6" s="563"/>
      <c r="F6" s="563"/>
      <c r="G6" s="563"/>
      <c r="H6" s="563"/>
      <c r="I6" s="563"/>
      <c r="J6" s="563"/>
    </row>
    <row r="7" spans="1:10" s="539" customFormat="1" ht="21" customHeight="1">
      <c r="B7" s="540" t="str">
        <f>'Outputs Summary'!P42</f>
        <v>Total societal impacts, net present value $m</v>
      </c>
      <c r="C7" s="541">
        <f ca="1">'Outputs Summary'!T42</f>
        <v>28.890838561067948</v>
      </c>
      <c r="D7" s="541">
        <f ca="1">'Outputs Summary'!X42</f>
        <v>30.342580761218688</v>
      </c>
      <c r="E7" s="562"/>
      <c r="F7" s="562"/>
      <c r="G7" s="562"/>
      <c r="H7" s="562"/>
      <c r="I7" s="562"/>
      <c r="J7" s="562"/>
    </row>
    <row r="8" spans="1:10" s="542" customFormat="1" ht="21" customHeight="1">
      <c r="B8" s="540" t="str">
        <f>'Outputs Summary'!P44</f>
        <v>Un-monetised impacts</v>
      </c>
      <c r="C8" s="541" t="str">
        <f>'Outputs Summary'!T44</f>
        <v>None</v>
      </c>
      <c r="D8" s="541" t="str">
        <f>'Outputs Summary'!X44</f>
        <v>None</v>
      </c>
      <c r="E8" s="562"/>
      <c r="F8" s="562"/>
      <c r="G8" s="562"/>
      <c r="H8" s="562"/>
      <c r="I8" s="562"/>
      <c r="J8" s="562"/>
    </row>
    <row r="9" spans="1:10" s="539" customFormat="1" ht="21" customHeight="1">
      <c r="B9" s="540" t="str">
        <f>'Outputs Summary'!P46</f>
        <v>Benefit cost ratio, Societal Total (50y)</v>
      </c>
      <c r="C9" s="543">
        <f ca="1">'Outputs Summary'!T46</f>
        <v>8.7711287584669453</v>
      </c>
      <c r="D9" s="543">
        <f ca="1">'Outputs Summary'!X46</f>
        <v>8.8143486281347503</v>
      </c>
      <c r="E9" s="562"/>
      <c r="F9" s="562"/>
      <c r="G9" s="562"/>
      <c r="H9" s="562"/>
      <c r="I9" s="562"/>
      <c r="J9" s="562"/>
    </row>
    <row r="10" spans="1:10" s="539" customFormat="1" ht="21" customHeight="1">
      <c r="B10" s="540" t="str">
        <f>'Outputs Summary'!P48</f>
        <v>Return on Investment, Societal Total (50y)</v>
      </c>
      <c r="C10" s="543">
        <f ca="1">'Outputs Summary'!T48</f>
        <v>8.7711287584669471</v>
      </c>
      <c r="D10" s="543">
        <f ca="1">'Outputs Summary'!X48</f>
        <v>8.8143486281347485</v>
      </c>
      <c r="E10" s="562"/>
      <c r="F10" s="562"/>
      <c r="G10" s="562"/>
      <c r="H10" s="562"/>
      <c r="I10" s="562"/>
      <c r="J10" s="562"/>
    </row>
    <row r="11" spans="1:10" s="539" customFormat="1" ht="21" customHeight="1">
      <c r="B11" s="540" t="str">
        <f>'Outputs Summary'!P50</f>
        <v>Return on Investment, Government only (50y)</v>
      </c>
      <c r="C11" s="543">
        <f ca="1">'Outputs Summary'!T50</f>
        <v>0</v>
      </c>
      <c r="D11" s="543">
        <f ca="1">'Outputs Summary'!X50</f>
        <v>0</v>
      </c>
      <c r="E11" s="562"/>
      <c r="F11" s="562"/>
      <c r="G11" s="562"/>
      <c r="H11" s="562"/>
      <c r="I11" s="562"/>
      <c r="J11" s="562"/>
    </row>
    <row r="12" spans="1:10" s="539" customFormat="1" ht="24.95" customHeight="1">
      <c r="B12" s="544"/>
      <c r="C12" s="545"/>
      <c r="D12" s="545"/>
    </row>
    <row r="13" spans="1:10" s="539" customFormat="1" ht="24.95" customHeight="1">
      <c r="B13" s="544"/>
      <c r="C13" s="545"/>
      <c r="D13" s="545"/>
    </row>
    <row r="14" spans="1:10" ht="30" customHeight="1">
      <c r="B14" s="546" t="s">
        <v>719</v>
      </c>
      <c r="C14" s="547"/>
      <c r="D14" s="547"/>
      <c r="E14" s="48"/>
      <c r="F14" s="48"/>
      <c r="G14" s="48"/>
      <c r="H14" s="48"/>
      <c r="I14" s="640"/>
      <c r="J14" s="640"/>
    </row>
    <row r="15" spans="1:10" ht="56.25" customHeight="1">
      <c r="B15" s="548" t="str">
        <f>E3</f>
        <v xml:space="preserve">Central </v>
      </c>
      <c r="C15" s="637"/>
      <c r="D15" s="638"/>
      <c r="E15" s="638"/>
      <c r="F15" s="638"/>
      <c r="G15" s="638"/>
      <c r="H15" s="638"/>
      <c r="I15" s="638"/>
      <c r="J15" s="639"/>
    </row>
    <row r="16" spans="1:10" ht="56.25" customHeight="1">
      <c r="B16" s="549" t="str">
        <f>F3</f>
        <v>Worst case</v>
      </c>
      <c r="C16" s="637"/>
      <c r="D16" s="638"/>
      <c r="E16" s="638"/>
      <c r="F16" s="638"/>
      <c r="G16" s="638"/>
      <c r="H16" s="638"/>
      <c r="I16" s="638"/>
      <c r="J16" s="639"/>
    </row>
    <row r="17" spans="1:10" ht="56.25" customHeight="1">
      <c r="B17" s="550" t="str">
        <f>G3</f>
        <v>Best case</v>
      </c>
      <c r="C17" s="637"/>
      <c r="D17" s="638"/>
      <c r="E17" s="638"/>
      <c r="F17" s="638"/>
      <c r="G17" s="638"/>
      <c r="H17" s="638"/>
      <c r="I17" s="638"/>
      <c r="J17" s="639"/>
    </row>
    <row r="18" spans="1:10" ht="56.25" customHeight="1">
      <c r="B18" s="551" t="str">
        <f>H3</f>
        <v>Scenario A</v>
      </c>
      <c r="C18" s="637"/>
      <c r="D18" s="638"/>
      <c r="E18" s="638"/>
      <c r="F18" s="638"/>
      <c r="G18" s="638"/>
      <c r="H18" s="638"/>
      <c r="I18" s="638"/>
      <c r="J18" s="639"/>
    </row>
    <row r="19" spans="1:10" ht="56.25" customHeight="1">
      <c r="B19" s="552" t="str">
        <f>I3</f>
        <v>Scenario B</v>
      </c>
      <c r="C19" s="637"/>
      <c r="D19" s="638"/>
      <c r="E19" s="638"/>
      <c r="F19" s="638"/>
      <c r="G19" s="638"/>
      <c r="H19" s="638"/>
      <c r="I19" s="638"/>
      <c r="J19" s="639"/>
    </row>
    <row r="20" spans="1:10" ht="56.25" customHeight="1">
      <c r="B20" s="553" t="str">
        <f>J3</f>
        <v>Scenario C</v>
      </c>
      <c r="C20" s="637"/>
      <c r="D20" s="638"/>
      <c r="E20" s="638"/>
      <c r="F20" s="638"/>
      <c r="G20" s="638"/>
      <c r="H20" s="638"/>
      <c r="I20" s="638"/>
      <c r="J20" s="639"/>
    </row>
    <row r="25" spans="1:10" ht="14.25" customHeight="1">
      <c r="C25" s="635" t="str">
        <f>'Outputs Summary'!I15</f>
        <v>50-Year NPV $m</v>
      </c>
      <c r="D25" s="635"/>
    </row>
    <row r="26" spans="1:10" ht="32.25" customHeight="1" thickBot="1">
      <c r="A26" s="554" t="s">
        <v>861</v>
      </c>
      <c r="C26" s="634" t="s">
        <v>870</v>
      </c>
      <c r="D26" s="634"/>
      <c r="E26" s="555" t="s">
        <v>869</v>
      </c>
      <c r="F26" s="528"/>
      <c r="G26" s="528"/>
      <c r="H26" s="528"/>
      <c r="I26" s="528"/>
      <c r="J26" s="528"/>
    </row>
    <row r="27" spans="1:10" ht="28.5">
      <c r="A27" s="556" t="s">
        <v>715</v>
      </c>
      <c r="B27" s="532" t="s">
        <v>716</v>
      </c>
      <c r="C27" s="532">
        <v>0.05</v>
      </c>
      <c r="D27" s="532">
        <v>0.02</v>
      </c>
      <c r="E27" s="557" t="s">
        <v>726</v>
      </c>
      <c r="F27" s="534" t="s">
        <v>720</v>
      </c>
      <c r="G27" s="535" t="s">
        <v>721</v>
      </c>
      <c r="H27" s="536" t="s">
        <v>722</v>
      </c>
      <c r="I27" s="537" t="s">
        <v>723</v>
      </c>
      <c r="J27" s="538" t="s">
        <v>724</v>
      </c>
    </row>
    <row r="28" spans="1:10">
      <c r="A28" s="558" t="str">
        <f ca="1">'Outputs Summary'!A36</f>
        <v>Impact 1</v>
      </c>
      <c r="B28" s="558" t="str">
        <f ca="1">'Outputs Summary'!F36</f>
        <v>Average increase in cash settled cases</v>
      </c>
      <c r="C28" s="559">
        <f ca="1">'Outputs Summary'!I36</f>
        <v>31.388930873258555</v>
      </c>
      <c r="D28" s="559">
        <f ca="1">'Outputs Summary Alt'!I36</f>
        <v>32.783869671330848</v>
      </c>
      <c r="E28" s="562"/>
      <c r="F28" s="562"/>
      <c r="G28" s="562"/>
      <c r="H28" s="562"/>
      <c r="I28" s="562"/>
      <c r="J28" s="562"/>
    </row>
    <row r="29" spans="1:10" ht="15">
      <c r="A29" s="558" t="str">
        <f ca="1">'Outputs Summary'!A37</f>
        <v>Impact 2</v>
      </c>
      <c r="B29" s="558" t="str">
        <f ca="1">'Outputs Summary'!F37</f>
        <v>1 hour citizen compliance burden - Cost of an individual's time</v>
      </c>
      <c r="C29" s="559">
        <f ca="1">'Outputs Summary'!I37</f>
        <v>0.99484732428679523</v>
      </c>
      <c r="D29" s="559">
        <f ca="1">'Outputs Summary Alt'!I37</f>
        <v>1.0390588056019596</v>
      </c>
      <c r="E29" s="563"/>
      <c r="F29" s="563"/>
      <c r="G29" s="563"/>
      <c r="H29" s="563"/>
      <c r="I29" s="563"/>
      <c r="J29" s="563"/>
    </row>
    <row r="30" spans="1:10">
      <c r="A30" s="558" t="str">
        <f ca="1">'Outputs Summary'!A38</f>
        <v>Impact 3</v>
      </c>
      <c r="B30" s="558" t="str">
        <f ca="1">'Outputs Summary'!F38</f>
        <v>Living in a house in disrepair for every 1 point change (0-4 scale)</v>
      </c>
      <c r="C30" s="559">
        <f ca="1">'Outputs Summary'!I38</f>
        <v>0.22477492713604891</v>
      </c>
      <c r="D30" s="559">
        <f ca="1">'Outputs Summary Alt'!I38</f>
        <v>0.40258382537088405</v>
      </c>
      <c r="E30" s="562"/>
      <c r="F30" s="562"/>
      <c r="G30" s="562"/>
      <c r="H30" s="562"/>
      <c r="I30" s="562"/>
      <c r="J30" s="562"/>
    </row>
    <row r="31" spans="1:10">
      <c r="A31" s="558" t="str">
        <f ca="1">'Outputs Summary'!A39</f>
        <v>Impact 4</v>
      </c>
      <c r="B31" s="558" t="str">
        <f ca="1">'Outputs Summary'!F39</f>
        <v>Mental health for every 1 point change (improvement) (0-100 scale)</v>
      </c>
      <c r="C31" s="559">
        <f ca="1">'Outputs Summary'!I39</f>
        <v>0</v>
      </c>
      <c r="D31" s="559">
        <f ca="1">'Outputs Summary Alt'!I39</f>
        <v>0</v>
      </c>
      <c r="E31" s="562"/>
      <c r="F31" s="562"/>
      <c r="G31" s="562"/>
      <c r="H31" s="562"/>
      <c r="I31" s="562"/>
      <c r="J31" s="562"/>
    </row>
    <row r="32" spans="1:10">
      <c r="A32" s="558" t="str">
        <f ca="1">'Outputs Summary'!A40</f>
        <v>Impact 5</v>
      </c>
      <c r="B32" s="558" t="str">
        <f ca="1">'Outputs Summary'!F40</f>
        <v>Having access to general help for every 1 point change (0-4 scale)</v>
      </c>
      <c r="C32" s="559">
        <f ca="1">'Outputs Summary'!I40</f>
        <v>0</v>
      </c>
      <c r="D32" s="559">
        <f ca="1">'Outputs Summary Alt'!I40</f>
        <v>0</v>
      </c>
      <c r="E32" s="562"/>
      <c r="F32" s="562"/>
      <c r="G32" s="562"/>
      <c r="H32" s="562"/>
      <c r="I32" s="562"/>
      <c r="J32" s="562"/>
    </row>
    <row r="33" spans="1:10">
      <c r="A33" s="558" t="str">
        <f ca="1">'Outputs Summary'!A41</f>
        <v>Impact 6</v>
      </c>
      <c r="B33" s="558" t="str">
        <f ca="1">'Outputs Summary'!F41</f>
        <v>Increased access to support and information in an emergency</v>
      </c>
      <c r="C33" s="559">
        <f ca="1">'Outputs Summary'!I41</f>
        <v>0</v>
      </c>
      <c r="D33" s="559">
        <f ca="1">'Outputs Summary Alt'!I41</f>
        <v>0</v>
      </c>
      <c r="E33" s="562"/>
      <c r="F33" s="562"/>
      <c r="G33" s="562"/>
      <c r="H33" s="562"/>
      <c r="I33" s="562"/>
      <c r="J33" s="562"/>
    </row>
    <row r="34" spans="1:10">
      <c r="A34" s="558" t="str">
        <f ca="1">'Outputs Summary'!A42</f>
        <v>Impact 7</v>
      </c>
      <c r="B34" s="558" t="str">
        <f ca="1">'Outputs Summary'!F42</f>
        <v>Continued support for Households currently in the service</v>
      </c>
      <c r="C34" s="559">
        <f ca="1">'Outputs Summary'!I42</f>
        <v>0</v>
      </c>
      <c r="D34" s="559">
        <f ca="1">'Outputs Summary Alt'!I42</f>
        <v>0</v>
      </c>
      <c r="E34" s="562"/>
      <c r="F34" s="562"/>
      <c r="G34" s="562"/>
      <c r="H34" s="562"/>
      <c r="I34" s="562"/>
      <c r="J34" s="562"/>
    </row>
    <row r="35" spans="1:10">
      <c r="A35" s="558" t="str">
        <f ca="1">'Outputs Summary'!A43</f>
        <v>Impact 8</v>
      </c>
      <c r="B35" s="558" t="str">
        <f ca="1">'Outputs Summary'!F43</f>
        <v>Cheaper resolution of insurance claims</v>
      </c>
      <c r="C35" s="559">
        <f ca="1">'Outputs Summary'!I43</f>
        <v>0</v>
      </c>
      <c r="D35" s="559">
        <f ca="1">'Outputs Summary Alt'!I43</f>
        <v>0</v>
      </c>
      <c r="E35" s="562"/>
      <c r="F35" s="562"/>
      <c r="G35" s="562"/>
      <c r="H35" s="562"/>
      <c r="I35" s="562"/>
      <c r="J35" s="562"/>
    </row>
    <row r="36" spans="1:10" ht="15">
      <c r="A36" s="558" t="str">
        <f ca="1">'Outputs Summary'!A44</f>
        <v>Impact 9</v>
      </c>
      <c r="B36" s="558" t="str">
        <f ca="1">'Outputs Summary'!F44</f>
        <v>Faster resolution of unresolved insurance claims</v>
      </c>
      <c r="C36" s="559">
        <f ca="1">'Outputs Summary'!I44</f>
        <v>0</v>
      </c>
      <c r="D36" s="559">
        <f ca="1">'Outputs Summary Alt'!I44</f>
        <v>0</v>
      </c>
      <c r="E36" s="563"/>
      <c r="F36" s="563"/>
      <c r="G36" s="563"/>
      <c r="H36" s="563"/>
      <c r="I36" s="563"/>
      <c r="J36" s="563"/>
    </row>
    <row r="37" spans="1:10">
      <c r="A37" s="558" t="str">
        <f ca="1">'Outputs Summary'!A45</f>
        <v>Impact 10</v>
      </c>
      <c r="B37" s="558" t="str">
        <f ca="1">'Outputs Summary'!F45</f>
        <v>-</v>
      </c>
      <c r="C37" s="559">
        <f ca="1">'Outputs Summary'!I45</f>
        <v>0</v>
      </c>
      <c r="D37" s="559">
        <f ca="1">'Outputs Summary Alt'!I45</f>
        <v>0</v>
      </c>
      <c r="E37" s="562"/>
      <c r="F37" s="562"/>
      <c r="G37" s="562"/>
      <c r="H37" s="562"/>
      <c r="I37" s="562"/>
      <c r="J37" s="562"/>
    </row>
    <row r="38" spans="1:10">
      <c r="A38" s="558" t="str">
        <f ca="1">'Outputs Summary'!A46</f>
        <v>Impact 11</v>
      </c>
      <c r="B38" s="558" t="str">
        <f ca="1">'Outputs Summary'!F46</f>
        <v>-</v>
      </c>
      <c r="C38" s="559">
        <f ca="1">'Outputs Summary'!I46</f>
        <v>0</v>
      </c>
      <c r="D38" s="559">
        <f ca="1">'Outputs Summary Alt'!I46</f>
        <v>0</v>
      </c>
      <c r="E38" s="562"/>
      <c r="F38" s="562"/>
      <c r="G38" s="562"/>
      <c r="H38" s="562"/>
      <c r="I38" s="562"/>
      <c r="J38" s="562"/>
    </row>
    <row r="39" spans="1:10">
      <c r="A39" s="558" t="str">
        <f ca="1">'Outputs Summary'!A47</f>
        <v>Impact 12</v>
      </c>
      <c r="B39" s="558" t="str">
        <f ca="1">'Outputs Summary'!F47</f>
        <v>-</v>
      </c>
      <c r="C39" s="559">
        <f ca="1">'Outputs Summary'!I47</f>
        <v>0</v>
      </c>
      <c r="D39" s="559">
        <f ca="1">'Outputs Summary Alt'!I47</f>
        <v>0</v>
      </c>
      <c r="E39" s="562"/>
      <c r="F39" s="562"/>
      <c r="G39" s="562"/>
      <c r="H39" s="562"/>
      <c r="I39" s="562"/>
      <c r="J39" s="562"/>
    </row>
    <row r="40" spans="1:10">
      <c r="A40" s="558" t="str">
        <f ca="1">'Outputs Summary'!A48</f>
        <v>Impact 13</v>
      </c>
      <c r="B40" s="558" t="str">
        <f ca="1">'Outputs Summary'!F48</f>
        <v>-</v>
      </c>
      <c r="C40" s="559">
        <f ca="1">'Outputs Summary'!I48</f>
        <v>0</v>
      </c>
      <c r="D40" s="559">
        <f ca="1">'Outputs Summary Alt'!I48</f>
        <v>0</v>
      </c>
      <c r="E40" s="562"/>
      <c r="F40" s="562"/>
      <c r="G40" s="562"/>
      <c r="H40" s="562"/>
      <c r="I40" s="562"/>
      <c r="J40" s="562"/>
    </row>
    <row r="41" spans="1:10">
      <c r="A41" s="558" t="str">
        <f ca="1">'Outputs Summary'!A49</f>
        <v>Impact 14</v>
      </c>
      <c r="B41" s="558" t="str">
        <f ca="1">'Outputs Summary'!F49</f>
        <v>-</v>
      </c>
      <c r="C41" s="559">
        <f ca="1">'Outputs Summary'!I49</f>
        <v>0</v>
      </c>
      <c r="D41" s="559">
        <f ca="1">'Outputs Summary Alt'!I49</f>
        <v>0</v>
      </c>
      <c r="E41" s="562"/>
      <c r="F41" s="562"/>
      <c r="G41" s="562"/>
      <c r="H41" s="562"/>
      <c r="I41" s="562"/>
      <c r="J41" s="562"/>
    </row>
    <row r="42" spans="1:10">
      <c r="A42" s="558" t="str">
        <f ca="1">'Outputs Summary'!A50</f>
        <v>Impact 15</v>
      </c>
      <c r="B42" s="558" t="str">
        <f ca="1">'Outputs Summary'!F50</f>
        <v>-</v>
      </c>
      <c r="C42" s="559">
        <f ca="1">'Outputs Summary'!I50</f>
        <v>0</v>
      </c>
      <c r="D42" s="559">
        <f ca="1">'Outputs Summary Alt'!I50</f>
        <v>0</v>
      </c>
      <c r="E42" s="562"/>
      <c r="F42" s="562"/>
      <c r="G42" s="562"/>
      <c r="H42" s="562"/>
      <c r="I42" s="562"/>
      <c r="J42" s="562"/>
    </row>
    <row r="43" spans="1:10" ht="15">
      <c r="A43" s="558" t="str">
        <f ca="1">'Outputs Summary'!A51</f>
        <v>Impact 16</v>
      </c>
      <c r="B43" s="558" t="str">
        <f ca="1">'Outputs Summary'!F51</f>
        <v>-</v>
      </c>
      <c r="C43" s="559">
        <f ca="1">'Outputs Summary'!I51</f>
        <v>0</v>
      </c>
      <c r="D43" s="559">
        <f ca="1">'Outputs Summary Alt'!I51</f>
        <v>0</v>
      </c>
      <c r="E43" s="563"/>
      <c r="F43" s="563"/>
      <c r="G43" s="563"/>
      <c r="H43" s="563"/>
      <c r="I43" s="563"/>
      <c r="J43" s="563"/>
    </row>
    <row r="44" spans="1:10">
      <c r="A44" s="558" t="str">
        <f ca="1">'Outputs Summary'!A52</f>
        <v>Impact 17</v>
      </c>
      <c r="B44" s="558" t="str">
        <f ca="1">'Outputs Summary'!F52</f>
        <v>-</v>
      </c>
      <c r="C44" s="559">
        <f ca="1">'Outputs Summary'!I52</f>
        <v>0</v>
      </c>
      <c r="D44" s="559">
        <f ca="1">'Outputs Summary Alt'!I52</f>
        <v>0</v>
      </c>
      <c r="E44" s="562"/>
      <c r="F44" s="562"/>
      <c r="G44" s="562"/>
      <c r="H44" s="562"/>
      <c r="I44" s="562"/>
      <c r="J44" s="562"/>
    </row>
    <row r="45" spans="1:10">
      <c r="A45" s="558" t="str">
        <f ca="1">'Outputs Summary'!A53</f>
        <v>Impact 18</v>
      </c>
      <c r="B45" s="558" t="str">
        <f ca="1">'Outputs Summary'!F53</f>
        <v>-</v>
      </c>
      <c r="C45" s="559">
        <f ca="1">'Outputs Summary'!I53</f>
        <v>0</v>
      </c>
      <c r="D45" s="559">
        <f ca="1">'Outputs Summary Alt'!I53</f>
        <v>0</v>
      </c>
      <c r="E45" s="562"/>
      <c r="F45" s="562"/>
      <c r="G45" s="562"/>
      <c r="H45" s="562"/>
      <c r="I45" s="562"/>
      <c r="J45" s="562"/>
    </row>
    <row r="46" spans="1:10">
      <c r="A46" s="558" t="str">
        <f ca="1">'Outputs Summary'!A54</f>
        <v>Impact 19</v>
      </c>
      <c r="B46" s="558" t="str">
        <f ca="1">'Outputs Summary'!F54</f>
        <v>-</v>
      </c>
      <c r="C46" s="559">
        <f ca="1">'Outputs Summary'!I54</f>
        <v>0</v>
      </c>
      <c r="D46" s="559">
        <f ca="1">'Outputs Summary Alt'!I54</f>
        <v>0</v>
      </c>
      <c r="E46" s="562"/>
      <c r="F46" s="562"/>
      <c r="G46" s="562"/>
      <c r="H46" s="562"/>
      <c r="I46" s="562"/>
      <c r="J46" s="562"/>
    </row>
    <row r="47" spans="1:10">
      <c r="A47" s="558" t="str">
        <f ca="1">'Outputs Summary'!A55</f>
        <v>Impact 20</v>
      </c>
      <c r="B47" s="558" t="str">
        <f ca="1">'Outputs Summary'!F55</f>
        <v>-</v>
      </c>
      <c r="C47" s="559">
        <f ca="1">'Outputs Summary'!I55</f>
        <v>0</v>
      </c>
      <c r="D47" s="559">
        <f ca="1">'Outputs Summary Alt'!I55</f>
        <v>0</v>
      </c>
      <c r="E47" s="562"/>
      <c r="F47" s="562"/>
      <c r="G47" s="562"/>
      <c r="H47" s="562"/>
      <c r="I47" s="562"/>
      <c r="J47" s="562"/>
    </row>
    <row r="48" spans="1:10">
      <c r="A48" s="558" t="str">
        <f ca="1">'Outputs Summary'!A56</f>
        <v>Impact 21</v>
      </c>
      <c r="B48" s="558" t="str">
        <f ca="1">'Outputs Summary'!F56</f>
        <v>-</v>
      </c>
      <c r="C48" s="559">
        <f ca="1">'Outputs Summary'!I56</f>
        <v>0</v>
      </c>
      <c r="D48" s="559">
        <f ca="1">'Outputs Summary Alt'!I56</f>
        <v>0</v>
      </c>
      <c r="E48" s="562"/>
      <c r="F48" s="562"/>
      <c r="G48" s="562"/>
      <c r="H48" s="562"/>
      <c r="I48" s="562"/>
      <c r="J48" s="562"/>
    </row>
    <row r="49" spans="1:10">
      <c r="A49" s="558" t="str">
        <f ca="1">'Outputs Summary'!A57</f>
        <v>Impact 22</v>
      </c>
      <c r="B49" s="558" t="str">
        <f ca="1">'Outputs Summary'!F57</f>
        <v>-</v>
      </c>
      <c r="C49" s="559">
        <f ca="1">'Outputs Summary'!I57</f>
        <v>0</v>
      </c>
      <c r="D49" s="559">
        <f ca="1">'Outputs Summary Alt'!I57</f>
        <v>0</v>
      </c>
      <c r="E49" s="562"/>
      <c r="F49" s="562"/>
      <c r="G49" s="562"/>
      <c r="H49" s="562"/>
      <c r="I49" s="562"/>
      <c r="J49" s="562"/>
    </row>
    <row r="50" spans="1:10" ht="15">
      <c r="A50" s="558" t="str">
        <f ca="1">'Outputs Summary'!A58</f>
        <v>Impact 23</v>
      </c>
      <c r="B50" s="558" t="str">
        <f ca="1">'Outputs Summary'!F58</f>
        <v>-</v>
      </c>
      <c r="C50" s="559">
        <f ca="1">'Outputs Summary'!I58</f>
        <v>0</v>
      </c>
      <c r="D50" s="559">
        <f ca="1">'Outputs Summary Alt'!I58</f>
        <v>0</v>
      </c>
      <c r="E50" s="563"/>
      <c r="F50" s="563"/>
      <c r="G50" s="563"/>
      <c r="H50" s="563"/>
      <c r="I50" s="563"/>
      <c r="J50" s="563"/>
    </row>
    <row r="51" spans="1:10">
      <c r="A51" s="558" t="str">
        <f ca="1">'Outputs Summary'!A59</f>
        <v>Impact 24</v>
      </c>
      <c r="B51" s="558" t="str">
        <f ca="1">'Outputs Summary'!F59</f>
        <v>-</v>
      </c>
      <c r="C51" s="559">
        <f ca="1">'Outputs Summary'!I59</f>
        <v>0</v>
      </c>
      <c r="D51" s="559">
        <f ca="1">'Outputs Summary Alt'!I59</f>
        <v>0</v>
      </c>
      <c r="E51" s="562"/>
      <c r="F51" s="562"/>
      <c r="G51" s="562"/>
      <c r="H51" s="562"/>
      <c r="I51" s="562"/>
      <c r="J51" s="562"/>
    </row>
    <row r="52" spans="1:10">
      <c r="A52" s="558" t="str">
        <f ca="1">'Outputs Summary'!A60</f>
        <v>Impact 25</v>
      </c>
      <c r="B52" s="558" t="str">
        <f ca="1">'Outputs Summary'!F60</f>
        <v>-</v>
      </c>
      <c r="C52" s="559">
        <f ca="1">'Outputs Summary'!I60</f>
        <v>0</v>
      </c>
      <c r="D52" s="559">
        <f ca="1">'Outputs Summary Alt'!I60</f>
        <v>0</v>
      </c>
      <c r="E52" s="562"/>
      <c r="F52" s="562"/>
      <c r="G52" s="562"/>
      <c r="H52" s="562"/>
      <c r="I52" s="562"/>
      <c r="J52" s="562"/>
    </row>
    <row r="53" spans="1:10">
      <c r="A53" s="558" t="str">
        <f ca="1">'Outputs Summary'!A61</f>
        <v>Impact 26</v>
      </c>
      <c r="B53" s="558" t="str">
        <f ca="1">'Outputs Summary'!F61</f>
        <v>-</v>
      </c>
      <c r="C53" s="559">
        <f ca="1">'Outputs Summary'!I61</f>
        <v>0</v>
      </c>
      <c r="D53" s="559">
        <f ca="1">'Outputs Summary Alt'!I61</f>
        <v>0</v>
      </c>
      <c r="E53" s="562"/>
      <c r="F53" s="562"/>
      <c r="G53" s="562"/>
      <c r="H53" s="562"/>
      <c r="I53" s="562"/>
      <c r="J53" s="562"/>
    </row>
    <row r="54" spans="1:10">
      <c r="A54" s="558" t="str">
        <f ca="1">'Outputs Summary'!A62</f>
        <v>Impact 27</v>
      </c>
      <c r="B54" s="558" t="str">
        <f ca="1">'Outputs Summary'!F62</f>
        <v>-</v>
      </c>
      <c r="C54" s="559">
        <f ca="1">'Outputs Summary'!I62</f>
        <v>0</v>
      </c>
      <c r="D54" s="559">
        <f ca="1">'Outputs Summary Alt'!I62</f>
        <v>0</v>
      </c>
      <c r="E54" s="562"/>
      <c r="F54" s="562"/>
      <c r="G54" s="562"/>
      <c r="H54" s="562"/>
      <c r="I54" s="562"/>
      <c r="J54" s="562"/>
    </row>
    <row r="55" spans="1:10">
      <c r="A55" s="558" t="str">
        <f ca="1">'Outputs Summary'!A63</f>
        <v>Impact 28</v>
      </c>
      <c r="B55" s="558" t="str">
        <f ca="1">'Outputs Summary'!F63</f>
        <v>-</v>
      </c>
      <c r="C55" s="559">
        <f ca="1">'Outputs Summary'!I63</f>
        <v>0</v>
      </c>
      <c r="D55" s="559">
        <f ca="1">'Outputs Summary Alt'!I63</f>
        <v>0</v>
      </c>
      <c r="E55" s="562"/>
      <c r="F55" s="562"/>
      <c r="G55" s="562"/>
      <c r="H55" s="562"/>
      <c r="I55" s="562"/>
      <c r="J55" s="562"/>
    </row>
    <row r="56" spans="1:10">
      <c r="A56" s="558" t="str">
        <f ca="1">'Outputs Summary'!A64</f>
        <v>Impact 29</v>
      </c>
      <c r="B56" s="558" t="str">
        <f ca="1">'Outputs Summary'!F64</f>
        <v>-</v>
      </c>
      <c r="C56" s="559">
        <f ca="1">'Outputs Summary'!I64</f>
        <v>0</v>
      </c>
      <c r="D56" s="559">
        <f ca="1">'Outputs Summary Alt'!I64</f>
        <v>0</v>
      </c>
      <c r="E56" s="562"/>
      <c r="F56" s="562"/>
      <c r="G56" s="562"/>
      <c r="H56" s="562"/>
      <c r="I56" s="562"/>
      <c r="J56" s="562"/>
    </row>
    <row r="57" spans="1:10" ht="15">
      <c r="A57" s="558" t="str">
        <f ca="1">'Outputs Summary'!A65</f>
        <v>Impact 30</v>
      </c>
      <c r="B57" s="558" t="str">
        <f ca="1">'Outputs Summary'!F65</f>
        <v>-</v>
      </c>
      <c r="C57" s="559">
        <f ca="1">'Outputs Summary'!I65</f>
        <v>0</v>
      </c>
      <c r="D57" s="559">
        <f ca="1">'Outputs Summary Alt'!I65</f>
        <v>0</v>
      </c>
      <c r="E57" s="563"/>
      <c r="F57" s="563"/>
      <c r="G57" s="563"/>
      <c r="H57" s="563"/>
      <c r="I57" s="563"/>
      <c r="J57" s="563"/>
    </row>
    <row r="58" spans="1:10">
      <c r="A58" s="558" t="str">
        <f ca="1">'Outputs Summary'!A66</f>
        <v>Impact 31</v>
      </c>
      <c r="B58" s="558" t="str">
        <f ca="1">'Outputs Summary'!F66</f>
        <v>-</v>
      </c>
      <c r="C58" s="559">
        <f ca="1">'Outputs Summary'!I66</f>
        <v>0</v>
      </c>
      <c r="D58" s="559">
        <f ca="1">'Outputs Summary Alt'!I66</f>
        <v>0</v>
      </c>
      <c r="E58" s="562"/>
      <c r="F58" s="562"/>
      <c r="G58" s="562"/>
      <c r="H58" s="562"/>
      <c r="I58" s="562"/>
      <c r="J58" s="562"/>
    </row>
    <row r="59" spans="1:10">
      <c r="A59" s="558" t="str">
        <f ca="1">'Outputs Summary'!A67</f>
        <v>Impact 32</v>
      </c>
      <c r="B59" s="558" t="str">
        <f ca="1">'Outputs Summary'!F67</f>
        <v>-</v>
      </c>
      <c r="C59" s="559">
        <f ca="1">'Outputs Summary'!I67</f>
        <v>0</v>
      </c>
      <c r="D59" s="559">
        <f ca="1">'Outputs Summary Alt'!I67</f>
        <v>0</v>
      </c>
      <c r="E59" s="562"/>
      <c r="F59" s="562"/>
      <c r="G59" s="562"/>
      <c r="H59" s="562"/>
      <c r="I59" s="562"/>
      <c r="J59" s="562"/>
    </row>
    <row r="60" spans="1:10">
      <c r="A60" s="558" t="str">
        <f ca="1">'Outputs Summary'!A68</f>
        <v>Impact 33</v>
      </c>
      <c r="B60" s="558" t="str">
        <f ca="1">'Outputs Summary'!F68</f>
        <v>-</v>
      </c>
      <c r="C60" s="559">
        <f ca="1">'Outputs Summary'!I68</f>
        <v>0</v>
      </c>
      <c r="D60" s="559">
        <f ca="1">'Outputs Summary Alt'!I68</f>
        <v>0</v>
      </c>
      <c r="E60" s="562"/>
      <c r="F60" s="562"/>
      <c r="G60" s="562"/>
      <c r="H60" s="562"/>
      <c r="I60" s="562"/>
      <c r="J60" s="562"/>
    </row>
    <row r="61" spans="1:10">
      <c r="A61" s="558" t="str">
        <f ca="1">'Outputs Summary'!A69</f>
        <v>Impact 34</v>
      </c>
      <c r="B61" s="558" t="str">
        <f ca="1">'Outputs Summary'!F69</f>
        <v>-</v>
      </c>
      <c r="C61" s="559">
        <f ca="1">'Outputs Summary'!I69</f>
        <v>0</v>
      </c>
      <c r="D61" s="559">
        <f ca="1">'Outputs Summary Alt'!I69</f>
        <v>0</v>
      </c>
      <c r="E61" s="562"/>
      <c r="F61" s="562"/>
      <c r="G61" s="562"/>
      <c r="H61" s="562"/>
      <c r="I61" s="562"/>
      <c r="J61" s="562"/>
    </row>
    <row r="62" spans="1:10">
      <c r="A62" s="558" t="str">
        <f ca="1">'Outputs Summary'!A70</f>
        <v>Impact 35</v>
      </c>
      <c r="B62" s="558" t="str">
        <f ca="1">'Outputs Summary'!F70</f>
        <v>-</v>
      </c>
      <c r="C62" s="559">
        <f ca="1">'Outputs Summary'!I70</f>
        <v>0</v>
      </c>
      <c r="D62" s="559">
        <f ca="1">'Outputs Summary Alt'!I70</f>
        <v>0</v>
      </c>
      <c r="E62" s="562"/>
      <c r="F62" s="562"/>
      <c r="G62" s="562"/>
      <c r="H62" s="562"/>
      <c r="I62" s="562"/>
      <c r="J62" s="562"/>
    </row>
    <row r="63" spans="1:10">
      <c r="A63" s="558" t="str">
        <f ca="1">'Outputs Summary'!A71</f>
        <v>Impact 36</v>
      </c>
      <c r="B63" s="558" t="str">
        <f ca="1">'Outputs Summary'!F71</f>
        <v>-</v>
      </c>
      <c r="C63" s="559">
        <f ca="1">'Outputs Summary'!I71</f>
        <v>0</v>
      </c>
      <c r="D63" s="559">
        <f ca="1">'Outputs Summary Alt'!I71</f>
        <v>0</v>
      </c>
      <c r="E63" s="562"/>
      <c r="F63" s="562"/>
      <c r="G63" s="562"/>
      <c r="H63" s="562"/>
      <c r="I63" s="562"/>
      <c r="J63" s="562"/>
    </row>
    <row r="64" spans="1:10" ht="15">
      <c r="A64" s="558" t="str">
        <f ca="1">'Outputs Summary'!A72</f>
        <v>Impact 37</v>
      </c>
      <c r="B64" s="558" t="str">
        <f ca="1">'Outputs Summary'!F72</f>
        <v>-</v>
      </c>
      <c r="C64" s="559">
        <f ca="1">'Outputs Summary'!I72</f>
        <v>0</v>
      </c>
      <c r="D64" s="559">
        <f ca="1">'Outputs Summary Alt'!I72</f>
        <v>0</v>
      </c>
      <c r="E64" s="563"/>
      <c r="F64" s="563"/>
      <c r="G64" s="563"/>
      <c r="H64" s="563"/>
      <c r="I64" s="563"/>
      <c r="J64" s="563"/>
    </row>
    <row r="65" spans="1:10">
      <c r="A65" s="558" t="str">
        <f ca="1">'Outputs Summary'!A73</f>
        <v>Impact 38</v>
      </c>
      <c r="B65" s="558" t="str">
        <f ca="1">'Outputs Summary'!F73</f>
        <v>-</v>
      </c>
      <c r="C65" s="559">
        <f ca="1">'Outputs Summary'!I73</f>
        <v>0</v>
      </c>
      <c r="D65" s="559">
        <f ca="1">'Outputs Summary Alt'!I73</f>
        <v>0</v>
      </c>
      <c r="E65" s="562"/>
      <c r="F65" s="562"/>
      <c r="G65" s="562"/>
      <c r="H65" s="562"/>
      <c r="I65" s="562"/>
      <c r="J65" s="562"/>
    </row>
    <row r="66" spans="1:10">
      <c r="A66" s="558" t="str">
        <f ca="1">'Outputs Summary'!A74</f>
        <v>Impact 39</v>
      </c>
      <c r="B66" s="558" t="str">
        <f ca="1">'Outputs Summary'!F74</f>
        <v>-</v>
      </c>
      <c r="C66" s="559">
        <f ca="1">'Outputs Summary'!I74</f>
        <v>0</v>
      </c>
      <c r="D66" s="559">
        <f ca="1">'Outputs Summary Alt'!I74</f>
        <v>0</v>
      </c>
      <c r="E66" s="562"/>
      <c r="F66" s="562"/>
      <c r="G66" s="562"/>
      <c r="H66" s="562"/>
      <c r="I66" s="562"/>
      <c r="J66" s="562"/>
    </row>
    <row r="67" spans="1:10">
      <c r="A67" s="558" t="str">
        <f ca="1">'Outputs Summary'!A75</f>
        <v>Impact 40</v>
      </c>
      <c r="B67" s="558" t="str">
        <f ca="1">'Outputs Summary'!F75</f>
        <v>-</v>
      </c>
      <c r="C67" s="559">
        <f ca="1">'Outputs Summary'!I75</f>
        <v>0</v>
      </c>
      <c r="D67" s="559">
        <f ca="1">'Outputs Summary Alt'!I75</f>
        <v>0</v>
      </c>
      <c r="E67" s="562"/>
      <c r="F67" s="562"/>
      <c r="G67" s="562"/>
      <c r="H67" s="562"/>
      <c r="I67" s="562"/>
      <c r="J67" s="562"/>
    </row>
    <row r="68" spans="1:10">
      <c r="A68" s="558" t="str">
        <f ca="1">'Outputs Summary'!A76</f>
        <v>Impact 41</v>
      </c>
      <c r="B68" s="558" t="str">
        <f ca="1">'Outputs Summary'!F76</f>
        <v>-</v>
      </c>
      <c r="C68" s="559">
        <f ca="1">'Outputs Summary'!I76</f>
        <v>0</v>
      </c>
      <c r="D68" s="559">
        <f ca="1">'Outputs Summary Alt'!I76</f>
        <v>0</v>
      </c>
      <c r="E68" s="562"/>
      <c r="F68" s="562"/>
      <c r="G68" s="562"/>
      <c r="H68" s="562"/>
      <c r="I68" s="562"/>
      <c r="J68" s="562"/>
    </row>
    <row r="69" spans="1:10">
      <c r="A69" s="558" t="str">
        <f ca="1">'Outputs Summary'!A77</f>
        <v>Impact 42</v>
      </c>
      <c r="B69" s="558" t="str">
        <f ca="1">'Outputs Summary'!F77</f>
        <v>-</v>
      </c>
      <c r="C69" s="559">
        <f ca="1">'Outputs Summary'!I77</f>
        <v>0</v>
      </c>
      <c r="D69" s="559">
        <f ca="1">'Outputs Summary Alt'!I77</f>
        <v>0</v>
      </c>
      <c r="E69" s="562"/>
      <c r="F69" s="562"/>
      <c r="G69" s="562"/>
      <c r="H69" s="562"/>
      <c r="I69" s="562"/>
      <c r="J69" s="562"/>
    </row>
    <row r="70" spans="1:10">
      <c r="A70" s="558" t="str">
        <f ca="1">'Outputs Summary'!A78</f>
        <v>Impact 43</v>
      </c>
      <c r="B70" s="558" t="str">
        <f ca="1">'Outputs Summary'!F78</f>
        <v>-</v>
      </c>
      <c r="C70" s="559">
        <f ca="1">'Outputs Summary'!I78</f>
        <v>0</v>
      </c>
      <c r="D70" s="559">
        <f ca="1">'Outputs Summary Alt'!I78</f>
        <v>0</v>
      </c>
      <c r="E70" s="562"/>
      <c r="F70" s="562"/>
      <c r="G70" s="562"/>
      <c r="H70" s="562"/>
      <c r="I70" s="562"/>
      <c r="J70" s="562"/>
    </row>
    <row r="71" spans="1:10" ht="15">
      <c r="A71" s="558" t="str">
        <f ca="1">'Outputs Summary'!A79</f>
        <v>Impact 44</v>
      </c>
      <c r="B71" s="558" t="str">
        <f ca="1">'Outputs Summary'!F79</f>
        <v>-</v>
      </c>
      <c r="C71" s="559">
        <f ca="1">'Outputs Summary'!I79</f>
        <v>0</v>
      </c>
      <c r="D71" s="559">
        <f ca="1">'Outputs Summary Alt'!I79</f>
        <v>0</v>
      </c>
      <c r="E71" s="563"/>
      <c r="F71" s="563"/>
      <c r="G71" s="563"/>
      <c r="H71" s="563"/>
      <c r="I71" s="563"/>
      <c r="J71" s="563"/>
    </row>
    <row r="72" spans="1:10">
      <c r="A72" s="558" t="str">
        <f ca="1">'Outputs Summary'!A80</f>
        <v>Impact 45</v>
      </c>
      <c r="B72" s="558" t="str">
        <f ca="1">'Outputs Summary'!F80</f>
        <v>-</v>
      </c>
      <c r="C72" s="559">
        <f ca="1">'Outputs Summary'!I80</f>
        <v>0</v>
      </c>
      <c r="D72" s="559">
        <f ca="1">'Outputs Summary Alt'!I80</f>
        <v>0</v>
      </c>
      <c r="E72" s="562"/>
      <c r="F72" s="562"/>
      <c r="G72" s="562"/>
      <c r="H72" s="562"/>
      <c r="I72" s="562"/>
      <c r="J72" s="562"/>
    </row>
    <row r="73" spans="1:10">
      <c r="A73" s="558" t="str">
        <f ca="1">'Outputs Summary'!A81</f>
        <v>Impact 46</v>
      </c>
      <c r="B73" s="558" t="str">
        <f ca="1">'Outputs Summary'!F81</f>
        <v>-</v>
      </c>
      <c r="C73" s="559">
        <f ca="1">'Outputs Summary'!I81</f>
        <v>0</v>
      </c>
      <c r="D73" s="559">
        <f ca="1">'Outputs Summary Alt'!I81</f>
        <v>0</v>
      </c>
      <c r="E73" s="562"/>
      <c r="F73" s="562"/>
      <c r="G73" s="562"/>
      <c r="H73" s="562"/>
      <c r="I73" s="562"/>
      <c r="J73" s="562"/>
    </row>
    <row r="74" spans="1:10">
      <c r="A74" s="558" t="str">
        <f ca="1">'Outputs Summary'!A82</f>
        <v>Impact 47</v>
      </c>
      <c r="B74" s="558" t="str">
        <f ca="1">'Outputs Summary'!F82</f>
        <v>-</v>
      </c>
      <c r="C74" s="559">
        <f ca="1">'Outputs Summary'!I82</f>
        <v>0</v>
      </c>
      <c r="D74" s="559">
        <f ca="1">'Outputs Summary Alt'!I82</f>
        <v>0</v>
      </c>
      <c r="E74" s="562"/>
      <c r="F74" s="562"/>
      <c r="G74" s="562"/>
      <c r="H74" s="562"/>
      <c r="I74" s="562"/>
      <c r="J74" s="562"/>
    </row>
    <row r="75" spans="1:10">
      <c r="A75" s="558" t="str">
        <f ca="1">'Outputs Summary'!A83</f>
        <v>Impact 48</v>
      </c>
      <c r="B75" s="558" t="str">
        <f ca="1">'Outputs Summary'!F83</f>
        <v>-</v>
      </c>
      <c r="C75" s="559">
        <f ca="1">'Outputs Summary'!I83</f>
        <v>0</v>
      </c>
      <c r="D75" s="559">
        <f ca="1">'Outputs Summary Alt'!I83</f>
        <v>0</v>
      </c>
      <c r="E75" s="562"/>
      <c r="F75" s="562"/>
      <c r="G75" s="562"/>
      <c r="H75" s="562"/>
      <c r="I75" s="562"/>
      <c r="J75" s="562"/>
    </row>
    <row r="76" spans="1:10">
      <c r="A76" s="558" t="str">
        <f ca="1">'Outputs Summary'!A84</f>
        <v>Impact 49</v>
      </c>
      <c r="B76" s="558" t="str">
        <f ca="1">'Outputs Summary'!F84</f>
        <v>-</v>
      </c>
      <c r="C76" s="559">
        <f ca="1">'Outputs Summary'!I84</f>
        <v>0</v>
      </c>
      <c r="D76" s="559">
        <f ca="1">'Outputs Summary Alt'!I84</f>
        <v>0</v>
      </c>
      <c r="E76" s="562"/>
      <c r="F76" s="562"/>
      <c r="G76" s="562"/>
      <c r="H76" s="562"/>
      <c r="I76" s="562"/>
      <c r="J76" s="562"/>
    </row>
    <row r="77" spans="1:10">
      <c r="A77" s="560" t="str">
        <f ca="1">'Outputs Summary'!A85</f>
        <v>Impact 50</v>
      </c>
      <c r="B77" s="560" t="str">
        <f ca="1">'Outputs Summary'!F85</f>
        <v>-</v>
      </c>
      <c r="C77" s="559">
        <f ca="1">'Outputs Summary'!I85</f>
        <v>0</v>
      </c>
      <c r="D77" s="559">
        <f ca="1">'Outputs Summary Alt'!I85</f>
        <v>0</v>
      </c>
      <c r="E77" s="562"/>
      <c r="F77" s="562"/>
      <c r="G77" s="562"/>
      <c r="H77" s="562"/>
      <c r="I77" s="562"/>
      <c r="J77" s="562"/>
    </row>
  </sheetData>
  <sheetProtection sheet="1" objects="1" scenarios="1" formatCells="0" formatColumns="0" formatRows="0" insertColumns="0" insertRows="0" deleteColumns="0" deleteRows="0"/>
  <mergeCells count="10">
    <mergeCell ref="C26:D26"/>
    <mergeCell ref="C25:D25"/>
    <mergeCell ref="C2:D2"/>
    <mergeCell ref="C20:J20"/>
    <mergeCell ref="I14:J14"/>
    <mergeCell ref="C15:J15"/>
    <mergeCell ref="C16:J16"/>
    <mergeCell ref="C17:J17"/>
    <mergeCell ref="C18:J18"/>
    <mergeCell ref="C19:J19"/>
  </mergeCells>
  <pageMargins left="0.7" right="0.7" top="0.75" bottom="0.75" header="0.3" footer="0.3"/>
  <pageSetup paperSize="9" scale="53"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sheetPr>
  <dimension ref="A1:CZ204"/>
  <sheetViews>
    <sheetView zoomScaleNormal="100" workbookViewId="0">
      <selection activeCell="I11" sqref="I11"/>
    </sheetView>
  </sheetViews>
  <sheetFormatPr defaultColWidth="8.625" defaultRowHeight="12.75"/>
  <cols>
    <col min="1" max="1" width="12.625" style="6" customWidth="1"/>
    <col min="2" max="2" width="23.125" style="6" bestFit="1" customWidth="1"/>
    <col min="3" max="3" width="24.625" style="6" bestFit="1" customWidth="1"/>
    <col min="4" max="5" width="8.625" style="6"/>
    <col min="6" max="6" width="10.125" style="6" bestFit="1" customWidth="1"/>
    <col min="7" max="8" width="11.375" style="6" bestFit="1" customWidth="1"/>
    <col min="9" max="9" width="12" style="25" customWidth="1"/>
    <col min="10" max="11" width="6.625" style="25" customWidth="1"/>
    <col min="12" max="58" width="6.625" style="25" bestFit="1" customWidth="1"/>
    <col min="59" max="16384" width="8.625" style="6"/>
  </cols>
  <sheetData>
    <row r="1" spans="1:58" s="33" customFormat="1" ht="30.75">
      <c r="A1" s="32" t="s">
        <v>94</v>
      </c>
      <c r="I1" s="154"/>
      <c r="J1" s="154"/>
      <c r="K1" s="154"/>
      <c r="L1" s="154"/>
      <c r="M1" s="154"/>
      <c r="N1" s="154"/>
      <c r="O1" s="154"/>
      <c r="P1" s="154"/>
      <c r="Q1" s="154"/>
      <c r="R1" s="154"/>
      <c r="S1" s="154"/>
      <c r="T1" s="154"/>
      <c r="U1" s="154"/>
      <c r="V1" s="154"/>
      <c r="W1" s="154"/>
      <c r="X1" s="154"/>
      <c r="Y1" s="154"/>
      <c r="Z1" s="154"/>
      <c r="AA1" s="154"/>
      <c r="AB1" s="154"/>
      <c r="AC1" s="154"/>
      <c r="AD1" s="154"/>
      <c r="AE1" s="154"/>
      <c r="AF1" s="154"/>
      <c r="AG1" s="154"/>
      <c r="AH1" s="154"/>
      <c r="AI1" s="154"/>
      <c r="AJ1" s="154"/>
      <c r="AK1" s="154"/>
      <c r="AL1" s="154"/>
      <c r="AM1" s="154"/>
      <c r="AN1" s="154"/>
      <c r="AO1" s="154"/>
      <c r="AP1" s="154"/>
      <c r="AQ1" s="154"/>
      <c r="AR1" s="154"/>
      <c r="AS1" s="154"/>
      <c r="AT1" s="154"/>
      <c r="AU1" s="154"/>
      <c r="AV1" s="154"/>
      <c r="AW1" s="154"/>
      <c r="AX1" s="154"/>
      <c r="AY1" s="154"/>
      <c r="AZ1" s="154"/>
      <c r="BA1" s="154"/>
      <c r="BB1" s="154"/>
      <c r="BC1" s="154"/>
      <c r="BD1" s="154"/>
      <c r="BE1" s="154"/>
      <c r="BF1" s="154"/>
    </row>
    <row r="3" spans="1:58">
      <c r="A3" s="30"/>
    </row>
    <row r="4" spans="1:58">
      <c r="A4" s="30"/>
      <c r="B4" s="25"/>
    </row>
    <row r="5" spans="1:58" s="163" customFormat="1" ht="30">
      <c r="A5" s="161"/>
      <c r="B5" s="162"/>
      <c r="C5" s="161"/>
      <c r="D5" s="21"/>
      <c r="G5" s="20"/>
      <c r="H5" s="20"/>
      <c r="I5" s="278">
        <f>'Primary Inputs'!E$27</f>
        <v>2022</v>
      </c>
      <c r="J5" s="278">
        <f>'Primary Inputs'!F$27</f>
        <v>2023</v>
      </c>
      <c r="K5" s="278">
        <f>'Primary Inputs'!G$27</f>
        <v>2024</v>
      </c>
      <c r="L5" s="278">
        <f>'Primary Inputs'!H$27</f>
        <v>2025</v>
      </c>
      <c r="M5" s="278">
        <f>'Primary Inputs'!I$27</f>
        <v>2026</v>
      </c>
      <c r="N5" s="278">
        <f>'Primary Inputs'!J$27</f>
        <v>2027</v>
      </c>
      <c r="O5" s="278">
        <f>'Primary Inputs'!K$27</f>
        <v>2028</v>
      </c>
      <c r="P5" s="278">
        <f>'Primary Inputs'!L$27</f>
        <v>2029</v>
      </c>
      <c r="Q5" s="278">
        <f>'Primary Inputs'!M$27</f>
        <v>2030</v>
      </c>
      <c r="R5" s="278">
        <f>'Primary Inputs'!N$27</f>
        <v>2031</v>
      </c>
      <c r="S5" s="278">
        <f>'Primary Inputs'!O$27</f>
        <v>2032</v>
      </c>
      <c r="T5" s="278">
        <f>'Primary Inputs'!P$27</f>
        <v>2033</v>
      </c>
      <c r="U5" s="278">
        <f>'Primary Inputs'!Q$27</f>
        <v>2034</v>
      </c>
      <c r="V5" s="278">
        <f>'Primary Inputs'!R$27</f>
        <v>2035</v>
      </c>
      <c r="W5" s="278">
        <f>'Primary Inputs'!S$27</f>
        <v>2036</v>
      </c>
      <c r="X5" s="278">
        <f>'Primary Inputs'!T$27</f>
        <v>2037</v>
      </c>
      <c r="Y5" s="278">
        <f>'Primary Inputs'!U$27</f>
        <v>2038</v>
      </c>
      <c r="Z5" s="278">
        <f>'Primary Inputs'!V$27</f>
        <v>2039</v>
      </c>
      <c r="AA5" s="278">
        <f>'Primary Inputs'!W$27</f>
        <v>2040</v>
      </c>
      <c r="AB5" s="278">
        <f>'Primary Inputs'!X$27</f>
        <v>2041</v>
      </c>
      <c r="AC5" s="278">
        <f>'Primary Inputs'!Y$27</f>
        <v>2042</v>
      </c>
      <c r="AD5" s="278">
        <f>'Primary Inputs'!Z$27</f>
        <v>2043</v>
      </c>
      <c r="AE5" s="278">
        <f>'Primary Inputs'!AA$27</f>
        <v>2044</v>
      </c>
      <c r="AF5" s="278">
        <f>'Primary Inputs'!AB$27</f>
        <v>2045</v>
      </c>
      <c r="AG5" s="278">
        <f>'Primary Inputs'!AC$27</f>
        <v>2046</v>
      </c>
      <c r="AH5" s="278">
        <f>'Primary Inputs'!AD$27</f>
        <v>2047</v>
      </c>
      <c r="AI5" s="278">
        <f>'Primary Inputs'!AE$27</f>
        <v>2048</v>
      </c>
      <c r="AJ5" s="278">
        <f>'Primary Inputs'!AF$27</f>
        <v>2049</v>
      </c>
      <c r="AK5" s="278">
        <f>'Primary Inputs'!AG$27</f>
        <v>2050</v>
      </c>
      <c r="AL5" s="278">
        <f>'Primary Inputs'!AH$27</f>
        <v>2051</v>
      </c>
      <c r="AM5" s="278">
        <f>'Primary Inputs'!AI$27</f>
        <v>2052</v>
      </c>
      <c r="AN5" s="278">
        <f>'Primary Inputs'!AJ$27</f>
        <v>2053</v>
      </c>
      <c r="AO5" s="278">
        <f>'Primary Inputs'!AK$27</f>
        <v>2054</v>
      </c>
      <c r="AP5" s="278">
        <f>'Primary Inputs'!AL$27</f>
        <v>2055</v>
      </c>
      <c r="AQ5" s="278">
        <f>'Primary Inputs'!AM$27</f>
        <v>2056</v>
      </c>
      <c r="AR5" s="278">
        <f>'Primary Inputs'!AN$27</f>
        <v>2057</v>
      </c>
      <c r="AS5" s="278">
        <f>'Primary Inputs'!AO$27</f>
        <v>2058</v>
      </c>
      <c r="AT5" s="278">
        <f>'Primary Inputs'!AP$27</f>
        <v>2059</v>
      </c>
      <c r="AU5" s="278">
        <f>'Primary Inputs'!AQ$27</f>
        <v>2060</v>
      </c>
      <c r="AV5" s="278">
        <f>'Primary Inputs'!AR$27</f>
        <v>2061</v>
      </c>
      <c r="AW5" s="278">
        <f>'Primary Inputs'!AS$27</f>
        <v>2062</v>
      </c>
      <c r="AX5" s="278">
        <f>'Primary Inputs'!AT$27</f>
        <v>2063</v>
      </c>
      <c r="AY5" s="278">
        <f>'Primary Inputs'!AU$27</f>
        <v>2064</v>
      </c>
      <c r="AZ5" s="278">
        <f>'Primary Inputs'!AV$27</f>
        <v>2065</v>
      </c>
      <c r="BA5" s="278">
        <f>'Primary Inputs'!AW$27</f>
        <v>2066</v>
      </c>
      <c r="BB5" s="278">
        <f>'Primary Inputs'!AX$27</f>
        <v>2067</v>
      </c>
      <c r="BC5" s="278">
        <f>'Primary Inputs'!AY$27</f>
        <v>2068</v>
      </c>
      <c r="BD5" s="278">
        <f>'Primary Inputs'!AZ$27</f>
        <v>2069</v>
      </c>
      <c r="BE5" s="278">
        <f>'Primary Inputs'!BA$27</f>
        <v>2070</v>
      </c>
      <c r="BF5" s="278">
        <f>'Primary Inputs'!BB$27</f>
        <v>2071</v>
      </c>
    </row>
    <row r="7" spans="1:58">
      <c r="A7" s="30" t="s">
        <v>88</v>
      </c>
    </row>
    <row r="8" spans="1:58">
      <c r="B8" s="6" t="str">
        <f>'Primary Inputs'!B$23</f>
        <v>Units</v>
      </c>
      <c r="C8" s="6" t="str">
        <f>'Primary Inputs'!C$23</f>
        <v>$million</v>
      </c>
    </row>
    <row r="9" spans="1:58">
      <c r="B9" s="6" t="s">
        <v>294</v>
      </c>
      <c r="C9" s="6" t="str">
        <f xml:space="preserve"> C8 &amp; " (real)"</f>
        <v>$million (real)</v>
      </c>
      <c r="D9" s="31"/>
    </row>
    <row r="10" spans="1:58">
      <c r="B10" s="6" t="s">
        <v>89</v>
      </c>
      <c r="C10" s="6" t="str">
        <f>'Primary Inputs'!$C$17&amp;"-Year present value (" &amp; C8 &amp; ")"</f>
        <v>50-Year present value ($million)</v>
      </c>
    </row>
    <row r="12" spans="1:58" s="157" customFormat="1">
      <c r="A12" s="173" t="s">
        <v>483</v>
      </c>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c r="AZ12" s="174"/>
      <c r="BA12" s="174"/>
      <c r="BB12" s="174"/>
      <c r="BC12" s="174"/>
      <c r="BD12" s="174"/>
      <c r="BE12" s="174"/>
      <c r="BF12" s="174"/>
    </row>
    <row r="14" spans="1:58">
      <c r="B14" s="6" t="s">
        <v>119</v>
      </c>
      <c r="I14" s="155">
        <f ca="1">I76/'Primary Inputs'!$C$22</f>
        <v>0</v>
      </c>
      <c r="J14" s="155">
        <f ca="1">J76/'Primary Inputs'!$C$22</f>
        <v>2.8467710449984329</v>
      </c>
      <c r="K14" s="155">
        <f ca="1">K76/'Primary Inputs'!$C$22</f>
        <v>2.0610405483106983E-2</v>
      </c>
      <c r="L14" s="155">
        <f ca="1">L76/'Primary Inputs'!$C$22</f>
        <v>4.1220810966213967E-2</v>
      </c>
      <c r="M14" s="155">
        <f ca="1">M76/'Primary Inputs'!$C$22</f>
        <v>4.1220810966213967E-2</v>
      </c>
      <c r="N14" s="155">
        <f ca="1">N76/'Primary Inputs'!$C$22</f>
        <v>4.1220810966213967E-2</v>
      </c>
      <c r="O14" s="155">
        <f ca="1">O76/'Primary Inputs'!$C$22</f>
        <v>4.1220810966213967E-2</v>
      </c>
      <c r="P14" s="155">
        <f ca="1">P76/'Primary Inputs'!$C$22</f>
        <v>4.1220810966213967E-2</v>
      </c>
      <c r="Q14" s="155">
        <f ca="1">Q76/'Primary Inputs'!$C$22</f>
        <v>4.1220810966213967E-2</v>
      </c>
      <c r="R14" s="155">
        <f ca="1">R76/'Primary Inputs'!$C$22</f>
        <v>4.1220810966213967E-2</v>
      </c>
      <c r="S14" s="155">
        <f ca="1">S76/'Primary Inputs'!$C$22</f>
        <v>4.1220810966213967E-2</v>
      </c>
      <c r="T14" s="155">
        <f ca="1">T76/'Primary Inputs'!$C$22</f>
        <v>4.1220810966213967E-2</v>
      </c>
      <c r="U14" s="155">
        <f ca="1">U76/'Primary Inputs'!$C$22</f>
        <v>4.1220810966213967E-2</v>
      </c>
      <c r="V14" s="155">
        <f ca="1">V76/'Primary Inputs'!$C$22</f>
        <v>4.1220810966213967E-2</v>
      </c>
      <c r="W14" s="155">
        <f ca="1">W76/'Primary Inputs'!$C$22</f>
        <v>4.1220810966213967E-2</v>
      </c>
      <c r="X14" s="155">
        <f ca="1">X76/'Primary Inputs'!$C$22</f>
        <v>4.1220810966213967E-2</v>
      </c>
      <c r="Y14" s="155">
        <f ca="1">Y76/'Primary Inputs'!$C$22</f>
        <v>4.1220810966213967E-2</v>
      </c>
      <c r="Z14" s="155">
        <f ca="1">Z76/'Primary Inputs'!$C$22</f>
        <v>4.1220810966213967E-2</v>
      </c>
      <c r="AA14" s="155">
        <f ca="1">AA76/'Primary Inputs'!$C$22</f>
        <v>4.1220810966213967E-2</v>
      </c>
      <c r="AB14" s="155">
        <f ca="1">AB76/'Primary Inputs'!$C$22</f>
        <v>4.1220810966213967E-2</v>
      </c>
      <c r="AC14" s="155">
        <f ca="1">AC76/'Primary Inputs'!$C$22</f>
        <v>4.1220810966213967E-2</v>
      </c>
      <c r="AD14" s="155">
        <f ca="1">AD76/'Primary Inputs'!$C$22</f>
        <v>4.1220810966213967E-2</v>
      </c>
      <c r="AE14" s="155">
        <f ca="1">AE76/'Primary Inputs'!$C$22</f>
        <v>4.1220810966213967E-2</v>
      </c>
      <c r="AF14" s="155">
        <f ca="1">AF76/'Primary Inputs'!$C$22</f>
        <v>4.1220810966213967E-2</v>
      </c>
      <c r="AG14" s="155">
        <f ca="1">AG76/'Primary Inputs'!$C$22</f>
        <v>4.1220810966213967E-2</v>
      </c>
      <c r="AH14" s="155">
        <f ca="1">AH76/'Primary Inputs'!$C$22</f>
        <v>4.1220810966213967E-2</v>
      </c>
      <c r="AI14" s="155">
        <f ca="1">AI76/'Primary Inputs'!$C$22</f>
        <v>4.1220810966213967E-2</v>
      </c>
      <c r="AJ14" s="155">
        <f ca="1">AJ76/'Primary Inputs'!$C$22</f>
        <v>4.1220810966213967E-2</v>
      </c>
      <c r="AK14" s="155">
        <f ca="1">AK76/'Primary Inputs'!$C$22</f>
        <v>4.1220810966213967E-2</v>
      </c>
      <c r="AL14" s="155">
        <f ca="1">AL76/'Primary Inputs'!$C$22</f>
        <v>4.1220810966213967E-2</v>
      </c>
      <c r="AM14" s="155">
        <f ca="1">AM76/'Primary Inputs'!$C$22</f>
        <v>4.1220810966213967E-2</v>
      </c>
      <c r="AN14" s="155">
        <f ca="1">AN76/'Primary Inputs'!$C$22</f>
        <v>4.1220810966213967E-2</v>
      </c>
      <c r="AO14" s="155">
        <f ca="1">AO76/'Primary Inputs'!$C$22</f>
        <v>4.1220810966213967E-2</v>
      </c>
      <c r="AP14" s="155">
        <f ca="1">AP76/'Primary Inputs'!$C$22</f>
        <v>4.1220810966213967E-2</v>
      </c>
      <c r="AQ14" s="155">
        <f ca="1">AQ76/'Primary Inputs'!$C$22</f>
        <v>4.1220810966213967E-2</v>
      </c>
      <c r="AR14" s="155">
        <f ca="1">AR76/'Primary Inputs'!$C$22</f>
        <v>4.1220810966213967E-2</v>
      </c>
      <c r="AS14" s="155">
        <f ca="1">AS76/'Primary Inputs'!$C$22</f>
        <v>4.1220810966213967E-2</v>
      </c>
      <c r="AT14" s="155">
        <f ca="1">AT76/'Primary Inputs'!$C$22</f>
        <v>4.1220810966213967E-2</v>
      </c>
      <c r="AU14" s="155">
        <f ca="1">AU76/'Primary Inputs'!$C$22</f>
        <v>4.1220810966213967E-2</v>
      </c>
      <c r="AV14" s="155">
        <f ca="1">AV76/'Primary Inputs'!$C$22</f>
        <v>4.1220810966213967E-2</v>
      </c>
      <c r="AW14" s="155">
        <f ca="1">AW76/'Primary Inputs'!$C$22</f>
        <v>4.1220810966213967E-2</v>
      </c>
      <c r="AX14" s="155">
        <f ca="1">AX76/'Primary Inputs'!$C$22</f>
        <v>4.1220810966213967E-2</v>
      </c>
      <c r="AY14" s="155">
        <f ca="1">AY76/'Primary Inputs'!$C$22</f>
        <v>4.1220810966213967E-2</v>
      </c>
      <c r="AZ14" s="155">
        <f ca="1">AZ76/'Primary Inputs'!$C$22</f>
        <v>4.1220810966213967E-2</v>
      </c>
      <c r="BA14" s="155">
        <f ca="1">BA76/'Primary Inputs'!$C$22</f>
        <v>4.1220810966213967E-2</v>
      </c>
      <c r="BB14" s="155">
        <f ca="1">BB76/'Primary Inputs'!$C$22</f>
        <v>4.1220810966213967E-2</v>
      </c>
      <c r="BC14" s="155">
        <f ca="1">BC76/'Primary Inputs'!$C$22</f>
        <v>4.1220810966213967E-2</v>
      </c>
      <c r="BD14" s="155">
        <f ca="1">BD76/'Primary Inputs'!$C$22</f>
        <v>4.1220810966213967E-2</v>
      </c>
      <c r="BE14" s="155">
        <f ca="1">BE76/'Primary Inputs'!$C$22</f>
        <v>4.1220810966213967E-2</v>
      </c>
      <c r="BF14" s="155">
        <f ca="1">BF76/'Primary Inputs'!$C$22</f>
        <v>4.1220810966213967E-2</v>
      </c>
    </row>
    <row r="15" spans="1:58">
      <c r="I15" s="155">
        <v>0</v>
      </c>
      <c r="J15" s="155">
        <v>0</v>
      </c>
      <c r="K15" s="155">
        <v>0</v>
      </c>
      <c r="L15" s="155">
        <v>0</v>
      </c>
      <c r="M15" s="155">
        <v>0</v>
      </c>
      <c r="N15" s="155">
        <v>0</v>
      </c>
      <c r="O15" s="155">
        <v>0</v>
      </c>
      <c r="P15" s="155">
        <v>0</v>
      </c>
      <c r="Q15" s="155">
        <v>0</v>
      </c>
      <c r="R15" s="155">
        <v>0</v>
      </c>
      <c r="S15" s="155">
        <v>0</v>
      </c>
      <c r="T15" s="155">
        <v>0</v>
      </c>
      <c r="U15" s="155">
        <v>0</v>
      </c>
      <c r="V15" s="155">
        <v>0</v>
      </c>
      <c r="W15" s="155">
        <v>0</v>
      </c>
      <c r="X15" s="155">
        <v>0</v>
      </c>
      <c r="Y15" s="155">
        <v>0</v>
      </c>
      <c r="Z15" s="155">
        <v>0</v>
      </c>
      <c r="AA15" s="155">
        <v>0</v>
      </c>
      <c r="AB15" s="155">
        <v>0</v>
      </c>
      <c r="AC15" s="155">
        <v>0</v>
      </c>
      <c r="AD15" s="155">
        <v>0</v>
      </c>
      <c r="AE15" s="155">
        <v>0</v>
      </c>
      <c r="AF15" s="155">
        <v>0</v>
      </c>
      <c r="AG15" s="155">
        <v>0</v>
      </c>
      <c r="AH15" s="155">
        <v>0</v>
      </c>
      <c r="AI15" s="155">
        <v>0</v>
      </c>
      <c r="AJ15" s="155">
        <v>0</v>
      </c>
      <c r="AK15" s="155">
        <v>0</v>
      </c>
      <c r="AL15" s="155">
        <v>0</v>
      </c>
      <c r="AM15" s="155">
        <v>0</v>
      </c>
      <c r="AN15" s="155">
        <v>0</v>
      </c>
      <c r="AO15" s="155">
        <v>0</v>
      </c>
      <c r="AP15" s="155">
        <v>0</v>
      </c>
      <c r="AQ15" s="155">
        <v>0</v>
      </c>
      <c r="AR15" s="155">
        <v>0</v>
      </c>
      <c r="AS15" s="155">
        <v>0</v>
      </c>
      <c r="AT15" s="155">
        <v>0</v>
      </c>
      <c r="AU15" s="155">
        <v>0</v>
      </c>
      <c r="AV15" s="155">
        <v>0</v>
      </c>
      <c r="AW15" s="155">
        <v>0</v>
      </c>
      <c r="AX15" s="155">
        <v>0</v>
      </c>
      <c r="AY15" s="155">
        <v>0</v>
      </c>
      <c r="AZ15" s="155">
        <v>0</v>
      </c>
      <c r="BA15" s="155">
        <v>0</v>
      </c>
      <c r="BB15" s="155">
        <v>0</v>
      </c>
      <c r="BC15" s="155">
        <v>0</v>
      </c>
      <c r="BD15" s="155">
        <v>0</v>
      </c>
      <c r="BE15" s="155">
        <v>0</v>
      </c>
      <c r="BF15" s="155">
        <v>0</v>
      </c>
    </row>
    <row r="16" spans="1:58">
      <c r="B16" s="86" t="s">
        <v>121</v>
      </c>
      <c r="C16" s="87"/>
      <c r="D16" s="87"/>
      <c r="E16" s="87"/>
      <c r="F16" s="87"/>
      <c r="G16" s="87"/>
      <c r="H16" s="87"/>
      <c r="I16" s="155">
        <f ca="1">I129/'Primary Inputs'!$C$22</f>
        <v>0</v>
      </c>
      <c r="J16" s="155">
        <f ca="1">J129/'Primary Inputs'!$C$22</f>
        <v>34.842672984630333</v>
      </c>
      <c r="K16" s="155">
        <f ca="1">K129/'Primary Inputs'!$C$22</f>
        <v>6.8701351610356617E-3</v>
      </c>
      <c r="L16" s="155">
        <f ca="1">L129/'Primary Inputs'!$C$22</f>
        <v>1.3740270322071323E-2</v>
      </c>
      <c r="M16" s="155">
        <f ca="1">M129/'Primary Inputs'!$C$22</f>
        <v>1.3740270322071323E-2</v>
      </c>
      <c r="N16" s="155">
        <f ca="1">N129/'Primary Inputs'!$C$22</f>
        <v>1.3740270322071323E-2</v>
      </c>
      <c r="O16" s="155">
        <f ca="1">O129/'Primary Inputs'!$C$22</f>
        <v>1.3740270322071323E-2</v>
      </c>
      <c r="P16" s="155">
        <f ca="1">P129/'Primary Inputs'!$C$22</f>
        <v>1.3740270322071323E-2</v>
      </c>
      <c r="Q16" s="155">
        <f ca="1">Q129/'Primary Inputs'!$C$22</f>
        <v>1.3740270322071323E-2</v>
      </c>
      <c r="R16" s="155">
        <f ca="1">R129/'Primary Inputs'!$C$22</f>
        <v>1.3740270322071323E-2</v>
      </c>
      <c r="S16" s="155">
        <f ca="1">S129/'Primary Inputs'!$C$22</f>
        <v>1.3740270322071323E-2</v>
      </c>
      <c r="T16" s="155">
        <f ca="1">T129/'Primary Inputs'!$C$22</f>
        <v>1.3740270322071323E-2</v>
      </c>
      <c r="U16" s="155">
        <f ca="1">U129/'Primary Inputs'!$C$22</f>
        <v>1.3740270322071323E-2</v>
      </c>
      <c r="V16" s="155">
        <f ca="1">V129/'Primary Inputs'!$C$22</f>
        <v>1.3740270322071323E-2</v>
      </c>
      <c r="W16" s="155">
        <f ca="1">W129/'Primary Inputs'!$C$22</f>
        <v>1.3740270322071323E-2</v>
      </c>
      <c r="X16" s="155">
        <f ca="1">X129/'Primary Inputs'!$C$22</f>
        <v>1.3740270322071323E-2</v>
      </c>
      <c r="Y16" s="155">
        <f ca="1">Y129/'Primary Inputs'!$C$22</f>
        <v>1.3740270322071323E-2</v>
      </c>
      <c r="Z16" s="155">
        <f ca="1">Z129/'Primary Inputs'!$C$22</f>
        <v>1.3740270322071323E-2</v>
      </c>
      <c r="AA16" s="155">
        <f ca="1">AA129/'Primary Inputs'!$C$22</f>
        <v>1.3740270322071323E-2</v>
      </c>
      <c r="AB16" s="155">
        <f ca="1">AB129/'Primary Inputs'!$C$22</f>
        <v>1.3740270322071323E-2</v>
      </c>
      <c r="AC16" s="155">
        <f ca="1">AC129/'Primary Inputs'!$C$22</f>
        <v>1.3740270322071323E-2</v>
      </c>
      <c r="AD16" s="155">
        <f ca="1">AD129/'Primary Inputs'!$C$22</f>
        <v>1.3740270322071323E-2</v>
      </c>
      <c r="AE16" s="155">
        <f ca="1">AE129/'Primary Inputs'!$C$22</f>
        <v>1.3740270322071323E-2</v>
      </c>
      <c r="AF16" s="155">
        <f ca="1">AF129/'Primary Inputs'!$C$22</f>
        <v>1.3740270322071323E-2</v>
      </c>
      <c r="AG16" s="155">
        <f ca="1">AG129/'Primary Inputs'!$C$22</f>
        <v>1.3740270322071323E-2</v>
      </c>
      <c r="AH16" s="155">
        <f ca="1">AH129/'Primary Inputs'!$C$22</f>
        <v>1.3740270322071323E-2</v>
      </c>
      <c r="AI16" s="155">
        <f ca="1">AI129/'Primary Inputs'!$C$22</f>
        <v>1.3740270322071323E-2</v>
      </c>
      <c r="AJ16" s="155">
        <f ca="1">AJ129/'Primary Inputs'!$C$22</f>
        <v>1.3740270322071323E-2</v>
      </c>
      <c r="AK16" s="155">
        <f ca="1">AK129/'Primary Inputs'!$C$22</f>
        <v>1.3740270322071323E-2</v>
      </c>
      <c r="AL16" s="155">
        <f ca="1">AL129/'Primary Inputs'!$C$22</f>
        <v>1.3740270322071323E-2</v>
      </c>
      <c r="AM16" s="155">
        <f ca="1">AM129/'Primary Inputs'!$C$22</f>
        <v>1.3740270322071323E-2</v>
      </c>
      <c r="AN16" s="155">
        <f ca="1">AN129/'Primary Inputs'!$C$22</f>
        <v>1.3740270322071323E-2</v>
      </c>
      <c r="AO16" s="155">
        <f ca="1">AO129/'Primary Inputs'!$C$22</f>
        <v>1.3740270322071323E-2</v>
      </c>
      <c r="AP16" s="155">
        <f ca="1">AP129/'Primary Inputs'!$C$22</f>
        <v>1.3740270322071323E-2</v>
      </c>
      <c r="AQ16" s="155">
        <f ca="1">AQ129/'Primary Inputs'!$C$22</f>
        <v>1.3740270322071323E-2</v>
      </c>
      <c r="AR16" s="155">
        <f ca="1">AR129/'Primary Inputs'!$C$22</f>
        <v>1.3740270322071323E-2</v>
      </c>
      <c r="AS16" s="155">
        <f ca="1">AS129/'Primary Inputs'!$C$22</f>
        <v>1.3740270322071323E-2</v>
      </c>
      <c r="AT16" s="155">
        <f ca="1">AT129/'Primary Inputs'!$C$22</f>
        <v>1.3740270322071323E-2</v>
      </c>
      <c r="AU16" s="155">
        <f ca="1">AU129/'Primary Inputs'!$C$22</f>
        <v>1.3740270322071323E-2</v>
      </c>
      <c r="AV16" s="155">
        <f ca="1">AV129/'Primary Inputs'!$C$22</f>
        <v>1.3740270322071323E-2</v>
      </c>
      <c r="AW16" s="155">
        <f ca="1">AW129/'Primary Inputs'!$C$22</f>
        <v>1.3740270322071323E-2</v>
      </c>
      <c r="AX16" s="155">
        <f ca="1">AX129/'Primary Inputs'!$C$22</f>
        <v>1.3740270322071323E-2</v>
      </c>
      <c r="AY16" s="155">
        <f ca="1">AY129/'Primary Inputs'!$C$22</f>
        <v>1.3740270322071323E-2</v>
      </c>
      <c r="AZ16" s="155">
        <f ca="1">AZ129/'Primary Inputs'!$C$22</f>
        <v>1.3740270322071323E-2</v>
      </c>
      <c r="BA16" s="155">
        <f ca="1">BA129/'Primary Inputs'!$C$22</f>
        <v>1.3740270322071323E-2</v>
      </c>
      <c r="BB16" s="155">
        <f ca="1">BB129/'Primary Inputs'!$C$22</f>
        <v>1.3740270322071323E-2</v>
      </c>
      <c r="BC16" s="155">
        <f ca="1">BC129/'Primary Inputs'!$C$22</f>
        <v>1.3740270322071323E-2</v>
      </c>
      <c r="BD16" s="155">
        <f ca="1">BD129/'Primary Inputs'!$C$22</f>
        <v>1.3740270322071323E-2</v>
      </c>
      <c r="BE16" s="155">
        <f ca="1">BE129/'Primary Inputs'!$C$22</f>
        <v>1.3740270322071323E-2</v>
      </c>
      <c r="BF16" s="155">
        <f ca="1">BF129/'Primary Inputs'!$C$22</f>
        <v>1.3740270322071323E-2</v>
      </c>
    </row>
    <row r="17" spans="1:104">
      <c r="B17" s="86"/>
      <c r="C17" s="87"/>
      <c r="D17" s="87"/>
      <c r="E17" s="87"/>
      <c r="F17" s="87"/>
      <c r="G17" s="87"/>
      <c r="H17" s="87"/>
      <c r="I17" s="155">
        <v>0</v>
      </c>
      <c r="J17" s="155">
        <v>0</v>
      </c>
      <c r="K17" s="155">
        <v>0</v>
      </c>
      <c r="L17" s="155">
        <v>0</v>
      </c>
      <c r="M17" s="155">
        <v>0</v>
      </c>
      <c r="N17" s="155">
        <v>0</v>
      </c>
      <c r="O17" s="155">
        <v>0</v>
      </c>
      <c r="P17" s="155">
        <v>0</v>
      </c>
      <c r="Q17" s="155">
        <v>0</v>
      </c>
      <c r="R17" s="155">
        <v>0</v>
      </c>
      <c r="S17" s="155">
        <v>0</v>
      </c>
      <c r="T17" s="155">
        <v>0</v>
      </c>
      <c r="U17" s="155">
        <v>0</v>
      </c>
      <c r="V17" s="155">
        <v>0</v>
      </c>
      <c r="W17" s="155">
        <v>0</v>
      </c>
      <c r="X17" s="155">
        <v>0</v>
      </c>
      <c r="Y17" s="155">
        <v>0</v>
      </c>
      <c r="Z17" s="155">
        <v>0</v>
      </c>
      <c r="AA17" s="155">
        <v>0</v>
      </c>
      <c r="AB17" s="155">
        <v>0</v>
      </c>
      <c r="AC17" s="155">
        <v>0</v>
      </c>
      <c r="AD17" s="155">
        <v>0</v>
      </c>
      <c r="AE17" s="155">
        <v>0</v>
      </c>
      <c r="AF17" s="155">
        <v>0</v>
      </c>
      <c r="AG17" s="155">
        <v>0</v>
      </c>
      <c r="AH17" s="155">
        <v>0</v>
      </c>
      <c r="AI17" s="155">
        <v>0</v>
      </c>
      <c r="AJ17" s="155">
        <v>0</v>
      </c>
      <c r="AK17" s="155">
        <v>0</v>
      </c>
      <c r="AL17" s="155">
        <v>0</v>
      </c>
      <c r="AM17" s="155">
        <v>0</v>
      </c>
      <c r="AN17" s="155">
        <v>0</v>
      </c>
      <c r="AO17" s="155">
        <v>0</v>
      </c>
      <c r="AP17" s="155">
        <v>0</v>
      </c>
      <c r="AQ17" s="155">
        <v>0</v>
      </c>
      <c r="AR17" s="155">
        <v>0</v>
      </c>
      <c r="AS17" s="155">
        <v>0</v>
      </c>
      <c r="AT17" s="155">
        <v>0</v>
      </c>
      <c r="AU17" s="155">
        <v>0</v>
      </c>
      <c r="AV17" s="155">
        <v>0</v>
      </c>
      <c r="AW17" s="155">
        <v>0</v>
      </c>
      <c r="AX17" s="155">
        <v>0</v>
      </c>
      <c r="AY17" s="155">
        <v>0</v>
      </c>
      <c r="AZ17" s="155">
        <v>0</v>
      </c>
      <c r="BA17" s="155">
        <v>0</v>
      </c>
      <c r="BB17" s="155">
        <v>0</v>
      </c>
      <c r="BC17" s="155">
        <v>0</v>
      </c>
      <c r="BD17" s="155">
        <v>0</v>
      </c>
      <c r="BE17" s="155">
        <v>0</v>
      </c>
      <c r="BF17" s="155">
        <v>0</v>
      </c>
    </row>
    <row r="18" spans="1:104">
      <c r="B18" s="6" t="s">
        <v>120</v>
      </c>
      <c r="I18" s="155">
        <f ca="1">I183/'Primary Inputs'!$C$22</f>
        <v>0</v>
      </c>
      <c r="J18" s="155">
        <f ca="1">J183/'Primary Inputs'!$C$22</f>
        <v>-31.995901939631896</v>
      </c>
      <c r="K18" s="155">
        <f ca="1">K183/'Primary Inputs'!$C$22</f>
        <v>1.3740270322071323E-2</v>
      </c>
      <c r="L18" s="155">
        <f ca="1">L183/'Primary Inputs'!$C$22</f>
        <v>2.7480540644142647E-2</v>
      </c>
      <c r="M18" s="155">
        <f ca="1">M183/'Primary Inputs'!$C$22</f>
        <v>2.7480540644142647E-2</v>
      </c>
      <c r="N18" s="155">
        <f ca="1">N183/'Primary Inputs'!$C$22</f>
        <v>2.7480540644142647E-2</v>
      </c>
      <c r="O18" s="155">
        <f ca="1">O183/'Primary Inputs'!$C$22</f>
        <v>2.7480540644142647E-2</v>
      </c>
      <c r="P18" s="155">
        <f ca="1">P183/'Primary Inputs'!$C$22</f>
        <v>2.7480540644142647E-2</v>
      </c>
      <c r="Q18" s="155">
        <f ca="1">Q183/'Primary Inputs'!$C$22</f>
        <v>2.7480540644142647E-2</v>
      </c>
      <c r="R18" s="155">
        <f ca="1">R183/'Primary Inputs'!$C$22</f>
        <v>2.7480540644142647E-2</v>
      </c>
      <c r="S18" s="155">
        <f ca="1">S183/'Primary Inputs'!$C$22</f>
        <v>2.7480540644142647E-2</v>
      </c>
      <c r="T18" s="155">
        <f ca="1">T183/'Primary Inputs'!$C$22</f>
        <v>2.7480540644142647E-2</v>
      </c>
      <c r="U18" s="155">
        <f ca="1">U183/'Primary Inputs'!$C$22</f>
        <v>2.7480540644142647E-2</v>
      </c>
      <c r="V18" s="155">
        <f ca="1">V183/'Primary Inputs'!$C$22</f>
        <v>2.7480540644142647E-2</v>
      </c>
      <c r="W18" s="155">
        <f ca="1">W183/'Primary Inputs'!$C$22</f>
        <v>2.7480540644142647E-2</v>
      </c>
      <c r="X18" s="155">
        <f ca="1">X183/'Primary Inputs'!$C$22</f>
        <v>2.7480540644142647E-2</v>
      </c>
      <c r="Y18" s="155">
        <f ca="1">Y183/'Primary Inputs'!$C$22</f>
        <v>2.7480540644142647E-2</v>
      </c>
      <c r="Z18" s="155">
        <f ca="1">Z183/'Primary Inputs'!$C$22</f>
        <v>2.7480540644142647E-2</v>
      </c>
      <c r="AA18" s="155">
        <f ca="1">AA183/'Primary Inputs'!$C$22</f>
        <v>2.7480540644142647E-2</v>
      </c>
      <c r="AB18" s="155">
        <f ca="1">AB183/'Primary Inputs'!$C$22</f>
        <v>2.7480540644142647E-2</v>
      </c>
      <c r="AC18" s="155">
        <f ca="1">AC183/'Primary Inputs'!$C$22</f>
        <v>2.7480540644142647E-2</v>
      </c>
      <c r="AD18" s="155">
        <f ca="1">AD183/'Primary Inputs'!$C$22</f>
        <v>2.7480540644142647E-2</v>
      </c>
      <c r="AE18" s="155">
        <f ca="1">AE183/'Primary Inputs'!$C$22</f>
        <v>2.7480540644142647E-2</v>
      </c>
      <c r="AF18" s="155">
        <f ca="1">AF183/'Primary Inputs'!$C$22</f>
        <v>2.7480540644142647E-2</v>
      </c>
      <c r="AG18" s="155">
        <f ca="1">AG183/'Primary Inputs'!$C$22</f>
        <v>2.7480540644142647E-2</v>
      </c>
      <c r="AH18" s="155">
        <f ca="1">AH183/'Primary Inputs'!$C$22</f>
        <v>2.7480540644142647E-2</v>
      </c>
      <c r="AI18" s="155">
        <f ca="1">AI183/'Primary Inputs'!$C$22</f>
        <v>2.7480540644142647E-2</v>
      </c>
      <c r="AJ18" s="155">
        <f ca="1">AJ183/'Primary Inputs'!$C$22</f>
        <v>2.7480540644142647E-2</v>
      </c>
      <c r="AK18" s="155">
        <f ca="1">AK183/'Primary Inputs'!$C$22</f>
        <v>2.7480540644142647E-2</v>
      </c>
      <c r="AL18" s="155">
        <f ca="1">AL183/'Primary Inputs'!$C$22</f>
        <v>2.7480540644142647E-2</v>
      </c>
      <c r="AM18" s="155">
        <f ca="1">AM183/'Primary Inputs'!$C$22</f>
        <v>2.7480540644142647E-2</v>
      </c>
      <c r="AN18" s="155">
        <f ca="1">AN183/'Primary Inputs'!$C$22</f>
        <v>2.7480540644142647E-2</v>
      </c>
      <c r="AO18" s="155">
        <f ca="1">AO183/'Primary Inputs'!$C$22</f>
        <v>2.7480540644142647E-2</v>
      </c>
      <c r="AP18" s="155">
        <f ca="1">AP183/'Primary Inputs'!$C$22</f>
        <v>2.7480540644142647E-2</v>
      </c>
      <c r="AQ18" s="155">
        <f ca="1">AQ183/'Primary Inputs'!$C$22</f>
        <v>2.7480540644142647E-2</v>
      </c>
      <c r="AR18" s="155">
        <f ca="1">AR183/'Primary Inputs'!$C$22</f>
        <v>2.7480540644142647E-2</v>
      </c>
      <c r="AS18" s="155">
        <f ca="1">AS183/'Primary Inputs'!$C$22</f>
        <v>2.7480540644142647E-2</v>
      </c>
      <c r="AT18" s="155">
        <f ca="1">AT183/'Primary Inputs'!$C$22</f>
        <v>2.7480540644142647E-2</v>
      </c>
      <c r="AU18" s="155">
        <f ca="1">AU183/'Primary Inputs'!$C$22</f>
        <v>2.7480540644142647E-2</v>
      </c>
      <c r="AV18" s="155">
        <f ca="1">AV183/'Primary Inputs'!$C$22</f>
        <v>2.7480540644142647E-2</v>
      </c>
      <c r="AW18" s="155">
        <f ca="1">AW183/'Primary Inputs'!$C$22</f>
        <v>2.7480540644142647E-2</v>
      </c>
      <c r="AX18" s="155">
        <f ca="1">AX183/'Primary Inputs'!$C$22</f>
        <v>2.7480540644142647E-2</v>
      </c>
      <c r="AY18" s="155">
        <f ca="1">AY183/'Primary Inputs'!$C$22</f>
        <v>2.7480540644142647E-2</v>
      </c>
      <c r="AZ18" s="155">
        <f ca="1">AZ183/'Primary Inputs'!$C$22</f>
        <v>2.7480540644142647E-2</v>
      </c>
      <c r="BA18" s="155">
        <f ca="1">BA183/'Primary Inputs'!$C$22</f>
        <v>2.7480540644142647E-2</v>
      </c>
      <c r="BB18" s="155">
        <f ca="1">BB183/'Primary Inputs'!$C$22</f>
        <v>2.7480540644142647E-2</v>
      </c>
      <c r="BC18" s="155">
        <f ca="1">BC183/'Primary Inputs'!$C$22</f>
        <v>2.7480540644142647E-2</v>
      </c>
      <c r="BD18" s="155">
        <f ca="1">BD183/'Primary Inputs'!$C$22</f>
        <v>2.7480540644142647E-2</v>
      </c>
      <c r="BE18" s="155">
        <f ca="1">BE183/'Primary Inputs'!$C$22</f>
        <v>2.7480540644142647E-2</v>
      </c>
      <c r="BF18" s="155">
        <f ca="1">BF183/'Primary Inputs'!$C$22</f>
        <v>2.7480540644142647E-2</v>
      </c>
    </row>
    <row r="19" spans="1:104">
      <c r="I19" s="155">
        <v>0</v>
      </c>
      <c r="J19" s="155">
        <v>0</v>
      </c>
      <c r="K19" s="155">
        <v>0</v>
      </c>
      <c r="L19" s="155">
        <v>0</v>
      </c>
      <c r="M19" s="155">
        <v>0</v>
      </c>
      <c r="N19" s="155">
        <v>0</v>
      </c>
      <c r="O19" s="155">
        <v>0</v>
      </c>
      <c r="P19" s="155">
        <v>0</v>
      </c>
      <c r="Q19" s="155">
        <v>0</v>
      </c>
      <c r="R19" s="155">
        <v>0</v>
      </c>
      <c r="S19" s="155">
        <v>0</v>
      </c>
      <c r="T19" s="155">
        <v>0</v>
      </c>
      <c r="U19" s="155">
        <v>0</v>
      </c>
      <c r="V19" s="155">
        <v>0</v>
      </c>
      <c r="W19" s="155">
        <v>0</v>
      </c>
      <c r="X19" s="155">
        <v>0</v>
      </c>
      <c r="Y19" s="155">
        <v>0</v>
      </c>
      <c r="Z19" s="155">
        <v>0</v>
      </c>
      <c r="AA19" s="155">
        <v>0</v>
      </c>
      <c r="AB19" s="155">
        <v>0</v>
      </c>
      <c r="AC19" s="155">
        <v>0</v>
      </c>
      <c r="AD19" s="155">
        <v>0</v>
      </c>
      <c r="AE19" s="155">
        <v>0</v>
      </c>
      <c r="AF19" s="155">
        <v>0</v>
      </c>
      <c r="AG19" s="155">
        <v>0</v>
      </c>
      <c r="AH19" s="155">
        <v>0</v>
      </c>
      <c r="AI19" s="155">
        <v>0</v>
      </c>
      <c r="AJ19" s="155">
        <v>0</v>
      </c>
      <c r="AK19" s="155">
        <v>0</v>
      </c>
      <c r="AL19" s="155">
        <v>0</v>
      </c>
      <c r="AM19" s="155">
        <v>0</v>
      </c>
      <c r="AN19" s="155">
        <v>0</v>
      </c>
      <c r="AO19" s="155">
        <v>0</v>
      </c>
      <c r="AP19" s="155">
        <v>0</v>
      </c>
      <c r="AQ19" s="155">
        <v>0</v>
      </c>
      <c r="AR19" s="155">
        <v>0</v>
      </c>
      <c r="AS19" s="155">
        <v>0</v>
      </c>
      <c r="AT19" s="155">
        <v>0</v>
      </c>
      <c r="AU19" s="155">
        <v>0</v>
      </c>
      <c r="AV19" s="155">
        <v>0</v>
      </c>
      <c r="AW19" s="155">
        <v>0</v>
      </c>
      <c r="AX19" s="155">
        <v>0</v>
      </c>
      <c r="AY19" s="155">
        <v>0</v>
      </c>
      <c r="AZ19" s="155">
        <v>0</v>
      </c>
      <c r="BA19" s="155">
        <v>0</v>
      </c>
      <c r="BB19" s="155">
        <v>0</v>
      </c>
      <c r="BC19" s="155">
        <v>0</v>
      </c>
      <c r="BD19" s="155">
        <v>0</v>
      </c>
      <c r="BE19" s="155">
        <v>0</v>
      </c>
      <c r="BF19" s="155">
        <v>0</v>
      </c>
    </row>
    <row r="20" spans="1:104" s="153" customFormat="1">
      <c r="B20" s="158" t="s">
        <v>160</v>
      </c>
      <c r="I20" s="156"/>
      <c r="J20" s="156"/>
      <c r="K20" s="156"/>
      <c r="L20" s="156"/>
      <c r="M20" s="156"/>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row>
    <row r="21" spans="1:104">
      <c r="B21" s="6" t="s">
        <v>119</v>
      </c>
      <c r="I21" s="155">
        <f ca="1">SUMIF('Impact Inputs'!$P$6:$P$154,"Pre intervention level",'Impact Inputs'!T6:T154)*-1</f>
        <v>3594.4078850990313</v>
      </c>
      <c r="J21" s="155">
        <f ca="1">SUMIF('Impact Inputs'!$P$6:$P$154,"Pre intervention level",'Impact Inputs'!U6:U154)*-1</f>
        <v>26.023239246347202</v>
      </c>
      <c r="K21" s="155">
        <f ca="1">SUMIF('Impact Inputs'!$P$6:$P$154,"Pre intervention level",'Impact Inputs'!V6:V154)*-1</f>
        <v>52.046478492694405</v>
      </c>
      <c r="L21" s="155">
        <f ca="1">SUMIF('Impact Inputs'!$P$6:$P$154,"Pre intervention level",'Impact Inputs'!W6:W154)*-1</f>
        <v>52.046478492694405</v>
      </c>
      <c r="M21" s="155">
        <f ca="1">SUMIF('Impact Inputs'!$P$6:$P$154,"Pre intervention level",'Impact Inputs'!X6:X154)*-1</f>
        <v>52.046478492694405</v>
      </c>
      <c r="N21" s="155">
        <f ca="1">SUMIF('Impact Inputs'!$P$6:$P$154,"Pre intervention level",'Impact Inputs'!Y6:Y154)*-1</f>
        <v>52.046478492694405</v>
      </c>
      <c r="O21" s="155">
        <f ca="1">SUMIF('Impact Inputs'!$P$6:$P$154,"Pre intervention level",'Impact Inputs'!Z6:Z154)*-1</f>
        <v>52.046478492694405</v>
      </c>
      <c r="P21" s="155">
        <f ca="1">SUMIF('Impact Inputs'!$P$6:$P$154,"Pre intervention level",'Impact Inputs'!AA6:AA154)*-1</f>
        <v>52.046478492694405</v>
      </c>
      <c r="Q21" s="155">
        <f ca="1">SUMIF('Impact Inputs'!$P$6:$P$154,"Pre intervention level",'Impact Inputs'!AB6:AB154)*-1</f>
        <v>52.046478492694405</v>
      </c>
      <c r="R21" s="155">
        <f ca="1">SUMIF('Impact Inputs'!$P$6:$P$154,"Pre intervention level",'Impact Inputs'!AC6:AC154)*-1</f>
        <v>52.046478492694405</v>
      </c>
      <c r="S21" s="155">
        <f ca="1">SUMIF('Impact Inputs'!$P$6:$P$154,"Pre intervention level",'Impact Inputs'!AD6:AD154)*-1</f>
        <v>52.046478492694405</v>
      </c>
      <c r="T21" s="155">
        <f ca="1">SUMIF('Impact Inputs'!$P$6:$P$154,"Pre intervention level",'Impact Inputs'!AE6:AE154)*-1</f>
        <v>52.046478492694405</v>
      </c>
      <c r="U21" s="155">
        <f ca="1">SUMIF('Impact Inputs'!$P$6:$P$154,"Pre intervention level",'Impact Inputs'!AF6:AF154)*-1</f>
        <v>52.046478492694405</v>
      </c>
      <c r="V21" s="155">
        <f ca="1">SUMIF('Impact Inputs'!$P$6:$P$154,"Pre intervention level",'Impact Inputs'!AG6:AG154)*-1</f>
        <v>52.046478492694405</v>
      </c>
      <c r="W21" s="155">
        <f ca="1">SUMIF('Impact Inputs'!$P$6:$P$154,"Pre intervention level",'Impact Inputs'!AH6:AH154)*-1</f>
        <v>52.046478492694405</v>
      </c>
      <c r="X21" s="155">
        <f ca="1">SUMIF('Impact Inputs'!$P$6:$P$154,"Pre intervention level",'Impact Inputs'!AI6:AI154)*-1</f>
        <v>52.046478492694405</v>
      </c>
      <c r="Y21" s="155">
        <f ca="1">SUMIF('Impact Inputs'!$P$6:$P$154,"Pre intervention level",'Impact Inputs'!AJ6:AJ154)*-1</f>
        <v>52.046478492694405</v>
      </c>
      <c r="Z21" s="155">
        <f ca="1">SUMIF('Impact Inputs'!$P$6:$P$154,"Pre intervention level",'Impact Inputs'!AK6:AK154)*-1</f>
        <v>52.046478492694405</v>
      </c>
      <c r="AA21" s="155">
        <f ca="1">SUMIF('Impact Inputs'!$P$6:$P$154,"Pre intervention level",'Impact Inputs'!AL6:AL154)*-1</f>
        <v>52.046478492694405</v>
      </c>
      <c r="AB21" s="155">
        <f ca="1">SUMIF('Impact Inputs'!$P$6:$P$154,"Pre intervention level",'Impact Inputs'!AM6:AM154)*-1</f>
        <v>52.046478492694405</v>
      </c>
      <c r="AC21" s="155">
        <f ca="1">SUMIF('Impact Inputs'!$P$6:$P$154,"Pre intervention level",'Impact Inputs'!AN6:AN154)*-1</f>
        <v>52.046478492694405</v>
      </c>
      <c r="AD21" s="155">
        <f ca="1">SUMIF('Impact Inputs'!$P$6:$P$154,"Pre intervention level",'Impact Inputs'!AO6:AO154)*-1</f>
        <v>52.046478492694405</v>
      </c>
      <c r="AE21" s="155">
        <f ca="1">SUMIF('Impact Inputs'!$P$6:$P$154,"Pre intervention level",'Impact Inputs'!AP6:AP154)*-1</f>
        <v>52.046478492694405</v>
      </c>
      <c r="AF21" s="155">
        <f ca="1">SUMIF('Impact Inputs'!$P$6:$P$154,"Pre intervention level",'Impact Inputs'!AQ6:AQ154)*-1</f>
        <v>52.046478492694405</v>
      </c>
      <c r="AG21" s="155">
        <f ca="1">SUMIF('Impact Inputs'!$P$6:$P$154,"Pre intervention level",'Impact Inputs'!AR6:AR154)*-1</f>
        <v>52.046478492694405</v>
      </c>
      <c r="AH21" s="155">
        <f ca="1">SUMIF('Impact Inputs'!$P$6:$P$154,"Pre intervention level",'Impact Inputs'!AS6:AS154)*-1</f>
        <v>52.046478492694405</v>
      </c>
      <c r="AI21" s="155">
        <f ca="1">SUMIF('Impact Inputs'!$P$6:$P$154,"Pre intervention level",'Impact Inputs'!AT6:AT154)*-1</f>
        <v>52.046478492694405</v>
      </c>
      <c r="AJ21" s="155">
        <f ca="1">SUMIF('Impact Inputs'!$P$6:$P$154,"Pre intervention level",'Impact Inputs'!AU6:AU154)*-1</f>
        <v>52.046478492694405</v>
      </c>
      <c r="AK21" s="155">
        <f ca="1">SUMIF('Impact Inputs'!$P$6:$P$154,"Pre intervention level",'Impact Inputs'!AV6:AV154)*-1</f>
        <v>52.046478492694405</v>
      </c>
      <c r="AL21" s="155">
        <f ca="1">SUMIF('Impact Inputs'!$P$6:$P$154,"Pre intervention level",'Impact Inputs'!AW6:AW154)*-1</f>
        <v>52.046478492694405</v>
      </c>
      <c r="AM21" s="155">
        <f ca="1">SUMIF('Impact Inputs'!$P$6:$P$154,"Pre intervention level",'Impact Inputs'!AX6:AX154)*-1</f>
        <v>52.046478492694405</v>
      </c>
      <c r="AN21" s="155">
        <f ca="1">SUMIF('Impact Inputs'!$P$6:$P$154,"Pre intervention level",'Impact Inputs'!AY6:AY154)*-1</f>
        <v>52.046478492694405</v>
      </c>
      <c r="AO21" s="155">
        <f ca="1">SUMIF('Impact Inputs'!$P$6:$P$154,"Pre intervention level",'Impact Inputs'!AZ6:AZ154)*-1</f>
        <v>52.046478492694405</v>
      </c>
      <c r="AP21" s="155">
        <f ca="1">SUMIF('Impact Inputs'!$P$6:$P$154,"Pre intervention level",'Impact Inputs'!BA6:BA154)*-1</f>
        <v>52.046478492694405</v>
      </c>
      <c r="AQ21" s="155">
        <f ca="1">SUMIF('Impact Inputs'!$P$6:$P$154,"Pre intervention level",'Impact Inputs'!BB6:BB154)*-1</f>
        <v>52.046478492694405</v>
      </c>
      <c r="AR21" s="155">
        <f ca="1">SUMIF('Impact Inputs'!$P$6:$P$154,"Pre intervention level",'Impact Inputs'!BC6:BC154)*-1</f>
        <v>52.046478492694405</v>
      </c>
      <c r="AS21" s="155">
        <f ca="1">SUMIF('Impact Inputs'!$P$6:$P$154,"Pre intervention level",'Impact Inputs'!BD6:BD154)*-1</f>
        <v>52.046478492694405</v>
      </c>
      <c r="AT21" s="155">
        <f ca="1">SUMIF('Impact Inputs'!$P$6:$P$154,"Pre intervention level",'Impact Inputs'!BE6:BE154)*-1</f>
        <v>52.046478492694405</v>
      </c>
      <c r="AU21" s="155">
        <f ca="1">SUMIF('Impact Inputs'!$P$6:$P$154,"Pre intervention level",'Impact Inputs'!BF6:BF154)*-1</f>
        <v>52.046478492694405</v>
      </c>
      <c r="AV21" s="155">
        <f ca="1">SUMIF('Impact Inputs'!$P$6:$P$154,"Pre intervention level",'Impact Inputs'!BG6:BG154)*-1</f>
        <v>52.046478492694405</v>
      </c>
      <c r="AW21" s="155">
        <f ca="1">SUMIF('Impact Inputs'!$P$6:$P$154,"Pre intervention level",'Impact Inputs'!BH6:BH154)*-1</f>
        <v>52.046478492694405</v>
      </c>
      <c r="AX21" s="155">
        <f ca="1">SUMIF('Impact Inputs'!$P$6:$P$154,"Pre intervention level",'Impact Inputs'!BI6:BI154)*-1</f>
        <v>52.046478492694405</v>
      </c>
      <c r="AY21" s="155">
        <f ca="1">SUMIF('Impact Inputs'!$P$6:$P$154,"Pre intervention level",'Impact Inputs'!BJ6:BJ154)*-1</f>
        <v>52.046478492694405</v>
      </c>
      <c r="AZ21" s="155">
        <f ca="1">SUMIF('Impact Inputs'!$P$6:$P$154,"Pre intervention level",'Impact Inputs'!BK6:BK154)*-1</f>
        <v>52.046478492694405</v>
      </c>
      <c r="BA21" s="155">
        <f ca="1">SUMIF('Impact Inputs'!$P$6:$P$154,"Pre intervention level",'Impact Inputs'!BL6:BL154)*-1</f>
        <v>52.046478492694405</v>
      </c>
      <c r="BB21" s="155">
        <f ca="1">SUMIF('Impact Inputs'!$P$6:$P$154,"Pre intervention level",'Impact Inputs'!BM6:BM154)*-1</f>
        <v>52.046478492694405</v>
      </c>
      <c r="BC21" s="155">
        <f ca="1">SUMIF('Impact Inputs'!$P$6:$P$154,"Pre intervention level",'Impact Inputs'!BN6:BN154)*-1</f>
        <v>52.046478492694405</v>
      </c>
      <c r="BD21" s="155">
        <f ca="1">SUMIF('Impact Inputs'!$P$6:$P$154,"Pre intervention level",'Impact Inputs'!BO6:BO154)*-1</f>
        <v>52.046478492694405</v>
      </c>
      <c r="BE21" s="155">
        <f ca="1">SUMIF('Impact Inputs'!$P$6:$P$154,"Pre intervention level",'Impact Inputs'!BP6:BP154)*-1</f>
        <v>52.046478492694405</v>
      </c>
      <c r="BF21" s="155">
        <f ca="1">SUMIF('Impact Inputs'!$P$6:$P$154,"Pre intervention level",'Impact Inputs'!BQ6:BQ154)*-1</f>
        <v>52.046478492694405</v>
      </c>
    </row>
    <row r="22" spans="1:104">
      <c r="B22" s="86" t="s">
        <v>121</v>
      </c>
      <c r="I22" s="155">
        <f ca="1">SUMIF('Impact Inputs'!$P$6:$P$154,"Marginal impact",'Impact Inputs'!T6:T154)</f>
        <v>43993.273970492839</v>
      </c>
      <c r="J22" s="155">
        <f ca="1">SUMIF('Impact Inputs'!$P$6:$P$154,"Marginal impact",'Impact Inputs'!U6:U154)</f>
        <v>8.6744130821157341</v>
      </c>
      <c r="K22" s="155">
        <f ca="1">SUMIF('Impact Inputs'!$P$6:$P$154,"Marginal impact",'Impact Inputs'!V6:V154)</f>
        <v>17.348826164231468</v>
      </c>
      <c r="L22" s="155">
        <f ca="1">SUMIF('Impact Inputs'!$P$6:$P$154,"Marginal impact",'Impact Inputs'!W6:W154)</f>
        <v>17.348826164231468</v>
      </c>
      <c r="M22" s="155">
        <f ca="1">SUMIF('Impact Inputs'!$P$6:$P$154,"Marginal impact",'Impact Inputs'!X6:X154)</f>
        <v>17.348826164231468</v>
      </c>
      <c r="N22" s="155">
        <f ca="1">SUMIF('Impact Inputs'!$P$6:$P$154,"Marginal impact",'Impact Inputs'!Y6:Y154)</f>
        <v>17.348826164231468</v>
      </c>
      <c r="O22" s="155">
        <f ca="1">SUMIF('Impact Inputs'!$P$6:$P$154,"Marginal impact",'Impact Inputs'!Z6:Z154)</f>
        <v>17.348826164231468</v>
      </c>
      <c r="P22" s="155">
        <f ca="1">SUMIF('Impact Inputs'!$P$6:$P$154,"Marginal impact",'Impact Inputs'!AA6:AA154)</f>
        <v>17.348826164231468</v>
      </c>
      <c r="Q22" s="155">
        <f ca="1">SUMIF('Impact Inputs'!$P$6:$P$154,"Marginal impact",'Impact Inputs'!AB6:AB154)</f>
        <v>17.348826164231468</v>
      </c>
      <c r="R22" s="155">
        <f ca="1">SUMIF('Impact Inputs'!$P$6:$P$154,"Marginal impact",'Impact Inputs'!AC6:AC154)</f>
        <v>17.348826164231468</v>
      </c>
      <c r="S22" s="155">
        <f ca="1">SUMIF('Impact Inputs'!$P$6:$P$154,"Marginal impact",'Impact Inputs'!AD6:AD154)</f>
        <v>17.348826164231468</v>
      </c>
      <c r="T22" s="155">
        <f ca="1">SUMIF('Impact Inputs'!$P$6:$P$154,"Marginal impact",'Impact Inputs'!AE6:AE154)</f>
        <v>17.348826164231468</v>
      </c>
      <c r="U22" s="155">
        <f ca="1">SUMIF('Impact Inputs'!$P$6:$P$154,"Marginal impact",'Impact Inputs'!AF6:AF154)</f>
        <v>17.348826164231468</v>
      </c>
      <c r="V22" s="155">
        <f ca="1">SUMIF('Impact Inputs'!$P$6:$P$154,"Marginal impact",'Impact Inputs'!AG6:AG154)</f>
        <v>17.348826164231468</v>
      </c>
      <c r="W22" s="155">
        <f ca="1">SUMIF('Impact Inputs'!$P$6:$P$154,"Marginal impact",'Impact Inputs'!AH6:AH154)</f>
        <v>17.348826164231468</v>
      </c>
      <c r="X22" s="155">
        <f ca="1">SUMIF('Impact Inputs'!$P$6:$P$154,"Marginal impact",'Impact Inputs'!AI6:AI154)</f>
        <v>17.348826164231468</v>
      </c>
      <c r="Y22" s="155">
        <f ca="1">SUMIF('Impact Inputs'!$P$6:$P$154,"Marginal impact",'Impact Inputs'!AJ6:AJ154)</f>
        <v>17.348826164231468</v>
      </c>
      <c r="Z22" s="155">
        <f ca="1">SUMIF('Impact Inputs'!$P$6:$P$154,"Marginal impact",'Impact Inputs'!AK6:AK154)</f>
        <v>17.348826164231468</v>
      </c>
      <c r="AA22" s="155">
        <f ca="1">SUMIF('Impact Inputs'!$P$6:$P$154,"Marginal impact",'Impact Inputs'!AL6:AL154)</f>
        <v>17.348826164231468</v>
      </c>
      <c r="AB22" s="155">
        <f ca="1">SUMIF('Impact Inputs'!$P$6:$P$154,"Marginal impact",'Impact Inputs'!AM6:AM154)</f>
        <v>17.348826164231468</v>
      </c>
      <c r="AC22" s="155">
        <f ca="1">SUMIF('Impact Inputs'!$P$6:$P$154,"Marginal impact",'Impact Inputs'!AN6:AN154)</f>
        <v>17.348826164231468</v>
      </c>
      <c r="AD22" s="155">
        <f ca="1">SUMIF('Impact Inputs'!$P$6:$P$154,"Marginal impact",'Impact Inputs'!AO6:AO154)</f>
        <v>17.348826164231468</v>
      </c>
      <c r="AE22" s="155">
        <f ca="1">SUMIF('Impact Inputs'!$P$6:$P$154,"Marginal impact",'Impact Inputs'!AP6:AP154)</f>
        <v>17.348826164231468</v>
      </c>
      <c r="AF22" s="155">
        <f ca="1">SUMIF('Impact Inputs'!$P$6:$P$154,"Marginal impact",'Impact Inputs'!AQ6:AQ154)</f>
        <v>17.348826164231468</v>
      </c>
      <c r="AG22" s="155">
        <f ca="1">SUMIF('Impact Inputs'!$P$6:$P$154,"Marginal impact",'Impact Inputs'!AR6:AR154)</f>
        <v>17.348826164231468</v>
      </c>
      <c r="AH22" s="155">
        <f ca="1">SUMIF('Impact Inputs'!$P$6:$P$154,"Marginal impact",'Impact Inputs'!AS6:AS154)</f>
        <v>17.348826164231468</v>
      </c>
      <c r="AI22" s="155">
        <f ca="1">SUMIF('Impact Inputs'!$P$6:$P$154,"Marginal impact",'Impact Inputs'!AT6:AT154)</f>
        <v>17.348826164231468</v>
      </c>
      <c r="AJ22" s="155">
        <f ca="1">SUMIF('Impact Inputs'!$P$6:$P$154,"Marginal impact",'Impact Inputs'!AU6:AU154)</f>
        <v>17.348826164231468</v>
      </c>
      <c r="AK22" s="155">
        <f ca="1">SUMIF('Impact Inputs'!$P$6:$P$154,"Marginal impact",'Impact Inputs'!AV6:AV154)</f>
        <v>17.348826164231468</v>
      </c>
      <c r="AL22" s="155">
        <f ca="1">SUMIF('Impact Inputs'!$P$6:$P$154,"Marginal impact",'Impact Inputs'!AW6:AW154)</f>
        <v>17.348826164231468</v>
      </c>
      <c r="AM22" s="155">
        <f ca="1">SUMIF('Impact Inputs'!$P$6:$P$154,"Marginal impact",'Impact Inputs'!AX6:AX154)</f>
        <v>17.348826164231468</v>
      </c>
      <c r="AN22" s="155">
        <f ca="1">SUMIF('Impact Inputs'!$P$6:$P$154,"Marginal impact",'Impact Inputs'!AY6:AY154)</f>
        <v>17.348826164231468</v>
      </c>
      <c r="AO22" s="155">
        <f ca="1">SUMIF('Impact Inputs'!$P$6:$P$154,"Marginal impact",'Impact Inputs'!AZ6:AZ154)</f>
        <v>17.348826164231468</v>
      </c>
      <c r="AP22" s="155">
        <f ca="1">SUMIF('Impact Inputs'!$P$6:$P$154,"Marginal impact",'Impact Inputs'!BA6:BA154)</f>
        <v>17.348826164231468</v>
      </c>
      <c r="AQ22" s="155">
        <f ca="1">SUMIF('Impact Inputs'!$P$6:$P$154,"Marginal impact",'Impact Inputs'!BB6:BB154)</f>
        <v>17.348826164231468</v>
      </c>
      <c r="AR22" s="155">
        <f ca="1">SUMIF('Impact Inputs'!$P$6:$P$154,"Marginal impact",'Impact Inputs'!BC6:BC154)</f>
        <v>17.348826164231468</v>
      </c>
      <c r="AS22" s="155">
        <f ca="1">SUMIF('Impact Inputs'!$P$6:$P$154,"Marginal impact",'Impact Inputs'!BD6:BD154)</f>
        <v>17.348826164231468</v>
      </c>
      <c r="AT22" s="155">
        <f ca="1">SUMIF('Impact Inputs'!$P$6:$P$154,"Marginal impact",'Impact Inputs'!BE6:BE154)</f>
        <v>17.348826164231468</v>
      </c>
      <c r="AU22" s="155">
        <f ca="1">SUMIF('Impact Inputs'!$P$6:$P$154,"Marginal impact",'Impact Inputs'!BF6:BF154)</f>
        <v>17.348826164231468</v>
      </c>
      <c r="AV22" s="155">
        <f ca="1">SUMIF('Impact Inputs'!$P$6:$P$154,"Marginal impact",'Impact Inputs'!BG6:BG154)</f>
        <v>17.348826164231468</v>
      </c>
      <c r="AW22" s="155">
        <f ca="1">SUMIF('Impact Inputs'!$P$6:$P$154,"Marginal impact",'Impact Inputs'!BH6:BH154)</f>
        <v>17.348826164231468</v>
      </c>
      <c r="AX22" s="155">
        <f ca="1">SUMIF('Impact Inputs'!$P$6:$P$154,"Marginal impact",'Impact Inputs'!BI6:BI154)</f>
        <v>17.348826164231468</v>
      </c>
      <c r="AY22" s="155">
        <f ca="1">SUMIF('Impact Inputs'!$P$6:$P$154,"Marginal impact",'Impact Inputs'!BJ6:BJ154)</f>
        <v>17.348826164231468</v>
      </c>
      <c r="AZ22" s="155">
        <f ca="1">SUMIF('Impact Inputs'!$P$6:$P$154,"Marginal impact",'Impact Inputs'!BK6:BK154)</f>
        <v>17.348826164231468</v>
      </c>
      <c r="BA22" s="155">
        <f ca="1">SUMIF('Impact Inputs'!$P$6:$P$154,"Marginal impact",'Impact Inputs'!BL6:BL154)</f>
        <v>17.348826164231468</v>
      </c>
      <c r="BB22" s="155">
        <f ca="1">SUMIF('Impact Inputs'!$P$6:$P$154,"Marginal impact",'Impact Inputs'!BM6:BM154)</f>
        <v>17.348826164231468</v>
      </c>
      <c r="BC22" s="155">
        <f ca="1">SUMIF('Impact Inputs'!$P$6:$P$154,"Marginal impact",'Impact Inputs'!BN6:BN154)</f>
        <v>17.348826164231468</v>
      </c>
      <c r="BD22" s="155">
        <f ca="1">SUMIF('Impact Inputs'!$P$6:$P$154,"Marginal impact",'Impact Inputs'!BO6:BO154)</f>
        <v>17.348826164231468</v>
      </c>
      <c r="BE22" s="155">
        <f ca="1">SUMIF('Impact Inputs'!$P$6:$P$154,"Marginal impact",'Impact Inputs'!BP6:BP154)</f>
        <v>17.348826164231468</v>
      </c>
      <c r="BF22" s="155">
        <f ca="1">SUMIF('Impact Inputs'!$P$6:$P$154,"Marginal impact",'Impact Inputs'!BQ6:BQ154)</f>
        <v>17.348826164231468</v>
      </c>
    </row>
    <row r="23" spans="1:104">
      <c r="B23" s="6" t="s">
        <v>120</v>
      </c>
      <c r="C23" s="87"/>
      <c r="D23" s="87"/>
      <c r="E23" s="87"/>
      <c r="F23" s="87"/>
      <c r="G23" s="87"/>
      <c r="H23" s="87"/>
      <c r="I23" s="25">
        <f ca="1">SUMIF('Impact Inputs'!$P$6:$P$154,"Post intervention level",'Impact Inputs'!T6:T154)*-1</f>
        <v>-40398.866085393805</v>
      </c>
      <c r="J23" s="25">
        <f ca="1">SUMIF('Impact Inputs'!$P$6:$P$154,"Post intervention level",'Impact Inputs'!U6:U154)*-1</f>
        <v>17.348826164231468</v>
      </c>
      <c r="K23" s="25">
        <f ca="1">SUMIF('Impact Inputs'!$P$6:$P$154,"Post intervention level",'Impact Inputs'!V6:V154)*-1</f>
        <v>34.697652328462937</v>
      </c>
      <c r="L23" s="25">
        <f ca="1">SUMIF('Impact Inputs'!$P$6:$P$154,"Post intervention level",'Impact Inputs'!W6:W154)*-1</f>
        <v>34.697652328462937</v>
      </c>
      <c r="M23" s="25">
        <f ca="1">SUMIF('Impact Inputs'!$P$6:$P$154,"Post intervention level",'Impact Inputs'!X6:X154)*-1</f>
        <v>34.697652328462937</v>
      </c>
      <c r="N23" s="25">
        <f ca="1">SUMIF('Impact Inputs'!$P$6:$P$154,"Post intervention level",'Impact Inputs'!Y6:Y154)*-1</f>
        <v>34.697652328462937</v>
      </c>
      <c r="O23" s="25">
        <f ca="1">SUMIF('Impact Inputs'!$P$6:$P$154,"Post intervention level",'Impact Inputs'!Z6:Z154)*-1</f>
        <v>34.697652328462937</v>
      </c>
      <c r="P23" s="25">
        <f ca="1">SUMIF('Impact Inputs'!$P$6:$P$154,"Post intervention level",'Impact Inputs'!AA6:AA154)*-1</f>
        <v>34.697652328462937</v>
      </c>
      <c r="Q23" s="25">
        <f ca="1">SUMIF('Impact Inputs'!$P$6:$P$154,"Post intervention level",'Impact Inputs'!AB6:AB154)*-1</f>
        <v>34.697652328462937</v>
      </c>
      <c r="R23" s="25">
        <f ca="1">SUMIF('Impact Inputs'!$P$6:$P$154,"Post intervention level",'Impact Inputs'!AC6:AC154)*-1</f>
        <v>34.697652328462937</v>
      </c>
      <c r="S23" s="25">
        <f ca="1">SUMIF('Impact Inputs'!$P$6:$P$154,"Post intervention level",'Impact Inputs'!AD6:AD154)*-1</f>
        <v>34.697652328462937</v>
      </c>
      <c r="T23" s="25">
        <f ca="1">SUMIF('Impact Inputs'!$P$6:$P$154,"Post intervention level",'Impact Inputs'!AE6:AE154)*-1</f>
        <v>34.697652328462937</v>
      </c>
      <c r="U23" s="25">
        <f ca="1">SUMIF('Impact Inputs'!$P$6:$P$154,"Post intervention level",'Impact Inputs'!AF6:AF154)*-1</f>
        <v>34.697652328462937</v>
      </c>
      <c r="V23" s="25">
        <f ca="1">SUMIF('Impact Inputs'!$P$6:$P$154,"Post intervention level",'Impact Inputs'!AG6:AG154)*-1</f>
        <v>34.697652328462937</v>
      </c>
      <c r="W23" s="25">
        <f ca="1">SUMIF('Impact Inputs'!$P$6:$P$154,"Post intervention level",'Impact Inputs'!AH6:AH154)*-1</f>
        <v>34.697652328462937</v>
      </c>
      <c r="X23" s="25">
        <f ca="1">SUMIF('Impact Inputs'!$P$6:$P$154,"Post intervention level",'Impact Inputs'!AI6:AI154)*-1</f>
        <v>34.697652328462937</v>
      </c>
      <c r="Y23" s="25">
        <f ca="1">SUMIF('Impact Inputs'!$P$6:$P$154,"Post intervention level",'Impact Inputs'!AJ6:AJ154)*-1</f>
        <v>34.697652328462937</v>
      </c>
      <c r="Z23" s="25">
        <f ca="1">SUMIF('Impact Inputs'!$P$6:$P$154,"Post intervention level",'Impact Inputs'!AK6:AK154)*-1</f>
        <v>34.697652328462937</v>
      </c>
      <c r="AA23" s="25">
        <f ca="1">SUMIF('Impact Inputs'!$P$6:$P$154,"Post intervention level",'Impact Inputs'!AL6:AL154)*-1</f>
        <v>34.697652328462937</v>
      </c>
      <c r="AB23" s="25">
        <f ca="1">SUMIF('Impact Inputs'!$P$6:$P$154,"Post intervention level",'Impact Inputs'!AM6:AM154)*-1</f>
        <v>34.697652328462937</v>
      </c>
      <c r="AC23" s="25">
        <f ca="1">SUMIF('Impact Inputs'!$P$6:$P$154,"Post intervention level",'Impact Inputs'!AN6:AN154)*-1</f>
        <v>34.697652328462937</v>
      </c>
      <c r="AD23" s="25">
        <f ca="1">SUMIF('Impact Inputs'!$P$6:$P$154,"Post intervention level",'Impact Inputs'!AO6:AO154)*-1</f>
        <v>34.697652328462937</v>
      </c>
      <c r="AE23" s="25">
        <f ca="1">SUMIF('Impact Inputs'!$P$6:$P$154,"Post intervention level",'Impact Inputs'!AP6:AP154)*-1</f>
        <v>34.697652328462937</v>
      </c>
      <c r="AF23" s="25">
        <f ca="1">SUMIF('Impact Inputs'!$P$6:$P$154,"Post intervention level",'Impact Inputs'!AQ6:AQ154)*-1</f>
        <v>34.697652328462937</v>
      </c>
      <c r="AG23" s="25">
        <f ca="1">SUMIF('Impact Inputs'!$P$6:$P$154,"Post intervention level",'Impact Inputs'!AR6:AR154)*-1</f>
        <v>34.697652328462937</v>
      </c>
      <c r="AH23" s="25">
        <f ca="1">SUMIF('Impact Inputs'!$P$6:$P$154,"Post intervention level",'Impact Inputs'!AS6:AS154)*-1</f>
        <v>34.697652328462937</v>
      </c>
      <c r="AI23" s="25">
        <f ca="1">SUMIF('Impact Inputs'!$P$6:$P$154,"Post intervention level",'Impact Inputs'!AT6:AT154)*-1</f>
        <v>34.697652328462937</v>
      </c>
      <c r="AJ23" s="25">
        <f ca="1">SUMIF('Impact Inputs'!$P$6:$P$154,"Post intervention level",'Impact Inputs'!AU6:AU154)*-1</f>
        <v>34.697652328462937</v>
      </c>
      <c r="AK23" s="25">
        <f ca="1">SUMIF('Impact Inputs'!$P$6:$P$154,"Post intervention level",'Impact Inputs'!AV6:AV154)*-1</f>
        <v>34.697652328462937</v>
      </c>
      <c r="AL23" s="25">
        <f ca="1">SUMIF('Impact Inputs'!$P$6:$P$154,"Post intervention level",'Impact Inputs'!AW6:AW154)*-1</f>
        <v>34.697652328462937</v>
      </c>
      <c r="AM23" s="25">
        <f ca="1">SUMIF('Impact Inputs'!$P$6:$P$154,"Post intervention level",'Impact Inputs'!AX6:AX154)*-1</f>
        <v>34.697652328462937</v>
      </c>
      <c r="AN23" s="25">
        <f ca="1">SUMIF('Impact Inputs'!$P$6:$P$154,"Post intervention level",'Impact Inputs'!AY6:AY154)*-1</f>
        <v>34.697652328462937</v>
      </c>
      <c r="AO23" s="25">
        <f ca="1">SUMIF('Impact Inputs'!$P$6:$P$154,"Post intervention level",'Impact Inputs'!AZ6:AZ154)*-1</f>
        <v>34.697652328462937</v>
      </c>
      <c r="AP23" s="25">
        <f ca="1">SUMIF('Impact Inputs'!$P$6:$P$154,"Post intervention level",'Impact Inputs'!BA6:BA154)*-1</f>
        <v>34.697652328462937</v>
      </c>
      <c r="AQ23" s="25">
        <f ca="1">SUMIF('Impact Inputs'!$P$6:$P$154,"Post intervention level",'Impact Inputs'!BB6:BB154)*-1</f>
        <v>34.697652328462937</v>
      </c>
      <c r="AR23" s="25">
        <f ca="1">SUMIF('Impact Inputs'!$P$6:$P$154,"Post intervention level",'Impact Inputs'!BC6:BC154)*-1</f>
        <v>34.697652328462937</v>
      </c>
      <c r="AS23" s="25">
        <f ca="1">SUMIF('Impact Inputs'!$P$6:$P$154,"Post intervention level",'Impact Inputs'!BD6:BD154)*-1</f>
        <v>34.697652328462937</v>
      </c>
      <c r="AT23" s="25">
        <f ca="1">SUMIF('Impact Inputs'!$P$6:$P$154,"Post intervention level",'Impact Inputs'!BE6:BE154)*-1</f>
        <v>34.697652328462937</v>
      </c>
      <c r="AU23" s="25">
        <f ca="1">SUMIF('Impact Inputs'!$P$6:$P$154,"Post intervention level",'Impact Inputs'!BF6:BF154)*-1</f>
        <v>34.697652328462937</v>
      </c>
      <c r="AV23" s="25">
        <f ca="1">SUMIF('Impact Inputs'!$P$6:$P$154,"Post intervention level",'Impact Inputs'!BG6:BG154)*-1</f>
        <v>34.697652328462937</v>
      </c>
      <c r="AW23" s="25">
        <f ca="1">SUMIF('Impact Inputs'!$P$6:$P$154,"Post intervention level",'Impact Inputs'!BH6:BH154)*-1</f>
        <v>34.697652328462937</v>
      </c>
      <c r="AX23" s="25">
        <f ca="1">SUMIF('Impact Inputs'!$P$6:$P$154,"Post intervention level",'Impact Inputs'!BI6:BI154)*-1</f>
        <v>34.697652328462937</v>
      </c>
      <c r="AY23" s="25">
        <f ca="1">SUMIF('Impact Inputs'!$P$6:$P$154,"Post intervention level",'Impact Inputs'!BJ6:BJ154)*-1</f>
        <v>34.697652328462937</v>
      </c>
      <c r="AZ23" s="25">
        <f ca="1">SUMIF('Impact Inputs'!$P$6:$P$154,"Post intervention level",'Impact Inputs'!BK6:BK154)*-1</f>
        <v>34.697652328462937</v>
      </c>
      <c r="BA23" s="25">
        <f ca="1">SUMIF('Impact Inputs'!$P$6:$P$154,"Post intervention level",'Impact Inputs'!BL6:BL154)*-1</f>
        <v>34.697652328462937</v>
      </c>
      <c r="BB23" s="25">
        <f ca="1">SUMIF('Impact Inputs'!$P$6:$P$154,"Post intervention level",'Impact Inputs'!BM6:BM154)*-1</f>
        <v>34.697652328462937</v>
      </c>
      <c r="BC23" s="25">
        <f ca="1">SUMIF('Impact Inputs'!$P$6:$P$154,"Post intervention level",'Impact Inputs'!BN6:BN154)*-1</f>
        <v>34.697652328462937</v>
      </c>
      <c r="BD23" s="25">
        <f ca="1">SUMIF('Impact Inputs'!$P$6:$P$154,"Post intervention level",'Impact Inputs'!BO6:BO154)*-1</f>
        <v>34.697652328462937</v>
      </c>
      <c r="BE23" s="25">
        <f ca="1">SUMIF('Impact Inputs'!$P$6:$P$154,"Post intervention level",'Impact Inputs'!BP6:BP154)*-1</f>
        <v>34.697652328462937</v>
      </c>
      <c r="BF23" s="25">
        <f ca="1">SUMIF('Impact Inputs'!$P$6:$P$154,"Post intervention level",'Impact Inputs'!BQ6:BQ154)*-1</f>
        <v>34.697652328462937</v>
      </c>
    </row>
    <row r="24" spans="1:104">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c r="BB24" s="155"/>
      <c r="BC24" s="155"/>
      <c r="BD24" s="155"/>
      <c r="BE24" s="155"/>
      <c r="BF24" s="155"/>
    </row>
    <row r="25" spans="1:104">
      <c r="B25" s="159" t="s">
        <v>161</v>
      </c>
      <c r="C25" s="159" t="s">
        <v>147</v>
      </c>
      <c r="I25" s="155"/>
      <c r="J25" s="155"/>
      <c r="K25" s="155"/>
      <c r="L25" s="155"/>
      <c r="M25" s="155"/>
      <c r="N25" s="155"/>
      <c r="O25" s="155"/>
      <c r="P25" s="155"/>
      <c r="Q25" s="155"/>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c r="BB25" s="155"/>
      <c r="BC25" s="155"/>
      <c r="BD25" s="155"/>
      <c r="BE25" s="155"/>
      <c r="BF25" s="155"/>
    </row>
    <row r="26" spans="1:104" s="153" customFormat="1">
      <c r="A26" s="153">
        <v>1</v>
      </c>
      <c r="B26" s="153" t="s">
        <v>7</v>
      </c>
      <c r="C26" s="153">
        <f ca="1">OFFSET('Primary Inputs'!$E$12,0,$A26-1)</f>
        <v>0</v>
      </c>
      <c r="I26" s="185">
        <f ca="1">IF(I$5-$I$5&lt;$A26-1," ",IF(I$5-$I$5+1&gt;'Primary Inputs'!$C$17,0,(SUM(OFFSET($I$21,0,I$5-$I$5-$A26+1)))*$C26))</f>
        <v>0</v>
      </c>
      <c r="J26" s="185">
        <f ca="1">IF(J$5-$I$5&lt;$A26-1," ",IF(J$5-$I$5+1&gt;'Primary Inputs'!$C$17,0,(SUM(OFFSET($I$21,0,J$5-$I$5-$A26+1)))*$C26))</f>
        <v>0</v>
      </c>
      <c r="K26" s="185">
        <f ca="1">IF(K$5-$I$5&lt;$A26-1," ",IF(K$5-$I$5+1&gt;'Primary Inputs'!$C$17,0,(SUM(OFFSET($I$21,0,K$5-$I$5-$A26+1)))*$C26))</f>
        <v>0</v>
      </c>
      <c r="L26" s="185">
        <f ca="1">IF(L$5-$I$5&lt;$A26-1," ",IF(L$5-$I$5+1&gt;'Primary Inputs'!$C$17,0,(SUM(OFFSET($I$21,0,L$5-$I$5-$A26+1)))*$C26))</f>
        <v>0</v>
      </c>
      <c r="M26" s="185">
        <f ca="1">IF(M$5-$I$5&lt;$A26-1," ",IF(M$5-$I$5+1&gt;'Primary Inputs'!$C$17,0,(SUM(OFFSET($I$21,0,M$5-$I$5-$A26+1)))*$C26))</f>
        <v>0</v>
      </c>
      <c r="N26" s="185">
        <f ca="1">IF(N$5-$I$5&lt;$A26-1," ",IF(N$5-$I$5+1&gt;'Primary Inputs'!$C$17,0,(SUM(OFFSET($I$21,0,N$5-$I$5-$A26+1)))*$C26))</f>
        <v>0</v>
      </c>
      <c r="O26" s="185">
        <f ca="1">IF(O$5-$I$5&lt;$A26-1," ",IF(O$5-$I$5+1&gt;'Primary Inputs'!$C$17,0,(SUM(OFFSET($I$21,0,O$5-$I$5-$A26+1)))*$C26))</f>
        <v>0</v>
      </c>
      <c r="P26" s="185">
        <f ca="1">IF(P$5-$I$5&lt;$A26-1," ",IF(P$5-$I$5+1&gt;'Primary Inputs'!$C$17,0,(SUM(OFFSET($I$21,0,P$5-$I$5-$A26+1)))*$C26))</f>
        <v>0</v>
      </c>
      <c r="Q26" s="185">
        <f ca="1">IF(Q$5-$I$5&lt;$A26-1," ",IF(Q$5-$I$5+1&gt;'Primary Inputs'!$C$17,0,(SUM(OFFSET($I$21,0,Q$5-$I$5-$A26+1)))*$C26))</f>
        <v>0</v>
      </c>
      <c r="R26" s="185">
        <f ca="1">IF(R$5-$I$5&lt;$A26-1," ",IF(R$5-$I$5+1&gt;'Primary Inputs'!$C$17,0,(SUM(OFFSET($I$21,0,R$5-$I$5-$A26+1)))*$C26))</f>
        <v>0</v>
      </c>
      <c r="S26" s="185">
        <f ca="1">IF(S$5-$I$5&lt;$A26-1," ",IF(S$5-$I$5+1&gt;'Primary Inputs'!$C$17,0,(SUM(OFFSET($I$21,0,S$5-$I$5-$A26+1)))*$C26))</f>
        <v>0</v>
      </c>
      <c r="T26" s="185">
        <f ca="1">IF(T$5-$I$5&lt;$A26-1," ",IF(T$5-$I$5+1&gt;'Primary Inputs'!$C$17,0,(SUM(OFFSET($I$21,0,T$5-$I$5-$A26+1)))*$C26))</f>
        <v>0</v>
      </c>
      <c r="U26" s="185">
        <f ca="1">IF(U$5-$I$5&lt;$A26-1," ",IF(U$5-$I$5+1&gt;'Primary Inputs'!$C$17,0,(SUM(OFFSET($I$21,0,U$5-$I$5-$A26+1)))*$C26))</f>
        <v>0</v>
      </c>
      <c r="V26" s="185">
        <f ca="1">IF(V$5-$I$5&lt;$A26-1," ",IF(V$5-$I$5+1&gt;'Primary Inputs'!$C$17,0,(SUM(OFFSET($I$21,0,V$5-$I$5-$A26+1)))*$C26))</f>
        <v>0</v>
      </c>
      <c r="W26" s="185">
        <f ca="1">IF(W$5-$I$5&lt;$A26-1," ",IF(W$5-$I$5+1&gt;'Primary Inputs'!$C$17,0,(SUM(OFFSET($I$21,0,W$5-$I$5-$A26+1)))*$C26))</f>
        <v>0</v>
      </c>
      <c r="X26" s="185">
        <f ca="1">IF(X$5-$I$5&lt;$A26-1," ",IF(X$5-$I$5+1&gt;'Primary Inputs'!$C$17,0,(SUM(OFFSET($I$21,0,X$5-$I$5-$A26+1)))*$C26))</f>
        <v>0</v>
      </c>
      <c r="Y26" s="185">
        <f ca="1">IF(Y$5-$I$5&lt;$A26-1," ",IF(Y$5-$I$5+1&gt;'Primary Inputs'!$C$17,0,(SUM(OFFSET($I$21,0,Y$5-$I$5-$A26+1)))*$C26))</f>
        <v>0</v>
      </c>
      <c r="Z26" s="185">
        <f ca="1">IF(Z$5-$I$5&lt;$A26-1," ",IF(Z$5-$I$5+1&gt;'Primary Inputs'!$C$17,0,(SUM(OFFSET($I$21,0,Z$5-$I$5-$A26+1)))*$C26))</f>
        <v>0</v>
      </c>
      <c r="AA26" s="185">
        <f ca="1">IF(AA$5-$I$5&lt;$A26-1," ",IF(AA$5-$I$5+1&gt;'Primary Inputs'!$C$17,0,(SUM(OFFSET($I$21,0,AA$5-$I$5-$A26+1)))*$C26))</f>
        <v>0</v>
      </c>
      <c r="AB26" s="185">
        <f ca="1">IF(AB$5-$I$5&lt;$A26-1," ",IF(AB$5-$I$5+1&gt;'Primary Inputs'!$C$17,0,(SUM(OFFSET($I$21,0,AB$5-$I$5-$A26+1)))*$C26))</f>
        <v>0</v>
      </c>
      <c r="AC26" s="185">
        <f ca="1">IF(AC$5-$I$5&lt;$A26-1," ",IF(AC$5-$I$5+1&gt;'Primary Inputs'!$C$17,0,(SUM(OFFSET($I$21,0,AC$5-$I$5-$A26+1)))*$C26))</f>
        <v>0</v>
      </c>
      <c r="AD26" s="185">
        <f ca="1">IF(AD$5-$I$5&lt;$A26-1," ",IF(AD$5-$I$5+1&gt;'Primary Inputs'!$C$17,0,(SUM(OFFSET($I$21,0,AD$5-$I$5-$A26+1)))*$C26))</f>
        <v>0</v>
      </c>
      <c r="AE26" s="185">
        <f ca="1">IF(AE$5-$I$5&lt;$A26-1," ",IF(AE$5-$I$5+1&gt;'Primary Inputs'!$C$17,0,(SUM(OFFSET($I$21,0,AE$5-$I$5-$A26+1)))*$C26))</f>
        <v>0</v>
      </c>
      <c r="AF26" s="185">
        <f ca="1">IF(AF$5-$I$5&lt;$A26-1," ",IF(AF$5-$I$5+1&gt;'Primary Inputs'!$C$17,0,(SUM(OFFSET($I$21,0,AF$5-$I$5-$A26+1)))*$C26))</f>
        <v>0</v>
      </c>
      <c r="AG26" s="185">
        <f ca="1">IF(AG$5-$I$5&lt;$A26-1," ",IF(AG$5-$I$5+1&gt;'Primary Inputs'!$C$17,0,(SUM(OFFSET($I$21,0,AG$5-$I$5-$A26+1)))*$C26))</f>
        <v>0</v>
      </c>
      <c r="AH26" s="185">
        <f ca="1">IF(AH$5-$I$5&lt;$A26-1," ",IF(AH$5-$I$5+1&gt;'Primary Inputs'!$C$17,0,(SUM(OFFSET($I$21,0,AH$5-$I$5-$A26+1)))*$C26))</f>
        <v>0</v>
      </c>
      <c r="AI26" s="185">
        <f ca="1">IF(AI$5-$I$5&lt;$A26-1," ",IF(AI$5-$I$5+1&gt;'Primary Inputs'!$C$17,0,(SUM(OFFSET($I$21,0,AI$5-$I$5-$A26+1)))*$C26))</f>
        <v>0</v>
      </c>
      <c r="AJ26" s="185">
        <f ca="1">IF(AJ$5-$I$5&lt;$A26-1," ",IF(AJ$5-$I$5+1&gt;'Primary Inputs'!$C$17,0,(SUM(OFFSET($I$21,0,AJ$5-$I$5-$A26+1)))*$C26))</f>
        <v>0</v>
      </c>
      <c r="AK26" s="185">
        <f ca="1">IF(AK$5-$I$5&lt;$A26-1," ",IF(AK$5-$I$5+1&gt;'Primary Inputs'!$C$17,0,(SUM(OFFSET($I$21,0,AK$5-$I$5-$A26+1)))*$C26))</f>
        <v>0</v>
      </c>
      <c r="AL26" s="185">
        <f ca="1">IF(AL$5-$I$5&lt;$A26-1," ",IF(AL$5-$I$5+1&gt;'Primary Inputs'!$C$17,0,(SUM(OFFSET($I$21,0,AL$5-$I$5-$A26+1)))*$C26))</f>
        <v>0</v>
      </c>
      <c r="AM26" s="185">
        <f ca="1">IF(AM$5-$I$5&lt;$A26-1," ",IF(AM$5-$I$5+1&gt;'Primary Inputs'!$C$17,0,(SUM(OFFSET($I$21,0,AM$5-$I$5-$A26+1)))*$C26))</f>
        <v>0</v>
      </c>
      <c r="AN26" s="185">
        <f ca="1">IF(AN$5-$I$5&lt;$A26-1," ",IF(AN$5-$I$5+1&gt;'Primary Inputs'!$C$17,0,(SUM(OFFSET($I$21,0,AN$5-$I$5-$A26+1)))*$C26))</f>
        <v>0</v>
      </c>
      <c r="AO26" s="185">
        <f ca="1">IF(AO$5-$I$5&lt;$A26-1," ",IF(AO$5-$I$5+1&gt;'Primary Inputs'!$C$17,0,(SUM(OFFSET($I$21,0,AO$5-$I$5-$A26+1)))*$C26))</f>
        <v>0</v>
      </c>
      <c r="AP26" s="185">
        <f ca="1">IF(AP$5-$I$5&lt;$A26-1," ",IF(AP$5-$I$5+1&gt;'Primary Inputs'!$C$17,0,(SUM(OFFSET($I$21,0,AP$5-$I$5-$A26+1)))*$C26))</f>
        <v>0</v>
      </c>
      <c r="AQ26" s="185">
        <f ca="1">IF(AQ$5-$I$5&lt;$A26-1," ",IF(AQ$5-$I$5+1&gt;'Primary Inputs'!$C$17,0,(SUM(OFFSET($I$21,0,AQ$5-$I$5-$A26+1)))*$C26))</f>
        <v>0</v>
      </c>
      <c r="AR26" s="185">
        <f ca="1">IF(AR$5-$I$5&lt;$A26-1," ",IF(AR$5-$I$5+1&gt;'Primary Inputs'!$C$17,0,(SUM(OFFSET($I$21,0,AR$5-$I$5-$A26+1)))*$C26))</f>
        <v>0</v>
      </c>
      <c r="AS26" s="185">
        <f ca="1">IF(AS$5-$I$5&lt;$A26-1," ",IF(AS$5-$I$5+1&gt;'Primary Inputs'!$C$17,0,(SUM(OFFSET($I$21,0,AS$5-$I$5-$A26+1)))*$C26))</f>
        <v>0</v>
      </c>
      <c r="AT26" s="185">
        <f ca="1">IF(AT$5-$I$5&lt;$A26-1," ",IF(AT$5-$I$5+1&gt;'Primary Inputs'!$C$17,0,(SUM(OFFSET($I$21,0,AT$5-$I$5-$A26+1)))*$C26))</f>
        <v>0</v>
      </c>
      <c r="AU26" s="185">
        <f ca="1">IF(AU$5-$I$5&lt;$A26-1," ",IF(AU$5-$I$5+1&gt;'Primary Inputs'!$C$17,0,(SUM(OFFSET($I$21,0,AU$5-$I$5-$A26+1)))*$C26))</f>
        <v>0</v>
      </c>
      <c r="AV26" s="185">
        <f ca="1">IF(AV$5-$I$5&lt;$A26-1," ",IF(AV$5-$I$5+1&gt;'Primary Inputs'!$C$17,0,(SUM(OFFSET($I$21,0,AV$5-$I$5-$A26+1)))*$C26))</f>
        <v>0</v>
      </c>
      <c r="AW26" s="185">
        <f ca="1">IF(AW$5-$I$5&lt;$A26-1," ",IF(AW$5-$I$5+1&gt;'Primary Inputs'!$C$17,0,(SUM(OFFSET($I$21,0,AW$5-$I$5-$A26+1)))*$C26))</f>
        <v>0</v>
      </c>
      <c r="AX26" s="185">
        <f ca="1">IF(AX$5-$I$5&lt;$A26-1," ",IF(AX$5-$I$5+1&gt;'Primary Inputs'!$C$17,0,(SUM(OFFSET($I$21,0,AX$5-$I$5-$A26+1)))*$C26))</f>
        <v>0</v>
      </c>
      <c r="AY26" s="185">
        <f ca="1">IF(AY$5-$I$5&lt;$A26-1," ",IF(AY$5-$I$5+1&gt;'Primary Inputs'!$C$17,0,(SUM(OFFSET($I$21,0,AY$5-$I$5-$A26+1)))*$C26))</f>
        <v>0</v>
      </c>
      <c r="AZ26" s="185">
        <f ca="1">IF(AZ$5-$I$5&lt;$A26-1," ",IF(AZ$5-$I$5+1&gt;'Primary Inputs'!$C$17,0,(SUM(OFFSET($I$21,0,AZ$5-$I$5-$A26+1)))*$C26))</f>
        <v>0</v>
      </c>
      <c r="BA26" s="185">
        <f ca="1">IF(BA$5-$I$5&lt;$A26-1," ",IF(BA$5-$I$5+1&gt;'Primary Inputs'!$C$17,0,(SUM(OFFSET($I$21,0,BA$5-$I$5-$A26+1)))*$C26))</f>
        <v>0</v>
      </c>
      <c r="BB26" s="185">
        <f ca="1">IF(BB$5-$I$5&lt;$A26-1," ",IF(BB$5-$I$5+1&gt;'Primary Inputs'!$C$17,0,(SUM(OFFSET($I$21,0,BB$5-$I$5-$A26+1)))*$C26))</f>
        <v>0</v>
      </c>
      <c r="BC26" s="185">
        <f ca="1">IF(BC$5-$I$5&lt;$A26-1," ",IF(BC$5-$I$5+1&gt;'Primary Inputs'!$C$17,0,(SUM(OFFSET($I$21,0,BC$5-$I$5-$A26+1)))*$C26))</f>
        <v>0</v>
      </c>
      <c r="BD26" s="185">
        <f ca="1">IF(BD$5-$I$5&lt;$A26-1," ",IF(BD$5-$I$5+1&gt;'Primary Inputs'!$C$17,0,(SUM(OFFSET($I$21,0,BD$5-$I$5-$A26+1)))*$C26))</f>
        <v>0</v>
      </c>
      <c r="BE26" s="185">
        <f ca="1">IF(BE$5-$I$5&lt;$A26-1," ",IF(BE$5-$I$5+1&gt;'Primary Inputs'!$C$17,0,(SUM(OFFSET($I$21,0,BE$5-$I$5-$A26+1)))*$C26))</f>
        <v>0</v>
      </c>
      <c r="BF26" s="185">
        <f ca="1">IF(BF$5-$I$5&lt;$A26-1," ",IF(BF$5-$I$5+1&gt;'Primary Inputs'!$C$17,0,(SUM(OFFSET($I$21,0,BF$5-$I$5-$A26+1)))*$C26))</f>
        <v>0</v>
      </c>
    </row>
    <row r="27" spans="1:104">
      <c r="A27" s="134">
        <v>2</v>
      </c>
      <c r="B27" s="134" t="s">
        <v>8</v>
      </c>
      <c r="C27" s="134">
        <f ca="1">OFFSET('Primary Inputs'!$E$12,0,$A27-1)</f>
        <v>792</v>
      </c>
      <c r="I27" s="186" t="str">
        <f ca="1">IF(I$5-$I$5&lt;$A27-1," ",IF(I$5-$I$5+1&gt;'Primary Inputs'!$C$17,0,(SUM(OFFSET($I$21,0,I$5-$I$5-$A27+1)))*$C27))</f>
        <v xml:space="preserve"> </v>
      </c>
      <c r="J27" s="186">
        <f ca="1">IF(J$5-$I$5&lt;$A27-1," ",IF(J$5-$I$5+1&gt;'Primary Inputs'!$C$17,0,(SUM(OFFSET($I$21,0,J$5-$I$5-$A27+1)))*$C27))</f>
        <v>2846771.044998433</v>
      </c>
      <c r="K27" s="186">
        <f ca="1">IF(K$5-$I$5&lt;$A27-1," ",IF(K$5-$I$5+1&gt;'Primary Inputs'!$C$17,0,(SUM(OFFSET($I$21,0,K$5-$I$5-$A27+1)))*$C27))</f>
        <v>20610.405483106984</v>
      </c>
      <c r="L27" s="186">
        <f ca="1">IF(L$5-$I$5&lt;$A27-1," ",IF(L$5-$I$5+1&gt;'Primary Inputs'!$C$17,0,(SUM(OFFSET($I$21,0,L$5-$I$5-$A27+1)))*$C27))</f>
        <v>41220.810966213969</v>
      </c>
      <c r="M27" s="186">
        <f ca="1">IF(M$5-$I$5&lt;$A27-1," ",IF(M$5-$I$5+1&gt;'Primary Inputs'!$C$17,0,(SUM(OFFSET($I$21,0,M$5-$I$5-$A27+1)))*$C27))</f>
        <v>41220.810966213969</v>
      </c>
      <c r="N27" s="186">
        <f ca="1">IF(N$5-$I$5&lt;$A27-1," ",IF(N$5-$I$5+1&gt;'Primary Inputs'!$C$17,0,(SUM(OFFSET($I$21,0,N$5-$I$5-$A27+1)))*$C27))</f>
        <v>41220.810966213969</v>
      </c>
      <c r="O27" s="186">
        <f ca="1">IF(O$5-$I$5&lt;$A27-1," ",IF(O$5-$I$5+1&gt;'Primary Inputs'!$C$17,0,(SUM(OFFSET($I$21,0,O$5-$I$5-$A27+1)))*$C27))</f>
        <v>41220.810966213969</v>
      </c>
      <c r="P27" s="186">
        <f ca="1">IF(P$5-$I$5&lt;$A27-1," ",IF(P$5-$I$5+1&gt;'Primary Inputs'!$C$17,0,(SUM(OFFSET($I$21,0,P$5-$I$5-$A27+1)))*$C27))</f>
        <v>41220.810966213969</v>
      </c>
      <c r="Q27" s="186">
        <f ca="1">IF(Q$5-$I$5&lt;$A27-1," ",IF(Q$5-$I$5+1&gt;'Primary Inputs'!$C$17,0,(SUM(OFFSET($I$21,0,Q$5-$I$5-$A27+1)))*$C27))</f>
        <v>41220.810966213969</v>
      </c>
      <c r="R27" s="186">
        <f ca="1">IF(R$5-$I$5&lt;$A27-1," ",IF(R$5-$I$5+1&gt;'Primary Inputs'!$C$17,0,(SUM(OFFSET($I$21,0,R$5-$I$5-$A27+1)))*$C27))</f>
        <v>41220.810966213969</v>
      </c>
      <c r="S27" s="186">
        <f ca="1">IF(S$5-$I$5&lt;$A27-1," ",IF(S$5-$I$5+1&gt;'Primary Inputs'!$C$17,0,(SUM(OFFSET($I$21,0,S$5-$I$5-$A27+1)))*$C27))</f>
        <v>41220.810966213969</v>
      </c>
      <c r="T27" s="186">
        <f ca="1">IF(T$5-$I$5&lt;$A27-1," ",IF(T$5-$I$5+1&gt;'Primary Inputs'!$C$17,0,(SUM(OFFSET($I$21,0,T$5-$I$5-$A27+1)))*$C27))</f>
        <v>41220.810966213969</v>
      </c>
      <c r="U27" s="186">
        <f ca="1">IF(U$5-$I$5&lt;$A27-1," ",IF(U$5-$I$5+1&gt;'Primary Inputs'!$C$17,0,(SUM(OFFSET($I$21,0,U$5-$I$5-$A27+1)))*$C27))</f>
        <v>41220.810966213969</v>
      </c>
      <c r="V27" s="186">
        <f ca="1">IF(V$5-$I$5&lt;$A27-1," ",IF(V$5-$I$5+1&gt;'Primary Inputs'!$C$17,0,(SUM(OFFSET($I$21,0,V$5-$I$5-$A27+1)))*$C27))</f>
        <v>41220.810966213969</v>
      </c>
      <c r="W27" s="186">
        <f ca="1">IF(W$5-$I$5&lt;$A27-1," ",IF(W$5-$I$5+1&gt;'Primary Inputs'!$C$17,0,(SUM(OFFSET($I$21,0,W$5-$I$5-$A27+1)))*$C27))</f>
        <v>41220.810966213969</v>
      </c>
      <c r="X27" s="186">
        <f ca="1">IF(X$5-$I$5&lt;$A27-1," ",IF(X$5-$I$5+1&gt;'Primary Inputs'!$C$17,0,(SUM(OFFSET($I$21,0,X$5-$I$5-$A27+1)))*$C27))</f>
        <v>41220.810966213969</v>
      </c>
      <c r="Y27" s="186">
        <f ca="1">IF(Y$5-$I$5&lt;$A27-1," ",IF(Y$5-$I$5+1&gt;'Primary Inputs'!$C$17,0,(SUM(OFFSET($I$21,0,Y$5-$I$5-$A27+1)))*$C27))</f>
        <v>41220.810966213969</v>
      </c>
      <c r="Z27" s="186">
        <f ca="1">IF(Z$5-$I$5&lt;$A27-1," ",IF(Z$5-$I$5+1&gt;'Primary Inputs'!$C$17,0,(SUM(OFFSET($I$21,0,Z$5-$I$5-$A27+1)))*$C27))</f>
        <v>41220.810966213969</v>
      </c>
      <c r="AA27" s="186">
        <f ca="1">IF(AA$5-$I$5&lt;$A27-1," ",IF(AA$5-$I$5+1&gt;'Primary Inputs'!$C$17,0,(SUM(OFFSET($I$21,0,AA$5-$I$5-$A27+1)))*$C27))</f>
        <v>41220.810966213969</v>
      </c>
      <c r="AB27" s="186">
        <f ca="1">IF(AB$5-$I$5&lt;$A27-1," ",IF(AB$5-$I$5+1&gt;'Primary Inputs'!$C$17,0,(SUM(OFFSET($I$21,0,AB$5-$I$5-$A27+1)))*$C27))</f>
        <v>41220.810966213969</v>
      </c>
      <c r="AC27" s="186">
        <f ca="1">IF(AC$5-$I$5&lt;$A27-1," ",IF(AC$5-$I$5+1&gt;'Primary Inputs'!$C$17,0,(SUM(OFFSET($I$21,0,AC$5-$I$5-$A27+1)))*$C27))</f>
        <v>41220.810966213969</v>
      </c>
      <c r="AD27" s="186">
        <f ca="1">IF(AD$5-$I$5&lt;$A27-1," ",IF(AD$5-$I$5+1&gt;'Primary Inputs'!$C$17,0,(SUM(OFFSET($I$21,0,AD$5-$I$5-$A27+1)))*$C27))</f>
        <v>41220.810966213969</v>
      </c>
      <c r="AE27" s="186">
        <f ca="1">IF(AE$5-$I$5&lt;$A27-1," ",IF(AE$5-$I$5+1&gt;'Primary Inputs'!$C$17,0,(SUM(OFFSET($I$21,0,AE$5-$I$5-$A27+1)))*$C27))</f>
        <v>41220.810966213969</v>
      </c>
      <c r="AF27" s="186">
        <f ca="1">IF(AF$5-$I$5&lt;$A27-1," ",IF(AF$5-$I$5+1&gt;'Primary Inputs'!$C$17,0,(SUM(OFFSET($I$21,0,AF$5-$I$5-$A27+1)))*$C27))</f>
        <v>41220.810966213969</v>
      </c>
      <c r="AG27" s="186">
        <f ca="1">IF(AG$5-$I$5&lt;$A27-1," ",IF(AG$5-$I$5+1&gt;'Primary Inputs'!$C$17,0,(SUM(OFFSET($I$21,0,AG$5-$I$5-$A27+1)))*$C27))</f>
        <v>41220.810966213969</v>
      </c>
      <c r="AH27" s="186">
        <f ca="1">IF(AH$5-$I$5&lt;$A27-1," ",IF(AH$5-$I$5+1&gt;'Primary Inputs'!$C$17,0,(SUM(OFFSET($I$21,0,AH$5-$I$5-$A27+1)))*$C27))</f>
        <v>41220.810966213969</v>
      </c>
      <c r="AI27" s="186">
        <f ca="1">IF(AI$5-$I$5&lt;$A27-1," ",IF(AI$5-$I$5+1&gt;'Primary Inputs'!$C$17,0,(SUM(OFFSET($I$21,0,AI$5-$I$5-$A27+1)))*$C27))</f>
        <v>41220.810966213969</v>
      </c>
      <c r="AJ27" s="186">
        <f ca="1">IF(AJ$5-$I$5&lt;$A27-1," ",IF(AJ$5-$I$5+1&gt;'Primary Inputs'!$C$17,0,(SUM(OFFSET($I$21,0,AJ$5-$I$5-$A27+1)))*$C27))</f>
        <v>41220.810966213969</v>
      </c>
      <c r="AK27" s="186">
        <f ca="1">IF(AK$5-$I$5&lt;$A27-1," ",IF(AK$5-$I$5+1&gt;'Primary Inputs'!$C$17,0,(SUM(OFFSET($I$21,0,AK$5-$I$5-$A27+1)))*$C27))</f>
        <v>41220.810966213969</v>
      </c>
      <c r="AL27" s="186">
        <f ca="1">IF(AL$5-$I$5&lt;$A27-1," ",IF(AL$5-$I$5+1&gt;'Primary Inputs'!$C$17,0,(SUM(OFFSET($I$21,0,AL$5-$I$5-$A27+1)))*$C27))</f>
        <v>41220.810966213969</v>
      </c>
      <c r="AM27" s="186">
        <f ca="1">IF(AM$5-$I$5&lt;$A27-1," ",IF(AM$5-$I$5+1&gt;'Primary Inputs'!$C$17,0,(SUM(OFFSET($I$21,0,AM$5-$I$5-$A27+1)))*$C27))</f>
        <v>41220.810966213969</v>
      </c>
      <c r="AN27" s="186">
        <f ca="1">IF(AN$5-$I$5&lt;$A27-1," ",IF(AN$5-$I$5+1&gt;'Primary Inputs'!$C$17,0,(SUM(OFFSET($I$21,0,AN$5-$I$5-$A27+1)))*$C27))</f>
        <v>41220.810966213969</v>
      </c>
      <c r="AO27" s="186">
        <f ca="1">IF(AO$5-$I$5&lt;$A27-1," ",IF(AO$5-$I$5+1&gt;'Primary Inputs'!$C$17,0,(SUM(OFFSET($I$21,0,AO$5-$I$5-$A27+1)))*$C27))</f>
        <v>41220.810966213969</v>
      </c>
      <c r="AP27" s="186">
        <f ca="1">IF(AP$5-$I$5&lt;$A27-1," ",IF(AP$5-$I$5+1&gt;'Primary Inputs'!$C$17,0,(SUM(OFFSET($I$21,0,AP$5-$I$5-$A27+1)))*$C27))</f>
        <v>41220.810966213969</v>
      </c>
      <c r="AQ27" s="186">
        <f ca="1">IF(AQ$5-$I$5&lt;$A27-1," ",IF(AQ$5-$I$5+1&gt;'Primary Inputs'!$C$17,0,(SUM(OFFSET($I$21,0,AQ$5-$I$5-$A27+1)))*$C27))</f>
        <v>41220.810966213969</v>
      </c>
      <c r="AR27" s="186">
        <f ca="1">IF(AR$5-$I$5&lt;$A27-1," ",IF(AR$5-$I$5+1&gt;'Primary Inputs'!$C$17,0,(SUM(OFFSET($I$21,0,AR$5-$I$5-$A27+1)))*$C27))</f>
        <v>41220.810966213969</v>
      </c>
      <c r="AS27" s="186">
        <f ca="1">IF(AS$5-$I$5&lt;$A27-1," ",IF(AS$5-$I$5+1&gt;'Primary Inputs'!$C$17,0,(SUM(OFFSET($I$21,0,AS$5-$I$5-$A27+1)))*$C27))</f>
        <v>41220.810966213969</v>
      </c>
      <c r="AT27" s="186">
        <f ca="1">IF(AT$5-$I$5&lt;$A27-1," ",IF(AT$5-$I$5+1&gt;'Primary Inputs'!$C$17,0,(SUM(OFFSET($I$21,0,AT$5-$I$5-$A27+1)))*$C27))</f>
        <v>41220.810966213969</v>
      </c>
      <c r="AU27" s="186">
        <f ca="1">IF(AU$5-$I$5&lt;$A27-1," ",IF(AU$5-$I$5+1&gt;'Primary Inputs'!$C$17,0,(SUM(OFFSET($I$21,0,AU$5-$I$5-$A27+1)))*$C27))</f>
        <v>41220.810966213969</v>
      </c>
      <c r="AV27" s="186">
        <f ca="1">IF(AV$5-$I$5&lt;$A27-1," ",IF(AV$5-$I$5+1&gt;'Primary Inputs'!$C$17,0,(SUM(OFFSET($I$21,0,AV$5-$I$5-$A27+1)))*$C27))</f>
        <v>41220.810966213969</v>
      </c>
      <c r="AW27" s="186">
        <f ca="1">IF(AW$5-$I$5&lt;$A27-1," ",IF(AW$5-$I$5+1&gt;'Primary Inputs'!$C$17,0,(SUM(OFFSET($I$21,0,AW$5-$I$5-$A27+1)))*$C27))</f>
        <v>41220.810966213969</v>
      </c>
      <c r="AX27" s="186">
        <f ca="1">IF(AX$5-$I$5&lt;$A27-1," ",IF(AX$5-$I$5+1&gt;'Primary Inputs'!$C$17,0,(SUM(OFFSET($I$21,0,AX$5-$I$5-$A27+1)))*$C27))</f>
        <v>41220.810966213969</v>
      </c>
      <c r="AY27" s="186">
        <f ca="1">IF(AY$5-$I$5&lt;$A27-1," ",IF(AY$5-$I$5+1&gt;'Primary Inputs'!$C$17,0,(SUM(OFFSET($I$21,0,AY$5-$I$5-$A27+1)))*$C27))</f>
        <v>41220.810966213969</v>
      </c>
      <c r="AZ27" s="186">
        <f ca="1">IF(AZ$5-$I$5&lt;$A27-1," ",IF(AZ$5-$I$5+1&gt;'Primary Inputs'!$C$17,0,(SUM(OFFSET($I$21,0,AZ$5-$I$5-$A27+1)))*$C27))</f>
        <v>41220.810966213969</v>
      </c>
      <c r="BA27" s="186">
        <f ca="1">IF(BA$5-$I$5&lt;$A27-1," ",IF(BA$5-$I$5+1&gt;'Primary Inputs'!$C$17,0,(SUM(OFFSET($I$21,0,BA$5-$I$5-$A27+1)))*$C27))</f>
        <v>41220.810966213969</v>
      </c>
      <c r="BB27" s="186">
        <f ca="1">IF(BB$5-$I$5&lt;$A27-1," ",IF(BB$5-$I$5+1&gt;'Primary Inputs'!$C$17,0,(SUM(OFFSET($I$21,0,BB$5-$I$5-$A27+1)))*$C27))</f>
        <v>41220.810966213969</v>
      </c>
      <c r="BC27" s="186">
        <f ca="1">IF(BC$5-$I$5&lt;$A27-1," ",IF(BC$5-$I$5+1&gt;'Primary Inputs'!$C$17,0,(SUM(OFFSET($I$21,0,BC$5-$I$5-$A27+1)))*$C27))</f>
        <v>41220.810966213969</v>
      </c>
      <c r="BD27" s="186">
        <f ca="1">IF(BD$5-$I$5&lt;$A27-1," ",IF(BD$5-$I$5+1&gt;'Primary Inputs'!$C$17,0,(SUM(OFFSET($I$21,0,BD$5-$I$5-$A27+1)))*$C27))</f>
        <v>41220.810966213969</v>
      </c>
      <c r="BE27" s="186">
        <f ca="1">IF(BE$5-$I$5&lt;$A27-1," ",IF(BE$5-$I$5+1&gt;'Primary Inputs'!$C$17,0,(SUM(OFFSET($I$21,0,BE$5-$I$5-$A27+1)))*$C27))</f>
        <v>41220.810966213969</v>
      </c>
      <c r="BF27" s="186">
        <f ca="1">IF(BF$5-$I$5&lt;$A27-1," ",IF(BF$5-$I$5+1&gt;'Primary Inputs'!$C$17,0,(SUM(OFFSET($I$21,0,BF$5-$I$5-$A27+1)))*$C27))</f>
        <v>41220.810966213969</v>
      </c>
      <c r="BG27" s="134"/>
      <c r="BH27" s="134"/>
      <c r="BI27" s="134"/>
      <c r="BJ27" s="134"/>
      <c r="BK27" s="134"/>
      <c r="BL27" s="134"/>
      <c r="BM27" s="134"/>
      <c r="BN27" s="134"/>
      <c r="BO27" s="134"/>
      <c r="BP27" s="134"/>
      <c r="BQ27" s="134"/>
      <c r="BR27" s="134"/>
      <c r="BS27" s="134"/>
      <c r="BT27" s="134"/>
      <c r="BU27" s="134"/>
      <c r="BV27" s="134"/>
      <c r="BW27" s="134"/>
      <c r="BX27" s="134"/>
      <c r="BY27" s="134"/>
      <c r="BZ27" s="134"/>
      <c r="CA27" s="134"/>
      <c r="CB27" s="134"/>
      <c r="CC27" s="134"/>
      <c r="CD27" s="134"/>
      <c r="CE27" s="134"/>
      <c r="CF27" s="134"/>
      <c r="CG27" s="134"/>
      <c r="CH27" s="134"/>
      <c r="CI27" s="134"/>
      <c r="CJ27" s="134"/>
      <c r="CK27" s="134"/>
      <c r="CL27" s="134"/>
      <c r="CM27" s="134"/>
      <c r="CN27" s="134"/>
      <c r="CO27" s="134"/>
      <c r="CP27" s="134"/>
      <c r="CQ27" s="134"/>
      <c r="CR27" s="134"/>
      <c r="CS27" s="134"/>
      <c r="CT27" s="134"/>
      <c r="CU27" s="134"/>
      <c r="CV27" s="134"/>
      <c r="CW27" s="134"/>
      <c r="CX27" s="134"/>
      <c r="CY27" s="134"/>
      <c r="CZ27" s="134"/>
    </row>
    <row r="28" spans="1:104">
      <c r="A28" s="134">
        <v>3</v>
      </c>
      <c r="B28" s="134" t="s">
        <v>9</v>
      </c>
      <c r="C28" s="134">
        <f ca="1">OFFSET('Primary Inputs'!$E$12,0,$A28-1)</f>
        <v>0</v>
      </c>
      <c r="E28" s="87"/>
      <c r="F28" s="87"/>
      <c r="G28" s="87"/>
      <c r="H28" s="87"/>
      <c r="I28" s="186" t="str">
        <f ca="1">IF(I$5-$I$5&lt;$A28-1," ",IF(I$5-$I$5+1&gt;'Primary Inputs'!$C$17,0,(SUM(OFFSET($I$21,0,I$5-$I$5-$A28+1)))*$C28))</f>
        <v xml:space="preserve"> </v>
      </c>
      <c r="J28" s="186" t="str">
        <f ca="1">IF(J$5-$I$5&lt;$A28-1," ",IF(J$5-$I$5+1&gt;'Primary Inputs'!$C$17,0,(SUM(OFFSET($I$21,0,J$5-$I$5-$A28+1)))*$C28))</f>
        <v xml:space="preserve"> </v>
      </c>
      <c r="K28" s="186">
        <f ca="1">IF(K$5-$I$5&lt;$A28-1," ",IF(K$5-$I$5+1&gt;'Primary Inputs'!$C$17,0,(SUM(OFFSET($I$21,0,K$5-$I$5-$A28+1)))*$C28))</f>
        <v>0</v>
      </c>
      <c r="L28" s="186">
        <f ca="1">IF(L$5-$I$5&lt;$A28-1," ",IF(L$5-$I$5+1&gt;'Primary Inputs'!$C$17,0,(SUM(OFFSET($I$21,0,L$5-$I$5-$A28+1)))*$C28))</f>
        <v>0</v>
      </c>
      <c r="M28" s="186">
        <f ca="1">IF(M$5-$I$5&lt;$A28-1," ",IF(M$5-$I$5+1&gt;'Primary Inputs'!$C$17,0,(SUM(OFFSET($I$21,0,M$5-$I$5-$A28+1)))*$C28))</f>
        <v>0</v>
      </c>
      <c r="N28" s="186">
        <f ca="1">IF(N$5-$I$5&lt;$A28-1," ",IF(N$5-$I$5+1&gt;'Primary Inputs'!$C$17,0,(SUM(OFFSET($I$21,0,N$5-$I$5-$A28+1)))*$C28))</f>
        <v>0</v>
      </c>
      <c r="O28" s="186">
        <f ca="1">IF(O$5-$I$5&lt;$A28-1," ",IF(O$5-$I$5+1&gt;'Primary Inputs'!$C$17,0,(SUM(OFFSET($I$21,0,O$5-$I$5-$A28+1)))*$C28))</f>
        <v>0</v>
      </c>
      <c r="P28" s="186">
        <f ca="1">IF(P$5-$I$5&lt;$A28-1," ",IF(P$5-$I$5+1&gt;'Primary Inputs'!$C$17,0,(SUM(OFFSET($I$21,0,P$5-$I$5-$A28+1)))*$C28))</f>
        <v>0</v>
      </c>
      <c r="Q28" s="186">
        <f ca="1">IF(Q$5-$I$5&lt;$A28-1," ",IF(Q$5-$I$5+1&gt;'Primary Inputs'!$C$17,0,(SUM(OFFSET($I$21,0,Q$5-$I$5-$A28+1)))*$C28))</f>
        <v>0</v>
      </c>
      <c r="R28" s="186">
        <f ca="1">IF(R$5-$I$5&lt;$A28-1," ",IF(R$5-$I$5+1&gt;'Primary Inputs'!$C$17,0,(SUM(OFFSET($I$21,0,R$5-$I$5-$A28+1)))*$C28))</f>
        <v>0</v>
      </c>
      <c r="S28" s="186">
        <f ca="1">IF(S$5-$I$5&lt;$A28-1," ",IF(S$5-$I$5+1&gt;'Primary Inputs'!$C$17,0,(SUM(OFFSET($I$21,0,S$5-$I$5-$A28+1)))*$C28))</f>
        <v>0</v>
      </c>
      <c r="T28" s="186">
        <f ca="1">IF(T$5-$I$5&lt;$A28-1," ",IF(T$5-$I$5+1&gt;'Primary Inputs'!$C$17,0,(SUM(OFFSET($I$21,0,T$5-$I$5-$A28+1)))*$C28))</f>
        <v>0</v>
      </c>
      <c r="U28" s="186">
        <f ca="1">IF(U$5-$I$5&lt;$A28-1," ",IF(U$5-$I$5+1&gt;'Primary Inputs'!$C$17,0,(SUM(OFFSET($I$21,0,U$5-$I$5-$A28+1)))*$C28))</f>
        <v>0</v>
      </c>
      <c r="V28" s="186">
        <f ca="1">IF(V$5-$I$5&lt;$A28-1," ",IF(V$5-$I$5+1&gt;'Primary Inputs'!$C$17,0,(SUM(OFFSET($I$21,0,V$5-$I$5-$A28+1)))*$C28))</f>
        <v>0</v>
      </c>
      <c r="W28" s="186">
        <f ca="1">IF(W$5-$I$5&lt;$A28-1," ",IF(W$5-$I$5+1&gt;'Primary Inputs'!$C$17,0,(SUM(OFFSET($I$21,0,W$5-$I$5-$A28+1)))*$C28))</f>
        <v>0</v>
      </c>
      <c r="X28" s="186">
        <f ca="1">IF(X$5-$I$5&lt;$A28-1," ",IF(X$5-$I$5+1&gt;'Primary Inputs'!$C$17,0,(SUM(OFFSET($I$21,0,X$5-$I$5-$A28+1)))*$C28))</f>
        <v>0</v>
      </c>
      <c r="Y28" s="186">
        <f ca="1">IF(Y$5-$I$5&lt;$A28-1," ",IF(Y$5-$I$5+1&gt;'Primary Inputs'!$C$17,0,(SUM(OFFSET($I$21,0,Y$5-$I$5-$A28+1)))*$C28))</f>
        <v>0</v>
      </c>
      <c r="Z28" s="186">
        <f ca="1">IF(Z$5-$I$5&lt;$A28-1," ",IF(Z$5-$I$5+1&gt;'Primary Inputs'!$C$17,0,(SUM(OFFSET($I$21,0,Z$5-$I$5-$A28+1)))*$C28))</f>
        <v>0</v>
      </c>
      <c r="AA28" s="186">
        <f ca="1">IF(AA$5-$I$5&lt;$A28-1," ",IF(AA$5-$I$5+1&gt;'Primary Inputs'!$C$17,0,(SUM(OFFSET($I$21,0,AA$5-$I$5-$A28+1)))*$C28))</f>
        <v>0</v>
      </c>
      <c r="AB28" s="186">
        <f ca="1">IF(AB$5-$I$5&lt;$A28-1," ",IF(AB$5-$I$5+1&gt;'Primary Inputs'!$C$17,0,(SUM(OFFSET($I$21,0,AB$5-$I$5-$A28+1)))*$C28))</f>
        <v>0</v>
      </c>
      <c r="AC28" s="186">
        <f ca="1">IF(AC$5-$I$5&lt;$A28-1," ",IF(AC$5-$I$5+1&gt;'Primary Inputs'!$C$17,0,(SUM(OFFSET($I$21,0,AC$5-$I$5-$A28+1)))*$C28))</f>
        <v>0</v>
      </c>
      <c r="AD28" s="186">
        <f ca="1">IF(AD$5-$I$5&lt;$A28-1," ",IF(AD$5-$I$5+1&gt;'Primary Inputs'!$C$17,0,(SUM(OFFSET($I$21,0,AD$5-$I$5-$A28+1)))*$C28))</f>
        <v>0</v>
      </c>
      <c r="AE28" s="186">
        <f ca="1">IF(AE$5-$I$5&lt;$A28-1," ",IF(AE$5-$I$5+1&gt;'Primary Inputs'!$C$17,0,(SUM(OFFSET($I$21,0,AE$5-$I$5-$A28+1)))*$C28))</f>
        <v>0</v>
      </c>
      <c r="AF28" s="186">
        <f ca="1">IF(AF$5-$I$5&lt;$A28-1," ",IF(AF$5-$I$5+1&gt;'Primary Inputs'!$C$17,0,(SUM(OFFSET($I$21,0,AF$5-$I$5-$A28+1)))*$C28))</f>
        <v>0</v>
      </c>
      <c r="AG28" s="186">
        <f ca="1">IF(AG$5-$I$5&lt;$A28-1," ",IF(AG$5-$I$5+1&gt;'Primary Inputs'!$C$17,0,(SUM(OFFSET($I$21,0,AG$5-$I$5-$A28+1)))*$C28))</f>
        <v>0</v>
      </c>
      <c r="AH28" s="186">
        <f ca="1">IF(AH$5-$I$5&lt;$A28-1," ",IF(AH$5-$I$5+1&gt;'Primary Inputs'!$C$17,0,(SUM(OFFSET($I$21,0,AH$5-$I$5-$A28+1)))*$C28))</f>
        <v>0</v>
      </c>
      <c r="AI28" s="186">
        <f ca="1">IF(AI$5-$I$5&lt;$A28-1," ",IF(AI$5-$I$5+1&gt;'Primary Inputs'!$C$17,0,(SUM(OFFSET($I$21,0,AI$5-$I$5-$A28+1)))*$C28))</f>
        <v>0</v>
      </c>
      <c r="AJ28" s="186">
        <f ca="1">IF(AJ$5-$I$5&lt;$A28-1," ",IF(AJ$5-$I$5+1&gt;'Primary Inputs'!$C$17,0,(SUM(OFFSET($I$21,0,AJ$5-$I$5-$A28+1)))*$C28))</f>
        <v>0</v>
      </c>
      <c r="AK28" s="186">
        <f ca="1">IF(AK$5-$I$5&lt;$A28-1," ",IF(AK$5-$I$5+1&gt;'Primary Inputs'!$C$17,0,(SUM(OFFSET($I$21,0,AK$5-$I$5-$A28+1)))*$C28))</f>
        <v>0</v>
      </c>
      <c r="AL28" s="186">
        <f ca="1">IF(AL$5-$I$5&lt;$A28-1," ",IF(AL$5-$I$5+1&gt;'Primary Inputs'!$C$17,0,(SUM(OFFSET($I$21,0,AL$5-$I$5-$A28+1)))*$C28))</f>
        <v>0</v>
      </c>
      <c r="AM28" s="186">
        <f ca="1">IF(AM$5-$I$5&lt;$A28-1," ",IF(AM$5-$I$5+1&gt;'Primary Inputs'!$C$17,0,(SUM(OFFSET($I$21,0,AM$5-$I$5-$A28+1)))*$C28))</f>
        <v>0</v>
      </c>
      <c r="AN28" s="186">
        <f ca="1">IF(AN$5-$I$5&lt;$A28-1," ",IF(AN$5-$I$5+1&gt;'Primary Inputs'!$C$17,0,(SUM(OFFSET($I$21,0,AN$5-$I$5-$A28+1)))*$C28))</f>
        <v>0</v>
      </c>
      <c r="AO28" s="186">
        <f ca="1">IF(AO$5-$I$5&lt;$A28-1," ",IF(AO$5-$I$5+1&gt;'Primary Inputs'!$C$17,0,(SUM(OFFSET($I$21,0,AO$5-$I$5-$A28+1)))*$C28))</f>
        <v>0</v>
      </c>
      <c r="AP28" s="186">
        <f ca="1">IF(AP$5-$I$5&lt;$A28-1," ",IF(AP$5-$I$5+1&gt;'Primary Inputs'!$C$17,0,(SUM(OFFSET($I$21,0,AP$5-$I$5-$A28+1)))*$C28))</f>
        <v>0</v>
      </c>
      <c r="AQ28" s="186">
        <f ca="1">IF(AQ$5-$I$5&lt;$A28-1," ",IF(AQ$5-$I$5+1&gt;'Primary Inputs'!$C$17,0,(SUM(OFFSET($I$21,0,AQ$5-$I$5-$A28+1)))*$C28))</f>
        <v>0</v>
      </c>
      <c r="AR28" s="186">
        <f ca="1">IF(AR$5-$I$5&lt;$A28-1," ",IF(AR$5-$I$5+1&gt;'Primary Inputs'!$C$17,0,(SUM(OFFSET($I$21,0,AR$5-$I$5-$A28+1)))*$C28))</f>
        <v>0</v>
      </c>
      <c r="AS28" s="186">
        <f ca="1">IF(AS$5-$I$5&lt;$A28-1," ",IF(AS$5-$I$5+1&gt;'Primary Inputs'!$C$17,0,(SUM(OFFSET($I$21,0,AS$5-$I$5-$A28+1)))*$C28))</f>
        <v>0</v>
      </c>
      <c r="AT28" s="186">
        <f ca="1">IF(AT$5-$I$5&lt;$A28-1," ",IF(AT$5-$I$5+1&gt;'Primary Inputs'!$C$17,0,(SUM(OFFSET($I$21,0,AT$5-$I$5-$A28+1)))*$C28))</f>
        <v>0</v>
      </c>
      <c r="AU28" s="186">
        <f ca="1">IF(AU$5-$I$5&lt;$A28-1," ",IF(AU$5-$I$5+1&gt;'Primary Inputs'!$C$17,0,(SUM(OFFSET($I$21,0,AU$5-$I$5-$A28+1)))*$C28))</f>
        <v>0</v>
      </c>
      <c r="AV28" s="186">
        <f ca="1">IF(AV$5-$I$5&lt;$A28-1," ",IF(AV$5-$I$5+1&gt;'Primary Inputs'!$C$17,0,(SUM(OFFSET($I$21,0,AV$5-$I$5-$A28+1)))*$C28))</f>
        <v>0</v>
      </c>
      <c r="AW28" s="186">
        <f ca="1">IF(AW$5-$I$5&lt;$A28-1," ",IF(AW$5-$I$5+1&gt;'Primary Inputs'!$C$17,0,(SUM(OFFSET($I$21,0,AW$5-$I$5-$A28+1)))*$C28))</f>
        <v>0</v>
      </c>
      <c r="AX28" s="186">
        <f ca="1">IF(AX$5-$I$5&lt;$A28-1," ",IF(AX$5-$I$5+1&gt;'Primary Inputs'!$C$17,0,(SUM(OFFSET($I$21,0,AX$5-$I$5-$A28+1)))*$C28))</f>
        <v>0</v>
      </c>
      <c r="AY28" s="186">
        <f ca="1">IF(AY$5-$I$5&lt;$A28-1," ",IF(AY$5-$I$5+1&gt;'Primary Inputs'!$C$17,0,(SUM(OFFSET($I$21,0,AY$5-$I$5-$A28+1)))*$C28))</f>
        <v>0</v>
      </c>
      <c r="AZ28" s="186">
        <f ca="1">IF(AZ$5-$I$5&lt;$A28-1," ",IF(AZ$5-$I$5+1&gt;'Primary Inputs'!$C$17,0,(SUM(OFFSET($I$21,0,AZ$5-$I$5-$A28+1)))*$C28))</f>
        <v>0</v>
      </c>
      <c r="BA28" s="186">
        <f ca="1">IF(BA$5-$I$5&lt;$A28-1," ",IF(BA$5-$I$5+1&gt;'Primary Inputs'!$C$17,0,(SUM(OFFSET($I$21,0,BA$5-$I$5-$A28+1)))*$C28))</f>
        <v>0</v>
      </c>
      <c r="BB28" s="186">
        <f ca="1">IF(BB$5-$I$5&lt;$A28-1," ",IF(BB$5-$I$5+1&gt;'Primary Inputs'!$C$17,0,(SUM(OFFSET($I$21,0,BB$5-$I$5-$A28+1)))*$C28))</f>
        <v>0</v>
      </c>
      <c r="BC28" s="186">
        <f ca="1">IF(BC$5-$I$5&lt;$A28-1," ",IF(BC$5-$I$5+1&gt;'Primary Inputs'!$C$17,0,(SUM(OFFSET($I$21,0,BC$5-$I$5-$A28+1)))*$C28))</f>
        <v>0</v>
      </c>
      <c r="BD28" s="186">
        <f ca="1">IF(BD$5-$I$5&lt;$A28-1," ",IF(BD$5-$I$5+1&gt;'Primary Inputs'!$C$17,0,(SUM(OFFSET($I$21,0,BD$5-$I$5-$A28+1)))*$C28))</f>
        <v>0</v>
      </c>
      <c r="BE28" s="186">
        <f ca="1">IF(BE$5-$I$5&lt;$A28-1," ",IF(BE$5-$I$5+1&gt;'Primary Inputs'!$C$17,0,(SUM(OFFSET($I$21,0,BE$5-$I$5-$A28+1)))*$C28))</f>
        <v>0</v>
      </c>
      <c r="BF28" s="186">
        <f ca="1">IF(BF$5-$I$5&lt;$A28-1," ",IF(BF$5-$I$5+1&gt;'Primary Inputs'!$C$17,0,(SUM(OFFSET($I$21,0,BF$5-$I$5-$A28+1)))*$C28))</f>
        <v>0</v>
      </c>
      <c r="BG28" s="134"/>
      <c r="BH28" s="134"/>
      <c r="BI28" s="134"/>
      <c r="BJ28" s="134"/>
      <c r="BK28" s="134"/>
      <c r="BL28" s="134"/>
      <c r="BM28" s="134"/>
      <c r="BN28" s="134"/>
      <c r="BO28" s="134"/>
      <c r="BP28" s="134"/>
      <c r="BQ28" s="134"/>
      <c r="BR28" s="134"/>
      <c r="BS28" s="134"/>
      <c r="BT28" s="134"/>
      <c r="BU28" s="134"/>
      <c r="BV28" s="134"/>
      <c r="BW28" s="134"/>
      <c r="BX28" s="134"/>
      <c r="BY28" s="134"/>
      <c r="BZ28" s="134"/>
      <c r="CA28" s="134"/>
      <c r="CB28" s="134"/>
      <c r="CC28" s="134"/>
      <c r="CD28" s="134"/>
      <c r="CE28" s="134"/>
      <c r="CF28" s="134"/>
      <c r="CG28" s="134"/>
      <c r="CH28" s="134"/>
      <c r="CI28" s="134"/>
      <c r="CJ28" s="134"/>
      <c r="CK28" s="134"/>
      <c r="CL28" s="134"/>
      <c r="CM28" s="134"/>
      <c r="CN28" s="134"/>
      <c r="CO28" s="134"/>
      <c r="CP28" s="134"/>
      <c r="CQ28" s="134"/>
      <c r="CR28" s="134"/>
      <c r="CS28" s="134"/>
      <c r="CT28" s="134"/>
      <c r="CU28" s="134"/>
      <c r="CV28" s="134"/>
      <c r="CW28" s="134"/>
      <c r="CX28" s="134"/>
      <c r="CY28" s="134"/>
      <c r="CZ28" s="134"/>
    </row>
    <row r="29" spans="1:104">
      <c r="A29" s="134">
        <v>4</v>
      </c>
      <c r="B29" s="134" t="s">
        <v>10</v>
      </c>
      <c r="C29" s="134">
        <f ca="1">OFFSET('Primary Inputs'!$E$12,0,$A29-1)</f>
        <v>0</v>
      </c>
      <c r="I29" s="186" t="str">
        <f ca="1">IF(I$5-$I$5&lt;$A29-1," ",IF(I$5-$I$5+1&gt;'Primary Inputs'!$C$17,0,(SUM(OFFSET($I$21,0,I$5-$I$5-$A29+1)))*$C29))</f>
        <v xml:space="preserve"> </v>
      </c>
      <c r="J29" s="186" t="str">
        <f ca="1">IF(J$5-$I$5&lt;$A29-1," ",IF(J$5-$I$5+1&gt;'Primary Inputs'!$C$17,0,(SUM(OFFSET($I$21,0,J$5-$I$5-$A29+1)))*$C29))</f>
        <v xml:space="preserve"> </v>
      </c>
      <c r="K29" s="186" t="str">
        <f ca="1">IF(K$5-$I$5&lt;$A29-1," ",IF(K$5-$I$5+1&gt;'Primary Inputs'!$C$17,0,(SUM(OFFSET($I$21,0,K$5-$I$5-$A29+1)))*$C29))</f>
        <v xml:space="preserve"> </v>
      </c>
      <c r="L29" s="186">
        <f ca="1">IF(L$5-$I$5&lt;$A29-1," ",IF(L$5-$I$5+1&gt;'Primary Inputs'!$C$17,0,(SUM(OFFSET($I$21,0,L$5-$I$5-$A29+1)))*$C29))</f>
        <v>0</v>
      </c>
      <c r="M29" s="186">
        <f ca="1">IF(M$5-$I$5&lt;$A29-1," ",IF(M$5-$I$5+1&gt;'Primary Inputs'!$C$17,0,(SUM(OFFSET($I$21,0,M$5-$I$5-$A29+1)))*$C29))</f>
        <v>0</v>
      </c>
      <c r="N29" s="186">
        <f ca="1">IF(N$5-$I$5&lt;$A29-1," ",IF(N$5-$I$5+1&gt;'Primary Inputs'!$C$17,0,(SUM(OFFSET($I$21,0,N$5-$I$5-$A29+1)))*$C29))</f>
        <v>0</v>
      </c>
      <c r="O29" s="186">
        <f ca="1">IF(O$5-$I$5&lt;$A29-1," ",IF(O$5-$I$5+1&gt;'Primary Inputs'!$C$17,0,(SUM(OFFSET($I$21,0,O$5-$I$5-$A29+1)))*$C29))</f>
        <v>0</v>
      </c>
      <c r="P29" s="186">
        <f ca="1">IF(P$5-$I$5&lt;$A29-1," ",IF(P$5-$I$5+1&gt;'Primary Inputs'!$C$17,0,(SUM(OFFSET($I$21,0,P$5-$I$5-$A29+1)))*$C29))</f>
        <v>0</v>
      </c>
      <c r="Q29" s="186">
        <f ca="1">IF(Q$5-$I$5&lt;$A29-1," ",IF(Q$5-$I$5+1&gt;'Primary Inputs'!$C$17,0,(SUM(OFFSET($I$21,0,Q$5-$I$5-$A29+1)))*$C29))</f>
        <v>0</v>
      </c>
      <c r="R29" s="186">
        <f ca="1">IF(R$5-$I$5&lt;$A29-1," ",IF(R$5-$I$5+1&gt;'Primary Inputs'!$C$17,0,(SUM(OFFSET($I$21,0,R$5-$I$5-$A29+1)))*$C29))</f>
        <v>0</v>
      </c>
      <c r="S29" s="186">
        <f ca="1">IF(S$5-$I$5&lt;$A29-1," ",IF(S$5-$I$5+1&gt;'Primary Inputs'!$C$17,0,(SUM(OFFSET($I$21,0,S$5-$I$5-$A29+1)))*$C29))</f>
        <v>0</v>
      </c>
      <c r="T29" s="186">
        <f ca="1">IF(T$5-$I$5&lt;$A29-1," ",IF(T$5-$I$5+1&gt;'Primary Inputs'!$C$17,0,(SUM(OFFSET($I$21,0,T$5-$I$5-$A29+1)))*$C29))</f>
        <v>0</v>
      </c>
      <c r="U29" s="186">
        <f ca="1">IF(U$5-$I$5&lt;$A29-1," ",IF(U$5-$I$5+1&gt;'Primary Inputs'!$C$17,0,(SUM(OFFSET($I$21,0,U$5-$I$5-$A29+1)))*$C29))</f>
        <v>0</v>
      </c>
      <c r="V29" s="186">
        <f ca="1">IF(V$5-$I$5&lt;$A29-1," ",IF(V$5-$I$5+1&gt;'Primary Inputs'!$C$17,0,(SUM(OFFSET($I$21,0,V$5-$I$5-$A29+1)))*$C29))</f>
        <v>0</v>
      </c>
      <c r="W29" s="186">
        <f ca="1">IF(W$5-$I$5&lt;$A29-1," ",IF(W$5-$I$5+1&gt;'Primary Inputs'!$C$17,0,(SUM(OFFSET($I$21,0,W$5-$I$5-$A29+1)))*$C29))</f>
        <v>0</v>
      </c>
      <c r="X29" s="186">
        <f ca="1">IF(X$5-$I$5&lt;$A29-1," ",IF(X$5-$I$5+1&gt;'Primary Inputs'!$C$17,0,(SUM(OFFSET($I$21,0,X$5-$I$5-$A29+1)))*$C29))</f>
        <v>0</v>
      </c>
      <c r="Y29" s="186">
        <f ca="1">IF(Y$5-$I$5&lt;$A29-1," ",IF(Y$5-$I$5+1&gt;'Primary Inputs'!$C$17,0,(SUM(OFFSET($I$21,0,Y$5-$I$5-$A29+1)))*$C29))</f>
        <v>0</v>
      </c>
      <c r="Z29" s="186">
        <f ca="1">IF(Z$5-$I$5&lt;$A29-1," ",IF(Z$5-$I$5+1&gt;'Primary Inputs'!$C$17,0,(SUM(OFFSET($I$21,0,Z$5-$I$5-$A29+1)))*$C29))</f>
        <v>0</v>
      </c>
      <c r="AA29" s="186">
        <f ca="1">IF(AA$5-$I$5&lt;$A29-1," ",IF(AA$5-$I$5+1&gt;'Primary Inputs'!$C$17,0,(SUM(OFFSET($I$21,0,AA$5-$I$5-$A29+1)))*$C29))</f>
        <v>0</v>
      </c>
      <c r="AB29" s="186">
        <f ca="1">IF(AB$5-$I$5&lt;$A29-1," ",IF(AB$5-$I$5+1&gt;'Primary Inputs'!$C$17,0,(SUM(OFFSET($I$21,0,AB$5-$I$5-$A29+1)))*$C29))</f>
        <v>0</v>
      </c>
      <c r="AC29" s="186">
        <f ca="1">IF(AC$5-$I$5&lt;$A29-1," ",IF(AC$5-$I$5+1&gt;'Primary Inputs'!$C$17,0,(SUM(OFFSET($I$21,0,AC$5-$I$5-$A29+1)))*$C29))</f>
        <v>0</v>
      </c>
      <c r="AD29" s="186">
        <f ca="1">IF(AD$5-$I$5&lt;$A29-1," ",IF(AD$5-$I$5+1&gt;'Primary Inputs'!$C$17,0,(SUM(OFFSET($I$21,0,AD$5-$I$5-$A29+1)))*$C29))</f>
        <v>0</v>
      </c>
      <c r="AE29" s="186">
        <f ca="1">IF(AE$5-$I$5&lt;$A29-1," ",IF(AE$5-$I$5+1&gt;'Primary Inputs'!$C$17,0,(SUM(OFFSET($I$21,0,AE$5-$I$5-$A29+1)))*$C29))</f>
        <v>0</v>
      </c>
      <c r="AF29" s="186">
        <f ca="1">IF(AF$5-$I$5&lt;$A29-1," ",IF(AF$5-$I$5+1&gt;'Primary Inputs'!$C$17,0,(SUM(OFFSET($I$21,0,AF$5-$I$5-$A29+1)))*$C29))</f>
        <v>0</v>
      </c>
      <c r="AG29" s="186">
        <f ca="1">IF(AG$5-$I$5&lt;$A29-1," ",IF(AG$5-$I$5+1&gt;'Primary Inputs'!$C$17,0,(SUM(OFFSET($I$21,0,AG$5-$I$5-$A29+1)))*$C29))</f>
        <v>0</v>
      </c>
      <c r="AH29" s="186">
        <f ca="1">IF(AH$5-$I$5&lt;$A29-1," ",IF(AH$5-$I$5+1&gt;'Primary Inputs'!$C$17,0,(SUM(OFFSET($I$21,0,AH$5-$I$5-$A29+1)))*$C29))</f>
        <v>0</v>
      </c>
      <c r="AI29" s="186">
        <f ca="1">IF(AI$5-$I$5&lt;$A29-1," ",IF(AI$5-$I$5+1&gt;'Primary Inputs'!$C$17,0,(SUM(OFFSET($I$21,0,AI$5-$I$5-$A29+1)))*$C29))</f>
        <v>0</v>
      </c>
      <c r="AJ29" s="186">
        <f ca="1">IF(AJ$5-$I$5&lt;$A29-1," ",IF(AJ$5-$I$5+1&gt;'Primary Inputs'!$C$17,0,(SUM(OFFSET($I$21,0,AJ$5-$I$5-$A29+1)))*$C29))</f>
        <v>0</v>
      </c>
      <c r="AK29" s="186">
        <f ca="1">IF(AK$5-$I$5&lt;$A29-1," ",IF(AK$5-$I$5+1&gt;'Primary Inputs'!$C$17,0,(SUM(OFFSET($I$21,0,AK$5-$I$5-$A29+1)))*$C29))</f>
        <v>0</v>
      </c>
      <c r="AL29" s="186">
        <f ca="1">IF(AL$5-$I$5&lt;$A29-1," ",IF(AL$5-$I$5+1&gt;'Primary Inputs'!$C$17,0,(SUM(OFFSET($I$21,0,AL$5-$I$5-$A29+1)))*$C29))</f>
        <v>0</v>
      </c>
      <c r="AM29" s="186">
        <f ca="1">IF(AM$5-$I$5&lt;$A29-1," ",IF(AM$5-$I$5+1&gt;'Primary Inputs'!$C$17,0,(SUM(OFFSET($I$21,0,AM$5-$I$5-$A29+1)))*$C29))</f>
        <v>0</v>
      </c>
      <c r="AN29" s="186">
        <f ca="1">IF(AN$5-$I$5&lt;$A29-1," ",IF(AN$5-$I$5+1&gt;'Primary Inputs'!$C$17,0,(SUM(OFFSET($I$21,0,AN$5-$I$5-$A29+1)))*$C29))</f>
        <v>0</v>
      </c>
      <c r="AO29" s="186">
        <f ca="1">IF(AO$5-$I$5&lt;$A29-1," ",IF(AO$5-$I$5+1&gt;'Primary Inputs'!$C$17,0,(SUM(OFFSET($I$21,0,AO$5-$I$5-$A29+1)))*$C29))</f>
        <v>0</v>
      </c>
      <c r="AP29" s="186">
        <f ca="1">IF(AP$5-$I$5&lt;$A29-1," ",IF(AP$5-$I$5+1&gt;'Primary Inputs'!$C$17,0,(SUM(OFFSET($I$21,0,AP$5-$I$5-$A29+1)))*$C29))</f>
        <v>0</v>
      </c>
      <c r="AQ29" s="186">
        <f ca="1">IF(AQ$5-$I$5&lt;$A29-1," ",IF(AQ$5-$I$5+1&gt;'Primary Inputs'!$C$17,0,(SUM(OFFSET($I$21,0,AQ$5-$I$5-$A29+1)))*$C29))</f>
        <v>0</v>
      </c>
      <c r="AR29" s="186">
        <f ca="1">IF(AR$5-$I$5&lt;$A29-1," ",IF(AR$5-$I$5+1&gt;'Primary Inputs'!$C$17,0,(SUM(OFFSET($I$21,0,AR$5-$I$5-$A29+1)))*$C29))</f>
        <v>0</v>
      </c>
      <c r="AS29" s="186">
        <f ca="1">IF(AS$5-$I$5&lt;$A29-1," ",IF(AS$5-$I$5+1&gt;'Primary Inputs'!$C$17,0,(SUM(OFFSET($I$21,0,AS$5-$I$5-$A29+1)))*$C29))</f>
        <v>0</v>
      </c>
      <c r="AT29" s="186">
        <f ca="1">IF(AT$5-$I$5&lt;$A29-1," ",IF(AT$5-$I$5+1&gt;'Primary Inputs'!$C$17,0,(SUM(OFFSET($I$21,0,AT$5-$I$5-$A29+1)))*$C29))</f>
        <v>0</v>
      </c>
      <c r="AU29" s="186">
        <f ca="1">IF(AU$5-$I$5&lt;$A29-1," ",IF(AU$5-$I$5+1&gt;'Primary Inputs'!$C$17,0,(SUM(OFFSET($I$21,0,AU$5-$I$5-$A29+1)))*$C29))</f>
        <v>0</v>
      </c>
      <c r="AV29" s="186">
        <f ca="1">IF(AV$5-$I$5&lt;$A29-1," ",IF(AV$5-$I$5+1&gt;'Primary Inputs'!$C$17,0,(SUM(OFFSET($I$21,0,AV$5-$I$5-$A29+1)))*$C29))</f>
        <v>0</v>
      </c>
      <c r="AW29" s="186">
        <f ca="1">IF(AW$5-$I$5&lt;$A29-1," ",IF(AW$5-$I$5+1&gt;'Primary Inputs'!$C$17,0,(SUM(OFFSET($I$21,0,AW$5-$I$5-$A29+1)))*$C29))</f>
        <v>0</v>
      </c>
      <c r="AX29" s="186">
        <f ca="1">IF(AX$5-$I$5&lt;$A29-1," ",IF(AX$5-$I$5+1&gt;'Primary Inputs'!$C$17,0,(SUM(OFFSET($I$21,0,AX$5-$I$5-$A29+1)))*$C29))</f>
        <v>0</v>
      </c>
      <c r="AY29" s="186">
        <f ca="1">IF(AY$5-$I$5&lt;$A29-1," ",IF(AY$5-$I$5+1&gt;'Primary Inputs'!$C$17,0,(SUM(OFFSET($I$21,0,AY$5-$I$5-$A29+1)))*$C29))</f>
        <v>0</v>
      </c>
      <c r="AZ29" s="186">
        <f ca="1">IF(AZ$5-$I$5&lt;$A29-1," ",IF(AZ$5-$I$5+1&gt;'Primary Inputs'!$C$17,0,(SUM(OFFSET($I$21,0,AZ$5-$I$5-$A29+1)))*$C29))</f>
        <v>0</v>
      </c>
      <c r="BA29" s="186">
        <f ca="1">IF(BA$5-$I$5&lt;$A29-1," ",IF(BA$5-$I$5+1&gt;'Primary Inputs'!$C$17,0,(SUM(OFFSET($I$21,0,BA$5-$I$5-$A29+1)))*$C29))</f>
        <v>0</v>
      </c>
      <c r="BB29" s="186">
        <f ca="1">IF(BB$5-$I$5&lt;$A29-1," ",IF(BB$5-$I$5+1&gt;'Primary Inputs'!$C$17,0,(SUM(OFFSET($I$21,0,BB$5-$I$5-$A29+1)))*$C29))</f>
        <v>0</v>
      </c>
      <c r="BC29" s="186">
        <f ca="1">IF(BC$5-$I$5&lt;$A29-1," ",IF(BC$5-$I$5+1&gt;'Primary Inputs'!$C$17,0,(SUM(OFFSET($I$21,0,BC$5-$I$5-$A29+1)))*$C29))</f>
        <v>0</v>
      </c>
      <c r="BD29" s="186">
        <f ca="1">IF(BD$5-$I$5&lt;$A29-1," ",IF(BD$5-$I$5+1&gt;'Primary Inputs'!$C$17,0,(SUM(OFFSET($I$21,0,BD$5-$I$5-$A29+1)))*$C29))</f>
        <v>0</v>
      </c>
      <c r="BE29" s="186">
        <f ca="1">IF(BE$5-$I$5&lt;$A29-1," ",IF(BE$5-$I$5+1&gt;'Primary Inputs'!$C$17,0,(SUM(OFFSET($I$21,0,BE$5-$I$5-$A29+1)))*$C29))</f>
        <v>0</v>
      </c>
      <c r="BF29" s="186">
        <f ca="1">IF(BF$5-$I$5&lt;$A29-1," ",IF(BF$5-$I$5+1&gt;'Primary Inputs'!$C$17,0,(SUM(OFFSET($I$21,0,BF$5-$I$5-$A29+1)))*$C29))</f>
        <v>0</v>
      </c>
      <c r="BG29" s="134"/>
      <c r="BH29" s="134"/>
      <c r="BI29" s="134"/>
      <c r="BJ29" s="134"/>
      <c r="BK29" s="134"/>
      <c r="BL29" s="134"/>
      <c r="BM29" s="134"/>
      <c r="BN29" s="134"/>
      <c r="BO29" s="134"/>
      <c r="BP29" s="134"/>
      <c r="BQ29" s="134"/>
      <c r="BR29" s="134"/>
      <c r="BS29" s="134"/>
      <c r="BT29" s="134"/>
      <c r="BU29" s="134"/>
      <c r="BV29" s="134"/>
      <c r="BW29" s="134"/>
      <c r="BX29" s="134"/>
      <c r="BY29" s="134"/>
      <c r="BZ29" s="134"/>
      <c r="CA29" s="134"/>
      <c r="CB29" s="134"/>
      <c r="CC29" s="134"/>
      <c r="CD29" s="134"/>
      <c r="CE29" s="134"/>
      <c r="CF29" s="134"/>
      <c r="CG29" s="134"/>
      <c r="CH29" s="134"/>
      <c r="CI29" s="134"/>
      <c r="CJ29" s="134"/>
      <c r="CK29" s="134"/>
      <c r="CL29" s="134"/>
      <c r="CM29" s="134"/>
      <c r="CN29" s="134"/>
      <c r="CO29" s="134"/>
      <c r="CP29" s="134"/>
      <c r="CQ29" s="134"/>
      <c r="CR29" s="134"/>
      <c r="CS29" s="134"/>
      <c r="CT29" s="134"/>
      <c r="CU29" s="134"/>
      <c r="CV29" s="134"/>
      <c r="CW29" s="134"/>
      <c r="CX29" s="134"/>
      <c r="CY29" s="134"/>
      <c r="CZ29" s="134"/>
    </row>
    <row r="30" spans="1:104">
      <c r="A30" s="134">
        <v>5</v>
      </c>
      <c r="B30" s="134" t="s">
        <v>11</v>
      </c>
      <c r="C30" s="134">
        <f ca="1">OFFSET('Primary Inputs'!$E$12,0,$A30-1)</f>
        <v>0</v>
      </c>
      <c r="I30" s="186" t="str">
        <f ca="1">IF(I$5-$I$5&lt;$A30-1," ",IF(I$5-$I$5+1&gt;'Primary Inputs'!$C$17,0,(SUM(OFFSET($I$21,0,I$5-$I$5-$A30+1)))*$C30))</f>
        <v xml:space="preserve"> </v>
      </c>
      <c r="J30" s="186" t="str">
        <f ca="1">IF(J$5-$I$5&lt;$A30-1," ",IF(J$5-$I$5+1&gt;'Primary Inputs'!$C$17,0,(SUM(OFFSET($I$21,0,J$5-$I$5-$A30+1)))*$C30))</f>
        <v xml:space="preserve"> </v>
      </c>
      <c r="K30" s="186" t="str">
        <f ca="1">IF(K$5-$I$5&lt;$A30-1," ",IF(K$5-$I$5+1&gt;'Primary Inputs'!$C$17,0,(SUM(OFFSET($I$21,0,K$5-$I$5-$A30+1)))*$C30))</f>
        <v xml:space="preserve"> </v>
      </c>
      <c r="L30" s="186" t="str">
        <f ca="1">IF(L$5-$I$5&lt;$A30-1," ",IF(L$5-$I$5+1&gt;'Primary Inputs'!$C$17,0,(SUM(OFFSET($I$21,0,L$5-$I$5-$A30+1)))*$C30))</f>
        <v xml:space="preserve"> </v>
      </c>
      <c r="M30" s="186">
        <f ca="1">IF(M$5-$I$5&lt;$A30-1," ",IF(M$5-$I$5+1&gt;'Primary Inputs'!$C$17,0,(SUM(OFFSET($I$21,0,M$5-$I$5-$A30+1)))*$C30))</f>
        <v>0</v>
      </c>
      <c r="N30" s="186">
        <f ca="1">IF(N$5-$I$5&lt;$A30-1," ",IF(N$5-$I$5+1&gt;'Primary Inputs'!$C$17,0,(SUM(OFFSET($I$21,0,N$5-$I$5-$A30+1)))*$C30))</f>
        <v>0</v>
      </c>
      <c r="O30" s="186">
        <f ca="1">IF(O$5-$I$5&lt;$A30-1," ",IF(O$5-$I$5+1&gt;'Primary Inputs'!$C$17,0,(SUM(OFFSET($I$21,0,O$5-$I$5-$A30+1)))*$C30))</f>
        <v>0</v>
      </c>
      <c r="P30" s="186">
        <f ca="1">IF(P$5-$I$5&lt;$A30-1," ",IF(P$5-$I$5+1&gt;'Primary Inputs'!$C$17,0,(SUM(OFFSET($I$21,0,P$5-$I$5-$A30+1)))*$C30))</f>
        <v>0</v>
      </c>
      <c r="Q30" s="186">
        <f ca="1">IF(Q$5-$I$5&lt;$A30-1," ",IF(Q$5-$I$5+1&gt;'Primary Inputs'!$C$17,0,(SUM(OFFSET($I$21,0,Q$5-$I$5-$A30+1)))*$C30))</f>
        <v>0</v>
      </c>
      <c r="R30" s="186">
        <f ca="1">IF(R$5-$I$5&lt;$A30-1," ",IF(R$5-$I$5+1&gt;'Primary Inputs'!$C$17,0,(SUM(OFFSET($I$21,0,R$5-$I$5-$A30+1)))*$C30))</f>
        <v>0</v>
      </c>
      <c r="S30" s="186">
        <f ca="1">IF(S$5-$I$5&lt;$A30-1," ",IF(S$5-$I$5+1&gt;'Primary Inputs'!$C$17,0,(SUM(OFFSET($I$21,0,S$5-$I$5-$A30+1)))*$C30))</f>
        <v>0</v>
      </c>
      <c r="T30" s="186">
        <f ca="1">IF(T$5-$I$5&lt;$A30-1," ",IF(T$5-$I$5+1&gt;'Primary Inputs'!$C$17,0,(SUM(OFFSET($I$21,0,T$5-$I$5-$A30+1)))*$C30))</f>
        <v>0</v>
      </c>
      <c r="U30" s="186">
        <f ca="1">IF(U$5-$I$5&lt;$A30-1," ",IF(U$5-$I$5+1&gt;'Primary Inputs'!$C$17,0,(SUM(OFFSET($I$21,0,U$5-$I$5-$A30+1)))*$C30))</f>
        <v>0</v>
      </c>
      <c r="V30" s="186">
        <f ca="1">IF(V$5-$I$5&lt;$A30-1," ",IF(V$5-$I$5+1&gt;'Primary Inputs'!$C$17,0,(SUM(OFFSET($I$21,0,V$5-$I$5-$A30+1)))*$C30))</f>
        <v>0</v>
      </c>
      <c r="W30" s="186">
        <f ca="1">IF(W$5-$I$5&lt;$A30-1," ",IF(W$5-$I$5+1&gt;'Primary Inputs'!$C$17,0,(SUM(OFFSET($I$21,0,W$5-$I$5-$A30+1)))*$C30))</f>
        <v>0</v>
      </c>
      <c r="X30" s="186">
        <f ca="1">IF(X$5-$I$5&lt;$A30-1," ",IF(X$5-$I$5+1&gt;'Primary Inputs'!$C$17,0,(SUM(OFFSET($I$21,0,X$5-$I$5-$A30+1)))*$C30))</f>
        <v>0</v>
      </c>
      <c r="Y30" s="186">
        <f ca="1">IF(Y$5-$I$5&lt;$A30-1," ",IF(Y$5-$I$5+1&gt;'Primary Inputs'!$C$17,0,(SUM(OFFSET($I$21,0,Y$5-$I$5-$A30+1)))*$C30))</f>
        <v>0</v>
      </c>
      <c r="Z30" s="186">
        <f ca="1">IF(Z$5-$I$5&lt;$A30-1," ",IF(Z$5-$I$5+1&gt;'Primary Inputs'!$C$17,0,(SUM(OFFSET($I$21,0,Z$5-$I$5-$A30+1)))*$C30))</f>
        <v>0</v>
      </c>
      <c r="AA30" s="186">
        <f ca="1">IF(AA$5-$I$5&lt;$A30-1," ",IF(AA$5-$I$5+1&gt;'Primary Inputs'!$C$17,0,(SUM(OFFSET($I$21,0,AA$5-$I$5-$A30+1)))*$C30))</f>
        <v>0</v>
      </c>
      <c r="AB30" s="186">
        <f ca="1">IF(AB$5-$I$5&lt;$A30-1," ",IF(AB$5-$I$5+1&gt;'Primary Inputs'!$C$17,0,(SUM(OFFSET($I$21,0,AB$5-$I$5-$A30+1)))*$C30))</f>
        <v>0</v>
      </c>
      <c r="AC30" s="186">
        <f ca="1">IF(AC$5-$I$5&lt;$A30-1," ",IF(AC$5-$I$5+1&gt;'Primary Inputs'!$C$17,0,(SUM(OFFSET($I$21,0,AC$5-$I$5-$A30+1)))*$C30))</f>
        <v>0</v>
      </c>
      <c r="AD30" s="186">
        <f ca="1">IF(AD$5-$I$5&lt;$A30-1," ",IF(AD$5-$I$5+1&gt;'Primary Inputs'!$C$17,0,(SUM(OFFSET($I$21,0,AD$5-$I$5-$A30+1)))*$C30))</f>
        <v>0</v>
      </c>
      <c r="AE30" s="186">
        <f ca="1">IF(AE$5-$I$5&lt;$A30-1," ",IF(AE$5-$I$5+1&gt;'Primary Inputs'!$C$17,0,(SUM(OFFSET($I$21,0,AE$5-$I$5-$A30+1)))*$C30))</f>
        <v>0</v>
      </c>
      <c r="AF30" s="186">
        <f ca="1">IF(AF$5-$I$5&lt;$A30-1," ",IF(AF$5-$I$5+1&gt;'Primary Inputs'!$C$17,0,(SUM(OFFSET($I$21,0,AF$5-$I$5-$A30+1)))*$C30))</f>
        <v>0</v>
      </c>
      <c r="AG30" s="186">
        <f ca="1">IF(AG$5-$I$5&lt;$A30-1," ",IF(AG$5-$I$5+1&gt;'Primary Inputs'!$C$17,0,(SUM(OFFSET($I$21,0,AG$5-$I$5-$A30+1)))*$C30))</f>
        <v>0</v>
      </c>
      <c r="AH30" s="186">
        <f ca="1">IF(AH$5-$I$5&lt;$A30-1," ",IF(AH$5-$I$5+1&gt;'Primary Inputs'!$C$17,0,(SUM(OFFSET($I$21,0,AH$5-$I$5-$A30+1)))*$C30))</f>
        <v>0</v>
      </c>
      <c r="AI30" s="186">
        <f ca="1">IF(AI$5-$I$5&lt;$A30-1," ",IF(AI$5-$I$5+1&gt;'Primary Inputs'!$C$17,0,(SUM(OFFSET($I$21,0,AI$5-$I$5-$A30+1)))*$C30))</f>
        <v>0</v>
      </c>
      <c r="AJ30" s="186">
        <f ca="1">IF(AJ$5-$I$5&lt;$A30-1," ",IF(AJ$5-$I$5+1&gt;'Primary Inputs'!$C$17,0,(SUM(OFFSET($I$21,0,AJ$5-$I$5-$A30+1)))*$C30))</f>
        <v>0</v>
      </c>
      <c r="AK30" s="186">
        <f ca="1">IF(AK$5-$I$5&lt;$A30-1," ",IF(AK$5-$I$5+1&gt;'Primary Inputs'!$C$17,0,(SUM(OFFSET($I$21,0,AK$5-$I$5-$A30+1)))*$C30))</f>
        <v>0</v>
      </c>
      <c r="AL30" s="186">
        <f ca="1">IF(AL$5-$I$5&lt;$A30-1," ",IF(AL$5-$I$5+1&gt;'Primary Inputs'!$C$17,0,(SUM(OFFSET($I$21,0,AL$5-$I$5-$A30+1)))*$C30))</f>
        <v>0</v>
      </c>
      <c r="AM30" s="186">
        <f ca="1">IF(AM$5-$I$5&lt;$A30-1," ",IF(AM$5-$I$5+1&gt;'Primary Inputs'!$C$17,0,(SUM(OFFSET($I$21,0,AM$5-$I$5-$A30+1)))*$C30))</f>
        <v>0</v>
      </c>
      <c r="AN30" s="186">
        <f ca="1">IF(AN$5-$I$5&lt;$A30-1," ",IF(AN$5-$I$5+1&gt;'Primary Inputs'!$C$17,0,(SUM(OFFSET($I$21,0,AN$5-$I$5-$A30+1)))*$C30))</f>
        <v>0</v>
      </c>
      <c r="AO30" s="186">
        <f ca="1">IF(AO$5-$I$5&lt;$A30-1," ",IF(AO$5-$I$5+1&gt;'Primary Inputs'!$C$17,0,(SUM(OFFSET($I$21,0,AO$5-$I$5-$A30+1)))*$C30))</f>
        <v>0</v>
      </c>
      <c r="AP30" s="186">
        <f ca="1">IF(AP$5-$I$5&lt;$A30-1," ",IF(AP$5-$I$5+1&gt;'Primary Inputs'!$C$17,0,(SUM(OFFSET($I$21,0,AP$5-$I$5-$A30+1)))*$C30))</f>
        <v>0</v>
      </c>
      <c r="AQ30" s="186">
        <f ca="1">IF(AQ$5-$I$5&lt;$A30-1," ",IF(AQ$5-$I$5+1&gt;'Primary Inputs'!$C$17,0,(SUM(OFFSET($I$21,0,AQ$5-$I$5-$A30+1)))*$C30))</f>
        <v>0</v>
      </c>
      <c r="AR30" s="186">
        <f ca="1">IF(AR$5-$I$5&lt;$A30-1," ",IF(AR$5-$I$5+1&gt;'Primary Inputs'!$C$17,0,(SUM(OFFSET($I$21,0,AR$5-$I$5-$A30+1)))*$C30))</f>
        <v>0</v>
      </c>
      <c r="AS30" s="186">
        <f ca="1">IF(AS$5-$I$5&lt;$A30-1," ",IF(AS$5-$I$5+1&gt;'Primary Inputs'!$C$17,0,(SUM(OFFSET($I$21,0,AS$5-$I$5-$A30+1)))*$C30))</f>
        <v>0</v>
      </c>
      <c r="AT30" s="186">
        <f ca="1">IF(AT$5-$I$5&lt;$A30-1," ",IF(AT$5-$I$5+1&gt;'Primary Inputs'!$C$17,0,(SUM(OFFSET($I$21,0,AT$5-$I$5-$A30+1)))*$C30))</f>
        <v>0</v>
      </c>
      <c r="AU30" s="186">
        <f ca="1">IF(AU$5-$I$5&lt;$A30-1," ",IF(AU$5-$I$5+1&gt;'Primary Inputs'!$C$17,0,(SUM(OFFSET($I$21,0,AU$5-$I$5-$A30+1)))*$C30))</f>
        <v>0</v>
      </c>
      <c r="AV30" s="186">
        <f ca="1">IF(AV$5-$I$5&lt;$A30-1," ",IF(AV$5-$I$5+1&gt;'Primary Inputs'!$C$17,0,(SUM(OFFSET($I$21,0,AV$5-$I$5-$A30+1)))*$C30))</f>
        <v>0</v>
      </c>
      <c r="AW30" s="186">
        <f ca="1">IF(AW$5-$I$5&lt;$A30-1," ",IF(AW$5-$I$5+1&gt;'Primary Inputs'!$C$17,0,(SUM(OFFSET($I$21,0,AW$5-$I$5-$A30+1)))*$C30))</f>
        <v>0</v>
      </c>
      <c r="AX30" s="186">
        <f ca="1">IF(AX$5-$I$5&lt;$A30-1," ",IF(AX$5-$I$5+1&gt;'Primary Inputs'!$C$17,0,(SUM(OFFSET($I$21,0,AX$5-$I$5-$A30+1)))*$C30))</f>
        <v>0</v>
      </c>
      <c r="AY30" s="186">
        <f ca="1">IF(AY$5-$I$5&lt;$A30-1," ",IF(AY$5-$I$5+1&gt;'Primary Inputs'!$C$17,0,(SUM(OFFSET($I$21,0,AY$5-$I$5-$A30+1)))*$C30))</f>
        <v>0</v>
      </c>
      <c r="AZ30" s="186">
        <f ca="1">IF(AZ$5-$I$5&lt;$A30-1," ",IF(AZ$5-$I$5+1&gt;'Primary Inputs'!$C$17,0,(SUM(OFFSET($I$21,0,AZ$5-$I$5-$A30+1)))*$C30))</f>
        <v>0</v>
      </c>
      <c r="BA30" s="186">
        <f ca="1">IF(BA$5-$I$5&lt;$A30-1," ",IF(BA$5-$I$5+1&gt;'Primary Inputs'!$C$17,0,(SUM(OFFSET($I$21,0,BA$5-$I$5-$A30+1)))*$C30))</f>
        <v>0</v>
      </c>
      <c r="BB30" s="186">
        <f ca="1">IF(BB$5-$I$5&lt;$A30-1," ",IF(BB$5-$I$5+1&gt;'Primary Inputs'!$C$17,0,(SUM(OFFSET($I$21,0,BB$5-$I$5-$A30+1)))*$C30))</f>
        <v>0</v>
      </c>
      <c r="BC30" s="186">
        <f ca="1">IF(BC$5-$I$5&lt;$A30-1," ",IF(BC$5-$I$5+1&gt;'Primary Inputs'!$C$17,0,(SUM(OFFSET($I$21,0,BC$5-$I$5-$A30+1)))*$C30))</f>
        <v>0</v>
      </c>
      <c r="BD30" s="186">
        <f ca="1">IF(BD$5-$I$5&lt;$A30-1," ",IF(BD$5-$I$5+1&gt;'Primary Inputs'!$C$17,0,(SUM(OFFSET($I$21,0,BD$5-$I$5-$A30+1)))*$C30))</f>
        <v>0</v>
      </c>
      <c r="BE30" s="186">
        <f ca="1">IF(BE$5-$I$5&lt;$A30-1," ",IF(BE$5-$I$5+1&gt;'Primary Inputs'!$C$17,0,(SUM(OFFSET($I$21,0,BE$5-$I$5-$A30+1)))*$C30))</f>
        <v>0</v>
      </c>
      <c r="BF30" s="186">
        <f ca="1">IF(BF$5-$I$5&lt;$A30-1," ",IF(BF$5-$I$5+1&gt;'Primary Inputs'!$C$17,0,(SUM(OFFSET($I$21,0,BF$5-$I$5-$A30+1)))*$C30))</f>
        <v>0</v>
      </c>
      <c r="BG30" s="134"/>
      <c r="BH30" s="134"/>
      <c r="BI30" s="134"/>
      <c r="BJ30" s="134"/>
      <c r="BK30" s="134"/>
      <c r="BL30" s="134"/>
      <c r="BM30" s="134"/>
      <c r="BN30" s="134"/>
      <c r="BO30" s="134"/>
      <c r="BP30" s="134"/>
      <c r="BQ30" s="134"/>
      <c r="BR30" s="134"/>
      <c r="BS30" s="134"/>
      <c r="BT30" s="134"/>
      <c r="BU30" s="134"/>
      <c r="BV30" s="134"/>
      <c r="BW30" s="134"/>
      <c r="BX30" s="134"/>
      <c r="BY30" s="134"/>
      <c r="BZ30" s="134"/>
      <c r="CA30" s="134"/>
      <c r="CB30" s="134"/>
      <c r="CC30" s="134"/>
      <c r="CD30" s="134"/>
      <c r="CE30" s="134"/>
      <c r="CF30" s="134"/>
      <c r="CG30" s="134"/>
      <c r="CH30" s="134"/>
      <c r="CI30" s="134"/>
      <c r="CJ30" s="134"/>
      <c r="CK30" s="134"/>
      <c r="CL30" s="134"/>
      <c r="CM30" s="134"/>
      <c r="CN30" s="134"/>
      <c r="CO30" s="134"/>
      <c r="CP30" s="134"/>
      <c r="CQ30" s="134"/>
      <c r="CR30" s="134"/>
      <c r="CS30" s="134"/>
      <c r="CT30" s="134"/>
      <c r="CU30" s="134"/>
      <c r="CV30" s="134"/>
      <c r="CW30" s="134"/>
      <c r="CX30" s="134"/>
      <c r="CY30" s="134"/>
      <c r="CZ30" s="134"/>
    </row>
    <row r="31" spans="1:104">
      <c r="A31" s="134">
        <v>6</v>
      </c>
      <c r="B31" s="134" t="s">
        <v>178</v>
      </c>
      <c r="C31" s="134">
        <f ca="1">OFFSET('Primary Inputs'!$E$12,0,$A31-1)</f>
        <v>0</v>
      </c>
      <c r="I31" s="186" t="str">
        <f ca="1">IF(I$5-$I$5&lt;$A31-1," ",IF(I$5-$I$5+1&gt;'Primary Inputs'!$C$17,0,(SUM(OFFSET($I$21,0,I$5-$I$5-$A31+1)))*$C31))</f>
        <v xml:space="preserve"> </v>
      </c>
      <c r="J31" s="186" t="str">
        <f ca="1">IF(J$5-$I$5&lt;$A31-1," ",IF(J$5-$I$5+1&gt;'Primary Inputs'!$C$17,0,(SUM(OFFSET($I$21,0,J$5-$I$5-$A31+1)))*$C31))</f>
        <v xml:space="preserve"> </v>
      </c>
      <c r="K31" s="186" t="str">
        <f ca="1">IF(K$5-$I$5&lt;$A31-1," ",IF(K$5-$I$5+1&gt;'Primary Inputs'!$C$17,0,(SUM(OFFSET($I$21,0,K$5-$I$5-$A31+1)))*$C31))</f>
        <v xml:space="preserve"> </v>
      </c>
      <c r="L31" s="186" t="str">
        <f ca="1">IF(L$5-$I$5&lt;$A31-1," ",IF(L$5-$I$5+1&gt;'Primary Inputs'!$C$17,0,(SUM(OFFSET($I$21,0,L$5-$I$5-$A31+1)))*$C31))</f>
        <v xml:space="preserve"> </v>
      </c>
      <c r="M31" s="186" t="str">
        <f ca="1">IF(M$5-$I$5&lt;$A31-1," ",IF(M$5-$I$5+1&gt;'Primary Inputs'!$C$17,0,(SUM(OFFSET($I$21,0,M$5-$I$5-$A31+1)))*$C31))</f>
        <v xml:space="preserve"> </v>
      </c>
      <c r="N31" s="186">
        <f ca="1">IF(N$5-$I$5&lt;$A31-1," ",IF(N$5-$I$5+1&gt;'Primary Inputs'!$C$17,0,(SUM(OFFSET($I$21,0,N$5-$I$5-$A31+1)))*$C31))</f>
        <v>0</v>
      </c>
      <c r="O31" s="186">
        <f ca="1">IF(O$5-$I$5&lt;$A31-1," ",IF(O$5-$I$5+1&gt;'Primary Inputs'!$C$17,0,(SUM(OFFSET($I$21,0,O$5-$I$5-$A31+1)))*$C31))</f>
        <v>0</v>
      </c>
      <c r="P31" s="186">
        <f ca="1">IF(P$5-$I$5&lt;$A31-1," ",IF(P$5-$I$5+1&gt;'Primary Inputs'!$C$17,0,(SUM(OFFSET($I$21,0,P$5-$I$5-$A31+1)))*$C31))</f>
        <v>0</v>
      </c>
      <c r="Q31" s="186">
        <f ca="1">IF(Q$5-$I$5&lt;$A31-1," ",IF(Q$5-$I$5+1&gt;'Primary Inputs'!$C$17,0,(SUM(OFFSET($I$21,0,Q$5-$I$5-$A31+1)))*$C31))</f>
        <v>0</v>
      </c>
      <c r="R31" s="186">
        <f ca="1">IF(R$5-$I$5&lt;$A31-1," ",IF(R$5-$I$5+1&gt;'Primary Inputs'!$C$17,0,(SUM(OFFSET($I$21,0,R$5-$I$5-$A31+1)))*$C31))</f>
        <v>0</v>
      </c>
      <c r="S31" s="186">
        <f ca="1">IF(S$5-$I$5&lt;$A31-1," ",IF(S$5-$I$5+1&gt;'Primary Inputs'!$C$17,0,(SUM(OFFSET($I$21,0,S$5-$I$5-$A31+1)))*$C31))</f>
        <v>0</v>
      </c>
      <c r="T31" s="186">
        <f ca="1">IF(T$5-$I$5&lt;$A31-1," ",IF(T$5-$I$5+1&gt;'Primary Inputs'!$C$17,0,(SUM(OFFSET($I$21,0,T$5-$I$5-$A31+1)))*$C31))</f>
        <v>0</v>
      </c>
      <c r="U31" s="186">
        <f ca="1">IF(U$5-$I$5&lt;$A31-1," ",IF(U$5-$I$5+1&gt;'Primary Inputs'!$C$17,0,(SUM(OFFSET($I$21,0,U$5-$I$5-$A31+1)))*$C31))</f>
        <v>0</v>
      </c>
      <c r="V31" s="186">
        <f ca="1">IF(V$5-$I$5&lt;$A31-1," ",IF(V$5-$I$5+1&gt;'Primary Inputs'!$C$17,0,(SUM(OFFSET($I$21,0,V$5-$I$5-$A31+1)))*$C31))</f>
        <v>0</v>
      </c>
      <c r="W31" s="186">
        <f ca="1">IF(W$5-$I$5&lt;$A31-1," ",IF(W$5-$I$5+1&gt;'Primary Inputs'!$C$17,0,(SUM(OFFSET($I$21,0,W$5-$I$5-$A31+1)))*$C31))</f>
        <v>0</v>
      </c>
      <c r="X31" s="186">
        <f ca="1">IF(X$5-$I$5&lt;$A31-1," ",IF(X$5-$I$5+1&gt;'Primary Inputs'!$C$17,0,(SUM(OFFSET($I$21,0,X$5-$I$5-$A31+1)))*$C31))</f>
        <v>0</v>
      </c>
      <c r="Y31" s="186">
        <f ca="1">IF(Y$5-$I$5&lt;$A31-1," ",IF(Y$5-$I$5+1&gt;'Primary Inputs'!$C$17,0,(SUM(OFFSET($I$21,0,Y$5-$I$5-$A31+1)))*$C31))</f>
        <v>0</v>
      </c>
      <c r="Z31" s="186">
        <f ca="1">IF(Z$5-$I$5&lt;$A31-1," ",IF(Z$5-$I$5+1&gt;'Primary Inputs'!$C$17,0,(SUM(OFFSET($I$21,0,Z$5-$I$5-$A31+1)))*$C31))</f>
        <v>0</v>
      </c>
      <c r="AA31" s="186">
        <f ca="1">IF(AA$5-$I$5&lt;$A31-1," ",IF(AA$5-$I$5+1&gt;'Primary Inputs'!$C$17,0,(SUM(OFFSET($I$21,0,AA$5-$I$5-$A31+1)))*$C31))</f>
        <v>0</v>
      </c>
      <c r="AB31" s="186">
        <f ca="1">IF(AB$5-$I$5&lt;$A31-1," ",IF(AB$5-$I$5+1&gt;'Primary Inputs'!$C$17,0,(SUM(OFFSET($I$21,0,AB$5-$I$5-$A31+1)))*$C31))</f>
        <v>0</v>
      </c>
      <c r="AC31" s="186">
        <f ca="1">IF(AC$5-$I$5&lt;$A31-1," ",IF(AC$5-$I$5+1&gt;'Primary Inputs'!$C$17,0,(SUM(OFFSET($I$21,0,AC$5-$I$5-$A31+1)))*$C31))</f>
        <v>0</v>
      </c>
      <c r="AD31" s="186">
        <f ca="1">IF(AD$5-$I$5&lt;$A31-1," ",IF(AD$5-$I$5+1&gt;'Primary Inputs'!$C$17,0,(SUM(OFFSET($I$21,0,AD$5-$I$5-$A31+1)))*$C31))</f>
        <v>0</v>
      </c>
      <c r="AE31" s="186">
        <f ca="1">IF(AE$5-$I$5&lt;$A31-1," ",IF(AE$5-$I$5+1&gt;'Primary Inputs'!$C$17,0,(SUM(OFFSET($I$21,0,AE$5-$I$5-$A31+1)))*$C31))</f>
        <v>0</v>
      </c>
      <c r="AF31" s="186">
        <f ca="1">IF(AF$5-$I$5&lt;$A31-1," ",IF(AF$5-$I$5+1&gt;'Primary Inputs'!$C$17,0,(SUM(OFFSET($I$21,0,AF$5-$I$5-$A31+1)))*$C31))</f>
        <v>0</v>
      </c>
      <c r="AG31" s="186">
        <f ca="1">IF(AG$5-$I$5&lt;$A31-1," ",IF(AG$5-$I$5+1&gt;'Primary Inputs'!$C$17,0,(SUM(OFFSET($I$21,0,AG$5-$I$5-$A31+1)))*$C31))</f>
        <v>0</v>
      </c>
      <c r="AH31" s="186">
        <f ca="1">IF(AH$5-$I$5&lt;$A31-1," ",IF(AH$5-$I$5+1&gt;'Primary Inputs'!$C$17,0,(SUM(OFFSET($I$21,0,AH$5-$I$5-$A31+1)))*$C31))</f>
        <v>0</v>
      </c>
      <c r="AI31" s="186">
        <f ca="1">IF(AI$5-$I$5&lt;$A31-1," ",IF(AI$5-$I$5+1&gt;'Primary Inputs'!$C$17,0,(SUM(OFFSET($I$21,0,AI$5-$I$5-$A31+1)))*$C31))</f>
        <v>0</v>
      </c>
      <c r="AJ31" s="186">
        <f ca="1">IF(AJ$5-$I$5&lt;$A31-1," ",IF(AJ$5-$I$5+1&gt;'Primary Inputs'!$C$17,0,(SUM(OFFSET($I$21,0,AJ$5-$I$5-$A31+1)))*$C31))</f>
        <v>0</v>
      </c>
      <c r="AK31" s="186">
        <f ca="1">IF(AK$5-$I$5&lt;$A31-1," ",IF(AK$5-$I$5+1&gt;'Primary Inputs'!$C$17,0,(SUM(OFFSET($I$21,0,AK$5-$I$5-$A31+1)))*$C31))</f>
        <v>0</v>
      </c>
      <c r="AL31" s="186">
        <f ca="1">IF(AL$5-$I$5&lt;$A31-1," ",IF(AL$5-$I$5+1&gt;'Primary Inputs'!$C$17,0,(SUM(OFFSET($I$21,0,AL$5-$I$5-$A31+1)))*$C31))</f>
        <v>0</v>
      </c>
      <c r="AM31" s="186">
        <f ca="1">IF(AM$5-$I$5&lt;$A31-1," ",IF(AM$5-$I$5+1&gt;'Primary Inputs'!$C$17,0,(SUM(OFFSET($I$21,0,AM$5-$I$5-$A31+1)))*$C31))</f>
        <v>0</v>
      </c>
      <c r="AN31" s="186">
        <f ca="1">IF(AN$5-$I$5&lt;$A31-1," ",IF(AN$5-$I$5+1&gt;'Primary Inputs'!$C$17,0,(SUM(OFFSET($I$21,0,AN$5-$I$5-$A31+1)))*$C31))</f>
        <v>0</v>
      </c>
      <c r="AO31" s="186">
        <f ca="1">IF(AO$5-$I$5&lt;$A31-1," ",IF(AO$5-$I$5+1&gt;'Primary Inputs'!$C$17,0,(SUM(OFFSET($I$21,0,AO$5-$I$5-$A31+1)))*$C31))</f>
        <v>0</v>
      </c>
      <c r="AP31" s="186">
        <f ca="1">IF(AP$5-$I$5&lt;$A31-1," ",IF(AP$5-$I$5+1&gt;'Primary Inputs'!$C$17,0,(SUM(OFFSET($I$21,0,AP$5-$I$5-$A31+1)))*$C31))</f>
        <v>0</v>
      </c>
      <c r="AQ31" s="186">
        <f ca="1">IF(AQ$5-$I$5&lt;$A31-1," ",IF(AQ$5-$I$5+1&gt;'Primary Inputs'!$C$17,0,(SUM(OFFSET($I$21,0,AQ$5-$I$5-$A31+1)))*$C31))</f>
        <v>0</v>
      </c>
      <c r="AR31" s="186">
        <f ca="1">IF(AR$5-$I$5&lt;$A31-1," ",IF(AR$5-$I$5+1&gt;'Primary Inputs'!$C$17,0,(SUM(OFFSET($I$21,0,AR$5-$I$5-$A31+1)))*$C31))</f>
        <v>0</v>
      </c>
      <c r="AS31" s="186">
        <f ca="1">IF(AS$5-$I$5&lt;$A31-1," ",IF(AS$5-$I$5+1&gt;'Primary Inputs'!$C$17,0,(SUM(OFFSET($I$21,0,AS$5-$I$5-$A31+1)))*$C31))</f>
        <v>0</v>
      </c>
      <c r="AT31" s="186">
        <f ca="1">IF(AT$5-$I$5&lt;$A31-1," ",IF(AT$5-$I$5+1&gt;'Primary Inputs'!$C$17,0,(SUM(OFFSET($I$21,0,AT$5-$I$5-$A31+1)))*$C31))</f>
        <v>0</v>
      </c>
      <c r="AU31" s="186">
        <f ca="1">IF(AU$5-$I$5&lt;$A31-1," ",IF(AU$5-$I$5+1&gt;'Primary Inputs'!$C$17,0,(SUM(OFFSET($I$21,0,AU$5-$I$5-$A31+1)))*$C31))</f>
        <v>0</v>
      </c>
      <c r="AV31" s="186">
        <f ca="1">IF(AV$5-$I$5&lt;$A31-1," ",IF(AV$5-$I$5+1&gt;'Primary Inputs'!$C$17,0,(SUM(OFFSET($I$21,0,AV$5-$I$5-$A31+1)))*$C31))</f>
        <v>0</v>
      </c>
      <c r="AW31" s="186">
        <f ca="1">IF(AW$5-$I$5&lt;$A31-1," ",IF(AW$5-$I$5+1&gt;'Primary Inputs'!$C$17,0,(SUM(OFFSET($I$21,0,AW$5-$I$5-$A31+1)))*$C31))</f>
        <v>0</v>
      </c>
      <c r="AX31" s="186">
        <f ca="1">IF(AX$5-$I$5&lt;$A31-1," ",IF(AX$5-$I$5+1&gt;'Primary Inputs'!$C$17,0,(SUM(OFFSET($I$21,0,AX$5-$I$5-$A31+1)))*$C31))</f>
        <v>0</v>
      </c>
      <c r="AY31" s="186">
        <f ca="1">IF(AY$5-$I$5&lt;$A31-1," ",IF(AY$5-$I$5+1&gt;'Primary Inputs'!$C$17,0,(SUM(OFFSET($I$21,0,AY$5-$I$5-$A31+1)))*$C31))</f>
        <v>0</v>
      </c>
      <c r="AZ31" s="186">
        <f ca="1">IF(AZ$5-$I$5&lt;$A31-1," ",IF(AZ$5-$I$5+1&gt;'Primary Inputs'!$C$17,0,(SUM(OFFSET($I$21,0,AZ$5-$I$5-$A31+1)))*$C31))</f>
        <v>0</v>
      </c>
      <c r="BA31" s="186">
        <f ca="1">IF(BA$5-$I$5&lt;$A31-1," ",IF(BA$5-$I$5+1&gt;'Primary Inputs'!$C$17,0,(SUM(OFFSET($I$21,0,BA$5-$I$5-$A31+1)))*$C31))</f>
        <v>0</v>
      </c>
      <c r="BB31" s="186">
        <f ca="1">IF(BB$5-$I$5&lt;$A31-1," ",IF(BB$5-$I$5+1&gt;'Primary Inputs'!$C$17,0,(SUM(OFFSET($I$21,0,BB$5-$I$5-$A31+1)))*$C31))</f>
        <v>0</v>
      </c>
      <c r="BC31" s="186">
        <f ca="1">IF(BC$5-$I$5&lt;$A31-1," ",IF(BC$5-$I$5+1&gt;'Primary Inputs'!$C$17,0,(SUM(OFFSET($I$21,0,BC$5-$I$5-$A31+1)))*$C31))</f>
        <v>0</v>
      </c>
      <c r="BD31" s="186">
        <f ca="1">IF(BD$5-$I$5&lt;$A31-1," ",IF(BD$5-$I$5+1&gt;'Primary Inputs'!$C$17,0,(SUM(OFFSET($I$21,0,BD$5-$I$5-$A31+1)))*$C31))</f>
        <v>0</v>
      </c>
      <c r="BE31" s="186">
        <f ca="1">IF(BE$5-$I$5&lt;$A31-1," ",IF(BE$5-$I$5+1&gt;'Primary Inputs'!$C$17,0,(SUM(OFFSET($I$21,0,BE$5-$I$5-$A31+1)))*$C31))</f>
        <v>0</v>
      </c>
      <c r="BF31" s="186">
        <f ca="1">IF(BF$5-$I$5&lt;$A31-1," ",IF(BF$5-$I$5+1&gt;'Primary Inputs'!$C$17,0,(SUM(OFFSET($I$21,0,BF$5-$I$5-$A31+1)))*$C31))</f>
        <v>0</v>
      </c>
      <c r="BG31" s="134"/>
      <c r="BH31" s="134"/>
      <c r="BI31" s="134"/>
      <c r="BJ31" s="134"/>
      <c r="BK31" s="134"/>
      <c r="BL31" s="134"/>
      <c r="BM31" s="134"/>
      <c r="BN31" s="134"/>
      <c r="BO31" s="134"/>
      <c r="BP31" s="134"/>
      <c r="BQ31" s="134"/>
      <c r="BR31" s="134"/>
      <c r="BS31" s="134"/>
      <c r="BT31" s="134"/>
      <c r="BU31" s="134"/>
      <c r="BV31" s="134"/>
      <c r="BW31" s="134"/>
      <c r="BX31" s="134"/>
      <c r="BY31" s="134"/>
      <c r="BZ31" s="134"/>
      <c r="CA31" s="134"/>
      <c r="CB31" s="134"/>
      <c r="CC31" s="134"/>
      <c r="CD31" s="134"/>
      <c r="CE31" s="134"/>
      <c r="CF31" s="134"/>
      <c r="CG31" s="134"/>
      <c r="CH31" s="134"/>
      <c r="CI31" s="134"/>
      <c r="CJ31" s="134"/>
      <c r="CK31" s="134"/>
      <c r="CL31" s="134"/>
      <c r="CM31" s="134"/>
      <c r="CN31" s="134"/>
      <c r="CO31" s="134"/>
      <c r="CP31" s="134"/>
      <c r="CQ31" s="134"/>
      <c r="CR31" s="134"/>
      <c r="CS31" s="134"/>
      <c r="CT31" s="134"/>
      <c r="CU31" s="134"/>
      <c r="CV31" s="134"/>
      <c r="CW31" s="134"/>
      <c r="CX31" s="134"/>
      <c r="CY31" s="134"/>
      <c r="CZ31" s="134"/>
    </row>
    <row r="32" spans="1:104">
      <c r="A32" s="134">
        <v>7</v>
      </c>
      <c r="B32" s="134" t="s">
        <v>179</v>
      </c>
      <c r="C32" s="134">
        <f ca="1">OFFSET('Primary Inputs'!$E$12,0,$A32-1)</f>
        <v>0</v>
      </c>
      <c r="I32" s="186" t="str">
        <f ca="1">IF(I$5-$I$5&lt;$A32-1," ",IF(I$5-$I$5+1&gt;'Primary Inputs'!$C$17,0,(SUM(OFFSET($I$21,0,I$5-$I$5-$A32+1)))*$C32))</f>
        <v xml:space="preserve"> </v>
      </c>
      <c r="J32" s="186" t="str">
        <f ca="1">IF(J$5-$I$5&lt;$A32-1," ",IF(J$5-$I$5+1&gt;'Primary Inputs'!$C$17,0,(SUM(OFFSET($I$21,0,J$5-$I$5-$A32+1)))*$C32))</f>
        <v xml:space="preserve"> </v>
      </c>
      <c r="K32" s="186" t="str">
        <f ca="1">IF(K$5-$I$5&lt;$A32-1," ",IF(K$5-$I$5+1&gt;'Primary Inputs'!$C$17,0,(SUM(OFFSET($I$21,0,K$5-$I$5-$A32+1)))*$C32))</f>
        <v xml:space="preserve"> </v>
      </c>
      <c r="L32" s="186" t="str">
        <f ca="1">IF(L$5-$I$5&lt;$A32-1," ",IF(L$5-$I$5+1&gt;'Primary Inputs'!$C$17,0,(SUM(OFFSET($I$21,0,L$5-$I$5-$A32+1)))*$C32))</f>
        <v xml:space="preserve"> </v>
      </c>
      <c r="M32" s="186" t="str">
        <f ca="1">IF(M$5-$I$5&lt;$A32-1," ",IF(M$5-$I$5+1&gt;'Primary Inputs'!$C$17,0,(SUM(OFFSET($I$21,0,M$5-$I$5-$A32+1)))*$C32))</f>
        <v xml:space="preserve"> </v>
      </c>
      <c r="N32" s="186" t="str">
        <f ca="1">IF(N$5-$I$5&lt;$A32-1," ",IF(N$5-$I$5+1&gt;'Primary Inputs'!$C$17,0,(SUM(OFFSET($I$21,0,N$5-$I$5-$A32+1)))*$C32))</f>
        <v xml:space="preserve"> </v>
      </c>
      <c r="O32" s="186">
        <f ca="1">IF(O$5-$I$5&lt;$A32-1," ",IF(O$5-$I$5+1&gt;'Primary Inputs'!$C$17,0,(SUM(OFFSET($I$21,0,O$5-$I$5-$A32+1)))*$C32))</f>
        <v>0</v>
      </c>
      <c r="P32" s="186">
        <f ca="1">IF(P$5-$I$5&lt;$A32-1," ",IF(P$5-$I$5+1&gt;'Primary Inputs'!$C$17,0,(SUM(OFFSET($I$21,0,P$5-$I$5-$A32+1)))*$C32))</f>
        <v>0</v>
      </c>
      <c r="Q32" s="186">
        <f ca="1">IF(Q$5-$I$5&lt;$A32-1," ",IF(Q$5-$I$5+1&gt;'Primary Inputs'!$C$17,0,(SUM(OFFSET($I$21,0,Q$5-$I$5-$A32+1)))*$C32))</f>
        <v>0</v>
      </c>
      <c r="R32" s="186">
        <f ca="1">IF(R$5-$I$5&lt;$A32-1," ",IF(R$5-$I$5+1&gt;'Primary Inputs'!$C$17,0,(SUM(OFFSET($I$21,0,R$5-$I$5-$A32+1)))*$C32))</f>
        <v>0</v>
      </c>
      <c r="S32" s="186">
        <f ca="1">IF(S$5-$I$5&lt;$A32-1," ",IF(S$5-$I$5+1&gt;'Primary Inputs'!$C$17,0,(SUM(OFFSET($I$21,0,S$5-$I$5-$A32+1)))*$C32))</f>
        <v>0</v>
      </c>
      <c r="T32" s="186">
        <f ca="1">IF(T$5-$I$5&lt;$A32-1," ",IF(T$5-$I$5+1&gt;'Primary Inputs'!$C$17,0,(SUM(OFFSET($I$21,0,T$5-$I$5-$A32+1)))*$C32))</f>
        <v>0</v>
      </c>
      <c r="U32" s="186">
        <f ca="1">IF(U$5-$I$5&lt;$A32-1," ",IF(U$5-$I$5+1&gt;'Primary Inputs'!$C$17,0,(SUM(OFFSET($I$21,0,U$5-$I$5-$A32+1)))*$C32))</f>
        <v>0</v>
      </c>
      <c r="V32" s="186">
        <f ca="1">IF(V$5-$I$5&lt;$A32-1," ",IF(V$5-$I$5+1&gt;'Primary Inputs'!$C$17,0,(SUM(OFFSET($I$21,0,V$5-$I$5-$A32+1)))*$C32))</f>
        <v>0</v>
      </c>
      <c r="W32" s="186">
        <f ca="1">IF(W$5-$I$5&lt;$A32-1," ",IF(W$5-$I$5+1&gt;'Primary Inputs'!$C$17,0,(SUM(OFFSET($I$21,0,W$5-$I$5-$A32+1)))*$C32))</f>
        <v>0</v>
      </c>
      <c r="X32" s="186">
        <f ca="1">IF(X$5-$I$5&lt;$A32-1," ",IF(X$5-$I$5+1&gt;'Primary Inputs'!$C$17,0,(SUM(OFFSET($I$21,0,X$5-$I$5-$A32+1)))*$C32))</f>
        <v>0</v>
      </c>
      <c r="Y32" s="186">
        <f ca="1">IF(Y$5-$I$5&lt;$A32-1," ",IF(Y$5-$I$5+1&gt;'Primary Inputs'!$C$17,0,(SUM(OFFSET($I$21,0,Y$5-$I$5-$A32+1)))*$C32))</f>
        <v>0</v>
      </c>
      <c r="Z32" s="186">
        <f ca="1">IF(Z$5-$I$5&lt;$A32-1," ",IF(Z$5-$I$5+1&gt;'Primary Inputs'!$C$17,0,(SUM(OFFSET($I$21,0,Z$5-$I$5-$A32+1)))*$C32))</f>
        <v>0</v>
      </c>
      <c r="AA32" s="186">
        <f ca="1">IF(AA$5-$I$5&lt;$A32-1," ",IF(AA$5-$I$5+1&gt;'Primary Inputs'!$C$17,0,(SUM(OFFSET($I$21,0,AA$5-$I$5-$A32+1)))*$C32))</f>
        <v>0</v>
      </c>
      <c r="AB32" s="186">
        <f ca="1">IF(AB$5-$I$5&lt;$A32-1," ",IF(AB$5-$I$5+1&gt;'Primary Inputs'!$C$17,0,(SUM(OFFSET($I$21,0,AB$5-$I$5-$A32+1)))*$C32))</f>
        <v>0</v>
      </c>
      <c r="AC32" s="186">
        <f ca="1">IF(AC$5-$I$5&lt;$A32-1," ",IF(AC$5-$I$5+1&gt;'Primary Inputs'!$C$17,0,(SUM(OFFSET($I$21,0,AC$5-$I$5-$A32+1)))*$C32))</f>
        <v>0</v>
      </c>
      <c r="AD32" s="186">
        <f ca="1">IF(AD$5-$I$5&lt;$A32-1," ",IF(AD$5-$I$5+1&gt;'Primary Inputs'!$C$17,0,(SUM(OFFSET($I$21,0,AD$5-$I$5-$A32+1)))*$C32))</f>
        <v>0</v>
      </c>
      <c r="AE32" s="186">
        <f ca="1">IF(AE$5-$I$5&lt;$A32-1," ",IF(AE$5-$I$5+1&gt;'Primary Inputs'!$C$17,0,(SUM(OFFSET($I$21,0,AE$5-$I$5-$A32+1)))*$C32))</f>
        <v>0</v>
      </c>
      <c r="AF32" s="186">
        <f ca="1">IF(AF$5-$I$5&lt;$A32-1," ",IF(AF$5-$I$5+1&gt;'Primary Inputs'!$C$17,0,(SUM(OFFSET($I$21,0,AF$5-$I$5-$A32+1)))*$C32))</f>
        <v>0</v>
      </c>
      <c r="AG32" s="186">
        <f ca="1">IF(AG$5-$I$5&lt;$A32-1," ",IF(AG$5-$I$5+1&gt;'Primary Inputs'!$C$17,0,(SUM(OFFSET($I$21,0,AG$5-$I$5-$A32+1)))*$C32))</f>
        <v>0</v>
      </c>
      <c r="AH32" s="186">
        <f ca="1">IF(AH$5-$I$5&lt;$A32-1," ",IF(AH$5-$I$5+1&gt;'Primary Inputs'!$C$17,0,(SUM(OFFSET($I$21,0,AH$5-$I$5-$A32+1)))*$C32))</f>
        <v>0</v>
      </c>
      <c r="AI32" s="186">
        <f ca="1">IF(AI$5-$I$5&lt;$A32-1," ",IF(AI$5-$I$5+1&gt;'Primary Inputs'!$C$17,0,(SUM(OFFSET($I$21,0,AI$5-$I$5-$A32+1)))*$C32))</f>
        <v>0</v>
      </c>
      <c r="AJ32" s="186">
        <f ca="1">IF(AJ$5-$I$5&lt;$A32-1," ",IF(AJ$5-$I$5+1&gt;'Primary Inputs'!$C$17,0,(SUM(OFFSET($I$21,0,AJ$5-$I$5-$A32+1)))*$C32))</f>
        <v>0</v>
      </c>
      <c r="AK32" s="186">
        <f ca="1">IF(AK$5-$I$5&lt;$A32-1," ",IF(AK$5-$I$5+1&gt;'Primary Inputs'!$C$17,0,(SUM(OFFSET($I$21,0,AK$5-$I$5-$A32+1)))*$C32))</f>
        <v>0</v>
      </c>
      <c r="AL32" s="186">
        <f ca="1">IF(AL$5-$I$5&lt;$A32-1," ",IF(AL$5-$I$5+1&gt;'Primary Inputs'!$C$17,0,(SUM(OFFSET($I$21,0,AL$5-$I$5-$A32+1)))*$C32))</f>
        <v>0</v>
      </c>
      <c r="AM32" s="186">
        <f ca="1">IF(AM$5-$I$5&lt;$A32-1," ",IF(AM$5-$I$5+1&gt;'Primary Inputs'!$C$17,0,(SUM(OFFSET($I$21,0,AM$5-$I$5-$A32+1)))*$C32))</f>
        <v>0</v>
      </c>
      <c r="AN32" s="186">
        <f ca="1">IF(AN$5-$I$5&lt;$A32-1," ",IF(AN$5-$I$5+1&gt;'Primary Inputs'!$C$17,0,(SUM(OFFSET($I$21,0,AN$5-$I$5-$A32+1)))*$C32))</f>
        <v>0</v>
      </c>
      <c r="AO32" s="186">
        <f ca="1">IF(AO$5-$I$5&lt;$A32-1," ",IF(AO$5-$I$5+1&gt;'Primary Inputs'!$C$17,0,(SUM(OFFSET($I$21,0,AO$5-$I$5-$A32+1)))*$C32))</f>
        <v>0</v>
      </c>
      <c r="AP32" s="186">
        <f ca="1">IF(AP$5-$I$5&lt;$A32-1," ",IF(AP$5-$I$5+1&gt;'Primary Inputs'!$C$17,0,(SUM(OFFSET($I$21,0,AP$5-$I$5-$A32+1)))*$C32))</f>
        <v>0</v>
      </c>
      <c r="AQ32" s="186">
        <f ca="1">IF(AQ$5-$I$5&lt;$A32-1," ",IF(AQ$5-$I$5+1&gt;'Primary Inputs'!$C$17,0,(SUM(OFFSET($I$21,0,AQ$5-$I$5-$A32+1)))*$C32))</f>
        <v>0</v>
      </c>
      <c r="AR32" s="186">
        <f ca="1">IF(AR$5-$I$5&lt;$A32-1," ",IF(AR$5-$I$5+1&gt;'Primary Inputs'!$C$17,0,(SUM(OFFSET($I$21,0,AR$5-$I$5-$A32+1)))*$C32))</f>
        <v>0</v>
      </c>
      <c r="AS32" s="186">
        <f ca="1">IF(AS$5-$I$5&lt;$A32-1," ",IF(AS$5-$I$5+1&gt;'Primary Inputs'!$C$17,0,(SUM(OFFSET($I$21,0,AS$5-$I$5-$A32+1)))*$C32))</f>
        <v>0</v>
      </c>
      <c r="AT32" s="186">
        <f ca="1">IF(AT$5-$I$5&lt;$A32-1," ",IF(AT$5-$I$5+1&gt;'Primary Inputs'!$C$17,0,(SUM(OFFSET($I$21,0,AT$5-$I$5-$A32+1)))*$C32))</f>
        <v>0</v>
      </c>
      <c r="AU32" s="186">
        <f ca="1">IF(AU$5-$I$5&lt;$A32-1," ",IF(AU$5-$I$5+1&gt;'Primary Inputs'!$C$17,0,(SUM(OFFSET($I$21,0,AU$5-$I$5-$A32+1)))*$C32))</f>
        <v>0</v>
      </c>
      <c r="AV32" s="186">
        <f ca="1">IF(AV$5-$I$5&lt;$A32-1," ",IF(AV$5-$I$5+1&gt;'Primary Inputs'!$C$17,0,(SUM(OFFSET($I$21,0,AV$5-$I$5-$A32+1)))*$C32))</f>
        <v>0</v>
      </c>
      <c r="AW32" s="186">
        <f ca="1">IF(AW$5-$I$5&lt;$A32-1," ",IF(AW$5-$I$5+1&gt;'Primary Inputs'!$C$17,0,(SUM(OFFSET($I$21,0,AW$5-$I$5-$A32+1)))*$C32))</f>
        <v>0</v>
      </c>
      <c r="AX32" s="186">
        <f ca="1">IF(AX$5-$I$5&lt;$A32-1," ",IF(AX$5-$I$5+1&gt;'Primary Inputs'!$C$17,0,(SUM(OFFSET($I$21,0,AX$5-$I$5-$A32+1)))*$C32))</f>
        <v>0</v>
      </c>
      <c r="AY32" s="186">
        <f ca="1">IF(AY$5-$I$5&lt;$A32-1," ",IF(AY$5-$I$5+1&gt;'Primary Inputs'!$C$17,0,(SUM(OFFSET($I$21,0,AY$5-$I$5-$A32+1)))*$C32))</f>
        <v>0</v>
      </c>
      <c r="AZ32" s="186">
        <f ca="1">IF(AZ$5-$I$5&lt;$A32-1," ",IF(AZ$5-$I$5+1&gt;'Primary Inputs'!$C$17,0,(SUM(OFFSET($I$21,0,AZ$5-$I$5-$A32+1)))*$C32))</f>
        <v>0</v>
      </c>
      <c r="BA32" s="186">
        <f ca="1">IF(BA$5-$I$5&lt;$A32-1," ",IF(BA$5-$I$5+1&gt;'Primary Inputs'!$C$17,0,(SUM(OFFSET($I$21,0,BA$5-$I$5-$A32+1)))*$C32))</f>
        <v>0</v>
      </c>
      <c r="BB32" s="186">
        <f ca="1">IF(BB$5-$I$5&lt;$A32-1," ",IF(BB$5-$I$5+1&gt;'Primary Inputs'!$C$17,0,(SUM(OFFSET($I$21,0,BB$5-$I$5-$A32+1)))*$C32))</f>
        <v>0</v>
      </c>
      <c r="BC32" s="186">
        <f ca="1">IF(BC$5-$I$5&lt;$A32-1," ",IF(BC$5-$I$5+1&gt;'Primary Inputs'!$C$17,0,(SUM(OFFSET($I$21,0,BC$5-$I$5-$A32+1)))*$C32))</f>
        <v>0</v>
      </c>
      <c r="BD32" s="186">
        <f ca="1">IF(BD$5-$I$5&lt;$A32-1," ",IF(BD$5-$I$5+1&gt;'Primary Inputs'!$C$17,0,(SUM(OFFSET($I$21,0,BD$5-$I$5-$A32+1)))*$C32))</f>
        <v>0</v>
      </c>
      <c r="BE32" s="186">
        <f ca="1">IF(BE$5-$I$5&lt;$A32-1," ",IF(BE$5-$I$5+1&gt;'Primary Inputs'!$C$17,0,(SUM(OFFSET($I$21,0,BE$5-$I$5-$A32+1)))*$C32))</f>
        <v>0</v>
      </c>
      <c r="BF32" s="186">
        <f ca="1">IF(BF$5-$I$5&lt;$A32-1," ",IF(BF$5-$I$5+1&gt;'Primary Inputs'!$C$17,0,(SUM(OFFSET($I$21,0,BF$5-$I$5-$A32+1)))*$C32))</f>
        <v>0</v>
      </c>
      <c r="BG32" s="134"/>
      <c r="BH32" s="134"/>
      <c r="BI32" s="134"/>
      <c r="BJ32" s="134"/>
      <c r="BK32" s="134"/>
      <c r="BL32" s="134"/>
      <c r="BM32" s="134"/>
      <c r="BN32" s="134"/>
      <c r="BO32" s="134"/>
      <c r="BP32" s="134"/>
      <c r="BQ32" s="134"/>
      <c r="BR32" s="134"/>
      <c r="BS32" s="134"/>
      <c r="BT32" s="134"/>
      <c r="BU32" s="134"/>
      <c r="BV32" s="134"/>
      <c r="BW32" s="134"/>
      <c r="BX32" s="134"/>
      <c r="BY32" s="134"/>
      <c r="BZ32" s="134"/>
      <c r="CA32" s="134"/>
      <c r="CB32" s="134"/>
      <c r="CC32" s="134"/>
      <c r="CD32" s="134"/>
      <c r="CE32" s="134"/>
      <c r="CF32" s="134"/>
      <c r="CG32" s="134"/>
      <c r="CH32" s="134"/>
      <c r="CI32" s="134"/>
      <c r="CJ32" s="134"/>
      <c r="CK32" s="134"/>
      <c r="CL32" s="134"/>
      <c r="CM32" s="134"/>
      <c r="CN32" s="134"/>
      <c r="CO32" s="134"/>
      <c r="CP32" s="134"/>
      <c r="CQ32" s="134"/>
      <c r="CR32" s="134"/>
      <c r="CS32" s="134"/>
      <c r="CT32" s="134"/>
      <c r="CU32" s="134"/>
      <c r="CV32" s="134"/>
      <c r="CW32" s="134"/>
      <c r="CX32" s="134"/>
      <c r="CY32" s="134"/>
      <c r="CZ32" s="134"/>
    </row>
    <row r="33" spans="1:104">
      <c r="A33" s="134">
        <v>8</v>
      </c>
      <c r="B33" s="134" t="s">
        <v>180</v>
      </c>
      <c r="C33" s="134">
        <f ca="1">OFFSET('Primary Inputs'!$E$12,0,$A33-1)</f>
        <v>0</v>
      </c>
      <c r="I33" s="186" t="str">
        <f ca="1">IF(I$5-$I$5&lt;$A33-1," ",IF(I$5-$I$5+1&gt;'Primary Inputs'!$C$17,0,(SUM(OFFSET($I$21,0,I$5-$I$5-$A33+1)))*$C33))</f>
        <v xml:space="preserve"> </v>
      </c>
      <c r="J33" s="186" t="str">
        <f ca="1">IF(J$5-$I$5&lt;$A33-1," ",IF(J$5-$I$5+1&gt;'Primary Inputs'!$C$17,0,(SUM(OFFSET($I$21,0,J$5-$I$5-$A33+1)))*$C33))</f>
        <v xml:space="preserve"> </v>
      </c>
      <c r="K33" s="186" t="str">
        <f ca="1">IF(K$5-$I$5&lt;$A33-1," ",IF(K$5-$I$5+1&gt;'Primary Inputs'!$C$17,0,(SUM(OFFSET($I$21,0,K$5-$I$5-$A33+1)))*$C33))</f>
        <v xml:space="preserve"> </v>
      </c>
      <c r="L33" s="186" t="str">
        <f ca="1">IF(L$5-$I$5&lt;$A33-1," ",IF(L$5-$I$5+1&gt;'Primary Inputs'!$C$17,0,(SUM(OFFSET($I$21,0,L$5-$I$5-$A33+1)))*$C33))</f>
        <v xml:space="preserve"> </v>
      </c>
      <c r="M33" s="186" t="str">
        <f ca="1">IF(M$5-$I$5&lt;$A33-1," ",IF(M$5-$I$5+1&gt;'Primary Inputs'!$C$17,0,(SUM(OFFSET($I$21,0,M$5-$I$5-$A33+1)))*$C33))</f>
        <v xml:space="preserve"> </v>
      </c>
      <c r="N33" s="186" t="str">
        <f ca="1">IF(N$5-$I$5&lt;$A33-1," ",IF(N$5-$I$5+1&gt;'Primary Inputs'!$C$17,0,(SUM(OFFSET($I$21,0,N$5-$I$5-$A33+1)))*$C33))</f>
        <v xml:space="preserve"> </v>
      </c>
      <c r="O33" s="186" t="str">
        <f ca="1">IF(O$5-$I$5&lt;$A33-1," ",IF(O$5-$I$5+1&gt;'Primary Inputs'!$C$17,0,(SUM(OFFSET($I$21,0,O$5-$I$5-$A33+1)))*$C33))</f>
        <v xml:space="preserve"> </v>
      </c>
      <c r="P33" s="186">
        <f ca="1">IF(P$5-$I$5&lt;$A33-1," ",IF(P$5-$I$5+1&gt;'Primary Inputs'!$C$17,0,(SUM(OFFSET($I$21,0,P$5-$I$5-$A33+1)))*$C33))</f>
        <v>0</v>
      </c>
      <c r="Q33" s="186">
        <f ca="1">IF(Q$5-$I$5&lt;$A33-1," ",IF(Q$5-$I$5+1&gt;'Primary Inputs'!$C$17,0,(SUM(OFFSET($I$21,0,Q$5-$I$5-$A33+1)))*$C33))</f>
        <v>0</v>
      </c>
      <c r="R33" s="186">
        <f ca="1">IF(R$5-$I$5&lt;$A33-1," ",IF(R$5-$I$5+1&gt;'Primary Inputs'!$C$17,0,(SUM(OFFSET($I$21,0,R$5-$I$5-$A33+1)))*$C33))</f>
        <v>0</v>
      </c>
      <c r="S33" s="186">
        <f ca="1">IF(S$5-$I$5&lt;$A33-1," ",IF(S$5-$I$5+1&gt;'Primary Inputs'!$C$17,0,(SUM(OFFSET($I$21,0,S$5-$I$5-$A33+1)))*$C33))</f>
        <v>0</v>
      </c>
      <c r="T33" s="186">
        <f ca="1">IF(T$5-$I$5&lt;$A33-1," ",IF(T$5-$I$5+1&gt;'Primary Inputs'!$C$17,0,(SUM(OFFSET($I$21,0,T$5-$I$5-$A33+1)))*$C33))</f>
        <v>0</v>
      </c>
      <c r="U33" s="186">
        <f ca="1">IF(U$5-$I$5&lt;$A33-1," ",IF(U$5-$I$5+1&gt;'Primary Inputs'!$C$17,0,(SUM(OFFSET($I$21,0,U$5-$I$5-$A33+1)))*$C33))</f>
        <v>0</v>
      </c>
      <c r="V33" s="186">
        <f ca="1">IF(V$5-$I$5&lt;$A33-1," ",IF(V$5-$I$5+1&gt;'Primary Inputs'!$C$17,0,(SUM(OFFSET($I$21,0,V$5-$I$5-$A33+1)))*$C33))</f>
        <v>0</v>
      </c>
      <c r="W33" s="186">
        <f ca="1">IF(W$5-$I$5&lt;$A33-1," ",IF(W$5-$I$5+1&gt;'Primary Inputs'!$C$17,0,(SUM(OFFSET($I$21,0,W$5-$I$5-$A33+1)))*$C33))</f>
        <v>0</v>
      </c>
      <c r="X33" s="186">
        <f ca="1">IF(X$5-$I$5&lt;$A33-1," ",IF(X$5-$I$5+1&gt;'Primary Inputs'!$C$17,0,(SUM(OFFSET($I$21,0,X$5-$I$5-$A33+1)))*$C33))</f>
        <v>0</v>
      </c>
      <c r="Y33" s="186">
        <f ca="1">IF(Y$5-$I$5&lt;$A33-1," ",IF(Y$5-$I$5+1&gt;'Primary Inputs'!$C$17,0,(SUM(OFFSET($I$21,0,Y$5-$I$5-$A33+1)))*$C33))</f>
        <v>0</v>
      </c>
      <c r="Z33" s="186">
        <f ca="1">IF(Z$5-$I$5&lt;$A33-1," ",IF(Z$5-$I$5+1&gt;'Primary Inputs'!$C$17,0,(SUM(OFFSET($I$21,0,Z$5-$I$5-$A33+1)))*$C33))</f>
        <v>0</v>
      </c>
      <c r="AA33" s="186">
        <f ca="1">IF(AA$5-$I$5&lt;$A33-1," ",IF(AA$5-$I$5+1&gt;'Primary Inputs'!$C$17,0,(SUM(OFFSET($I$21,0,AA$5-$I$5-$A33+1)))*$C33))</f>
        <v>0</v>
      </c>
      <c r="AB33" s="186">
        <f ca="1">IF(AB$5-$I$5&lt;$A33-1," ",IF(AB$5-$I$5+1&gt;'Primary Inputs'!$C$17,0,(SUM(OFFSET($I$21,0,AB$5-$I$5-$A33+1)))*$C33))</f>
        <v>0</v>
      </c>
      <c r="AC33" s="186">
        <f ca="1">IF(AC$5-$I$5&lt;$A33-1," ",IF(AC$5-$I$5+1&gt;'Primary Inputs'!$C$17,0,(SUM(OFFSET($I$21,0,AC$5-$I$5-$A33+1)))*$C33))</f>
        <v>0</v>
      </c>
      <c r="AD33" s="186">
        <f ca="1">IF(AD$5-$I$5&lt;$A33-1," ",IF(AD$5-$I$5+1&gt;'Primary Inputs'!$C$17,0,(SUM(OFFSET($I$21,0,AD$5-$I$5-$A33+1)))*$C33))</f>
        <v>0</v>
      </c>
      <c r="AE33" s="186">
        <f ca="1">IF(AE$5-$I$5&lt;$A33-1," ",IF(AE$5-$I$5+1&gt;'Primary Inputs'!$C$17,0,(SUM(OFFSET($I$21,0,AE$5-$I$5-$A33+1)))*$C33))</f>
        <v>0</v>
      </c>
      <c r="AF33" s="186">
        <f ca="1">IF(AF$5-$I$5&lt;$A33-1," ",IF(AF$5-$I$5+1&gt;'Primary Inputs'!$C$17,0,(SUM(OFFSET($I$21,0,AF$5-$I$5-$A33+1)))*$C33))</f>
        <v>0</v>
      </c>
      <c r="AG33" s="186">
        <f ca="1">IF(AG$5-$I$5&lt;$A33-1," ",IF(AG$5-$I$5+1&gt;'Primary Inputs'!$C$17,0,(SUM(OFFSET($I$21,0,AG$5-$I$5-$A33+1)))*$C33))</f>
        <v>0</v>
      </c>
      <c r="AH33" s="186">
        <f ca="1">IF(AH$5-$I$5&lt;$A33-1," ",IF(AH$5-$I$5+1&gt;'Primary Inputs'!$C$17,0,(SUM(OFFSET($I$21,0,AH$5-$I$5-$A33+1)))*$C33))</f>
        <v>0</v>
      </c>
      <c r="AI33" s="186">
        <f ca="1">IF(AI$5-$I$5&lt;$A33-1," ",IF(AI$5-$I$5+1&gt;'Primary Inputs'!$C$17,0,(SUM(OFFSET($I$21,0,AI$5-$I$5-$A33+1)))*$C33))</f>
        <v>0</v>
      </c>
      <c r="AJ33" s="186">
        <f ca="1">IF(AJ$5-$I$5&lt;$A33-1," ",IF(AJ$5-$I$5+1&gt;'Primary Inputs'!$C$17,0,(SUM(OFFSET($I$21,0,AJ$5-$I$5-$A33+1)))*$C33))</f>
        <v>0</v>
      </c>
      <c r="AK33" s="186">
        <f ca="1">IF(AK$5-$I$5&lt;$A33-1," ",IF(AK$5-$I$5+1&gt;'Primary Inputs'!$C$17,0,(SUM(OFFSET($I$21,0,AK$5-$I$5-$A33+1)))*$C33))</f>
        <v>0</v>
      </c>
      <c r="AL33" s="186">
        <f ca="1">IF(AL$5-$I$5&lt;$A33-1," ",IF(AL$5-$I$5+1&gt;'Primary Inputs'!$C$17,0,(SUM(OFFSET($I$21,0,AL$5-$I$5-$A33+1)))*$C33))</f>
        <v>0</v>
      </c>
      <c r="AM33" s="186">
        <f ca="1">IF(AM$5-$I$5&lt;$A33-1," ",IF(AM$5-$I$5+1&gt;'Primary Inputs'!$C$17,0,(SUM(OFFSET($I$21,0,AM$5-$I$5-$A33+1)))*$C33))</f>
        <v>0</v>
      </c>
      <c r="AN33" s="186">
        <f ca="1">IF(AN$5-$I$5&lt;$A33-1," ",IF(AN$5-$I$5+1&gt;'Primary Inputs'!$C$17,0,(SUM(OFFSET($I$21,0,AN$5-$I$5-$A33+1)))*$C33))</f>
        <v>0</v>
      </c>
      <c r="AO33" s="186">
        <f ca="1">IF(AO$5-$I$5&lt;$A33-1," ",IF(AO$5-$I$5+1&gt;'Primary Inputs'!$C$17,0,(SUM(OFFSET($I$21,0,AO$5-$I$5-$A33+1)))*$C33))</f>
        <v>0</v>
      </c>
      <c r="AP33" s="186">
        <f ca="1">IF(AP$5-$I$5&lt;$A33-1," ",IF(AP$5-$I$5+1&gt;'Primary Inputs'!$C$17,0,(SUM(OFFSET($I$21,0,AP$5-$I$5-$A33+1)))*$C33))</f>
        <v>0</v>
      </c>
      <c r="AQ33" s="186">
        <f ca="1">IF(AQ$5-$I$5&lt;$A33-1," ",IF(AQ$5-$I$5+1&gt;'Primary Inputs'!$C$17,0,(SUM(OFFSET($I$21,0,AQ$5-$I$5-$A33+1)))*$C33))</f>
        <v>0</v>
      </c>
      <c r="AR33" s="186">
        <f ca="1">IF(AR$5-$I$5&lt;$A33-1," ",IF(AR$5-$I$5+1&gt;'Primary Inputs'!$C$17,0,(SUM(OFFSET($I$21,0,AR$5-$I$5-$A33+1)))*$C33))</f>
        <v>0</v>
      </c>
      <c r="AS33" s="186">
        <f ca="1">IF(AS$5-$I$5&lt;$A33-1," ",IF(AS$5-$I$5+1&gt;'Primary Inputs'!$C$17,0,(SUM(OFFSET($I$21,0,AS$5-$I$5-$A33+1)))*$C33))</f>
        <v>0</v>
      </c>
      <c r="AT33" s="186">
        <f ca="1">IF(AT$5-$I$5&lt;$A33-1," ",IF(AT$5-$I$5+1&gt;'Primary Inputs'!$C$17,0,(SUM(OFFSET($I$21,0,AT$5-$I$5-$A33+1)))*$C33))</f>
        <v>0</v>
      </c>
      <c r="AU33" s="186">
        <f ca="1">IF(AU$5-$I$5&lt;$A33-1," ",IF(AU$5-$I$5+1&gt;'Primary Inputs'!$C$17,0,(SUM(OFFSET($I$21,0,AU$5-$I$5-$A33+1)))*$C33))</f>
        <v>0</v>
      </c>
      <c r="AV33" s="186">
        <f ca="1">IF(AV$5-$I$5&lt;$A33-1," ",IF(AV$5-$I$5+1&gt;'Primary Inputs'!$C$17,0,(SUM(OFFSET($I$21,0,AV$5-$I$5-$A33+1)))*$C33))</f>
        <v>0</v>
      </c>
      <c r="AW33" s="186">
        <f ca="1">IF(AW$5-$I$5&lt;$A33-1," ",IF(AW$5-$I$5+1&gt;'Primary Inputs'!$C$17,0,(SUM(OFFSET($I$21,0,AW$5-$I$5-$A33+1)))*$C33))</f>
        <v>0</v>
      </c>
      <c r="AX33" s="186">
        <f ca="1">IF(AX$5-$I$5&lt;$A33-1," ",IF(AX$5-$I$5+1&gt;'Primary Inputs'!$C$17,0,(SUM(OFFSET($I$21,0,AX$5-$I$5-$A33+1)))*$C33))</f>
        <v>0</v>
      </c>
      <c r="AY33" s="186">
        <f ca="1">IF(AY$5-$I$5&lt;$A33-1," ",IF(AY$5-$I$5+1&gt;'Primary Inputs'!$C$17,0,(SUM(OFFSET($I$21,0,AY$5-$I$5-$A33+1)))*$C33))</f>
        <v>0</v>
      </c>
      <c r="AZ33" s="186">
        <f ca="1">IF(AZ$5-$I$5&lt;$A33-1," ",IF(AZ$5-$I$5+1&gt;'Primary Inputs'!$C$17,0,(SUM(OFFSET($I$21,0,AZ$5-$I$5-$A33+1)))*$C33))</f>
        <v>0</v>
      </c>
      <c r="BA33" s="186">
        <f ca="1">IF(BA$5-$I$5&lt;$A33-1," ",IF(BA$5-$I$5+1&gt;'Primary Inputs'!$C$17,0,(SUM(OFFSET($I$21,0,BA$5-$I$5-$A33+1)))*$C33))</f>
        <v>0</v>
      </c>
      <c r="BB33" s="186">
        <f ca="1">IF(BB$5-$I$5&lt;$A33-1," ",IF(BB$5-$I$5+1&gt;'Primary Inputs'!$C$17,0,(SUM(OFFSET($I$21,0,BB$5-$I$5-$A33+1)))*$C33))</f>
        <v>0</v>
      </c>
      <c r="BC33" s="186">
        <f ca="1">IF(BC$5-$I$5&lt;$A33-1," ",IF(BC$5-$I$5+1&gt;'Primary Inputs'!$C$17,0,(SUM(OFFSET($I$21,0,BC$5-$I$5-$A33+1)))*$C33))</f>
        <v>0</v>
      </c>
      <c r="BD33" s="186">
        <f ca="1">IF(BD$5-$I$5&lt;$A33-1," ",IF(BD$5-$I$5+1&gt;'Primary Inputs'!$C$17,0,(SUM(OFFSET($I$21,0,BD$5-$I$5-$A33+1)))*$C33))</f>
        <v>0</v>
      </c>
      <c r="BE33" s="186">
        <f ca="1">IF(BE$5-$I$5&lt;$A33-1," ",IF(BE$5-$I$5+1&gt;'Primary Inputs'!$C$17,0,(SUM(OFFSET($I$21,0,BE$5-$I$5-$A33+1)))*$C33))</f>
        <v>0</v>
      </c>
      <c r="BF33" s="186">
        <f ca="1">IF(BF$5-$I$5&lt;$A33-1," ",IF(BF$5-$I$5+1&gt;'Primary Inputs'!$C$17,0,(SUM(OFFSET($I$21,0,BF$5-$I$5-$A33+1)))*$C33))</f>
        <v>0</v>
      </c>
      <c r="BG33" s="134"/>
      <c r="BH33" s="134"/>
      <c r="BI33" s="134"/>
      <c r="BJ33" s="134"/>
      <c r="BK33" s="134"/>
      <c r="BL33" s="134"/>
      <c r="BM33" s="134"/>
      <c r="BN33" s="134"/>
      <c r="BO33" s="134"/>
      <c r="BP33" s="134"/>
      <c r="BQ33" s="134"/>
      <c r="BR33" s="134"/>
      <c r="BS33" s="134"/>
      <c r="BT33" s="134"/>
      <c r="BU33" s="134"/>
      <c r="BV33" s="134"/>
      <c r="BW33" s="134"/>
      <c r="BX33" s="134"/>
      <c r="BY33" s="134"/>
      <c r="BZ33" s="134"/>
      <c r="CA33" s="134"/>
      <c r="CB33" s="134"/>
      <c r="CC33" s="134"/>
      <c r="CD33" s="134"/>
      <c r="CE33" s="134"/>
      <c r="CF33" s="134"/>
      <c r="CG33" s="134"/>
      <c r="CH33" s="134"/>
      <c r="CI33" s="134"/>
      <c r="CJ33" s="134"/>
      <c r="CK33" s="134"/>
      <c r="CL33" s="134"/>
      <c r="CM33" s="134"/>
      <c r="CN33" s="134"/>
      <c r="CO33" s="134"/>
      <c r="CP33" s="134"/>
      <c r="CQ33" s="134"/>
      <c r="CR33" s="134"/>
      <c r="CS33" s="134"/>
      <c r="CT33" s="134"/>
      <c r="CU33" s="134"/>
      <c r="CV33" s="134"/>
      <c r="CW33" s="134"/>
      <c r="CX33" s="134"/>
      <c r="CY33" s="134"/>
      <c r="CZ33" s="134"/>
    </row>
    <row r="34" spans="1:104">
      <c r="A34" s="134">
        <v>9</v>
      </c>
      <c r="B34" s="134" t="s">
        <v>181</v>
      </c>
      <c r="C34" s="134">
        <f ca="1">OFFSET('Primary Inputs'!$E$12,0,$A34-1)</f>
        <v>0</v>
      </c>
      <c r="I34" s="186" t="str">
        <f ca="1">IF(I$5-$I$5&lt;$A34-1," ",IF(I$5-$I$5+1&gt;'Primary Inputs'!$C$17,0,(SUM(OFFSET($I$21,0,I$5-$I$5-$A34+1)))*$C34))</f>
        <v xml:space="preserve"> </v>
      </c>
      <c r="J34" s="186" t="str">
        <f ca="1">IF(J$5-$I$5&lt;$A34-1," ",IF(J$5-$I$5+1&gt;'Primary Inputs'!$C$17,0,(SUM(OFFSET($I$21,0,J$5-$I$5-$A34+1)))*$C34))</f>
        <v xml:space="preserve"> </v>
      </c>
      <c r="K34" s="186" t="str">
        <f ca="1">IF(K$5-$I$5&lt;$A34-1," ",IF(K$5-$I$5+1&gt;'Primary Inputs'!$C$17,0,(SUM(OFFSET($I$21,0,K$5-$I$5-$A34+1)))*$C34))</f>
        <v xml:space="preserve"> </v>
      </c>
      <c r="L34" s="186" t="str">
        <f ca="1">IF(L$5-$I$5&lt;$A34-1," ",IF(L$5-$I$5+1&gt;'Primary Inputs'!$C$17,0,(SUM(OFFSET($I$21,0,L$5-$I$5-$A34+1)))*$C34))</f>
        <v xml:space="preserve"> </v>
      </c>
      <c r="M34" s="186" t="str">
        <f ca="1">IF(M$5-$I$5&lt;$A34-1," ",IF(M$5-$I$5+1&gt;'Primary Inputs'!$C$17,0,(SUM(OFFSET($I$21,0,M$5-$I$5-$A34+1)))*$C34))</f>
        <v xml:space="preserve"> </v>
      </c>
      <c r="N34" s="186" t="str">
        <f ca="1">IF(N$5-$I$5&lt;$A34-1," ",IF(N$5-$I$5+1&gt;'Primary Inputs'!$C$17,0,(SUM(OFFSET($I$21,0,N$5-$I$5-$A34+1)))*$C34))</f>
        <v xml:space="preserve"> </v>
      </c>
      <c r="O34" s="186" t="str">
        <f ca="1">IF(O$5-$I$5&lt;$A34-1," ",IF(O$5-$I$5+1&gt;'Primary Inputs'!$C$17,0,(SUM(OFFSET($I$21,0,O$5-$I$5-$A34+1)))*$C34))</f>
        <v xml:space="preserve"> </v>
      </c>
      <c r="P34" s="186" t="str">
        <f ca="1">IF(P$5-$I$5&lt;$A34-1," ",IF(P$5-$I$5+1&gt;'Primary Inputs'!$C$17,0,(SUM(OFFSET($I$21,0,P$5-$I$5-$A34+1)))*$C34))</f>
        <v xml:space="preserve"> </v>
      </c>
      <c r="Q34" s="186">
        <f ca="1">IF(Q$5-$I$5&lt;$A34-1," ",IF(Q$5-$I$5+1&gt;'Primary Inputs'!$C$17,0,(SUM(OFFSET($I$21,0,Q$5-$I$5-$A34+1)))*$C34))</f>
        <v>0</v>
      </c>
      <c r="R34" s="186">
        <f ca="1">IF(R$5-$I$5&lt;$A34-1," ",IF(R$5-$I$5+1&gt;'Primary Inputs'!$C$17,0,(SUM(OFFSET($I$21,0,R$5-$I$5-$A34+1)))*$C34))</f>
        <v>0</v>
      </c>
      <c r="S34" s="186">
        <f ca="1">IF(S$5-$I$5&lt;$A34-1," ",IF(S$5-$I$5+1&gt;'Primary Inputs'!$C$17,0,(SUM(OFFSET($I$21,0,S$5-$I$5-$A34+1)))*$C34))</f>
        <v>0</v>
      </c>
      <c r="T34" s="186">
        <f ca="1">IF(T$5-$I$5&lt;$A34-1," ",IF(T$5-$I$5+1&gt;'Primary Inputs'!$C$17,0,(SUM(OFFSET($I$21,0,T$5-$I$5-$A34+1)))*$C34))</f>
        <v>0</v>
      </c>
      <c r="U34" s="186">
        <f ca="1">IF(U$5-$I$5&lt;$A34-1," ",IF(U$5-$I$5+1&gt;'Primary Inputs'!$C$17,0,(SUM(OFFSET($I$21,0,U$5-$I$5-$A34+1)))*$C34))</f>
        <v>0</v>
      </c>
      <c r="V34" s="186">
        <f ca="1">IF(V$5-$I$5&lt;$A34-1," ",IF(V$5-$I$5+1&gt;'Primary Inputs'!$C$17,0,(SUM(OFFSET($I$21,0,V$5-$I$5-$A34+1)))*$C34))</f>
        <v>0</v>
      </c>
      <c r="W34" s="186">
        <f ca="1">IF(W$5-$I$5&lt;$A34-1," ",IF(W$5-$I$5+1&gt;'Primary Inputs'!$C$17,0,(SUM(OFFSET($I$21,0,W$5-$I$5-$A34+1)))*$C34))</f>
        <v>0</v>
      </c>
      <c r="X34" s="186">
        <f ca="1">IF(X$5-$I$5&lt;$A34-1," ",IF(X$5-$I$5+1&gt;'Primary Inputs'!$C$17,0,(SUM(OFFSET($I$21,0,X$5-$I$5-$A34+1)))*$C34))</f>
        <v>0</v>
      </c>
      <c r="Y34" s="186">
        <f ca="1">IF(Y$5-$I$5&lt;$A34-1," ",IF(Y$5-$I$5+1&gt;'Primary Inputs'!$C$17,0,(SUM(OFFSET($I$21,0,Y$5-$I$5-$A34+1)))*$C34))</f>
        <v>0</v>
      </c>
      <c r="Z34" s="186">
        <f ca="1">IF(Z$5-$I$5&lt;$A34-1," ",IF(Z$5-$I$5+1&gt;'Primary Inputs'!$C$17,0,(SUM(OFFSET($I$21,0,Z$5-$I$5-$A34+1)))*$C34))</f>
        <v>0</v>
      </c>
      <c r="AA34" s="186">
        <f ca="1">IF(AA$5-$I$5&lt;$A34-1," ",IF(AA$5-$I$5+1&gt;'Primary Inputs'!$C$17,0,(SUM(OFFSET($I$21,0,AA$5-$I$5-$A34+1)))*$C34))</f>
        <v>0</v>
      </c>
      <c r="AB34" s="186">
        <f ca="1">IF(AB$5-$I$5&lt;$A34-1," ",IF(AB$5-$I$5+1&gt;'Primary Inputs'!$C$17,0,(SUM(OFFSET($I$21,0,AB$5-$I$5-$A34+1)))*$C34))</f>
        <v>0</v>
      </c>
      <c r="AC34" s="186">
        <f ca="1">IF(AC$5-$I$5&lt;$A34-1," ",IF(AC$5-$I$5+1&gt;'Primary Inputs'!$C$17,0,(SUM(OFFSET($I$21,0,AC$5-$I$5-$A34+1)))*$C34))</f>
        <v>0</v>
      </c>
      <c r="AD34" s="186">
        <f ca="1">IF(AD$5-$I$5&lt;$A34-1," ",IF(AD$5-$I$5+1&gt;'Primary Inputs'!$C$17,0,(SUM(OFFSET($I$21,0,AD$5-$I$5-$A34+1)))*$C34))</f>
        <v>0</v>
      </c>
      <c r="AE34" s="186">
        <f ca="1">IF(AE$5-$I$5&lt;$A34-1," ",IF(AE$5-$I$5+1&gt;'Primary Inputs'!$C$17,0,(SUM(OFFSET($I$21,0,AE$5-$I$5-$A34+1)))*$C34))</f>
        <v>0</v>
      </c>
      <c r="AF34" s="186">
        <f ca="1">IF(AF$5-$I$5&lt;$A34-1," ",IF(AF$5-$I$5+1&gt;'Primary Inputs'!$C$17,0,(SUM(OFFSET($I$21,0,AF$5-$I$5-$A34+1)))*$C34))</f>
        <v>0</v>
      </c>
      <c r="AG34" s="186">
        <f ca="1">IF(AG$5-$I$5&lt;$A34-1," ",IF(AG$5-$I$5+1&gt;'Primary Inputs'!$C$17,0,(SUM(OFFSET($I$21,0,AG$5-$I$5-$A34+1)))*$C34))</f>
        <v>0</v>
      </c>
      <c r="AH34" s="186">
        <f ca="1">IF(AH$5-$I$5&lt;$A34-1," ",IF(AH$5-$I$5+1&gt;'Primary Inputs'!$C$17,0,(SUM(OFFSET($I$21,0,AH$5-$I$5-$A34+1)))*$C34))</f>
        <v>0</v>
      </c>
      <c r="AI34" s="186">
        <f ca="1">IF(AI$5-$I$5&lt;$A34-1," ",IF(AI$5-$I$5+1&gt;'Primary Inputs'!$C$17,0,(SUM(OFFSET($I$21,0,AI$5-$I$5-$A34+1)))*$C34))</f>
        <v>0</v>
      </c>
      <c r="AJ34" s="186">
        <f ca="1">IF(AJ$5-$I$5&lt;$A34-1," ",IF(AJ$5-$I$5+1&gt;'Primary Inputs'!$C$17,0,(SUM(OFFSET($I$21,0,AJ$5-$I$5-$A34+1)))*$C34))</f>
        <v>0</v>
      </c>
      <c r="AK34" s="186">
        <f ca="1">IF(AK$5-$I$5&lt;$A34-1," ",IF(AK$5-$I$5+1&gt;'Primary Inputs'!$C$17,0,(SUM(OFFSET($I$21,0,AK$5-$I$5-$A34+1)))*$C34))</f>
        <v>0</v>
      </c>
      <c r="AL34" s="186">
        <f ca="1">IF(AL$5-$I$5&lt;$A34-1," ",IF(AL$5-$I$5+1&gt;'Primary Inputs'!$C$17,0,(SUM(OFFSET($I$21,0,AL$5-$I$5-$A34+1)))*$C34))</f>
        <v>0</v>
      </c>
      <c r="AM34" s="186">
        <f ca="1">IF(AM$5-$I$5&lt;$A34-1," ",IF(AM$5-$I$5+1&gt;'Primary Inputs'!$C$17,0,(SUM(OFFSET($I$21,0,AM$5-$I$5-$A34+1)))*$C34))</f>
        <v>0</v>
      </c>
      <c r="AN34" s="186">
        <f ca="1">IF(AN$5-$I$5&lt;$A34-1," ",IF(AN$5-$I$5+1&gt;'Primary Inputs'!$C$17,0,(SUM(OFFSET($I$21,0,AN$5-$I$5-$A34+1)))*$C34))</f>
        <v>0</v>
      </c>
      <c r="AO34" s="186">
        <f ca="1">IF(AO$5-$I$5&lt;$A34-1," ",IF(AO$5-$I$5+1&gt;'Primary Inputs'!$C$17,0,(SUM(OFFSET($I$21,0,AO$5-$I$5-$A34+1)))*$C34))</f>
        <v>0</v>
      </c>
      <c r="AP34" s="186">
        <f ca="1">IF(AP$5-$I$5&lt;$A34-1," ",IF(AP$5-$I$5+1&gt;'Primary Inputs'!$C$17,0,(SUM(OFFSET($I$21,0,AP$5-$I$5-$A34+1)))*$C34))</f>
        <v>0</v>
      </c>
      <c r="AQ34" s="186">
        <f ca="1">IF(AQ$5-$I$5&lt;$A34-1," ",IF(AQ$5-$I$5+1&gt;'Primary Inputs'!$C$17,0,(SUM(OFFSET($I$21,0,AQ$5-$I$5-$A34+1)))*$C34))</f>
        <v>0</v>
      </c>
      <c r="AR34" s="186">
        <f ca="1">IF(AR$5-$I$5&lt;$A34-1," ",IF(AR$5-$I$5+1&gt;'Primary Inputs'!$C$17,0,(SUM(OFFSET($I$21,0,AR$5-$I$5-$A34+1)))*$C34))</f>
        <v>0</v>
      </c>
      <c r="AS34" s="186">
        <f ca="1">IF(AS$5-$I$5&lt;$A34-1," ",IF(AS$5-$I$5+1&gt;'Primary Inputs'!$C$17,0,(SUM(OFFSET($I$21,0,AS$5-$I$5-$A34+1)))*$C34))</f>
        <v>0</v>
      </c>
      <c r="AT34" s="186">
        <f ca="1">IF(AT$5-$I$5&lt;$A34-1," ",IF(AT$5-$I$5+1&gt;'Primary Inputs'!$C$17,0,(SUM(OFFSET($I$21,0,AT$5-$I$5-$A34+1)))*$C34))</f>
        <v>0</v>
      </c>
      <c r="AU34" s="186">
        <f ca="1">IF(AU$5-$I$5&lt;$A34-1," ",IF(AU$5-$I$5+1&gt;'Primary Inputs'!$C$17,0,(SUM(OFFSET($I$21,0,AU$5-$I$5-$A34+1)))*$C34))</f>
        <v>0</v>
      </c>
      <c r="AV34" s="186">
        <f ca="1">IF(AV$5-$I$5&lt;$A34-1," ",IF(AV$5-$I$5+1&gt;'Primary Inputs'!$C$17,0,(SUM(OFFSET($I$21,0,AV$5-$I$5-$A34+1)))*$C34))</f>
        <v>0</v>
      </c>
      <c r="AW34" s="186">
        <f ca="1">IF(AW$5-$I$5&lt;$A34-1," ",IF(AW$5-$I$5+1&gt;'Primary Inputs'!$C$17,0,(SUM(OFFSET($I$21,0,AW$5-$I$5-$A34+1)))*$C34))</f>
        <v>0</v>
      </c>
      <c r="AX34" s="186">
        <f ca="1">IF(AX$5-$I$5&lt;$A34-1," ",IF(AX$5-$I$5+1&gt;'Primary Inputs'!$C$17,0,(SUM(OFFSET($I$21,0,AX$5-$I$5-$A34+1)))*$C34))</f>
        <v>0</v>
      </c>
      <c r="AY34" s="186">
        <f ca="1">IF(AY$5-$I$5&lt;$A34-1," ",IF(AY$5-$I$5+1&gt;'Primary Inputs'!$C$17,0,(SUM(OFFSET($I$21,0,AY$5-$I$5-$A34+1)))*$C34))</f>
        <v>0</v>
      </c>
      <c r="AZ34" s="186">
        <f ca="1">IF(AZ$5-$I$5&lt;$A34-1," ",IF(AZ$5-$I$5+1&gt;'Primary Inputs'!$C$17,0,(SUM(OFFSET($I$21,0,AZ$5-$I$5-$A34+1)))*$C34))</f>
        <v>0</v>
      </c>
      <c r="BA34" s="186">
        <f ca="1">IF(BA$5-$I$5&lt;$A34-1," ",IF(BA$5-$I$5+1&gt;'Primary Inputs'!$C$17,0,(SUM(OFFSET($I$21,0,BA$5-$I$5-$A34+1)))*$C34))</f>
        <v>0</v>
      </c>
      <c r="BB34" s="186">
        <f ca="1">IF(BB$5-$I$5&lt;$A34-1," ",IF(BB$5-$I$5+1&gt;'Primary Inputs'!$C$17,0,(SUM(OFFSET($I$21,0,BB$5-$I$5-$A34+1)))*$C34))</f>
        <v>0</v>
      </c>
      <c r="BC34" s="186">
        <f ca="1">IF(BC$5-$I$5&lt;$A34-1," ",IF(BC$5-$I$5+1&gt;'Primary Inputs'!$C$17,0,(SUM(OFFSET($I$21,0,BC$5-$I$5-$A34+1)))*$C34))</f>
        <v>0</v>
      </c>
      <c r="BD34" s="186">
        <f ca="1">IF(BD$5-$I$5&lt;$A34-1," ",IF(BD$5-$I$5+1&gt;'Primary Inputs'!$C$17,0,(SUM(OFFSET($I$21,0,BD$5-$I$5-$A34+1)))*$C34))</f>
        <v>0</v>
      </c>
      <c r="BE34" s="186">
        <f ca="1">IF(BE$5-$I$5&lt;$A34-1," ",IF(BE$5-$I$5+1&gt;'Primary Inputs'!$C$17,0,(SUM(OFFSET($I$21,0,BE$5-$I$5-$A34+1)))*$C34))</f>
        <v>0</v>
      </c>
      <c r="BF34" s="186">
        <f ca="1">IF(BF$5-$I$5&lt;$A34-1," ",IF(BF$5-$I$5+1&gt;'Primary Inputs'!$C$17,0,(SUM(OFFSET($I$21,0,BF$5-$I$5-$A34+1)))*$C34))</f>
        <v>0</v>
      </c>
      <c r="BG34" s="134"/>
      <c r="BH34" s="134"/>
      <c r="BI34" s="134"/>
      <c r="BJ34" s="134"/>
      <c r="BK34" s="134"/>
      <c r="BL34" s="134"/>
      <c r="BM34" s="134"/>
      <c r="BN34" s="134"/>
      <c r="BO34" s="134"/>
      <c r="BP34" s="134"/>
      <c r="BQ34" s="134"/>
      <c r="BR34" s="134"/>
      <c r="BS34" s="134"/>
      <c r="BT34" s="134"/>
      <c r="BU34" s="134"/>
      <c r="BV34" s="134"/>
      <c r="BW34" s="134"/>
      <c r="BX34" s="134"/>
      <c r="BY34" s="134"/>
      <c r="BZ34" s="134"/>
      <c r="CA34" s="134"/>
      <c r="CB34" s="134"/>
      <c r="CC34" s="134"/>
      <c r="CD34" s="134"/>
      <c r="CE34" s="134"/>
      <c r="CF34" s="134"/>
      <c r="CG34" s="134"/>
      <c r="CH34" s="134"/>
      <c r="CI34" s="134"/>
      <c r="CJ34" s="134"/>
      <c r="CK34" s="134"/>
      <c r="CL34" s="134"/>
      <c r="CM34" s="134"/>
      <c r="CN34" s="134"/>
      <c r="CO34" s="134"/>
      <c r="CP34" s="134"/>
      <c r="CQ34" s="134"/>
      <c r="CR34" s="134"/>
      <c r="CS34" s="134"/>
      <c r="CT34" s="134"/>
      <c r="CU34" s="134"/>
      <c r="CV34" s="134"/>
      <c r="CW34" s="134"/>
      <c r="CX34" s="134"/>
      <c r="CY34" s="134"/>
      <c r="CZ34" s="134"/>
    </row>
    <row r="35" spans="1:104">
      <c r="A35" s="134">
        <v>10</v>
      </c>
      <c r="B35" s="134" t="s">
        <v>182</v>
      </c>
      <c r="C35" s="134">
        <f ca="1">OFFSET('Primary Inputs'!$E$12,0,$A35-1)</f>
        <v>0</v>
      </c>
      <c r="I35" s="186" t="str">
        <f ca="1">IF(I$5-$I$5&lt;$A35-1," ",IF(I$5-$I$5+1&gt;'Primary Inputs'!$C$17,0,(SUM(OFFSET($I$21,0,I$5-$I$5-$A35+1)))*$C35))</f>
        <v xml:space="preserve"> </v>
      </c>
      <c r="J35" s="186" t="str">
        <f ca="1">IF(J$5-$I$5&lt;$A35-1," ",IF(J$5-$I$5+1&gt;'Primary Inputs'!$C$17,0,(SUM(OFFSET($I$21,0,J$5-$I$5-$A35+1)))*$C35))</f>
        <v xml:space="preserve"> </v>
      </c>
      <c r="K35" s="186" t="str">
        <f ca="1">IF(K$5-$I$5&lt;$A35-1," ",IF(K$5-$I$5+1&gt;'Primary Inputs'!$C$17,0,(SUM(OFFSET($I$21,0,K$5-$I$5-$A35+1)))*$C35))</f>
        <v xml:space="preserve"> </v>
      </c>
      <c r="L35" s="186" t="str">
        <f ca="1">IF(L$5-$I$5&lt;$A35-1," ",IF(L$5-$I$5+1&gt;'Primary Inputs'!$C$17,0,(SUM(OFFSET($I$21,0,L$5-$I$5-$A35+1)))*$C35))</f>
        <v xml:space="preserve"> </v>
      </c>
      <c r="M35" s="186" t="str">
        <f ca="1">IF(M$5-$I$5&lt;$A35-1," ",IF(M$5-$I$5+1&gt;'Primary Inputs'!$C$17,0,(SUM(OFFSET($I$21,0,M$5-$I$5-$A35+1)))*$C35))</f>
        <v xml:space="preserve"> </v>
      </c>
      <c r="N35" s="186" t="str">
        <f ca="1">IF(N$5-$I$5&lt;$A35-1," ",IF(N$5-$I$5+1&gt;'Primary Inputs'!$C$17,0,(SUM(OFFSET($I$21,0,N$5-$I$5-$A35+1)))*$C35))</f>
        <v xml:space="preserve"> </v>
      </c>
      <c r="O35" s="186" t="str">
        <f ca="1">IF(O$5-$I$5&lt;$A35-1," ",IF(O$5-$I$5+1&gt;'Primary Inputs'!$C$17,0,(SUM(OFFSET($I$21,0,O$5-$I$5-$A35+1)))*$C35))</f>
        <v xml:space="preserve"> </v>
      </c>
      <c r="P35" s="186" t="str">
        <f ca="1">IF(P$5-$I$5&lt;$A35-1," ",IF(P$5-$I$5+1&gt;'Primary Inputs'!$C$17,0,(SUM(OFFSET($I$21,0,P$5-$I$5-$A35+1)))*$C35))</f>
        <v xml:space="preserve"> </v>
      </c>
      <c r="Q35" s="186" t="str">
        <f ca="1">IF(Q$5-$I$5&lt;$A35-1," ",IF(Q$5-$I$5+1&gt;'Primary Inputs'!$C$17,0,(SUM(OFFSET($I$21,0,Q$5-$I$5-$A35+1)))*$C35))</f>
        <v xml:space="preserve"> </v>
      </c>
      <c r="R35" s="186">
        <f ca="1">IF(R$5-$I$5&lt;$A35-1," ",IF(R$5-$I$5+1&gt;'Primary Inputs'!$C$17,0,(SUM(OFFSET($I$21,0,R$5-$I$5-$A35+1)))*$C35))</f>
        <v>0</v>
      </c>
      <c r="S35" s="186">
        <f ca="1">IF(S$5-$I$5&lt;$A35-1," ",IF(S$5-$I$5+1&gt;'Primary Inputs'!$C$17,0,(SUM(OFFSET($I$21,0,S$5-$I$5-$A35+1)))*$C35))</f>
        <v>0</v>
      </c>
      <c r="T35" s="186">
        <f ca="1">IF(T$5-$I$5&lt;$A35-1," ",IF(T$5-$I$5+1&gt;'Primary Inputs'!$C$17,0,(SUM(OFFSET($I$21,0,T$5-$I$5-$A35+1)))*$C35))</f>
        <v>0</v>
      </c>
      <c r="U35" s="186">
        <f ca="1">IF(U$5-$I$5&lt;$A35-1," ",IF(U$5-$I$5+1&gt;'Primary Inputs'!$C$17,0,(SUM(OFFSET($I$21,0,U$5-$I$5-$A35+1)))*$C35))</f>
        <v>0</v>
      </c>
      <c r="V35" s="186">
        <f ca="1">IF(V$5-$I$5&lt;$A35-1," ",IF(V$5-$I$5+1&gt;'Primary Inputs'!$C$17,0,(SUM(OFFSET($I$21,0,V$5-$I$5-$A35+1)))*$C35))</f>
        <v>0</v>
      </c>
      <c r="W35" s="186">
        <f ca="1">IF(W$5-$I$5&lt;$A35-1," ",IF(W$5-$I$5+1&gt;'Primary Inputs'!$C$17,0,(SUM(OFFSET($I$21,0,W$5-$I$5-$A35+1)))*$C35))</f>
        <v>0</v>
      </c>
      <c r="X35" s="186">
        <f ca="1">IF(X$5-$I$5&lt;$A35-1," ",IF(X$5-$I$5+1&gt;'Primary Inputs'!$C$17,0,(SUM(OFFSET($I$21,0,X$5-$I$5-$A35+1)))*$C35))</f>
        <v>0</v>
      </c>
      <c r="Y35" s="186">
        <f ca="1">IF(Y$5-$I$5&lt;$A35-1," ",IF(Y$5-$I$5+1&gt;'Primary Inputs'!$C$17,0,(SUM(OFFSET($I$21,0,Y$5-$I$5-$A35+1)))*$C35))</f>
        <v>0</v>
      </c>
      <c r="Z35" s="186">
        <f ca="1">IF(Z$5-$I$5&lt;$A35-1," ",IF(Z$5-$I$5+1&gt;'Primary Inputs'!$C$17,0,(SUM(OFFSET($I$21,0,Z$5-$I$5-$A35+1)))*$C35))</f>
        <v>0</v>
      </c>
      <c r="AA35" s="186">
        <f ca="1">IF(AA$5-$I$5&lt;$A35-1," ",IF(AA$5-$I$5+1&gt;'Primary Inputs'!$C$17,0,(SUM(OFFSET($I$21,0,AA$5-$I$5-$A35+1)))*$C35))</f>
        <v>0</v>
      </c>
      <c r="AB35" s="186">
        <f ca="1">IF(AB$5-$I$5&lt;$A35-1," ",IF(AB$5-$I$5+1&gt;'Primary Inputs'!$C$17,0,(SUM(OFFSET($I$21,0,AB$5-$I$5-$A35+1)))*$C35))</f>
        <v>0</v>
      </c>
      <c r="AC35" s="186">
        <f ca="1">IF(AC$5-$I$5&lt;$A35-1," ",IF(AC$5-$I$5+1&gt;'Primary Inputs'!$C$17,0,(SUM(OFFSET($I$21,0,AC$5-$I$5-$A35+1)))*$C35))</f>
        <v>0</v>
      </c>
      <c r="AD35" s="186">
        <f ca="1">IF(AD$5-$I$5&lt;$A35-1," ",IF(AD$5-$I$5+1&gt;'Primary Inputs'!$C$17,0,(SUM(OFFSET($I$21,0,AD$5-$I$5-$A35+1)))*$C35))</f>
        <v>0</v>
      </c>
      <c r="AE35" s="186">
        <f ca="1">IF(AE$5-$I$5&lt;$A35-1," ",IF(AE$5-$I$5+1&gt;'Primary Inputs'!$C$17,0,(SUM(OFFSET($I$21,0,AE$5-$I$5-$A35+1)))*$C35))</f>
        <v>0</v>
      </c>
      <c r="AF35" s="186">
        <f ca="1">IF(AF$5-$I$5&lt;$A35-1," ",IF(AF$5-$I$5+1&gt;'Primary Inputs'!$C$17,0,(SUM(OFFSET($I$21,0,AF$5-$I$5-$A35+1)))*$C35))</f>
        <v>0</v>
      </c>
      <c r="AG35" s="186">
        <f ca="1">IF(AG$5-$I$5&lt;$A35-1," ",IF(AG$5-$I$5+1&gt;'Primary Inputs'!$C$17,0,(SUM(OFFSET($I$21,0,AG$5-$I$5-$A35+1)))*$C35))</f>
        <v>0</v>
      </c>
      <c r="AH35" s="186">
        <f ca="1">IF(AH$5-$I$5&lt;$A35-1," ",IF(AH$5-$I$5+1&gt;'Primary Inputs'!$C$17,0,(SUM(OFFSET($I$21,0,AH$5-$I$5-$A35+1)))*$C35))</f>
        <v>0</v>
      </c>
      <c r="AI35" s="186">
        <f ca="1">IF(AI$5-$I$5&lt;$A35-1," ",IF(AI$5-$I$5+1&gt;'Primary Inputs'!$C$17,0,(SUM(OFFSET($I$21,0,AI$5-$I$5-$A35+1)))*$C35))</f>
        <v>0</v>
      </c>
      <c r="AJ35" s="186">
        <f ca="1">IF(AJ$5-$I$5&lt;$A35-1," ",IF(AJ$5-$I$5+1&gt;'Primary Inputs'!$C$17,0,(SUM(OFFSET($I$21,0,AJ$5-$I$5-$A35+1)))*$C35))</f>
        <v>0</v>
      </c>
      <c r="AK35" s="186">
        <f ca="1">IF(AK$5-$I$5&lt;$A35-1," ",IF(AK$5-$I$5+1&gt;'Primary Inputs'!$C$17,0,(SUM(OFFSET($I$21,0,AK$5-$I$5-$A35+1)))*$C35))</f>
        <v>0</v>
      </c>
      <c r="AL35" s="186">
        <f ca="1">IF(AL$5-$I$5&lt;$A35-1," ",IF(AL$5-$I$5+1&gt;'Primary Inputs'!$C$17,0,(SUM(OFFSET($I$21,0,AL$5-$I$5-$A35+1)))*$C35))</f>
        <v>0</v>
      </c>
      <c r="AM35" s="186">
        <f ca="1">IF(AM$5-$I$5&lt;$A35-1," ",IF(AM$5-$I$5+1&gt;'Primary Inputs'!$C$17,0,(SUM(OFFSET($I$21,0,AM$5-$I$5-$A35+1)))*$C35))</f>
        <v>0</v>
      </c>
      <c r="AN35" s="186">
        <f ca="1">IF(AN$5-$I$5&lt;$A35-1," ",IF(AN$5-$I$5+1&gt;'Primary Inputs'!$C$17,0,(SUM(OFFSET($I$21,0,AN$5-$I$5-$A35+1)))*$C35))</f>
        <v>0</v>
      </c>
      <c r="AO35" s="186">
        <f ca="1">IF(AO$5-$I$5&lt;$A35-1," ",IF(AO$5-$I$5+1&gt;'Primary Inputs'!$C$17,0,(SUM(OFFSET($I$21,0,AO$5-$I$5-$A35+1)))*$C35))</f>
        <v>0</v>
      </c>
      <c r="AP35" s="186">
        <f ca="1">IF(AP$5-$I$5&lt;$A35-1," ",IF(AP$5-$I$5+1&gt;'Primary Inputs'!$C$17,0,(SUM(OFFSET($I$21,0,AP$5-$I$5-$A35+1)))*$C35))</f>
        <v>0</v>
      </c>
      <c r="AQ35" s="186">
        <f ca="1">IF(AQ$5-$I$5&lt;$A35-1," ",IF(AQ$5-$I$5+1&gt;'Primary Inputs'!$C$17,0,(SUM(OFFSET($I$21,0,AQ$5-$I$5-$A35+1)))*$C35))</f>
        <v>0</v>
      </c>
      <c r="AR35" s="186">
        <f ca="1">IF(AR$5-$I$5&lt;$A35-1," ",IF(AR$5-$I$5+1&gt;'Primary Inputs'!$C$17,0,(SUM(OFFSET($I$21,0,AR$5-$I$5-$A35+1)))*$C35))</f>
        <v>0</v>
      </c>
      <c r="AS35" s="186">
        <f ca="1">IF(AS$5-$I$5&lt;$A35-1," ",IF(AS$5-$I$5+1&gt;'Primary Inputs'!$C$17,0,(SUM(OFFSET($I$21,0,AS$5-$I$5-$A35+1)))*$C35))</f>
        <v>0</v>
      </c>
      <c r="AT35" s="186">
        <f ca="1">IF(AT$5-$I$5&lt;$A35-1," ",IF(AT$5-$I$5+1&gt;'Primary Inputs'!$C$17,0,(SUM(OFFSET($I$21,0,AT$5-$I$5-$A35+1)))*$C35))</f>
        <v>0</v>
      </c>
      <c r="AU35" s="186">
        <f ca="1">IF(AU$5-$I$5&lt;$A35-1," ",IF(AU$5-$I$5+1&gt;'Primary Inputs'!$C$17,0,(SUM(OFFSET($I$21,0,AU$5-$I$5-$A35+1)))*$C35))</f>
        <v>0</v>
      </c>
      <c r="AV35" s="186">
        <f ca="1">IF(AV$5-$I$5&lt;$A35-1," ",IF(AV$5-$I$5+1&gt;'Primary Inputs'!$C$17,0,(SUM(OFFSET($I$21,0,AV$5-$I$5-$A35+1)))*$C35))</f>
        <v>0</v>
      </c>
      <c r="AW35" s="186">
        <f ca="1">IF(AW$5-$I$5&lt;$A35-1," ",IF(AW$5-$I$5+1&gt;'Primary Inputs'!$C$17,0,(SUM(OFFSET($I$21,0,AW$5-$I$5-$A35+1)))*$C35))</f>
        <v>0</v>
      </c>
      <c r="AX35" s="186">
        <f ca="1">IF(AX$5-$I$5&lt;$A35-1," ",IF(AX$5-$I$5+1&gt;'Primary Inputs'!$C$17,0,(SUM(OFFSET($I$21,0,AX$5-$I$5-$A35+1)))*$C35))</f>
        <v>0</v>
      </c>
      <c r="AY35" s="186">
        <f ca="1">IF(AY$5-$I$5&lt;$A35-1," ",IF(AY$5-$I$5+1&gt;'Primary Inputs'!$C$17,0,(SUM(OFFSET($I$21,0,AY$5-$I$5-$A35+1)))*$C35))</f>
        <v>0</v>
      </c>
      <c r="AZ35" s="186">
        <f ca="1">IF(AZ$5-$I$5&lt;$A35-1," ",IF(AZ$5-$I$5+1&gt;'Primary Inputs'!$C$17,0,(SUM(OFFSET($I$21,0,AZ$5-$I$5-$A35+1)))*$C35))</f>
        <v>0</v>
      </c>
      <c r="BA35" s="186">
        <f ca="1">IF(BA$5-$I$5&lt;$A35-1," ",IF(BA$5-$I$5+1&gt;'Primary Inputs'!$C$17,0,(SUM(OFFSET($I$21,0,BA$5-$I$5-$A35+1)))*$C35))</f>
        <v>0</v>
      </c>
      <c r="BB35" s="186">
        <f ca="1">IF(BB$5-$I$5&lt;$A35-1," ",IF(BB$5-$I$5+1&gt;'Primary Inputs'!$C$17,0,(SUM(OFFSET($I$21,0,BB$5-$I$5-$A35+1)))*$C35))</f>
        <v>0</v>
      </c>
      <c r="BC35" s="186">
        <f ca="1">IF(BC$5-$I$5&lt;$A35-1," ",IF(BC$5-$I$5+1&gt;'Primary Inputs'!$C$17,0,(SUM(OFFSET($I$21,0,BC$5-$I$5-$A35+1)))*$C35))</f>
        <v>0</v>
      </c>
      <c r="BD35" s="186">
        <f ca="1">IF(BD$5-$I$5&lt;$A35-1," ",IF(BD$5-$I$5+1&gt;'Primary Inputs'!$C$17,0,(SUM(OFFSET($I$21,0,BD$5-$I$5-$A35+1)))*$C35))</f>
        <v>0</v>
      </c>
      <c r="BE35" s="186">
        <f ca="1">IF(BE$5-$I$5&lt;$A35-1," ",IF(BE$5-$I$5+1&gt;'Primary Inputs'!$C$17,0,(SUM(OFFSET($I$21,0,BE$5-$I$5-$A35+1)))*$C35))</f>
        <v>0</v>
      </c>
      <c r="BF35" s="186">
        <f ca="1">IF(BF$5-$I$5&lt;$A35-1," ",IF(BF$5-$I$5+1&gt;'Primary Inputs'!$C$17,0,(SUM(OFFSET($I$21,0,BF$5-$I$5-$A35+1)))*$C35))</f>
        <v>0</v>
      </c>
      <c r="BG35" s="134"/>
      <c r="BH35" s="134"/>
      <c r="BI35" s="134"/>
      <c r="BJ35" s="134"/>
      <c r="BK35" s="134"/>
      <c r="BL35" s="134"/>
      <c r="BM35" s="134"/>
      <c r="BN35" s="134"/>
      <c r="BO35" s="134"/>
      <c r="BP35" s="134"/>
      <c r="BQ35" s="134"/>
      <c r="BR35" s="134"/>
      <c r="BS35" s="134"/>
      <c r="BT35" s="134"/>
      <c r="BU35" s="134"/>
      <c r="BV35" s="134"/>
      <c r="BW35" s="134"/>
      <c r="BX35" s="134"/>
      <c r="BY35" s="134"/>
      <c r="BZ35" s="134"/>
      <c r="CA35" s="134"/>
      <c r="CB35" s="134"/>
      <c r="CC35" s="134"/>
      <c r="CD35" s="134"/>
      <c r="CE35" s="134"/>
      <c r="CF35" s="134"/>
      <c r="CG35" s="134"/>
      <c r="CH35" s="134"/>
      <c r="CI35" s="134"/>
      <c r="CJ35" s="134"/>
      <c r="CK35" s="134"/>
      <c r="CL35" s="134"/>
      <c r="CM35" s="134"/>
      <c r="CN35" s="134"/>
      <c r="CO35" s="134"/>
      <c r="CP35" s="134"/>
      <c r="CQ35" s="134"/>
      <c r="CR35" s="134"/>
      <c r="CS35" s="134"/>
      <c r="CT35" s="134"/>
      <c r="CU35" s="134"/>
      <c r="CV35" s="134"/>
      <c r="CW35" s="134"/>
      <c r="CX35" s="134"/>
      <c r="CY35" s="134"/>
      <c r="CZ35" s="134"/>
    </row>
    <row r="36" spans="1:104">
      <c r="A36" s="134">
        <v>11</v>
      </c>
      <c r="B36" s="134" t="s">
        <v>183</v>
      </c>
      <c r="C36" s="134">
        <f ca="1">OFFSET('Primary Inputs'!$E$12,0,$A36-1)</f>
        <v>0</v>
      </c>
      <c r="I36" s="186" t="str">
        <f ca="1">IF(I$5-$I$5&lt;$A36-1," ",IF(I$5-$I$5+1&gt;'Primary Inputs'!$C$17,0,(SUM(OFFSET($I$21,0,I$5-$I$5-$A36+1)))*$C36))</f>
        <v xml:space="preserve"> </v>
      </c>
      <c r="J36" s="186" t="str">
        <f ca="1">IF(J$5-$I$5&lt;$A36-1," ",IF(J$5-$I$5+1&gt;'Primary Inputs'!$C$17,0,(SUM(OFFSET($I$21,0,J$5-$I$5-$A36+1)))*$C36))</f>
        <v xml:space="preserve"> </v>
      </c>
      <c r="K36" s="186" t="str">
        <f ca="1">IF(K$5-$I$5&lt;$A36-1," ",IF(K$5-$I$5+1&gt;'Primary Inputs'!$C$17,0,(SUM(OFFSET($I$21,0,K$5-$I$5-$A36+1)))*$C36))</f>
        <v xml:space="preserve"> </v>
      </c>
      <c r="L36" s="186" t="str">
        <f ca="1">IF(L$5-$I$5&lt;$A36-1," ",IF(L$5-$I$5+1&gt;'Primary Inputs'!$C$17,0,(SUM(OFFSET($I$21,0,L$5-$I$5-$A36+1)))*$C36))</f>
        <v xml:space="preserve"> </v>
      </c>
      <c r="M36" s="186" t="str">
        <f ca="1">IF(M$5-$I$5&lt;$A36-1," ",IF(M$5-$I$5+1&gt;'Primary Inputs'!$C$17,0,(SUM(OFFSET($I$21,0,M$5-$I$5-$A36+1)))*$C36))</f>
        <v xml:space="preserve"> </v>
      </c>
      <c r="N36" s="186" t="str">
        <f ca="1">IF(N$5-$I$5&lt;$A36-1," ",IF(N$5-$I$5+1&gt;'Primary Inputs'!$C$17,0,(SUM(OFFSET($I$21,0,N$5-$I$5-$A36+1)))*$C36))</f>
        <v xml:space="preserve"> </v>
      </c>
      <c r="O36" s="186" t="str">
        <f ca="1">IF(O$5-$I$5&lt;$A36-1," ",IF(O$5-$I$5+1&gt;'Primary Inputs'!$C$17,0,(SUM(OFFSET($I$21,0,O$5-$I$5-$A36+1)))*$C36))</f>
        <v xml:space="preserve"> </v>
      </c>
      <c r="P36" s="186" t="str">
        <f ca="1">IF(P$5-$I$5&lt;$A36-1," ",IF(P$5-$I$5+1&gt;'Primary Inputs'!$C$17,0,(SUM(OFFSET($I$21,0,P$5-$I$5-$A36+1)))*$C36))</f>
        <v xml:space="preserve"> </v>
      </c>
      <c r="Q36" s="186" t="str">
        <f ca="1">IF(Q$5-$I$5&lt;$A36-1," ",IF(Q$5-$I$5+1&gt;'Primary Inputs'!$C$17,0,(SUM(OFFSET($I$21,0,Q$5-$I$5-$A36+1)))*$C36))</f>
        <v xml:space="preserve"> </v>
      </c>
      <c r="R36" s="186" t="str">
        <f ca="1">IF(R$5-$I$5&lt;$A36-1," ",IF(R$5-$I$5+1&gt;'Primary Inputs'!$C$17,0,(SUM(OFFSET($I$21,0,R$5-$I$5-$A36+1)))*$C36))</f>
        <v xml:space="preserve"> </v>
      </c>
      <c r="S36" s="186">
        <f ca="1">IF(S$5-$I$5&lt;$A36-1," ",IF(S$5-$I$5+1&gt;'Primary Inputs'!$C$17,0,(SUM(OFFSET($I$21,0,S$5-$I$5-$A36+1)))*$C36))</f>
        <v>0</v>
      </c>
      <c r="T36" s="186">
        <f ca="1">IF(T$5-$I$5&lt;$A36-1," ",IF(T$5-$I$5+1&gt;'Primary Inputs'!$C$17,0,(SUM(OFFSET($I$21,0,T$5-$I$5-$A36+1)))*$C36))</f>
        <v>0</v>
      </c>
      <c r="U36" s="186">
        <f ca="1">IF(U$5-$I$5&lt;$A36-1," ",IF(U$5-$I$5+1&gt;'Primary Inputs'!$C$17,0,(SUM(OFFSET($I$21,0,U$5-$I$5-$A36+1)))*$C36))</f>
        <v>0</v>
      </c>
      <c r="V36" s="186">
        <f ca="1">IF(V$5-$I$5&lt;$A36-1," ",IF(V$5-$I$5+1&gt;'Primary Inputs'!$C$17,0,(SUM(OFFSET($I$21,0,V$5-$I$5-$A36+1)))*$C36))</f>
        <v>0</v>
      </c>
      <c r="W36" s="186">
        <f ca="1">IF(W$5-$I$5&lt;$A36-1," ",IF(W$5-$I$5+1&gt;'Primary Inputs'!$C$17,0,(SUM(OFFSET($I$21,0,W$5-$I$5-$A36+1)))*$C36))</f>
        <v>0</v>
      </c>
      <c r="X36" s="186">
        <f ca="1">IF(X$5-$I$5&lt;$A36-1," ",IF(X$5-$I$5+1&gt;'Primary Inputs'!$C$17,0,(SUM(OFFSET($I$21,0,X$5-$I$5-$A36+1)))*$C36))</f>
        <v>0</v>
      </c>
      <c r="Y36" s="186">
        <f ca="1">IF(Y$5-$I$5&lt;$A36-1," ",IF(Y$5-$I$5+1&gt;'Primary Inputs'!$C$17,0,(SUM(OFFSET($I$21,0,Y$5-$I$5-$A36+1)))*$C36))</f>
        <v>0</v>
      </c>
      <c r="Z36" s="186">
        <f ca="1">IF(Z$5-$I$5&lt;$A36-1," ",IF(Z$5-$I$5+1&gt;'Primary Inputs'!$C$17,0,(SUM(OFFSET($I$21,0,Z$5-$I$5-$A36+1)))*$C36))</f>
        <v>0</v>
      </c>
      <c r="AA36" s="186">
        <f ca="1">IF(AA$5-$I$5&lt;$A36-1," ",IF(AA$5-$I$5+1&gt;'Primary Inputs'!$C$17,0,(SUM(OFFSET($I$21,0,AA$5-$I$5-$A36+1)))*$C36))</f>
        <v>0</v>
      </c>
      <c r="AB36" s="186">
        <f ca="1">IF(AB$5-$I$5&lt;$A36-1," ",IF(AB$5-$I$5+1&gt;'Primary Inputs'!$C$17,0,(SUM(OFFSET($I$21,0,AB$5-$I$5-$A36+1)))*$C36))</f>
        <v>0</v>
      </c>
      <c r="AC36" s="186">
        <f ca="1">IF(AC$5-$I$5&lt;$A36-1," ",IF(AC$5-$I$5+1&gt;'Primary Inputs'!$C$17,0,(SUM(OFFSET($I$21,0,AC$5-$I$5-$A36+1)))*$C36))</f>
        <v>0</v>
      </c>
      <c r="AD36" s="186">
        <f ca="1">IF(AD$5-$I$5&lt;$A36-1," ",IF(AD$5-$I$5+1&gt;'Primary Inputs'!$C$17,0,(SUM(OFFSET($I$21,0,AD$5-$I$5-$A36+1)))*$C36))</f>
        <v>0</v>
      </c>
      <c r="AE36" s="186">
        <f ca="1">IF(AE$5-$I$5&lt;$A36-1," ",IF(AE$5-$I$5+1&gt;'Primary Inputs'!$C$17,0,(SUM(OFFSET($I$21,0,AE$5-$I$5-$A36+1)))*$C36))</f>
        <v>0</v>
      </c>
      <c r="AF36" s="186">
        <f ca="1">IF(AF$5-$I$5&lt;$A36-1," ",IF(AF$5-$I$5+1&gt;'Primary Inputs'!$C$17,0,(SUM(OFFSET($I$21,0,AF$5-$I$5-$A36+1)))*$C36))</f>
        <v>0</v>
      </c>
      <c r="AG36" s="186">
        <f ca="1">IF(AG$5-$I$5&lt;$A36-1," ",IF(AG$5-$I$5+1&gt;'Primary Inputs'!$C$17,0,(SUM(OFFSET($I$21,0,AG$5-$I$5-$A36+1)))*$C36))</f>
        <v>0</v>
      </c>
      <c r="AH36" s="186">
        <f ca="1">IF(AH$5-$I$5&lt;$A36-1," ",IF(AH$5-$I$5+1&gt;'Primary Inputs'!$C$17,0,(SUM(OFFSET($I$21,0,AH$5-$I$5-$A36+1)))*$C36))</f>
        <v>0</v>
      </c>
      <c r="AI36" s="186">
        <f ca="1">IF(AI$5-$I$5&lt;$A36-1," ",IF(AI$5-$I$5+1&gt;'Primary Inputs'!$C$17,0,(SUM(OFFSET($I$21,0,AI$5-$I$5-$A36+1)))*$C36))</f>
        <v>0</v>
      </c>
      <c r="AJ36" s="186">
        <f ca="1">IF(AJ$5-$I$5&lt;$A36-1," ",IF(AJ$5-$I$5+1&gt;'Primary Inputs'!$C$17,0,(SUM(OFFSET($I$21,0,AJ$5-$I$5-$A36+1)))*$C36))</f>
        <v>0</v>
      </c>
      <c r="AK36" s="186">
        <f ca="1">IF(AK$5-$I$5&lt;$A36-1," ",IF(AK$5-$I$5+1&gt;'Primary Inputs'!$C$17,0,(SUM(OFFSET($I$21,0,AK$5-$I$5-$A36+1)))*$C36))</f>
        <v>0</v>
      </c>
      <c r="AL36" s="186">
        <f ca="1">IF(AL$5-$I$5&lt;$A36-1," ",IF(AL$5-$I$5+1&gt;'Primary Inputs'!$C$17,0,(SUM(OFFSET($I$21,0,AL$5-$I$5-$A36+1)))*$C36))</f>
        <v>0</v>
      </c>
      <c r="AM36" s="186">
        <f ca="1">IF(AM$5-$I$5&lt;$A36-1," ",IF(AM$5-$I$5+1&gt;'Primary Inputs'!$C$17,0,(SUM(OFFSET($I$21,0,AM$5-$I$5-$A36+1)))*$C36))</f>
        <v>0</v>
      </c>
      <c r="AN36" s="186">
        <f ca="1">IF(AN$5-$I$5&lt;$A36-1," ",IF(AN$5-$I$5+1&gt;'Primary Inputs'!$C$17,0,(SUM(OFFSET($I$21,0,AN$5-$I$5-$A36+1)))*$C36))</f>
        <v>0</v>
      </c>
      <c r="AO36" s="186">
        <f ca="1">IF(AO$5-$I$5&lt;$A36-1," ",IF(AO$5-$I$5+1&gt;'Primary Inputs'!$C$17,0,(SUM(OFFSET($I$21,0,AO$5-$I$5-$A36+1)))*$C36))</f>
        <v>0</v>
      </c>
      <c r="AP36" s="186">
        <f ca="1">IF(AP$5-$I$5&lt;$A36-1," ",IF(AP$5-$I$5+1&gt;'Primary Inputs'!$C$17,0,(SUM(OFFSET($I$21,0,AP$5-$I$5-$A36+1)))*$C36))</f>
        <v>0</v>
      </c>
      <c r="AQ36" s="186">
        <f ca="1">IF(AQ$5-$I$5&lt;$A36-1," ",IF(AQ$5-$I$5+1&gt;'Primary Inputs'!$C$17,0,(SUM(OFFSET($I$21,0,AQ$5-$I$5-$A36+1)))*$C36))</f>
        <v>0</v>
      </c>
      <c r="AR36" s="186">
        <f ca="1">IF(AR$5-$I$5&lt;$A36-1," ",IF(AR$5-$I$5+1&gt;'Primary Inputs'!$C$17,0,(SUM(OFFSET($I$21,0,AR$5-$I$5-$A36+1)))*$C36))</f>
        <v>0</v>
      </c>
      <c r="AS36" s="186">
        <f ca="1">IF(AS$5-$I$5&lt;$A36-1," ",IF(AS$5-$I$5+1&gt;'Primary Inputs'!$C$17,0,(SUM(OFFSET($I$21,0,AS$5-$I$5-$A36+1)))*$C36))</f>
        <v>0</v>
      </c>
      <c r="AT36" s="186">
        <f ca="1">IF(AT$5-$I$5&lt;$A36-1," ",IF(AT$5-$I$5+1&gt;'Primary Inputs'!$C$17,0,(SUM(OFFSET($I$21,0,AT$5-$I$5-$A36+1)))*$C36))</f>
        <v>0</v>
      </c>
      <c r="AU36" s="186">
        <f ca="1">IF(AU$5-$I$5&lt;$A36-1," ",IF(AU$5-$I$5+1&gt;'Primary Inputs'!$C$17,0,(SUM(OFFSET($I$21,0,AU$5-$I$5-$A36+1)))*$C36))</f>
        <v>0</v>
      </c>
      <c r="AV36" s="186">
        <f ca="1">IF(AV$5-$I$5&lt;$A36-1," ",IF(AV$5-$I$5+1&gt;'Primary Inputs'!$C$17,0,(SUM(OFFSET($I$21,0,AV$5-$I$5-$A36+1)))*$C36))</f>
        <v>0</v>
      </c>
      <c r="AW36" s="186">
        <f ca="1">IF(AW$5-$I$5&lt;$A36-1," ",IF(AW$5-$I$5+1&gt;'Primary Inputs'!$C$17,0,(SUM(OFFSET($I$21,0,AW$5-$I$5-$A36+1)))*$C36))</f>
        <v>0</v>
      </c>
      <c r="AX36" s="186">
        <f ca="1">IF(AX$5-$I$5&lt;$A36-1," ",IF(AX$5-$I$5+1&gt;'Primary Inputs'!$C$17,0,(SUM(OFFSET($I$21,0,AX$5-$I$5-$A36+1)))*$C36))</f>
        <v>0</v>
      </c>
      <c r="AY36" s="186">
        <f ca="1">IF(AY$5-$I$5&lt;$A36-1," ",IF(AY$5-$I$5+1&gt;'Primary Inputs'!$C$17,0,(SUM(OFFSET($I$21,0,AY$5-$I$5-$A36+1)))*$C36))</f>
        <v>0</v>
      </c>
      <c r="AZ36" s="186">
        <f ca="1">IF(AZ$5-$I$5&lt;$A36-1," ",IF(AZ$5-$I$5+1&gt;'Primary Inputs'!$C$17,0,(SUM(OFFSET($I$21,0,AZ$5-$I$5-$A36+1)))*$C36))</f>
        <v>0</v>
      </c>
      <c r="BA36" s="186">
        <f ca="1">IF(BA$5-$I$5&lt;$A36-1," ",IF(BA$5-$I$5+1&gt;'Primary Inputs'!$C$17,0,(SUM(OFFSET($I$21,0,BA$5-$I$5-$A36+1)))*$C36))</f>
        <v>0</v>
      </c>
      <c r="BB36" s="186">
        <f ca="1">IF(BB$5-$I$5&lt;$A36-1," ",IF(BB$5-$I$5+1&gt;'Primary Inputs'!$C$17,0,(SUM(OFFSET($I$21,0,BB$5-$I$5-$A36+1)))*$C36))</f>
        <v>0</v>
      </c>
      <c r="BC36" s="186">
        <f ca="1">IF(BC$5-$I$5&lt;$A36-1," ",IF(BC$5-$I$5+1&gt;'Primary Inputs'!$C$17,0,(SUM(OFFSET($I$21,0,BC$5-$I$5-$A36+1)))*$C36))</f>
        <v>0</v>
      </c>
      <c r="BD36" s="186">
        <f ca="1">IF(BD$5-$I$5&lt;$A36-1," ",IF(BD$5-$I$5+1&gt;'Primary Inputs'!$C$17,0,(SUM(OFFSET($I$21,0,BD$5-$I$5-$A36+1)))*$C36))</f>
        <v>0</v>
      </c>
      <c r="BE36" s="186">
        <f ca="1">IF(BE$5-$I$5&lt;$A36-1," ",IF(BE$5-$I$5+1&gt;'Primary Inputs'!$C$17,0,(SUM(OFFSET($I$21,0,BE$5-$I$5-$A36+1)))*$C36))</f>
        <v>0</v>
      </c>
      <c r="BF36" s="186">
        <f ca="1">IF(BF$5-$I$5&lt;$A36-1," ",IF(BF$5-$I$5+1&gt;'Primary Inputs'!$C$17,0,(SUM(OFFSET($I$21,0,BF$5-$I$5-$A36+1)))*$C36))</f>
        <v>0</v>
      </c>
      <c r="BG36" s="134"/>
      <c r="BH36" s="134"/>
      <c r="BI36" s="134"/>
      <c r="BJ36" s="134"/>
      <c r="BK36" s="134"/>
      <c r="BL36" s="134"/>
      <c r="BM36" s="134"/>
      <c r="BN36" s="134"/>
      <c r="BO36" s="134"/>
      <c r="BP36" s="134"/>
      <c r="BQ36" s="134"/>
      <c r="BR36" s="134"/>
      <c r="BS36" s="134"/>
      <c r="BT36" s="134"/>
      <c r="BU36" s="134"/>
      <c r="BV36" s="134"/>
      <c r="BW36" s="134"/>
      <c r="BX36" s="134"/>
      <c r="BY36" s="134"/>
      <c r="BZ36" s="134"/>
      <c r="CA36" s="134"/>
      <c r="CB36" s="134"/>
      <c r="CC36" s="134"/>
      <c r="CD36" s="134"/>
      <c r="CE36" s="134"/>
      <c r="CF36" s="134"/>
      <c r="CG36" s="134"/>
      <c r="CH36" s="134"/>
      <c r="CI36" s="134"/>
      <c r="CJ36" s="134"/>
      <c r="CK36" s="134"/>
      <c r="CL36" s="134"/>
      <c r="CM36" s="134"/>
      <c r="CN36" s="134"/>
      <c r="CO36" s="134"/>
      <c r="CP36" s="134"/>
      <c r="CQ36" s="134"/>
      <c r="CR36" s="134"/>
      <c r="CS36" s="134"/>
      <c r="CT36" s="134"/>
      <c r="CU36" s="134"/>
      <c r="CV36" s="134"/>
      <c r="CW36" s="134"/>
      <c r="CX36" s="134"/>
      <c r="CY36" s="134"/>
      <c r="CZ36" s="134"/>
    </row>
    <row r="37" spans="1:104">
      <c r="A37" s="134">
        <v>12</v>
      </c>
      <c r="B37" s="134" t="s">
        <v>184</v>
      </c>
      <c r="C37" s="134">
        <f ca="1">OFFSET('Primary Inputs'!$E$12,0,$A37-1)</f>
        <v>0</v>
      </c>
      <c r="I37" s="186" t="str">
        <f ca="1">IF(I$5-$I$5&lt;$A37-1," ",IF(I$5-$I$5+1&gt;'Primary Inputs'!$C$17,0,(SUM(OFFSET($I$21,0,I$5-$I$5-$A37+1)))*$C37))</f>
        <v xml:space="preserve"> </v>
      </c>
      <c r="J37" s="186" t="str">
        <f ca="1">IF(J$5-$I$5&lt;$A37-1," ",IF(J$5-$I$5+1&gt;'Primary Inputs'!$C$17,0,(SUM(OFFSET($I$21,0,J$5-$I$5-$A37+1)))*$C37))</f>
        <v xml:space="preserve"> </v>
      </c>
      <c r="K37" s="186" t="str">
        <f ca="1">IF(K$5-$I$5&lt;$A37-1," ",IF(K$5-$I$5+1&gt;'Primary Inputs'!$C$17,0,(SUM(OFFSET($I$21,0,K$5-$I$5-$A37+1)))*$C37))</f>
        <v xml:space="preserve"> </v>
      </c>
      <c r="L37" s="186" t="str">
        <f ca="1">IF(L$5-$I$5&lt;$A37-1," ",IF(L$5-$I$5+1&gt;'Primary Inputs'!$C$17,0,(SUM(OFFSET($I$21,0,L$5-$I$5-$A37+1)))*$C37))</f>
        <v xml:space="preserve"> </v>
      </c>
      <c r="M37" s="186" t="str">
        <f ca="1">IF(M$5-$I$5&lt;$A37-1," ",IF(M$5-$I$5+1&gt;'Primary Inputs'!$C$17,0,(SUM(OFFSET($I$21,0,M$5-$I$5-$A37+1)))*$C37))</f>
        <v xml:space="preserve"> </v>
      </c>
      <c r="N37" s="186" t="str">
        <f ca="1">IF(N$5-$I$5&lt;$A37-1," ",IF(N$5-$I$5+1&gt;'Primary Inputs'!$C$17,0,(SUM(OFFSET($I$21,0,N$5-$I$5-$A37+1)))*$C37))</f>
        <v xml:space="preserve"> </v>
      </c>
      <c r="O37" s="186" t="str">
        <f ca="1">IF(O$5-$I$5&lt;$A37-1," ",IF(O$5-$I$5+1&gt;'Primary Inputs'!$C$17,0,(SUM(OFFSET($I$21,0,O$5-$I$5-$A37+1)))*$C37))</f>
        <v xml:space="preserve"> </v>
      </c>
      <c r="P37" s="186" t="str">
        <f ca="1">IF(P$5-$I$5&lt;$A37-1," ",IF(P$5-$I$5+1&gt;'Primary Inputs'!$C$17,0,(SUM(OFFSET($I$21,0,P$5-$I$5-$A37+1)))*$C37))</f>
        <v xml:space="preserve"> </v>
      </c>
      <c r="Q37" s="186" t="str">
        <f ca="1">IF(Q$5-$I$5&lt;$A37-1," ",IF(Q$5-$I$5+1&gt;'Primary Inputs'!$C$17,0,(SUM(OFFSET($I$21,0,Q$5-$I$5-$A37+1)))*$C37))</f>
        <v xml:space="preserve"> </v>
      </c>
      <c r="R37" s="186" t="str">
        <f ca="1">IF(R$5-$I$5&lt;$A37-1," ",IF(R$5-$I$5+1&gt;'Primary Inputs'!$C$17,0,(SUM(OFFSET($I$21,0,R$5-$I$5-$A37+1)))*$C37))</f>
        <v xml:space="preserve"> </v>
      </c>
      <c r="S37" s="186" t="str">
        <f ca="1">IF(S$5-$I$5&lt;$A37-1," ",IF(S$5-$I$5+1&gt;'Primary Inputs'!$C$17,0,(SUM(OFFSET($I$21,0,S$5-$I$5-$A37+1)))*$C37))</f>
        <v xml:space="preserve"> </v>
      </c>
      <c r="T37" s="186">
        <f ca="1">IF(T$5-$I$5&lt;$A37-1," ",IF(T$5-$I$5+1&gt;'Primary Inputs'!$C$17,0,(SUM(OFFSET($I$21,0,T$5-$I$5-$A37+1)))*$C37))</f>
        <v>0</v>
      </c>
      <c r="U37" s="186">
        <f ca="1">IF(U$5-$I$5&lt;$A37-1," ",IF(U$5-$I$5+1&gt;'Primary Inputs'!$C$17,0,(SUM(OFFSET($I$21,0,U$5-$I$5-$A37+1)))*$C37))</f>
        <v>0</v>
      </c>
      <c r="V37" s="186">
        <f ca="1">IF(V$5-$I$5&lt;$A37-1," ",IF(V$5-$I$5+1&gt;'Primary Inputs'!$C$17,0,(SUM(OFFSET($I$21,0,V$5-$I$5-$A37+1)))*$C37))</f>
        <v>0</v>
      </c>
      <c r="W37" s="186">
        <f ca="1">IF(W$5-$I$5&lt;$A37-1," ",IF(W$5-$I$5+1&gt;'Primary Inputs'!$C$17,0,(SUM(OFFSET($I$21,0,W$5-$I$5-$A37+1)))*$C37))</f>
        <v>0</v>
      </c>
      <c r="X37" s="186">
        <f ca="1">IF(X$5-$I$5&lt;$A37-1," ",IF(X$5-$I$5+1&gt;'Primary Inputs'!$C$17,0,(SUM(OFFSET($I$21,0,X$5-$I$5-$A37+1)))*$C37))</f>
        <v>0</v>
      </c>
      <c r="Y37" s="186">
        <f ca="1">IF(Y$5-$I$5&lt;$A37-1," ",IF(Y$5-$I$5+1&gt;'Primary Inputs'!$C$17,0,(SUM(OFFSET($I$21,0,Y$5-$I$5-$A37+1)))*$C37))</f>
        <v>0</v>
      </c>
      <c r="Z37" s="186">
        <f ca="1">IF(Z$5-$I$5&lt;$A37-1," ",IF(Z$5-$I$5+1&gt;'Primary Inputs'!$C$17,0,(SUM(OFFSET($I$21,0,Z$5-$I$5-$A37+1)))*$C37))</f>
        <v>0</v>
      </c>
      <c r="AA37" s="186">
        <f ca="1">IF(AA$5-$I$5&lt;$A37-1," ",IF(AA$5-$I$5+1&gt;'Primary Inputs'!$C$17,0,(SUM(OFFSET($I$21,0,AA$5-$I$5-$A37+1)))*$C37))</f>
        <v>0</v>
      </c>
      <c r="AB37" s="186">
        <f ca="1">IF(AB$5-$I$5&lt;$A37-1," ",IF(AB$5-$I$5+1&gt;'Primary Inputs'!$C$17,0,(SUM(OFFSET($I$21,0,AB$5-$I$5-$A37+1)))*$C37))</f>
        <v>0</v>
      </c>
      <c r="AC37" s="186">
        <f ca="1">IF(AC$5-$I$5&lt;$A37-1," ",IF(AC$5-$I$5+1&gt;'Primary Inputs'!$C$17,0,(SUM(OFFSET($I$21,0,AC$5-$I$5-$A37+1)))*$C37))</f>
        <v>0</v>
      </c>
      <c r="AD37" s="186">
        <f ca="1">IF(AD$5-$I$5&lt;$A37-1," ",IF(AD$5-$I$5+1&gt;'Primary Inputs'!$C$17,0,(SUM(OFFSET($I$21,0,AD$5-$I$5-$A37+1)))*$C37))</f>
        <v>0</v>
      </c>
      <c r="AE37" s="186">
        <f ca="1">IF(AE$5-$I$5&lt;$A37-1," ",IF(AE$5-$I$5+1&gt;'Primary Inputs'!$C$17,0,(SUM(OFFSET($I$21,0,AE$5-$I$5-$A37+1)))*$C37))</f>
        <v>0</v>
      </c>
      <c r="AF37" s="186">
        <f ca="1">IF(AF$5-$I$5&lt;$A37-1," ",IF(AF$5-$I$5+1&gt;'Primary Inputs'!$C$17,0,(SUM(OFFSET($I$21,0,AF$5-$I$5-$A37+1)))*$C37))</f>
        <v>0</v>
      </c>
      <c r="AG37" s="186">
        <f ca="1">IF(AG$5-$I$5&lt;$A37-1," ",IF(AG$5-$I$5+1&gt;'Primary Inputs'!$C$17,0,(SUM(OFFSET($I$21,0,AG$5-$I$5-$A37+1)))*$C37))</f>
        <v>0</v>
      </c>
      <c r="AH37" s="186">
        <f ca="1">IF(AH$5-$I$5&lt;$A37-1," ",IF(AH$5-$I$5+1&gt;'Primary Inputs'!$C$17,0,(SUM(OFFSET($I$21,0,AH$5-$I$5-$A37+1)))*$C37))</f>
        <v>0</v>
      </c>
      <c r="AI37" s="186">
        <f ca="1">IF(AI$5-$I$5&lt;$A37-1," ",IF(AI$5-$I$5+1&gt;'Primary Inputs'!$C$17,0,(SUM(OFFSET($I$21,0,AI$5-$I$5-$A37+1)))*$C37))</f>
        <v>0</v>
      </c>
      <c r="AJ37" s="186">
        <f ca="1">IF(AJ$5-$I$5&lt;$A37-1," ",IF(AJ$5-$I$5+1&gt;'Primary Inputs'!$C$17,0,(SUM(OFFSET($I$21,0,AJ$5-$I$5-$A37+1)))*$C37))</f>
        <v>0</v>
      </c>
      <c r="AK37" s="186">
        <f ca="1">IF(AK$5-$I$5&lt;$A37-1," ",IF(AK$5-$I$5+1&gt;'Primary Inputs'!$C$17,0,(SUM(OFFSET($I$21,0,AK$5-$I$5-$A37+1)))*$C37))</f>
        <v>0</v>
      </c>
      <c r="AL37" s="186">
        <f ca="1">IF(AL$5-$I$5&lt;$A37-1," ",IF(AL$5-$I$5+1&gt;'Primary Inputs'!$C$17,0,(SUM(OFFSET($I$21,0,AL$5-$I$5-$A37+1)))*$C37))</f>
        <v>0</v>
      </c>
      <c r="AM37" s="186">
        <f ca="1">IF(AM$5-$I$5&lt;$A37-1," ",IF(AM$5-$I$5+1&gt;'Primary Inputs'!$C$17,0,(SUM(OFFSET($I$21,0,AM$5-$I$5-$A37+1)))*$C37))</f>
        <v>0</v>
      </c>
      <c r="AN37" s="186">
        <f ca="1">IF(AN$5-$I$5&lt;$A37-1," ",IF(AN$5-$I$5+1&gt;'Primary Inputs'!$C$17,0,(SUM(OFFSET($I$21,0,AN$5-$I$5-$A37+1)))*$C37))</f>
        <v>0</v>
      </c>
      <c r="AO37" s="186">
        <f ca="1">IF(AO$5-$I$5&lt;$A37-1," ",IF(AO$5-$I$5+1&gt;'Primary Inputs'!$C$17,0,(SUM(OFFSET($I$21,0,AO$5-$I$5-$A37+1)))*$C37))</f>
        <v>0</v>
      </c>
      <c r="AP37" s="186">
        <f ca="1">IF(AP$5-$I$5&lt;$A37-1," ",IF(AP$5-$I$5+1&gt;'Primary Inputs'!$C$17,0,(SUM(OFFSET($I$21,0,AP$5-$I$5-$A37+1)))*$C37))</f>
        <v>0</v>
      </c>
      <c r="AQ37" s="186">
        <f ca="1">IF(AQ$5-$I$5&lt;$A37-1," ",IF(AQ$5-$I$5+1&gt;'Primary Inputs'!$C$17,0,(SUM(OFFSET($I$21,0,AQ$5-$I$5-$A37+1)))*$C37))</f>
        <v>0</v>
      </c>
      <c r="AR37" s="186">
        <f ca="1">IF(AR$5-$I$5&lt;$A37-1," ",IF(AR$5-$I$5+1&gt;'Primary Inputs'!$C$17,0,(SUM(OFFSET($I$21,0,AR$5-$I$5-$A37+1)))*$C37))</f>
        <v>0</v>
      </c>
      <c r="AS37" s="186">
        <f ca="1">IF(AS$5-$I$5&lt;$A37-1," ",IF(AS$5-$I$5+1&gt;'Primary Inputs'!$C$17,0,(SUM(OFFSET($I$21,0,AS$5-$I$5-$A37+1)))*$C37))</f>
        <v>0</v>
      </c>
      <c r="AT37" s="186">
        <f ca="1">IF(AT$5-$I$5&lt;$A37-1," ",IF(AT$5-$I$5+1&gt;'Primary Inputs'!$C$17,0,(SUM(OFFSET($I$21,0,AT$5-$I$5-$A37+1)))*$C37))</f>
        <v>0</v>
      </c>
      <c r="AU37" s="186">
        <f ca="1">IF(AU$5-$I$5&lt;$A37-1," ",IF(AU$5-$I$5+1&gt;'Primary Inputs'!$C$17,0,(SUM(OFFSET($I$21,0,AU$5-$I$5-$A37+1)))*$C37))</f>
        <v>0</v>
      </c>
      <c r="AV37" s="186">
        <f ca="1">IF(AV$5-$I$5&lt;$A37-1," ",IF(AV$5-$I$5+1&gt;'Primary Inputs'!$C$17,0,(SUM(OFFSET($I$21,0,AV$5-$I$5-$A37+1)))*$C37))</f>
        <v>0</v>
      </c>
      <c r="AW37" s="186">
        <f ca="1">IF(AW$5-$I$5&lt;$A37-1," ",IF(AW$5-$I$5+1&gt;'Primary Inputs'!$C$17,0,(SUM(OFFSET($I$21,0,AW$5-$I$5-$A37+1)))*$C37))</f>
        <v>0</v>
      </c>
      <c r="AX37" s="186">
        <f ca="1">IF(AX$5-$I$5&lt;$A37-1," ",IF(AX$5-$I$5+1&gt;'Primary Inputs'!$C$17,0,(SUM(OFFSET($I$21,0,AX$5-$I$5-$A37+1)))*$C37))</f>
        <v>0</v>
      </c>
      <c r="AY37" s="186">
        <f ca="1">IF(AY$5-$I$5&lt;$A37-1," ",IF(AY$5-$I$5+1&gt;'Primary Inputs'!$C$17,0,(SUM(OFFSET($I$21,0,AY$5-$I$5-$A37+1)))*$C37))</f>
        <v>0</v>
      </c>
      <c r="AZ37" s="186">
        <f ca="1">IF(AZ$5-$I$5&lt;$A37-1," ",IF(AZ$5-$I$5+1&gt;'Primary Inputs'!$C$17,0,(SUM(OFFSET($I$21,0,AZ$5-$I$5-$A37+1)))*$C37))</f>
        <v>0</v>
      </c>
      <c r="BA37" s="186">
        <f ca="1">IF(BA$5-$I$5&lt;$A37-1," ",IF(BA$5-$I$5+1&gt;'Primary Inputs'!$C$17,0,(SUM(OFFSET($I$21,0,BA$5-$I$5-$A37+1)))*$C37))</f>
        <v>0</v>
      </c>
      <c r="BB37" s="186">
        <f ca="1">IF(BB$5-$I$5&lt;$A37-1," ",IF(BB$5-$I$5+1&gt;'Primary Inputs'!$C$17,0,(SUM(OFFSET($I$21,0,BB$5-$I$5-$A37+1)))*$C37))</f>
        <v>0</v>
      </c>
      <c r="BC37" s="186">
        <f ca="1">IF(BC$5-$I$5&lt;$A37-1," ",IF(BC$5-$I$5+1&gt;'Primary Inputs'!$C$17,0,(SUM(OFFSET($I$21,0,BC$5-$I$5-$A37+1)))*$C37))</f>
        <v>0</v>
      </c>
      <c r="BD37" s="186">
        <f ca="1">IF(BD$5-$I$5&lt;$A37-1," ",IF(BD$5-$I$5+1&gt;'Primary Inputs'!$C$17,0,(SUM(OFFSET($I$21,0,BD$5-$I$5-$A37+1)))*$C37))</f>
        <v>0</v>
      </c>
      <c r="BE37" s="186">
        <f ca="1">IF(BE$5-$I$5&lt;$A37-1," ",IF(BE$5-$I$5+1&gt;'Primary Inputs'!$C$17,0,(SUM(OFFSET($I$21,0,BE$5-$I$5-$A37+1)))*$C37))</f>
        <v>0</v>
      </c>
      <c r="BF37" s="186">
        <f ca="1">IF(BF$5-$I$5&lt;$A37-1," ",IF(BF$5-$I$5+1&gt;'Primary Inputs'!$C$17,0,(SUM(OFFSET($I$21,0,BF$5-$I$5-$A37+1)))*$C37))</f>
        <v>0</v>
      </c>
      <c r="BG37" s="134"/>
      <c r="BH37" s="134"/>
      <c r="BI37" s="134"/>
      <c r="BJ37" s="134"/>
      <c r="BK37" s="134"/>
      <c r="BL37" s="134"/>
      <c r="BM37" s="134"/>
      <c r="BN37" s="134"/>
      <c r="BO37" s="134"/>
      <c r="BP37" s="134"/>
      <c r="BQ37" s="134"/>
      <c r="BR37" s="134"/>
      <c r="BS37" s="134"/>
      <c r="BT37" s="134"/>
      <c r="BU37" s="134"/>
      <c r="BV37" s="134"/>
      <c r="BW37" s="134"/>
      <c r="BX37" s="134"/>
      <c r="BY37" s="134"/>
      <c r="BZ37" s="134"/>
      <c r="CA37" s="134"/>
      <c r="CB37" s="134"/>
      <c r="CC37" s="134"/>
      <c r="CD37" s="134"/>
      <c r="CE37" s="134"/>
      <c r="CF37" s="134"/>
      <c r="CG37" s="134"/>
      <c r="CH37" s="134"/>
      <c r="CI37" s="134"/>
      <c r="CJ37" s="134"/>
      <c r="CK37" s="134"/>
      <c r="CL37" s="134"/>
      <c r="CM37" s="134"/>
      <c r="CN37" s="134"/>
      <c r="CO37" s="134"/>
      <c r="CP37" s="134"/>
      <c r="CQ37" s="134"/>
      <c r="CR37" s="134"/>
      <c r="CS37" s="134"/>
      <c r="CT37" s="134"/>
      <c r="CU37" s="134"/>
      <c r="CV37" s="134"/>
      <c r="CW37" s="134"/>
      <c r="CX37" s="134"/>
      <c r="CY37" s="134"/>
      <c r="CZ37" s="134"/>
    </row>
    <row r="38" spans="1:104">
      <c r="A38" s="134">
        <v>13</v>
      </c>
      <c r="B38" s="134" t="s">
        <v>185</v>
      </c>
      <c r="C38" s="134">
        <f ca="1">OFFSET('Primary Inputs'!$E$12,0,$A38-1)</f>
        <v>0</v>
      </c>
      <c r="I38" s="186" t="str">
        <f ca="1">IF(I$5-$I$5&lt;$A38-1," ",IF(I$5-$I$5+1&gt;'Primary Inputs'!$C$17,0,(SUM(OFFSET($I$21,0,I$5-$I$5-$A38+1)))*$C38))</f>
        <v xml:space="preserve"> </v>
      </c>
      <c r="J38" s="186" t="str">
        <f ca="1">IF(J$5-$I$5&lt;$A38-1," ",IF(J$5-$I$5+1&gt;'Primary Inputs'!$C$17,0,(SUM(OFFSET($I$21,0,J$5-$I$5-$A38+1)))*$C38))</f>
        <v xml:space="preserve"> </v>
      </c>
      <c r="K38" s="186" t="str">
        <f ca="1">IF(K$5-$I$5&lt;$A38-1," ",IF(K$5-$I$5+1&gt;'Primary Inputs'!$C$17,0,(SUM(OFFSET($I$21,0,K$5-$I$5-$A38+1)))*$C38))</f>
        <v xml:space="preserve"> </v>
      </c>
      <c r="L38" s="186" t="str">
        <f ca="1">IF(L$5-$I$5&lt;$A38-1," ",IF(L$5-$I$5+1&gt;'Primary Inputs'!$C$17,0,(SUM(OFFSET($I$21,0,L$5-$I$5-$A38+1)))*$C38))</f>
        <v xml:space="preserve"> </v>
      </c>
      <c r="M38" s="186" t="str">
        <f ca="1">IF(M$5-$I$5&lt;$A38-1," ",IF(M$5-$I$5+1&gt;'Primary Inputs'!$C$17,0,(SUM(OFFSET($I$21,0,M$5-$I$5-$A38+1)))*$C38))</f>
        <v xml:space="preserve"> </v>
      </c>
      <c r="N38" s="186" t="str">
        <f ca="1">IF(N$5-$I$5&lt;$A38-1," ",IF(N$5-$I$5+1&gt;'Primary Inputs'!$C$17,0,(SUM(OFFSET($I$21,0,N$5-$I$5-$A38+1)))*$C38))</f>
        <v xml:space="preserve"> </v>
      </c>
      <c r="O38" s="186" t="str">
        <f ca="1">IF(O$5-$I$5&lt;$A38-1," ",IF(O$5-$I$5+1&gt;'Primary Inputs'!$C$17,0,(SUM(OFFSET($I$21,0,O$5-$I$5-$A38+1)))*$C38))</f>
        <v xml:space="preserve"> </v>
      </c>
      <c r="P38" s="186" t="str">
        <f ca="1">IF(P$5-$I$5&lt;$A38-1," ",IF(P$5-$I$5+1&gt;'Primary Inputs'!$C$17,0,(SUM(OFFSET($I$21,0,P$5-$I$5-$A38+1)))*$C38))</f>
        <v xml:space="preserve"> </v>
      </c>
      <c r="Q38" s="186" t="str">
        <f ca="1">IF(Q$5-$I$5&lt;$A38-1," ",IF(Q$5-$I$5+1&gt;'Primary Inputs'!$C$17,0,(SUM(OFFSET($I$21,0,Q$5-$I$5-$A38+1)))*$C38))</f>
        <v xml:space="preserve"> </v>
      </c>
      <c r="R38" s="186" t="str">
        <f ca="1">IF(R$5-$I$5&lt;$A38-1," ",IF(R$5-$I$5+1&gt;'Primary Inputs'!$C$17,0,(SUM(OFFSET($I$21,0,R$5-$I$5-$A38+1)))*$C38))</f>
        <v xml:space="preserve"> </v>
      </c>
      <c r="S38" s="186" t="str">
        <f ca="1">IF(S$5-$I$5&lt;$A38-1," ",IF(S$5-$I$5+1&gt;'Primary Inputs'!$C$17,0,(SUM(OFFSET($I$21,0,S$5-$I$5-$A38+1)))*$C38))</f>
        <v xml:space="preserve"> </v>
      </c>
      <c r="T38" s="186" t="str">
        <f ca="1">IF(T$5-$I$5&lt;$A38-1," ",IF(T$5-$I$5+1&gt;'Primary Inputs'!$C$17,0,(SUM(OFFSET($I$21,0,T$5-$I$5-$A38+1)))*$C38))</f>
        <v xml:space="preserve"> </v>
      </c>
      <c r="U38" s="186">
        <f ca="1">IF(U$5-$I$5&lt;$A38-1," ",IF(U$5-$I$5+1&gt;'Primary Inputs'!$C$17,0,(SUM(OFFSET($I$21,0,U$5-$I$5-$A38+1)))*$C38))</f>
        <v>0</v>
      </c>
      <c r="V38" s="186">
        <f ca="1">IF(V$5-$I$5&lt;$A38-1," ",IF(V$5-$I$5+1&gt;'Primary Inputs'!$C$17,0,(SUM(OFFSET($I$21,0,V$5-$I$5-$A38+1)))*$C38))</f>
        <v>0</v>
      </c>
      <c r="W38" s="186">
        <f ca="1">IF(W$5-$I$5&lt;$A38-1," ",IF(W$5-$I$5+1&gt;'Primary Inputs'!$C$17,0,(SUM(OFFSET($I$21,0,W$5-$I$5-$A38+1)))*$C38))</f>
        <v>0</v>
      </c>
      <c r="X38" s="186">
        <f ca="1">IF(X$5-$I$5&lt;$A38-1," ",IF(X$5-$I$5+1&gt;'Primary Inputs'!$C$17,0,(SUM(OFFSET($I$21,0,X$5-$I$5-$A38+1)))*$C38))</f>
        <v>0</v>
      </c>
      <c r="Y38" s="186">
        <f ca="1">IF(Y$5-$I$5&lt;$A38-1," ",IF(Y$5-$I$5+1&gt;'Primary Inputs'!$C$17,0,(SUM(OFFSET($I$21,0,Y$5-$I$5-$A38+1)))*$C38))</f>
        <v>0</v>
      </c>
      <c r="Z38" s="186">
        <f ca="1">IF(Z$5-$I$5&lt;$A38-1," ",IF(Z$5-$I$5+1&gt;'Primary Inputs'!$C$17,0,(SUM(OFFSET($I$21,0,Z$5-$I$5-$A38+1)))*$C38))</f>
        <v>0</v>
      </c>
      <c r="AA38" s="186">
        <f ca="1">IF(AA$5-$I$5&lt;$A38-1," ",IF(AA$5-$I$5+1&gt;'Primary Inputs'!$C$17,0,(SUM(OFFSET($I$21,0,AA$5-$I$5-$A38+1)))*$C38))</f>
        <v>0</v>
      </c>
      <c r="AB38" s="186">
        <f ca="1">IF(AB$5-$I$5&lt;$A38-1," ",IF(AB$5-$I$5+1&gt;'Primary Inputs'!$C$17,0,(SUM(OFFSET($I$21,0,AB$5-$I$5-$A38+1)))*$C38))</f>
        <v>0</v>
      </c>
      <c r="AC38" s="186">
        <f ca="1">IF(AC$5-$I$5&lt;$A38-1," ",IF(AC$5-$I$5+1&gt;'Primary Inputs'!$C$17,0,(SUM(OFFSET($I$21,0,AC$5-$I$5-$A38+1)))*$C38))</f>
        <v>0</v>
      </c>
      <c r="AD38" s="186">
        <f ca="1">IF(AD$5-$I$5&lt;$A38-1," ",IF(AD$5-$I$5+1&gt;'Primary Inputs'!$C$17,0,(SUM(OFFSET($I$21,0,AD$5-$I$5-$A38+1)))*$C38))</f>
        <v>0</v>
      </c>
      <c r="AE38" s="186">
        <f ca="1">IF(AE$5-$I$5&lt;$A38-1," ",IF(AE$5-$I$5+1&gt;'Primary Inputs'!$C$17,0,(SUM(OFFSET($I$21,0,AE$5-$I$5-$A38+1)))*$C38))</f>
        <v>0</v>
      </c>
      <c r="AF38" s="186">
        <f ca="1">IF(AF$5-$I$5&lt;$A38-1," ",IF(AF$5-$I$5+1&gt;'Primary Inputs'!$C$17,0,(SUM(OFFSET($I$21,0,AF$5-$I$5-$A38+1)))*$C38))</f>
        <v>0</v>
      </c>
      <c r="AG38" s="186">
        <f ca="1">IF(AG$5-$I$5&lt;$A38-1," ",IF(AG$5-$I$5+1&gt;'Primary Inputs'!$C$17,0,(SUM(OFFSET($I$21,0,AG$5-$I$5-$A38+1)))*$C38))</f>
        <v>0</v>
      </c>
      <c r="AH38" s="186">
        <f ca="1">IF(AH$5-$I$5&lt;$A38-1," ",IF(AH$5-$I$5+1&gt;'Primary Inputs'!$C$17,0,(SUM(OFFSET($I$21,0,AH$5-$I$5-$A38+1)))*$C38))</f>
        <v>0</v>
      </c>
      <c r="AI38" s="186">
        <f ca="1">IF(AI$5-$I$5&lt;$A38-1," ",IF(AI$5-$I$5+1&gt;'Primary Inputs'!$C$17,0,(SUM(OFFSET($I$21,0,AI$5-$I$5-$A38+1)))*$C38))</f>
        <v>0</v>
      </c>
      <c r="AJ38" s="186">
        <f ca="1">IF(AJ$5-$I$5&lt;$A38-1," ",IF(AJ$5-$I$5+1&gt;'Primary Inputs'!$C$17,0,(SUM(OFFSET($I$21,0,AJ$5-$I$5-$A38+1)))*$C38))</f>
        <v>0</v>
      </c>
      <c r="AK38" s="186">
        <f ca="1">IF(AK$5-$I$5&lt;$A38-1," ",IF(AK$5-$I$5+1&gt;'Primary Inputs'!$C$17,0,(SUM(OFFSET($I$21,0,AK$5-$I$5-$A38+1)))*$C38))</f>
        <v>0</v>
      </c>
      <c r="AL38" s="186">
        <f ca="1">IF(AL$5-$I$5&lt;$A38-1," ",IF(AL$5-$I$5+1&gt;'Primary Inputs'!$C$17,0,(SUM(OFFSET($I$21,0,AL$5-$I$5-$A38+1)))*$C38))</f>
        <v>0</v>
      </c>
      <c r="AM38" s="186">
        <f ca="1">IF(AM$5-$I$5&lt;$A38-1," ",IF(AM$5-$I$5+1&gt;'Primary Inputs'!$C$17,0,(SUM(OFFSET($I$21,0,AM$5-$I$5-$A38+1)))*$C38))</f>
        <v>0</v>
      </c>
      <c r="AN38" s="186">
        <f ca="1">IF(AN$5-$I$5&lt;$A38-1," ",IF(AN$5-$I$5+1&gt;'Primary Inputs'!$C$17,0,(SUM(OFFSET($I$21,0,AN$5-$I$5-$A38+1)))*$C38))</f>
        <v>0</v>
      </c>
      <c r="AO38" s="186">
        <f ca="1">IF(AO$5-$I$5&lt;$A38-1," ",IF(AO$5-$I$5+1&gt;'Primary Inputs'!$C$17,0,(SUM(OFFSET($I$21,0,AO$5-$I$5-$A38+1)))*$C38))</f>
        <v>0</v>
      </c>
      <c r="AP38" s="186">
        <f ca="1">IF(AP$5-$I$5&lt;$A38-1," ",IF(AP$5-$I$5+1&gt;'Primary Inputs'!$C$17,0,(SUM(OFFSET($I$21,0,AP$5-$I$5-$A38+1)))*$C38))</f>
        <v>0</v>
      </c>
      <c r="AQ38" s="186">
        <f ca="1">IF(AQ$5-$I$5&lt;$A38-1," ",IF(AQ$5-$I$5+1&gt;'Primary Inputs'!$C$17,0,(SUM(OFFSET($I$21,0,AQ$5-$I$5-$A38+1)))*$C38))</f>
        <v>0</v>
      </c>
      <c r="AR38" s="186">
        <f ca="1">IF(AR$5-$I$5&lt;$A38-1," ",IF(AR$5-$I$5+1&gt;'Primary Inputs'!$C$17,0,(SUM(OFFSET($I$21,0,AR$5-$I$5-$A38+1)))*$C38))</f>
        <v>0</v>
      </c>
      <c r="AS38" s="186">
        <f ca="1">IF(AS$5-$I$5&lt;$A38-1," ",IF(AS$5-$I$5+1&gt;'Primary Inputs'!$C$17,0,(SUM(OFFSET($I$21,0,AS$5-$I$5-$A38+1)))*$C38))</f>
        <v>0</v>
      </c>
      <c r="AT38" s="186">
        <f ca="1">IF(AT$5-$I$5&lt;$A38-1," ",IF(AT$5-$I$5+1&gt;'Primary Inputs'!$C$17,0,(SUM(OFFSET($I$21,0,AT$5-$I$5-$A38+1)))*$C38))</f>
        <v>0</v>
      </c>
      <c r="AU38" s="186">
        <f ca="1">IF(AU$5-$I$5&lt;$A38-1," ",IF(AU$5-$I$5+1&gt;'Primary Inputs'!$C$17,0,(SUM(OFFSET($I$21,0,AU$5-$I$5-$A38+1)))*$C38))</f>
        <v>0</v>
      </c>
      <c r="AV38" s="186">
        <f ca="1">IF(AV$5-$I$5&lt;$A38-1," ",IF(AV$5-$I$5+1&gt;'Primary Inputs'!$C$17,0,(SUM(OFFSET($I$21,0,AV$5-$I$5-$A38+1)))*$C38))</f>
        <v>0</v>
      </c>
      <c r="AW38" s="186">
        <f ca="1">IF(AW$5-$I$5&lt;$A38-1," ",IF(AW$5-$I$5+1&gt;'Primary Inputs'!$C$17,0,(SUM(OFFSET($I$21,0,AW$5-$I$5-$A38+1)))*$C38))</f>
        <v>0</v>
      </c>
      <c r="AX38" s="186">
        <f ca="1">IF(AX$5-$I$5&lt;$A38-1," ",IF(AX$5-$I$5+1&gt;'Primary Inputs'!$C$17,0,(SUM(OFFSET($I$21,0,AX$5-$I$5-$A38+1)))*$C38))</f>
        <v>0</v>
      </c>
      <c r="AY38" s="186">
        <f ca="1">IF(AY$5-$I$5&lt;$A38-1," ",IF(AY$5-$I$5+1&gt;'Primary Inputs'!$C$17,0,(SUM(OFFSET($I$21,0,AY$5-$I$5-$A38+1)))*$C38))</f>
        <v>0</v>
      </c>
      <c r="AZ38" s="186">
        <f ca="1">IF(AZ$5-$I$5&lt;$A38-1," ",IF(AZ$5-$I$5+1&gt;'Primary Inputs'!$C$17,0,(SUM(OFFSET($I$21,0,AZ$5-$I$5-$A38+1)))*$C38))</f>
        <v>0</v>
      </c>
      <c r="BA38" s="186">
        <f ca="1">IF(BA$5-$I$5&lt;$A38-1," ",IF(BA$5-$I$5+1&gt;'Primary Inputs'!$C$17,0,(SUM(OFFSET($I$21,0,BA$5-$I$5-$A38+1)))*$C38))</f>
        <v>0</v>
      </c>
      <c r="BB38" s="186">
        <f ca="1">IF(BB$5-$I$5&lt;$A38-1," ",IF(BB$5-$I$5+1&gt;'Primary Inputs'!$C$17,0,(SUM(OFFSET($I$21,0,BB$5-$I$5-$A38+1)))*$C38))</f>
        <v>0</v>
      </c>
      <c r="BC38" s="186">
        <f ca="1">IF(BC$5-$I$5&lt;$A38-1," ",IF(BC$5-$I$5+1&gt;'Primary Inputs'!$C$17,0,(SUM(OFFSET($I$21,0,BC$5-$I$5-$A38+1)))*$C38))</f>
        <v>0</v>
      </c>
      <c r="BD38" s="186">
        <f ca="1">IF(BD$5-$I$5&lt;$A38-1," ",IF(BD$5-$I$5+1&gt;'Primary Inputs'!$C$17,0,(SUM(OFFSET($I$21,0,BD$5-$I$5-$A38+1)))*$C38))</f>
        <v>0</v>
      </c>
      <c r="BE38" s="186">
        <f ca="1">IF(BE$5-$I$5&lt;$A38-1," ",IF(BE$5-$I$5+1&gt;'Primary Inputs'!$C$17,0,(SUM(OFFSET($I$21,0,BE$5-$I$5-$A38+1)))*$C38))</f>
        <v>0</v>
      </c>
      <c r="BF38" s="186">
        <f ca="1">IF(BF$5-$I$5&lt;$A38-1," ",IF(BF$5-$I$5+1&gt;'Primary Inputs'!$C$17,0,(SUM(OFFSET($I$21,0,BF$5-$I$5-$A38+1)))*$C38))</f>
        <v>0</v>
      </c>
      <c r="BG38" s="134"/>
      <c r="BH38" s="134"/>
      <c r="BI38" s="134"/>
      <c r="BJ38" s="134"/>
      <c r="BK38" s="134"/>
      <c r="BL38" s="134"/>
      <c r="BM38" s="134"/>
      <c r="BN38" s="134"/>
      <c r="BO38" s="134"/>
      <c r="BP38" s="134"/>
      <c r="BQ38" s="134"/>
      <c r="BR38" s="134"/>
      <c r="BS38" s="134"/>
      <c r="BT38" s="134"/>
      <c r="BU38" s="134"/>
      <c r="BV38" s="134"/>
      <c r="BW38" s="134"/>
      <c r="BX38" s="134"/>
      <c r="BY38" s="134"/>
      <c r="BZ38" s="134"/>
      <c r="CA38" s="134"/>
      <c r="CB38" s="134"/>
      <c r="CC38" s="134"/>
      <c r="CD38" s="134"/>
      <c r="CE38" s="134"/>
      <c r="CF38" s="134"/>
      <c r="CG38" s="134"/>
      <c r="CH38" s="134"/>
      <c r="CI38" s="134"/>
      <c r="CJ38" s="134"/>
      <c r="CK38" s="134"/>
      <c r="CL38" s="134"/>
      <c r="CM38" s="134"/>
      <c r="CN38" s="134"/>
      <c r="CO38" s="134"/>
      <c r="CP38" s="134"/>
      <c r="CQ38" s="134"/>
      <c r="CR38" s="134"/>
      <c r="CS38" s="134"/>
      <c r="CT38" s="134"/>
      <c r="CU38" s="134"/>
      <c r="CV38" s="134"/>
      <c r="CW38" s="134"/>
      <c r="CX38" s="134"/>
      <c r="CY38" s="134"/>
      <c r="CZ38" s="134"/>
    </row>
    <row r="39" spans="1:104">
      <c r="A39" s="134">
        <v>14</v>
      </c>
      <c r="B39" s="134" t="s">
        <v>186</v>
      </c>
      <c r="C39" s="134">
        <f ca="1">OFFSET('Primary Inputs'!$E$12,0,$A39-1)</f>
        <v>0</v>
      </c>
      <c r="I39" s="186" t="str">
        <f ca="1">IF(I$5-$I$5&lt;$A39-1," ",IF(I$5-$I$5+1&gt;'Primary Inputs'!$C$17,0,(SUM(OFFSET($I$21,0,I$5-$I$5-$A39+1)))*$C39))</f>
        <v xml:space="preserve"> </v>
      </c>
      <c r="J39" s="186" t="str">
        <f ca="1">IF(J$5-$I$5&lt;$A39-1," ",IF(J$5-$I$5+1&gt;'Primary Inputs'!$C$17,0,(SUM(OFFSET($I$21,0,J$5-$I$5-$A39+1)))*$C39))</f>
        <v xml:space="preserve"> </v>
      </c>
      <c r="K39" s="186" t="str">
        <f ca="1">IF(K$5-$I$5&lt;$A39-1," ",IF(K$5-$I$5+1&gt;'Primary Inputs'!$C$17,0,(SUM(OFFSET($I$21,0,K$5-$I$5-$A39+1)))*$C39))</f>
        <v xml:space="preserve"> </v>
      </c>
      <c r="L39" s="186" t="str">
        <f ca="1">IF(L$5-$I$5&lt;$A39-1," ",IF(L$5-$I$5+1&gt;'Primary Inputs'!$C$17,0,(SUM(OFFSET($I$21,0,L$5-$I$5-$A39+1)))*$C39))</f>
        <v xml:space="preserve"> </v>
      </c>
      <c r="M39" s="186" t="str">
        <f ca="1">IF(M$5-$I$5&lt;$A39-1," ",IF(M$5-$I$5+1&gt;'Primary Inputs'!$C$17,0,(SUM(OFFSET($I$21,0,M$5-$I$5-$A39+1)))*$C39))</f>
        <v xml:space="preserve"> </v>
      </c>
      <c r="N39" s="186" t="str">
        <f ca="1">IF(N$5-$I$5&lt;$A39-1," ",IF(N$5-$I$5+1&gt;'Primary Inputs'!$C$17,0,(SUM(OFFSET($I$21,0,N$5-$I$5-$A39+1)))*$C39))</f>
        <v xml:space="preserve"> </v>
      </c>
      <c r="O39" s="186" t="str">
        <f ca="1">IF(O$5-$I$5&lt;$A39-1," ",IF(O$5-$I$5+1&gt;'Primary Inputs'!$C$17,0,(SUM(OFFSET($I$21,0,O$5-$I$5-$A39+1)))*$C39))</f>
        <v xml:space="preserve"> </v>
      </c>
      <c r="P39" s="186" t="str">
        <f ca="1">IF(P$5-$I$5&lt;$A39-1," ",IF(P$5-$I$5+1&gt;'Primary Inputs'!$C$17,0,(SUM(OFFSET($I$21,0,P$5-$I$5-$A39+1)))*$C39))</f>
        <v xml:space="preserve"> </v>
      </c>
      <c r="Q39" s="186" t="str">
        <f ca="1">IF(Q$5-$I$5&lt;$A39-1," ",IF(Q$5-$I$5+1&gt;'Primary Inputs'!$C$17,0,(SUM(OFFSET($I$21,0,Q$5-$I$5-$A39+1)))*$C39))</f>
        <v xml:space="preserve"> </v>
      </c>
      <c r="R39" s="186" t="str">
        <f ca="1">IF(R$5-$I$5&lt;$A39-1," ",IF(R$5-$I$5+1&gt;'Primary Inputs'!$C$17,0,(SUM(OFFSET($I$21,0,R$5-$I$5-$A39+1)))*$C39))</f>
        <v xml:space="preserve"> </v>
      </c>
      <c r="S39" s="186" t="str">
        <f ca="1">IF(S$5-$I$5&lt;$A39-1," ",IF(S$5-$I$5+1&gt;'Primary Inputs'!$C$17,0,(SUM(OFFSET($I$21,0,S$5-$I$5-$A39+1)))*$C39))</f>
        <v xml:space="preserve"> </v>
      </c>
      <c r="T39" s="186" t="str">
        <f ca="1">IF(T$5-$I$5&lt;$A39-1," ",IF(T$5-$I$5+1&gt;'Primary Inputs'!$C$17,0,(SUM(OFFSET($I$21,0,T$5-$I$5-$A39+1)))*$C39))</f>
        <v xml:space="preserve"> </v>
      </c>
      <c r="U39" s="186" t="str">
        <f ca="1">IF(U$5-$I$5&lt;$A39-1," ",IF(U$5-$I$5+1&gt;'Primary Inputs'!$C$17,0,(SUM(OFFSET($I$21,0,U$5-$I$5-$A39+1)))*$C39))</f>
        <v xml:space="preserve"> </v>
      </c>
      <c r="V39" s="186">
        <f ca="1">IF(V$5-$I$5&lt;$A39-1," ",IF(V$5-$I$5+1&gt;'Primary Inputs'!$C$17,0,(SUM(OFFSET($I$21,0,V$5-$I$5-$A39+1)))*$C39))</f>
        <v>0</v>
      </c>
      <c r="W39" s="186">
        <f ca="1">IF(W$5-$I$5&lt;$A39-1," ",IF(W$5-$I$5+1&gt;'Primary Inputs'!$C$17,0,(SUM(OFFSET($I$21,0,W$5-$I$5-$A39+1)))*$C39))</f>
        <v>0</v>
      </c>
      <c r="X39" s="186">
        <f ca="1">IF(X$5-$I$5&lt;$A39-1," ",IF(X$5-$I$5+1&gt;'Primary Inputs'!$C$17,0,(SUM(OFFSET($I$21,0,X$5-$I$5-$A39+1)))*$C39))</f>
        <v>0</v>
      </c>
      <c r="Y39" s="186">
        <f ca="1">IF(Y$5-$I$5&lt;$A39-1," ",IF(Y$5-$I$5+1&gt;'Primary Inputs'!$C$17,0,(SUM(OFFSET($I$21,0,Y$5-$I$5-$A39+1)))*$C39))</f>
        <v>0</v>
      </c>
      <c r="Z39" s="186">
        <f ca="1">IF(Z$5-$I$5&lt;$A39-1," ",IF(Z$5-$I$5+1&gt;'Primary Inputs'!$C$17,0,(SUM(OFFSET($I$21,0,Z$5-$I$5-$A39+1)))*$C39))</f>
        <v>0</v>
      </c>
      <c r="AA39" s="186">
        <f ca="1">IF(AA$5-$I$5&lt;$A39-1," ",IF(AA$5-$I$5+1&gt;'Primary Inputs'!$C$17,0,(SUM(OFFSET($I$21,0,AA$5-$I$5-$A39+1)))*$C39))</f>
        <v>0</v>
      </c>
      <c r="AB39" s="186">
        <f ca="1">IF(AB$5-$I$5&lt;$A39-1," ",IF(AB$5-$I$5+1&gt;'Primary Inputs'!$C$17,0,(SUM(OFFSET($I$21,0,AB$5-$I$5-$A39+1)))*$C39))</f>
        <v>0</v>
      </c>
      <c r="AC39" s="186">
        <f ca="1">IF(AC$5-$I$5&lt;$A39-1," ",IF(AC$5-$I$5+1&gt;'Primary Inputs'!$C$17,0,(SUM(OFFSET($I$21,0,AC$5-$I$5-$A39+1)))*$C39))</f>
        <v>0</v>
      </c>
      <c r="AD39" s="186">
        <f ca="1">IF(AD$5-$I$5&lt;$A39-1," ",IF(AD$5-$I$5+1&gt;'Primary Inputs'!$C$17,0,(SUM(OFFSET($I$21,0,AD$5-$I$5-$A39+1)))*$C39))</f>
        <v>0</v>
      </c>
      <c r="AE39" s="186">
        <f ca="1">IF(AE$5-$I$5&lt;$A39-1," ",IF(AE$5-$I$5+1&gt;'Primary Inputs'!$C$17,0,(SUM(OFFSET($I$21,0,AE$5-$I$5-$A39+1)))*$C39))</f>
        <v>0</v>
      </c>
      <c r="AF39" s="186">
        <f ca="1">IF(AF$5-$I$5&lt;$A39-1," ",IF(AF$5-$I$5+1&gt;'Primary Inputs'!$C$17,0,(SUM(OFFSET($I$21,0,AF$5-$I$5-$A39+1)))*$C39))</f>
        <v>0</v>
      </c>
      <c r="AG39" s="186">
        <f ca="1">IF(AG$5-$I$5&lt;$A39-1," ",IF(AG$5-$I$5+1&gt;'Primary Inputs'!$C$17,0,(SUM(OFFSET($I$21,0,AG$5-$I$5-$A39+1)))*$C39))</f>
        <v>0</v>
      </c>
      <c r="AH39" s="186">
        <f ca="1">IF(AH$5-$I$5&lt;$A39-1," ",IF(AH$5-$I$5+1&gt;'Primary Inputs'!$C$17,0,(SUM(OFFSET($I$21,0,AH$5-$I$5-$A39+1)))*$C39))</f>
        <v>0</v>
      </c>
      <c r="AI39" s="186">
        <f ca="1">IF(AI$5-$I$5&lt;$A39-1," ",IF(AI$5-$I$5+1&gt;'Primary Inputs'!$C$17,0,(SUM(OFFSET($I$21,0,AI$5-$I$5-$A39+1)))*$C39))</f>
        <v>0</v>
      </c>
      <c r="AJ39" s="186">
        <f ca="1">IF(AJ$5-$I$5&lt;$A39-1," ",IF(AJ$5-$I$5+1&gt;'Primary Inputs'!$C$17,0,(SUM(OFFSET($I$21,0,AJ$5-$I$5-$A39+1)))*$C39))</f>
        <v>0</v>
      </c>
      <c r="AK39" s="186">
        <f ca="1">IF(AK$5-$I$5&lt;$A39-1," ",IF(AK$5-$I$5+1&gt;'Primary Inputs'!$C$17,0,(SUM(OFFSET($I$21,0,AK$5-$I$5-$A39+1)))*$C39))</f>
        <v>0</v>
      </c>
      <c r="AL39" s="186">
        <f ca="1">IF(AL$5-$I$5&lt;$A39-1," ",IF(AL$5-$I$5+1&gt;'Primary Inputs'!$C$17,0,(SUM(OFFSET($I$21,0,AL$5-$I$5-$A39+1)))*$C39))</f>
        <v>0</v>
      </c>
      <c r="AM39" s="186">
        <f ca="1">IF(AM$5-$I$5&lt;$A39-1," ",IF(AM$5-$I$5+1&gt;'Primary Inputs'!$C$17,0,(SUM(OFFSET($I$21,0,AM$5-$I$5-$A39+1)))*$C39))</f>
        <v>0</v>
      </c>
      <c r="AN39" s="186">
        <f ca="1">IF(AN$5-$I$5&lt;$A39-1," ",IF(AN$5-$I$5+1&gt;'Primary Inputs'!$C$17,0,(SUM(OFFSET($I$21,0,AN$5-$I$5-$A39+1)))*$C39))</f>
        <v>0</v>
      </c>
      <c r="AO39" s="186">
        <f ca="1">IF(AO$5-$I$5&lt;$A39-1," ",IF(AO$5-$I$5+1&gt;'Primary Inputs'!$C$17,0,(SUM(OFFSET($I$21,0,AO$5-$I$5-$A39+1)))*$C39))</f>
        <v>0</v>
      </c>
      <c r="AP39" s="186">
        <f ca="1">IF(AP$5-$I$5&lt;$A39-1," ",IF(AP$5-$I$5+1&gt;'Primary Inputs'!$C$17,0,(SUM(OFFSET($I$21,0,AP$5-$I$5-$A39+1)))*$C39))</f>
        <v>0</v>
      </c>
      <c r="AQ39" s="186">
        <f ca="1">IF(AQ$5-$I$5&lt;$A39-1," ",IF(AQ$5-$I$5+1&gt;'Primary Inputs'!$C$17,0,(SUM(OFFSET($I$21,0,AQ$5-$I$5-$A39+1)))*$C39))</f>
        <v>0</v>
      </c>
      <c r="AR39" s="186">
        <f ca="1">IF(AR$5-$I$5&lt;$A39-1," ",IF(AR$5-$I$5+1&gt;'Primary Inputs'!$C$17,0,(SUM(OFFSET($I$21,0,AR$5-$I$5-$A39+1)))*$C39))</f>
        <v>0</v>
      </c>
      <c r="AS39" s="186">
        <f ca="1">IF(AS$5-$I$5&lt;$A39-1," ",IF(AS$5-$I$5+1&gt;'Primary Inputs'!$C$17,0,(SUM(OFFSET($I$21,0,AS$5-$I$5-$A39+1)))*$C39))</f>
        <v>0</v>
      </c>
      <c r="AT39" s="186">
        <f ca="1">IF(AT$5-$I$5&lt;$A39-1," ",IF(AT$5-$I$5+1&gt;'Primary Inputs'!$C$17,0,(SUM(OFFSET($I$21,0,AT$5-$I$5-$A39+1)))*$C39))</f>
        <v>0</v>
      </c>
      <c r="AU39" s="186">
        <f ca="1">IF(AU$5-$I$5&lt;$A39-1," ",IF(AU$5-$I$5+1&gt;'Primary Inputs'!$C$17,0,(SUM(OFFSET($I$21,0,AU$5-$I$5-$A39+1)))*$C39))</f>
        <v>0</v>
      </c>
      <c r="AV39" s="186">
        <f ca="1">IF(AV$5-$I$5&lt;$A39-1," ",IF(AV$5-$I$5+1&gt;'Primary Inputs'!$C$17,0,(SUM(OFFSET($I$21,0,AV$5-$I$5-$A39+1)))*$C39))</f>
        <v>0</v>
      </c>
      <c r="AW39" s="186">
        <f ca="1">IF(AW$5-$I$5&lt;$A39-1," ",IF(AW$5-$I$5+1&gt;'Primary Inputs'!$C$17,0,(SUM(OFFSET($I$21,0,AW$5-$I$5-$A39+1)))*$C39))</f>
        <v>0</v>
      </c>
      <c r="AX39" s="186">
        <f ca="1">IF(AX$5-$I$5&lt;$A39-1," ",IF(AX$5-$I$5+1&gt;'Primary Inputs'!$C$17,0,(SUM(OFFSET($I$21,0,AX$5-$I$5-$A39+1)))*$C39))</f>
        <v>0</v>
      </c>
      <c r="AY39" s="186">
        <f ca="1">IF(AY$5-$I$5&lt;$A39-1," ",IF(AY$5-$I$5+1&gt;'Primary Inputs'!$C$17,0,(SUM(OFFSET($I$21,0,AY$5-$I$5-$A39+1)))*$C39))</f>
        <v>0</v>
      </c>
      <c r="AZ39" s="186">
        <f ca="1">IF(AZ$5-$I$5&lt;$A39-1," ",IF(AZ$5-$I$5+1&gt;'Primary Inputs'!$C$17,0,(SUM(OFFSET($I$21,0,AZ$5-$I$5-$A39+1)))*$C39))</f>
        <v>0</v>
      </c>
      <c r="BA39" s="186">
        <f ca="1">IF(BA$5-$I$5&lt;$A39-1," ",IF(BA$5-$I$5+1&gt;'Primary Inputs'!$C$17,0,(SUM(OFFSET($I$21,0,BA$5-$I$5-$A39+1)))*$C39))</f>
        <v>0</v>
      </c>
      <c r="BB39" s="186">
        <f ca="1">IF(BB$5-$I$5&lt;$A39-1," ",IF(BB$5-$I$5+1&gt;'Primary Inputs'!$C$17,0,(SUM(OFFSET($I$21,0,BB$5-$I$5-$A39+1)))*$C39))</f>
        <v>0</v>
      </c>
      <c r="BC39" s="186">
        <f ca="1">IF(BC$5-$I$5&lt;$A39-1," ",IF(BC$5-$I$5+1&gt;'Primary Inputs'!$C$17,0,(SUM(OFFSET($I$21,0,BC$5-$I$5-$A39+1)))*$C39))</f>
        <v>0</v>
      </c>
      <c r="BD39" s="186">
        <f ca="1">IF(BD$5-$I$5&lt;$A39-1," ",IF(BD$5-$I$5+1&gt;'Primary Inputs'!$C$17,0,(SUM(OFFSET($I$21,0,BD$5-$I$5-$A39+1)))*$C39))</f>
        <v>0</v>
      </c>
      <c r="BE39" s="186">
        <f ca="1">IF(BE$5-$I$5&lt;$A39-1," ",IF(BE$5-$I$5+1&gt;'Primary Inputs'!$C$17,0,(SUM(OFFSET($I$21,0,BE$5-$I$5-$A39+1)))*$C39))</f>
        <v>0</v>
      </c>
      <c r="BF39" s="186">
        <f ca="1">IF(BF$5-$I$5&lt;$A39-1," ",IF(BF$5-$I$5+1&gt;'Primary Inputs'!$C$17,0,(SUM(OFFSET($I$21,0,BF$5-$I$5-$A39+1)))*$C39))</f>
        <v>0</v>
      </c>
      <c r="BG39" s="134"/>
      <c r="BH39" s="134"/>
      <c r="BI39" s="134"/>
      <c r="BJ39" s="134"/>
      <c r="BK39" s="134"/>
      <c r="BL39" s="134"/>
      <c r="BM39" s="134"/>
      <c r="BN39" s="134"/>
      <c r="BO39" s="134"/>
      <c r="BP39" s="134"/>
      <c r="BQ39" s="134"/>
      <c r="BR39" s="134"/>
      <c r="BS39" s="134"/>
      <c r="BT39" s="134"/>
      <c r="BU39" s="134"/>
      <c r="BV39" s="134"/>
      <c r="BW39" s="134"/>
      <c r="BX39" s="134"/>
      <c r="BY39" s="134"/>
      <c r="BZ39" s="134"/>
      <c r="CA39" s="134"/>
      <c r="CB39" s="134"/>
      <c r="CC39" s="134"/>
      <c r="CD39" s="134"/>
      <c r="CE39" s="134"/>
      <c r="CF39" s="134"/>
      <c r="CG39" s="134"/>
      <c r="CH39" s="134"/>
      <c r="CI39" s="134"/>
      <c r="CJ39" s="134"/>
      <c r="CK39" s="134"/>
      <c r="CL39" s="134"/>
      <c r="CM39" s="134"/>
      <c r="CN39" s="134"/>
      <c r="CO39" s="134"/>
      <c r="CP39" s="134"/>
      <c r="CQ39" s="134"/>
      <c r="CR39" s="134"/>
      <c r="CS39" s="134"/>
      <c r="CT39" s="134"/>
      <c r="CU39" s="134"/>
      <c r="CV39" s="134"/>
      <c r="CW39" s="134"/>
      <c r="CX39" s="134"/>
      <c r="CY39" s="134"/>
      <c r="CZ39" s="134"/>
    </row>
    <row r="40" spans="1:104">
      <c r="A40" s="134">
        <v>15</v>
      </c>
      <c r="B40" s="134" t="s">
        <v>187</v>
      </c>
      <c r="C40" s="134">
        <f ca="1">OFFSET('Primary Inputs'!$E$12,0,$A40-1)</f>
        <v>0</v>
      </c>
      <c r="I40" s="186" t="str">
        <f ca="1">IF(I$5-$I$5&lt;$A40-1," ",IF(I$5-$I$5+1&gt;'Primary Inputs'!$C$17,0,(SUM(OFFSET($I$21,0,I$5-$I$5-$A40+1)))*$C40))</f>
        <v xml:space="preserve"> </v>
      </c>
      <c r="J40" s="186" t="str">
        <f ca="1">IF(J$5-$I$5&lt;$A40-1," ",IF(J$5-$I$5+1&gt;'Primary Inputs'!$C$17,0,(SUM(OFFSET($I$21,0,J$5-$I$5-$A40+1)))*$C40))</f>
        <v xml:space="preserve"> </v>
      </c>
      <c r="K40" s="186" t="str">
        <f ca="1">IF(K$5-$I$5&lt;$A40-1," ",IF(K$5-$I$5+1&gt;'Primary Inputs'!$C$17,0,(SUM(OFFSET($I$21,0,K$5-$I$5-$A40+1)))*$C40))</f>
        <v xml:space="preserve"> </v>
      </c>
      <c r="L40" s="186" t="str">
        <f ca="1">IF(L$5-$I$5&lt;$A40-1," ",IF(L$5-$I$5+1&gt;'Primary Inputs'!$C$17,0,(SUM(OFFSET($I$21,0,L$5-$I$5-$A40+1)))*$C40))</f>
        <v xml:space="preserve"> </v>
      </c>
      <c r="M40" s="186" t="str">
        <f ca="1">IF(M$5-$I$5&lt;$A40-1," ",IF(M$5-$I$5+1&gt;'Primary Inputs'!$C$17,0,(SUM(OFFSET($I$21,0,M$5-$I$5-$A40+1)))*$C40))</f>
        <v xml:space="preserve"> </v>
      </c>
      <c r="N40" s="186" t="str">
        <f ca="1">IF(N$5-$I$5&lt;$A40-1," ",IF(N$5-$I$5+1&gt;'Primary Inputs'!$C$17,0,(SUM(OFFSET($I$21,0,N$5-$I$5-$A40+1)))*$C40))</f>
        <v xml:space="preserve"> </v>
      </c>
      <c r="O40" s="186" t="str">
        <f ca="1">IF(O$5-$I$5&lt;$A40-1," ",IF(O$5-$I$5+1&gt;'Primary Inputs'!$C$17,0,(SUM(OFFSET($I$21,0,O$5-$I$5-$A40+1)))*$C40))</f>
        <v xml:space="preserve"> </v>
      </c>
      <c r="P40" s="186" t="str">
        <f ca="1">IF(P$5-$I$5&lt;$A40-1," ",IF(P$5-$I$5+1&gt;'Primary Inputs'!$C$17,0,(SUM(OFFSET($I$21,0,P$5-$I$5-$A40+1)))*$C40))</f>
        <v xml:space="preserve"> </v>
      </c>
      <c r="Q40" s="186" t="str">
        <f ca="1">IF(Q$5-$I$5&lt;$A40-1," ",IF(Q$5-$I$5+1&gt;'Primary Inputs'!$C$17,0,(SUM(OFFSET($I$21,0,Q$5-$I$5-$A40+1)))*$C40))</f>
        <v xml:space="preserve"> </v>
      </c>
      <c r="R40" s="186" t="str">
        <f ca="1">IF(R$5-$I$5&lt;$A40-1," ",IF(R$5-$I$5+1&gt;'Primary Inputs'!$C$17,0,(SUM(OFFSET($I$21,0,R$5-$I$5-$A40+1)))*$C40))</f>
        <v xml:space="preserve"> </v>
      </c>
      <c r="S40" s="186" t="str">
        <f ca="1">IF(S$5-$I$5&lt;$A40-1," ",IF(S$5-$I$5+1&gt;'Primary Inputs'!$C$17,0,(SUM(OFFSET($I$21,0,S$5-$I$5-$A40+1)))*$C40))</f>
        <v xml:space="preserve"> </v>
      </c>
      <c r="T40" s="186" t="str">
        <f ca="1">IF(T$5-$I$5&lt;$A40-1," ",IF(T$5-$I$5+1&gt;'Primary Inputs'!$C$17,0,(SUM(OFFSET($I$21,0,T$5-$I$5-$A40+1)))*$C40))</f>
        <v xml:space="preserve"> </v>
      </c>
      <c r="U40" s="186" t="str">
        <f ca="1">IF(U$5-$I$5&lt;$A40-1," ",IF(U$5-$I$5+1&gt;'Primary Inputs'!$C$17,0,(SUM(OFFSET($I$21,0,U$5-$I$5-$A40+1)))*$C40))</f>
        <v xml:space="preserve"> </v>
      </c>
      <c r="V40" s="186" t="str">
        <f ca="1">IF(V$5-$I$5&lt;$A40-1," ",IF(V$5-$I$5+1&gt;'Primary Inputs'!$C$17,0,(SUM(OFFSET($I$21,0,V$5-$I$5-$A40+1)))*$C40))</f>
        <v xml:space="preserve"> </v>
      </c>
      <c r="W40" s="186">
        <f ca="1">IF(W$5-$I$5&lt;$A40-1," ",IF(W$5-$I$5+1&gt;'Primary Inputs'!$C$17,0,(SUM(OFFSET($I$21,0,W$5-$I$5-$A40+1)))*$C40))</f>
        <v>0</v>
      </c>
      <c r="X40" s="186">
        <f ca="1">IF(X$5-$I$5&lt;$A40-1," ",IF(X$5-$I$5+1&gt;'Primary Inputs'!$C$17,0,(SUM(OFFSET($I$21,0,X$5-$I$5-$A40+1)))*$C40))</f>
        <v>0</v>
      </c>
      <c r="Y40" s="186">
        <f ca="1">IF(Y$5-$I$5&lt;$A40-1," ",IF(Y$5-$I$5+1&gt;'Primary Inputs'!$C$17,0,(SUM(OFFSET($I$21,0,Y$5-$I$5-$A40+1)))*$C40))</f>
        <v>0</v>
      </c>
      <c r="Z40" s="186">
        <f ca="1">IF(Z$5-$I$5&lt;$A40-1," ",IF(Z$5-$I$5+1&gt;'Primary Inputs'!$C$17,0,(SUM(OFFSET($I$21,0,Z$5-$I$5-$A40+1)))*$C40))</f>
        <v>0</v>
      </c>
      <c r="AA40" s="186">
        <f ca="1">IF(AA$5-$I$5&lt;$A40-1," ",IF(AA$5-$I$5+1&gt;'Primary Inputs'!$C$17,0,(SUM(OFFSET($I$21,0,AA$5-$I$5-$A40+1)))*$C40))</f>
        <v>0</v>
      </c>
      <c r="AB40" s="186">
        <f ca="1">IF(AB$5-$I$5&lt;$A40-1," ",IF(AB$5-$I$5+1&gt;'Primary Inputs'!$C$17,0,(SUM(OFFSET($I$21,0,AB$5-$I$5-$A40+1)))*$C40))</f>
        <v>0</v>
      </c>
      <c r="AC40" s="186">
        <f ca="1">IF(AC$5-$I$5&lt;$A40-1," ",IF(AC$5-$I$5+1&gt;'Primary Inputs'!$C$17,0,(SUM(OFFSET($I$21,0,AC$5-$I$5-$A40+1)))*$C40))</f>
        <v>0</v>
      </c>
      <c r="AD40" s="186">
        <f ca="1">IF(AD$5-$I$5&lt;$A40-1," ",IF(AD$5-$I$5+1&gt;'Primary Inputs'!$C$17,0,(SUM(OFFSET($I$21,0,AD$5-$I$5-$A40+1)))*$C40))</f>
        <v>0</v>
      </c>
      <c r="AE40" s="186">
        <f ca="1">IF(AE$5-$I$5&lt;$A40-1," ",IF(AE$5-$I$5+1&gt;'Primary Inputs'!$C$17,0,(SUM(OFFSET($I$21,0,AE$5-$I$5-$A40+1)))*$C40))</f>
        <v>0</v>
      </c>
      <c r="AF40" s="186">
        <f ca="1">IF(AF$5-$I$5&lt;$A40-1," ",IF(AF$5-$I$5+1&gt;'Primary Inputs'!$C$17,0,(SUM(OFFSET($I$21,0,AF$5-$I$5-$A40+1)))*$C40))</f>
        <v>0</v>
      </c>
      <c r="AG40" s="186">
        <f ca="1">IF(AG$5-$I$5&lt;$A40-1," ",IF(AG$5-$I$5+1&gt;'Primary Inputs'!$C$17,0,(SUM(OFFSET($I$21,0,AG$5-$I$5-$A40+1)))*$C40))</f>
        <v>0</v>
      </c>
      <c r="AH40" s="186">
        <f ca="1">IF(AH$5-$I$5&lt;$A40-1," ",IF(AH$5-$I$5+1&gt;'Primary Inputs'!$C$17,0,(SUM(OFFSET($I$21,0,AH$5-$I$5-$A40+1)))*$C40))</f>
        <v>0</v>
      </c>
      <c r="AI40" s="186">
        <f ca="1">IF(AI$5-$I$5&lt;$A40-1," ",IF(AI$5-$I$5+1&gt;'Primary Inputs'!$C$17,0,(SUM(OFFSET($I$21,0,AI$5-$I$5-$A40+1)))*$C40))</f>
        <v>0</v>
      </c>
      <c r="AJ40" s="186">
        <f ca="1">IF(AJ$5-$I$5&lt;$A40-1," ",IF(AJ$5-$I$5+1&gt;'Primary Inputs'!$C$17,0,(SUM(OFFSET($I$21,0,AJ$5-$I$5-$A40+1)))*$C40))</f>
        <v>0</v>
      </c>
      <c r="AK40" s="186">
        <f ca="1">IF(AK$5-$I$5&lt;$A40-1," ",IF(AK$5-$I$5+1&gt;'Primary Inputs'!$C$17,0,(SUM(OFFSET($I$21,0,AK$5-$I$5-$A40+1)))*$C40))</f>
        <v>0</v>
      </c>
      <c r="AL40" s="186">
        <f ca="1">IF(AL$5-$I$5&lt;$A40-1," ",IF(AL$5-$I$5+1&gt;'Primary Inputs'!$C$17,0,(SUM(OFFSET($I$21,0,AL$5-$I$5-$A40+1)))*$C40))</f>
        <v>0</v>
      </c>
      <c r="AM40" s="186">
        <f ca="1">IF(AM$5-$I$5&lt;$A40-1," ",IF(AM$5-$I$5+1&gt;'Primary Inputs'!$C$17,0,(SUM(OFFSET($I$21,0,AM$5-$I$5-$A40+1)))*$C40))</f>
        <v>0</v>
      </c>
      <c r="AN40" s="186">
        <f ca="1">IF(AN$5-$I$5&lt;$A40-1," ",IF(AN$5-$I$5+1&gt;'Primary Inputs'!$C$17,0,(SUM(OFFSET($I$21,0,AN$5-$I$5-$A40+1)))*$C40))</f>
        <v>0</v>
      </c>
      <c r="AO40" s="186">
        <f ca="1">IF(AO$5-$I$5&lt;$A40-1," ",IF(AO$5-$I$5+1&gt;'Primary Inputs'!$C$17,0,(SUM(OFFSET($I$21,0,AO$5-$I$5-$A40+1)))*$C40))</f>
        <v>0</v>
      </c>
      <c r="AP40" s="186">
        <f ca="1">IF(AP$5-$I$5&lt;$A40-1," ",IF(AP$5-$I$5+1&gt;'Primary Inputs'!$C$17,0,(SUM(OFFSET($I$21,0,AP$5-$I$5-$A40+1)))*$C40))</f>
        <v>0</v>
      </c>
      <c r="AQ40" s="186">
        <f ca="1">IF(AQ$5-$I$5&lt;$A40-1," ",IF(AQ$5-$I$5+1&gt;'Primary Inputs'!$C$17,0,(SUM(OFFSET($I$21,0,AQ$5-$I$5-$A40+1)))*$C40))</f>
        <v>0</v>
      </c>
      <c r="AR40" s="186">
        <f ca="1">IF(AR$5-$I$5&lt;$A40-1," ",IF(AR$5-$I$5+1&gt;'Primary Inputs'!$C$17,0,(SUM(OFFSET($I$21,0,AR$5-$I$5-$A40+1)))*$C40))</f>
        <v>0</v>
      </c>
      <c r="AS40" s="186">
        <f ca="1">IF(AS$5-$I$5&lt;$A40-1," ",IF(AS$5-$I$5+1&gt;'Primary Inputs'!$C$17,0,(SUM(OFFSET($I$21,0,AS$5-$I$5-$A40+1)))*$C40))</f>
        <v>0</v>
      </c>
      <c r="AT40" s="186">
        <f ca="1">IF(AT$5-$I$5&lt;$A40-1," ",IF(AT$5-$I$5+1&gt;'Primary Inputs'!$C$17,0,(SUM(OFFSET($I$21,0,AT$5-$I$5-$A40+1)))*$C40))</f>
        <v>0</v>
      </c>
      <c r="AU40" s="186">
        <f ca="1">IF(AU$5-$I$5&lt;$A40-1," ",IF(AU$5-$I$5+1&gt;'Primary Inputs'!$C$17,0,(SUM(OFFSET($I$21,0,AU$5-$I$5-$A40+1)))*$C40))</f>
        <v>0</v>
      </c>
      <c r="AV40" s="186">
        <f ca="1">IF(AV$5-$I$5&lt;$A40-1," ",IF(AV$5-$I$5+1&gt;'Primary Inputs'!$C$17,0,(SUM(OFFSET($I$21,0,AV$5-$I$5-$A40+1)))*$C40))</f>
        <v>0</v>
      </c>
      <c r="AW40" s="186">
        <f ca="1">IF(AW$5-$I$5&lt;$A40-1," ",IF(AW$5-$I$5+1&gt;'Primary Inputs'!$C$17,0,(SUM(OFFSET($I$21,0,AW$5-$I$5-$A40+1)))*$C40))</f>
        <v>0</v>
      </c>
      <c r="AX40" s="186">
        <f ca="1">IF(AX$5-$I$5&lt;$A40-1," ",IF(AX$5-$I$5+1&gt;'Primary Inputs'!$C$17,0,(SUM(OFFSET($I$21,0,AX$5-$I$5-$A40+1)))*$C40))</f>
        <v>0</v>
      </c>
      <c r="AY40" s="186">
        <f ca="1">IF(AY$5-$I$5&lt;$A40-1," ",IF(AY$5-$I$5+1&gt;'Primary Inputs'!$C$17,0,(SUM(OFFSET($I$21,0,AY$5-$I$5-$A40+1)))*$C40))</f>
        <v>0</v>
      </c>
      <c r="AZ40" s="186">
        <f ca="1">IF(AZ$5-$I$5&lt;$A40-1," ",IF(AZ$5-$I$5+1&gt;'Primary Inputs'!$C$17,0,(SUM(OFFSET($I$21,0,AZ$5-$I$5-$A40+1)))*$C40))</f>
        <v>0</v>
      </c>
      <c r="BA40" s="186">
        <f ca="1">IF(BA$5-$I$5&lt;$A40-1," ",IF(BA$5-$I$5+1&gt;'Primary Inputs'!$C$17,0,(SUM(OFFSET($I$21,0,BA$5-$I$5-$A40+1)))*$C40))</f>
        <v>0</v>
      </c>
      <c r="BB40" s="186">
        <f ca="1">IF(BB$5-$I$5&lt;$A40-1," ",IF(BB$5-$I$5+1&gt;'Primary Inputs'!$C$17,0,(SUM(OFFSET($I$21,0,BB$5-$I$5-$A40+1)))*$C40))</f>
        <v>0</v>
      </c>
      <c r="BC40" s="186">
        <f ca="1">IF(BC$5-$I$5&lt;$A40-1," ",IF(BC$5-$I$5+1&gt;'Primary Inputs'!$C$17,0,(SUM(OFFSET($I$21,0,BC$5-$I$5-$A40+1)))*$C40))</f>
        <v>0</v>
      </c>
      <c r="BD40" s="186">
        <f ca="1">IF(BD$5-$I$5&lt;$A40-1," ",IF(BD$5-$I$5+1&gt;'Primary Inputs'!$C$17,0,(SUM(OFFSET($I$21,0,BD$5-$I$5-$A40+1)))*$C40))</f>
        <v>0</v>
      </c>
      <c r="BE40" s="186">
        <f ca="1">IF(BE$5-$I$5&lt;$A40-1," ",IF(BE$5-$I$5+1&gt;'Primary Inputs'!$C$17,0,(SUM(OFFSET($I$21,0,BE$5-$I$5-$A40+1)))*$C40))</f>
        <v>0</v>
      </c>
      <c r="BF40" s="186">
        <f ca="1">IF(BF$5-$I$5&lt;$A40-1," ",IF(BF$5-$I$5+1&gt;'Primary Inputs'!$C$17,0,(SUM(OFFSET($I$21,0,BF$5-$I$5-$A40+1)))*$C40))</f>
        <v>0</v>
      </c>
      <c r="BG40" s="134"/>
      <c r="BH40" s="134"/>
      <c r="BI40" s="134"/>
      <c r="BJ40" s="134"/>
      <c r="BK40" s="134"/>
      <c r="BL40" s="134"/>
      <c r="BM40" s="134"/>
      <c r="BN40" s="134"/>
      <c r="BO40" s="134"/>
      <c r="BP40" s="134"/>
      <c r="BQ40" s="134"/>
      <c r="BR40" s="134"/>
      <c r="BS40" s="134"/>
      <c r="BT40" s="134"/>
      <c r="BU40" s="134"/>
      <c r="BV40" s="134"/>
      <c r="BW40" s="134"/>
      <c r="BX40" s="134"/>
      <c r="BY40" s="134"/>
      <c r="BZ40" s="134"/>
      <c r="CA40" s="134"/>
      <c r="CB40" s="134"/>
      <c r="CC40" s="134"/>
      <c r="CD40" s="134"/>
      <c r="CE40" s="134"/>
      <c r="CF40" s="134"/>
      <c r="CG40" s="134"/>
      <c r="CH40" s="134"/>
      <c r="CI40" s="134"/>
      <c r="CJ40" s="134"/>
      <c r="CK40" s="134"/>
      <c r="CL40" s="134"/>
      <c r="CM40" s="134"/>
      <c r="CN40" s="134"/>
      <c r="CO40" s="134"/>
      <c r="CP40" s="134"/>
      <c r="CQ40" s="134"/>
      <c r="CR40" s="134"/>
      <c r="CS40" s="134"/>
      <c r="CT40" s="134"/>
      <c r="CU40" s="134"/>
      <c r="CV40" s="134"/>
      <c r="CW40" s="134"/>
      <c r="CX40" s="134"/>
      <c r="CY40" s="134"/>
      <c r="CZ40" s="134"/>
    </row>
    <row r="41" spans="1:104">
      <c r="A41" s="134">
        <v>16</v>
      </c>
      <c r="B41" s="134" t="s">
        <v>188</v>
      </c>
      <c r="C41" s="134">
        <f ca="1">OFFSET('Primary Inputs'!$E$12,0,$A41-1)</f>
        <v>0</v>
      </c>
      <c r="I41" s="186" t="str">
        <f ca="1">IF(I$5-$I$5&lt;$A41-1," ",IF(I$5-$I$5+1&gt;'Primary Inputs'!$C$17,0,(SUM(OFFSET($I$21,0,I$5-$I$5-$A41+1)))*$C41))</f>
        <v xml:space="preserve"> </v>
      </c>
      <c r="J41" s="186" t="str">
        <f ca="1">IF(J$5-$I$5&lt;$A41-1," ",IF(J$5-$I$5+1&gt;'Primary Inputs'!$C$17,0,(SUM(OFFSET($I$21,0,J$5-$I$5-$A41+1)))*$C41))</f>
        <v xml:space="preserve"> </v>
      </c>
      <c r="K41" s="186" t="str">
        <f ca="1">IF(K$5-$I$5&lt;$A41-1," ",IF(K$5-$I$5+1&gt;'Primary Inputs'!$C$17,0,(SUM(OFFSET($I$21,0,K$5-$I$5-$A41+1)))*$C41))</f>
        <v xml:space="preserve"> </v>
      </c>
      <c r="L41" s="186" t="str">
        <f ca="1">IF(L$5-$I$5&lt;$A41-1," ",IF(L$5-$I$5+1&gt;'Primary Inputs'!$C$17,0,(SUM(OFFSET($I$21,0,L$5-$I$5-$A41+1)))*$C41))</f>
        <v xml:space="preserve"> </v>
      </c>
      <c r="M41" s="186" t="str">
        <f ca="1">IF(M$5-$I$5&lt;$A41-1," ",IF(M$5-$I$5+1&gt;'Primary Inputs'!$C$17,0,(SUM(OFFSET($I$21,0,M$5-$I$5-$A41+1)))*$C41))</f>
        <v xml:space="preserve"> </v>
      </c>
      <c r="N41" s="186" t="str">
        <f ca="1">IF(N$5-$I$5&lt;$A41-1," ",IF(N$5-$I$5+1&gt;'Primary Inputs'!$C$17,0,(SUM(OFFSET($I$21,0,N$5-$I$5-$A41+1)))*$C41))</f>
        <v xml:space="preserve"> </v>
      </c>
      <c r="O41" s="186" t="str">
        <f ca="1">IF(O$5-$I$5&lt;$A41-1," ",IF(O$5-$I$5+1&gt;'Primary Inputs'!$C$17,0,(SUM(OFFSET($I$21,0,O$5-$I$5-$A41+1)))*$C41))</f>
        <v xml:space="preserve"> </v>
      </c>
      <c r="P41" s="186" t="str">
        <f ca="1">IF(P$5-$I$5&lt;$A41-1," ",IF(P$5-$I$5+1&gt;'Primary Inputs'!$C$17,0,(SUM(OFFSET($I$21,0,P$5-$I$5-$A41+1)))*$C41))</f>
        <v xml:space="preserve"> </v>
      </c>
      <c r="Q41" s="186" t="str">
        <f ca="1">IF(Q$5-$I$5&lt;$A41-1," ",IF(Q$5-$I$5+1&gt;'Primary Inputs'!$C$17,0,(SUM(OFFSET($I$21,0,Q$5-$I$5-$A41+1)))*$C41))</f>
        <v xml:space="preserve"> </v>
      </c>
      <c r="R41" s="186" t="str">
        <f ca="1">IF(R$5-$I$5&lt;$A41-1," ",IF(R$5-$I$5+1&gt;'Primary Inputs'!$C$17,0,(SUM(OFFSET($I$21,0,R$5-$I$5-$A41+1)))*$C41))</f>
        <v xml:space="preserve"> </v>
      </c>
      <c r="S41" s="186" t="str">
        <f ca="1">IF(S$5-$I$5&lt;$A41-1," ",IF(S$5-$I$5+1&gt;'Primary Inputs'!$C$17,0,(SUM(OFFSET($I$21,0,S$5-$I$5-$A41+1)))*$C41))</f>
        <v xml:space="preserve"> </v>
      </c>
      <c r="T41" s="186" t="str">
        <f ca="1">IF(T$5-$I$5&lt;$A41-1," ",IF(T$5-$I$5+1&gt;'Primary Inputs'!$C$17,0,(SUM(OFFSET($I$21,0,T$5-$I$5-$A41+1)))*$C41))</f>
        <v xml:space="preserve"> </v>
      </c>
      <c r="U41" s="186" t="str">
        <f ca="1">IF(U$5-$I$5&lt;$A41-1," ",IF(U$5-$I$5+1&gt;'Primary Inputs'!$C$17,0,(SUM(OFFSET($I$21,0,U$5-$I$5-$A41+1)))*$C41))</f>
        <v xml:space="preserve"> </v>
      </c>
      <c r="V41" s="186" t="str">
        <f ca="1">IF(V$5-$I$5&lt;$A41-1," ",IF(V$5-$I$5+1&gt;'Primary Inputs'!$C$17,0,(SUM(OFFSET($I$21,0,V$5-$I$5-$A41+1)))*$C41))</f>
        <v xml:space="preserve"> </v>
      </c>
      <c r="W41" s="186" t="str">
        <f ca="1">IF(W$5-$I$5&lt;$A41-1," ",IF(W$5-$I$5+1&gt;'Primary Inputs'!$C$17,0,(SUM(OFFSET($I$21,0,W$5-$I$5-$A41+1)))*$C41))</f>
        <v xml:space="preserve"> </v>
      </c>
      <c r="X41" s="186">
        <f ca="1">IF(X$5-$I$5&lt;$A41-1," ",IF(X$5-$I$5+1&gt;'Primary Inputs'!$C$17,0,(SUM(OFFSET($I$21,0,X$5-$I$5-$A41+1)))*$C41))</f>
        <v>0</v>
      </c>
      <c r="Y41" s="186">
        <f ca="1">IF(Y$5-$I$5&lt;$A41-1," ",IF(Y$5-$I$5+1&gt;'Primary Inputs'!$C$17,0,(SUM(OFFSET($I$21,0,Y$5-$I$5-$A41+1)))*$C41))</f>
        <v>0</v>
      </c>
      <c r="Z41" s="186">
        <f ca="1">IF(Z$5-$I$5&lt;$A41-1," ",IF(Z$5-$I$5+1&gt;'Primary Inputs'!$C$17,0,(SUM(OFFSET($I$21,0,Z$5-$I$5-$A41+1)))*$C41))</f>
        <v>0</v>
      </c>
      <c r="AA41" s="186">
        <f ca="1">IF(AA$5-$I$5&lt;$A41-1," ",IF(AA$5-$I$5+1&gt;'Primary Inputs'!$C$17,0,(SUM(OFFSET($I$21,0,AA$5-$I$5-$A41+1)))*$C41))</f>
        <v>0</v>
      </c>
      <c r="AB41" s="186">
        <f ca="1">IF(AB$5-$I$5&lt;$A41-1," ",IF(AB$5-$I$5+1&gt;'Primary Inputs'!$C$17,0,(SUM(OFFSET($I$21,0,AB$5-$I$5-$A41+1)))*$C41))</f>
        <v>0</v>
      </c>
      <c r="AC41" s="186">
        <f ca="1">IF(AC$5-$I$5&lt;$A41-1," ",IF(AC$5-$I$5+1&gt;'Primary Inputs'!$C$17,0,(SUM(OFFSET($I$21,0,AC$5-$I$5-$A41+1)))*$C41))</f>
        <v>0</v>
      </c>
      <c r="AD41" s="186">
        <f ca="1">IF(AD$5-$I$5&lt;$A41-1," ",IF(AD$5-$I$5+1&gt;'Primary Inputs'!$C$17,0,(SUM(OFFSET($I$21,0,AD$5-$I$5-$A41+1)))*$C41))</f>
        <v>0</v>
      </c>
      <c r="AE41" s="186">
        <f ca="1">IF(AE$5-$I$5&lt;$A41-1," ",IF(AE$5-$I$5+1&gt;'Primary Inputs'!$C$17,0,(SUM(OFFSET($I$21,0,AE$5-$I$5-$A41+1)))*$C41))</f>
        <v>0</v>
      </c>
      <c r="AF41" s="186">
        <f ca="1">IF(AF$5-$I$5&lt;$A41-1," ",IF(AF$5-$I$5+1&gt;'Primary Inputs'!$C$17,0,(SUM(OFFSET($I$21,0,AF$5-$I$5-$A41+1)))*$C41))</f>
        <v>0</v>
      </c>
      <c r="AG41" s="186">
        <f ca="1">IF(AG$5-$I$5&lt;$A41-1," ",IF(AG$5-$I$5+1&gt;'Primary Inputs'!$C$17,0,(SUM(OFFSET($I$21,0,AG$5-$I$5-$A41+1)))*$C41))</f>
        <v>0</v>
      </c>
      <c r="AH41" s="186">
        <f ca="1">IF(AH$5-$I$5&lt;$A41-1," ",IF(AH$5-$I$5+1&gt;'Primary Inputs'!$C$17,0,(SUM(OFFSET($I$21,0,AH$5-$I$5-$A41+1)))*$C41))</f>
        <v>0</v>
      </c>
      <c r="AI41" s="186">
        <f ca="1">IF(AI$5-$I$5&lt;$A41-1," ",IF(AI$5-$I$5+1&gt;'Primary Inputs'!$C$17,0,(SUM(OFFSET($I$21,0,AI$5-$I$5-$A41+1)))*$C41))</f>
        <v>0</v>
      </c>
      <c r="AJ41" s="186">
        <f ca="1">IF(AJ$5-$I$5&lt;$A41-1," ",IF(AJ$5-$I$5+1&gt;'Primary Inputs'!$C$17,0,(SUM(OFFSET($I$21,0,AJ$5-$I$5-$A41+1)))*$C41))</f>
        <v>0</v>
      </c>
      <c r="AK41" s="186">
        <f ca="1">IF(AK$5-$I$5&lt;$A41-1," ",IF(AK$5-$I$5+1&gt;'Primary Inputs'!$C$17,0,(SUM(OFFSET($I$21,0,AK$5-$I$5-$A41+1)))*$C41))</f>
        <v>0</v>
      </c>
      <c r="AL41" s="186">
        <f ca="1">IF(AL$5-$I$5&lt;$A41-1," ",IF(AL$5-$I$5+1&gt;'Primary Inputs'!$C$17,0,(SUM(OFFSET($I$21,0,AL$5-$I$5-$A41+1)))*$C41))</f>
        <v>0</v>
      </c>
      <c r="AM41" s="186">
        <f ca="1">IF(AM$5-$I$5&lt;$A41-1," ",IF(AM$5-$I$5+1&gt;'Primary Inputs'!$C$17,0,(SUM(OFFSET($I$21,0,AM$5-$I$5-$A41+1)))*$C41))</f>
        <v>0</v>
      </c>
      <c r="AN41" s="186">
        <f ca="1">IF(AN$5-$I$5&lt;$A41-1," ",IF(AN$5-$I$5+1&gt;'Primary Inputs'!$C$17,0,(SUM(OFFSET($I$21,0,AN$5-$I$5-$A41+1)))*$C41))</f>
        <v>0</v>
      </c>
      <c r="AO41" s="186">
        <f ca="1">IF(AO$5-$I$5&lt;$A41-1," ",IF(AO$5-$I$5+1&gt;'Primary Inputs'!$C$17,0,(SUM(OFFSET($I$21,0,AO$5-$I$5-$A41+1)))*$C41))</f>
        <v>0</v>
      </c>
      <c r="AP41" s="186">
        <f ca="1">IF(AP$5-$I$5&lt;$A41-1," ",IF(AP$5-$I$5+1&gt;'Primary Inputs'!$C$17,0,(SUM(OFFSET($I$21,0,AP$5-$I$5-$A41+1)))*$C41))</f>
        <v>0</v>
      </c>
      <c r="AQ41" s="186">
        <f ca="1">IF(AQ$5-$I$5&lt;$A41-1," ",IF(AQ$5-$I$5+1&gt;'Primary Inputs'!$C$17,0,(SUM(OFFSET($I$21,0,AQ$5-$I$5-$A41+1)))*$C41))</f>
        <v>0</v>
      </c>
      <c r="AR41" s="186">
        <f ca="1">IF(AR$5-$I$5&lt;$A41-1," ",IF(AR$5-$I$5+1&gt;'Primary Inputs'!$C$17,0,(SUM(OFFSET($I$21,0,AR$5-$I$5-$A41+1)))*$C41))</f>
        <v>0</v>
      </c>
      <c r="AS41" s="186">
        <f ca="1">IF(AS$5-$I$5&lt;$A41-1," ",IF(AS$5-$I$5+1&gt;'Primary Inputs'!$C$17,0,(SUM(OFFSET($I$21,0,AS$5-$I$5-$A41+1)))*$C41))</f>
        <v>0</v>
      </c>
      <c r="AT41" s="186">
        <f ca="1">IF(AT$5-$I$5&lt;$A41-1," ",IF(AT$5-$I$5+1&gt;'Primary Inputs'!$C$17,0,(SUM(OFFSET($I$21,0,AT$5-$I$5-$A41+1)))*$C41))</f>
        <v>0</v>
      </c>
      <c r="AU41" s="186">
        <f ca="1">IF(AU$5-$I$5&lt;$A41-1," ",IF(AU$5-$I$5+1&gt;'Primary Inputs'!$C$17,0,(SUM(OFFSET($I$21,0,AU$5-$I$5-$A41+1)))*$C41))</f>
        <v>0</v>
      </c>
      <c r="AV41" s="186">
        <f ca="1">IF(AV$5-$I$5&lt;$A41-1," ",IF(AV$5-$I$5+1&gt;'Primary Inputs'!$C$17,0,(SUM(OFFSET($I$21,0,AV$5-$I$5-$A41+1)))*$C41))</f>
        <v>0</v>
      </c>
      <c r="AW41" s="186">
        <f ca="1">IF(AW$5-$I$5&lt;$A41-1," ",IF(AW$5-$I$5+1&gt;'Primary Inputs'!$C$17,0,(SUM(OFFSET($I$21,0,AW$5-$I$5-$A41+1)))*$C41))</f>
        <v>0</v>
      </c>
      <c r="AX41" s="186">
        <f ca="1">IF(AX$5-$I$5&lt;$A41-1," ",IF(AX$5-$I$5+1&gt;'Primary Inputs'!$C$17,0,(SUM(OFFSET($I$21,0,AX$5-$I$5-$A41+1)))*$C41))</f>
        <v>0</v>
      </c>
      <c r="AY41" s="186">
        <f ca="1">IF(AY$5-$I$5&lt;$A41-1," ",IF(AY$5-$I$5+1&gt;'Primary Inputs'!$C$17,0,(SUM(OFFSET($I$21,0,AY$5-$I$5-$A41+1)))*$C41))</f>
        <v>0</v>
      </c>
      <c r="AZ41" s="186">
        <f ca="1">IF(AZ$5-$I$5&lt;$A41-1," ",IF(AZ$5-$I$5+1&gt;'Primary Inputs'!$C$17,0,(SUM(OFFSET($I$21,0,AZ$5-$I$5-$A41+1)))*$C41))</f>
        <v>0</v>
      </c>
      <c r="BA41" s="186">
        <f ca="1">IF(BA$5-$I$5&lt;$A41-1," ",IF(BA$5-$I$5+1&gt;'Primary Inputs'!$C$17,0,(SUM(OFFSET($I$21,0,BA$5-$I$5-$A41+1)))*$C41))</f>
        <v>0</v>
      </c>
      <c r="BB41" s="186">
        <f ca="1">IF(BB$5-$I$5&lt;$A41-1," ",IF(BB$5-$I$5+1&gt;'Primary Inputs'!$C$17,0,(SUM(OFFSET($I$21,0,BB$5-$I$5-$A41+1)))*$C41))</f>
        <v>0</v>
      </c>
      <c r="BC41" s="186">
        <f ca="1">IF(BC$5-$I$5&lt;$A41-1," ",IF(BC$5-$I$5+1&gt;'Primary Inputs'!$C$17,0,(SUM(OFFSET($I$21,0,BC$5-$I$5-$A41+1)))*$C41))</f>
        <v>0</v>
      </c>
      <c r="BD41" s="186">
        <f ca="1">IF(BD$5-$I$5&lt;$A41-1," ",IF(BD$5-$I$5+1&gt;'Primary Inputs'!$C$17,0,(SUM(OFFSET($I$21,0,BD$5-$I$5-$A41+1)))*$C41))</f>
        <v>0</v>
      </c>
      <c r="BE41" s="186">
        <f ca="1">IF(BE$5-$I$5&lt;$A41-1," ",IF(BE$5-$I$5+1&gt;'Primary Inputs'!$C$17,0,(SUM(OFFSET($I$21,0,BE$5-$I$5-$A41+1)))*$C41))</f>
        <v>0</v>
      </c>
      <c r="BF41" s="186">
        <f ca="1">IF(BF$5-$I$5&lt;$A41-1," ",IF(BF$5-$I$5+1&gt;'Primary Inputs'!$C$17,0,(SUM(OFFSET($I$21,0,BF$5-$I$5-$A41+1)))*$C41))</f>
        <v>0</v>
      </c>
      <c r="BG41" s="134"/>
      <c r="BH41" s="134"/>
      <c r="BI41" s="134"/>
      <c r="BJ41" s="134"/>
      <c r="BK41" s="134"/>
      <c r="BL41" s="134"/>
      <c r="BM41" s="134"/>
      <c r="BN41" s="134"/>
      <c r="BO41" s="134"/>
      <c r="BP41" s="134"/>
      <c r="BQ41" s="134"/>
      <c r="BR41" s="134"/>
      <c r="BS41" s="134"/>
      <c r="BT41" s="134"/>
      <c r="BU41" s="134"/>
      <c r="BV41" s="134"/>
      <c r="BW41" s="134"/>
      <c r="BX41" s="134"/>
      <c r="BY41" s="134"/>
      <c r="BZ41" s="134"/>
      <c r="CA41" s="134"/>
      <c r="CB41" s="134"/>
      <c r="CC41" s="134"/>
      <c r="CD41" s="134"/>
      <c r="CE41" s="134"/>
      <c r="CF41" s="134"/>
      <c r="CG41" s="134"/>
      <c r="CH41" s="134"/>
      <c r="CI41" s="134"/>
      <c r="CJ41" s="134"/>
      <c r="CK41" s="134"/>
      <c r="CL41" s="134"/>
      <c r="CM41" s="134"/>
      <c r="CN41" s="134"/>
      <c r="CO41" s="134"/>
      <c r="CP41" s="134"/>
      <c r="CQ41" s="134"/>
      <c r="CR41" s="134"/>
      <c r="CS41" s="134"/>
      <c r="CT41" s="134"/>
      <c r="CU41" s="134"/>
      <c r="CV41" s="134"/>
      <c r="CW41" s="134"/>
      <c r="CX41" s="134"/>
      <c r="CY41" s="134"/>
      <c r="CZ41" s="134"/>
    </row>
    <row r="42" spans="1:104">
      <c r="A42" s="134">
        <v>17</v>
      </c>
      <c r="B42" s="134" t="s">
        <v>189</v>
      </c>
      <c r="C42" s="134">
        <f ca="1">OFFSET('Primary Inputs'!$E$12,0,$A42-1)</f>
        <v>0</v>
      </c>
      <c r="I42" s="186" t="str">
        <f ca="1">IF(I$5-$I$5&lt;$A42-1," ",IF(I$5-$I$5+1&gt;'Primary Inputs'!$C$17,0,(SUM(OFFSET($I$21,0,I$5-$I$5-$A42+1)))*$C42))</f>
        <v xml:space="preserve"> </v>
      </c>
      <c r="J42" s="186" t="str">
        <f ca="1">IF(J$5-$I$5&lt;$A42-1," ",IF(J$5-$I$5+1&gt;'Primary Inputs'!$C$17,0,(SUM(OFFSET($I$21,0,J$5-$I$5-$A42+1)))*$C42))</f>
        <v xml:space="preserve"> </v>
      </c>
      <c r="K42" s="186" t="str">
        <f ca="1">IF(K$5-$I$5&lt;$A42-1," ",IF(K$5-$I$5+1&gt;'Primary Inputs'!$C$17,0,(SUM(OFFSET($I$21,0,K$5-$I$5-$A42+1)))*$C42))</f>
        <v xml:space="preserve"> </v>
      </c>
      <c r="L42" s="186" t="str">
        <f ca="1">IF(L$5-$I$5&lt;$A42-1," ",IF(L$5-$I$5+1&gt;'Primary Inputs'!$C$17,0,(SUM(OFFSET($I$21,0,L$5-$I$5-$A42+1)))*$C42))</f>
        <v xml:space="preserve"> </v>
      </c>
      <c r="M42" s="186" t="str">
        <f ca="1">IF(M$5-$I$5&lt;$A42-1," ",IF(M$5-$I$5+1&gt;'Primary Inputs'!$C$17,0,(SUM(OFFSET($I$21,0,M$5-$I$5-$A42+1)))*$C42))</f>
        <v xml:space="preserve"> </v>
      </c>
      <c r="N42" s="186" t="str">
        <f ca="1">IF(N$5-$I$5&lt;$A42-1," ",IF(N$5-$I$5+1&gt;'Primary Inputs'!$C$17,0,(SUM(OFFSET($I$21,0,N$5-$I$5-$A42+1)))*$C42))</f>
        <v xml:space="preserve"> </v>
      </c>
      <c r="O42" s="186" t="str">
        <f ca="1">IF(O$5-$I$5&lt;$A42-1," ",IF(O$5-$I$5+1&gt;'Primary Inputs'!$C$17,0,(SUM(OFFSET($I$21,0,O$5-$I$5-$A42+1)))*$C42))</f>
        <v xml:space="preserve"> </v>
      </c>
      <c r="P42" s="186" t="str">
        <f ca="1">IF(P$5-$I$5&lt;$A42-1," ",IF(P$5-$I$5+1&gt;'Primary Inputs'!$C$17,0,(SUM(OFFSET($I$21,0,P$5-$I$5-$A42+1)))*$C42))</f>
        <v xml:space="preserve"> </v>
      </c>
      <c r="Q42" s="186" t="str">
        <f ca="1">IF(Q$5-$I$5&lt;$A42-1," ",IF(Q$5-$I$5+1&gt;'Primary Inputs'!$C$17,0,(SUM(OFFSET($I$21,0,Q$5-$I$5-$A42+1)))*$C42))</f>
        <v xml:space="preserve"> </v>
      </c>
      <c r="R42" s="186" t="str">
        <f ca="1">IF(R$5-$I$5&lt;$A42-1," ",IF(R$5-$I$5+1&gt;'Primary Inputs'!$C$17,0,(SUM(OFFSET($I$21,0,R$5-$I$5-$A42+1)))*$C42))</f>
        <v xml:space="preserve"> </v>
      </c>
      <c r="S42" s="186" t="str">
        <f ca="1">IF(S$5-$I$5&lt;$A42-1," ",IF(S$5-$I$5+1&gt;'Primary Inputs'!$C$17,0,(SUM(OFFSET($I$21,0,S$5-$I$5-$A42+1)))*$C42))</f>
        <v xml:space="preserve"> </v>
      </c>
      <c r="T42" s="186" t="str">
        <f ca="1">IF(T$5-$I$5&lt;$A42-1," ",IF(T$5-$I$5+1&gt;'Primary Inputs'!$C$17,0,(SUM(OFFSET($I$21,0,T$5-$I$5-$A42+1)))*$C42))</f>
        <v xml:space="preserve"> </v>
      </c>
      <c r="U42" s="186" t="str">
        <f ca="1">IF(U$5-$I$5&lt;$A42-1," ",IF(U$5-$I$5+1&gt;'Primary Inputs'!$C$17,0,(SUM(OFFSET($I$21,0,U$5-$I$5-$A42+1)))*$C42))</f>
        <v xml:space="preserve"> </v>
      </c>
      <c r="V42" s="186" t="str">
        <f ca="1">IF(V$5-$I$5&lt;$A42-1," ",IF(V$5-$I$5+1&gt;'Primary Inputs'!$C$17,0,(SUM(OFFSET($I$21,0,V$5-$I$5-$A42+1)))*$C42))</f>
        <v xml:space="preserve"> </v>
      </c>
      <c r="W42" s="186" t="str">
        <f ca="1">IF(W$5-$I$5&lt;$A42-1," ",IF(W$5-$I$5+1&gt;'Primary Inputs'!$C$17,0,(SUM(OFFSET($I$21,0,W$5-$I$5-$A42+1)))*$C42))</f>
        <v xml:space="preserve"> </v>
      </c>
      <c r="X42" s="186" t="str">
        <f ca="1">IF(X$5-$I$5&lt;$A42-1," ",IF(X$5-$I$5+1&gt;'Primary Inputs'!$C$17,0,(SUM(OFFSET($I$21,0,X$5-$I$5-$A42+1)))*$C42))</f>
        <v xml:space="preserve"> </v>
      </c>
      <c r="Y42" s="186">
        <f ca="1">IF(Y$5-$I$5&lt;$A42-1," ",IF(Y$5-$I$5+1&gt;'Primary Inputs'!$C$17,0,(SUM(OFFSET($I$21,0,Y$5-$I$5-$A42+1)))*$C42))</f>
        <v>0</v>
      </c>
      <c r="Z42" s="186">
        <f ca="1">IF(Z$5-$I$5&lt;$A42-1," ",IF(Z$5-$I$5+1&gt;'Primary Inputs'!$C$17,0,(SUM(OFFSET($I$21,0,Z$5-$I$5-$A42+1)))*$C42))</f>
        <v>0</v>
      </c>
      <c r="AA42" s="186">
        <f ca="1">IF(AA$5-$I$5&lt;$A42-1," ",IF(AA$5-$I$5+1&gt;'Primary Inputs'!$C$17,0,(SUM(OFFSET($I$21,0,AA$5-$I$5-$A42+1)))*$C42))</f>
        <v>0</v>
      </c>
      <c r="AB42" s="186">
        <f ca="1">IF(AB$5-$I$5&lt;$A42-1," ",IF(AB$5-$I$5+1&gt;'Primary Inputs'!$C$17,0,(SUM(OFFSET($I$21,0,AB$5-$I$5-$A42+1)))*$C42))</f>
        <v>0</v>
      </c>
      <c r="AC42" s="186">
        <f ca="1">IF(AC$5-$I$5&lt;$A42-1," ",IF(AC$5-$I$5+1&gt;'Primary Inputs'!$C$17,0,(SUM(OFFSET($I$21,0,AC$5-$I$5-$A42+1)))*$C42))</f>
        <v>0</v>
      </c>
      <c r="AD42" s="186">
        <f ca="1">IF(AD$5-$I$5&lt;$A42-1," ",IF(AD$5-$I$5+1&gt;'Primary Inputs'!$C$17,0,(SUM(OFFSET($I$21,0,AD$5-$I$5-$A42+1)))*$C42))</f>
        <v>0</v>
      </c>
      <c r="AE42" s="186">
        <f ca="1">IF(AE$5-$I$5&lt;$A42-1," ",IF(AE$5-$I$5+1&gt;'Primary Inputs'!$C$17,0,(SUM(OFFSET($I$21,0,AE$5-$I$5-$A42+1)))*$C42))</f>
        <v>0</v>
      </c>
      <c r="AF42" s="186">
        <f ca="1">IF(AF$5-$I$5&lt;$A42-1," ",IF(AF$5-$I$5+1&gt;'Primary Inputs'!$C$17,0,(SUM(OFFSET($I$21,0,AF$5-$I$5-$A42+1)))*$C42))</f>
        <v>0</v>
      </c>
      <c r="AG42" s="186">
        <f ca="1">IF(AG$5-$I$5&lt;$A42-1," ",IF(AG$5-$I$5+1&gt;'Primary Inputs'!$C$17,0,(SUM(OFFSET($I$21,0,AG$5-$I$5-$A42+1)))*$C42))</f>
        <v>0</v>
      </c>
      <c r="AH42" s="186">
        <f ca="1">IF(AH$5-$I$5&lt;$A42-1," ",IF(AH$5-$I$5+1&gt;'Primary Inputs'!$C$17,0,(SUM(OFFSET($I$21,0,AH$5-$I$5-$A42+1)))*$C42))</f>
        <v>0</v>
      </c>
      <c r="AI42" s="186">
        <f ca="1">IF(AI$5-$I$5&lt;$A42-1," ",IF(AI$5-$I$5+1&gt;'Primary Inputs'!$C$17,0,(SUM(OFFSET($I$21,0,AI$5-$I$5-$A42+1)))*$C42))</f>
        <v>0</v>
      </c>
      <c r="AJ42" s="186">
        <f ca="1">IF(AJ$5-$I$5&lt;$A42-1," ",IF(AJ$5-$I$5+1&gt;'Primary Inputs'!$C$17,0,(SUM(OFFSET($I$21,0,AJ$5-$I$5-$A42+1)))*$C42))</f>
        <v>0</v>
      </c>
      <c r="AK42" s="186">
        <f ca="1">IF(AK$5-$I$5&lt;$A42-1," ",IF(AK$5-$I$5+1&gt;'Primary Inputs'!$C$17,0,(SUM(OFFSET($I$21,0,AK$5-$I$5-$A42+1)))*$C42))</f>
        <v>0</v>
      </c>
      <c r="AL42" s="186">
        <f ca="1">IF(AL$5-$I$5&lt;$A42-1," ",IF(AL$5-$I$5+1&gt;'Primary Inputs'!$C$17,0,(SUM(OFFSET($I$21,0,AL$5-$I$5-$A42+1)))*$C42))</f>
        <v>0</v>
      </c>
      <c r="AM42" s="186">
        <f ca="1">IF(AM$5-$I$5&lt;$A42-1," ",IF(AM$5-$I$5+1&gt;'Primary Inputs'!$C$17,0,(SUM(OFFSET($I$21,0,AM$5-$I$5-$A42+1)))*$C42))</f>
        <v>0</v>
      </c>
      <c r="AN42" s="186">
        <f ca="1">IF(AN$5-$I$5&lt;$A42-1," ",IF(AN$5-$I$5+1&gt;'Primary Inputs'!$C$17,0,(SUM(OFFSET($I$21,0,AN$5-$I$5-$A42+1)))*$C42))</f>
        <v>0</v>
      </c>
      <c r="AO42" s="186">
        <f ca="1">IF(AO$5-$I$5&lt;$A42-1," ",IF(AO$5-$I$5+1&gt;'Primary Inputs'!$C$17,0,(SUM(OFFSET($I$21,0,AO$5-$I$5-$A42+1)))*$C42))</f>
        <v>0</v>
      </c>
      <c r="AP42" s="186">
        <f ca="1">IF(AP$5-$I$5&lt;$A42-1," ",IF(AP$5-$I$5+1&gt;'Primary Inputs'!$C$17,0,(SUM(OFFSET($I$21,0,AP$5-$I$5-$A42+1)))*$C42))</f>
        <v>0</v>
      </c>
      <c r="AQ42" s="186">
        <f ca="1">IF(AQ$5-$I$5&lt;$A42-1," ",IF(AQ$5-$I$5+1&gt;'Primary Inputs'!$C$17,0,(SUM(OFFSET($I$21,0,AQ$5-$I$5-$A42+1)))*$C42))</f>
        <v>0</v>
      </c>
      <c r="AR42" s="186">
        <f ca="1">IF(AR$5-$I$5&lt;$A42-1," ",IF(AR$5-$I$5+1&gt;'Primary Inputs'!$C$17,0,(SUM(OFFSET($I$21,0,AR$5-$I$5-$A42+1)))*$C42))</f>
        <v>0</v>
      </c>
      <c r="AS42" s="186">
        <f ca="1">IF(AS$5-$I$5&lt;$A42-1," ",IF(AS$5-$I$5+1&gt;'Primary Inputs'!$C$17,0,(SUM(OFFSET($I$21,0,AS$5-$I$5-$A42+1)))*$C42))</f>
        <v>0</v>
      </c>
      <c r="AT42" s="186">
        <f ca="1">IF(AT$5-$I$5&lt;$A42-1," ",IF(AT$5-$I$5+1&gt;'Primary Inputs'!$C$17,0,(SUM(OFFSET($I$21,0,AT$5-$I$5-$A42+1)))*$C42))</f>
        <v>0</v>
      </c>
      <c r="AU42" s="186">
        <f ca="1">IF(AU$5-$I$5&lt;$A42-1," ",IF(AU$5-$I$5+1&gt;'Primary Inputs'!$C$17,0,(SUM(OFFSET($I$21,0,AU$5-$I$5-$A42+1)))*$C42))</f>
        <v>0</v>
      </c>
      <c r="AV42" s="186">
        <f ca="1">IF(AV$5-$I$5&lt;$A42-1," ",IF(AV$5-$I$5+1&gt;'Primary Inputs'!$C$17,0,(SUM(OFFSET($I$21,0,AV$5-$I$5-$A42+1)))*$C42))</f>
        <v>0</v>
      </c>
      <c r="AW42" s="186">
        <f ca="1">IF(AW$5-$I$5&lt;$A42-1," ",IF(AW$5-$I$5+1&gt;'Primary Inputs'!$C$17,0,(SUM(OFFSET($I$21,0,AW$5-$I$5-$A42+1)))*$C42))</f>
        <v>0</v>
      </c>
      <c r="AX42" s="186">
        <f ca="1">IF(AX$5-$I$5&lt;$A42-1," ",IF(AX$5-$I$5+1&gt;'Primary Inputs'!$C$17,0,(SUM(OFFSET($I$21,0,AX$5-$I$5-$A42+1)))*$C42))</f>
        <v>0</v>
      </c>
      <c r="AY42" s="186">
        <f ca="1">IF(AY$5-$I$5&lt;$A42-1," ",IF(AY$5-$I$5+1&gt;'Primary Inputs'!$C$17,0,(SUM(OFFSET($I$21,0,AY$5-$I$5-$A42+1)))*$C42))</f>
        <v>0</v>
      </c>
      <c r="AZ42" s="186">
        <f ca="1">IF(AZ$5-$I$5&lt;$A42-1," ",IF(AZ$5-$I$5+1&gt;'Primary Inputs'!$C$17,0,(SUM(OFFSET($I$21,0,AZ$5-$I$5-$A42+1)))*$C42))</f>
        <v>0</v>
      </c>
      <c r="BA42" s="186">
        <f ca="1">IF(BA$5-$I$5&lt;$A42-1," ",IF(BA$5-$I$5+1&gt;'Primary Inputs'!$C$17,0,(SUM(OFFSET($I$21,0,BA$5-$I$5-$A42+1)))*$C42))</f>
        <v>0</v>
      </c>
      <c r="BB42" s="186">
        <f ca="1">IF(BB$5-$I$5&lt;$A42-1," ",IF(BB$5-$I$5+1&gt;'Primary Inputs'!$C$17,0,(SUM(OFFSET($I$21,0,BB$5-$I$5-$A42+1)))*$C42))</f>
        <v>0</v>
      </c>
      <c r="BC42" s="186">
        <f ca="1">IF(BC$5-$I$5&lt;$A42-1," ",IF(BC$5-$I$5+1&gt;'Primary Inputs'!$C$17,0,(SUM(OFFSET($I$21,0,BC$5-$I$5-$A42+1)))*$C42))</f>
        <v>0</v>
      </c>
      <c r="BD42" s="186">
        <f ca="1">IF(BD$5-$I$5&lt;$A42-1," ",IF(BD$5-$I$5+1&gt;'Primary Inputs'!$C$17,0,(SUM(OFFSET($I$21,0,BD$5-$I$5-$A42+1)))*$C42))</f>
        <v>0</v>
      </c>
      <c r="BE42" s="186">
        <f ca="1">IF(BE$5-$I$5&lt;$A42-1," ",IF(BE$5-$I$5+1&gt;'Primary Inputs'!$C$17,0,(SUM(OFFSET($I$21,0,BE$5-$I$5-$A42+1)))*$C42))</f>
        <v>0</v>
      </c>
      <c r="BF42" s="186">
        <f ca="1">IF(BF$5-$I$5&lt;$A42-1," ",IF(BF$5-$I$5+1&gt;'Primary Inputs'!$C$17,0,(SUM(OFFSET($I$21,0,BF$5-$I$5-$A42+1)))*$C42))</f>
        <v>0</v>
      </c>
      <c r="BG42" s="134"/>
      <c r="BH42" s="134"/>
      <c r="BI42" s="134"/>
      <c r="BJ42" s="134"/>
      <c r="BK42" s="134"/>
      <c r="BL42" s="134"/>
      <c r="BM42" s="134"/>
      <c r="BN42" s="134"/>
      <c r="BO42" s="134"/>
      <c r="BP42" s="134"/>
      <c r="BQ42" s="134"/>
      <c r="BR42" s="134"/>
      <c r="BS42" s="134"/>
      <c r="BT42" s="134"/>
      <c r="BU42" s="134"/>
      <c r="BV42" s="134"/>
      <c r="BW42" s="134"/>
      <c r="BX42" s="134"/>
      <c r="BY42" s="134"/>
      <c r="BZ42" s="134"/>
      <c r="CA42" s="134"/>
      <c r="CB42" s="134"/>
      <c r="CC42" s="134"/>
      <c r="CD42" s="134"/>
      <c r="CE42" s="134"/>
      <c r="CF42" s="134"/>
      <c r="CG42" s="134"/>
      <c r="CH42" s="134"/>
      <c r="CI42" s="134"/>
      <c r="CJ42" s="134"/>
      <c r="CK42" s="134"/>
      <c r="CL42" s="134"/>
      <c r="CM42" s="134"/>
      <c r="CN42" s="134"/>
      <c r="CO42" s="134"/>
      <c r="CP42" s="134"/>
      <c r="CQ42" s="134"/>
      <c r="CR42" s="134"/>
      <c r="CS42" s="134"/>
      <c r="CT42" s="134"/>
      <c r="CU42" s="134"/>
      <c r="CV42" s="134"/>
      <c r="CW42" s="134"/>
      <c r="CX42" s="134"/>
      <c r="CY42" s="134"/>
      <c r="CZ42" s="134"/>
    </row>
    <row r="43" spans="1:104">
      <c r="A43" s="134">
        <v>18</v>
      </c>
      <c r="B43" s="134" t="s">
        <v>190</v>
      </c>
      <c r="C43" s="134">
        <f ca="1">OFFSET('Primary Inputs'!$E$12,0,$A43-1)</f>
        <v>0</v>
      </c>
      <c r="I43" s="186" t="str">
        <f ca="1">IF(I$5-$I$5&lt;$A43-1," ",IF(I$5-$I$5+1&gt;'Primary Inputs'!$C$17,0,(SUM(OFFSET($I$21,0,I$5-$I$5-$A43+1)))*$C43))</f>
        <v xml:space="preserve"> </v>
      </c>
      <c r="J43" s="186" t="str">
        <f ca="1">IF(J$5-$I$5&lt;$A43-1," ",IF(J$5-$I$5+1&gt;'Primary Inputs'!$C$17,0,(SUM(OFFSET($I$21,0,J$5-$I$5-$A43+1)))*$C43))</f>
        <v xml:space="preserve"> </v>
      </c>
      <c r="K43" s="186" t="str">
        <f ca="1">IF(K$5-$I$5&lt;$A43-1," ",IF(K$5-$I$5+1&gt;'Primary Inputs'!$C$17,0,(SUM(OFFSET($I$21,0,K$5-$I$5-$A43+1)))*$C43))</f>
        <v xml:space="preserve"> </v>
      </c>
      <c r="L43" s="186" t="str">
        <f ca="1">IF(L$5-$I$5&lt;$A43-1," ",IF(L$5-$I$5+1&gt;'Primary Inputs'!$C$17,0,(SUM(OFFSET($I$21,0,L$5-$I$5-$A43+1)))*$C43))</f>
        <v xml:space="preserve"> </v>
      </c>
      <c r="M43" s="186" t="str">
        <f ca="1">IF(M$5-$I$5&lt;$A43-1," ",IF(M$5-$I$5+1&gt;'Primary Inputs'!$C$17,0,(SUM(OFFSET($I$21,0,M$5-$I$5-$A43+1)))*$C43))</f>
        <v xml:space="preserve"> </v>
      </c>
      <c r="N43" s="186" t="str">
        <f ca="1">IF(N$5-$I$5&lt;$A43-1," ",IF(N$5-$I$5+1&gt;'Primary Inputs'!$C$17,0,(SUM(OFFSET($I$21,0,N$5-$I$5-$A43+1)))*$C43))</f>
        <v xml:space="preserve"> </v>
      </c>
      <c r="O43" s="186" t="str">
        <f ca="1">IF(O$5-$I$5&lt;$A43-1," ",IF(O$5-$I$5+1&gt;'Primary Inputs'!$C$17,0,(SUM(OFFSET($I$21,0,O$5-$I$5-$A43+1)))*$C43))</f>
        <v xml:space="preserve"> </v>
      </c>
      <c r="P43" s="186" t="str">
        <f ca="1">IF(P$5-$I$5&lt;$A43-1," ",IF(P$5-$I$5+1&gt;'Primary Inputs'!$C$17,0,(SUM(OFFSET($I$21,0,P$5-$I$5-$A43+1)))*$C43))</f>
        <v xml:space="preserve"> </v>
      </c>
      <c r="Q43" s="186" t="str">
        <f ca="1">IF(Q$5-$I$5&lt;$A43-1," ",IF(Q$5-$I$5+1&gt;'Primary Inputs'!$C$17,0,(SUM(OFFSET($I$21,0,Q$5-$I$5-$A43+1)))*$C43))</f>
        <v xml:space="preserve"> </v>
      </c>
      <c r="R43" s="186" t="str">
        <f ca="1">IF(R$5-$I$5&lt;$A43-1," ",IF(R$5-$I$5+1&gt;'Primary Inputs'!$C$17,0,(SUM(OFFSET($I$21,0,R$5-$I$5-$A43+1)))*$C43))</f>
        <v xml:space="preserve"> </v>
      </c>
      <c r="S43" s="186" t="str">
        <f ca="1">IF(S$5-$I$5&lt;$A43-1," ",IF(S$5-$I$5+1&gt;'Primary Inputs'!$C$17,0,(SUM(OFFSET($I$21,0,S$5-$I$5-$A43+1)))*$C43))</f>
        <v xml:space="preserve"> </v>
      </c>
      <c r="T43" s="186" t="str">
        <f ca="1">IF(T$5-$I$5&lt;$A43-1," ",IF(T$5-$I$5+1&gt;'Primary Inputs'!$C$17,0,(SUM(OFFSET($I$21,0,T$5-$I$5-$A43+1)))*$C43))</f>
        <v xml:space="preserve"> </v>
      </c>
      <c r="U43" s="186" t="str">
        <f ca="1">IF(U$5-$I$5&lt;$A43-1," ",IF(U$5-$I$5+1&gt;'Primary Inputs'!$C$17,0,(SUM(OFFSET($I$21,0,U$5-$I$5-$A43+1)))*$C43))</f>
        <v xml:space="preserve"> </v>
      </c>
      <c r="V43" s="186" t="str">
        <f ca="1">IF(V$5-$I$5&lt;$A43-1," ",IF(V$5-$I$5+1&gt;'Primary Inputs'!$C$17,0,(SUM(OFFSET($I$21,0,V$5-$I$5-$A43+1)))*$C43))</f>
        <v xml:space="preserve"> </v>
      </c>
      <c r="W43" s="186" t="str">
        <f ca="1">IF(W$5-$I$5&lt;$A43-1," ",IF(W$5-$I$5+1&gt;'Primary Inputs'!$C$17,0,(SUM(OFFSET($I$21,0,W$5-$I$5-$A43+1)))*$C43))</f>
        <v xml:space="preserve"> </v>
      </c>
      <c r="X43" s="186" t="str">
        <f ca="1">IF(X$5-$I$5&lt;$A43-1," ",IF(X$5-$I$5+1&gt;'Primary Inputs'!$C$17,0,(SUM(OFFSET($I$21,0,X$5-$I$5-$A43+1)))*$C43))</f>
        <v xml:space="preserve"> </v>
      </c>
      <c r="Y43" s="186" t="str">
        <f ca="1">IF(Y$5-$I$5&lt;$A43-1," ",IF(Y$5-$I$5+1&gt;'Primary Inputs'!$C$17,0,(SUM(OFFSET($I$21,0,Y$5-$I$5-$A43+1)))*$C43))</f>
        <v xml:space="preserve"> </v>
      </c>
      <c r="Z43" s="186">
        <f ca="1">IF(Z$5-$I$5&lt;$A43-1," ",IF(Z$5-$I$5+1&gt;'Primary Inputs'!$C$17,0,(SUM(OFFSET($I$21,0,Z$5-$I$5-$A43+1)))*$C43))</f>
        <v>0</v>
      </c>
      <c r="AA43" s="186">
        <f ca="1">IF(AA$5-$I$5&lt;$A43-1," ",IF(AA$5-$I$5+1&gt;'Primary Inputs'!$C$17,0,(SUM(OFFSET($I$21,0,AA$5-$I$5-$A43+1)))*$C43))</f>
        <v>0</v>
      </c>
      <c r="AB43" s="186">
        <f ca="1">IF(AB$5-$I$5&lt;$A43-1," ",IF(AB$5-$I$5+1&gt;'Primary Inputs'!$C$17,0,(SUM(OFFSET($I$21,0,AB$5-$I$5-$A43+1)))*$C43))</f>
        <v>0</v>
      </c>
      <c r="AC43" s="186">
        <f ca="1">IF(AC$5-$I$5&lt;$A43-1," ",IF(AC$5-$I$5+1&gt;'Primary Inputs'!$C$17,0,(SUM(OFFSET($I$21,0,AC$5-$I$5-$A43+1)))*$C43))</f>
        <v>0</v>
      </c>
      <c r="AD43" s="186">
        <f ca="1">IF(AD$5-$I$5&lt;$A43-1," ",IF(AD$5-$I$5+1&gt;'Primary Inputs'!$C$17,0,(SUM(OFFSET($I$21,0,AD$5-$I$5-$A43+1)))*$C43))</f>
        <v>0</v>
      </c>
      <c r="AE43" s="186">
        <f ca="1">IF(AE$5-$I$5&lt;$A43-1," ",IF(AE$5-$I$5+1&gt;'Primary Inputs'!$C$17,0,(SUM(OFFSET($I$21,0,AE$5-$I$5-$A43+1)))*$C43))</f>
        <v>0</v>
      </c>
      <c r="AF43" s="186">
        <f ca="1">IF(AF$5-$I$5&lt;$A43-1," ",IF(AF$5-$I$5+1&gt;'Primary Inputs'!$C$17,0,(SUM(OFFSET($I$21,0,AF$5-$I$5-$A43+1)))*$C43))</f>
        <v>0</v>
      </c>
      <c r="AG43" s="186">
        <f ca="1">IF(AG$5-$I$5&lt;$A43-1," ",IF(AG$5-$I$5+1&gt;'Primary Inputs'!$C$17,0,(SUM(OFFSET($I$21,0,AG$5-$I$5-$A43+1)))*$C43))</f>
        <v>0</v>
      </c>
      <c r="AH43" s="186">
        <f ca="1">IF(AH$5-$I$5&lt;$A43-1," ",IF(AH$5-$I$5+1&gt;'Primary Inputs'!$C$17,0,(SUM(OFFSET($I$21,0,AH$5-$I$5-$A43+1)))*$C43))</f>
        <v>0</v>
      </c>
      <c r="AI43" s="186">
        <f ca="1">IF(AI$5-$I$5&lt;$A43-1," ",IF(AI$5-$I$5+1&gt;'Primary Inputs'!$C$17,0,(SUM(OFFSET($I$21,0,AI$5-$I$5-$A43+1)))*$C43))</f>
        <v>0</v>
      </c>
      <c r="AJ43" s="186">
        <f ca="1">IF(AJ$5-$I$5&lt;$A43-1," ",IF(AJ$5-$I$5+1&gt;'Primary Inputs'!$C$17,0,(SUM(OFFSET($I$21,0,AJ$5-$I$5-$A43+1)))*$C43))</f>
        <v>0</v>
      </c>
      <c r="AK43" s="186">
        <f ca="1">IF(AK$5-$I$5&lt;$A43-1," ",IF(AK$5-$I$5+1&gt;'Primary Inputs'!$C$17,0,(SUM(OFFSET($I$21,0,AK$5-$I$5-$A43+1)))*$C43))</f>
        <v>0</v>
      </c>
      <c r="AL43" s="186">
        <f ca="1">IF(AL$5-$I$5&lt;$A43-1," ",IF(AL$5-$I$5+1&gt;'Primary Inputs'!$C$17,0,(SUM(OFFSET($I$21,0,AL$5-$I$5-$A43+1)))*$C43))</f>
        <v>0</v>
      </c>
      <c r="AM43" s="186">
        <f ca="1">IF(AM$5-$I$5&lt;$A43-1," ",IF(AM$5-$I$5+1&gt;'Primary Inputs'!$C$17,0,(SUM(OFFSET($I$21,0,AM$5-$I$5-$A43+1)))*$C43))</f>
        <v>0</v>
      </c>
      <c r="AN43" s="186">
        <f ca="1">IF(AN$5-$I$5&lt;$A43-1," ",IF(AN$5-$I$5+1&gt;'Primary Inputs'!$C$17,0,(SUM(OFFSET($I$21,0,AN$5-$I$5-$A43+1)))*$C43))</f>
        <v>0</v>
      </c>
      <c r="AO43" s="186">
        <f ca="1">IF(AO$5-$I$5&lt;$A43-1," ",IF(AO$5-$I$5+1&gt;'Primary Inputs'!$C$17,0,(SUM(OFFSET($I$21,0,AO$5-$I$5-$A43+1)))*$C43))</f>
        <v>0</v>
      </c>
      <c r="AP43" s="186">
        <f ca="1">IF(AP$5-$I$5&lt;$A43-1," ",IF(AP$5-$I$5+1&gt;'Primary Inputs'!$C$17,0,(SUM(OFFSET($I$21,0,AP$5-$I$5-$A43+1)))*$C43))</f>
        <v>0</v>
      </c>
      <c r="AQ43" s="186">
        <f ca="1">IF(AQ$5-$I$5&lt;$A43-1," ",IF(AQ$5-$I$5+1&gt;'Primary Inputs'!$C$17,0,(SUM(OFFSET($I$21,0,AQ$5-$I$5-$A43+1)))*$C43))</f>
        <v>0</v>
      </c>
      <c r="AR43" s="186">
        <f ca="1">IF(AR$5-$I$5&lt;$A43-1," ",IF(AR$5-$I$5+1&gt;'Primary Inputs'!$C$17,0,(SUM(OFFSET($I$21,0,AR$5-$I$5-$A43+1)))*$C43))</f>
        <v>0</v>
      </c>
      <c r="AS43" s="186">
        <f ca="1">IF(AS$5-$I$5&lt;$A43-1," ",IF(AS$5-$I$5+1&gt;'Primary Inputs'!$C$17,0,(SUM(OFFSET($I$21,0,AS$5-$I$5-$A43+1)))*$C43))</f>
        <v>0</v>
      </c>
      <c r="AT43" s="186">
        <f ca="1">IF(AT$5-$I$5&lt;$A43-1," ",IF(AT$5-$I$5+1&gt;'Primary Inputs'!$C$17,0,(SUM(OFFSET($I$21,0,AT$5-$I$5-$A43+1)))*$C43))</f>
        <v>0</v>
      </c>
      <c r="AU43" s="186">
        <f ca="1">IF(AU$5-$I$5&lt;$A43-1," ",IF(AU$5-$I$5+1&gt;'Primary Inputs'!$C$17,0,(SUM(OFFSET($I$21,0,AU$5-$I$5-$A43+1)))*$C43))</f>
        <v>0</v>
      </c>
      <c r="AV43" s="186">
        <f ca="1">IF(AV$5-$I$5&lt;$A43-1," ",IF(AV$5-$I$5+1&gt;'Primary Inputs'!$C$17,0,(SUM(OFFSET($I$21,0,AV$5-$I$5-$A43+1)))*$C43))</f>
        <v>0</v>
      </c>
      <c r="AW43" s="186">
        <f ca="1">IF(AW$5-$I$5&lt;$A43-1," ",IF(AW$5-$I$5+1&gt;'Primary Inputs'!$C$17,0,(SUM(OFFSET($I$21,0,AW$5-$I$5-$A43+1)))*$C43))</f>
        <v>0</v>
      </c>
      <c r="AX43" s="186">
        <f ca="1">IF(AX$5-$I$5&lt;$A43-1," ",IF(AX$5-$I$5+1&gt;'Primary Inputs'!$C$17,0,(SUM(OFFSET($I$21,0,AX$5-$I$5-$A43+1)))*$C43))</f>
        <v>0</v>
      </c>
      <c r="AY43" s="186">
        <f ca="1">IF(AY$5-$I$5&lt;$A43-1," ",IF(AY$5-$I$5+1&gt;'Primary Inputs'!$C$17,0,(SUM(OFFSET($I$21,0,AY$5-$I$5-$A43+1)))*$C43))</f>
        <v>0</v>
      </c>
      <c r="AZ43" s="186">
        <f ca="1">IF(AZ$5-$I$5&lt;$A43-1," ",IF(AZ$5-$I$5+1&gt;'Primary Inputs'!$C$17,0,(SUM(OFFSET($I$21,0,AZ$5-$I$5-$A43+1)))*$C43))</f>
        <v>0</v>
      </c>
      <c r="BA43" s="186">
        <f ca="1">IF(BA$5-$I$5&lt;$A43-1," ",IF(BA$5-$I$5+1&gt;'Primary Inputs'!$C$17,0,(SUM(OFFSET($I$21,0,BA$5-$I$5-$A43+1)))*$C43))</f>
        <v>0</v>
      </c>
      <c r="BB43" s="186">
        <f ca="1">IF(BB$5-$I$5&lt;$A43-1," ",IF(BB$5-$I$5+1&gt;'Primary Inputs'!$C$17,0,(SUM(OFFSET($I$21,0,BB$5-$I$5-$A43+1)))*$C43))</f>
        <v>0</v>
      </c>
      <c r="BC43" s="186">
        <f ca="1">IF(BC$5-$I$5&lt;$A43-1," ",IF(BC$5-$I$5+1&gt;'Primary Inputs'!$C$17,0,(SUM(OFFSET($I$21,0,BC$5-$I$5-$A43+1)))*$C43))</f>
        <v>0</v>
      </c>
      <c r="BD43" s="186">
        <f ca="1">IF(BD$5-$I$5&lt;$A43-1," ",IF(BD$5-$I$5+1&gt;'Primary Inputs'!$C$17,0,(SUM(OFFSET($I$21,0,BD$5-$I$5-$A43+1)))*$C43))</f>
        <v>0</v>
      </c>
      <c r="BE43" s="186">
        <f ca="1">IF(BE$5-$I$5&lt;$A43-1," ",IF(BE$5-$I$5+1&gt;'Primary Inputs'!$C$17,0,(SUM(OFFSET($I$21,0,BE$5-$I$5-$A43+1)))*$C43))</f>
        <v>0</v>
      </c>
      <c r="BF43" s="186">
        <f ca="1">IF(BF$5-$I$5&lt;$A43-1," ",IF(BF$5-$I$5+1&gt;'Primary Inputs'!$C$17,0,(SUM(OFFSET($I$21,0,BF$5-$I$5-$A43+1)))*$C43))</f>
        <v>0</v>
      </c>
      <c r="BG43" s="134"/>
      <c r="BH43" s="134"/>
      <c r="BI43" s="134"/>
      <c r="BJ43" s="134"/>
      <c r="BK43" s="134"/>
      <c r="BL43" s="134"/>
      <c r="BM43" s="134"/>
      <c r="BN43" s="134"/>
      <c r="BO43" s="134"/>
      <c r="BP43" s="134"/>
      <c r="BQ43" s="134"/>
      <c r="BR43" s="134"/>
      <c r="BS43" s="134"/>
      <c r="BT43" s="134"/>
      <c r="BU43" s="134"/>
      <c r="BV43" s="134"/>
      <c r="BW43" s="134"/>
      <c r="BX43" s="134"/>
      <c r="BY43" s="134"/>
      <c r="BZ43" s="134"/>
      <c r="CA43" s="134"/>
      <c r="CB43" s="134"/>
      <c r="CC43" s="134"/>
      <c r="CD43" s="134"/>
      <c r="CE43" s="134"/>
      <c r="CF43" s="134"/>
      <c r="CG43" s="134"/>
      <c r="CH43" s="134"/>
      <c r="CI43" s="134"/>
      <c r="CJ43" s="134"/>
      <c r="CK43" s="134"/>
      <c r="CL43" s="134"/>
      <c r="CM43" s="134"/>
      <c r="CN43" s="134"/>
      <c r="CO43" s="134"/>
      <c r="CP43" s="134"/>
      <c r="CQ43" s="134"/>
      <c r="CR43" s="134"/>
      <c r="CS43" s="134"/>
      <c r="CT43" s="134"/>
      <c r="CU43" s="134"/>
      <c r="CV43" s="134"/>
      <c r="CW43" s="134"/>
      <c r="CX43" s="134"/>
      <c r="CY43" s="134"/>
      <c r="CZ43" s="134"/>
    </row>
    <row r="44" spans="1:104">
      <c r="A44" s="134">
        <v>19</v>
      </c>
      <c r="B44" s="134" t="s">
        <v>191</v>
      </c>
      <c r="C44" s="134">
        <f ca="1">OFFSET('Primary Inputs'!$E$12,0,$A44-1)</f>
        <v>0</v>
      </c>
      <c r="I44" s="186" t="str">
        <f ca="1">IF(I$5-$I$5&lt;$A44-1," ",IF(I$5-$I$5+1&gt;'Primary Inputs'!$C$17,0,(SUM(OFFSET($I$21,0,I$5-$I$5-$A44+1)))*$C44))</f>
        <v xml:space="preserve"> </v>
      </c>
      <c r="J44" s="186" t="str">
        <f ca="1">IF(J$5-$I$5&lt;$A44-1," ",IF(J$5-$I$5+1&gt;'Primary Inputs'!$C$17,0,(SUM(OFFSET($I$21,0,J$5-$I$5-$A44+1)))*$C44))</f>
        <v xml:space="preserve"> </v>
      </c>
      <c r="K44" s="186" t="str">
        <f ca="1">IF(K$5-$I$5&lt;$A44-1," ",IF(K$5-$I$5+1&gt;'Primary Inputs'!$C$17,0,(SUM(OFFSET($I$21,0,K$5-$I$5-$A44+1)))*$C44))</f>
        <v xml:space="preserve"> </v>
      </c>
      <c r="L44" s="186" t="str">
        <f ca="1">IF(L$5-$I$5&lt;$A44-1," ",IF(L$5-$I$5+1&gt;'Primary Inputs'!$C$17,0,(SUM(OFFSET($I$21,0,L$5-$I$5-$A44+1)))*$C44))</f>
        <v xml:space="preserve"> </v>
      </c>
      <c r="M44" s="186" t="str">
        <f ca="1">IF(M$5-$I$5&lt;$A44-1," ",IF(M$5-$I$5+1&gt;'Primary Inputs'!$C$17,0,(SUM(OFFSET($I$21,0,M$5-$I$5-$A44+1)))*$C44))</f>
        <v xml:space="preserve"> </v>
      </c>
      <c r="N44" s="186" t="str">
        <f ca="1">IF(N$5-$I$5&lt;$A44-1," ",IF(N$5-$I$5+1&gt;'Primary Inputs'!$C$17,0,(SUM(OFFSET($I$21,0,N$5-$I$5-$A44+1)))*$C44))</f>
        <v xml:space="preserve"> </v>
      </c>
      <c r="O44" s="186" t="str">
        <f ca="1">IF(O$5-$I$5&lt;$A44-1," ",IF(O$5-$I$5+1&gt;'Primary Inputs'!$C$17,0,(SUM(OFFSET($I$21,0,O$5-$I$5-$A44+1)))*$C44))</f>
        <v xml:space="preserve"> </v>
      </c>
      <c r="P44" s="186" t="str">
        <f ca="1">IF(P$5-$I$5&lt;$A44-1," ",IF(P$5-$I$5+1&gt;'Primary Inputs'!$C$17,0,(SUM(OFFSET($I$21,0,P$5-$I$5-$A44+1)))*$C44))</f>
        <v xml:space="preserve"> </v>
      </c>
      <c r="Q44" s="186" t="str">
        <f ca="1">IF(Q$5-$I$5&lt;$A44-1," ",IF(Q$5-$I$5+1&gt;'Primary Inputs'!$C$17,0,(SUM(OFFSET($I$21,0,Q$5-$I$5-$A44+1)))*$C44))</f>
        <v xml:space="preserve"> </v>
      </c>
      <c r="R44" s="186" t="str">
        <f ca="1">IF(R$5-$I$5&lt;$A44-1," ",IF(R$5-$I$5+1&gt;'Primary Inputs'!$C$17,0,(SUM(OFFSET($I$21,0,R$5-$I$5-$A44+1)))*$C44))</f>
        <v xml:space="preserve"> </v>
      </c>
      <c r="S44" s="186" t="str">
        <f ca="1">IF(S$5-$I$5&lt;$A44-1," ",IF(S$5-$I$5+1&gt;'Primary Inputs'!$C$17,0,(SUM(OFFSET($I$21,0,S$5-$I$5-$A44+1)))*$C44))</f>
        <v xml:space="preserve"> </v>
      </c>
      <c r="T44" s="186" t="str">
        <f ca="1">IF(T$5-$I$5&lt;$A44-1," ",IF(T$5-$I$5+1&gt;'Primary Inputs'!$C$17,0,(SUM(OFFSET($I$21,0,T$5-$I$5-$A44+1)))*$C44))</f>
        <v xml:space="preserve"> </v>
      </c>
      <c r="U44" s="186" t="str">
        <f ca="1">IF(U$5-$I$5&lt;$A44-1," ",IF(U$5-$I$5+1&gt;'Primary Inputs'!$C$17,0,(SUM(OFFSET($I$21,0,U$5-$I$5-$A44+1)))*$C44))</f>
        <v xml:space="preserve"> </v>
      </c>
      <c r="V44" s="186" t="str">
        <f ca="1">IF(V$5-$I$5&lt;$A44-1," ",IF(V$5-$I$5+1&gt;'Primary Inputs'!$C$17,0,(SUM(OFFSET($I$21,0,V$5-$I$5-$A44+1)))*$C44))</f>
        <v xml:space="preserve"> </v>
      </c>
      <c r="W44" s="186" t="str">
        <f ca="1">IF(W$5-$I$5&lt;$A44-1," ",IF(W$5-$I$5+1&gt;'Primary Inputs'!$C$17,0,(SUM(OFFSET($I$21,0,W$5-$I$5-$A44+1)))*$C44))</f>
        <v xml:space="preserve"> </v>
      </c>
      <c r="X44" s="186" t="str">
        <f ca="1">IF(X$5-$I$5&lt;$A44-1," ",IF(X$5-$I$5+1&gt;'Primary Inputs'!$C$17,0,(SUM(OFFSET($I$21,0,X$5-$I$5-$A44+1)))*$C44))</f>
        <v xml:space="preserve"> </v>
      </c>
      <c r="Y44" s="186" t="str">
        <f ca="1">IF(Y$5-$I$5&lt;$A44-1," ",IF(Y$5-$I$5+1&gt;'Primary Inputs'!$C$17,0,(SUM(OFFSET($I$21,0,Y$5-$I$5-$A44+1)))*$C44))</f>
        <v xml:space="preserve"> </v>
      </c>
      <c r="Z44" s="186" t="str">
        <f ca="1">IF(Z$5-$I$5&lt;$A44-1," ",IF(Z$5-$I$5+1&gt;'Primary Inputs'!$C$17,0,(SUM(OFFSET($I$21,0,Z$5-$I$5-$A44+1)))*$C44))</f>
        <v xml:space="preserve"> </v>
      </c>
      <c r="AA44" s="186">
        <f ca="1">IF(AA$5-$I$5&lt;$A44-1," ",IF(AA$5-$I$5+1&gt;'Primary Inputs'!$C$17,0,(SUM(OFFSET($I$21,0,AA$5-$I$5-$A44+1)))*$C44))</f>
        <v>0</v>
      </c>
      <c r="AB44" s="186">
        <f ca="1">IF(AB$5-$I$5&lt;$A44-1," ",IF(AB$5-$I$5+1&gt;'Primary Inputs'!$C$17,0,(SUM(OFFSET($I$21,0,AB$5-$I$5-$A44+1)))*$C44))</f>
        <v>0</v>
      </c>
      <c r="AC44" s="186">
        <f ca="1">IF(AC$5-$I$5&lt;$A44-1," ",IF(AC$5-$I$5+1&gt;'Primary Inputs'!$C$17,0,(SUM(OFFSET($I$21,0,AC$5-$I$5-$A44+1)))*$C44))</f>
        <v>0</v>
      </c>
      <c r="AD44" s="186">
        <f ca="1">IF(AD$5-$I$5&lt;$A44-1," ",IF(AD$5-$I$5+1&gt;'Primary Inputs'!$C$17,0,(SUM(OFFSET($I$21,0,AD$5-$I$5-$A44+1)))*$C44))</f>
        <v>0</v>
      </c>
      <c r="AE44" s="186">
        <f ca="1">IF(AE$5-$I$5&lt;$A44-1," ",IF(AE$5-$I$5+1&gt;'Primary Inputs'!$C$17,0,(SUM(OFFSET($I$21,0,AE$5-$I$5-$A44+1)))*$C44))</f>
        <v>0</v>
      </c>
      <c r="AF44" s="186">
        <f ca="1">IF(AF$5-$I$5&lt;$A44-1," ",IF(AF$5-$I$5+1&gt;'Primary Inputs'!$C$17,0,(SUM(OFFSET($I$21,0,AF$5-$I$5-$A44+1)))*$C44))</f>
        <v>0</v>
      </c>
      <c r="AG44" s="186">
        <f ca="1">IF(AG$5-$I$5&lt;$A44-1," ",IF(AG$5-$I$5+1&gt;'Primary Inputs'!$C$17,0,(SUM(OFFSET($I$21,0,AG$5-$I$5-$A44+1)))*$C44))</f>
        <v>0</v>
      </c>
      <c r="AH44" s="186">
        <f ca="1">IF(AH$5-$I$5&lt;$A44-1," ",IF(AH$5-$I$5+1&gt;'Primary Inputs'!$C$17,0,(SUM(OFFSET($I$21,0,AH$5-$I$5-$A44+1)))*$C44))</f>
        <v>0</v>
      </c>
      <c r="AI44" s="186">
        <f ca="1">IF(AI$5-$I$5&lt;$A44-1," ",IF(AI$5-$I$5+1&gt;'Primary Inputs'!$C$17,0,(SUM(OFFSET($I$21,0,AI$5-$I$5-$A44+1)))*$C44))</f>
        <v>0</v>
      </c>
      <c r="AJ44" s="186">
        <f ca="1">IF(AJ$5-$I$5&lt;$A44-1," ",IF(AJ$5-$I$5+1&gt;'Primary Inputs'!$C$17,0,(SUM(OFFSET($I$21,0,AJ$5-$I$5-$A44+1)))*$C44))</f>
        <v>0</v>
      </c>
      <c r="AK44" s="186">
        <f ca="1">IF(AK$5-$I$5&lt;$A44-1," ",IF(AK$5-$I$5+1&gt;'Primary Inputs'!$C$17,0,(SUM(OFFSET($I$21,0,AK$5-$I$5-$A44+1)))*$C44))</f>
        <v>0</v>
      </c>
      <c r="AL44" s="186">
        <f ca="1">IF(AL$5-$I$5&lt;$A44-1," ",IF(AL$5-$I$5+1&gt;'Primary Inputs'!$C$17,0,(SUM(OFFSET($I$21,0,AL$5-$I$5-$A44+1)))*$C44))</f>
        <v>0</v>
      </c>
      <c r="AM44" s="186">
        <f ca="1">IF(AM$5-$I$5&lt;$A44-1," ",IF(AM$5-$I$5+1&gt;'Primary Inputs'!$C$17,0,(SUM(OFFSET($I$21,0,AM$5-$I$5-$A44+1)))*$C44))</f>
        <v>0</v>
      </c>
      <c r="AN44" s="186">
        <f ca="1">IF(AN$5-$I$5&lt;$A44-1," ",IF(AN$5-$I$5+1&gt;'Primary Inputs'!$C$17,0,(SUM(OFFSET($I$21,0,AN$5-$I$5-$A44+1)))*$C44))</f>
        <v>0</v>
      </c>
      <c r="AO44" s="186">
        <f ca="1">IF(AO$5-$I$5&lt;$A44-1," ",IF(AO$5-$I$5+1&gt;'Primary Inputs'!$C$17,0,(SUM(OFFSET($I$21,0,AO$5-$I$5-$A44+1)))*$C44))</f>
        <v>0</v>
      </c>
      <c r="AP44" s="186">
        <f ca="1">IF(AP$5-$I$5&lt;$A44-1," ",IF(AP$5-$I$5+1&gt;'Primary Inputs'!$C$17,0,(SUM(OFFSET($I$21,0,AP$5-$I$5-$A44+1)))*$C44))</f>
        <v>0</v>
      </c>
      <c r="AQ44" s="186">
        <f ca="1">IF(AQ$5-$I$5&lt;$A44-1," ",IF(AQ$5-$I$5+1&gt;'Primary Inputs'!$C$17,0,(SUM(OFFSET($I$21,0,AQ$5-$I$5-$A44+1)))*$C44))</f>
        <v>0</v>
      </c>
      <c r="AR44" s="186">
        <f ca="1">IF(AR$5-$I$5&lt;$A44-1," ",IF(AR$5-$I$5+1&gt;'Primary Inputs'!$C$17,0,(SUM(OFFSET($I$21,0,AR$5-$I$5-$A44+1)))*$C44))</f>
        <v>0</v>
      </c>
      <c r="AS44" s="186">
        <f ca="1">IF(AS$5-$I$5&lt;$A44-1," ",IF(AS$5-$I$5+1&gt;'Primary Inputs'!$C$17,0,(SUM(OFFSET($I$21,0,AS$5-$I$5-$A44+1)))*$C44))</f>
        <v>0</v>
      </c>
      <c r="AT44" s="186">
        <f ca="1">IF(AT$5-$I$5&lt;$A44-1," ",IF(AT$5-$I$5+1&gt;'Primary Inputs'!$C$17,0,(SUM(OFFSET($I$21,0,AT$5-$I$5-$A44+1)))*$C44))</f>
        <v>0</v>
      </c>
      <c r="AU44" s="186">
        <f ca="1">IF(AU$5-$I$5&lt;$A44-1," ",IF(AU$5-$I$5+1&gt;'Primary Inputs'!$C$17,0,(SUM(OFFSET($I$21,0,AU$5-$I$5-$A44+1)))*$C44))</f>
        <v>0</v>
      </c>
      <c r="AV44" s="186">
        <f ca="1">IF(AV$5-$I$5&lt;$A44-1," ",IF(AV$5-$I$5+1&gt;'Primary Inputs'!$C$17,0,(SUM(OFFSET($I$21,0,AV$5-$I$5-$A44+1)))*$C44))</f>
        <v>0</v>
      </c>
      <c r="AW44" s="186">
        <f ca="1">IF(AW$5-$I$5&lt;$A44-1," ",IF(AW$5-$I$5+1&gt;'Primary Inputs'!$C$17,0,(SUM(OFFSET($I$21,0,AW$5-$I$5-$A44+1)))*$C44))</f>
        <v>0</v>
      </c>
      <c r="AX44" s="186">
        <f ca="1">IF(AX$5-$I$5&lt;$A44-1," ",IF(AX$5-$I$5+1&gt;'Primary Inputs'!$C$17,0,(SUM(OFFSET($I$21,0,AX$5-$I$5-$A44+1)))*$C44))</f>
        <v>0</v>
      </c>
      <c r="AY44" s="186">
        <f ca="1">IF(AY$5-$I$5&lt;$A44-1," ",IF(AY$5-$I$5+1&gt;'Primary Inputs'!$C$17,0,(SUM(OFFSET($I$21,0,AY$5-$I$5-$A44+1)))*$C44))</f>
        <v>0</v>
      </c>
      <c r="AZ44" s="186">
        <f ca="1">IF(AZ$5-$I$5&lt;$A44-1," ",IF(AZ$5-$I$5+1&gt;'Primary Inputs'!$C$17,0,(SUM(OFFSET($I$21,0,AZ$5-$I$5-$A44+1)))*$C44))</f>
        <v>0</v>
      </c>
      <c r="BA44" s="186">
        <f ca="1">IF(BA$5-$I$5&lt;$A44-1," ",IF(BA$5-$I$5+1&gt;'Primary Inputs'!$C$17,0,(SUM(OFFSET($I$21,0,BA$5-$I$5-$A44+1)))*$C44))</f>
        <v>0</v>
      </c>
      <c r="BB44" s="186">
        <f ca="1">IF(BB$5-$I$5&lt;$A44-1," ",IF(BB$5-$I$5+1&gt;'Primary Inputs'!$C$17,0,(SUM(OFFSET($I$21,0,BB$5-$I$5-$A44+1)))*$C44))</f>
        <v>0</v>
      </c>
      <c r="BC44" s="186">
        <f ca="1">IF(BC$5-$I$5&lt;$A44-1," ",IF(BC$5-$I$5+1&gt;'Primary Inputs'!$C$17,0,(SUM(OFFSET($I$21,0,BC$5-$I$5-$A44+1)))*$C44))</f>
        <v>0</v>
      </c>
      <c r="BD44" s="186">
        <f ca="1">IF(BD$5-$I$5&lt;$A44-1," ",IF(BD$5-$I$5+1&gt;'Primary Inputs'!$C$17,0,(SUM(OFFSET($I$21,0,BD$5-$I$5-$A44+1)))*$C44))</f>
        <v>0</v>
      </c>
      <c r="BE44" s="186">
        <f ca="1">IF(BE$5-$I$5&lt;$A44-1," ",IF(BE$5-$I$5+1&gt;'Primary Inputs'!$C$17,0,(SUM(OFFSET($I$21,0,BE$5-$I$5-$A44+1)))*$C44))</f>
        <v>0</v>
      </c>
      <c r="BF44" s="186">
        <f ca="1">IF(BF$5-$I$5&lt;$A44-1," ",IF(BF$5-$I$5+1&gt;'Primary Inputs'!$C$17,0,(SUM(OFFSET($I$21,0,BF$5-$I$5-$A44+1)))*$C44))</f>
        <v>0</v>
      </c>
      <c r="BG44" s="134"/>
      <c r="BH44" s="134"/>
      <c r="BI44" s="134"/>
      <c r="BJ44" s="134"/>
      <c r="BK44" s="134"/>
      <c r="BL44" s="134"/>
      <c r="BM44" s="134"/>
      <c r="BN44" s="134"/>
      <c r="BO44" s="134"/>
      <c r="BP44" s="134"/>
      <c r="BQ44" s="134"/>
      <c r="BR44" s="134"/>
      <c r="BS44" s="134"/>
      <c r="BT44" s="134"/>
      <c r="BU44" s="134"/>
      <c r="BV44" s="134"/>
      <c r="BW44" s="134"/>
      <c r="BX44" s="134"/>
      <c r="BY44" s="134"/>
      <c r="BZ44" s="134"/>
      <c r="CA44" s="134"/>
      <c r="CB44" s="134"/>
      <c r="CC44" s="134"/>
      <c r="CD44" s="134"/>
      <c r="CE44" s="134"/>
      <c r="CF44" s="134"/>
      <c r="CG44" s="134"/>
      <c r="CH44" s="134"/>
      <c r="CI44" s="134"/>
      <c r="CJ44" s="134"/>
      <c r="CK44" s="134"/>
      <c r="CL44" s="134"/>
      <c r="CM44" s="134"/>
      <c r="CN44" s="134"/>
      <c r="CO44" s="134"/>
      <c r="CP44" s="134"/>
      <c r="CQ44" s="134"/>
      <c r="CR44" s="134"/>
      <c r="CS44" s="134"/>
      <c r="CT44" s="134"/>
      <c r="CU44" s="134"/>
      <c r="CV44" s="134"/>
      <c r="CW44" s="134"/>
      <c r="CX44" s="134"/>
      <c r="CY44" s="134"/>
      <c r="CZ44" s="134"/>
    </row>
    <row r="45" spans="1:104">
      <c r="A45" s="134">
        <v>20</v>
      </c>
      <c r="B45" s="134" t="s">
        <v>192</v>
      </c>
      <c r="C45" s="134">
        <f ca="1">OFFSET('Primary Inputs'!$E$12,0,$A45-1)</f>
        <v>0</v>
      </c>
      <c r="I45" s="186" t="str">
        <f ca="1">IF(I$5-$I$5&lt;$A45-1," ",IF(I$5-$I$5+1&gt;'Primary Inputs'!$C$17,0,(SUM(OFFSET($I$21,0,I$5-$I$5-$A45+1)))*$C45))</f>
        <v xml:space="preserve"> </v>
      </c>
      <c r="J45" s="186" t="str">
        <f ca="1">IF(J$5-$I$5&lt;$A45-1," ",IF(J$5-$I$5+1&gt;'Primary Inputs'!$C$17,0,(SUM(OFFSET($I$21,0,J$5-$I$5-$A45+1)))*$C45))</f>
        <v xml:space="preserve"> </v>
      </c>
      <c r="K45" s="186" t="str">
        <f ca="1">IF(K$5-$I$5&lt;$A45-1," ",IF(K$5-$I$5+1&gt;'Primary Inputs'!$C$17,0,(SUM(OFFSET($I$21,0,K$5-$I$5-$A45+1)))*$C45))</f>
        <v xml:space="preserve"> </v>
      </c>
      <c r="L45" s="186" t="str">
        <f ca="1">IF(L$5-$I$5&lt;$A45-1," ",IF(L$5-$I$5+1&gt;'Primary Inputs'!$C$17,0,(SUM(OFFSET($I$21,0,L$5-$I$5-$A45+1)))*$C45))</f>
        <v xml:space="preserve"> </v>
      </c>
      <c r="M45" s="186" t="str">
        <f ca="1">IF(M$5-$I$5&lt;$A45-1," ",IF(M$5-$I$5+1&gt;'Primary Inputs'!$C$17,0,(SUM(OFFSET($I$21,0,M$5-$I$5-$A45+1)))*$C45))</f>
        <v xml:space="preserve"> </v>
      </c>
      <c r="N45" s="186" t="str">
        <f ca="1">IF(N$5-$I$5&lt;$A45-1," ",IF(N$5-$I$5+1&gt;'Primary Inputs'!$C$17,0,(SUM(OFFSET($I$21,0,N$5-$I$5-$A45+1)))*$C45))</f>
        <v xml:space="preserve"> </v>
      </c>
      <c r="O45" s="186" t="str">
        <f ca="1">IF(O$5-$I$5&lt;$A45-1," ",IF(O$5-$I$5+1&gt;'Primary Inputs'!$C$17,0,(SUM(OFFSET($I$21,0,O$5-$I$5-$A45+1)))*$C45))</f>
        <v xml:space="preserve"> </v>
      </c>
      <c r="P45" s="186" t="str">
        <f ca="1">IF(P$5-$I$5&lt;$A45-1," ",IF(P$5-$I$5+1&gt;'Primary Inputs'!$C$17,0,(SUM(OFFSET($I$21,0,P$5-$I$5-$A45+1)))*$C45))</f>
        <v xml:space="preserve"> </v>
      </c>
      <c r="Q45" s="186" t="str">
        <f ca="1">IF(Q$5-$I$5&lt;$A45-1," ",IF(Q$5-$I$5+1&gt;'Primary Inputs'!$C$17,0,(SUM(OFFSET($I$21,0,Q$5-$I$5-$A45+1)))*$C45))</f>
        <v xml:space="preserve"> </v>
      </c>
      <c r="R45" s="186" t="str">
        <f ca="1">IF(R$5-$I$5&lt;$A45-1," ",IF(R$5-$I$5+1&gt;'Primary Inputs'!$C$17,0,(SUM(OFFSET($I$21,0,R$5-$I$5-$A45+1)))*$C45))</f>
        <v xml:space="preserve"> </v>
      </c>
      <c r="S45" s="186" t="str">
        <f ca="1">IF(S$5-$I$5&lt;$A45-1," ",IF(S$5-$I$5+1&gt;'Primary Inputs'!$C$17,0,(SUM(OFFSET($I$21,0,S$5-$I$5-$A45+1)))*$C45))</f>
        <v xml:space="preserve"> </v>
      </c>
      <c r="T45" s="186" t="str">
        <f ca="1">IF(T$5-$I$5&lt;$A45-1," ",IF(T$5-$I$5+1&gt;'Primary Inputs'!$C$17,0,(SUM(OFFSET($I$21,0,T$5-$I$5-$A45+1)))*$C45))</f>
        <v xml:space="preserve"> </v>
      </c>
      <c r="U45" s="186" t="str">
        <f ca="1">IF(U$5-$I$5&lt;$A45-1," ",IF(U$5-$I$5+1&gt;'Primary Inputs'!$C$17,0,(SUM(OFFSET($I$21,0,U$5-$I$5-$A45+1)))*$C45))</f>
        <v xml:space="preserve"> </v>
      </c>
      <c r="V45" s="186" t="str">
        <f ca="1">IF(V$5-$I$5&lt;$A45-1," ",IF(V$5-$I$5+1&gt;'Primary Inputs'!$C$17,0,(SUM(OFFSET($I$21,0,V$5-$I$5-$A45+1)))*$C45))</f>
        <v xml:space="preserve"> </v>
      </c>
      <c r="W45" s="186" t="str">
        <f ca="1">IF(W$5-$I$5&lt;$A45-1," ",IF(W$5-$I$5+1&gt;'Primary Inputs'!$C$17,0,(SUM(OFFSET($I$21,0,W$5-$I$5-$A45+1)))*$C45))</f>
        <v xml:space="preserve"> </v>
      </c>
      <c r="X45" s="186" t="str">
        <f ca="1">IF(X$5-$I$5&lt;$A45-1," ",IF(X$5-$I$5+1&gt;'Primary Inputs'!$C$17,0,(SUM(OFFSET($I$21,0,X$5-$I$5-$A45+1)))*$C45))</f>
        <v xml:space="preserve"> </v>
      </c>
      <c r="Y45" s="186" t="str">
        <f ca="1">IF(Y$5-$I$5&lt;$A45-1," ",IF(Y$5-$I$5+1&gt;'Primary Inputs'!$C$17,0,(SUM(OFFSET($I$21,0,Y$5-$I$5-$A45+1)))*$C45))</f>
        <v xml:space="preserve"> </v>
      </c>
      <c r="Z45" s="186" t="str">
        <f ca="1">IF(Z$5-$I$5&lt;$A45-1," ",IF(Z$5-$I$5+1&gt;'Primary Inputs'!$C$17,0,(SUM(OFFSET($I$21,0,Z$5-$I$5-$A45+1)))*$C45))</f>
        <v xml:space="preserve"> </v>
      </c>
      <c r="AA45" s="186" t="str">
        <f ca="1">IF(AA$5-$I$5&lt;$A45-1," ",IF(AA$5-$I$5+1&gt;'Primary Inputs'!$C$17,0,(SUM(OFFSET($I$21,0,AA$5-$I$5-$A45+1)))*$C45))</f>
        <v xml:space="preserve"> </v>
      </c>
      <c r="AB45" s="186">
        <f ca="1">IF(AB$5-$I$5&lt;$A45-1," ",IF(AB$5-$I$5+1&gt;'Primary Inputs'!$C$17,0,(SUM(OFFSET($I$21,0,AB$5-$I$5-$A45+1)))*$C45))</f>
        <v>0</v>
      </c>
      <c r="AC45" s="186">
        <f ca="1">IF(AC$5-$I$5&lt;$A45-1," ",IF(AC$5-$I$5+1&gt;'Primary Inputs'!$C$17,0,(SUM(OFFSET($I$21,0,AC$5-$I$5-$A45+1)))*$C45))</f>
        <v>0</v>
      </c>
      <c r="AD45" s="186">
        <f ca="1">IF(AD$5-$I$5&lt;$A45-1," ",IF(AD$5-$I$5+1&gt;'Primary Inputs'!$C$17,0,(SUM(OFFSET($I$21,0,AD$5-$I$5-$A45+1)))*$C45))</f>
        <v>0</v>
      </c>
      <c r="AE45" s="186">
        <f ca="1">IF(AE$5-$I$5&lt;$A45-1," ",IF(AE$5-$I$5+1&gt;'Primary Inputs'!$C$17,0,(SUM(OFFSET($I$21,0,AE$5-$I$5-$A45+1)))*$C45))</f>
        <v>0</v>
      </c>
      <c r="AF45" s="186">
        <f ca="1">IF(AF$5-$I$5&lt;$A45-1," ",IF(AF$5-$I$5+1&gt;'Primary Inputs'!$C$17,0,(SUM(OFFSET($I$21,0,AF$5-$I$5-$A45+1)))*$C45))</f>
        <v>0</v>
      </c>
      <c r="AG45" s="186">
        <f ca="1">IF(AG$5-$I$5&lt;$A45-1," ",IF(AG$5-$I$5+1&gt;'Primary Inputs'!$C$17,0,(SUM(OFFSET($I$21,0,AG$5-$I$5-$A45+1)))*$C45))</f>
        <v>0</v>
      </c>
      <c r="AH45" s="186">
        <f ca="1">IF(AH$5-$I$5&lt;$A45-1," ",IF(AH$5-$I$5+1&gt;'Primary Inputs'!$C$17,0,(SUM(OFFSET($I$21,0,AH$5-$I$5-$A45+1)))*$C45))</f>
        <v>0</v>
      </c>
      <c r="AI45" s="186">
        <f ca="1">IF(AI$5-$I$5&lt;$A45-1," ",IF(AI$5-$I$5+1&gt;'Primary Inputs'!$C$17,0,(SUM(OFFSET($I$21,0,AI$5-$I$5-$A45+1)))*$C45))</f>
        <v>0</v>
      </c>
      <c r="AJ45" s="186">
        <f ca="1">IF(AJ$5-$I$5&lt;$A45-1," ",IF(AJ$5-$I$5+1&gt;'Primary Inputs'!$C$17,0,(SUM(OFFSET($I$21,0,AJ$5-$I$5-$A45+1)))*$C45))</f>
        <v>0</v>
      </c>
      <c r="AK45" s="186">
        <f ca="1">IF(AK$5-$I$5&lt;$A45-1," ",IF(AK$5-$I$5+1&gt;'Primary Inputs'!$C$17,0,(SUM(OFFSET($I$21,0,AK$5-$I$5-$A45+1)))*$C45))</f>
        <v>0</v>
      </c>
      <c r="AL45" s="186">
        <f ca="1">IF(AL$5-$I$5&lt;$A45-1," ",IF(AL$5-$I$5+1&gt;'Primary Inputs'!$C$17,0,(SUM(OFFSET($I$21,0,AL$5-$I$5-$A45+1)))*$C45))</f>
        <v>0</v>
      </c>
      <c r="AM45" s="186">
        <f ca="1">IF(AM$5-$I$5&lt;$A45-1," ",IF(AM$5-$I$5+1&gt;'Primary Inputs'!$C$17,0,(SUM(OFFSET($I$21,0,AM$5-$I$5-$A45+1)))*$C45))</f>
        <v>0</v>
      </c>
      <c r="AN45" s="186">
        <f ca="1">IF(AN$5-$I$5&lt;$A45-1," ",IF(AN$5-$I$5+1&gt;'Primary Inputs'!$C$17,0,(SUM(OFFSET($I$21,0,AN$5-$I$5-$A45+1)))*$C45))</f>
        <v>0</v>
      </c>
      <c r="AO45" s="186">
        <f ca="1">IF(AO$5-$I$5&lt;$A45-1," ",IF(AO$5-$I$5+1&gt;'Primary Inputs'!$C$17,0,(SUM(OFFSET($I$21,0,AO$5-$I$5-$A45+1)))*$C45))</f>
        <v>0</v>
      </c>
      <c r="AP45" s="186">
        <f ca="1">IF(AP$5-$I$5&lt;$A45-1," ",IF(AP$5-$I$5+1&gt;'Primary Inputs'!$C$17,0,(SUM(OFFSET($I$21,0,AP$5-$I$5-$A45+1)))*$C45))</f>
        <v>0</v>
      </c>
      <c r="AQ45" s="186">
        <f ca="1">IF(AQ$5-$I$5&lt;$A45-1," ",IF(AQ$5-$I$5+1&gt;'Primary Inputs'!$C$17,0,(SUM(OFFSET($I$21,0,AQ$5-$I$5-$A45+1)))*$C45))</f>
        <v>0</v>
      </c>
      <c r="AR45" s="186">
        <f ca="1">IF(AR$5-$I$5&lt;$A45-1," ",IF(AR$5-$I$5+1&gt;'Primary Inputs'!$C$17,0,(SUM(OFFSET($I$21,0,AR$5-$I$5-$A45+1)))*$C45))</f>
        <v>0</v>
      </c>
      <c r="AS45" s="186">
        <f ca="1">IF(AS$5-$I$5&lt;$A45-1," ",IF(AS$5-$I$5+1&gt;'Primary Inputs'!$C$17,0,(SUM(OFFSET($I$21,0,AS$5-$I$5-$A45+1)))*$C45))</f>
        <v>0</v>
      </c>
      <c r="AT45" s="186">
        <f ca="1">IF(AT$5-$I$5&lt;$A45-1," ",IF(AT$5-$I$5+1&gt;'Primary Inputs'!$C$17,0,(SUM(OFFSET($I$21,0,AT$5-$I$5-$A45+1)))*$C45))</f>
        <v>0</v>
      </c>
      <c r="AU45" s="186">
        <f ca="1">IF(AU$5-$I$5&lt;$A45-1," ",IF(AU$5-$I$5+1&gt;'Primary Inputs'!$C$17,0,(SUM(OFFSET($I$21,0,AU$5-$I$5-$A45+1)))*$C45))</f>
        <v>0</v>
      </c>
      <c r="AV45" s="186">
        <f ca="1">IF(AV$5-$I$5&lt;$A45-1," ",IF(AV$5-$I$5+1&gt;'Primary Inputs'!$C$17,0,(SUM(OFFSET($I$21,0,AV$5-$I$5-$A45+1)))*$C45))</f>
        <v>0</v>
      </c>
      <c r="AW45" s="186">
        <f ca="1">IF(AW$5-$I$5&lt;$A45-1," ",IF(AW$5-$I$5+1&gt;'Primary Inputs'!$C$17,0,(SUM(OFFSET($I$21,0,AW$5-$I$5-$A45+1)))*$C45))</f>
        <v>0</v>
      </c>
      <c r="AX45" s="186">
        <f ca="1">IF(AX$5-$I$5&lt;$A45-1," ",IF(AX$5-$I$5+1&gt;'Primary Inputs'!$C$17,0,(SUM(OFFSET($I$21,0,AX$5-$I$5-$A45+1)))*$C45))</f>
        <v>0</v>
      </c>
      <c r="AY45" s="186">
        <f ca="1">IF(AY$5-$I$5&lt;$A45-1," ",IF(AY$5-$I$5+1&gt;'Primary Inputs'!$C$17,0,(SUM(OFFSET($I$21,0,AY$5-$I$5-$A45+1)))*$C45))</f>
        <v>0</v>
      </c>
      <c r="AZ45" s="186">
        <f ca="1">IF(AZ$5-$I$5&lt;$A45-1," ",IF(AZ$5-$I$5+1&gt;'Primary Inputs'!$C$17,0,(SUM(OFFSET($I$21,0,AZ$5-$I$5-$A45+1)))*$C45))</f>
        <v>0</v>
      </c>
      <c r="BA45" s="186">
        <f ca="1">IF(BA$5-$I$5&lt;$A45-1," ",IF(BA$5-$I$5+1&gt;'Primary Inputs'!$C$17,0,(SUM(OFFSET($I$21,0,BA$5-$I$5-$A45+1)))*$C45))</f>
        <v>0</v>
      </c>
      <c r="BB45" s="186">
        <f ca="1">IF(BB$5-$I$5&lt;$A45-1," ",IF(BB$5-$I$5+1&gt;'Primary Inputs'!$C$17,0,(SUM(OFFSET($I$21,0,BB$5-$I$5-$A45+1)))*$C45))</f>
        <v>0</v>
      </c>
      <c r="BC45" s="186">
        <f ca="1">IF(BC$5-$I$5&lt;$A45-1," ",IF(BC$5-$I$5+1&gt;'Primary Inputs'!$C$17,0,(SUM(OFFSET($I$21,0,BC$5-$I$5-$A45+1)))*$C45))</f>
        <v>0</v>
      </c>
      <c r="BD45" s="186">
        <f ca="1">IF(BD$5-$I$5&lt;$A45-1," ",IF(BD$5-$I$5+1&gt;'Primary Inputs'!$C$17,0,(SUM(OFFSET($I$21,0,BD$5-$I$5-$A45+1)))*$C45))</f>
        <v>0</v>
      </c>
      <c r="BE45" s="186">
        <f ca="1">IF(BE$5-$I$5&lt;$A45-1," ",IF(BE$5-$I$5+1&gt;'Primary Inputs'!$C$17,0,(SUM(OFFSET($I$21,0,BE$5-$I$5-$A45+1)))*$C45))</f>
        <v>0</v>
      </c>
      <c r="BF45" s="186">
        <f ca="1">IF(BF$5-$I$5&lt;$A45-1," ",IF(BF$5-$I$5+1&gt;'Primary Inputs'!$C$17,0,(SUM(OFFSET($I$21,0,BF$5-$I$5-$A45+1)))*$C45))</f>
        <v>0</v>
      </c>
      <c r="BG45" s="134"/>
      <c r="BH45" s="134"/>
      <c r="BI45" s="134"/>
      <c r="BJ45" s="134"/>
      <c r="BK45" s="134"/>
      <c r="BL45" s="134"/>
      <c r="BM45" s="134"/>
      <c r="BN45" s="134"/>
      <c r="BO45" s="134"/>
      <c r="BP45" s="134"/>
      <c r="BQ45" s="134"/>
      <c r="BR45" s="134"/>
      <c r="BS45" s="134"/>
      <c r="BT45" s="134"/>
      <c r="BU45" s="134"/>
      <c r="BV45" s="134"/>
      <c r="BW45" s="134"/>
      <c r="BX45" s="134"/>
      <c r="BY45" s="134"/>
      <c r="BZ45" s="134"/>
      <c r="CA45" s="134"/>
      <c r="CB45" s="134"/>
      <c r="CC45" s="134"/>
      <c r="CD45" s="134"/>
      <c r="CE45" s="134"/>
      <c r="CF45" s="134"/>
      <c r="CG45" s="134"/>
      <c r="CH45" s="134"/>
      <c r="CI45" s="134"/>
      <c r="CJ45" s="134"/>
      <c r="CK45" s="134"/>
      <c r="CL45" s="134"/>
      <c r="CM45" s="134"/>
      <c r="CN45" s="134"/>
      <c r="CO45" s="134"/>
      <c r="CP45" s="134"/>
      <c r="CQ45" s="134"/>
      <c r="CR45" s="134"/>
      <c r="CS45" s="134"/>
      <c r="CT45" s="134"/>
      <c r="CU45" s="134"/>
      <c r="CV45" s="134"/>
      <c r="CW45" s="134"/>
      <c r="CX45" s="134"/>
      <c r="CY45" s="134"/>
      <c r="CZ45" s="134"/>
    </row>
    <row r="46" spans="1:104">
      <c r="A46" s="134">
        <v>21</v>
      </c>
      <c r="B46" s="134" t="s">
        <v>193</v>
      </c>
      <c r="C46" s="134">
        <f ca="1">OFFSET('Primary Inputs'!$E$12,0,$A46-1)</f>
        <v>0</v>
      </c>
      <c r="I46" s="186" t="str">
        <f ca="1">IF(I$5-$I$5&lt;$A46-1," ",IF(I$5-$I$5+1&gt;'Primary Inputs'!$C$17,0,(SUM(OFFSET($I$21,0,I$5-$I$5-$A46+1)))*$C46))</f>
        <v xml:space="preserve"> </v>
      </c>
      <c r="J46" s="186" t="str">
        <f ca="1">IF(J$5-$I$5&lt;$A46-1," ",IF(J$5-$I$5+1&gt;'Primary Inputs'!$C$17,0,(SUM(OFFSET($I$21,0,J$5-$I$5-$A46+1)))*$C46))</f>
        <v xml:space="preserve"> </v>
      </c>
      <c r="K46" s="186" t="str">
        <f ca="1">IF(K$5-$I$5&lt;$A46-1," ",IF(K$5-$I$5+1&gt;'Primary Inputs'!$C$17,0,(SUM(OFFSET($I$21,0,K$5-$I$5-$A46+1)))*$C46))</f>
        <v xml:space="preserve"> </v>
      </c>
      <c r="L46" s="186" t="str">
        <f ca="1">IF(L$5-$I$5&lt;$A46-1," ",IF(L$5-$I$5+1&gt;'Primary Inputs'!$C$17,0,(SUM(OFFSET($I$21,0,L$5-$I$5-$A46+1)))*$C46))</f>
        <v xml:space="preserve"> </v>
      </c>
      <c r="M46" s="186" t="str">
        <f ca="1">IF(M$5-$I$5&lt;$A46-1," ",IF(M$5-$I$5+1&gt;'Primary Inputs'!$C$17,0,(SUM(OFFSET($I$21,0,M$5-$I$5-$A46+1)))*$C46))</f>
        <v xml:space="preserve"> </v>
      </c>
      <c r="N46" s="186" t="str">
        <f ca="1">IF(N$5-$I$5&lt;$A46-1," ",IF(N$5-$I$5+1&gt;'Primary Inputs'!$C$17,0,(SUM(OFFSET($I$21,0,N$5-$I$5-$A46+1)))*$C46))</f>
        <v xml:space="preserve"> </v>
      </c>
      <c r="O46" s="186" t="str">
        <f ca="1">IF(O$5-$I$5&lt;$A46-1," ",IF(O$5-$I$5+1&gt;'Primary Inputs'!$C$17,0,(SUM(OFFSET($I$21,0,O$5-$I$5-$A46+1)))*$C46))</f>
        <v xml:space="preserve"> </v>
      </c>
      <c r="P46" s="186" t="str">
        <f ca="1">IF(P$5-$I$5&lt;$A46-1," ",IF(P$5-$I$5+1&gt;'Primary Inputs'!$C$17,0,(SUM(OFFSET($I$21,0,P$5-$I$5-$A46+1)))*$C46))</f>
        <v xml:space="preserve"> </v>
      </c>
      <c r="Q46" s="186" t="str">
        <f ca="1">IF(Q$5-$I$5&lt;$A46-1," ",IF(Q$5-$I$5+1&gt;'Primary Inputs'!$C$17,0,(SUM(OFFSET($I$21,0,Q$5-$I$5-$A46+1)))*$C46))</f>
        <v xml:space="preserve"> </v>
      </c>
      <c r="R46" s="186" t="str">
        <f ca="1">IF(R$5-$I$5&lt;$A46-1," ",IF(R$5-$I$5+1&gt;'Primary Inputs'!$C$17,0,(SUM(OFFSET($I$21,0,R$5-$I$5-$A46+1)))*$C46))</f>
        <v xml:space="preserve"> </v>
      </c>
      <c r="S46" s="186" t="str">
        <f ca="1">IF(S$5-$I$5&lt;$A46-1," ",IF(S$5-$I$5+1&gt;'Primary Inputs'!$C$17,0,(SUM(OFFSET($I$21,0,S$5-$I$5-$A46+1)))*$C46))</f>
        <v xml:space="preserve"> </v>
      </c>
      <c r="T46" s="186" t="str">
        <f ca="1">IF(T$5-$I$5&lt;$A46-1," ",IF(T$5-$I$5+1&gt;'Primary Inputs'!$C$17,0,(SUM(OFFSET($I$21,0,T$5-$I$5-$A46+1)))*$C46))</f>
        <v xml:space="preserve"> </v>
      </c>
      <c r="U46" s="186" t="str">
        <f ca="1">IF(U$5-$I$5&lt;$A46-1," ",IF(U$5-$I$5+1&gt;'Primary Inputs'!$C$17,0,(SUM(OFFSET($I$21,0,U$5-$I$5-$A46+1)))*$C46))</f>
        <v xml:space="preserve"> </v>
      </c>
      <c r="V46" s="186" t="str">
        <f ca="1">IF(V$5-$I$5&lt;$A46-1," ",IF(V$5-$I$5+1&gt;'Primary Inputs'!$C$17,0,(SUM(OFFSET($I$21,0,V$5-$I$5-$A46+1)))*$C46))</f>
        <v xml:space="preserve"> </v>
      </c>
      <c r="W46" s="186" t="str">
        <f ca="1">IF(W$5-$I$5&lt;$A46-1," ",IF(W$5-$I$5+1&gt;'Primary Inputs'!$C$17,0,(SUM(OFFSET($I$21,0,W$5-$I$5-$A46+1)))*$C46))</f>
        <v xml:space="preserve"> </v>
      </c>
      <c r="X46" s="186" t="str">
        <f ca="1">IF(X$5-$I$5&lt;$A46-1," ",IF(X$5-$I$5+1&gt;'Primary Inputs'!$C$17,0,(SUM(OFFSET($I$21,0,X$5-$I$5-$A46+1)))*$C46))</f>
        <v xml:space="preserve"> </v>
      </c>
      <c r="Y46" s="186" t="str">
        <f ca="1">IF(Y$5-$I$5&lt;$A46-1," ",IF(Y$5-$I$5+1&gt;'Primary Inputs'!$C$17,0,(SUM(OFFSET($I$21,0,Y$5-$I$5-$A46+1)))*$C46))</f>
        <v xml:space="preserve"> </v>
      </c>
      <c r="Z46" s="186" t="str">
        <f ca="1">IF(Z$5-$I$5&lt;$A46-1," ",IF(Z$5-$I$5+1&gt;'Primary Inputs'!$C$17,0,(SUM(OFFSET($I$21,0,Z$5-$I$5-$A46+1)))*$C46))</f>
        <v xml:space="preserve"> </v>
      </c>
      <c r="AA46" s="186" t="str">
        <f ca="1">IF(AA$5-$I$5&lt;$A46-1," ",IF(AA$5-$I$5+1&gt;'Primary Inputs'!$C$17,0,(SUM(OFFSET($I$21,0,AA$5-$I$5-$A46+1)))*$C46))</f>
        <v xml:space="preserve"> </v>
      </c>
      <c r="AB46" s="186" t="str">
        <f ca="1">IF(AB$5-$I$5&lt;$A46-1," ",IF(AB$5-$I$5+1&gt;'Primary Inputs'!$C$17,0,(SUM(OFFSET($I$21,0,AB$5-$I$5-$A46+1)))*$C46))</f>
        <v xml:space="preserve"> </v>
      </c>
      <c r="AC46" s="186">
        <f ca="1">IF(AC$5-$I$5&lt;$A46-1," ",IF(AC$5-$I$5+1&gt;'Primary Inputs'!$C$17,0,(SUM(OFFSET($I$21,0,AC$5-$I$5-$A46+1)))*$C46))</f>
        <v>0</v>
      </c>
      <c r="AD46" s="186">
        <f ca="1">IF(AD$5-$I$5&lt;$A46-1," ",IF(AD$5-$I$5+1&gt;'Primary Inputs'!$C$17,0,(SUM(OFFSET($I$21,0,AD$5-$I$5-$A46+1)))*$C46))</f>
        <v>0</v>
      </c>
      <c r="AE46" s="186">
        <f ca="1">IF(AE$5-$I$5&lt;$A46-1," ",IF(AE$5-$I$5+1&gt;'Primary Inputs'!$C$17,0,(SUM(OFFSET($I$21,0,AE$5-$I$5-$A46+1)))*$C46))</f>
        <v>0</v>
      </c>
      <c r="AF46" s="186">
        <f ca="1">IF(AF$5-$I$5&lt;$A46-1," ",IF(AF$5-$I$5+1&gt;'Primary Inputs'!$C$17,0,(SUM(OFFSET($I$21,0,AF$5-$I$5-$A46+1)))*$C46))</f>
        <v>0</v>
      </c>
      <c r="AG46" s="186">
        <f ca="1">IF(AG$5-$I$5&lt;$A46-1," ",IF(AG$5-$I$5+1&gt;'Primary Inputs'!$C$17,0,(SUM(OFFSET($I$21,0,AG$5-$I$5-$A46+1)))*$C46))</f>
        <v>0</v>
      </c>
      <c r="AH46" s="186">
        <f ca="1">IF(AH$5-$I$5&lt;$A46-1," ",IF(AH$5-$I$5+1&gt;'Primary Inputs'!$C$17,0,(SUM(OFFSET($I$21,0,AH$5-$I$5-$A46+1)))*$C46))</f>
        <v>0</v>
      </c>
      <c r="AI46" s="186">
        <f ca="1">IF(AI$5-$I$5&lt;$A46-1," ",IF(AI$5-$I$5+1&gt;'Primary Inputs'!$C$17,0,(SUM(OFFSET($I$21,0,AI$5-$I$5-$A46+1)))*$C46))</f>
        <v>0</v>
      </c>
      <c r="AJ46" s="186">
        <f ca="1">IF(AJ$5-$I$5&lt;$A46-1," ",IF(AJ$5-$I$5+1&gt;'Primary Inputs'!$C$17,0,(SUM(OFFSET($I$21,0,AJ$5-$I$5-$A46+1)))*$C46))</f>
        <v>0</v>
      </c>
      <c r="AK46" s="186">
        <f ca="1">IF(AK$5-$I$5&lt;$A46-1," ",IF(AK$5-$I$5+1&gt;'Primary Inputs'!$C$17,0,(SUM(OFFSET($I$21,0,AK$5-$I$5-$A46+1)))*$C46))</f>
        <v>0</v>
      </c>
      <c r="AL46" s="186">
        <f ca="1">IF(AL$5-$I$5&lt;$A46-1," ",IF(AL$5-$I$5+1&gt;'Primary Inputs'!$C$17,0,(SUM(OFFSET($I$21,0,AL$5-$I$5-$A46+1)))*$C46))</f>
        <v>0</v>
      </c>
      <c r="AM46" s="186">
        <f ca="1">IF(AM$5-$I$5&lt;$A46-1," ",IF(AM$5-$I$5+1&gt;'Primary Inputs'!$C$17,0,(SUM(OFFSET($I$21,0,AM$5-$I$5-$A46+1)))*$C46))</f>
        <v>0</v>
      </c>
      <c r="AN46" s="186">
        <f ca="1">IF(AN$5-$I$5&lt;$A46-1," ",IF(AN$5-$I$5+1&gt;'Primary Inputs'!$C$17,0,(SUM(OFFSET($I$21,0,AN$5-$I$5-$A46+1)))*$C46))</f>
        <v>0</v>
      </c>
      <c r="AO46" s="186">
        <f ca="1">IF(AO$5-$I$5&lt;$A46-1," ",IF(AO$5-$I$5+1&gt;'Primary Inputs'!$C$17,0,(SUM(OFFSET($I$21,0,AO$5-$I$5-$A46+1)))*$C46))</f>
        <v>0</v>
      </c>
      <c r="AP46" s="186">
        <f ca="1">IF(AP$5-$I$5&lt;$A46-1," ",IF(AP$5-$I$5+1&gt;'Primary Inputs'!$C$17,0,(SUM(OFFSET($I$21,0,AP$5-$I$5-$A46+1)))*$C46))</f>
        <v>0</v>
      </c>
      <c r="AQ46" s="186">
        <f ca="1">IF(AQ$5-$I$5&lt;$A46-1," ",IF(AQ$5-$I$5+1&gt;'Primary Inputs'!$C$17,0,(SUM(OFFSET($I$21,0,AQ$5-$I$5-$A46+1)))*$C46))</f>
        <v>0</v>
      </c>
      <c r="AR46" s="186">
        <f ca="1">IF(AR$5-$I$5&lt;$A46-1," ",IF(AR$5-$I$5+1&gt;'Primary Inputs'!$C$17,0,(SUM(OFFSET($I$21,0,AR$5-$I$5-$A46+1)))*$C46))</f>
        <v>0</v>
      </c>
      <c r="AS46" s="186">
        <f ca="1">IF(AS$5-$I$5&lt;$A46-1," ",IF(AS$5-$I$5+1&gt;'Primary Inputs'!$C$17,0,(SUM(OFFSET($I$21,0,AS$5-$I$5-$A46+1)))*$C46))</f>
        <v>0</v>
      </c>
      <c r="AT46" s="186">
        <f ca="1">IF(AT$5-$I$5&lt;$A46-1," ",IF(AT$5-$I$5+1&gt;'Primary Inputs'!$C$17,0,(SUM(OFFSET($I$21,0,AT$5-$I$5-$A46+1)))*$C46))</f>
        <v>0</v>
      </c>
      <c r="AU46" s="186">
        <f ca="1">IF(AU$5-$I$5&lt;$A46-1," ",IF(AU$5-$I$5+1&gt;'Primary Inputs'!$C$17,0,(SUM(OFFSET($I$21,0,AU$5-$I$5-$A46+1)))*$C46))</f>
        <v>0</v>
      </c>
      <c r="AV46" s="186">
        <f ca="1">IF(AV$5-$I$5&lt;$A46-1," ",IF(AV$5-$I$5+1&gt;'Primary Inputs'!$C$17,0,(SUM(OFFSET($I$21,0,AV$5-$I$5-$A46+1)))*$C46))</f>
        <v>0</v>
      </c>
      <c r="AW46" s="186">
        <f ca="1">IF(AW$5-$I$5&lt;$A46-1," ",IF(AW$5-$I$5+1&gt;'Primary Inputs'!$C$17,0,(SUM(OFFSET($I$21,0,AW$5-$I$5-$A46+1)))*$C46))</f>
        <v>0</v>
      </c>
      <c r="AX46" s="186">
        <f ca="1">IF(AX$5-$I$5&lt;$A46-1," ",IF(AX$5-$I$5+1&gt;'Primary Inputs'!$C$17,0,(SUM(OFFSET($I$21,0,AX$5-$I$5-$A46+1)))*$C46))</f>
        <v>0</v>
      </c>
      <c r="AY46" s="186">
        <f ca="1">IF(AY$5-$I$5&lt;$A46-1," ",IF(AY$5-$I$5+1&gt;'Primary Inputs'!$C$17,0,(SUM(OFFSET($I$21,0,AY$5-$I$5-$A46+1)))*$C46))</f>
        <v>0</v>
      </c>
      <c r="AZ46" s="186">
        <f ca="1">IF(AZ$5-$I$5&lt;$A46-1," ",IF(AZ$5-$I$5+1&gt;'Primary Inputs'!$C$17,0,(SUM(OFFSET($I$21,0,AZ$5-$I$5-$A46+1)))*$C46))</f>
        <v>0</v>
      </c>
      <c r="BA46" s="186">
        <f ca="1">IF(BA$5-$I$5&lt;$A46-1," ",IF(BA$5-$I$5+1&gt;'Primary Inputs'!$C$17,0,(SUM(OFFSET($I$21,0,BA$5-$I$5-$A46+1)))*$C46))</f>
        <v>0</v>
      </c>
      <c r="BB46" s="186">
        <f ca="1">IF(BB$5-$I$5&lt;$A46-1," ",IF(BB$5-$I$5+1&gt;'Primary Inputs'!$C$17,0,(SUM(OFFSET($I$21,0,BB$5-$I$5-$A46+1)))*$C46))</f>
        <v>0</v>
      </c>
      <c r="BC46" s="186">
        <f ca="1">IF(BC$5-$I$5&lt;$A46-1," ",IF(BC$5-$I$5+1&gt;'Primary Inputs'!$C$17,0,(SUM(OFFSET($I$21,0,BC$5-$I$5-$A46+1)))*$C46))</f>
        <v>0</v>
      </c>
      <c r="BD46" s="186">
        <f ca="1">IF(BD$5-$I$5&lt;$A46-1," ",IF(BD$5-$I$5+1&gt;'Primary Inputs'!$C$17,0,(SUM(OFFSET($I$21,0,BD$5-$I$5-$A46+1)))*$C46))</f>
        <v>0</v>
      </c>
      <c r="BE46" s="186">
        <f ca="1">IF(BE$5-$I$5&lt;$A46-1," ",IF(BE$5-$I$5+1&gt;'Primary Inputs'!$C$17,0,(SUM(OFFSET($I$21,0,BE$5-$I$5-$A46+1)))*$C46))</f>
        <v>0</v>
      </c>
      <c r="BF46" s="186">
        <f ca="1">IF(BF$5-$I$5&lt;$A46-1," ",IF(BF$5-$I$5+1&gt;'Primary Inputs'!$C$17,0,(SUM(OFFSET($I$21,0,BF$5-$I$5-$A46+1)))*$C46))</f>
        <v>0</v>
      </c>
      <c r="BG46" s="134"/>
      <c r="BH46" s="134"/>
      <c r="BI46" s="134"/>
      <c r="BJ46" s="134"/>
      <c r="BK46" s="134"/>
      <c r="BL46" s="134"/>
      <c r="BM46" s="134"/>
      <c r="BN46" s="134"/>
      <c r="BO46" s="134"/>
      <c r="BP46" s="134"/>
      <c r="BQ46" s="134"/>
      <c r="BR46" s="134"/>
      <c r="BS46" s="134"/>
      <c r="BT46" s="134"/>
      <c r="BU46" s="134"/>
      <c r="BV46" s="134"/>
      <c r="BW46" s="134"/>
      <c r="BX46" s="134"/>
      <c r="BY46" s="134"/>
      <c r="BZ46" s="134"/>
      <c r="CA46" s="134"/>
      <c r="CB46" s="134"/>
      <c r="CC46" s="134"/>
      <c r="CD46" s="134"/>
      <c r="CE46" s="134"/>
      <c r="CF46" s="134"/>
      <c r="CG46" s="134"/>
      <c r="CH46" s="134"/>
      <c r="CI46" s="134"/>
      <c r="CJ46" s="134"/>
      <c r="CK46" s="134"/>
      <c r="CL46" s="134"/>
      <c r="CM46" s="134"/>
      <c r="CN46" s="134"/>
      <c r="CO46" s="134"/>
      <c r="CP46" s="134"/>
      <c r="CQ46" s="134"/>
      <c r="CR46" s="134"/>
      <c r="CS46" s="134"/>
      <c r="CT46" s="134"/>
      <c r="CU46" s="134"/>
      <c r="CV46" s="134"/>
      <c r="CW46" s="134"/>
      <c r="CX46" s="134"/>
      <c r="CY46" s="134"/>
      <c r="CZ46" s="134"/>
    </row>
    <row r="47" spans="1:104">
      <c r="A47" s="134">
        <v>22</v>
      </c>
      <c r="B47" s="134" t="s">
        <v>194</v>
      </c>
      <c r="C47" s="134">
        <f ca="1">OFFSET('Primary Inputs'!$E$12,0,$A47-1)</f>
        <v>0</v>
      </c>
      <c r="I47" s="186" t="str">
        <f ca="1">IF(I$5-$I$5&lt;$A47-1," ",IF(I$5-$I$5+1&gt;'Primary Inputs'!$C$17,0,(SUM(OFFSET($I$21,0,I$5-$I$5-$A47+1)))*$C47))</f>
        <v xml:space="preserve"> </v>
      </c>
      <c r="J47" s="186" t="str">
        <f ca="1">IF(J$5-$I$5&lt;$A47-1," ",IF(J$5-$I$5+1&gt;'Primary Inputs'!$C$17,0,(SUM(OFFSET($I$21,0,J$5-$I$5-$A47+1)))*$C47))</f>
        <v xml:space="preserve"> </v>
      </c>
      <c r="K47" s="186" t="str">
        <f ca="1">IF(K$5-$I$5&lt;$A47-1," ",IF(K$5-$I$5+1&gt;'Primary Inputs'!$C$17,0,(SUM(OFFSET($I$21,0,K$5-$I$5-$A47+1)))*$C47))</f>
        <v xml:space="preserve"> </v>
      </c>
      <c r="L47" s="186" t="str">
        <f ca="1">IF(L$5-$I$5&lt;$A47-1," ",IF(L$5-$I$5+1&gt;'Primary Inputs'!$C$17,0,(SUM(OFFSET($I$21,0,L$5-$I$5-$A47+1)))*$C47))</f>
        <v xml:space="preserve"> </v>
      </c>
      <c r="M47" s="186" t="str">
        <f ca="1">IF(M$5-$I$5&lt;$A47-1," ",IF(M$5-$I$5+1&gt;'Primary Inputs'!$C$17,0,(SUM(OFFSET($I$21,0,M$5-$I$5-$A47+1)))*$C47))</f>
        <v xml:space="preserve"> </v>
      </c>
      <c r="N47" s="186" t="str">
        <f ca="1">IF(N$5-$I$5&lt;$A47-1," ",IF(N$5-$I$5+1&gt;'Primary Inputs'!$C$17,0,(SUM(OFFSET($I$21,0,N$5-$I$5-$A47+1)))*$C47))</f>
        <v xml:space="preserve"> </v>
      </c>
      <c r="O47" s="186" t="str">
        <f ca="1">IF(O$5-$I$5&lt;$A47-1," ",IF(O$5-$I$5+1&gt;'Primary Inputs'!$C$17,0,(SUM(OFFSET($I$21,0,O$5-$I$5-$A47+1)))*$C47))</f>
        <v xml:space="preserve"> </v>
      </c>
      <c r="P47" s="186" t="str">
        <f ca="1">IF(P$5-$I$5&lt;$A47-1," ",IF(P$5-$I$5+1&gt;'Primary Inputs'!$C$17,0,(SUM(OFFSET($I$21,0,P$5-$I$5-$A47+1)))*$C47))</f>
        <v xml:space="preserve"> </v>
      </c>
      <c r="Q47" s="186" t="str">
        <f ca="1">IF(Q$5-$I$5&lt;$A47-1," ",IF(Q$5-$I$5+1&gt;'Primary Inputs'!$C$17,0,(SUM(OFFSET($I$21,0,Q$5-$I$5-$A47+1)))*$C47))</f>
        <v xml:space="preserve"> </v>
      </c>
      <c r="R47" s="186" t="str">
        <f ca="1">IF(R$5-$I$5&lt;$A47-1," ",IF(R$5-$I$5+1&gt;'Primary Inputs'!$C$17,0,(SUM(OFFSET($I$21,0,R$5-$I$5-$A47+1)))*$C47))</f>
        <v xml:space="preserve"> </v>
      </c>
      <c r="S47" s="186" t="str">
        <f ca="1">IF(S$5-$I$5&lt;$A47-1," ",IF(S$5-$I$5+1&gt;'Primary Inputs'!$C$17,0,(SUM(OFFSET($I$21,0,S$5-$I$5-$A47+1)))*$C47))</f>
        <v xml:space="preserve"> </v>
      </c>
      <c r="T47" s="186" t="str">
        <f ca="1">IF(T$5-$I$5&lt;$A47-1," ",IF(T$5-$I$5+1&gt;'Primary Inputs'!$C$17,0,(SUM(OFFSET($I$21,0,T$5-$I$5-$A47+1)))*$C47))</f>
        <v xml:space="preserve"> </v>
      </c>
      <c r="U47" s="186" t="str">
        <f ca="1">IF(U$5-$I$5&lt;$A47-1," ",IF(U$5-$I$5+1&gt;'Primary Inputs'!$C$17,0,(SUM(OFFSET($I$21,0,U$5-$I$5-$A47+1)))*$C47))</f>
        <v xml:space="preserve"> </v>
      </c>
      <c r="V47" s="186" t="str">
        <f ca="1">IF(V$5-$I$5&lt;$A47-1," ",IF(V$5-$I$5+1&gt;'Primary Inputs'!$C$17,0,(SUM(OFFSET($I$21,0,V$5-$I$5-$A47+1)))*$C47))</f>
        <v xml:space="preserve"> </v>
      </c>
      <c r="W47" s="186" t="str">
        <f ca="1">IF(W$5-$I$5&lt;$A47-1," ",IF(W$5-$I$5+1&gt;'Primary Inputs'!$C$17,0,(SUM(OFFSET($I$21,0,W$5-$I$5-$A47+1)))*$C47))</f>
        <v xml:space="preserve"> </v>
      </c>
      <c r="X47" s="186" t="str">
        <f ca="1">IF(X$5-$I$5&lt;$A47-1," ",IF(X$5-$I$5+1&gt;'Primary Inputs'!$C$17,0,(SUM(OFFSET($I$21,0,X$5-$I$5-$A47+1)))*$C47))</f>
        <v xml:space="preserve"> </v>
      </c>
      <c r="Y47" s="186" t="str">
        <f ca="1">IF(Y$5-$I$5&lt;$A47-1," ",IF(Y$5-$I$5+1&gt;'Primary Inputs'!$C$17,0,(SUM(OFFSET($I$21,0,Y$5-$I$5-$A47+1)))*$C47))</f>
        <v xml:space="preserve"> </v>
      </c>
      <c r="Z47" s="186" t="str">
        <f ca="1">IF(Z$5-$I$5&lt;$A47-1," ",IF(Z$5-$I$5+1&gt;'Primary Inputs'!$C$17,0,(SUM(OFFSET($I$21,0,Z$5-$I$5-$A47+1)))*$C47))</f>
        <v xml:space="preserve"> </v>
      </c>
      <c r="AA47" s="186" t="str">
        <f ca="1">IF(AA$5-$I$5&lt;$A47-1," ",IF(AA$5-$I$5+1&gt;'Primary Inputs'!$C$17,0,(SUM(OFFSET($I$21,0,AA$5-$I$5-$A47+1)))*$C47))</f>
        <v xml:space="preserve"> </v>
      </c>
      <c r="AB47" s="186" t="str">
        <f ca="1">IF(AB$5-$I$5&lt;$A47-1," ",IF(AB$5-$I$5+1&gt;'Primary Inputs'!$C$17,0,(SUM(OFFSET($I$21,0,AB$5-$I$5-$A47+1)))*$C47))</f>
        <v xml:space="preserve"> </v>
      </c>
      <c r="AC47" s="186" t="str">
        <f ca="1">IF(AC$5-$I$5&lt;$A47-1," ",IF(AC$5-$I$5+1&gt;'Primary Inputs'!$C$17,0,(SUM(OFFSET($I$21,0,AC$5-$I$5-$A47+1)))*$C47))</f>
        <v xml:space="preserve"> </v>
      </c>
      <c r="AD47" s="186">
        <f ca="1">IF(AD$5-$I$5&lt;$A47-1," ",IF(AD$5-$I$5+1&gt;'Primary Inputs'!$C$17,0,(SUM(OFFSET($I$21,0,AD$5-$I$5-$A47+1)))*$C47))</f>
        <v>0</v>
      </c>
      <c r="AE47" s="186">
        <f ca="1">IF(AE$5-$I$5&lt;$A47-1," ",IF(AE$5-$I$5+1&gt;'Primary Inputs'!$C$17,0,(SUM(OFFSET($I$21,0,AE$5-$I$5-$A47+1)))*$C47))</f>
        <v>0</v>
      </c>
      <c r="AF47" s="186">
        <f ca="1">IF(AF$5-$I$5&lt;$A47-1," ",IF(AF$5-$I$5+1&gt;'Primary Inputs'!$C$17,0,(SUM(OFFSET($I$21,0,AF$5-$I$5-$A47+1)))*$C47))</f>
        <v>0</v>
      </c>
      <c r="AG47" s="186">
        <f ca="1">IF(AG$5-$I$5&lt;$A47-1," ",IF(AG$5-$I$5+1&gt;'Primary Inputs'!$C$17,0,(SUM(OFFSET($I$21,0,AG$5-$I$5-$A47+1)))*$C47))</f>
        <v>0</v>
      </c>
      <c r="AH47" s="186">
        <f ca="1">IF(AH$5-$I$5&lt;$A47-1," ",IF(AH$5-$I$5+1&gt;'Primary Inputs'!$C$17,0,(SUM(OFFSET($I$21,0,AH$5-$I$5-$A47+1)))*$C47))</f>
        <v>0</v>
      </c>
      <c r="AI47" s="186">
        <f ca="1">IF(AI$5-$I$5&lt;$A47-1," ",IF(AI$5-$I$5+1&gt;'Primary Inputs'!$C$17,0,(SUM(OFFSET($I$21,0,AI$5-$I$5-$A47+1)))*$C47))</f>
        <v>0</v>
      </c>
      <c r="AJ47" s="186">
        <f ca="1">IF(AJ$5-$I$5&lt;$A47-1," ",IF(AJ$5-$I$5+1&gt;'Primary Inputs'!$C$17,0,(SUM(OFFSET($I$21,0,AJ$5-$I$5-$A47+1)))*$C47))</f>
        <v>0</v>
      </c>
      <c r="AK47" s="186">
        <f ca="1">IF(AK$5-$I$5&lt;$A47-1," ",IF(AK$5-$I$5+1&gt;'Primary Inputs'!$C$17,0,(SUM(OFFSET($I$21,0,AK$5-$I$5-$A47+1)))*$C47))</f>
        <v>0</v>
      </c>
      <c r="AL47" s="186">
        <f ca="1">IF(AL$5-$I$5&lt;$A47-1," ",IF(AL$5-$I$5+1&gt;'Primary Inputs'!$C$17,0,(SUM(OFFSET($I$21,0,AL$5-$I$5-$A47+1)))*$C47))</f>
        <v>0</v>
      </c>
      <c r="AM47" s="186">
        <f ca="1">IF(AM$5-$I$5&lt;$A47-1," ",IF(AM$5-$I$5+1&gt;'Primary Inputs'!$C$17,0,(SUM(OFFSET($I$21,0,AM$5-$I$5-$A47+1)))*$C47))</f>
        <v>0</v>
      </c>
      <c r="AN47" s="186">
        <f ca="1">IF(AN$5-$I$5&lt;$A47-1," ",IF(AN$5-$I$5+1&gt;'Primary Inputs'!$C$17,0,(SUM(OFFSET($I$21,0,AN$5-$I$5-$A47+1)))*$C47))</f>
        <v>0</v>
      </c>
      <c r="AO47" s="186">
        <f ca="1">IF(AO$5-$I$5&lt;$A47-1," ",IF(AO$5-$I$5+1&gt;'Primary Inputs'!$C$17,0,(SUM(OFFSET($I$21,0,AO$5-$I$5-$A47+1)))*$C47))</f>
        <v>0</v>
      </c>
      <c r="AP47" s="186">
        <f ca="1">IF(AP$5-$I$5&lt;$A47-1," ",IF(AP$5-$I$5+1&gt;'Primary Inputs'!$C$17,0,(SUM(OFFSET($I$21,0,AP$5-$I$5-$A47+1)))*$C47))</f>
        <v>0</v>
      </c>
      <c r="AQ47" s="186">
        <f ca="1">IF(AQ$5-$I$5&lt;$A47-1," ",IF(AQ$5-$I$5+1&gt;'Primary Inputs'!$C$17,0,(SUM(OFFSET($I$21,0,AQ$5-$I$5-$A47+1)))*$C47))</f>
        <v>0</v>
      </c>
      <c r="AR47" s="186">
        <f ca="1">IF(AR$5-$I$5&lt;$A47-1," ",IF(AR$5-$I$5+1&gt;'Primary Inputs'!$C$17,0,(SUM(OFFSET($I$21,0,AR$5-$I$5-$A47+1)))*$C47))</f>
        <v>0</v>
      </c>
      <c r="AS47" s="186">
        <f ca="1">IF(AS$5-$I$5&lt;$A47-1," ",IF(AS$5-$I$5+1&gt;'Primary Inputs'!$C$17,0,(SUM(OFFSET($I$21,0,AS$5-$I$5-$A47+1)))*$C47))</f>
        <v>0</v>
      </c>
      <c r="AT47" s="186">
        <f ca="1">IF(AT$5-$I$5&lt;$A47-1," ",IF(AT$5-$I$5+1&gt;'Primary Inputs'!$C$17,0,(SUM(OFFSET($I$21,0,AT$5-$I$5-$A47+1)))*$C47))</f>
        <v>0</v>
      </c>
      <c r="AU47" s="186">
        <f ca="1">IF(AU$5-$I$5&lt;$A47-1," ",IF(AU$5-$I$5+1&gt;'Primary Inputs'!$C$17,0,(SUM(OFFSET($I$21,0,AU$5-$I$5-$A47+1)))*$C47))</f>
        <v>0</v>
      </c>
      <c r="AV47" s="186">
        <f ca="1">IF(AV$5-$I$5&lt;$A47-1," ",IF(AV$5-$I$5+1&gt;'Primary Inputs'!$C$17,0,(SUM(OFFSET($I$21,0,AV$5-$I$5-$A47+1)))*$C47))</f>
        <v>0</v>
      </c>
      <c r="AW47" s="186">
        <f ca="1">IF(AW$5-$I$5&lt;$A47-1," ",IF(AW$5-$I$5+1&gt;'Primary Inputs'!$C$17,0,(SUM(OFFSET($I$21,0,AW$5-$I$5-$A47+1)))*$C47))</f>
        <v>0</v>
      </c>
      <c r="AX47" s="186">
        <f ca="1">IF(AX$5-$I$5&lt;$A47-1," ",IF(AX$5-$I$5+1&gt;'Primary Inputs'!$C$17,0,(SUM(OFFSET($I$21,0,AX$5-$I$5-$A47+1)))*$C47))</f>
        <v>0</v>
      </c>
      <c r="AY47" s="186">
        <f ca="1">IF(AY$5-$I$5&lt;$A47-1," ",IF(AY$5-$I$5+1&gt;'Primary Inputs'!$C$17,0,(SUM(OFFSET($I$21,0,AY$5-$I$5-$A47+1)))*$C47))</f>
        <v>0</v>
      </c>
      <c r="AZ47" s="186">
        <f ca="1">IF(AZ$5-$I$5&lt;$A47-1," ",IF(AZ$5-$I$5+1&gt;'Primary Inputs'!$C$17,0,(SUM(OFFSET($I$21,0,AZ$5-$I$5-$A47+1)))*$C47))</f>
        <v>0</v>
      </c>
      <c r="BA47" s="186">
        <f ca="1">IF(BA$5-$I$5&lt;$A47-1," ",IF(BA$5-$I$5+1&gt;'Primary Inputs'!$C$17,0,(SUM(OFFSET($I$21,0,BA$5-$I$5-$A47+1)))*$C47))</f>
        <v>0</v>
      </c>
      <c r="BB47" s="186">
        <f ca="1">IF(BB$5-$I$5&lt;$A47-1," ",IF(BB$5-$I$5+1&gt;'Primary Inputs'!$C$17,0,(SUM(OFFSET($I$21,0,BB$5-$I$5-$A47+1)))*$C47))</f>
        <v>0</v>
      </c>
      <c r="BC47" s="186">
        <f ca="1">IF(BC$5-$I$5&lt;$A47-1," ",IF(BC$5-$I$5+1&gt;'Primary Inputs'!$C$17,0,(SUM(OFFSET($I$21,0,BC$5-$I$5-$A47+1)))*$C47))</f>
        <v>0</v>
      </c>
      <c r="BD47" s="186">
        <f ca="1">IF(BD$5-$I$5&lt;$A47-1," ",IF(BD$5-$I$5+1&gt;'Primary Inputs'!$C$17,0,(SUM(OFFSET($I$21,0,BD$5-$I$5-$A47+1)))*$C47))</f>
        <v>0</v>
      </c>
      <c r="BE47" s="186">
        <f ca="1">IF(BE$5-$I$5&lt;$A47-1," ",IF(BE$5-$I$5+1&gt;'Primary Inputs'!$C$17,0,(SUM(OFFSET($I$21,0,BE$5-$I$5-$A47+1)))*$C47))</f>
        <v>0</v>
      </c>
      <c r="BF47" s="186">
        <f ca="1">IF(BF$5-$I$5&lt;$A47-1," ",IF(BF$5-$I$5+1&gt;'Primary Inputs'!$C$17,0,(SUM(OFFSET($I$21,0,BF$5-$I$5-$A47+1)))*$C47))</f>
        <v>0</v>
      </c>
      <c r="BG47" s="134"/>
      <c r="BH47" s="134"/>
      <c r="BI47" s="134"/>
      <c r="BJ47" s="134"/>
      <c r="BK47" s="134"/>
      <c r="BL47" s="134"/>
      <c r="BM47" s="134"/>
      <c r="BN47" s="134"/>
      <c r="BO47" s="134"/>
      <c r="BP47" s="134"/>
      <c r="BQ47" s="134"/>
      <c r="BR47" s="134"/>
      <c r="BS47" s="134"/>
      <c r="BT47" s="134"/>
      <c r="BU47" s="134"/>
      <c r="BV47" s="134"/>
      <c r="BW47" s="134"/>
      <c r="BX47" s="134"/>
      <c r="BY47" s="134"/>
      <c r="BZ47" s="134"/>
      <c r="CA47" s="134"/>
      <c r="CB47" s="134"/>
      <c r="CC47" s="134"/>
      <c r="CD47" s="134"/>
      <c r="CE47" s="134"/>
      <c r="CF47" s="134"/>
      <c r="CG47" s="134"/>
      <c r="CH47" s="134"/>
      <c r="CI47" s="134"/>
      <c r="CJ47" s="134"/>
      <c r="CK47" s="134"/>
      <c r="CL47" s="134"/>
      <c r="CM47" s="134"/>
      <c r="CN47" s="134"/>
      <c r="CO47" s="134"/>
      <c r="CP47" s="134"/>
      <c r="CQ47" s="134"/>
      <c r="CR47" s="134"/>
      <c r="CS47" s="134"/>
      <c r="CT47" s="134"/>
      <c r="CU47" s="134"/>
      <c r="CV47" s="134"/>
      <c r="CW47" s="134"/>
      <c r="CX47" s="134"/>
      <c r="CY47" s="134"/>
      <c r="CZ47" s="134"/>
    </row>
    <row r="48" spans="1:104">
      <c r="A48" s="134">
        <v>23</v>
      </c>
      <c r="B48" s="134" t="s">
        <v>195</v>
      </c>
      <c r="C48" s="134">
        <f ca="1">OFFSET('Primary Inputs'!$E$12,0,$A48-1)</f>
        <v>0</v>
      </c>
      <c r="I48" s="186" t="str">
        <f ca="1">IF(I$5-$I$5&lt;$A48-1," ",IF(I$5-$I$5+1&gt;'Primary Inputs'!$C$17,0,(SUM(OFFSET($I$21,0,I$5-$I$5-$A48+1)))*$C48))</f>
        <v xml:space="preserve"> </v>
      </c>
      <c r="J48" s="186" t="str">
        <f ca="1">IF(J$5-$I$5&lt;$A48-1," ",IF(J$5-$I$5+1&gt;'Primary Inputs'!$C$17,0,(SUM(OFFSET($I$21,0,J$5-$I$5-$A48+1)))*$C48))</f>
        <v xml:space="preserve"> </v>
      </c>
      <c r="K48" s="186" t="str">
        <f ca="1">IF(K$5-$I$5&lt;$A48-1," ",IF(K$5-$I$5+1&gt;'Primary Inputs'!$C$17,0,(SUM(OFFSET($I$21,0,K$5-$I$5-$A48+1)))*$C48))</f>
        <v xml:space="preserve"> </v>
      </c>
      <c r="L48" s="186" t="str">
        <f ca="1">IF(L$5-$I$5&lt;$A48-1," ",IF(L$5-$I$5+1&gt;'Primary Inputs'!$C$17,0,(SUM(OFFSET($I$21,0,L$5-$I$5-$A48+1)))*$C48))</f>
        <v xml:space="preserve"> </v>
      </c>
      <c r="M48" s="186" t="str">
        <f ca="1">IF(M$5-$I$5&lt;$A48-1," ",IF(M$5-$I$5+1&gt;'Primary Inputs'!$C$17,0,(SUM(OFFSET($I$21,0,M$5-$I$5-$A48+1)))*$C48))</f>
        <v xml:space="preserve"> </v>
      </c>
      <c r="N48" s="186" t="str">
        <f ca="1">IF(N$5-$I$5&lt;$A48-1," ",IF(N$5-$I$5+1&gt;'Primary Inputs'!$C$17,0,(SUM(OFFSET($I$21,0,N$5-$I$5-$A48+1)))*$C48))</f>
        <v xml:space="preserve"> </v>
      </c>
      <c r="O48" s="186" t="str">
        <f ca="1">IF(O$5-$I$5&lt;$A48-1," ",IF(O$5-$I$5+1&gt;'Primary Inputs'!$C$17,0,(SUM(OFFSET($I$21,0,O$5-$I$5-$A48+1)))*$C48))</f>
        <v xml:space="preserve"> </v>
      </c>
      <c r="P48" s="186" t="str">
        <f ca="1">IF(P$5-$I$5&lt;$A48-1," ",IF(P$5-$I$5+1&gt;'Primary Inputs'!$C$17,0,(SUM(OFFSET($I$21,0,P$5-$I$5-$A48+1)))*$C48))</f>
        <v xml:space="preserve"> </v>
      </c>
      <c r="Q48" s="186" t="str">
        <f ca="1">IF(Q$5-$I$5&lt;$A48-1," ",IF(Q$5-$I$5+1&gt;'Primary Inputs'!$C$17,0,(SUM(OFFSET($I$21,0,Q$5-$I$5-$A48+1)))*$C48))</f>
        <v xml:space="preserve"> </v>
      </c>
      <c r="R48" s="186" t="str">
        <f ca="1">IF(R$5-$I$5&lt;$A48-1," ",IF(R$5-$I$5+1&gt;'Primary Inputs'!$C$17,0,(SUM(OFFSET($I$21,0,R$5-$I$5-$A48+1)))*$C48))</f>
        <v xml:space="preserve"> </v>
      </c>
      <c r="S48" s="186" t="str">
        <f ca="1">IF(S$5-$I$5&lt;$A48-1," ",IF(S$5-$I$5+1&gt;'Primary Inputs'!$C$17,0,(SUM(OFFSET($I$21,0,S$5-$I$5-$A48+1)))*$C48))</f>
        <v xml:space="preserve"> </v>
      </c>
      <c r="T48" s="186" t="str">
        <f ca="1">IF(T$5-$I$5&lt;$A48-1," ",IF(T$5-$I$5+1&gt;'Primary Inputs'!$C$17,0,(SUM(OFFSET($I$21,0,T$5-$I$5-$A48+1)))*$C48))</f>
        <v xml:space="preserve"> </v>
      </c>
      <c r="U48" s="186" t="str">
        <f ca="1">IF(U$5-$I$5&lt;$A48-1," ",IF(U$5-$I$5+1&gt;'Primary Inputs'!$C$17,0,(SUM(OFFSET($I$21,0,U$5-$I$5-$A48+1)))*$C48))</f>
        <v xml:space="preserve"> </v>
      </c>
      <c r="V48" s="186" t="str">
        <f ca="1">IF(V$5-$I$5&lt;$A48-1," ",IF(V$5-$I$5+1&gt;'Primary Inputs'!$C$17,0,(SUM(OFFSET($I$21,0,V$5-$I$5-$A48+1)))*$C48))</f>
        <v xml:space="preserve"> </v>
      </c>
      <c r="W48" s="186" t="str">
        <f ca="1">IF(W$5-$I$5&lt;$A48-1," ",IF(W$5-$I$5+1&gt;'Primary Inputs'!$C$17,0,(SUM(OFFSET($I$21,0,W$5-$I$5-$A48+1)))*$C48))</f>
        <v xml:space="preserve"> </v>
      </c>
      <c r="X48" s="186" t="str">
        <f ca="1">IF(X$5-$I$5&lt;$A48-1," ",IF(X$5-$I$5+1&gt;'Primary Inputs'!$C$17,0,(SUM(OFFSET($I$21,0,X$5-$I$5-$A48+1)))*$C48))</f>
        <v xml:space="preserve"> </v>
      </c>
      <c r="Y48" s="186" t="str">
        <f ca="1">IF(Y$5-$I$5&lt;$A48-1," ",IF(Y$5-$I$5+1&gt;'Primary Inputs'!$C$17,0,(SUM(OFFSET($I$21,0,Y$5-$I$5-$A48+1)))*$C48))</f>
        <v xml:space="preserve"> </v>
      </c>
      <c r="Z48" s="186" t="str">
        <f ca="1">IF(Z$5-$I$5&lt;$A48-1," ",IF(Z$5-$I$5+1&gt;'Primary Inputs'!$C$17,0,(SUM(OFFSET($I$21,0,Z$5-$I$5-$A48+1)))*$C48))</f>
        <v xml:space="preserve"> </v>
      </c>
      <c r="AA48" s="186" t="str">
        <f ca="1">IF(AA$5-$I$5&lt;$A48-1," ",IF(AA$5-$I$5+1&gt;'Primary Inputs'!$C$17,0,(SUM(OFFSET($I$21,0,AA$5-$I$5-$A48+1)))*$C48))</f>
        <v xml:space="preserve"> </v>
      </c>
      <c r="AB48" s="186" t="str">
        <f ca="1">IF(AB$5-$I$5&lt;$A48-1," ",IF(AB$5-$I$5+1&gt;'Primary Inputs'!$C$17,0,(SUM(OFFSET($I$21,0,AB$5-$I$5-$A48+1)))*$C48))</f>
        <v xml:space="preserve"> </v>
      </c>
      <c r="AC48" s="186" t="str">
        <f ca="1">IF(AC$5-$I$5&lt;$A48-1," ",IF(AC$5-$I$5+1&gt;'Primary Inputs'!$C$17,0,(SUM(OFFSET($I$21,0,AC$5-$I$5-$A48+1)))*$C48))</f>
        <v xml:space="preserve"> </v>
      </c>
      <c r="AD48" s="186" t="str">
        <f ca="1">IF(AD$5-$I$5&lt;$A48-1," ",IF(AD$5-$I$5+1&gt;'Primary Inputs'!$C$17,0,(SUM(OFFSET($I$21,0,AD$5-$I$5-$A48+1)))*$C48))</f>
        <v xml:space="preserve"> </v>
      </c>
      <c r="AE48" s="186">
        <f ca="1">IF(AE$5-$I$5&lt;$A48-1," ",IF(AE$5-$I$5+1&gt;'Primary Inputs'!$C$17,0,(SUM(OFFSET($I$21,0,AE$5-$I$5-$A48+1)))*$C48))</f>
        <v>0</v>
      </c>
      <c r="AF48" s="186">
        <f ca="1">IF(AF$5-$I$5&lt;$A48-1," ",IF(AF$5-$I$5+1&gt;'Primary Inputs'!$C$17,0,(SUM(OFFSET($I$21,0,AF$5-$I$5-$A48+1)))*$C48))</f>
        <v>0</v>
      </c>
      <c r="AG48" s="186">
        <f ca="1">IF(AG$5-$I$5&lt;$A48-1," ",IF(AG$5-$I$5+1&gt;'Primary Inputs'!$C$17,0,(SUM(OFFSET($I$21,0,AG$5-$I$5-$A48+1)))*$C48))</f>
        <v>0</v>
      </c>
      <c r="AH48" s="186">
        <f ca="1">IF(AH$5-$I$5&lt;$A48-1," ",IF(AH$5-$I$5+1&gt;'Primary Inputs'!$C$17,0,(SUM(OFFSET($I$21,0,AH$5-$I$5-$A48+1)))*$C48))</f>
        <v>0</v>
      </c>
      <c r="AI48" s="186">
        <f ca="1">IF(AI$5-$I$5&lt;$A48-1," ",IF(AI$5-$I$5+1&gt;'Primary Inputs'!$C$17,0,(SUM(OFFSET($I$21,0,AI$5-$I$5-$A48+1)))*$C48))</f>
        <v>0</v>
      </c>
      <c r="AJ48" s="186">
        <f ca="1">IF(AJ$5-$I$5&lt;$A48-1," ",IF(AJ$5-$I$5+1&gt;'Primary Inputs'!$C$17,0,(SUM(OFFSET($I$21,0,AJ$5-$I$5-$A48+1)))*$C48))</f>
        <v>0</v>
      </c>
      <c r="AK48" s="186">
        <f ca="1">IF(AK$5-$I$5&lt;$A48-1," ",IF(AK$5-$I$5+1&gt;'Primary Inputs'!$C$17,0,(SUM(OFFSET($I$21,0,AK$5-$I$5-$A48+1)))*$C48))</f>
        <v>0</v>
      </c>
      <c r="AL48" s="186">
        <f ca="1">IF(AL$5-$I$5&lt;$A48-1," ",IF(AL$5-$I$5+1&gt;'Primary Inputs'!$C$17,0,(SUM(OFFSET($I$21,0,AL$5-$I$5-$A48+1)))*$C48))</f>
        <v>0</v>
      </c>
      <c r="AM48" s="186">
        <f ca="1">IF(AM$5-$I$5&lt;$A48-1," ",IF(AM$5-$I$5+1&gt;'Primary Inputs'!$C$17,0,(SUM(OFFSET($I$21,0,AM$5-$I$5-$A48+1)))*$C48))</f>
        <v>0</v>
      </c>
      <c r="AN48" s="186">
        <f ca="1">IF(AN$5-$I$5&lt;$A48-1," ",IF(AN$5-$I$5+1&gt;'Primary Inputs'!$C$17,0,(SUM(OFFSET($I$21,0,AN$5-$I$5-$A48+1)))*$C48))</f>
        <v>0</v>
      </c>
      <c r="AO48" s="186">
        <f ca="1">IF(AO$5-$I$5&lt;$A48-1," ",IF(AO$5-$I$5+1&gt;'Primary Inputs'!$C$17,0,(SUM(OFFSET($I$21,0,AO$5-$I$5-$A48+1)))*$C48))</f>
        <v>0</v>
      </c>
      <c r="AP48" s="186">
        <f ca="1">IF(AP$5-$I$5&lt;$A48-1," ",IF(AP$5-$I$5+1&gt;'Primary Inputs'!$C$17,0,(SUM(OFFSET($I$21,0,AP$5-$I$5-$A48+1)))*$C48))</f>
        <v>0</v>
      </c>
      <c r="AQ48" s="186">
        <f ca="1">IF(AQ$5-$I$5&lt;$A48-1," ",IF(AQ$5-$I$5+1&gt;'Primary Inputs'!$C$17,0,(SUM(OFFSET($I$21,0,AQ$5-$I$5-$A48+1)))*$C48))</f>
        <v>0</v>
      </c>
      <c r="AR48" s="186">
        <f ca="1">IF(AR$5-$I$5&lt;$A48-1," ",IF(AR$5-$I$5+1&gt;'Primary Inputs'!$C$17,0,(SUM(OFFSET($I$21,0,AR$5-$I$5-$A48+1)))*$C48))</f>
        <v>0</v>
      </c>
      <c r="AS48" s="186">
        <f ca="1">IF(AS$5-$I$5&lt;$A48-1," ",IF(AS$5-$I$5+1&gt;'Primary Inputs'!$C$17,0,(SUM(OFFSET($I$21,0,AS$5-$I$5-$A48+1)))*$C48))</f>
        <v>0</v>
      </c>
      <c r="AT48" s="186">
        <f ca="1">IF(AT$5-$I$5&lt;$A48-1," ",IF(AT$5-$I$5+1&gt;'Primary Inputs'!$C$17,0,(SUM(OFFSET($I$21,0,AT$5-$I$5-$A48+1)))*$C48))</f>
        <v>0</v>
      </c>
      <c r="AU48" s="186">
        <f ca="1">IF(AU$5-$I$5&lt;$A48-1," ",IF(AU$5-$I$5+1&gt;'Primary Inputs'!$C$17,0,(SUM(OFFSET($I$21,0,AU$5-$I$5-$A48+1)))*$C48))</f>
        <v>0</v>
      </c>
      <c r="AV48" s="186">
        <f ca="1">IF(AV$5-$I$5&lt;$A48-1," ",IF(AV$5-$I$5+1&gt;'Primary Inputs'!$C$17,0,(SUM(OFFSET($I$21,0,AV$5-$I$5-$A48+1)))*$C48))</f>
        <v>0</v>
      </c>
      <c r="AW48" s="186">
        <f ca="1">IF(AW$5-$I$5&lt;$A48-1," ",IF(AW$5-$I$5+1&gt;'Primary Inputs'!$C$17,0,(SUM(OFFSET($I$21,0,AW$5-$I$5-$A48+1)))*$C48))</f>
        <v>0</v>
      </c>
      <c r="AX48" s="186">
        <f ca="1">IF(AX$5-$I$5&lt;$A48-1," ",IF(AX$5-$I$5+1&gt;'Primary Inputs'!$C$17,0,(SUM(OFFSET($I$21,0,AX$5-$I$5-$A48+1)))*$C48))</f>
        <v>0</v>
      </c>
      <c r="AY48" s="186">
        <f ca="1">IF(AY$5-$I$5&lt;$A48-1," ",IF(AY$5-$I$5+1&gt;'Primary Inputs'!$C$17,0,(SUM(OFFSET($I$21,0,AY$5-$I$5-$A48+1)))*$C48))</f>
        <v>0</v>
      </c>
      <c r="AZ48" s="186">
        <f ca="1">IF(AZ$5-$I$5&lt;$A48-1," ",IF(AZ$5-$I$5+1&gt;'Primary Inputs'!$C$17,0,(SUM(OFFSET($I$21,0,AZ$5-$I$5-$A48+1)))*$C48))</f>
        <v>0</v>
      </c>
      <c r="BA48" s="186">
        <f ca="1">IF(BA$5-$I$5&lt;$A48-1," ",IF(BA$5-$I$5+1&gt;'Primary Inputs'!$C$17,0,(SUM(OFFSET($I$21,0,BA$5-$I$5-$A48+1)))*$C48))</f>
        <v>0</v>
      </c>
      <c r="BB48" s="186">
        <f ca="1">IF(BB$5-$I$5&lt;$A48-1," ",IF(BB$5-$I$5+1&gt;'Primary Inputs'!$C$17,0,(SUM(OFFSET($I$21,0,BB$5-$I$5-$A48+1)))*$C48))</f>
        <v>0</v>
      </c>
      <c r="BC48" s="186">
        <f ca="1">IF(BC$5-$I$5&lt;$A48-1," ",IF(BC$5-$I$5+1&gt;'Primary Inputs'!$C$17,0,(SUM(OFFSET($I$21,0,BC$5-$I$5-$A48+1)))*$C48))</f>
        <v>0</v>
      </c>
      <c r="BD48" s="186">
        <f ca="1">IF(BD$5-$I$5&lt;$A48-1," ",IF(BD$5-$I$5+1&gt;'Primary Inputs'!$C$17,0,(SUM(OFFSET($I$21,0,BD$5-$I$5-$A48+1)))*$C48))</f>
        <v>0</v>
      </c>
      <c r="BE48" s="186">
        <f ca="1">IF(BE$5-$I$5&lt;$A48-1," ",IF(BE$5-$I$5+1&gt;'Primary Inputs'!$C$17,0,(SUM(OFFSET($I$21,0,BE$5-$I$5-$A48+1)))*$C48))</f>
        <v>0</v>
      </c>
      <c r="BF48" s="186">
        <f ca="1">IF(BF$5-$I$5&lt;$A48-1," ",IF(BF$5-$I$5+1&gt;'Primary Inputs'!$C$17,0,(SUM(OFFSET($I$21,0,BF$5-$I$5-$A48+1)))*$C48))</f>
        <v>0</v>
      </c>
      <c r="BG48" s="134"/>
      <c r="BH48" s="134"/>
      <c r="BI48" s="134"/>
      <c r="BJ48" s="134"/>
      <c r="BK48" s="134"/>
      <c r="BL48" s="134"/>
      <c r="BM48" s="134"/>
      <c r="BN48" s="134"/>
      <c r="BO48" s="134"/>
      <c r="BP48" s="134"/>
      <c r="BQ48" s="134"/>
      <c r="BR48" s="134"/>
      <c r="BS48" s="134"/>
      <c r="BT48" s="134"/>
      <c r="BU48" s="134"/>
      <c r="BV48" s="134"/>
      <c r="BW48" s="134"/>
      <c r="BX48" s="134"/>
      <c r="BY48" s="134"/>
      <c r="BZ48" s="134"/>
      <c r="CA48" s="134"/>
      <c r="CB48" s="134"/>
      <c r="CC48" s="134"/>
      <c r="CD48" s="134"/>
      <c r="CE48" s="134"/>
      <c r="CF48" s="134"/>
      <c r="CG48" s="134"/>
      <c r="CH48" s="134"/>
      <c r="CI48" s="134"/>
      <c r="CJ48" s="134"/>
      <c r="CK48" s="134"/>
      <c r="CL48" s="134"/>
      <c r="CM48" s="134"/>
      <c r="CN48" s="134"/>
      <c r="CO48" s="134"/>
      <c r="CP48" s="134"/>
      <c r="CQ48" s="134"/>
      <c r="CR48" s="134"/>
      <c r="CS48" s="134"/>
      <c r="CT48" s="134"/>
      <c r="CU48" s="134"/>
      <c r="CV48" s="134"/>
      <c r="CW48" s="134"/>
      <c r="CX48" s="134"/>
      <c r="CY48" s="134"/>
      <c r="CZ48" s="134"/>
    </row>
    <row r="49" spans="1:104">
      <c r="A49" s="134">
        <v>24</v>
      </c>
      <c r="B49" s="134" t="s">
        <v>196</v>
      </c>
      <c r="C49" s="134">
        <f ca="1">OFFSET('Primary Inputs'!$E$12,0,$A49-1)</f>
        <v>0</v>
      </c>
      <c r="I49" s="186" t="str">
        <f ca="1">IF(I$5-$I$5&lt;$A49-1," ",IF(I$5-$I$5+1&gt;'Primary Inputs'!$C$17,0,(SUM(OFFSET($I$21,0,I$5-$I$5-$A49+1)))*$C49))</f>
        <v xml:space="preserve"> </v>
      </c>
      <c r="J49" s="186" t="str">
        <f ca="1">IF(J$5-$I$5&lt;$A49-1," ",IF(J$5-$I$5+1&gt;'Primary Inputs'!$C$17,0,(SUM(OFFSET($I$21,0,J$5-$I$5-$A49+1)))*$C49))</f>
        <v xml:space="preserve"> </v>
      </c>
      <c r="K49" s="186" t="str">
        <f ca="1">IF(K$5-$I$5&lt;$A49-1," ",IF(K$5-$I$5+1&gt;'Primary Inputs'!$C$17,0,(SUM(OFFSET($I$21,0,K$5-$I$5-$A49+1)))*$C49))</f>
        <v xml:space="preserve"> </v>
      </c>
      <c r="L49" s="186" t="str">
        <f ca="1">IF(L$5-$I$5&lt;$A49-1," ",IF(L$5-$I$5+1&gt;'Primary Inputs'!$C$17,0,(SUM(OFFSET($I$21,0,L$5-$I$5-$A49+1)))*$C49))</f>
        <v xml:space="preserve"> </v>
      </c>
      <c r="M49" s="186" t="str">
        <f ca="1">IF(M$5-$I$5&lt;$A49-1," ",IF(M$5-$I$5+1&gt;'Primary Inputs'!$C$17,0,(SUM(OFFSET($I$21,0,M$5-$I$5-$A49+1)))*$C49))</f>
        <v xml:space="preserve"> </v>
      </c>
      <c r="N49" s="186" t="str">
        <f ca="1">IF(N$5-$I$5&lt;$A49-1," ",IF(N$5-$I$5+1&gt;'Primary Inputs'!$C$17,0,(SUM(OFFSET($I$21,0,N$5-$I$5-$A49+1)))*$C49))</f>
        <v xml:space="preserve"> </v>
      </c>
      <c r="O49" s="186" t="str">
        <f ca="1">IF(O$5-$I$5&lt;$A49-1," ",IF(O$5-$I$5+1&gt;'Primary Inputs'!$C$17,0,(SUM(OFFSET($I$21,0,O$5-$I$5-$A49+1)))*$C49))</f>
        <v xml:space="preserve"> </v>
      </c>
      <c r="P49" s="186" t="str">
        <f ca="1">IF(P$5-$I$5&lt;$A49-1," ",IF(P$5-$I$5+1&gt;'Primary Inputs'!$C$17,0,(SUM(OFFSET($I$21,0,P$5-$I$5-$A49+1)))*$C49))</f>
        <v xml:space="preserve"> </v>
      </c>
      <c r="Q49" s="186" t="str">
        <f ca="1">IF(Q$5-$I$5&lt;$A49-1," ",IF(Q$5-$I$5+1&gt;'Primary Inputs'!$C$17,0,(SUM(OFFSET($I$21,0,Q$5-$I$5-$A49+1)))*$C49))</f>
        <v xml:space="preserve"> </v>
      </c>
      <c r="R49" s="186" t="str">
        <f ca="1">IF(R$5-$I$5&lt;$A49-1," ",IF(R$5-$I$5+1&gt;'Primary Inputs'!$C$17,0,(SUM(OFFSET($I$21,0,R$5-$I$5-$A49+1)))*$C49))</f>
        <v xml:space="preserve"> </v>
      </c>
      <c r="S49" s="186" t="str">
        <f ca="1">IF(S$5-$I$5&lt;$A49-1," ",IF(S$5-$I$5+1&gt;'Primary Inputs'!$C$17,0,(SUM(OFFSET($I$21,0,S$5-$I$5-$A49+1)))*$C49))</f>
        <v xml:space="preserve"> </v>
      </c>
      <c r="T49" s="186" t="str">
        <f ca="1">IF(T$5-$I$5&lt;$A49-1," ",IF(T$5-$I$5+1&gt;'Primary Inputs'!$C$17,0,(SUM(OFFSET($I$21,0,T$5-$I$5-$A49+1)))*$C49))</f>
        <v xml:space="preserve"> </v>
      </c>
      <c r="U49" s="186" t="str">
        <f ca="1">IF(U$5-$I$5&lt;$A49-1," ",IF(U$5-$I$5+1&gt;'Primary Inputs'!$C$17,0,(SUM(OFFSET($I$21,0,U$5-$I$5-$A49+1)))*$C49))</f>
        <v xml:space="preserve"> </v>
      </c>
      <c r="V49" s="186" t="str">
        <f ca="1">IF(V$5-$I$5&lt;$A49-1," ",IF(V$5-$I$5+1&gt;'Primary Inputs'!$C$17,0,(SUM(OFFSET($I$21,0,V$5-$I$5-$A49+1)))*$C49))</f>
        <v xml:space="preserve"> </v>
      </c>
      <c r="W49" s="186" t="str">
        <f ca="1">IF(W$5-$I$5&lt;$A49-1," ",IF(W$5-$I$5+1&gt;'Primary Inputs'!$C$17,0,(SUM(OFFSET($I$21,0,W$5-$I$5-$A49+1)))*$C49))</f>
        <v xml:space="preserve"> </v>
      </c>
      <c r="X49" s="186" t="str">
        <f ca="1">IF(X$5-$I$5&lt;$A49-1," ",IF(X$5-$I$5+1&gt;'Primary Inputs'!$C$17,0,(SUM(OFFSET($I$21,0,X$5-$I$5-$A49+1)))*$C49))</f>
        <v xml:space="preserve"> </v>
      </c>
      <c r="Y49" s="186" t="str">
        <f ca="1">IF(Y$5-$I$5&lt;$A49-1," ",IF(Y$5-$I$5+1&gt;'Primary Inputs'!$C$17,0,(SUM(OFFSET($I$21,0,Y$5-$I$5-$A49+1)))*$C49))</f>
        <v xml:space="preserve"> </v>
      </c>
      <c r="Z49" s="186" t="str">
        <f ca="1">IF(Z$5-$I$5&lt;$A49-1," ",IF(Z$5-$I$5+1&gt;'Primary Inputs'!$C$17,0,(SUM(OFFSET($I$21,0,Z$5-$I$5-$A49+1)))*$C49))</f>
        <v xml:space="preserve"> </v>
      </c>
      <c r="AA49" s="186" t="str">
        <f ca="1">IF(AA$5-$I$5&lt;$A49-1," ",IF(AA$5-$I$5+1&gt;'Primary Inputs'!$C$17,0,(SUM(OFFSET($I$21,0,AA$5-$I$5-$A49+1)))*$C49))</f>
        <v xml:space="preserve"> </v>
      </c>
      <c r="AB49" s="186" t="str">
        <f ca="1">IF(AB$5-$I$5&lt;$A49-1," ",IF(AB$5-$I$5+1&gt;'Primary Inputs'!$C$17,0,(SUM(OFFSET($I$21,0,AB$5-$I$5-$A49+1)))*$C49))</f>
        <v xml:space="preserve"> </v>
      </c>
      <c r="AC49" s="186" t="str">
        <f ca="1">IF(AC$5-$I$5&lt;$A49-1," ",IF(AC$5-$I$5+1&gt;'Primary Inputs'!$C$17,0,(SUM(OFFSET($I$21,0,AC$5-$I$5-$A49+1)))*$C49))</f>
        <v xml:space="preserve"> </v>
      </c>
      <c r="AD49" s="186" t="str">
        <f ca="1">IF(AD$5-$I$5&lt;$A49-1," ",IF(AD$5-$I$5+1&gt;'Primary Inputs'!$C$17,0,(SUM(OFFSET($I$21,0,AD$5-$I$5-$A49+1)))*$C49))</f>
        <v xml:space="preserve"> </v>
      </c>
      <c r="AE49" s="186" t="str">
        <f ca="1">IF(AE$5-$I$5&lt;$A49-1," ",IF(AE$5-$I$5+1&gt;'Primary Inputs'!$C$17,0,(SUM(OFFSET($I$21,0,AE$5-$I$5-$A49+1)))*$C49))</f>
        <v xml:space="preserve"> </v>
      </c>
      <c r="AF49" s="186">
        <f ca="1">IF(AF$5-$I$5&lt;$A49-1," ",IF(AF$5-$I$5+1&gt;'Primary Inputs'!$C$17,0,(SUM(OFFSET($I$21,0,AF$5-$I$5-$A49+1)))*$C49))</f>
        <v>0</v>
      </c>
      <c r="AG49" s="186">
        <f ca="1">IF(AG$5-$I$5&lt;$A49-1," ",IF(AG$5-$I$5+1&gt;'Primary Inputs'!$C$17,0,(SUM(OFFSET($I$21,0,AG$5-$I$5-$A49+1)))*$C49))</f>
        <v>0</v>
      </c>
      <c r="AH49" s="186">
        <f ca="1">IF(AH$5-$I$5&lt;$A49-1," ",IF(AH$5-$I$5+1&gt;'Primary Inputs'!$C$17,0,(SUM(OFFSET($I$21,0,AH$5-$I$5-$A49+1)))*$C49))</f>
        <v>0</v>
      </c>
      <c r="AI49" s="186">
        <f ca="1">IF(AI$5-$I$5&lt;$A49-1," ",IF(AI$5-$I$5+1&gt;'Primary Inputs'!$C$17,0,(SUM(OFFSET($I$21,0,AI$5-$I$5-$A49+1)))*$C49))</f>
        <v>0</v>
      </c>
      <c r="AJ49" s="186">
        <f ca="1">IF(AJ$5-$I$5&lt;$A49-1," ",IF(AJ$5-$I$5+1&gt;'Primary Inputs'!$C$17,0,(SUM(OFFSET($I$21,0,AJ$5-$I$5-$A49+1)))*$C49))</f>
        <v>0</v>
      </c>
      <c r="AK49" s="186">
        <f ca="1">IF(AK$5-$I$5&lt;$A49-1," ",IF(AK$5-$I$5+1&gt;'Primary Inputs'!$C$17,0,(SUM(OFFSET($I$21,0,AK$5-$I$5-$A49+1)))*$C49))</f>
        <v>0</v>
      </c>
      <c r="AL49" s="186">
        <f ca="1">IF(AL$5-$I$5&lt;$A49-1," ",IF(AL$5-$I$5+1&gt;'Primary Inputs'!$C$17,0,(SUM(OFFSET($I$21,0,AL$5-$I$5-$A49+1)))*$C49))</f>
        <v>0</v>
      </c>
      <c r="AM49" s="186">
        <f ca="1">IF(AM$5-$I$5&lt;$A49-1," ",IF(AM$5-$I$5+1&gt;'Primary Inputs'!$C$17,0,(SUM(OFFSET($I$21,0,AM$5-$I$5-$A49+1)))*$C49))</f>
        <v>0</v>
      </c>
      <c r="AN49" s="186">
        <f ca="1">IF(AN$5-$I$5&lt;$A49-1," ",IF(AN$5-$I$5+1&gt;'Primary Inputs'!$C$17,0,(SUM(OFFSET($I$21,0,AN$5-$I$5-$A49+1)))*$C49))</f>
        <v>0</v>
      </c>
      <c r="AO49" s="186">
        <f ca="1">IF(AO$5-$I$5&lt;$A49-1," ",IF(AO$5-$I$5+1&gt;'Primary Inputs'!$C$17,0,(SUM(OFFSET($I$21,0,AO$5-$I$5-$A49+1)))*$C49))</f>
        <v>0</v>
      </c>
      <c r="AP49" s="186">
        <f ca="1">IF(AP$5-$I$5&lt;$A49-1," ",IF(AP$5-$I$5+1&gt;'Primary Inputs'!$C$17,0,(SUM(OFFSET($I$21,0,AP$5-$I$5-$A49+1)))*$C49))</f>
        <v>0</v>
      </c>
      <c r="AQ49" s="186">
        <f ca="1">IF(AQ$5-$I$5&lt;$A49-1," ",IF(AQ$5-$I$5+1&gt;'Primary Inputs'!$C$17,0,(SUM(OFFSET($I$21,0,AQ$5-$I$5-$A49+1)))*$C49))</f>
        <v>0</v>
      </c>
      <c r="AR49" s="186">
        <f ca="1">IF(AR$5-$I$5&lt;$A49-1," ",IF(AR$5-$I$5+1&gt;'Primary Inputs'!$C$17,0,(SUM(OFFSET($I$21,0,AR$5-$I$5-$A49+1)))*$C49))</f>
        <v>0</v>
      </c>
      <c r="AS49" s="186">
        <f ca="1">IF(AS$5-$I$5&lt;$A49-1," ",IF(AS$5-$I$5+1&gt;'Primary Inputs'!$C$17,0,(SUM(OFFSET($I$21,0,AS$5-$I$5-$A49+1)))*$C49))</f>
        <v>0</v>
      </c>
      <c r="AT49" s="186">
        <f ca="1">IF(AT$5-$I$5&lt;$A49-1," ",IF(AT$5-$I$5+1&gt;'Primary Inputs'!$C$17,0,(SUM(OFFSET($I$21,0,AT$5-$I$5-$A49+1)))*$C49))</f>
        <v>0</v>
      </c>
      <c r="AU49" s="186">
        <f ca="1">IF(AU$5-$I$5&lt;$A49-1," ",IF(AU$5-$I$5+1&gt;'Primary Inputs'!$C$17,0,(SUM(OFFSET($I$21,0,AU$5-$I$5-$A49+1)))*$C49))</f>
        <v>0</v>
      </c>
      <c r="AV49" s="186">
        <f ca="1">IF(AV$5-$I$5&lt;$A49-1," ",IF(AV$5-$I$5+1&gt;'Primary Inputs'!$C$17,0,(SUM(OFFSET($I$21,0,AV$5-$I$5-$A49+1)))*$C49))</f>
        <v>0</v>
      </c>
      <c r="AW49" s="186">
        <f ca="1">IF(AW$5-$I$5&lt;$A49-1," ",IF(AW$5-$I$5+1&gt;'Primary Inputs'!$C$17,0,(SUM(OFFSET($I$21,0,AW$5-$I$5-$A49+1)))*$C49))</f>
        <v>0</v>
      </c>
      <c r="AX49" s="186">
        <f ca="1">IF(AX$5-$I$5&lt;$A49-1," ",IF(AX$5-$I$5+1&gt;'Primary Inputs'!$C$17,0,(SUM(OFFSET($I$21,0,AX$5-$I$5-$A49+1)))*$C49))</f>
        <v>0</v>
      </c>
      <c r="AY49" s="186">
        <f ca="1">IF(AY$5-$I$5&lt;$A49-1," ",IF(AY$5-$I$5+1&gt;'Primary Inputs'!$C$17,0,(SUM(OFFSET($I$21,0,AY$5-$I$5-$A49+1)))*$C49))</f>
        <v>0</v>
      </c>
      <c r="AZ49" s="186">
        <f ca="1">IF(AZ$5-$I$5&lt;$A49-1," ",IF(AZ$5-$I$5+1&gt;'Primary Inputs'!$C$17,0,(SUM(OFFSET($I$21,0,AZ$5-$I$5-$A49+1)))*$C49))</f>
        <v>0</v>
      </c>
      <c r="BA49" s="186">
        <f ca="1">IF(BA$5-$I$5&lt;$A49-1," ",IF(BA$5-$I$5+1&gt;'Primary Inputs'!$C$17,0,(SUM(OFFSET($I$21,0,BA$5-$I$5-$A49+1)))*$C49))</f>
        <v>0</v>
      </c>
      <c r="BB49" s="186">
        <f ca="1">IF(BB$5-$I$5&lt;$A49-1," ",IF(BB$5-$I$5+1&gt;'Primary Inputs'!$C$17,0,(SUM(OFFSET($I$21,0,BB$5-$I$5-$A49+1)))*$C49))</f>
        <v>0</v>
      </c>
      <c r="BC49" s="186">
        <f ca="1">IF(BC$5-$I$5&lt;$A49-1," ",IF(BC$5-$I$5+1&gt;'Primary Inputs'!$C$17,0,(SUM(OFFSET($I$21,0,BC$5-$I$5-$A49+1)))*$C49))</f>
        <v>0</v>
      </c>
      <c r="BD49" s="186">
        <f ca="1">IF(BD$5-$I$5&lt;$A49-1," ",IF(BD$5-$I$5+1&gt;'Primary Inputs'!$C$17,0,(SUM(OFFSET($I$21,0,BD$5-$I$5-$A49+1)))*$C49))</f>
        <v>0</v>
      </c>
      <c r="BE49" s="186">
        <f ca="1">IF(BE$5-$I$5&lt;$A49-1," ",IF(BE$5-$I$5+1&gt;'Primary Inputs'!$C$17,0,(SUM(OFFSET($I$21,0,BE$5-$I$5-$A49+1)))*$C49))</f>
        <v>0</v>
      </c>
      <c r="BF49" s="186">
        <f ca="1">IF(BF$5-$I$5&lt;$A49-1," ",IF(BF$5-$I$5+1&gt;'Primary Inputs'!$C$17,0,(SUM(OFFSET($I$21,0,BF$5-$I$5-$A49+1)))*$C49))</f>
        <v>0</v>
      </c>
      <c r="BG49" s="134"/>
      <c r="BH49" s="134"/>
      <c r="BI49" s="134"/>
      <c r="BJ49" s="134"/>
      <c r="BK49" s="134"/>
      <c r="BL49" s="134"/>
      <c r="BM49" s="134"/>
      <c r="BN49" s="134"/>
      <c r="BO49" s="134"/>
      <c r="BP49" s="134"/>
      <c r="BQ49" s="134"/>
      <c r="BR49" s="134"/>
      <c r="BS49" s="134"/>
      <c r="BT49" s="134"/>
      <c r="BU49" s="134"/>
      <c r="BV49" s="134"/>
      <c r="BW49" s="134"/>
      <c r="BX49" s="134"/>
      <c r="BY49" s="134"/>
      <c r="BZ49" s="134"/>
      <c r="CA49" s="134"/>
      <c r="CB49" s="134"/>
      <c r="CC49" s="134"/>
      <c r="CD49" s="134"/>
      <c r="CE49" s="134"/>
      <c r="CF49" s="134"/>
      <c r="CG49" s="134"/>
      <c r="CH49" s="134"/>
      <c r="CI49" s="134"/>
      <c r="CJ49" s="134"/>
      <c r="CK49" s="134"/>
      <c r="CL49" s="134"/>
      <c r="CM49" s="134"/>
      <c r="CN49" s="134"/>
      <c r="CO49" s="134"/>
      <c r="CP49" s="134"/>
      <c r="CQ49" s="134"/>
      <c r="CR49" s="134"/>
      <c r="CS49" s="134"/>
      <c r="CT49" s="134"/>
      <c r="CU49" s="134"/>
      <c r="CV49" s="134"/>
      <c r="CW49" s="134"/>
      <c r="CX49" s="134"/>
      <c r="CY49" s="134"/>
      <c r="CZ49" s="134"/>
    </row>
    <row r="50" spans="1:104">
      <c r="A50" s="134">
        <v>25</v>
      </c>
      <c r="B50" s="134" t="s">
        <v>197</v>
      </c>
      <c r="C50" s="134">
        <f ca="1">OFFSET('Primary Inputs'!$E$12,0,$A50-1)</f>
        <v>0</v>
      </c>
      <c r="I50" s="186" t="str">
        <f ca="1">IF(I$5-$I$5&lt;$A50-1," ",IF(I$5-$I$5+1&gt;'Primary Inputs'!$C$17,0,(SUM(OFFSET($I$21,0,I$5-$I$5-$A50+1)))*$C50))</f>
        <v xml:space="preserve"> </v>
      </c>
      <c r="J50" s="186" t="str">
        <f ca="1">IF(J$5-$I$5&lt;$A50-1," ",IF(J$5-$I$5+1&gt;'Primary Inputs'!$C$17,0,(SUM(OFFSET($I$21,0,J$5-$I$5-$A50+1)))*$C50))</f>
        <v xml:space="preserve"> </v>
      </c>
      <c r="K50" s="186" t="str">
        <f ca="1">IF(K$5-$I$5&lt;$A50-1," ",IF(K$5-$I$5+1&gt;'Primary Inputs'!$C$17,0,(SUM(OFFSET($I$21,0,K$5-$I$5-$A50+1)))*$C50))</f>
        <v xml:space="preserve"> </v>
      </c>
      <c r="L50" s="186" t="str">
        <f ca="1">IF(L$5-$I$5&lt;$A50-1," ",IF(L$5-$I$5+1&gt;'Primary Inputs'!$C$17,0,(SUM(OFFSET($I$21,0,L$5-$I$5-$A50+1)))*$C50))</f>
        <v xml:space="preserve"> </v>
      </c>
      <c r="M50" s="186" t="str">
        <f ca="1">IF(M$5-$I$5&lt;$A50-1," ",IF(M$5-$I$5+1&gt;'Primary Inputs'!$C$17,0,(SUM(OFFSET($I$21,0,M$5-$I$5-$A50+1)))*$C50))</f>
        <v xml:space="preserve"> </v>
      </c>
      <c r="N50" s="186" t="str">
        <f ca="1">IF(N$5-$I$5&lt;$A50-1," ",IF(N$5-$I$5+1&gt;'Primary Inputs'!$C$17,0,(SUM(OFFSET($I$21,0,N$5-$I$5-$A50+1)))*$C50))</f>
        <v xml:space="preserve"> </v>
      </c>
      <c r="O50" s="186" t="str">
        <f ca="1">IF(O$5-$I$5&lt;$A50-1," ",IF(O$5-$I$5+1&gt;'Primary Inputs'!$C$17,0,(SUM(OFFSET($I$21,0,O$5-$I$5-$A50+1)))*$C50))</f>
        <v xml:space="preserve"> </v>
      </c>
      <c r="P50" s="186" t="str">
        <f ca="1">IF(P$5-$I$5&lt;$A50-1," ",IF(P$5-$I$5+1&gt;'Primary Inputs'!$C$17,0,(SUM(OFFSET($I$21,0,P$5-$I$5-$A50+1)))*$C50))</f>
        <v xml:space="preserve"> </v>
      </c>
      <c r="Q50" s="186" t="str">
        <f ca="1">IF(Q$5-$I$5&lt;$A50-1," ",IF(Q$5-$I$5+1&gt;'Primary Inputs'!$C$17,0,(SUM(OFFSET($I$21,0,Q$5-$I$5-$A50+1)))*$C50))</f>
        <v xml:space="preserve"> </v>
      </c>
      <c r="R50" s="186" t="str">
        <f ca="1">IF(R$5-$I$5&lt;$A50-1," ",IF(R$5-$I$5+1&gt;'Primary Inputs'!$C$17,0,(SUM(OFFSET($I$21,0,R$5-$I$5-$A50+1)))*$C50))</f>
        <v xml:space="preserve"> </v>
      </c>
      <c r="S50" s="186" t="str">
        <f ca="1">IF(S$5-$I$5&lt;$A50-1," ",IF(S$5-$I$5+1&gt;'Primary Inputs'!$C$17,0,(SUM(OFFSET($I$21,0,S$5-$I$5-$A50+1)))*$C50))</f>
        <v xml:space="preserve"> </v>
      </c>
      <c r="T50" s="186" t="str">
        <f ca="1">IF(T$5-$I$5&lt;$A50-1," ",IF(T$5-$I$5+1&gt;'Primary Inputs'!$C$17,0,(SUM(OFFSET($I$21,0,T$5-$I$5-$A50+1)))*$C50))</f>
        <v xml:space="preserve"> </v>
      </c>
      <c r="U50" s="186" t="str">
        <f ca="1">IF(U$5-$I$5&lt;$A50-1," ",IF(U$5-$I$5+1&gt;'Primary Inputs'!$C$17,0,(SUM(OFFSET($I$21,0,U$5-$I$5-$A50+1)))*$C50))</f>
        <v xml:space="preserve"> </v>
      </c>
      <c r="V50" s="186" t="str">
        <f ca="1">IF(V$5-$I$5&lt;$A50-1," ",IF(V$5-$I$5+1&gt;'Primary Inputs'!$C$17,0,(SUM(OFFSET($I$21,0,V$5-$I$5-$A50+1)))*$C50))</f>
        <v xml:space="preserve"> </v>
      </c>
      <c r="W50" s="186" t="str">
        <f ca="1">IF(W$5-$I$5&lt;$A50-1," ",IF(W$5-$I$5+1&gt;'Primary Inputs'!$C$17,0,(SUM(OFFSET($I$21,0,W$5-$I$5-$A50+1)))*$C50))</f>
        <v xml:space="preserve"> </v>
      </c>
      <c r="X50" s="186" t="str">
        <f ca="1">IF(X$5-$I$5&lt;$A50-1," ",IF(X$5-$I$5+1&gt;'Primary Inputs'!$C$17,0,(SUM(OFFSET($I$21,0,X$5-$I$5-$A50+1)))*$C50))</f>
        <v xml:space="preserve"> </v>
      </c>
      <c r="Y50" s="186" t="str">
        <f ca="1">IF(Y$5-$I$5&lt;$A50-1," ",IF(Y$5-$I$5+1&gt;'Primary Inputs'!$C$17,0,(SUM(OFFSET($I$21,0,Y$5-$I$5-$A50+1)))*$C50))</f>
        <v xml:space="preserve"> </v>
      </c>
      <c r="Z50" s="186" t="str">
        <f ca="1">IF(Z$5-$I$5&lt;$A50-1," ",IF(Z$5-$I$5+1&gt;'Primary Inputs'!$C$17,0,(SUM(OFFSET($I$21,0,Z$5-$I$5-$A50+1)))*$C50))</f>
        <v xml:space="preserve"> </v>
      </c>
      <c r="AA50" s="186" t="str">
        <f ca="1">IF(AA$5-$I$5&lt;$A50-1," ",IF(AA$5-$I$5+1&gt;'Primary Inputs'!$C$17,0,(SUM(OFFSET($I$21,0,AA$5-$I$5-$A50+1)))*$C50))</f>
        <v xml:space="preserve"> </v>
      </c>
      <c r="AB50" s="186" t="str">
        <f ca="1">IF(AB$5-$I$5&lt;$A50-1," ",IF(AB$5-$I$5+1&gt;'Primary Inputs'!$C$17,0,(SUM(OFFSET($I$21,0,AB$5-$I$5-$A50+1)))*$C50))</f>
        <v xml:space="preserve"> </v>
      </c>
      <c r="AC50" s="186" t="str">
        <f ca="1">IF(AC$5-$I$5&lt;$A50-1," ",IF(AC$5-$I$5+1&gt;'Primary Inputs'!$C$17,0,(SUM(OFFSET($I$21,0,AC$5-$I$5-$A50+1)))*$C50))</f>
        <v xml:space="preserve"> </v>
      </c>
      <c r="AD50" s="186" t="str">
        <f ca="1">IF(AD$5-$I$5&lt;$A50-1," ",IF(AD$5-$I$5+1&gt;'Primary Inputs'!$C$17,0,(SUM(OFFSET($I$21,0,AD$5-$I$5-$A50+1)))*$C50))</f>
        <v xml:space="preserve"> </v>
      </c>
      <c r="AE50" s="186" t="str">
        <f ca="1">IF(AE$5-$I$5&lt;$A50-1," ",IF(AE$5-$I$5+1&gt;'Primary Inputs'!$C$17,0,(SUM(OFFSET($I$21,0,AE$5-$I$5-$A50+1)))*$C50))</f>
        <v xml:space="preserve"> </v>
      </c>
      <c r="AF50" s="186" t="str">
        <f ca="1">IF(AF$5-$I$5&lt;$A50-1," ",IF(AF$5-$I$5+1&gt;'Primary Inputs'!$C$17,0,(SUM(OFFSET($I$21,0,AF$5-$I$5-$A50+1)))*$C50))</f>
        <v xml:space="preserve"> </v>
      </c>
      <c r="AG50" s="186">
        <f ca="1">IF(AG$5-$I$5&lt;$A50-1," ",IF(AG$5-$I$5+1&gt;'Primary Inputs'!$C$17,0,(SUM(OFFSET($I$21,0,AG$5-$I$5-$A50+1)))*$C50))</f>
        <v>0</v>
      </c>
      <c r="AH50" s="186">
        <f ca="1">IF(AH$5-$I$5&lt;$A50-1," ",IF(AH$5-$I$5+1&gt;'Primary Inputs'!$C$17,0,(SUM(OFFSET($I$21,0,AH$5-$I$5-$A50+1)))*$C50))</f>
        <v>0</v>
      </c>
      <c r="AI50" s="186">
        <f ca="1">IF(AI$5-$I$5&lt;$A50-1," ",IF(AI$5-$I$5+1&gt;'Primary Inputs'!$C$17,0,(SUM(OFFSET($I$21,0,AI$5-$I$5-$A50+1)))*$C50))</f>
        <v>0</v>
      </c>
      <c r="AJ50" s="186">
        <f ca="1">IF(AJ$5-$I$5&lt;$A50-1," ",IF(AJ$5-$I$5+1&gt;'Primary Inputs'!$C$17,0,(SUM(OFFSET($I$21,0,AJ$5-$I$5-$A50+1)))*$C50))</f>
        <v>0</v>
      </c>
      <c r="AK50" s="186">
        <f ca="1">IF(AK$5-$I$5&lt;$A50-1," ",IF(AK$5-$I$5+1&gt;'Primary Inputs'!$C$17,0,(SUM(OFFSET($I$21,0,AK$5-$I$5-$A50+1)))*$C50))</f>
        <v>0</v>
      </c>
      <c r="AL50" s="186">
        <f ca="1">IF(AL$5-$I$5&lt;$A50-1," ",IF(AL$5-$I$5+1&gt;'Primary Inputs'!$C$17,0,(SUM(OFFSET($I$21,0,AL$5-$I$5-$A50+1)))*$C50))</f>
        <v>0</v>
      </c>
      <c r="AM50" s="186">
        <f ca="1">IF(AM$5-$I$5&lt;$A50-1," ",IF(AM$5-$I$5+1&gt;'Primary Inputs'!$C$17,0,(SUM(OFFSET($I$21,0,AM$5-$I$5-$A50+1)))*$C50))</f>
        <v>0</v>
      </c>
      <c r="AN50" s="186">
        <f ca="1">IF(AN$5-$I$5&lt;$A50-1," ",IF(AN$5-$I$5+1&gt;'Primary Inputs'!$C$17,0,(SUM(OFFSET($I$21,0,AN$5-$I$5-$A50+1)))*$C50))</f>
        <v>0</v>
      </c>
      <c r="AO50" s="186">
        <f ca="1">IF(AO$5-$I$5&lt;$A50-1," ",IF(AO$5-$I$5+1&gt;'Primary Inputs'!$C$17,0,(SUM(OFFSET($I$21,0,AO$5-$I$5-$A50+1)))*$C50))</f>
        <v>0</v>
      </c>
      <c r="AP50" s="186">
        <f ca="1">IF(AP$5-$I$5&lt;$A50-1," ",IF(AP$5-$I$5+1&gt;'Primary Inputs'!$C$17,0,(SUM(OFFSET($I$21,0,AP$5-$I$5-$A50+1)))*$C50))</f>
        <v>0</v>
      </c>
      <c r="AQ50" s="186">
        <f ca="1">IF(AQ$5-$I$5&lt;$A50-1," ",IF(AQ$5-$I$5+1&gt;'Primary Inputs'!$C$17,0,(SUM(OFFSET($I$21,0,AQ$5-$I$5-$A50+1)))*$C50))</f>
        <v>0</v>
      </c>
      <c r="AR50" s="186">
        <f ca="1">IF(AR$5-$I$5&lt;$A50-1," ",IF(AR$5-$I$5+1&gt;'Primary Inputs'!$C$17,0,(SUM(OFFSET($I$21,0,AR$5-$I$5-$A50+1)))*$C50))</f>
        <v>0</v>
      </c>
      <c r="AS50" s="186">
        <f ca="1">IF(AS$5-$I$5&lt;$A50-1," ",IF(AS$5-$I$5+1&gt;'Primary Inputs'!$C$17,0,(SUM(OFFSET($I$21,0,AS$5-$I$5-$A50+1)))*$C50))</f>
        <v>0</v>
      </c>
      <c r="AT50" s="186">
        <f ca="1">IF(AT$5-$I$5&lt;$A50-1," ",IF(AT$5-$I$5+1&gt;'Primary Inputs'!$C$17,0,(SUM(OFFSET($I$21,0,AT$5-$I$5-$A50+1)))*$C50))</f>
        <v>0</v>
      </c>
      <c r="AU50" s="186">
        <f ca="1">IF(AU$5-$I$5&lt;$A50-1," ",IF(AU$5-$I$5+1&gt;'Primary Inputs'!$C$17,0,(SUM(OFFSET($I$21,0,AU$5-$I$5-$A50+1)))*$C50))</f>
        <v>0</v>
      </c>
      <c r="AV50" s="186">
        <f ca="1">IF(AV$5-$I$5&lt;$A50-1," ",IF(AV$5-$I$5+1&gt;'Primary Inputs'!$C$17,0,(SUM(OFFSET($I$21,0,AV$5-$I$5-$A50+1)))*$C50))</f>
        <v>0</v>
      </c>
      <c r="AW50" s="186">
        <f ca="1">IF(AW$5-$I$5&lt;$A50-1," ",IF(AW$5-$I$5+1&gt;'Primary Inputs'!$C$17,0,(SUM(OFFSET($I$21,0,AW$5-$I$5-$A50+1)))*$C50))</f>
        <v>0</v>
      </c>
      <c r="AX50" s="186">
        <f ca="1">IF(AX$5-$I$5&lt;$A50-1," ",IF(AX$5-$I$5+1&gt;'Primary Inputs'!$C$17,0,(SUM(OFFSET($I$21,0,AX$5-$I$5-$A50+1)))*$C50))</f>
        <v>0</v>
      </c>
      <c r="AY50" s="186">
        <f ca="1">IF(AY$5-$I$5&lt;$A50-1," ",IF(AY$5-$I$5+1&gt;'Primary Inputs'!$C$17,0,(SUM(OFFSET($I$21,0,AY$5-$I$5-$A50+1)))*$C50))</f>
        <v>0</v>
      </c>
      <c r="AZ50" s="186">
        <f ca="1">IF(AZ$5-$I$5&lt;$A50-1," ",IF(AZ$5-$I$5+1&gt;'Primary Inputs'!$C$17,0,(SUM(OFFSET($I$21,0,AZ$5-$I$5-$A50+1)))*$C50))</f>
        <v>0</v>
      </c>
      <c r="BA50" s="186">
        <f ca="1">IF(BA$5-$I$5&lt;$A50-1," ",IF(BA$5-$I$5+1&gt;'Primary Inputs'!$C$17,0,(SUM(OFFSET($I$21,0,BA$5-$I$5-$A50+1)))*$C50))</f>
        <v>0</v>
      </c>
      <c r="BB50" s="186">
        <f ca="1">IF(BB$5-$I$5&lt;$A50-1," ",IF(BB$5-$I$5+1&gt;'Primary Inputs'!$C$17,0,(SUM(OFFSET($I$21,0,BB$5-$I$5-$A50+1)))*$C50))</f>
        <v>0</v>
      </c>
      <c r="BC50" s="186">
        <f ca="1">IF(BC$5-$I$5&lt;$A50-1," ",IF(BC$5-$I$5+1&gt;'Primary Inputs'!$C$17,0,(SUM(OFFSET($I$21,0,BC$5-$I$5-$A50+1)))*$C50))</f>
        <v>0</v>
      </c>
      <c r="BD50" s="186">
        <f ca="1">IF(BD$5-$I$5&lt;$A50-1," ",IF(BD$5-$I$5+1&gt;'Primary Inputs'!$C$17,0,(SUM(OFFSET($I$21,0,BD$5-$I$5-$A50+1)))*$C50))</f>
        <v>0</v>
      </c>
      <c r="BE50" s="186">
        <f ca="1">IF(BE$5-$I$5&lt;$A50-1," ",IF(BE$5-$I$5+1&gt;'Primary Inputs'!$C$17,0,(SUM(OFFSET($I$21,0,BE$5-$I$5-$A50+1)))*$C50))</f>
        <v>0</v>
      </c>
      <c r="BF50" s="186">
        <f ca="1">IF(BF$5-$I$5&lt;$A50-1," ",IF(BF$5-$I$5+1&gt;'Primary Inputs'!$C$17,0,(SUM(OFFSET($I$21,0,BF$5-$I$5-$A50+1)))*$C50))</f>
        <v>0</v>
      </c>
      <c r="BG50" s="134"/>
      <c r="BH50" s="134"/>
      <c r="BI50" s="134"/>
      <c r="BJ50" s="134"/>
      <c r="BK50" s="134"/>
      <c r="BL50" s="134"/>
      <c r="BM50" s="134"/>
      <c r="BN50" s="134"/>
      <c r="BO50" s="134"/>
      <c r="BP50" s="134"/>
      <c r="BQ50" s="134"/>
      <c r="BR50" s="134"/>
      <c r="BS50" s="134"/>
      <c r="BT50" s="134"/>
      <c r="BU50" s="134"/>
      <c r="BV50" s="134"/>
      <c r="BW50" s="134"/>
      <c r="BX50" s="134"/>
      <c r="BY50" s="134"/>
      <c r="BZ50" s="134"/>
      <c r="CA50" s="134"/>
      <c r="CB50" s="134"/>
      <c r="CC50" s="134"/>
      <c r="CD50" s="134"/>
      <c r="CE50" s="134"/>
      <c r="CF50" s="134"/>
      <c r="CG50" s="134"/>
      <c r="CH50" s="134"/>
      <c r="CI50" s="134"/>
      <c r="CJ50" s="134"/>
      <c r="CK50" s="134"/>
      <c r="CL50" s="134"/>
      <c r="CM50" s="134"/>
      <c r="CN50" s="134"/>
      <c r="CO50" s="134"/>
      <c r="CP50" s="134"/>
      <c r="CQ50" s="134"/>
      <c r="CR50" s="134"/>
      <c r="CS50" s="134"/>
      <c r="CT50" s="134"/>
      <c r="CU50" s="134"/>
      <c r="CV50" s="134"/>
      <c r="CW50" s="134"/>
      <c r="CX50" s="134"/>
      <c r="CY50" s="134"/>
      <c r="CZ50" s="134"/>
    </row>
    <row r="51" spans="1:104">
      <c r="A51" s="134">
        <v>26</v>
      </c>
      <c r="B51" s="134" t="s">
        <v>198</v>
      </c>
      <c r="C51" s="134">
        <f ca="1">OFFSET('Primary Inputs'!$E$12,0,$A51-1)</f>
        <v>0</v>
      </c>
      <c r="I51" s="186" t="str">
        <f ca="1">IF(I$5-$I$5&lt;$A51-1," ",IF(I$5-$I$5+1&gt;'Primary Inputs'!$C$17,0,(SUM(OFFSET($I$21,0,I$5-$I$5-$A51+1)))*$C51))</f>
        <v xml:space="preserve"> </v>
      </c>
      <c r="J51" s="186" t="str">
        <f ca="1">IF(J$5-$I$5&lt;$A51-1," ",IF(J$5-$I$5+1&gt;'Primary Inputs'!$C$17,0,(SUM(OFFSET($I$21,0,J$5-$I$5-$A51+1)))*$C51))</f>
        <v xml:space="preserve"> </v>
      </c>
      <c r="K51" s="186" t="str">
        <f ca="1">IF(K$5-$I$5&lt;$A51-1," ",IF(K$5-$I$5+1&gt;'Primary Inputs'!$C$17,0,(SUM(OFFSET($I$21,0,K$5-$I$5-$A51+1)))*$C51))</f>
        <v xml:space="preserve"> </v>
      </c>
      <c r="L51" s="186" t="str">
        <f ca="1">IF(L$5-$I$5&lt;$A51-1," ",IF(L$5-$I$5+1&gt;'Primary Inputs'!$C$17,0,(SUM(OFFSET($I$21,0,L$5-$I$5-$A51+1)))*$C51))</f>
        <v xml:space="preserve"> </v>
      </c>
      <c r="M51" s="186" t="str">
        <f ca="1">IF(M$5-$I$5&lt;$A51-1," ",IF(M$5-$I$5+1&gt;'Primary Inputs'!$C$17,0,(SUM(OFFSET($I$21,0,M$5-$I$5-$A51+1)))*$C51))</f>
        <v xml:space="preserve"> </v>
      </c>
      <c r="N51" s="186" t="str">
        <f ca="1">IF(N$5-$I$5&lt;$A51-1," ",IF(N$5-$I$5+1&gt;'Primary Inputs'!$C$17,0,(SUM(OFFSET($I$21,0,N$5-$I$5-$A51+1)))*$C51))</f>
        <v xml:space="preserve"> </v>
      </c>
      <c r="O51" s="186" t="str">
        <f ca="1">IF(O$5-$I$5&lt;$A51-1," ",IF(O$5-$I$5+1&gt;'Primary Inputs'!$C$17,0,(SUM(OFFSET($I$21,0,O$5-$I$5-$A51+1)))*$C51))</f>
        <v xml:space="preserve"> </v>
      </c>
      <c r="P51" s="186" t="str">
        <f ca="1">IF(P$5-$I$5&lt;$A51-1," ",IF(P$5-$I$5+1&gt;'Primary Inputs'!$C$17,0,(SUM(OFFSET($I$21,0,P$5-$I$5-$A51+1)))*$C51))</f>
        <v xml:space="preserve"> </v>
      </c>
      <c r="Q51" s="186" t="str">
        <f ca="1">IF(Q$5-$I$5&lt;$A51-1," ",IF(Q$5-$I$5+1&gt;'Primary Inputs'!$C$17,0,(SUM(OFFSET($I$21,0,Q$5-$I$5-$A51+1)))*$C51))</f>
        <v xml:space="preserve"> </v>
      </c>
      <c r="R51" s="186" t="str">
        <f ca="1">IF(R$5-$I$5&lt;$A51-1," ",IF(R$5-$I$5+1&gt;'Primary Inputs'!$C$17,0,(SUM(OFFSET($I$21,0,R$5-$I$5-$A51+1)))*$C51))</f>
        <v xml:space="preserve"> </v>
      </c>
      <c r="S51" s="186" t="str">
        <f ca="1">IF(S$5-$I$5&lt;$A51-1," ",IF(S$5-$I$5+1&gt;'Primary Inputs'!$C$17,0,(SUM(OFFSET($I$21,0,S$5-$I$5-$A51+1)))*$C51))</f>
        <v xml:space="preserve"> </v>
      </c>
      <c r="T51" s="186" t="str">
        <f ca="1">IF(T$5-$I$5&lt;$A51-1," ",IF(T$5-$I$5+1&gt;'Primary Inputs'!$C$17,0,(SUM(OFFSET($I$21,0,T$5-$I$5-$A51+1)))*$C51))</f>
        <v xml:space="preserve"> </v>
      </c>
      <c r="U51" s="186" t="str">
        <f ca="1">IF(U$5-$I$5&lt;$A51-1," ",IF(U$5-$I$5+1&gt;'Primary Inputs'!$C$17,0,(SUM(OFFSET($I$21,0,U$5-$I$5-$A51+1)))*$C51))</f>
        <v xml:space="preserve"> </v>
      </c>
      <c r="V51" s="186" t="str">
        <f ca="1">IF(V$5-$I$5&lt;$A51-1," ",IF(V$5-$I$5+1&gt;'Primary Inputs'!$C$17,0,(SUM(OFFSET($I$21,0,V$5-$I$5-$A51+1)))*$C51))</f>
        <v xml:space="preserve"> </v>
      </c>
      <c r="W51" s="186" t="str">
        <f ca="1">IF(W$5-$I$5&lt;$A51-1," ",IF(W$5-$I$5+1&gt;'Primary Inputs'!$C$17,0,(SUM(OFFSET($I$21,0,W$5-$I$5-$A51+1)))*$C51))</f>
        <v xml:space="preserve"> </v>
      </c>
      <c r="X51" s="186" t="str">
        <f ca="1">IF(X$5-$I$5&lt;$A51-1," ",IF(X$5-$I$5+1&gt;'Primary Inputs'!$C$17,0,(SUM(OFFSET($I$21,0,X$5-$I$5-$A51+1)))*$C51))</f>
        <v xml:space="preserve"> </v>
      </c>
      <c r="Y51" s="186" t="str">
        <f ca="1">IF(Y$5-$I$5&lt;$A51-1," ",IF(Y$5-$I$5+1&gt;'Primary Inputs'!$C$17,0,(SUM(OFFSET($I$21,0,Y$5-$I$5-$A51+1)))*$C51))</f>
        <v xml:space="preserve"> </v>
      </c>
      <c r="Z51" s="186" t="str">
        <f ca="1">IF(Z$5-$I$5&lt;$A51-1," ",IF(Z$5-$I$5+1&gt;'Primary Inputs'!$C$17,0,(SUM(OFFSET($I$21,0,Z$5-$I$5-$A51+1)))*$C51))</f>
        <v xml:space="preserve"> </v>
      </c>
      <c r="AA51" s="186" t="str">
        <f ca="1">IF(AA$5-$I$5&lt;$A51-1," ",IF(AA$5-$I$5+1&gt;'Primary Inputs'!$C$17,0,(SUM(OFFSET($I$21,0,AA$5-$I$5-$A51+1)))*$C51))</f>
        <v xml:space="preserve"> </v>
      </c>
      <c r="AB51" s="186" t="str">
        <f ca="1">IF(AB$5-$I$5&lt;$A51-1," ",IF(AB$5-$I$5+1&gt;'Primary Inputs'!$C$17,0,(SUM(OFFSET($I$21,0,AB$5-$I$5-$A51+1)))*$C51))</f>
        <v xml:space="preserve"> </v>
      </c>
      <c r="AC51" s="186" t="str">
        <f ca="1">IF(AC$5-$I$5&lt;$A51-1," ",IF(AC$5-$I$5+1&gt;'Primary Inputs'!$C$17,0,(SUM(OFFSET($I$21,0,AC$5-$I$5-$A51+1)))*$C51))</f>
        <v xml:space="preserve"> </v>
      </c>
      <c r="AD51" s="186" t="str">
        <f ca="1">IF(AD$5-$I$5&lt;$A51-1," ",IF(AD$5-$I$5+1&gt;'Primary Inputs'!$C$17,0,(SUM(OFFSET($I$21,0,AD$5-$I$5-$A51+1)))*$C51))</f>
        <v xml:space="preserve"> </v>
      </c>
      <c r="AE51" s="186" t="str">
        <f ca="1">IF(AE$5-$I$5&lt;$A51-1," ",IF(AE$5-$I$5+1&gt;'Primary Inputs'!$C$17,0,(SUM(OFFSET($I$21,0,AE$5-$I$5-$A51+1)))*$C51))</f>
        <v xml:space="preserve"> </v>
      </c>
      <c r="AF51" s="186" t="str">
        <f ca="1">IF(AF$5-$I$5&lt;$A51-1," ",IF(AF$5-$I$5+1&gt;'Primary Inputs'!$C$17,0,(SUM(OFFSET($I$21,0,AF$5-$I$5-$A51+1)))*$C51))</f>
        <v xml:space="preserve"> </v>
      </c>
      <c r="AG51" s="186" t="str">
        <f ca="1">IF(AG$5-$I$5&lt;$A51-1," ",IF(AG$5-$I$5+1&gt;'Primary Inputs'!$C$17,0,(SUM(OFFSET($I$21,0,AG$5-$I$5-$A51+1)))*$C51))</f>
        <v xml:space="preserve"> </v>
      </c>
      <c r="AH51" s="186">
        <f ca="1">IF(AH$5-$I$5&lt;$A51-1," ",IF(AH$5-$I$5+1&gt;'Primary Inputs'!$C$17,0,(SUM(OFFSET($I$21,0,AH$5-$I$5-$A51+1)))*$C51))</f>
        <v>0</v>
      </c>
      <c r="AI51" s="186">
        <f ca="1">IF(AI$5-$I$5&lt;$A51-1," ",IF(AI$5-$I$5+1&gt;'Primary Inputs'!$C$17,0,(SUM(OFFSET($I$21,0,AI$5-$I$5-$A51+1)))*$C51))</f>
        <v>0</v>
      </c>
      <c r="AJ51" s="186">
        <f ca="1">IF(AJ$5-$I$5&lt;$A51-1," ",IF(AJ$5-$I$5+1&gt;'Primary Inputs'!$C$17,0,(SUM(OFFSET($I$21,0,AJ$5-$I$5-$A51+1)))*$C51))</f>
        <v>0</v>
      </c>
      <c r="AK51" s="186">
        <f ca="1">IF(AK$5-$I$5&lt;$A51-1," ",IF(AK$5-$I$5+1&gt;'Primary Inputs'!$C$17,0,(SUM(OFFSET($I$21,0,AK$5-$I$5-$A51+1)))*$C51))</f>
        <v>0</v>
      </c>
      <c r="AL51" s="186">
        <f ca="1">IF(AL$5-$I$5&lt;$A51-1," ",IF(AL$5-$I$5+1&gt;'Primary Inputs'!$C$17,0,(SUM(OFFSET($I$21,0,AL$5-$I$5-$A51+1)))*$C51))</f>
        <v>0</v>
      </c>
      <c r="AM51" s="186">
        <f ca="1">IF(AM$5-$I$5&lt;$A51-1," ",IF(AM$5-$I$5+1&gt;'Primary Inputs'!$C$17,0,(SUM(OFFSET($I$21,0,AM$5-$I$5-$A51+1)))*$C51))</f>
        <v>0</v>
      </c>
      <c r="AN51" s="186">
        <f ca="1">IF(AN$5-$I$5&lt;$A51-1," ",IF(AN$5-$I$5+1&gt;'Primary Inputs'!$C$17,0,(SUM(OFFSET($I$21,0,AN$5-$I$5-$A51+1)))*$C51))</f>
        <v>0</v>
      </c>
      <c r="AO51" s="186">
        <f ca="1">IF(AO$5-$I$5&lt;$A51-1," ",IF(AO$5-$I$5+1&gt;'Primary Inputs'!$C$17,0,(SUM(OFFSET($I$21,0,AO$5-$I$5-$A51+1)))*$C51))</f>
        <v>0</v>
      </c>
      <c r="AP51" s="186">
        <f ca="1">IF(AP$5-$I$5&lt;$A51-1," ",IF(AP$5-$I$5+1&gt;'Primary Inputs'!$C$17,0,(SUM(OFFSET($I$21,0,AP$5-$I$5-$A51+1)))*$C51))</f>
        <v>0</v>
      </c>
      <c r="AQ51" s="186">
        <f ca="1">IF(AQ$5-$I$5&lt;$A51-1," ",IF(AQ$5-$I$5+1&gt;'Primary Inputs'!$C$17,0,(SUM(OFFSET($I$21,0,AQ$5-$I$5-$A51+1)))*$C51))</f>
        <v>0</v>
      </c>
      <c r="AR51" s="186">
        <f ca="1">IF(AR$5-$I$5&lt;$A51-1," ",IF(AR$5-$I$5+1&gt;'Primary Inputs'!$C$17,0,(SUM(OFFSET($I$21,0,AR$5-$I$5-$A51+1)))*$C51))</f>
        <v>0</v>
      </c>
      <c r="AS51" s="186">
        <f ca="1">IF(AS$5-$I$5&lt;$A51-1," ",IF(AS$5-$I$5+1&gt;'Primary Inputs'!$C$17,0,(SUM(OFFSET($I$21,0,AS$5-$I$5-$A51+1)))*$C51))</f>
        <v>0</v>
      </c>
      <c r="AT51" s="186">
        <f ca="1">IF(AT$5-$I$5&lt;$A51-1," ",IF(AT$5-$I$5+1&gt;'Primary Inputs'!$C$17,0,(SUM(OFFSET($I$21,0,AT$5-$I$5-$A51+1)))*$C51))</f>
        <v>0</v>
      </c>
      <c r="AU51" s="186">
        <f ca="1">IF(AU$5-$I$5&lt;$A51-1," ",IF(AU$5-$I$5+1&gt;'Primary Inputs'!$C$17,0,(SUM(OFFSET($I$21,0,AU$5-$I$5-$A51+1)))*$C51))</f>
        <v>0</v>
      </c>
      <c r="AV51" s="186">
        <f ca="1">IF(AV$5-$I$5&lt;$A51-1," ",IF(AV$5-$I$5+1&gt;'Primary Inputs'!$C$17,0,(SUM(OFFSET($I$21,0,AV$5-$I$5-$A51+1)))*$C51))</f>
        <v>0</v>
      </c>
      <c r="AW51" s="186">
        <f ca="1">IF(AW$5-$I$5&lt;$A51-1," ",IF(AW$5-$I$5+1&gt;'Primary Inputs'!$C$17,0,(SUM(OFFSET($I$21,0,AW$5-$I$5-$A51+1)))*$C51))</f>
        <v>0</v>
      </c>
      <c r="AX51" s="186">
        <f ca="1">IF(AX$5-$I$5&lt;$A51-1," ",IF(AX$5-$I$5+1&gt;'Primary Inputs'!$C$17,0,(SUM(OFFSET($I$21,0,AX$5-$I$5-$A51+1)))*$C51))</f>
        <v>0</v>
      </c>
      <c r="AY51" s="186">
        <f ca="1">IF(AY$5-$I$5&lt;$A51-1," ",IF(AY$5-$I$5+1&gt;'Primary Inputs'!$C$17,0,(SUM(OFFSET($I$21,0,AY$5-$I$5-$A51+1)))*$C51))</f>
        <v>0</v>
      </c>
      <c r="AZ51" s="186">
        <f ca="1">IF(AZ$5-$I$5&lt;$A51-1," ",IF(AZ$5-$I$5+1&gt;'Primary Inputs'!$C$17,0,(SUM(OFFSET($I$21,0,AZ$5-$I$5-$A51+1)))*$C51))</f>
        <v>0</v>
      </c>
      <c r="BA51" s="186">
        <f ca="1">IF(BA$5-$I$5&lt;$A51-1," ",IF(BA$5-$I$5+1&gt;'Primary Inputs'!$C$17,0,(SUM(OFFSET($I$21,0,BA$5-$I$5-$A51+1)))*$C51))</f>
        <v>0</v>
      </c>
      <c r="BB51" s="186">
        <f ca="1">IF(BB$5-$I$5&lt;$A51-1," ",IF(BB$5-$I$5+1&gt;'Primary Inputs'!$C$17,0,(SUM(OFFSET($I$21,0,BB$5-$I$5-$A51+1)))*$C51))</f>
        <v>0</v>
      </c>
      <c r="BC51" s="186">
        <f ca="1">IF(BC$5-$I$5&lt;$A51-1," ",IF(BC$5-$I$5+1&gt;'Primary Inputs'!$C$17,0,(SUM(OFFSET($I$21,0,BC$5-$I$5-$A51+1)))*$C51))</f>
        <v>0</v>
      </c>
      <c r="BD51" s="186">
        <f ca="1">IF(BD$5-$I$5&lt;$A51-1," ",IF(BD$5-$I$5+1&gt;'Primary Inputs'!$C$17,0,(SUM(OFFSET($I$21,0,BD$5-$I$5-$A51+1)))*$C51))</f>
        <v>0</v>
      </c>
      <c r="BE51" s="186">
        <f ca="1">IF(BE$5-$I$5&lt;$A51-1," ",IF(BE$5-$I$5+1&gt;'Primary Inputs'!$C$17,0,(SUM(OFFSET($I$21,0,BE$5-$I$5-$A51+1)))*$C51))</f>
        <v>0</v>
      </c>
      <c r="BF51" s="186">
        <f ca="1">IF(BF$5-$I$5&lt;$A51-1," ",IF(BF$5-$I$5+1&gt;'Primary Inputs'!$C$17,0,(SUM(OFFSET($I$21,0,BF$5-$I$5-$A51+1)))*$C51))</f>
        <v>0</v>
      </c>
      <c r="BG51" s="134"/>
      <c r="BH51" s="134"/>
      <c r="BI51" s="134"/>
      <c r="BJ51" s="134"/>
      <c r="BK51" s="134"/>
      <c r="BL51" s="134"/>
      <c r="BM51" s="134"/>
      <c r="BN51" s="134"/>
      <c r="BO51" s="134"/>
      <c r="BP51" s="134"/>
      <c r="BQ51" s="134"/>
      <c r="BR51" s="134"/>
      <c r="BS51" s="134"/>
      <c r="BT51" s="134"/>
      <c r="BU51" s="134"/>
      <c r="BV51" s="134"/>
      <c r="BW51" s="134"/>
      <c r="BX51" s="134"/>
      <c r="BY51" s="134"/>
      <c r="BZ51" s="134"/>
      <c r="CA51" s="134"/>
      <c r="CB51" s="134"/>
      <c r="CC51" s="134"/>
      <c r="CD51" s="134"/>
      <c r="CE51" s="134"/>
      <c r="CF51" s="134"/>
      <c r="CG51" s="134"/>
      <c r="CH51" s="134"/>
      <c r="CI51" s="134"/>
      <c r="CJ51" s="134"/>
      <c r="CK51" s="134"/>
      <c r="CL51" s="134"/>
      <c r="CM51" s="134"/>
      <c r="CN51" s="134"/>
      <c r="CO51" s="134"/>
      <c r="CP51" s="134"/>
      <c r="CQ51" s="134"/>
      <c r="CR51" s="134"/>
      <c r="CS51" s="134"/>
      <c r="CT51" s="134"/>
      <c r="CU51" s="134"/>
      <c r="CV51" s="134"/>
      <c r="CW51" s="134"/>
      <c r="CX51" s="134"/>
      <c r="CY51" s="134"/>
      <c r="CZ51" s="134"/>
    </row>
    <row r="52" spans="1:104">
      <c r="A52" s="134">
        <v>27</v>
      </c>
      <c r="B52" s="134" t="s">
        <v>199</v>
      </c>
      <c r="C52" s="134">
        <f ca="1">OFFSET('Primary Inputs'!$E$12,0,$A52-1)</f>
        <v>0</v>
      </c>
      <c r="I52" s="186" t="str">
        <f ca="1">IF(I$5-$I$5&lt;$A52-1," ",IF(I$5-$I$5+1&gt;'Primary Inputs'!$C$17,0,(SUM(OFFSET($I$21,0,I$5-$I$5-$A52+1)))*$C52))</f>
        <v xml:space="preserve"> </v>
      </c>
      <c r="J52" s="186" t="str">
        <f ca="1">IF(J$5-$I$5&lt;$A52-1," ",IF(J$5-$I$5+1&gt;'Primary Inputs'!$C$17,0,(SUM(OFFSET($I$21,0,J$5-$I$5-$A52+1)))*$C52))</f>
        <v xml:space="preserve"> </v>
      </c>
      <c r="K52" s="186" t="str">
        <f ca="1">IF(K$5-$I$5&lt;$A52-1," ",IF(K$5-$I$5+1&gt;'Primary Inputs'!$C$17,0,(SUM(OFFSET($I$21,0,K$5-$I$5-$A52+1)))*$C52))</f>
        <v xml:space="preserve"> </v>
      </c>
      <c r="L52" s="186" t="str">
        <f ca="1">IF(L$5-$I$5&lt;$A52-1," ",IF(L$5-$I$5+1&gt;'Primary Inputs'!$C$17,0,(SUM(OFFSET($I$21,0,L$5-$I$5-$A52+1)))*$C52))</f>
        <v xml:space="preserve"> </v>
      </c>
      <c r="M52" s="186" t="str">
        <f ca="1">IF(M$5-$I$5&lt;$A52-1," ",IF(M$5-$I$5+1&gt;'Primary Inputs'!$C$17,0,(SUM(OFFSET($I$21,0,M$5-$I$5-$A52+1)))*$C52))</f>
        <v xml:space="preserve"> </v>
      </c>
      <c r="N52" s="186" t="str">
        <f ca="1">IF(N$5-$I$5&lt;$A52-1," ",IF(N$5-$I$5+1&gt;'Primary Inputs'!$C$17,0,(SUM(OFFSET($I$21,0,N$5-$I$5-$A52+1)))*$C52))</f>
        <v xml:space="preserve"> </v>
      </c>
      <c r="O52" s="186" t="str">
        <f ca="1">IF(O$5-$I$5&lt;$A52-1," ",IF(O$5-$I$5+1&gt;'Primary Inputs'!$C$17,0,(SUM(OFFSET($I$21,0,O$5-$I$5-$A52+1)))*$C52))</f>
        <v xml:space="preserve"> </v>
      </c>
      <c r="P52" s="186" t="str">
        <f ca="1">IF(P$5-$I$5&lt;$A52-1," ",IF(P$5-$I$5+1&gt;'Primary Inputs'!$C$17,0,(SUM(OFFSET($I$21,0,P$5-$I$5-$A52+1)))*$C52))</f>
        <v xml:space="preserve"> </v>
      </c>
      <c r="Q52" s="186" t="str">
        <f ca="1">IF(Q$5-$I$5&lt;$A52-1," ",IF(Q$5-$I$5+1&gt;'Primary Inputs'!$C$17,0,(SUM(OFFSET($I$21,0,Q$5-$I$5-$A52+1)))*$C52))</f>
        <v xml:space="preserve"> </v>
      </c>
      <c r="R52" s="186" t="str">
        <f ca="1">IF(R$5-$I$5&lt;$A52-1," ",IF(R$5-$I$5+1&gt;'Primary Inputs'!$C$17,0,(SUM(OFFSET($I$21,0,R$5-$I$5-$A52+1)))*$C52))</f>
        <v xml:space="preserve"> </v>
      </c>
      <c r="S52" s="186" t="str">
        <f ca="1">IF(S$5-$I$5&lt;$A52-1," ",IF(S$5-$I$5+1&gt;'Primary Inputs'!$C$17,0,(SUM(OFFSET($I$21,0,S$5-$I$5-$A52+1)))*$C52))</f>
        <v xml:space="preserve"> </v>
      </c>
      <c r="T52" s="186" t="str">
        <f ca="1">IF(T$5-$I$5&lt;$A52-1," ",IF(T$5-$I$5+1&gt;'Primary Inputs'!$C$17,0,(SUM(OFFSET($I$21,0,T$5-$I$5-$A52+1)))*$C52))</f>
        <v xml:space="preserve"> </v>
      </c>
      <c r="U52" s="186" t="str">
        <f ca="1">IF(U$5-$I$5&lt;$A52-1," ",IF(U$5-$I$5+1&gt;'Primary Inputs'!$C$17,0,(SUM(OFFSET($I$21,0,U$5-$I$5-$A52+1)))*$C52))</f>
        <v xml:space="preserve"> </v>
      </c>
      <c r="V52" s="186" t="str">
        <f ca="1">IF(V$5-$I$5&lt;$A52-1," ",IF(V$5-$I$5+1&gt;'Primary Inputs'!$C$17,0,(SUM(OFFSET($I$21,0,V$5-$I$5-$A52+1)))*$C52))</f>
        <v xml:space="preserve"> </v>
      </c>
      <c r="W52" s="186" t="str">
        <f ca="1">IF(W$5-$I$5&lt;$A52-1," ",IF(W$5-$I$5+1&gt;'Primary Inputs'!$C$17,0,(SUM(OFFSET($I$21,0,W$5-$I$5-$A52+1)))*$C52))</f>
        <v xml:space="preserve"> </v>
      </c>
      <c r="X52" s="186" t="str">
        <f ca="1">IF(X$5-$I$5&lt;$A52-1," ",IF(X$5-$I$5+1&gt;'Primary Inputs'!$C$17,0,(SUM(OFFSET($I$21,0,X$5-$I$5-$A52+1)))*$C52))</f>
        <v xml:space="preserve"> </v>
      </c>
      <c r="Y52" s="186" t="str">
        <f ca="1">IF(Y$5-$I$5&lt;$A52-1," ",IF(Y$5-$I$5+1&gt;'Primary Inputs'!$C$17,0,(SUM(OFFSET($I$21,0,Y$5-$I$5-$A52+1)))*$C52))</f>
        <v xml:space="preserve"> </v>
      </c>
      <c r="Z52" s="186" t="str">
        <f ca="1">IF(Z$5-$I$5&lt;$A52-1," ",IF(Z$5-$I$5+1&gt;'Primary Inputs'!$C$17,0,(SUM(OFFSET($I$21,0,Z$5-$I$5-$A52+1)))*$C52))</f>
        <v xml:space="preserve"> </v>
      </c>
      <c r="AA52" s="186" t="str">
        <f ca="1">IF(AA$5-$I$5&lt;$A52-1," ",IF(AA$5-$I$5+1&gt;'Primary Inputs'!$C$17,0,(SUM(OFFSET($I$21,0,AA$5-$I$5-$A52+1)))*$C52))</f>
        <v xml:space="preserve"> </v>
      </c>
      <c r="AB52" s="186" t="str">
        <f ca="1">IF(AB$5-$I$5&lt;$A52-1," ",IF(AB$5-$I$5+1&gt;'Primary Inputs'!$C$17,0,(SUM(OFFSET($I$21,0,AB$5-$I$5-$A52+1)))*$C52))</f>
        <v xml:space="preserve"> </v>
      </c>
      <c r="AC52" s="186" t="str">
        <f ca="1">IF(AC$5-$I$5&lt;$A52-1," ",IF(AC$5-$I$5+1&gt;'Primary Inputs'!$C$17,0,(SUM(OFFSET($I$21,0,AC$5-$I$5-$A52+1)))*$C52))</f>
        <v xml:space="preserve"> </v>
      </c>
      <c r="AD52" s="186" t="str">
        <f ca="1">IF(AD$5-$I$5&lt;$A52-1," ",IF(AD$5-$I$5+1&gt;'Primary Inputs'!$C$17,0,(SUM(OFFSET($I$21,0,AD$5-$I$5-$A52+1)))*$C52))</f>
        <v xml:space="preserve"> </v>
      </c>
      <c r="AE52" s="186" t="str">
        <f ca="1">IF(AE$5-$I$5&lt;$A52-1," ",IF(AE$5-$I$5+1&gt;'Primary Inputs'!$C$17,0,(SUM(OFFSET($I$21,0,AE$5-$I$5-$A52+1)))*$C52))</f>
        <v xml:space="preserve"> </v>
      </c>
      <c r="AF52" s="186" t="str">
        <f ca="1">IF(AF$5-$I$5&lt;$A52-1," ",IF(AF$5-$I$5+1&gt;'Primary Inputs'!$C$17,0,(SUM(OFFSET($I$21,0,AF$5-$I$5-$A52+1)))*$C52))</f>
        <v xml:space="preserve"> </v>
      </c>
      <c r="AG52" s="186" t="str">
        <f ca="1">IF(AG$5-$I$5&lt;$A52-1," ",IF(AG$5-$I$5+1&gt;'Primary Inputs'!$C$17,0,(SUM(OFFSET($I$21,0,AG$5-$I$5-$A52+1)))*$C52))</f>
        <v xml:space="preserve"> </v>
      </c>
      <c r="AH52" s="186" t="str">
        <f ca="1">IF(AH$5-$I$5&lt;$A52-1," ",IF(AH$5-$I$5+1&gt;'Primary Inputs'!$C$17,0,(SUM(OFFSET($I$21,0,AH$5-$I$5-$A52+1)))*$C52))</f>
        <v xml:space="preserve"> </v>
      </c>
      <c r="AI52" s="186">
        <f ca="1">IF(AI$5-$I$5&lt;$A52-1," ",IF(AI$5-$I$5+1&gt;'Primary Inputs'!$C$17,0,(SUM(OFFSET($I$21,0,AI$5-$I$5-$A52+1)))*$C52))</f>
        <v>0</v>
      </c>
      <c r="AJ52" s="186">
        <f ca="1">IF(AJ$5-$I$5&lt;$A52-1," ",IF(AJ$5-$I$5+1&gt;'Primary Inputs'!$C$17,0,(SUM(OFFSET($I$21,0,AJ$5-$I$5-$A52+1)))*$C52))</f>
        <v>0</v>
      </c>
      <c r="AK52" s="186">
        <f ca="1">IF(AK$5-$I$5&lt;$A52-1," ",IF(AK$5-$I$5+1&gt;'Primary Inputs'!$C$17,0,(SUM(OFFSET($I$21,0,AK$5-$I$5-$A52+1)))*$C52))</f>
        <v>0</v>
      </c>
      <c r="AL52" s="186">
        <f ca="1">IF(AL$5-$I$5&lt;$A52-1," ",IF(AL$5-$I$5+1&gt;'Primary Inputs'!$C$17,0,(SUM(OFFSET($I$21,0,AL$5-$I$5-$A52+1)))*$C52))</f>
        <v>0</v>
      </c>
      <c r="AM52" s="186">
        <f ca="1">IF(AM$5-$I$5&lt;$A52-1," ",IF(AM$5-$I$5+1&gt;'Primary Inputs'!$C$17,0,(SUM(OFFSET($I$21,0,AM$5-$I$5-$A52+1)))*$C52))</f>
        <v>0</v>
      </c>
      <c r="AN52" s="186">
        <f ca="1">IF(AN$5-$I$5&lt;$A52-1," ",IF(AN$5-$I$5+1&gt;'Primary Inputs'!$C$17,0,(SUM(OFFSET($I$21,0,AN$5-$I$5-$A52+1)))*$C52))</f>
        <v>0</v>
      </c>
      <c r="AO52" s="186">
        <f ca="1">IF(AO$5-$I$5&lt;$A52-1," ",IF(AO$5-$I$5+1&gt;'Primary Inputs'!$C$17,0,(SUM(OFFSET($I$21,0,AO$5-$I$5-$A52+1)))*$C52))</f>
        <v>0</v>
      </c>
      <c r="AP52" s="186">
        <f ca="1">IF(AP$5-$I$5&lt;$A52-1," ",IF(AP$5-$I$5+1&gt;'Primary Inputs'!$C$17,0,(SUM(OFFSET($I$21,0,AP$5-$I$5-$A52+1)))*$C52))</f>
        <v>0</v>
      </c>
      <c r="AQ52" s="186">
        <f ca="1">IF(AQ$5-$I$5&lt;$A52-1," ",IF(AQ$5-$I$5+1&gt;'Primary Inputs'!$C$17,0,(SUM(OFFSET($I$21,0,AQ$5-$I$5-$A52+1)))*$C52))</f>
        <v>0</v>
      </c>
      <c r="AR52" s="186">
        <f ca="1">IF(AR$5-$I$5&lt;$A52-1," ",IF(AR$5-$I$5+1&gt;'Primary Inputs'!$C$17,0,(SUM(OFFSET($I$21,0,AR$5-$I$5-$A52+1)))*$C52))</f>
        <v>0</v>
      </c>
      <c r="AS52" s="186">
        <f ca="1">IF(AS$5-$I$5&lt;$A52-1," ",IF(AS$5-$I$5+1&gt;'Primary Inputs'!$C$17,0,(SUM(OFFSET($I$21,0,AS$5-$I$5-$A52+1)))*$C52))</f>
        <v>0</v>
      </c>
      <c r="AT52" s="186">
        <f ca="1">IF(AT$5-$I$5&lt;$A52-1," ",IF(AT$5-$I$5+1&gt;'Primary Inputs'!$C$17,0,(SUM(OFFSET($I$21,0,AT$5-$I$5-$A52+1)))*$C52))</f>
        <v>0</v>
      </c>
      <c r="AU52" s="186">
        <f ca="1">IF(AU$5-$I$5&lt;$A52-1," ",IF(AU$5-$I$5+1&gt;'Primary Inputs'!$C$17,0,(SUM(OFFSET($I$21,0,AU$5-$I$5-$A52+1)))*$C52))</f>
        <v>0</v>
      </c>
      <c r="AV52" s="186">
        <f ca="1">IF(AV$5-$I$5&lt;$A52-1," ",IF(AV$5-$I$5+1&gt;'Primary Inputs'!$C$17,0,(SUM(OFFSET($I$21,0,AV$5-$I$5-$A52+1)))*$C52))</f>
        <v>0</v>
      </c>
      <c r="AW52" s="186">
        <f ca="1">IF(AW$5-$I$5&lt;$A52-1," ",IF(AW$5-$I$5+1&gt;'Primary Inputs'!$C$17,0,(SUM(OFFSET($I$21,0,AW$5-$I$5-$A52+1)))*$C52))</f>
        <v>0</v>
      </c>
      <c r="AX52" s="186">
        <f ca="1">IF(AX$5-$I$5&lt;$A52-1," ",IF(AX$5-$I$5+1&gt;'Primary Inputs'!$C$17,0,(SUM(OFFSET($I$21,0,AX$5-$I$5-$A52+1)))*$C52))</f>
        <v>0</v>
      </c>
      <c r="AY52" s="186">
        <f ca="1">IF(AY$5-$I$5&lt;$A52-1," ",IF(AY$5-$I$5+1&gt;'Primary Inputs'!$C$17,0,(SUM(OFFSET($I$21,0,AY$5-$I$5-$A52+1)))*$C52))</f>
        <v>0</v>
      </c>
      <c r="AZ52" s="186">
        <f ca="1">IF(AZ$5-$I$5&lt;$A52-1," ",IF(AZ$5-$I$5+1&gt;'Primary Inputs'!$C$17,0,(SUM(OFFSET($I$21,0,AZ$5-$I$5-$A52+1)))*$C52))</f>
        <v>0</v>
      </c>
      <c r="BA52" s="186">
        <f ca="1">IF(BA$5-$I$5&lt;$A52-1," ",IF(BA$5-$I$5+1&gt;'Primary Inputs'!$C$17,0,(SUM(OFFSET($I$21,0,BA$5-$I$5-$A52+1)))*$C52))</f>
        <v>0</v>
      </c>
      <c r="BB52" s="186">
        <f ca="1">IF(BB$5-$I$5&lt;$A52-1," ",IF(BB$5-$I$5+1&gt;'Primary Inputs'!$C$17,0,(SUM(OFFSET($I$21,0,BB$5-$I$5-$A52+1)))*$C52))</f>
        <v>0</v>
      </c>
      <c r="BC52" s="186">
        <f ca="1">IF(BC$5-$I$5&lt;$A52-1," ",IF(BC$5-$I$5+1&gt;'Primary Inputs'!$C$17,0,(SUM(OFFSET($I$21,0,BC$5-$I$5-$A52+1)))*$C52))</f>
        <v>0</v>
      </c>
      <c r="BD52" s="186">
        <f ca="1">IF(BD$5-$I$5&lt;$A52-1," ",IF(BD$5-$I$5+1&gt;'Primary Inputs'!$C$17,0,(SUM(OFFSET($I$21,0,BD$5-$I$5-$A52+1)))*$C52))</f>
        <v>0</v>
      </c>
      <c r="BE52" s="186">
        <f ca="1">IF(BE$5-$I$5&lt;$A52-1," ",IF(BE$5-$I$5+1&gt;'Primary Inputs'!$C$17,0,(SUM(OFFSET($I$21,0,BE$5-$I$5-$A52+1)))*$C52))</f>
        <v>0</v>
      </c>
      <c r="BF52" s="186">
        <f ca="1">IF(BF$5-$I$5&lt;$A52-1," ",IF(BF$5-$I$5+1&gt;'Primary Inputs'!$C$17,0,(SUM(OFFSET($I$21,0,BF$5-$I$5-$A52+1)))*$C52))</f>
        <v>0</v>
      </c>
      <c r="BG52" s="134"/>
      <c r="BH52" s="134"/>
      <c r="BI52" s="134"/>
      <c r="BJ52" s="134"/>
      <c r="BK52" s="134"/>
      <c r="BL52" s="134"/>
      <c r="BM52" s="134"/>
      <c r="BN52" s="134"/>
      <c r="BO52" s="134"/>
      <c r="BP52" s="134"/>
      <c r="BQ52" s="134"/>
      <c r="BR52" s="134"/>
      <c r="BS52" s="134"/>
      <c r="BT52" s="134"/>
      <c r="BU52" s="134"/>
      <c r="BV52" s="134"/>
      <c r="BW52" s="134"/>
      <c r="BX52" s="134"/>
      <c r="BY52" s="134"/>
      <c r="BZ52" s="134"/>
      <c r="CA52" s="134"/>
      <c r="CB52" s="134"/>
      <c r="CC52" s="134"/>
      <c r="CD52" s="134"/>
      <c r="CE52" s="134"/>
      <c r="CF52" s="134"/>
      <c r="CG52" s="134"/>
      <c r="CH52" s="134"/>
      <c r="CI52" s="134"/>
      <c r="CJ52" s="134"/>
      <c r="CK52" s="134"/>
      <c r="CL52" s="134"/>
      <c r="CM52" s="134"/>
      <c r="CN52" s="134"/>
      <c r="CO52" s="134"/>
      <c r="CP52" s="134"/>
      <c r="CQ52" s="134"/>
      <c r="CR52" s="134"/>
      <c r="CS52" s="134"/>
      <c r="CT52" s="134"/>
      <c r="CU52" s="134"/>
      <c r="CV52" s="134"/>
      <c r="CW52" s="134"/>
      <c r="CX52" s="134"/>
      <c r="CY52" s="134"/>
      <c r="CZ52" s="134"/>
    </row>
    <row r="53" spans="1:104">
      <c r="A53" s="134">
        <v>28</v>
      </c>
      <c r="B53" s="134" t="s">
        <v>200</v>
      </c>
      <c r="C53" s="134">
        <f ca="1">OFFSET('Primary Inputs'!$E$12,0,$A53-1)</f>
        <v>0</v>
      </c>
      <c r="I53" s="186" t="str">
        <f ca="1">IF(I$5-$I$5&lt;$A53-1," ",IF(I$5-$I$5+1&gt;'Primary Inputs'!$C$17,0,(SUM(OFFSET($I$21,0,I$5-$I$5-$A53+1)))*$C53))</f>
        <v xml:space="preserve"> </v>
      </c>
      <c r="J53" s="186" t="str">
        <f ca="1">IF(J$5-$I$5&lt;$A53-1," ",IF(J$5-$I$5+1&gt;'Primary Inputs'!$C$17,0,(SUM(OFFSET($I$21,0,J$5-$I$5-$A53+1)))*$C53))</f>
        <v xml:space="preserve"> </v>
      </c>
      <c r="K53" s="186" t="str">
        <f ca="1">IF(K$5-$I$5&lt;$A53-1," ",IF(K$5-$I$5+1&gt;'Primary Inputs'!$C$17,0,(SUM(OFFSET($I$21,0,K$5-$I$5-$A53+1)))*$C53))</f>
        <v xml:space="preserve"> </v>
      </c>
      <c r="L53" s="186" t="str">
        <f ca="1">IF(L$5-$I$5&lt;$A53-1," ",IF(L$5-$I$5+1&gt;'Primary Inputs'!$C$17,0,(SUM(OFFSET($I$21,0,L$5-$I$5-$A53+1)))*$C53))</f>
        <v xml:space="preserve"> </v>
      </c>
      <c r="M53" s="186" t="str">
        <f ca="1">IF(M$5-$I$5&lt;$A53-1," ",IF(M$5-$I$5+1&gt;'Primary Inputs'!$C$17,0,(SUM(OFFSET($I$21,0,M$5-$I$5-$A53+1)))*$C53))</f>
        <v xml:space="preserve"> </v>
      </c>
      <c r="N53" s="186" t="str">
        <f ca="1">IF(N$5-$I$5&lt;$A53-1," ",IF(N$5-$I$5+1&gt;'Primary Inputs'!$C$17,0,(SUM(OFFSET($I$21,0,N$5-$I$5-$A53+1)))*$C53))</f>
        <v xml:space="preserve"> </v>
      </c>
      <c r="O53" s="186" t="str">
        <f ca="1">IF(O$5-$I$5&lt;$A53-1," ",IF(O$5-$I$5+1&gt;'Primary Inputs'!$C$17,0,(SUM(OFFSET($I$21,0,O$5-$I$5-$A53+1)))*$C53))</f>
        <v xml:space="preserve"> </v>
      </c>
      <c r="P53" s="186" t="str">
        <f ca="1">IF(P$5-$I$5&lt;$A53-1," ",IF(P$5-$I$5+1&gt;'Primary Inputs'!$C$17,0,(SUM(OFFSET($I$21,0,P$5-$I$5-$A53+1)))*$C53))</f>
        <v xml:space="preserve"> </v>
      </c>
      <c r="Q53" s="186" t="str">
        <f ca="1">IF(Q$5-$I$5&lt;$A53-1," ",IF(Q$5-$I$5+1&gt;'Primary Inputs'!$C$17,0,(SUM(OFFSET($I$21,0,Q$5-$I$5-$A53+1)))*$C53))</f>
        <v xml:space="preserve"> </v>
      </c>
      <c r="R53" s="186" t="str">
        <f ca="1">IF(R$5-$I$5&lt;$A53-1," ",IF(R$5-$I$5+1&gt;'Primary Inputs'!$C$17,0,(SUM(OFFSET($I$21,0,R$5-$I$5-$A53+1)))*$C53))</f>
        <v xml:space="preserve"> </v>
      </c>
      <c r="S53" s="186" t="str">
        <f ca="1">IF(S$5-$I$5&lt;$A53-1," ",IF(S$5-$I$5+1&gt;'Primary Inputs'!$C$17,0,(SUM(OFFSET($I$21,0,S$5-$I$5-$A53+1)))*$C53))</f>
        <v xml:space="preserve"> </v>
      </c>
      <c r="T53" s="186" t="str">
        <f ca="1">IF(T$5-$I$5&lt;$A53-1," ",IF(T$5-$I$5+1&gt;'Primary Inputs'!$C$17,0,(SUM(OFFSET($I$21,0,T$5-$I$5-$A53+1)))*$C53))</f>
        <v xml:space="preserve"> </v>
      </c>
      <c r="U53" s="186" t="str">
        <f ca="1">IF(U$5-$I$5&lt;$A53-1," ",IF(U$5-$I$5+1&gt;'Primary Inputs'!$C$17,0,(SUM(OFFSET($I$21,0,U$5-$I$5-$A53+1)))*$C53))</f>
        <v xml:space="preserve"> </v>
      </c>
      <c r="V53" s="186" t="str">
        <f ca="1">IF(V$5-$I$5&lt;$A53-1," ",IF(V$5-$I$5+1&gt;'Primary Inputs'!$C$17,0,(SUM(OFFSET($I$21,0,V$5-$I$5-$A53+1)))*$C53))</f>
        <v xml:space="preserve"> </v>
      </c>
      <c r="W53" s="186" t="str">
        <f ca="1">IF(W$5-$I$5&lt;$A53-1," ",IF(W$5-$I$5+1&gt;'Primary Inputs'!$C$17,0,(SUM(OFFSET($I$21,0,W$5-$I$5-$A53+1)))*$C53))</f>
        <v xml:space="preserve"> </v>
      </c>
      <c r="X53" s="186" t="str">
        <f ca="1">IF(X$5-$I$5&lt;$A53-1," ",IF(X$5-$I$5+1&gt;'Primary Inputs'!$C$17,0,(SUM(OFFSET($I$21,0,X$5-$I$5-$A53+1)))*$C53))</f>
        <v xml:space="preserve"> </v>
      </c>
      <c r="Y53" s="186" t="str">
        <f ca="1">IF(Y$5-$I$5&lt;$A53-1," ",IF(Y$5-$I$5+1&gt;'Primary Inputs'!$C$17,0,(SUM(OFFSET($I$21,0,Y$5-$I$5-$A53+1)))*$C53))</f>
        <v xml:space="preserve"> </v>
      </c>
      <c r="Z53" s="186" t="str">
        <f ca="1">IF(Z$5-$I$5&lt;$A53-1," ",IF(Z$5-$I$5+1&gt;'Primary Inputs'!$C$17,0,(SUM(OFFSET($I$21,0,Z$5-$I$5-$A53+1)))*$C53))</f>
        <v xml:space="preserve"> </v>
      </c>
      <c r="AA53" s="186" t="str">
        <f ca="1">IF(AA$5-$I$5&lt;$A53-1," ",IF(AA$5-$I$5+1&gt;'Primary Inputs'!$C$17,0,(SUM(OFFSET($I$21,0,AA$5-$I$5-$A53+1)))*$C53))</f>
        <v xml:space="preserve"> </v>
      </c>
      <c r="AB53" s="186" t="str">
        <f ca="1">IF(AB$5-$I$5&lt;$A53-1," ",IF(AB$5-$I$5+1&gt;'Primary Inputs'!$C$17,0,(SUM(OFFSET($I$21,0,AB$5-$I$5-$A53+1)))*$C53))</f>
        <v xml:space="preserve"> </v>
      </c>
      <c r="AC53" s="186" t="str">
        <f ca="1">IF(AC$5-$I$5&lt;$A53-1," ",IF(AC$5-$I$5+1&gt;'Primary Inputs'!$C$17,0,(SUM(OFFSET($I$21,0,AC$5-$I$5-$A53+1)))*$C53))</f>
        <v xml:space="preserve"> </v>
      </c>
      <c r="AD53" s="186" t="str">
        <f ca="1">IF(AD$5-$I$5&lt;$A53-1," ",IF(AD$5-$I$5+1&gt;'Primary Inputs'!$C$17,0,(SUM(OFFSET($I$21,0,AD$5-$I$5-$A53+1)))*$C53))</f>
        <v xml:space="preserve"> </v>
      </c>
      <c r="AE53" s="186" t="str">
        <f ca="1">IF(AE$5-$I$5&lt;$A53-1," ",IF(AE$5-$I$5+1&gt;'Primary Inputs'!$C$17,0,(SUM(OFFSET($I$21,0,AE$5-$I$5-$A53+1)))*$C53))</f>
        <v xml:space="preserve"> </v>
      </c>
      <c r="AF53" s="186" t="str">
        <f ca="1">IF(AF$5-$I$5&lt;$A53-1," ",IF(AF$5-$I$5+1&gt;'Primary Inputs'!$C$17,0,(SUM(OFFSET($I$21,0,AF$5-$I$5-$A53+1)))*$C53))</f>
        <v xml:space="preserve"> </v>
      </c>
      <c r="AG53" s="186" t="str">
        <f ca="1">IF(AG$5-$I$5&lt;$A53-1," ",IF(AG$5-$I$5+1&gt;'Primary Inputs'!$C$17,0,(SUM(OFFSET($I$21,0,AG$5-$I$5-$A53+1)))*$C53))</f>
        <v xml:space="preserve"> </v>
      </c>
      <c r="AH53" s="186" t="str">
        <f ca="1">IF(AH$5-$I$5&lt;$A53-1," ",IF(AH$5-$I$5+1&gt;'Primary Inputs'!$C$17,0,(SUM(OFFSET($I$21,0,AH$5-$I$5-$A53+1)))*$C53))</f>
        <v xml:space="preserve"> </v>
      </c>
      <c r="AI53" s="186" t="str">
        <f ca="1">IF(AI$5-$I$5&lt;$A53-1," ",IF(AI$5-$I$5+1&gt;'Primary Inputs'!$C$17,0,(SUM(OFFSET($I$21,0,AI$5-$I$5-$A53+1)))*$C53))</f>
        <v xml:space="preserve"> </v>
      </c>
      <c r="AJ53" s="186">
        <f ca="1">IF(AJ$5-$I$5&lt;$A53-1," ",IF(AJ$5-$I$5+1&gt;'Primary Inputs'!$C$17,0,(SUM(OFFSET($I$21,0,AJ$5-$I$5-$A53+1)))*$C53))</f>
        <v>0</v>
      </c>
      <c r="AK53" s="186">
        <f ca="1">IF(AK$5-$I$5&lt;$A53-1," ",IF(AK$5-$I$5+1&gt;'Primary Inputs'!$C$17,0,(SUM(OFFSET($I$21,0,AK$5-$I$5-$A53+1)))*$C53))</f>
        <v>0</v>
      </c>
      <c r="AL53" s="186">
        <f ca="1">IF(AL$5-$I$5&lt;$A53-1," ",IF(AL$5-$I$5+1&gt;'Primary Inputs'!$C$17,0,(SUM(OFFSET($I$21,0,AL$5-$I$5-$A53+1)))*$C53))</f>
        <v>0</v>
      </c>
      <c r="AM53" s="186">
        <f ca="1">IF(AM$5-$I$5&lt;$A53-1," ",IF(AM$5-$I$5+1&gt;'Primary Inputs'!$C$17,0,(SUM(OFFSET($I$21,0,AM$5-$I$5-$A53+1)))*$C53))</f>
        <v>0</v>
      </c>
      <c r="AN53" s="186">
        <f ca="1">IF(AN$5-$I$5&lt;$A53-1," ",IF(AN$5-$I$5+1&gt;'Primary Inputs'!$C$17,0,(SUM(OFFSET($I$21,0,AN$5-$I$5-$A53+1)))*$C53))</f>
        <v>0</v>
      </c>
      <c r="AO53" s="186">
        <f ca="1">IF(AO$5-$I$5&lt;$A53-1," ",IF(AO$5-$I$5+1&gt;'Primary Inputs'!$C$17,0,(SUM(OFFSET($I$21,0,AO$5-$I$5-$A53+1)))*$C53))</f>
        <v>0</v>
      </c>
      <c r="AP53" s="186">
        <f ca="1">IF(AP$5-$I$5&lt;$A53-1," ",IF(AP$5-$I$5+1&gt;'Primary Inputs'!$C$17,0,(SUM(OFFSET($I$21,0,AP$5-$I$5-$A53+1)))*$C53))</f>
        <v>0</v>
      </c>
      <c r="AQ53" s="186">
        <f ca="1">IF(AQ$5-$I$5&lt;$A53-1," ",IF(AQ$5-$I$5+1&gt;'Primary Inputs'!$C$17,0,(SUM(OFFSET($I$21,0,AQ$5-$I$5-$A53+1)))*$C53))</f>
        <v>0</v>
      </c>
      <c r="AR53" s="186">
        <f ca="1">IF(AR$5-$I$5&lt;$A53-1," ",IF(AR$5-$I$5+1&gt;'Primary Inputs'!$C$17,0,(SUM(OFFSET($I$21,0,AR$5-$I$5-$A53+1)))*$C53))</f>
        <v>0</v>
      </c>
      <c r="AS53" s="186">
        <f ca="1">IF(AS$5-$I$5&lt;$A53-1," ",IF(AS$5-$I$5+1&gt;'Primary Inputs'!$C$17,0,(SUM(OFFSET($I$21,0,AS$5-$I$5-$A53+1)))*$C53))</f>
        <v>0</v>
      </c>
      <c r="AT53" s="186">
        <f ca="1">IF(AT$5-$I$5&lt;$A53-1," ",IF(AT$5-$I$5+1&gt;'Primary Inputs'!$C$17,0,(SUM(OFFSET($I$21,0,AT$5-$I$5-$A53+1)))*$C53))</f>
        <v>0</v>
      </c>
      <c r="AU53" s="186">
        <f ca="1">IF(AU$5-$I$5&lt;$A53-1," ",IF(AU$5-$I$5+1&gt;'Primary Inputs'!$C$17,0,(SUM(OFFSET($I$21,0,AU$5-$I$5-$A53+1)))*$C53))</f>
        <v>0</v>
      </c>
      <c r="AV53" s="186">
        <f ca="1">IF(AV$5-$I$5&lt;$A53-1," ",IF(AV$5-$I$5+1&gt;'Primary Inputs'!$C$17,0,(SUM(OFFSET($I$21,0,AV$5-$I$5-$A53+1)))*$C53))</f>
        <v>0</v>
      </c>
      <c r="AW53" s="186">
        <f ca="1">IF(AW$5-$I$5&lt;$A53-1," ",IF(AW$5-$I$5+1&gt;'Primary Inputs'!$C$17,0,(SUM(OFFSET($I$21,0,AW$5-$I$5-$A53+1)))*$C53))</f>
        <v>0</v>
      </c>
      <c r="AX53" s="186">
        <f ca="1">IF(AX$5-$I$5&lt;$A53-1," ",IF(AX$5-$I$5+1&gt;'Primary Inputs'!$C$17,0,(SUM(OFFSET($I$21,0,AX$5-$I$5-$A53+1)))*$C53))</f>
        <v>0</v>
      </c>
      <c r="AY53" s="186">
        <f ca="1">IF(AY$5-$I$5&lt;$A53-1," ",IF(AY$5-$I$5+1&gt;'Primary Inputs'!$C$17,0,(SUM(OFFSET($I$21,0,AY$5-$I$5-$A53+1)))*$C53))</f>
        <v>0</v>
      </c>
      <c r="AZ53" s="186">
        <f ca="1">IF(AZ$5-$I$5&lt;$A53-1," ",IF(AZ$5-$I$5+1&gt;'Primary Inputs'!$C$17,0,(SUM(OFFSET($I$21,0,AZ$5-$I$5-$A53+1)))*$C53))</f>
        <v>0</v>
      </c>
      <c r="BA53" s="186">
        <f ca="1">IF(BA$5-$I$5&lt;$A53-1," ",IF(BA$5-$I$5+1&gt;'Primary Inputs'!$C$17,0,(SUM(OFFSET($I$21,0,BA$5-$I$5-$A53+1)))*$C53))</f>
        <v>0</v>
      </c>
      <c r="BB53" s="186">
        <f ca="1">IF(BB$5-$I$5&lt;$A53-1," ",IF(BB$5-$I$5+1&gt;'Primary Inputs'!$C$17,0,(SUM(OFFSET($I$21,0,BB$5-$I$5-$A53+1)))*$C53))</f>
        <v>0</v>
      </c>
      <c r="BC53" s="186">
        <f ca="1">IF(BC$5-$I$5&lt;$A53-1," ",IF(BC$5-$I$5+1&gt;'Primary Inputs'!$C$17,0,(SUM(OFFSET($I$21,0,BC$5-$I$5-$A53+1)))*$C53))</f>
        <v>0</v>
      </c>
      <c r="BD53" s="186">
        <f ca="1">IF(BD$5-$I$5&lt;$A53-1," ",IF(BD$5-$I$5+1&gt;'Primary Inputs'!$C$17,0,(SUM(OFFSET($I$21,0,BD$5-$I$5-$A53+1)))*$C53))</f>
        <v>0</v>
      </c>
      <c r="BE53" s="186">
        <f ca="1">IF(BE$5-$I$5&lt;$A53-1," ",IF(BE$5-$I$5+1&gt;'Primary Inputs'!$C$17,0,(SUM(OFFSET($I$21,0,BE$5-$I$5-$A53+1)))*$C53))</f>
        <v>0</v>
      </c>
      <c r="BF53" s="186">
        <f ca="1">IF(BF$5-$I$5&lt;$A53-1," ",IF(BF$5-$I$5+1&gt;'Primary Inputs'!$C$17,0,(SUM(OFFSET($I$21,0,BF$5-$I$5-$A53+1)))*$C53))</f>
        <v>0</v>
      </c>
      <c r="BG53" s="134"/>
      <c r="BH53" s="134"/>
      <c r="BI53" s="134"/>
      <c r="BJ53" s="134"/>
      <c r="BK53" s="134"/>
      <c r="BL53" s="134"/>
      <c r="BM53" s="134"/>
      <c r="BN53" s="134"/>
      <c r="BO53" s="134"/>
      <c r="BP53" s="134"/>
      <c r="BQ53" s="134"/>
      <c r="BR53" s="134"/>
      <c r="BS53" s="134"/>
      <c r="BT53" s="134"/>
      <c r="BU53" s="134"/>
      <c r="BV53" s="134"/>
      <c r="BW53" s="134"/>
      <c r="BX53" s="134"/>
      <c r="BY53" s="134"/>
      <c r="BZ53" s="134"/>
      <c r="CA53" s="134"/>
      <c r="CB53" s="134"/>
      <c r="CC53" s="134"/>
      <c r="CD53" s="134"/>
      <c r="CE53" s="134"/>
      <c r="CF53" s="134"/>
      <c r="CG53" s="134"/>
      <c r="CH53" s="134"/>
      <c r="CI53" s="134"/>
      <c r="CJ53" s="134"/>
      <c r="CK53" s="134"/>
      <c r="CL53" s="134"/>
      <c r="CM53" s="134"/>
      <c r="CN53" s="134"/>
      <c r="CO53" s="134"/>
      <c r="CP53" s="134"/>
      <c r="CQ53" s="134"/>
      <c r="CR53" s="134"/>
      <c r="CS53" s="134"/>
      <c r="CT53" s="134"/>
      <c r="CU53" s="134"/>
      <c r="CV53" s="134"/>
      <c r="CW53" s="134"/>
      <c r="CX53" s="134"/>
      <c r="CY53" s="134"/>
      <c r="CZ53" s="134"/>
    </row>
    <row r="54" spans="1:104">
      <c r="A54" s="134">
        <v>29</v>
      </c>
      <c r="B54" s="134" t="s">
        <v>201</v>
      </c>
      <c r="C54" s="134">
        <f ca="1">OFFSET('Primary Inputs'!$E$12,0,$A54-1)</f>
        <v>0</v>
      </c>
      <c r="I54" s="186" t="str">
        <f ca="1">IF(I$5-$I$5&lt;$A54-1," ",IF(I$5-$I$5+1&gt;'Primary Inputs'!$C$17,0,(SUM(OFFSET($I$21,0,I$5-$I$5-$A54+1)))*$C54))</f>
        <v xml:space="preserve"> </v>
      </c>
      <c r="J54" s="186" t="str">
        <f ca="1">IF(J$5-$I$5&lt;$A54-1," ",IF(J$5-$I$5+1&gt;'Primary Inputs'!$C$17,0,(SUM(OFFSET($I$21,0,J$5-$I$5-$A54+1)))*$C54))</f>
        <v xml:space="preserve"> </v>
      </c>
      <c r="K54" s="186" t="str">
        <f ca="1">IF(K$5-$I$5&lt;$A54-1," ",IF(K$5-$I$5+1&gt;'Primary Inputs'!$C$17,0,(SUM(OFFSET($I$21,0,K$5-$I$5-$A54+1)))*$C54))</f>
        <v xml:space="preserve"> </v>
      </c>
      <c r="L54" s="186" t="str">
        <f ca="1">IF(L$5-$I$5&lt;$A54-1," ",IF(L$5-$I$5+1&gt;'Primary Inputs'!$C$17,0,(SUM(OFFSET($I$21,0,L$5-$I$5-$A54+1)))*$C54))</f>
        <v xml:space="preserve"> </v>
      </c>
      <c r="M54" s="186" t="str">
        <f ca="1">IF(M$5-$I$5&lt;$A54-1," ",IF(M$5-$I$5+1&gt;'Primary Inputs'!$C$17,0,(SUM(OFFSET($I$21,0,M$5-$I$5-$A54+1)))*$C54))</f>
        <v xml:space="preserve"> </v>
      </c>
      <c r="N54" s="186" t="str">
        <f ca="1">IF(N$5-$I$5&lt;$A54-1," ",IF(N$5-$I$5+1&gt;'Primary Inputs'!$C$17,0,(SUM(OFFSET($I$21,0,N$5-$I$5-$A54+1)))*$C54))</f>
        <v xml:space="preserve"> </v>
      </c>
      <c r="O54" s="186" t="str">
        <f ca="1">IF(O$5-$I$5&lt;$A54-1," ",IF(O$5-$I$5+1&gt;'Primary Inputs'!$C$17,0,(SUM(OFFSET($I$21,0,O$5-$I$5-$A54+1)))*$C54))</f>
        <v xml:space="preserve"> </v>
      </c>
      <c r="P54" s="186" t="str">
        <f ca="1">IF(P$5-$I$5&lt;$A54-1," ",IF(P$5-$I$5+1&gt;'Primary Inputs'!$C$17,0,(SUM(OFFSET($I$21,0,P$5-$I$5-$A54+1)))*$C54))</f>
        <v xml:space="preserve"> </v>
      </c>
      <c r="Q54" s="186" t="str">
        <f ca="1">IF(Q$5-$I$5&lt;$A54-1," ",IF(Q$5-$I$5+1&gt;'Primary Inputs'!$C$17,0,(SUM(OFFSET($I$21,0,Q$5-$I$5-$A54+1)))*$C54))</f>
        <v xml:space="preserve"> </v>
      </c>
      <c r="R54" s="186" t="str">
        <f ca="1">IF(R$5-$I$5&lt;$A54-1," ",IF(R$5-$I$5+1&gt;'Primary Inputs'!$C$17,0,(SUM(OFFSET($I$21,0,R$5-$I$5-$A54+1)))*$C54))</f>
        <v xml:space="preserve"> </v>
      </c>
      <c r="S54" s="186" t="str">
        <f ca="1">IF(S$5-$I$5&lt;$A54-1," ",IF(S$5-$I$5+1&gt;'Primary Inputs'!$C$17,0,(SUM(OFFSET($I$21,0,S$5-$I$5-$A54+1)))*$C54))</f>
        <v xml:space="preserve"> </v>
      </c>
      <c r="T54" s="186" t="str">
        <f ca="1">IF(T$5-$I$5&lt;$A54-1," ",IF(T$5-$I$5+1&gt;'Primary Inputs'!$C$17,0,(SUM(OFFSET($I$21,0,T$5-$I$5-$A54+1)))*$C54))</f>
        <v xml:space="preserve"> </v>
      </c>
      <c r="U54" s="186" t="str">
        <f ca="1">IF(U$5-$I$5&lt;$A54-1," ",IF(U$5-$I$5+1&gt;'Primary Inputs'!$C$17,0,(SUM(OFFSET($I$21,0,U$5-$I$5-$A54+1)))*$C54))</f>
        <v xml:space="preserve"> </v>
      </c>
      <c r="V54" s="186" t="str">
        <f ca="1">IF(V$5-$I$5&lt;$A54-1," ",IF(V$5-$I$5+1&gt;'Primary Inputs'!$C$17,0,(SUM(OFFSET($I$21,0,V$5-$I$5-$A54+1)))*$C54))</f>
        <v xml:space="preserve"> </v>
      </c>
      <c r="W54" s="186" t="str">
        <f ca="1">IF(W$5-$I$5&lt;$A54-1," ",IF(W$5-$I$5+1&gt;'Primary Inputs'!$C$17,0,(SUM(OFFSET($I$21,0,W$5-$I$5-$A54+1)))*$C54))</f>
        <v xml:space="preserve"> </v>
      </c>
      <c r="X54" s="186" t="str">
        <f ca="1">IF(X$5-$I$5&lt;$A54-1," ",IF(X$5-$I$5+1&gt;'Primary Inputs'!$C$17,0,(SUM(OFFSET($I$21,0,X$5-$I$5-$A54+1)))*$C54))</f>
        <v xml:space="preserve"> </v>
      </c>
      <c r="Y54" s="186" t="str">
        <f ca="1">IF(Y$5-$I$5&lt;$A54-1," ",IF(Y$5-$I$5+1&gt;'Primary Inputs'!$C$17,0,(SUM(OFFSET($I$21,0,Y$5-$I$5-$A54+1)))*$C54))</f>
        <v xml:space="preserve"> </v>
      </c>
      <c r="Z54" s="186" t="str">
        <f ca="1">IF(Z$5-$I$5&lt;$A54-1," ",IF(Z$5-$I$5+1&gt;'Primary Inputs'!$C$17,0,(SUM(OFFSET($I$21,0,Z$5-$I$5-$A54+1)))*$C54))</f>
        <v xml:space="preserve"> </v>
      </c>
      <c r="AA54" s="186" t="str">
        <f ca="1">IF(AA$5-$I$5&lt;$A54-1," ",IF(AA$5-$I$5+1&gt;'Primary Inputs'!$C$17,0,(SUM(OFFSET($I$21,0,AA$5-$I$5-$A54+1)))*$C54))</f>
        <v xml:space="preserve"> </v>
      </c>
      <c r="AB54" s="186" t="str">
        <f ca="1">IF(AB$5-$I$5&lt;$A54-1," ",IF(AB$5-$I$5+1&gt;'Primary Inputs'!$C$17,0,(SUM(OFFSET($I$21,0,AB$5-$I$5-$A54+1)))*$C54))</f>
        <v xml:space="preserve"> </v>
      </c>
      <c r="AC54" s="186" t="str">
        <f ca="1">IF(AC$5-$I$5&lt;$A54-1," ",IF(AC$5-$I$5+1&gt;'Primary Inputs'!$C$17,0,(SUM(OFFSET($I$21,0,AC$5-$I$5-$A54+1)))*$C54))</f>
        <v xml:space="preserve"> </v>
      </c>
      <c r="AD54" s="186" t="str">
        <f ca="1">IF(AD$5-$I$5&lt;$A54-1," ",IF(AD$5-$I$5+1&gt;'Primary Inputs'!$C$17,0,(SUM(OFFSET($I$21,0,AD$5-$I$5-$A54+1)))*$C54))</f>
        <v xml:space="preserve"> </v>
      </c>
      <c r="AE54" s="186" t="str">
        <f ca="1">IF(AE$5-$I$5&lt;$A54-1," ",IF(AE$5-$I$5+1&gt;'Primary Inputs'!$C$17,0,(SUM(OFFSET($I$21,0,AE$5-$I$5-$A54+1)))*$C54))</f>
        <v xml:space="preserve"> </v>
      </c>
      <c r="AF54" s="186" t="str">
        <f ca="1">IF(AF$5-$I$5&lt;$A54-1," ",IF(AF$5-$I$5+1&gt;'Primary Inputs'!$C$17,0,(SUM(OFFSET($I$21,0,AF$5-$I$5-$A54+1)))*$C54))</f>
        <v xml:space="preserve"> </v>
      </c>
      <c r="AG54" s="186" t="str">
        <f ca="1">IF(AG$5-$I$5&lt;$A54-1," ",IF(AG$5-$I$5+1&gt;'Primary Inputs'!$C$17,0,(SUM(OFFSET($I$21,0,AG$5-$I$5-$A54+1)))*$C54))</f>
        <v xml:space="preserve"> </v>
      </c>
      <c r="AH54" s="186" t="str">
        <f ca="1">IF(AH$5-$I$5&lt;$A54-1," ",IF(AH$5-$I$5+1&gt;'Primary Inputs'!$C$17,0,(SUM(OFFSET($I$21,0,AH$5-$I$5-$A54+1)))*$C54))</f>
        <v xml:space="preserve"> </v>
      </c>
      <c r="AI54" s="186" t="str">
        <f ca="1">IF(AI$5-$I$5&lt;$A54-1," ",IF(AI$5-$I$5+1&gt;'Primary Inputs'!$C$17,0,(SUM(OFFSET($I$21,0,AI$5-$I$5-$A54+1)))*$C54))</f>
        <v xml:space="preserve"> </v>
      </c>
      <c r="AJ54" s="186" t="str">
        <f ca="1">IF(AJ$5-$I$5&lt;$A54-1," ",IF(AJ$5-$I$5+1&gt;'Primary Inputs'!$C$17,0,(SUM(OFFSET($I$21,0,AJ$5-$I$5-$A54+1)))*$C54))</f>
        <v xml:space="preserve"> </v>
      </c>
      <c r="AK54" s="186">
        <f ca="1">IF(AK$5-$I$5&lt;$A54-1," ",IF(AK$5-$I$5+1&gt;'Primary Inputs'!$C$17,0,(SUM(OFFSET($I$21,0,AK$5-$I$5-$A54+1)))*$C54))</f>
        <v>0</v>
      </c>
      <c r="AL54" s="186">
        <f ca="1">IF(AL$5-$I$5&lt;$A54-1," ",IF(AL$5-$I$5+1&gt;'Primary Inputs'!$C$17,0,(SUM(OFFSET($I$21,0,AL$5-$I$5-$A54+1)))*$C54))</f>
        <v>0</v>
      </c>
      <c r="AM54" s="186">
        <f ca="1">IF(AM$5-$I$5&lt;$A54-1," ",IF(AM$5-$I$5+1&gt;'Primary Inputs'!$C$17,0,(SUM(OFFSET($I$21,0,AM$5-$I$5-$A54+1)))*$C54))</f>
        <v>0</v>
      </c>
      <c r="AN54" s="186">
        <f ca="1">IF(AN$5-$I$5&lt;$A54-1," ",IF(AN$5-$I$5+1&gt;'Primary Inputs'!$C$17,0,(SUM(OFFSET($I$21,0,AN$5-$I$5-$A54+1)))*$C54))</f>
        <v>0</v>
      </c>
      <c r="AO54" s="186">
        <f ca="1">IF(AO$5-$I$5&lt;$A54-1," ",IF(AO$5-$I$5+1&gt;'Primary Inputs'!$C$17,0,(SUM(OFFSET($I$21,0,AO$5-$I$5-$A54+1)))*$C54))</f>
        <v>0</v>
      </c>
      <c r="AP54" s="186">
        <f ca="1">IF(AP$5-$I$5&lt;$A54-1," ",IF(AP$5-$I$5+1&gt;'Primary Inputs'!$C$17,0,(SUM(OFFSET($I$21,0,AP$5-$I$5-$A54+1)))*$C54))</f>
        <v>0</v>
      </c>
      <c r="AQ54" s="186">
        <f ca="1">IF(AQ$5-$I$5&lt;$A54-1," ",IF(AQ$5-$I$5+1&gt;'Primary Inputs'!$C$17,0,(SUM(OFFSET($I$21,0,AQ$5-$I$5-$A54+1)))*$C54))</f>
        <v>0</v>
      </c>
      <c r="AR54" s="186">
        <f ca="1">IF(AR$5-$I$5&lt;$A54-1," ",IF(AR$5-$I$5+1&gt;'Primary Inputs'!$C$17,0,(SUM(OFFSET($I$21,0,AR$5-$I$5-$A54+1)))*$C54))</f>
        <v>0</v>
      </c>
      <c r="AS54" s="186">
        <f ca="1">IF(AS$5-$I$5&lt;$A54-1," ",IF(AS$5-$I$5+1&gt;'Primary Inputs'!$C$17,0,(SUM(OFFSET($I$21,0,AS$5-$I$5-$A54+1)))*$C54))</f>
        <v>0</v>
      </c>
      <c r="AT54" s="186">
        <f ca="1">IF(AT$5-$I$5&lt;$A54-1," ",IF(AT$5-$I$5+1&gt;'Primary Inputs'!$C$17,0,(SUM(OFFSET($I$21,0,AT$5-$I$5-$A54+1)))*$C54))</f>
        <v>0</v>
      </c>
      <c r="AU54" s="186">
        <f ca="1">IF(AU$5-$I$5&lt;$A54-1," ",IF(AU$5-$I$5+1&gt;'Primary Inputs'!$C$17,0,(SUM(OFFSET($I$21,0,AU$5-$I$5-$A54+1)))*$C54))</f>
        <v>0</v>
      </c>
      <c r="AV54" s="186">
        <f ca="1">IF(AV$5-$I$5&lt;$A54-1," ",IF(AV$5-$I$5+1&gt;'Primary Inputs'!$C$17,0,(SUM(OFFSET($I$21,0,AV$5-$I$5-$A54+1)))*$C54))</f>
        <v>0</v>
      </c>
      <c r="AW54" s="186">
        <f ca="1">IF(AW$5-$I$5&lt;$A54-1," ",IF(AW$5-$I$5+1&gt;'Primary Inputs'!$C$17,0,(SUM(OFFSET($I$21,0,AW$5-$I$5-$A54+1)))*$C54))</f>
        <v>0</v>
      </c>
      <c r="AX54" s="186">
        <f ca="1">IF(AX$5-$I$5&lt;$A54-1," ",IF(AX$5-$I$5+1&gt;'Primary Inputs'!$C$17,0,(SUM(OFFSET($I$21,0,AX$5-$I$5-$A54+1)))*$C54))</f>
        <v>0</v>
      </c>
      <c r="AY54" s="186">
        <f ca="1">IF(AY$5-$I$5&lt;$A54-1," ",IF(AY$5-$I$5+1&gt;'Primary Inputs'!$C$17,0,(SUM(OFFSET($I$21,0,AY$5-$I$5-$A54+1)))*$C54))</f>
        <v>0</v>
      </c>
      <c r="AZ54" s="186">
        <f ca="1">IF(AZ$5-$I$5&lt;$A54-1," ",IF(AZ$5-$I$5+1&gt;'Primary Inputs'!$C$17,0,(SUM(OFFSET($I$21,0,AZ$5-$I$5-$A54+1)))*$C54))</f>
        <v>0</v>
      </c>
      <c r="BA54" s="186">
        <f ca="1">IF(BA$5-$I$5&lt;$A54-1," ",IF(BA$5-$I$5+1&gt;'Primary Inputs'!$C$17,0,(SUM(OFFSET($I$21,0,BA$5-$I$5-$A54+1)))*$C54))</f>
        <v>0</v>
      </c>
      <c r="BB54" s="186">
        <f ca="1">IF(BB$5-$I$5&lt;$A54-1," ",IF(BB$5-$I$5+1&gt;'Primary Inputs'!$C$17,0,(SUM(OFFSET($I$21,0,BB$5-$I$5-$A54+1)))*$C54))</f>
        <v>0</v>
      </c>
      <c r="BC54" s="186">
        <f ca="1">IF(BC$5-$I$5&lt;$A54-1," ",IF(BC$5-$I$5+1&gt;'Primary Inputs'!$C$17,0,(SUM(OFFSET($I$21,0,BC$5-$I$5-$A54+1)))*$C54))</f>
        <v>0</v>
      </c>
      <c r="BD54" s="186">
        <f ca="1">IF(BD$5-$I$5&lt;$A54-1," ",IF(BD$5-$I$5+1&gt;'Primary Inputs'!$C$17,0,(SUM(OFFSET($I$21,0,BD$5-$I$5-$A54+1)))*$C54))</f>
        <v>0</v>
      </c>
      <c r="BE54" s="186">
        <f ca="1">IF(BE$5-$I$5&lt;$A54-1," ",IF(BE$5-$I$5+1&gt;'Primary Inputs'!$C$17,0,(SUM(OFFSET($I$21,0,BE$5-$I$5-$A54+1)))*$C54))</f>
        <v>0</v>
      </c>
      <c r="BF54" s="186">
        <f ca="1">IF(BF$5-$I$5&lt;$A54-1," ",IF(BF$5-$I$5+1&gt;'Primary Inputs'!$C$17,0,(SUM(OFFSET($I$21,0,BF$5-$I$5-$A54+1)))*$C54))</f>
        <v>0</v>
      </c>
      <c r="BG54" s="134"/>
      <c r="BH54" s="134"/>
      <c r="BI54" s="134"/>
      <c r="BJ54" s="134"/>
      <c r="BK54" s="134"/>
      <c r="BL54" s="134"/>
      <c r="BM54" s="134"/>
      <c r="BN54" s="134"/>
      <c r="BO54" s="134"/>
      <c r="BP54" s="134"/>
      <c r="BQ54" s="134"/>
      <c r="BR54" s="134"/>
      <c r="BS54" s="134"/>
      <c r="BT54" s="134"/>
      <c r="BU54" s="134"/>
      <c r="BV54" s="134"/>
      <c r="BW54" s="134"/>
      <c r="BX54" s="134"/>
      <c r="BY54" s="134"/>
      <c r="BZ54" s="134"/>
      <c r="CA54" s="134"/>
      <c r="CB54" s="134"/>
      <c r="CC54" s="134"/>
      <c r="CD54" s="134"/>
      <c r="CE54" s="134"/>
      <c r="CF54" s="134"/>
      <c r="CG54" s="134"/>
      <c r="CH54" s="134"/>
      <c r="CI54" s="134"/>
      <c r="CJ54" s="134"/>
      <c r="CK54" s="134"/>
      <c r="CL54" s="134"/>
      <c r="CM54" s="134"/>
      <c r="CN54" s="134"/>
      <c r="CO54" s="134"/>
      <c r="CP54" s="134"/>
      <c r="CQ54" s="134"/>
      <c r="CR54" s="134"/>
      <c r="CS54" s="134"/>
      <c r="CT54" s="134"/>
      <c r="CU54" s="134"/>
      <c r="CV54" s="134"/>
      <c r="CW54" s="134"/>
      <c r="CX54" s="134"/>
      <c r="CY54" s="134"/>
      <c r="CZ54" s="134"/>
    </row>
    <row r="55" spans="1:104">
      <c r="A55" s="134">
        <v>30</v>
      </c>
      <c r="B55" s="134" t="s">
        <v>202</v>
      </c>
      <c r="C55" s="134">
        <f ca="1">OFFSET('Primary Inputs'!$E$12,0,$A55-1)</f>
        <v>0</v>
      </c>
      <c r="I55" s="186" t="str">
        <f ca="1">IF(I$5-$I$5&lt;$A55-1," ",IF(I$5-$I$5+1&gt;'Primary Inputs'!$C$17,0,(SUM(OFFSET($I$21,0,I$5-$I$5-$A55+1)))*$C55))</f>
        <v xml:space="preserve"> </v>
      </c>
      <c r="J55" s="186" t="str">
        <f ca="1">IF(J$5-$I$5&lt;$A55-1," ",IF(J$5-$I$5+1&gt;'Primary Inputs'!$C$17,0,(SUM(OFFSET($I$21,0,J$5-$I$5-$A55+1)))*$C55))</f>
        <v xml:space="preserve"> </v>
      </c>
      <c r="K55" s="186" t="str">
        <f ca="1">IF(K$5-$I$5&lt;$A55-1," ",IF(K$5-$I$5+1&gt;'Primary Inputs'!$C$17,0,(SUM(OFFSET($I$21,0,K$5-$I$5-$A55+1)))*$C55))</f>
        <v xml:space="preserve"> </v>
      </c>
      <c r="L55" s="186" t="str">
        <f ca="1">IF(L$5-$I$5&lt;$A55-1," ",IF(L$5-$I$5+1&gt;'Primary Inputs'!$C$17,0,(SUM(OFFSET($I$21,0,L$5-$I$5-$A55+1)))*$C55))</f>
        <v xml:space="preserve"> </v>
      </c>
      <c r="M55" s="186" t="str">
        <f ca="1">IF(M$5-$I$5&lt;$A55-1," ",IF(M$5-$I$5+1&gt;'Primary Inputs'!$C$17,0,(SUM(OFFSET($I$21,0,M$5-$I$5-$A55+1)))*$C55))</f>
        <v xml:space="preserve"> </v>
      </c>
      <c r="N55" s="186" t="str">
        <f ca="1">IF(N$5-$I$5&lt;$A55-1," ",IF(N$5-$I$5+1&gt;'Primary Inputs'!$C$17,0,(SUM(OFFSET($I$21,0,N$5-$I$5-$A55+1)))*$C55))</f>
        <v xml:space="preserve"> </v>
      </c>
      <c r="O55" s="186" t="str">
        <f ca="1">IF(O$5-$I$5&lt;$A55-1," ",IF(O$5-$I$5+1&gt;'Primary Inputs'!$C$17,0,(SUM(OFFSET($I$21,0,O$5-$I$5-$A55+1)))*$C55))</f>
        <v xml:space="preserve"> </v>
      </c>
      <c r="P55" s="186" t="str">
        <f ca="1">IF(P$5-$I$5&lt;$A55-1," ",IF(P$5-$I$5+1&gt;'Primary Inputs'!$C$17,0,(SUM(OFFSET($I$21,0,P$5-$I$5-$A55+1)))*$C55))</f>
        <v xml:space="preserve"> </v>
      </c>
      <c r="Q55" s="186" t="str">
        <f ca="1">IF(Q$5-$I$5&lt;$A55-1," ",IF(Q$5-$I$5+1&gt;'Primary Inputs'!$C$17,0,(SUM(OFFSET($I$21,0,Q$5-$I$5-$A55+1)))*$C55))</f>
        <v xml:space="preserve"> </v>
      </c>
      <c r="R55" s="186" t="str">
        <f ca="1">IF(R$5-$I$5&lt;$A55-1," ",IF(R$5-$I$5+1&gt;'Primary Inputs'!$C$17,0,(SUM(OFFSET($I$21,0,R$5-$I$5-$A55+1)))*$C55))</f>
        <v xml:space="preserve"> </v>
      </c>
      <c r="S55" s="186" t="str">
        <f ca="1">IF(S$5-$I$5&lt;$A55-1," ",IF(S$5-$I$5+1&gt;'Primary Inputs'!$C$17,0,(SUM(OFFSET($I$21,0,S$5-$I$5-$A55+1)))*$C55))</f>
        <v xml:space="preserve"> </v>
      </c>
      <c r="T55" s="186" t="str">
        <f ca="1">IF(T$5-$I$5&lt;$A55-1," ",IF(T$5-$I$5+1&gt;'Primary Inputs'!$C$17,0,(SUM(OFFSET($I$21,0,T$5-$I$5-$A55+1)))*$C55))</f>
        <v xml:space="preserve"> </v>
      </c>
      <c r="U55" s="186" t="str">
        <f ca="1">IF(U$5-$I$5&lt;$A55-1," ",IF(U$5-$I$5+1&gt;'Primary Inputs'!$C$17,0,(SUM(OFFSET($I$21,0,U$5-$I$5-$A55+1)))*$C55))</f>
        <v xml:space="preserve"> </v>
      </c>
      <c r="V55" s="186" t="str">
        <f ca="1">IF(V$5-$I$5&lt;$A55-1," ",IF(V$5-$I$5+1&gt;'Primary Inputs'!$C$17,0,(SUM(OFFSET($I$21,0,V$5-$I$5-$A55+1)))*$C55))</f>
        <v xml:space="preserve"> </v>
      </c>
      <c r="W55" s="186" t="str">
        <f ca="1">IF(W$5-$I$5&lt;$A55-1," ",IF(W$5-$I$5+1&gt;'Primary Inputs'!$C$17,0,(SUM(OFFSET($I$21,0,W$5-$I$5-$A55+1)))*$C55))</f>
        <v xml:space="preserve"> </v>
      </c>
      <c r="X55" s="186" t="str">
        <f ca="1">IF(X$5-$I$5&lt;$A55-1," ",IF(X$5-$I$5+1&gt;'Primary Inputs'!$C$17,0,(SUM(OFFSET($I$21,0,X$5-$I$5-$A55+1)))*$C55))</f>
        <v xml:space="preserve"> </v>
      </c>
      <c r="Y55" s="186" t="str">
        <f ca="1">IF(Y$5-$I$5&lt;$A55-1," ",IF(Y$5-$I$5+1&gt;'Primary Inputs'!$C$17,0,(SUM(OFFSET($I$21,0,Y$5-$I$5-$A55+1)))*$C55))</f>
        <v xml:space="preserve"> </v>
      </c>
      <c r="Z55" s="186" t="str">
        <f ca="1">IF(Z$5-$I$5&lt;$A55-1," ",IF(Z$5-$I$5+1&gt;'Primary Inputs'!$C$17,0,(SUM(OFFSET($I$21,0,Z$5-$I$5-$A55+1)))*$C55))</f>
        <v xml:space="preserve"> </v>
      </c>
      <c r="AA55" s="186" t="str">
        <f ca="1">IF(AA$5-$I$5&lt;$A55-1," ",IF(AA$5-$I$5+1&gt;'Primary Inputs'!$C$17,0,(SUM(OFFSET($I$21,0,AA$5-$I$5-$A55+1)))*$C55))</f>
        <v xml:space="preserve"> </v>
      </c>
      <c r="AB55" s="186" t="str">
        <f ca="1">IF(AB$5-$I$5&lt;$A55-1," ",IF(AB$5-$I$5+1&gt;'Primary Inputs'!$C$17,0,(SUM(OFFSET($I$21,0,AB$5-$I$5-$A55+1)))*$C55))</f>
        <v xml:space="preserve"> </v>
      </c>
      <c r="AC55" s="186" t="str">
        <f ca="1">IF(AC$5-$I$5&lt;$A55-1," ",IF(AC$5-$I$5+1&gt;'Primary Inputs'!$C$17,0,(SUM(OFFSET($I$21,0,AC$5-$I$5-$A55+1)))*$C55))</f>
        <v xml:space="preserve"> </v>
      </c>
      <c r="AD55" s="186" t="str">
        <f ca="1">IF(AD$5-$I$5&lt;$A55-1," ",IF(AD$5-$I$5+1&gt;'Primary Inputs'!$C$17,0,(SUM(OFFSET($I$21,0,AD$5-$I$5-$A55+1)))*$C55))</f>
        <v xml:space="preserve"> </v>
      </c>
      <c r="AE55" s="186" t="str">
        <f ca="1">IF(AE$5-$I$5&lt;$A55-1," ",IF(AE$5-$I$5+1&gt;'Primary Inputs'!$C$17,0,(SUM(OFFSET($I$21,0,AE$5-$I$5-$A55+1)))*$C55))</f>
        <v xml:space="preserve"> </v>
      </c>
      <c r="AF55" s="186" t="str">
        <f ca="1">IF(AF$5-$I$5&lt;$A55-1," ",IF(AF$5-$I$5+1&gt;'Primary Inputs'!$C$17,0,(SUM(OFFSET($I$21,0,AF$5-$I$5-$A55+1)))*$C55))</f>
        <v xml:space="preserve"> </v>
      </c>
      <c r="AG55" s="186" t="str">
        <f ca="1">IF(AG$5-$I$5&lt;$A55-1," ",IF(AG$5-$I$5+1&gt;'Primary Inputs'!$C$17,0,(SUM(OFFSET($I$21,0,AG$5-$I$5-$A55+1)))*$C55))</f>
        <v xml:space="preserve"> </v>
      </c>
      <c r="AH55" s="186" t="str">
        <f ca="1">IF(AH$5-$I$5&lt;$A55-1," ",IF(AH$5-$I$5+1&gt;'Primary Inputs'!$C$17,0,(SUM(OFFSET($I$21,0,AH$5-$I$5-$A55+1)))*$C55))</f>
        <v xml:space="preserve"> </v>
      </c>
      <c r="AI55" s="186" t="str">
        <f ca="1">IF(AI$5-$I$5&lt;$A55-1," ",IF(AI$5-$I$5+1&gt;'Primary Inputs'!$C$17,0,(SUM(OFFSET($I$21,0,AI$5-$I$5-$A55+1)))*$C55))</f>
        <v xml:space="preserve"> </v>
      </c>
      <c r="AJ55" s="186" t="str">
        <f ca="1">IF(AJ$5-$I$5&lt;$A55-1," ",IF(AJ$5-$I$5+1&gt;'Primary Inputs'!$C$17,0,(SUM(OFFSET($I$21,0,AJ$5-$I$5-$A55+1)))*$C55))</f>
        <v xml:space="preserve"> </v>
      </c>
      <c r="AK55" s="186" t="str">
        <f ca="1">IF(AK$5-$I$5&lt;$A55-1," ",IF(AK$5-$I$5+1&gt;'Primary Inputs'!$C$17,0,(SUM(OFFSET($I$21,0,AK$5-$I$5-$A55+1)))*$C55))</f>
        <v xml:space="preserve"> </v>
      </c>
      <c r="AL55" s="186">
        <f ca="1">IF(AL$5-$I$5&lt;$A55-1," ",IF(AL$5-$I$5+1&gt;'Primary Inputs'!$C$17,0,(SUM(OFFSET($I$21,0,AL$5-$I$5-$A55+1)))*$C55))</f>
        <v>0</v>
      </c>
      <c r="AM55" s="186">
        <f ca="1">IF(AM$5-$I$5&lt;$A55-1," ",IF(AM$5-$I$5+1&gt;'Primary Inputs'!$C$17,0,(SUM(OFFSET($I$21,0,AM$5-$I$5-$A55+1)))*$C55))</f>
        <v>0</v>
      </c>
      <c r="AN55" s="186">
        <f ca="1">IF(AN$5-$I$5&lt;$A55-1," ",IF(AN$5-$I$5+1&gt;'Primary Inputs'!$C$17,0,(SUM(OFFSET($I$21,0,AN$5-$I$5-$A55+1)))*$C55))</f>
        <v>0</v>
      </c>
      <c r="AO55" s="186">
        <f ca="1">IF(AO$5-$I$5&lt;$A55-1," ",IF(AO$5-$I$5+1&gt;'Primary Inputs'!$C$17,0,(SUM(OFFSET($I$21,0,AO$5-$I$5-$A55+1)))*$C55))</f>
        <v>0</v>
      </c>
      <c r="AP55" s="186">
        <f ca="1">IF(AP$5-$I$5&lt;$A55-1," ",IF(AP$5-$I$5+1&gt;'Primary Inputs'!$C$17,0,(SUM(OFFSET($I$21,0,AP$5-$I$5-$A55+1)))*$C55))</f>
        <v>0</v>
      </c>
      <c r="AQ55" s="186">
        <f ca="1">IF(AQ$5-$I$5&lt;$A55-1," ",IF(AQ$5-$I$5+1&gt;'Primary Inputs'!$C$17,0,(SUM(OFFSET($I$21,0,AQ$5-$I$5-$A55+1)))*$C55))</f>
        <v>0</v>
      </c>
      <c r="AR55" s="186">
        <f ca="1">IF(AR$5-$I$5&lt;$A55-1," ",IF(AR$5-$I$5+1&gt;'Primary Inputs'!$C$17,0,(SUM(OFFSET($I$21,0,AR$5-$I$5-$A55+1)))*$C55))</f>
        <v>0</v>
      </c>
      <c r="AS55" s="186">
        <f ca="1">IF(AS$5-$I$5&lt;$A55-1," ",IF(AS$5-$I$5+1&gt;'Primary Inputs'!$C$17,0,(SUM(OFFSET($I$21,0,AS$5-$I$5-$A55+1)))*$C55))</f>
        <v>0</v>
      </c>
      <c r="AT55" s="186">
        <f ca="1">IF(AT$5-$I$5&lt;$A55-1," ",IF(AT$5-$I$5+1&gt;'Primary Inputs'!$C$17,0,(SUM(OFFSET($I$21,0,AT$5-$I$5-$A55+1)))*$C55))</f>
        <v>0</v>
      </c>
      <c r="AU55" s="186">
        <f ca="1">IF(AU$5-$I$5&lt;$A55-1," ",IF(AU$5-$I$5+1&gt;'Primary Inputs'!$C$17,0,(SUM(OFFSET($I$21,0,AU$5-$I$5-$A55+1)))*$C55))</f>
        <v>0</v>
      </c>
      <c r="AV55" s="186">
        <f ca="1">IF(AV$5-$I$5&lt;$A55-1," ",IF(AV$5-$I$5+1&gt;'Primary Inputs'!$C$17,0,(SUM(OFFSET($I$21,0,AV$5-$I$5-$A55+1)))*$C55))</f>
        <v>0</v>
      </c>
      <c r="AW55" s="186">
        <f ca="1">IF(AW$5-$I$5&lt;$A55-1," ",IF(AW$5-$I$5+1&gt;'Primary Inputs'!$C$17,0,(SUM(OFFSET($I$21,0,AW$5-$I$5-$A55+1)))*$C55))</f>
        <v>0</v>
      </c>
      <c r="AX55" s="186">
        <f ca="1">IF(AX$5-$I$5&lt;$A55-1," ",IF(AX$5-$I$5+1&gt;'Primary Inputs'!$C$17,0,(SUM(OFFSET($I$21,0,AX$5-$I$5-$A55+1)))*$C55))</f>
        <v>0</v>
      </c>
      <c r="AY55" s="186">
        <f ca="1">IF(AY$5-$I$5&lt;$A55-1," ",IF(AY$5-$I$5+1&gt;'Primary Inputs'!$C$17,0,(SUM(OFFSET($I$21,0,AY$5-$I$5-$A55+1)))*$C55))</f>
        <v>0</v>
      </c>
      <c r="AZ55" s="186">
        <f ca="1">IF(AZ$5-$I$5&lt;$A55-1," ",IF(AZ$5-$I$5+1&gt;'Primary Inputs'!$C$17,0,(SUM(OFFSET($I$21,0,AZ$5-$I$5-$A55+1)))*$C55))</f>
        <v>0</v>
      </c>
      <c r="BA55" s="186">
        <f ca="1">IF(BA$5-$I$5&lt;$A55-1," ",IF(BA$5-$I$5+1&gt;'Primary Inputs'!$C$17,0,(SUM(OFFSET($I$21,0,BA$5-$I$5-$A55+1)))*$C55))</f>
        <v>0</v>
      </c>
      <c r="BB55" s="186">
        <f ca="1">IF(BB$5-$I$5&lt;$A55-1," ",IF(BB$5-$I$5+1&gt;'Primary Inputs'!$C$17,0,(SUM(OFFSET($I$21,0,BB$5-$I$5-$A55+1)))*$C55))</f>
        <v>0</v>
      </c>
      <c r="BC55" s="186">
        <f ca="1">IF(BC$5-$I$5&lt;$A55-1," ",IF(BC$5-$I$5+1&gt;'Primary Inputs'!$C$17,0,(SUM(OFFSET($I$21,0,BC$5-$I$5-$A55+1)))*$C55))</f>
        <v>0</v>
      </c>
      <c r="BD55" s="186">
        <f ca="1">IF(BD$5-$I$5&lt;$A55-1," ",IF(BD$5-$I$5+1&gt;'Primary Inputs'!$C$17,0,(SUM(OFFSET($I$21,0,BD$5-$I$5-$A55+1)))*$C55))</f>
        <v>0</v>
      </c>
      <c r="BE55" s="186">
        <f ca="1">IF(BE$5-$I$5&lt;$A55-1," ",IF(BE$5-$I$5+1&gt;'Primary Inputs'!$C$17,0,(SUM(OFFSET($I$21,0,BE$5-$I$5-$A55+1)))*$C55))</f>
        <v>0</v>
      </c>
      <c r="BF55" s="186">
        <f ca="1">IF(BF$5-$I$5&lt;$A55-1," ",IF(BF$5-$I$5+1&gt;'Primary Inputs'!$C$17,0,(SUM(OFFSET($I$21,0,BF$5-$I$5-$A55+1)))*$C55))</f>
        <v>0</v>
      </c>
      <c r="BG55" s="134"/>
      <c r="BH55" s="134"/>
      <c r="BI55" s="134"/>
      <c r="BJ55" s="134"/>
      <c r="BK55" s="134"/>
      <c r="BL55" s="134"/>
      <c r="BM55" s="134"/>
      <c r="BN55" s="134"/>
      <c r="BO55" s="134"/>
      <c r="BP55" s="134"/>
      <c r="BQ55" s="134"/>
      <c r="BR55" s="134"/>
      <c r="BS55" s="134"/>
      <c r="BT55" s="134"/>
      <c r="BU55" s="134"/>
      <c r="BV55" s="134"/>
      <c r="BW55" s="134"/>
      <c r="BX55" s="134"/>
      <c r="BY55" s="134"/>
      <c r="BZ55" s="134"/>
      <c r="CA55" s="134"/>
      <c r="CB55" s="134"/>
      <c r="CC55" s="134"/>
      <c r="CD55" s="134"/>
      <c r="CE55" s="134"/>
      <c r="CF55" s="134"/>
      <c r="CG55" s="134"/>
      <c r="CH55" s="134"/>
      <c r="CI55" s="134"/>
      <c r="CJ55" s="134"/>
      <c r="CK55" s="134"/>
      <c r="CL55" s="134"/>
      <c r="CM55" s="134"/>
      <c r="CN55" s="134"/>
      <c r="CO55" s="134"/>
      <c r="CP55" s="134"/>
      <c r="CQ55" s="134"/>
      <c r="CR55" s="134"/>
      <c r="CS55" s="134"/>
      <c r="CT55" s="134"/>
      <c r="CU55" s="134"/>
      <c r="CV55" s="134"/>
      <c r="CW55" s="134"/>
      <c r="CX55" s="134"/>
      <c r="CY55" s="134"/>
      <c r="CZ55" s="134"/>
    </row>
    <row r="56" spans="1:104">
      <c r="A56" s="134">
        <v>31</v>
      </c>
      <c r="B56" s="134" t="s">
        <v>203</v>
      </c>
      <c r="C56" s="134">
        <f ca="1">OFFSET('Primary Inputs'!$E$12,0,$A56-1)</f>
        <v>0</v>
      </c>
      <c r="I56" s="186" t="str">
        <f ca="1">IF(I$5-$I$5&lt;$A56-1," ",IF(I$5-$I$5+1&gt;'Primary Inputs'!$C$17,0,(SUM(OFFSET($I$21,0,I$5-$I$5-$A56+1)))*$C56))</f>
        <v xml:space="preserve"> </v>
      </c>
      <c r="J56" s="186" t="str">
        <f ca="1">IF(J$5-$I$5&lt;$A56-1," ",IF(J$5-$I$5+1&gt;'Primary Inputs'!$C$17,0,(SUM(OFFSET($I$21,0,J$5-$I$5-$A56+1)))*$C56))</f>
        <v xml:space="preserve"> </v>
      </c>
      <c r="K56" s="186" t="str">
        <f ca="1">IF(K$5-$I$5&lt;$A56-1," ",IF(K$5-$I$5+1&gt;'Primary Inputs'!$C$17,0,(SUM(OFFSET($I$21,0,K$5-$I$5-$A56+1)))*$C56))</f>
        <v xml:space="preserve"> </v>
      </c>
      <c r="L56" s="186" t="str">
        <f ca="1">IF(L$5-$I$5&lt;$A56-1," ",IF(L$5-$I$5+1&gt;'Primary Inputs'!$C$17,0,(SUM(OFFSET($I$21,0,L$5-$I$5-$A56+1)))*$C56))</f>
        <v xml:space="preserve"> </v>
      </c>
      <c r="M56" s="186" t="str">
        <f ca="1">IF(M$5-$I$5&lt;$A56-1," ",IF(M$5-$I$5+1&gt;'Primary Inputs'!$C$17,0,(SUM(OFFSET($I$21,0,M$5-$I$5-$A56+1)))*$C56))</f>
        <v xml:space="preserve"> </v>
      </c>
      <c r="N56" s="186" t="str">
        <f ca="1">IF(N$5-$I$5&lt;$A56-1," ",IF(N$5-$I$5+1&gt;'Primary Inputs'!$C$17,0,(SUM(OFFSET($I$21,0,N$5-$I$5-$A56+1)))*$C56))</f>
        <v xml:space="preserve"> </v>
      </c>
      <c r="O56" s="186" t="str">
        <f ca="1">IF(O$5-$I$5&lt;$A56-1," ",IF(O$5-$I$5+1&gt;'Primary Inputs'!$C$17,0,(SUM(OFFSET($I$21,0,O$5-$I$5-$A56+1)))*$C56))</f>
        <v xml:space="preserve"> </v>
      </c>
      <c r="P56" s="186" t="str">
        <f ca="1">IF(P$5-$I$5&lt;$A56-1," ",IF(P$5-$I$5+1&gt;'Primary Inputs'!$C$17,0,(SUM(OFFSET($I$21,0,P$5-$I$5-$A56+1)))*$C56))</f>
        <v xml:space="preserve"> </v>
      </c>
      <c r="Q56" s="186" t="str">
        <f ca="1">IF(Q$5-$I$5&lt;$A56-1," ",IF(Q$5-$I$5+1&gt;'Primary Inputs'!$C$17,0,(SUM(OFFSET($I$21,0,Q$5-$I$5-$A56+1)))*$C56))</f>
        <v xml:space="preserve"> </v>
      </c>
      <c r="R56" s="186" t="str">
        <f ca="1">IF(R$5-$I$5&lt;$A56-1," ",IF(R$5-$I$5+1&gt;'Primary Inputs'!$C$17,0,(SUM(OFFSET($I$21,0,R$5-$I$5-$A56+1)))*$C56))</f>
        <v xml:space="preserve"> </v>
      </c>
      <c r="S56" s="186" t="str">
        <f ca="1">IF(S$5-$I$5&lt;$A56-1," ",IF(S$5-$I$5+1&gt;'Primary Inputs'!$C$17,0,(SUM(OFFSET($I$21,0,S$5-$I$5-$A56+1)))*$C56))</f>
        <v xml:space="preserve"> </v>
      </c>
      <c r="T56" s="186" t="str">
        <f ca="1">IF(T$5-$I$5&lt;$A56-1," ",IF(T$5-$I$5+1&gt;'Primary Inputs'!$C$17,0,(SUM(OFFSET($I$21,0,T$5-$I$5-$A56+1)))*$C56))</f>
        <v xml:space="preserve"> </v>
      </c>
      <c r="U56" s="186" t="str">
        <f ca="1">IF(U$5-$I$5&lt;$A56-1," ",IF(U$5-$I$5+1&gt;'Primary Inputs'!$C$17,0,(SUM(OFFSET($I$21,0,U$5-$I$5-$A56+1)))*$C56))</f>
        <v xml:space="preserve"> </v>
      </c>
      <c r="V56" s="186" t="str">
        <f ca="1">IF(V$5-$I$5&lt;$A56-1," ",IF(V$5-$I$5+1&gt;'Primary Inputs'!$C$17,0,(SUM(OFFSET($I$21,0,V$5-$I$5-$A56+1)))*$C56))</f>
        <v xml:space="preserve"> </v>
      </c>
      <c r="W56" s="186" t="str">
        <f ca="1">IF(W$5-$I$5&lt;$A56-1," ",IF(W$5-$I$5+1&gt;'Primary Inputs'!$C$17,0,(SUM(OFFSET($I$21,0,W$5-$I$5-$A56+1)))*$C56))</f>
        <v xml:space="preserve"> </v>
      </c>
      <c r="X56" s="186" t="str">
        <f ca="1">IF(X$5-$I$5&lt;$A56-1," ",IF(X$5-$I$5+1&gt;'Primary Inputs'!$C$17,0,(SUM(OFFSET($I$21,0,X$5-$I$5-$A56+1)))*$C56))</f>
        <v xml:space="preserve"> </v>
      </c>
      <c r="Y56" s="186" t="str">
        <f ca="1">IF(Y$5-$I$5&lt;$A56-1," ",IF(Y$5-$I$5+1&gt;'Primary Inputs'!$C$17,0,(SUM(OFFSET($I$21,0,Y$5-$I$5-$A56+1)))*$C56))</f>
        <v xml:space="preserve"> </v>
      </c>
      <c r="Z56" s="186" t="str">
        <f ca="1">IF(Z$5-$I$5&lt;$A56-1," ",IF(Z$5-$I$5+1&gt;'Primary Inputs'!$C$17,0,(SUM(OFFSET($I$21,0,Z$5-$I$5-$A56+1)))*$C56))</f>
        <v xml:space="preserve"> </v>
      </c>
      <c r="AA56" s="186" t="str">
        <f ca="1">IF(AA$5-$I$5&lt;$A56-1," ",IF(AA$5-$I$5+1&gt;'Primary Inputs'!$C$17,0,(SUM(OFFSET($I$21,0,AA$5-$I$5-$A56+1)))*$C56))</f>
        <v xml:space="preserve"> </v>
      </c>
      <c r="AB56" s="186" t="str">
        <f ca="1">IF(AB$5-$I$5&lt;$A56-1," ",IF(AB$5-$I$5+1&gt;'Primary Inputs'!$C$17,0,(SUM(OFFSET($I$21,0,AB$5-$I$5-$A56+1)))*$C56))</f>
        <v xml:space="preserve"> </v>
      </c>
      <c r="AC56" s="186" t="str">
        <f ca="1">IF(AC$5-$I$5&lt;$A56-1," ",IF(AC$5-$I$5+1&gt;'Primary Inputs'!$C$17,0,(SUM(OFFSET($I$21,0,AC$5-$I$5-$A56+1)))*$C56))</f>
        <v xml:space="preserve"> </v>
      </c>
      <c r="AD56" s="186" t="str">
        <f ca="1">IF(AD$5-$I$5&lt;$A56-1," ",IF(AD$5-$I$5+1&gt;'Primary Inputs'!$C$17,0,(SUM(OFFSET($I$21,0,AD$5-$I$5-$A56+1)))*$C56))</f>
        <v xml:space="preserve"> </v>
      </c>
      <c r="AE56" s="186" t="str">
        <f ca="1">IF(AE$5-$I$5&lt;$A56-1," ",IF(AE$5-$I$5+1&gt;'Primary Inputs'!$C$17,0,(SUM(OFFSET($I$21,0,AE$5-$I$5-$A56+1)))*$C56))</f>
        <v xml:space="preserve"> </v>
      </c>
      <c r="AF56" s="186" t="str">
        <f ca="1">IF(AF$5-$I$5&lt;$A56-1," ",IF(AF$5-$I$5+1&gt;'Primary Inputs'!$C$17,0,(SUM(OFFSET($I$21,0,AF$5-$I$5-$A56+1)))*$C56))</f>
        <v xml:space="preserve"> </v>
      </c>
      <c r="AG56" s="186" t="str">
        <f ca="1">IF(AG$5-$I$5&lt;$A56-1," ",IF(AG$5-$I$5+1&gt;'Primary Inputs'!$C$17,0,(SUM(OFFSET($I$21,0,AG$5-$I$5-$A56+1)))*$C56))</f>
        <v xml:space="preserve"> </v>
      </c>
      <c r="AH56" s="186" t="str">
        <f ca="1">IF(AH$5-$I$5&lt;$A56-1," ",IF(AH$5-$I$5+1&gt;'Primary Inputs'!$C$17,0,(SUM(OFFSET($I$21,0,AH$5-$I$5-$A56+1)))*$C56))</f>
        <v xml:space="preserve"> </v>
      </c>
      <c r="AI56" s="186" t="str">
        <f ca="1">IF(AI$5-$I$5&lt;$A56-1," ",IF(AI$5-$I$5+1&gt;'Primary Inputs'!$C$17,0,(SUM(OFFSET($I$21,0,AI$5-$I$5-$A56+1)))*$C56))</f>
        <v xml:space="preserve"> </v>
      </c>
      <c r="AJ56" s="186" t="str">
        <f ca="1">IF(AJ$5-$I$5&lt;$A56-1," ",IF(AJ$5-$I$5+1&gt;'Primary Inputs'!$C$17,0,(SUM(OFFSET($I$21,0,AJ$5-$I$5-$A56+1)))*$C56))</f>
        <v xml:space="preserve"> </v>
      </c>
      <c r="AK56" s="186" t="str">
        <f ca="1">IF(AK$5-$I$5&lt;$A56-1," ",IF(AK$5-$I$5+1&gt;'Primary Inputs'!$C$17,0,(SUM(OFFSET($I$21,0,AK$5-$I$5-$A56+1)))*$C56))</f>
        <v xml:space="preserve"> </v>
      </c>
      <c r="AL56" s="186" t="str">
        <f ca="1">IF(AL$5-$I$5&lt;$A56-1," ",IF(AL$5-$I$5+1&gt;'Primary Inputs'!$C$17,0,(SUM(OFFSET($I$21,0,AL$5-$I$5-$A56+1)))*$C56))</f>
        <v xml:space="preserve"> </v>
      </c>
      <c r="AM56" s="186">
        <f ca="1">IF(AM$5-$I$5&lt;$A56-1," ",IF(AM$5-$I$5+1&gt;'Primary Inputs'!$C$17,0,(SUM(OFFSET($I$21,0,AM$5-$I$5-$A56+1)))*$C56))</f>
        <v>0</v>
      </c>
      <c r="AN56" s="186">
        <f ca="1">IF(AN$5-$I$5&lt;$A56-1," ",IF(AN$5-$I$5+1&gt;'Primary Inputs'!$C$17,0,(SUM(OFFSET($I$21,0,AN$5-$I$5-$A56+1)))*$C56))</f>
        <v>0</v>
      </c>
      <c r="AO56" s="186">
        <f ca="1">IF(AO$5-$I$5&lt;$A56-1," ",IF(AO$5-$I$5+1&gt;'Primary Inputs'!$C$17,0,(SUM(OFFSET($I$21,0,AO$5-$I$5-$A56+1)))*$C56))</f>
        <v>0</v>
      </c>
      <c r="AP56" s="186">
        <f ca="1">IF(AP$5-$I$5&lt;$A56-1," ",IF(AP$5-$I$5+1&gt;'Primary Inputs'!$C$17,0,(SUM(OFFSET($I$21,0,AP$5-$I$5-$A56+1)))*$C56))</f>
        <v>0</v>
      </c>
      <c r="AQ56" s="186">
        <f ca="1">IF(AQ$5-$I$5&lt;$A56-1," ",IF(AQ$5-$I$5+1&gt;'Primary Inputs'!$C$17,0,(SUM(OFFSET($I$21,0,AQ$5-$I$5-$A56+1)))*$C56))</f>
        <v>0</v>
      </c>
      <c r="AR56" s="186">
        <f ca="1">IF(AR$5-$I$5&lt;$A56-1," ",IF(AR$5-$I$5+1&gt;'Primary Inputs'!$C$17,0,(SUM(OFFSET($I$21,0,AR$5-$I$5-$A56+1)))*$C56))</f>
        <v>0</v>
      </c>
      <c r="AS56" s="186">
        <f ca="1">IF(AS$5-$I$5&lt;$A56-1," ",IF(AS$5-$I$5+1&gt;'Primary Inputs'!$C$17,0,(SUM(OFFSET($I$21,0,AS$5-$I$5-$A56+1)))*$C56))</f>
        <v>0</v>
      </c>
      <c r="AT56" s="186">
        <f ca="1">IF(AT$5-$I$5&lt;$A56-1," ",IF(AT$5-$I$5+1&gt;'Primary Inputs'!$C$17,0,(SUM(OFFSET($I$21,0,AT$5-$I$5-$A56+1)))*$C56))</f>
        <v>0</v>
      </c>
      <c r="AU56" s="186">
        <f ca="1">IF(AU$5-$I$5&lt;$A56-1," ",IF(AU$5-$I$5+1&gt;'Primary Inputs'!$C$17,0,(SUM(OFFSET($I$21,0,AU$5-$I$5-$A56+1)))*$C56))</f>
        <v>0</v>
      </c>
      <c r="AV56" s="186">
        <f ca="1">IF(AV$5-$I$5&lt;$A56-1," ",IF(AV$5-$I$5+1&gt;'Primary Inputs'!$C$17,0,(SUM(OFFSET($I$21,0,AV$5-$I$5-$A56+1)))*$C56))</f>
        <v>0</v>
      </c>
      <c r="AW56" s="186">
        <f ca="1">IF(AW$5-$I$5&lt;$A56-1," ",IF(AW$5-$I$5+1&gt;'Primary Inputs'!$C$17,0,(SUM(OFFSET($I$21,0,AW$5-$I$5-$A56+1)))*$C56))</f>
        <v>0</v>
      </c>
      <c r="AX56" s="186">
        <f ca="1">IF(AX$5-$I$5&lt;$A56-1," ",IF(AX$5-$I$5+1&gt;'Primary Inputs'!$C$17,0,(SUM(OFFSET($I$21,0,AX$5-$I$5-$A56+1)))*$C56))</f>
        <v>0</v>
      </c>
      <c r="AY56" s="186">
        <f ca="1">IF(AY$5-$I$5&lt;$A56-1," ",IF(AY$5-$I$5+1&gt;'Primary Inputs'!$C$17,0,(SUM(OFFSET($I$21,0,AY$5-$I$5-$A56+1)))*$C56))</f>
        <v>0</v>
      </c>
      <c r="AZ56" s="186">
        <f ca="1">IF(AZ$5-$I$5&lt;$A56-1," ",IF(AZ$5-$I$5+1&gt;'Primary Inputs'!$C$17,0,(SUM(OFFSET($I$21,0,AZ$5-$I$5-$A56+1)))*$C56))</f>
        <v>0</v>
      </c>
      <c r="BA56" s="186">
        <f ca="1">IF(BA$5-$I$5&lt;$A56-1," ",IF(BA$5-$I$5+1&gt;'Primary Inputs'!$C$17,0,(SUM(OFFSET($I$21,0,BA$5-$I$5-$A56+1)))*$C56))</f>
        <v>0</v>
      </c>
      <c r="BB56" s="186">
        <f ca="1">IF(BB$5-$I$5&lt;$A56-1," ",IF(BB$5-$I$5+1&gt;'Primary Inputs'!$C$17,0,(SUM(OFFSET($I$21,0,BB$5-$I$5-$A56+1)))*$C56))</f>
        <v>0</v>
      </c>
      <c r="BC56" s="186">
        <f ca="1">IF(BC$5-$I$5&lt;$A56-1," ",IF(BC$5-$I$5+1&gt;'Primary Inputs'!$C$17,0,(SUM(OFFSET($I$21,0,BC$5-$I$5-$A56+1)))*$C56))</f>
        <v>0</v>
      </c>
      <c r="BD56" s="186">
        <f ca="1">IF(BD$5-$I$5&lt;$A56-1," ",IF(BD$5-$I$5+1&gt;'Primary Inputs'!$C$17,0,(SUM(OFFSET($I$21,0,BD$5-$I$5-$A56+1)))*$C56))</f>
        <v>0</v>
      </c>
      <c r="BE56" s="186">
        <f ca="1">IF(BE$5-$I$5&lt;$A56-1," ",IF(BE$5-$I$5+1&gt;'Primary Inputs'!$C$17,0,(SUM(OFFSET($I$21,0,BE$5-$I$5-$A56+1)))*$C56))</f>
        <v>0</v>
      </c>
      <c r="BF56" s="186">
        <f ca="1">IF(BF$5-$I$5&lt;$A56-1," ",IF(BF$5-$I$5+1&gt;'Primary Inputs'!$C$17,0,(SUM(OFFSET($I$21,0,BF$5-$I$5-$A56+1)))*$C56))</f>
        <v>0</v>
      </c>
      <c r="BG56" s="134"/>
      <c r="BH56" s="134"/>
      <c r="BI56" s="134"/>
      <c r="BJ56" s="134"/>
      <c r="BK56" s="134"/>
      <c r="BL56" s="134"/>
      <c r="BM56" s="134"/>
      <c r="BN56" s="134"/>
      <c r="BO56" s="134"/>
      <c r="BP56" s="134"/>
      <c r="BQ56" s="134"/>
      <c r="BR56" s="134"/>
      <c r="BS56" s="134"/>
      <c r="BT56" s="134"/>
      <c r="BU56" s="134"/>
      <c r="BV56" s="134"/>
      <c r="BW56" s="134"/>
      <c r="BX56" s="134"/>
      <c r="BY56" s="134"/>
      <c r="BZ56" s="134"/>
      <c r="CA56" s="134"/>
      <c r="CB56" s="134"/>
      <c r="CC56" s="134"/>
      <c r="CD56" s="134"/>
      <c r="CE56" s="134"/>
      <c r="CF56" s="134"/>
      <c r="CG56" s="134"/>
      <c r="CH56" s="134"/>
      <c r="CI56" s="134"/>
      <c r="CJ56" s="134"/>
      <c r="CK56" s="134"/>
      <c r="CL56" s="134"/>
      <c r="CM56" s="134"/>
      <c r="CN56" s="134"/>
      <c r="CO56" s="134"/>
      <c r="CP56" s="134"/>
      <c r="CQ56" s="134"/>
      <c r="CR56" s="134"/>
      <c r="CS56" s="134"/>
      <c r="CT56" s="134"/>
      <c r="CU56" s="134"/>
      <c r="CV56" s="134"/>
      <c r="CW56" s="134"/>
      <c r="CX56" s="134"/>
      <c r="CY56" s="134"/>
      <c r="CZ56" s="134"/>
    </row>
    <row r="57" spans="1:104">
      <c r="A57" s="134">
        <v>32</v>
      </c>
      <c r="B57" s="134" t="s">
        <v>204</v>
      </c>
      <c r="C57" s="134">
        <f ca="1">OFFSET('Primary Inputs'!$E$12,0,$A57-1)</f>
        <v>0</v>
      </c>
      <c r="I57" s="186" t="str">
        <f ca="1">IF(I$5-$I$5&lt;$A57-1," ",IF(I$5-$I$5+1&gt;'Primary Inputs'!$C$17,0,(SUM(OFFSET($I$21,0,I$5-$I$5-$A57+1)))*$C57))</f>
        <v xml:space="preserve"> </v>
      </c>
      <c r="J57" s="186" t="str">
        <f ca="1">IF(J$5-$I$5&lt;$A57-1," ",IF(J$5-$I$5+1&gt;'Primary Inputs'!$C$17,0,(SUM(OFFSET($I$21,0,J$5-$I$5-$A57+1)))*$C57))</f>
        <v xml:space="preserve"> </v>
      </c>
      <c r="K57" s="186" t="str">
        <f ca="1">IF(K$5-$I$5&lt;$A57-1," ",IF(K$5-$I$5+1&gt;'Primary Inputs'!$C$17,0,(SUM(OFFSET($I$21,0,K$5-$I$5-$A57+1)))*$C57))</f>
        <v xml:space="preserve"> </v>
      </c>
      <c r="L57" s="186" t="str">
        <f ca="1">IF(L$5-$I$5&lt;$A57-1," ",IF(L$5-$I$5+1&gt;'Primary Inputs'!$C$17,0,(SUM(OFFSET($I$21,0,L$5-$I$5-$A57+1)))*$C57))</f>
        <v xml:space="preserve"> </v>
      </c>
      <c r="M57" s="186" t="str">
        <f ca="1">IF(M$5-$I$5&lt;$A57-1," ",IF(M$5-$I$5+1&gt;'Primary Inputs'!$C$17,0,(SUM(OFFSET($I$21,0,M$5-$I$5-$A57+1)))*$C57))</f>
        <v xml:space="preserve"> </v>
      </c>
      <c r="N57" s="186" t="str">
        <f ca="1">IF(N$5-$I$5&lt;$A57-1," ",IF(N$5-$I$5+1&gt;'Primary Inputs'!$C$17,0,(SUM(OFFSET($I$21,0,N$5-$I$5-$A57+1)))*$C57))</f>
        <v xml:space="preserve"> </v>
      </c>
      <c r="O57" s="186" t="str">
        <f ca="1">IF(O$5-$I$5&lt;$A57-1," ",IF(O$5-$I$5+1&gt;'Primary Inputs'!$C$17,0,(SUM(OFFSET($I$21,0,O$5-$I$5-$A57+1)))*$C57))</f>
        <v xml:space="preserve"> </v>
      </c>
      <c r="P57" s="186" t="str">
        <f ca="1">IF(P$5-$I$5&lt;$A57-1," ",IF(P$5-$I$5+1&gt;'Primary Inputs'!$C$17,0,(SUM(OFFSET($I$21,0,P$5-$I$5-$A57+1)))*$C57))</f>
        <v xml:space="preserve"> </v>
      </c>
      <c r="Q57" s="186" t="str">
        <f ca="1">IF(Q$5-$I$5&lt;$A57-1," ",IF(Q$5-$I$5+1&gt;'Primary Inputs'!$C$17,0,(SUM(OFFSET($I$21,0,Q$5-$I$5-$A57+1)))*$C57))</f>
        <v xml:space="preserve"> </v>
      </c>
      <c r="R57" s="186" t="str">
        <f ca="1">IF(R$5-$I$5&lt;$A57-1," ",IF(R$5-$I$5+1&gt;'Primary Inputs'!$C$17,0,(SUM(OFFSET($I$21,0,R$5-$I$5-$A57+1)))*$C57))</f>
        <v xml:space="preserve"> </v>
      </c>
      <c r="S57" s="186" t="str">
        <f ca="1">IF(S$5-$I$5&lt;$A57-1," ",IF(S$5-$I$5+1&gt;'Primary Inputs'!$C$17,0,(SUM(OFFSET($I$21,0,S$5-$I$5-$A57+1)))*$C57))</f>
        <v xml:space="preserve"> </v>
      </c>
      <c r="T57" s="186" t="str">
        <f ca="1">IF(T$5-$I$5&lt;$A57-1," ",IF(T$5-$I$5+1&gt;'Primary Inputs'!$C$17,0,(SUM(OFFSET($I$21,0,T$5-$I$5-$A57+1)))*$C57))</f>
        <v xml:space="preserve"> </v>
      </c>
      <c r="U57" s="186" t="str">
        <f ca="1">IF(U$5-$I$5&lt;$A57-1," ",IF(U$5-$I$5+1&gt;'Primary Inputs'!$C$17,0,(SUM(OFFSET($I$21,0,U$5-$I$5-$A57+1)))*$C57))</f>
        <v xml:space="preserve"> </v>
      </c>
      <c r="V57" s="186" t="str">
        <f ca="1">IF(V$5-$I$5&lt;$A57-1," ",IF(V$5-$I$5+1&gt;'Primary Inputs'!$C$17,0,(SUM(OFFSET($I$21,0,V$5-$I$5-$A57+1)))*$C57))</f>
        <v xml:space="preserve"> </v>
      </c>
      <c r="W57" s="186" t="str">
        <f ca="1">IF(W$5-$I$5&lt;$A57-1," ",IF(W$5-$I$5+1&gt;'Primary Inputs'!$C$17,0,(SUM(OFFSET($I$21,0,W$5-$I$5-$A57+1)))*$C57))</f>
        <v xml:space="preserve"> </v>
      </c>
      <c r="X57" s="186" t="str">
        <f ca="1">IF(X$5-$I$5&lt;$A57-1," ",IF(X$5-$I$5+1&gt;'Primary Inputs'!$C$17,0,(SUM(OFFSET($I$21,0,X$5-$I$5-$A57+1)))*$C57))</f>
        <v xml:space="preserve"> </v>
      </c>
      <c r="Y57" s="186" t="str">
        <f ca="1">IF(Y$5-$I$5&lt;$A57-1," ",IF(Y$5-$I$5+1&gt;'Primary Inputs'!$C$17,0,(SUM(OFFSET($I$21,0,Y$5-$I$5-$A57+1)))*$C57))</f>
        <v xml:space="preserve"> </v>
      </c>
      <c r="Z57" s="186" t="str">
        <f ca="1">IF(Z$5-$I$5&lt;$A57-1," ",IF(Z$5-$I$5+1&gt;'Primary Inputs'!$C$17,0,(SUM(OFFSET($I$21,0,Z$5-$I$5-$A57+1)))*$C57))</f>
        <v xml:space="preserve"> </v>
      </c>
      <c r="AA57" s="186" t="str">
        <f ca="1">IF(AA$5-$I$5&lt;$A57-1," ",IF(AA$5-$I$5+1&gt;'Primary Inputs'!$C$17,0,(SUM(OFFSET($I$21,0,AA$5-$I$5-$A57+1)))*$C57))</f>
        <v xml:space="preserve"> </v>
      </c>
      <c r="AB57" s="186" t="str">
        <f ca="1">IF(AB$5-$I$5&lt;$A57-1," ",IF(AB$5-$I$5+1&gt;'Primary Inputs'!$C$17,0,(SUM(OFFSET($I$21,0,AB$5-$I$5-$A57+1)))*$C57))</f>
        <v xml:space="preserve"> </v>
      </c>
      <c r="AC57" s="186" t="str">
        <f ca="1">IF(AC$5-$I$5&lt;$A57-1," ",IF(AC$5-$I$5+1&gt;'Primary Inputs'!$C$17,0,(SUM(OFFSET($I$21,0,AC$5-$I$5-$A57+1)))*$C57))</f>
        <v xml:space="preserve"> </v>
      </c>
      <c r="AD57" s="186" t="str">
        <f ca="1">IF(AD$5-$I$5&lt;$A57-1," ",IF(AD$5-$I$5+1&gt;'Primary Inputs'!$C$17,0,(SUM(OFFSET($I$21,0,AD$5-$I$5-$A57+1)))*$C57))</f>
        <v xml:space="preserve"> </v>
      </c>
      <c r="AE57" s="186" t="str">
        <f ca="1">IF(AE$5-$I$5&lt;$A57-1," ",IF(AE$5-$I$5+1&gt;'Primary Inputs'!$C$17,0,(SUM(OFFSET($I$21,0,AE$5-$I$5-$A57+1)))*$C57))</f>
        <v xml:space="preserve"> </v>
      </c>
      <c r="AF57" s="186" t="str">
        <f ca="1">IF(AF$5-$I$5&lt;$A57-1," ",IF(AF$5-$I$5+1&gt;'Primary Inputs'!$C$17,0,(SUM(OFFSET($I$21,0,AF$5-$I$5-$A57+1)))*$C57))</f>
        <v xml:space="preserve"> </v>
      </c>
      <c r="AG57" s="186" t="str">
        <f ca="1">IF(AG$5-$I$5&lt;$A57-1," ",IF(AG$5-$I$5+1&gt;'Primary Inputs'!$C$17,0,(SUM(OFFSET($I$21,0,AG$5-$I$5-$A57+1)))*$C57))</f>
        <v xml:space="preserve"> </v>
      </c>
      <c r="AH57" s="186" t="str">
        <f ca="1">IF(AH$5-$I$5&lt;$A57-1," ",IF(AH$5-$I$5+1&gt;'Primary Inputs'!$C$17,0,(SUM(OFFSET($I$21,0,AH$5-$I$5-$A57+1)))*$C57))</f>
        <v xml:space="preserve"> </v>
      </c>
      <c r="AI57" s="186" t="str">
        <f ca="1">IF(AI$5-$I$5&lt;$A57-1," ",IF(AI$5-$I$5+1&gt;'Primary Inputs'!$C$17,0,(SUM(OFFSET($I$21,0,AI$5-$I$5-$A57+1)))*$C57))</f>
        <v xml:space="preserve"> </v>
      </c>
      <c r="AJ57" s="186" t="str">
        <f ca="1">IF(AJ$5-$I$5&lt;$A57-1," ",IF(AJ$5-$I$5+1&gt;'Primary Inputs'!$C$17,0,(SUM(OFFSET($I$21,0,AJ$5-$I$5-$A57+1)))*$C57))</f>
        <v xml:space="preserve"> </v>
      </c>
      <c r="AK57" s="186" t="str">
        <f ca="1">IF(AK$5-$I$5&lt;$A57-1," ",IF(AK$5-$I$5+1&gt;'Primary Inputs'!$C$17,0,(SUM(OFFSET($I$21,0,AK$5-$I$5-$A57+1)))*$C57))</f>
        <v xml:space="preserve"> </v>
      </c>
      <c r="AL57" s="186" t="str">
        <f ca="1">IF(AL$5-$I$5&lt;$A57-1," ",IF(AL$5-$I$5+1&gt;'Primary Inputs'!$C$17,0,(SUM(OFFSET($I$21,0,AL$5-$I$5-$A57+1)))*$C57))</f>
        <v xml:space="preserve"> </v>
      </c>
      <c r="AM57" s="186" t="str">
        <f ca="1">IF(AM$5-$I$5&lt;$A57-1," ",IF(AM$5-$I$5+1&gt;'Primary Inputs'!$C$17,0,(SUM(OFFSET($I$21,0,AM$5-$I$5-$A57+1)))*$C57))</f>
        <v xml:space="preserve"> </v>
      </c>
      <c r="AN57" s="186">
        <f ca="1">IF(AN$5-$I$5&lt;$A57-1," ",IF(AN$5-$I$5+1&gt;'Primary Inputs'!$C$17,0,(SUM(OFFSET($I$21,0,AN$5-$I$5-$A57+1)))*$C57))</f>
        <v>0</v>
      </c>
      <c r="AO57" s="186">
        <f ca="1">IF(AO$5-$I$5&lt;$A57-1," ",IF(AO$5-$I$5+1&gt;'Primary Inputs'!$C$17,0,(SUM(OFFSET($I$21,0,AO$5-$I$5-$A57+1)))*$C57))</f>
        <v>0</v>
      </c>
      <c r="AP57" s="186">
        <f ca="1">IF(AP$5-$I$5&lt;$A57-1," ",IF(AP$5-$I$5+1&gt;'Primary Inputs'!$C$17,0,(SUM(OFFSET($I$21,0,AP$5-$I$5-$A57+1)))*$C57))</f>
        <v>0</v>
      </c>
      <c r="AQ57" s="186">
        <f ca="1">IF(AQ$5-$I$5&lt;$A57-1," ",IF(AQ$5-$I$5+1&gt;'Primary Inputs'!$C$17,0,(SUM(OFFSET($I$21,0,AQ$5-$I$5-$A57+1)))*$C57))</f>
        <v>0</v>
      </c>
      <c r="AR57" s="186">
        <f ca="1">IF(AR$5-$I$5&lt;$A57-1," ",IF(AR$5-$I$5+1&gt;'Primary Inputs'!$C$17,0,(SUM(OFFSET($I$21,0,AR$5-$I$5-$A57+1)))*$C57))</f>
        <v>0</v>
      </c>
      <c r="AS57" s="186">
        <f ca="1">IF(AS$5-$I$5&lt;$A57-1," ",IF(AS$5-$I$5+1&gt;'Primary Inputs'!$C$17,0,(SUM(OFFSET($I$21,0,AS$5-$I$5-$A57+1)))*$C57))</f>
        <v>0</v>
      </c>
      <c r="AT57" s="186">
        <f ca="1">IF(AT$5-$I$5&lt;$A57-1," ",IF(AT$5-$I$5+1&gt;'Primary Inputs'!$C$17,0,(SUM(OFFSET($I$21,0,AT$5-$I$5-$A57+1)))*$C57))</f>
        <v>0</v>
      </c>
      <c r="AU57" s="186">
        <f ca="1">IF(AU$5-$I$5&lt;$A57-1," ",IF(AU$5-$I$5+1&gt;'Primary Inputs'!$C$17,0,(SUM(OFFSET($I$21,0,AU$5-$I$5-$A57+1)))*$C57))</f>
        <v>0</v>
      </c>
      <c r="AV57" s="186">
        <f ca="1">IF(AV$5-$I$5&lt;$A57-1," ",IF(AV$5-$I$5+1&gt;'Primary Inputs'!$C$17,0,(SUM(OFFSET($I$21,0,AV$5-$I$5-$A57+1)))*$C57))</f>
        <v>0</v>
      </c>
      <c r="AW57" s="186">
        <f ca="1">IF(AW$5-$I$5&lt;$A57-1," ",IF(AW$5-$I$5+1&gt;'Primary Inputs'!$C$17,0,(SUM(OFFSET($I$21,0,AW$5-$I$5-$A57+1)))*$C57))</f>
        <v>0</v>
      </c>
      <c r="AX57" s="186">
        <f ca="1">IF(AX$5-$I$5&lt;$A57-1," ",IF(AX$5-$I$5+1&gt;'Primary Inputs'!$C$17,0,(SUM(OFFSET($I$21,0,AX$5-$I$5-$A57+1)))*$C57))</f>
        <v>0</v>
      </c>
      <c r="AY57" s="186">
        <f ca="1">IF(AY$5-$I$5&lt;$A57-1," ",IF(AY$5-$I$5+1&gt;'Primary Inputs'!$C$17,0,(SUM(OFFSET($I$21,0,AY$5-$I$5-$A57+1)))*$C57))</f>
        <v>0</v>
      </c>
      <c r="AZ57" s="186">
        <f ca="1">IF(AZ$5-$I$5&lt;$A57-1," ",IF(AZ$5-$I$5+1&gt;'Primary Inputs'!$C$17,0,(SUM(OFFSET($I$21,0,AZ$5-$I$5-$A57+1)))*$C57))</f>
        <v>0</v>
      </c>
      <c r="BA57" s="186">
        <f ca="1">IF(BA$5-$I$5&lt;$A57-1," ",IF(BA$5-$I$5+1&gt;'Primary Inputs'!$C$17,0,(SUM(OFFSET($I$21,0,BA$5-$I$5-$A57+1)))*$C57))</f>
        <v>0</v>
      </c>
      <c r="BB57" s="186">
        <f ca="1">IF(BB$5-$I$5&lt;$A57-1," ",IF(BB$5-$I$5+1&gt;'Primary Inputs'!$C$17,0,(SUM(OFFSET($I$21,0,BB$5-$I$5-$A57+1)))*$C57))</f>
        <v>0</v>
      </c>
      <c r="BC57" s="186">
        <f ca="1">IF(BC$5-$I$5&lt;$A57-1," ",IF(BC$5-$I$5+1&gt;'Primary Inputs'!$C$17,0,(SUM(OFFSET($I$21,0,BC$5-$I$5-$A57+1)))*$C57))</f>
        <v>0</v>
      </c>
      <c r="BD57" s="186">
        <f ca="1">IF(BD$5-$I$5&lt;$A57-1," ",IF(BD$5-$I$5+1&gt;'Primary Inputs'!$C$17,0,(SUM(OFFSET($I$21,0,BD$5-$I$5-$A57+1)))*$C57))</f>
        <v>0</v>
      </c>
      <c r="BE57" s="186">
        <f ca="1">IF(BE$5-$I$5&lt;$A57-1," ",IF(BE$5-$I$5+1&gt;'Primary Inputs'!$C$17,0,(SUM(OFFSET($I$21,0,BE$5-$I$5-$A57+1)))*$C57))</f>
        <v>0</v>
      </c>
      <c r="BF57" s="186">
        <f ca="1">IF(BF$5-$I$5&lt;$A57-1," ",IF(BF$5-$I$5+1&gt;'Primary Inputs'!$C$17,0,(SUM(OFFSET($I$21,0,BF$5-$I$5-$A57+1)))*$C57))</f>
        <v>0</v>
      </c>
      <c r="BG57" s="134"/>
      <c r="BH57" s="134"/>
      <c r="BI57" s="134"/>
      <c r="BJ57" s="134"/>
      <c r="BK57" s="134"/>
      <c r="BL57" s="134"/>
      <c r="BM57" s="134"/>
      <c r="BN57" s="134"/>
      <c r="BO57" s="134"/>
      <c r="BP57" s="134"/>
      <c r="BQ57" s="134"/>
      <c r="BR57" s="134"/>
      <c r="BS57" s="134"/>
      <c r="BT57" s="134"/>
      <c r="BU57" s="134"/>
      <c r="BV57" s="134"/>
      <c r="BW57" s="134"/>
      <c r="BX57" s="134"/>
      <c r="BY57" s="134"/>
      <c r="BZ57" s="134"/>
      <c r="CA57" s="134"/>
      <c r="CB57" s="134"/>
      <c r="CC57" s="134"/>
      <c r="CD57" s="134"/>
      <c r="CE57" s="134"/>
      <c r="CF57" s="134"/>
      <c r="CG57" s="134"/>
      <c r="CH57" s="134"/>
      <c r="CI57" s="134"/>
      <c r="CJ57" s="134"/>
      <c r="CK57" s="134"/>
      <c r="CL57" s="134"/>
      <c r="CM57" s="134"/>
      <c r="CN57" s="134"/>
      <c r="CO57" s="134"/>
      <c r="CP57" s="134"/>
      <c r="CQ57" s="134"/>
      <c r="CR57" s="134"/>
      <c r="CS57" s="134"/>
      <c r="CT57" s="134"/>
      <c r="CU57" s="134"/>
      <c r="CV57" s="134"/>
      <c r="CW57" s="134"/>
      <c r="CX57" s="134"/>
      <c r="CY57" s="134"/>
      <c r="CZ57" s="134"/>
    </row>
    <row r="58" spans="1:104">
      <c r="A58" s="134">
        <v>33</v>
      </c>
      <c r="B58" s="134" t="s">
        <v>205</v>
      </c>
      <c r="C58" s="134">
        <f ca="1">OFFSET('Primary Inputs'!$E$12,0,$A58-1)</f>
        <v>0</v>
      </c>
      <c r="I58" s="186" t="str">
        <f ca="1">IF(I$5-$I$5&lt;$A58-1," ",IF(I$5-$I$5+1&gt;'Primary Inputs'!$C$17,0,(SUM(OFFSET($I$21,0,I$5-$I$5-$A58+1)))*$C58))</f>
        <v xml:space="preserve"> </v>
      </c>
      <c r="J58" s="186" t="str">
        <f ca="1">IF(J$5-$I$5&lt;$A58-1," ",IF(J$5-$I$5+1&gt;'Primary Inputs'!$C$17,0,(SUM(OFFSET($I$21,0,J$5-$I$5-$A58+1)))*$C58))</f>
        <v xml:space="preserve"> </v>
      </c>
      <c r="K58" s="186" t="str">
        <f ca="1">IF(K$5-$I$5&lt;$A58-1," ",IF(K$5-$I$5+1&gt;'Primary Inputs'!$C$17,0,(SUM(OFFSET($I$21,0,K$5-$I$5-$A58+1)))*$C58))</f>
        <v xml:space="preserve"> </v>
      </c>
      <c r="L58" s="186" t="str">
        <f ca="1">IF(L$5-$I$5&lt;$A58-1," ",IF(L$5-$I$5+1&gt;'Primary Inputs'!$C$17,0,(SUM(OFFSET($I$21,0,L$5-$I$5-$A58+1)))*$C58))</f>
        <v xml:space="preserve"> </v>
      </c>
      <c r="M58" s="186" t="str">
        <f ca="1">IF(M$5-$I$5&lt;$A58-1," ",IF(M$5-$I$5+1&gt;'Primary Inputs'!$C$17,0,(SUM(OFFSET($I$21,0,M$5-$I$5-$A58+1)))*$C58))</f>
        <v xml:space="preserve"> </v>
      </c>
      <c r="N58" s="186" t="str">
        <f ca="1">IF(N$5-$I$5&lt;$A58-1," ",IF(N$5-$I$5+1&gt;'Primary Inputs'!$C$17,0,(SUM(OFFSET($I$21,0,N$5-$I$5-$A58+1)))*$C58))</f>
        <v xml:space="preserve"> </v>
      </c>
      <c r="O58" s="186" t="str">
        <f ca="1">IF(O$5-$I$5&lt;$A58-1," ",IF(O$5-$I$5+1&gt;'Primary Inputs'!$C$17,0,(SUM(OFFSET($I$21,0,O$5-$I$5-$A58+1)))*$C58))</f>
        <v xml:space="preserve"> </v>
      </c>
      <c r="P58" s="186" t="str">
        <f ca="1">IF(P$5-$I$5&lt;$A58-1," ",IF(P$5-$I$5+1&gt;'Primary Inputs'!$C$17,0,(SUM(OFFSET($I$21,0,P$5-$I$5-$A58+1)))*$C58))</f>
        <v xml:space="preserve"> </v>
      </c>
      <c r="Q58" s="186" t="str">
        <f ca="1">IF(Q$5-$I$5&lt;$A58-1," ",IF(Q$5-$I$5+1&gt;'Primary Inputs'!$C$17,0,(SUM(OFFSET($I$21,0,Q$5-$I$5-$A58+1)))*$C58))</f>
        <v xml:space="preserve"> </v>
      </c>
      <c r="R58" s="186" t="str">
        <f ca="1">IF(R$5-$I$5&lt;$A58-1," ",IF(R$5-$I$5+1&gt;'Primary Inputs'!$C$17,0,(SUM(OFFSET($I$21,0,R$5-$I$5-$A58+1)))*$C58))</f>
        <v xml:space="preserve"> </v>
      </c>
      <c r="S58" s="186" t="str">
        <f ca="1">IF(S$5-$I$5&lt;$A58-1," ",IF(S$5-$I$5+1&gt;'Primary Inputs'!$C$17,0,(SUM(OFFSET($I$21,0,S$5-$I$5-$A58+1)))*$C58))</f>
        <v xml:space="preserve"> </v>
      </c>
      <c r="T58" s="186" t="str">
        <f ca="1">IF(T$5-$I$5&lt;$A58-1," ",IF(T$5-$I$5+1&gt;'Primary Inputs'!$C$17,0,(SUM(OFFSET($I$21,0,T$5-$I$5-$A58+1)))*$C58))</f>
        <v xml:space="preserve"> </v>
      </c>
      <c r="U58" s="186" t="str">
        <f ca="1">IF(U$5-$I$5&lt;$A58-1," ",IF(U$5-$I$5+1&gt;'Primary Inputs'!$C$17,0,(SUM(OFFSET($I$21,0,U$5-$I$5-$A58+1)))*$C58))</f>
        <v xml:space="preserve"> </v>
      </c>
      <c r="V58" s="186" t="str">
        <f ca="1">IF(V$5-$I$5&lt;$A58-1," ",IF(V$5-$I$5+1&gt;'Primary Inputs'!$C$17,0,(SUM(OFFSET($I$21,0,V$5-$I$5-$A58+1)))*$C58))</f>
        <v xml:space="preserve"> </v>
      </c>
      <c r="W58" s="186" t="str">
        <f ca="1">IF(W$5-$I$5&lt;$A58-1," ",IF(W$5-$I$5+1&gt;'Primary Inputs'!$C$17,0,(SUM(OFFSET($I$21,0,W$5-$I$5-$A58+1)))*$C58))</f>
        <v xml:space="preserve"> </v>
      </c>
      <c r="X58" s="186" t="str">
        <f ca="1">IF(X$5-$I$5&lt;$A58-1," ",IF(X$5-$I$5+1&gt;'Primary Inputs'!$C$17,0,(SUM(OFFSET($I$21,0,X$5-$I$5-$A58+1)))*$C58))</f>
        <v xml:space="preserve"> </v>
      </c>
      <c r="Y58" s="186" t="str">
        <f ca="1">IF(Y$5-$I$5&lt;$A58-1," ",IF(Y$5-$I$5+1&gt;'Primary Inputs'!$C$17,0,(SUM(OFFSET($I$21,0,Y$5-$I$5-$A58+1)))*$C58))</f>
        <v xml:space="preserve"> </v>
      </c>
      <c r="Z58" s="186" t="str">
        <f ca="1">IF(Z$5-$I$5&lt;$A58-1," ",IF(Z$5-$I$5+1&gt;'Primary Inputs'!$C$17,0,(SUM(OFFSET($I$21,0,Z$5-$I$5-$A58+1)))*$C58))</f>
        <v xml:space="preserve"> </v>
      </c>
      <c r="AA58" s="186" t="str">
        <f ca="1">IF(AA$5-$I$5&lt;$A58-1," ",IF(AA$5-$I$5+1&gt;'Primary Inputs'!$C$17,0,(SUM(OFFSET($I$21,0,AA$5-$I$5-$A58+1)))*$C58))</f>
        <v xml:space="preserve"> </v>
      </c>
      <c r="AB58" s="186" t="str">
        <f ca="1">IF(AB$5-$I$5&lt;$A58-1," ",IF(AB$5-$I$5+1&gt;'Primary Inputs'!$C$17,0,(SUM(OFFSET($I$21,0,AB$5-$I$5-$A58+1)))*$C58))</f>
        <v xml:space="preserve"> </v>
      </c>
      <c r="AC58" s="186" t="str">
        <f ca="1">IF(AC$5-$I$5&lt;$A58-1," ",IF(AC$5-$I$5+1&gt;'Primary Inputs'!$C$17,0,(SUM(OFFSET($I$21,0,AC$5-$I$5-$A58+1)))*$C58))</f>
        <v xml:space="preserve"> </v>
      </c>
      <c r="AD58" s="186" t="str">
        <f ca="1">IF(AD$5-$I$5&lt;$A58-1," ",IF(AD$5-$I$5+1&gt;'Primary Inputs'!$C$17,0,(SUM(OFFSET($I$21,0,AD$5-$I$5-$A58+1)))*$C58))</f>
        <v xml:space="preserve"> </v>
      </c>
      <c r="AE58" s="186" t="str">
        <f ca="1">IF(AE$5-$I$5&lt;$A58-1," ",IF(AE$5-$I$5+1&gt;'Primary Inputs'!$C$17,0,(SUM(OFFSET($I$21,0,AE$5-$I$5-$A58+1)))*$C58))</f>
        <v xml:space="preserve"> </v>
      </c>
      <c r="AF58" s="186" t="str">
        <f ca="1">IF(AF$5-$I$5&lt;$A58-1," ",IF(AF$5-$I$5+1&gt;'Primary Inputs'!$C$17,0,(SUM(OFFSET($I$21,0,AF$5-$I$5-$A58+1)))*$C58))</f>
        <v xml:space="preserve"> </v>
      </c>
      <c r="AG58" s="186" t="str">
        <f ca="1">IF(AG$5-$I$5&lt;$A58-1," ",IF(AG$5-$I$5+1&gt;'Primary Inputs'!$C$17,0,(SUM(OFFSET($I$21,0,AG$5-$I$5-$A58+1)))*$C58))</f>
        <v xml:space="preserve"> </v>
      </c>
      <c r="AH58" s="186" t="str">
        <f ca="1">IF(AH$5-$I$5&lt;$A58-1," ",IF(AH$5-$I$5+1&gt;'Primary Inputs'!$C$17,0,(SUM(OFFSET($I$21,0,AH$5-$I$5-$A58+1)))*$C58))</f>
        <v xml:space="preserve"> </v>
      </c>
      <c r="AI58" s="186" t="str">
        <f ca="1">IF(AI$5-$I$5&lt;$A58-1," ",IF(AI$5-$I$5+1&gt;'Primary Inputs'!$C$17,0,(SUM(OFFSET($I$21,0,AI$5-$I$5-$A58+1)))*$C58))</f>
        <v xml:space="preserve"> </v>
      </c>
      <c r="AJ58" s="186" t="str">
        <f ca="1">IF(AJ$5-$I$5&lt;$A58-1," ",IF(AJ$5-$I$5+1&gt;'Primary Inputs'!$C$17,0,(SUM(OFFSET($I$21,0,AJ$5-$I$5-$A58+1)))*$C58))</f>
        <v xml:space="preserve"> </v>
      </c>
      <c r="AK58" s="186" t="str">
        <f ca="1">IF(AK$5-$I$5&lt;$A58-1," ",IF(AK$5-$I$5+1&gt;'Primary Inputs'!$C$17,0,(SUM(OFFSET($I$21,0,AK$5-$I$5-$A58+1)))*$C58))</f>
        <v xml:space="preserve"> </v>
      </c>
      <c r="AL58" s="186" t="str">
        <f ca="1">IF(AL$5-$I$5&lt;$A58-1," ",IF(AL$5-$I$5+1&gt;'Primary Inputs'!$C$17,0,(SUM(OFFSET($I$21,0,AL$5-$I$5-$A58+1)))*$C58))</f>
        <v xml:space="preserve"> </v>
      </c>
      <c r="AM58" s="186" t="str">
        <f ca="1">IF(AM$5-$I$5&lt;$A58-1," ",IF(AM$5-$I$5+1&gt;'Primary Inputs'!$C$17,0,(SUM(OFFSET($I$21,0,AM$5-$I$5-$A58+1)))*$C58))</f>
        <v xml:space="preserve"> </v>
      </c>
      <c r="AN58" s="186" t="str">
        <f ca="1">IF(AN$5-$I$5&lt;$A58-1," ",IF(AN$5-$I$5+1&gt;'Primary Inputs'!$C$17,0,(SUM(OFFSET($I$21,0,AN$5-$I$5-$A58+1)))*$C58))</f>
        <v xml:space="preserve"> </v>
      </c>
      <c r="AO58" s="186">
        <f ca="1">IF(AO$5-$I$5&lt;$A58-1," ",IF(AO$5-$I$5+1&gt;'Primary Inputs'!$C$17,0,(SUM(OFFSET($I$21,0,AO$5-$I$5-$A58+1)))*$C58))</f>
        <v>0</v>
      </c>
      <c r="AP58" s="186">
        <f ca="1">IF(AP$5-$I$5&lt;$A58-1," ",IF(AP$5-$I$5+1&gt;'Primary Inputs'!$C$17,0,(SUM(OFFSET($I$21,0,AP$5-$I$5-$A58+1)))*$C58))</f>
        <v>0</v>
      </c>
      <c r="AQ58" s="186">
        <f ca="1">IF(AQ$5-$I$5&lt;$A58-1," ",IF(AQ$5-$I$5+1&gt;'Primary Inputs'!$C$17,0,(SUM(OFFSET($I$21,0,AQ$5-$I$5-$A58+1)))*$C58))</f>
        <v>0</v>
      </c>
      <c r="AR58" s="186">
        <f ca="1">IF(AR$5-$I$5&lt;$A58-1," ",IF(AR$5-$I$5+1&gt;'Primary Inputs'!$C$17,0,(SUM(OFFSET($I$21,0,AR$5-$I$5-$A58+1)))*$C58))</f>
        <v>0</v>
      </c>
      <c r="AS58" s="186">
        <f ca="1">IF(AS$5-$I$5&lt;$A58-1," ",IF(AS$5-$I$5+1&gt;'Primary Inputs'!$C$17,0,(SUM(OFFSET($I$21,0,AS$5-$I$5-$A58+1)))*$C58))</f>
        <v>0</v>
      </c>
      <c r="AT58" s="186">
        <f ca="1">IF(AT$5-$I$5&lt;$A58-1," ",IF(AT$5-$I$5+1&gt;'Primary Inputs'!$C$17,0,(SUM(OFFSET($I$21,0,AT$5-$I$5-$A58+1)))*$C58))</f>
        <v>0</v>
      </c>
      <c r="AU58" s="186">
        <f ca="1">IF(AU$5-$I$5&lt;$A58-1," ",IF(AU$5-$I$5+1&gt;'Primary Inputs'!$C$17,0,(SUM(OFFSET($I$21,0,AU$5-$I$5-$A58+1)))*$C58))</f>
        <v>0</v>
      </c>
      <c r="AV58" s="186">
        <f ca="1">IF(AV$5-$I$5&lt;$A58-1," ",IF(AV$5-$I$5+1&gt;'Primary Inputs'!$C$17,0,(SUM(OFFSET($I$21,0,AV$5-$I$5-$A58+1)))*$C58))</f>
        <v>0</v>
      </c>
      <c r="AW58" s="186">
        <f ca="1">IF(AW$5-$I$5&lt;$A58-1," ",IF(AW$5-$I$5+1&gt;'Primary Inputs'!$C$17,0,(SUM(OFFSET($I$21,0,AW$5-$I$5-$A58+1)))*$C58))</f>
        <v>0</v>
      </c>
      <c r="AX58" s="186">
        <f ca="1">IF(AX$5-$I$5&lt;$A58-1," ",IF(AX$5-$I$5+1&gt;'Primary Inputs'!$C$17,0,(SUM(OFFSET($I$21,0,AX$5-$I$5-$A58+1)))*$C58))</f>
        <v>0</v>
      </c>
      <c r="AY58" s="186">
        <f ca="1">IF(AY$5-$I$5&lt;$A58-1," ",IF(AY$5-$I$5+1&gt;'Primary Inputs'!$C$17,0,(SUM(OFFSET($I$21,0,AY$5-$I$5-$A58+1)))*$C58))</f>
        <v>0</v>
      </c>
      <c r="AZ58" s="186">
        <f ca="1">IF(AZ$5-$I$5&lt;$A58-1," ",IF(AZ$5-$I$5+1&gt;'Primary Inputs'!$C$17,0,(SUM(OFFSET($I$21,0,AZ$5-$I$5-$A58+1)))*$C58))</f>
        <v>0</v>
      </c>
      <c r="BA58" s="186">
        <f ca="1">IF(BA$5-$I$5&lt;$A58-1," ",IF(BA$5-$I$5+1&gt;'Primary Inputs'!$C$17,0,(SUM(OFFSET($I$21,0,BA$5-$I$5-$A58+1)))*$C58))</f>
        <v>0</v>
      </c>
      <c r="BB58" s="186">
        <f ca="1">IF(BB$5-$I$5&lt;$A58-1," ",IF(BB$5-$I$5+1&gt;'Primary Inputs'!$C$17,0,(SUM(OFFSET($I$21,0,BB$5-$I$5-$A58+1)))*$C58))</f>
        <v>0</v>
      </c>
      <c r="BC58" s="186">
        <f ca="1">IF(BC$5-$I$5&lt;$A58-1," ",IF(BC$5-$I$5+1&gt;'Primary Inputs'!$C$17,0,(SUM(OFFSET($I$21,0,BC$5-$I$5-$A58+1)))*$C58))</f>
        <v>0</v>
      </c>
      <c r="BD58" s="186">
        <f ca="1">IF(BD$5-$I$5&lt;$A58-1," ",IF(BD$5-$I$5+1&gt;'Primary Inputs'!$C$17,0,(SUM(OFFSET($I$21,0,BD$5-$I$5-$A58+1)))*$C58))</f>
        <v>0</v>
      </c>
      <c r="BE58" s="186">
        <f ca="1">IF(BE$5-$I$5&lt;$A58-1," ",IF(BE$5-$I$5+1&gt;'Primary Inputs'!$C$17,0,(SUM(OFFSET($I$21,0,BE$5-$I$5-$A58+1)))*$C58))</f>
        <v>0</v>
      </c>
      <c r="BF58" s="186">
        <f ca="1">IF(BF$5-$I$5&lt;$A58-1," ",IF(BF$5-$I$5+1&gt;'Primary Inputs'!$C$17,0,(SUM(OFFSET($I$21,0,BF$5-$I$5-$A58+1)))*$C58))</f>
        <v>0</v>
      </c>
      <c r="BG58" s="134"/>
      <c r="BH58" s="134"/>
      <c r="BI58" s="134"/>
      <c r="BJ58" s="134"/>
      <c r="BK58" s="134"/>
      <c r="BL58" s="134"/>
      <c r="BM58" s="134"/>
      <c r="BN58" s="134"/>
      <c r="BO58" s="134"/>
      <c r="BP58" s="134"/>
      <c r="BQ58" s="134"/>
      <c r="BR58" s="134"/>
      <c r="BS58" s="134"/>
      <c r="BT58" s="134"/>
      <c r="BU58" s="134"/>
      <c r="BV58" s="134"/>
      <c r="BW58" s="134"/>
      <c r="BX58" s="134"/>
      <c r="BY58" s="134"/>
      <c r="BZ58" s="134"/>
      <c r="CA58" s="134"/>
      <c r="CB58" s="134"/>
      <c r="CC58" s="134"/>
      <c r="CD58" s="134"/>
      <c r="CE58" s="134"/>
      <c r="CF58" s="134"/>
      <c r="CG58" s="134"/>
      <c r="CH58" s="134"/>
      <c r="CI58" s="134"/>
      <c r="CJ58" s="134"/>
      <c r="CK58" s="134"/>
      <c r="CL58" s="134"/>
      <c r="CM58" s="134"/>
      <c r="CN58" s="134"/>
      <c r="CO58" s="134"/>
      <c r="CP58" s="134"/>
      <c r="CQ58" s="134"/>
      <c r="CR58" s="134"/>
      <c r="CS58" s="134"/>
      <c r="CT58" s="134"/>
      <c r="CU58" s="134"/>
      <c r="CV58" s="134"/>
      <c r="CW58" s="134"/>
      <c r="CX58" s="134"/>
      <c r="CY58" s="134"/>
      <c r="CZ58" s="134"/>
    </row>
    <row r="59" spans="1:104">
      <c r="A59" s="134">
        <v>34</v>
      </c>
      <c r="B59" s="134" t="s">
        <v>206</v>
      </c>
      <c r="C59" s="134">
        <f ca="1">OFFSET('Primary Inputs'!$E$12,0,$A59-1)</f>
        <v>0</v>
      </c>
      <c r="I59" s="186" t="str">
        <f ca="1">IF(I$5-$I$5&lt;$A59-1," ",IF(I$5-$I$5+1&gt;'Primary Inputs'!$C$17,0,(SUM(OFFSET($I$21,0,I$5-$I$5-$A59+1)))*$C59))</f>
        <v xml:space="preserve"> </v>
      </c>
      <c r="J59" s="186" t="str">
        <f ca="1">IF(J$5-$I$5&lt;$A59-1," ",IF(J$5-$I$5+1&gt;'Primary Inputs'!$C$17,0,(SUM(OFFSET($I$21,0,J$5-$I$5-$A59+1)))*$C59))</f>
        <v xml:space="preserve"> </v>
      </c>
      <c r="K59" s="186" t="str">
        <f ca="1">IF(K$5-$I$5&lt;$A59-1," ",IF(K$5-$I$5+1&gt;'Primary Inputs'!$C$17,0,(SUM(OFFSET($I$21,0,K$5-$I$5-$A59+1)))*$C59))</f>
        <v xml:space="preserve"> </v>
      </c>
      <c r="L59" s="186" t="str">
        <f ca="1">IF(L$5-$I$5&lt;$A59-1," ",IF(L$5-$I$5+1&gt;'Primary Inputs'!$C$17,0,(SUM(OFFSET($I$21,0,L$5-$I$5-$A59+1)))*$C59))</f>
        <v xml:space="preserve"> </v>
      </c>
      <c r="M59" s="186" t="str">
        <f ca="1">IF(M$5-$I$5&lt;$A59-1," ",IF(M$5-$I$5+1&gt;'Primary Inputs'!$C$17,0,(SUM(OFFSET($I$21,0,M$5-$I$5-$A59+1)))*$C59))</f>
        <v xml:space="preserve"> </v>
      </c>
      <c r="N59" s="186" t="str">
        <f ca="1">IF(N$5-$I$5&lt;$A59-1," ",IF(N$5-$I$5+1&gt;'Primary Inputs'!$C$17,0,(SUM(OFFSET($I$21,0,N$5-$I$5-$A59+1)))*$C59))</f>
        <v xml:space="preserve"> </v>
      </c>
      <c r="O59" s="186" t="str">
        <f ca="1">IF(O$5-$I$5&lt;$A59-1," ",IF(O$5-$I$5+1&gt;'Primary Inputs'!$C$17,0,(SUM(OFFSET($I$21,0,O$5-$I$5-$A59+1)))*$C59))</f>
        <v xml:space="preserve"> </v>
      </c>
      <c r="P59" s="186" t="str">
        <f ca="1">IF(P$5-$I$5&lt;$A59-1," ",IF(P$5-$I$5+1&gt;'Primary Inputs'!$C$17,0,(SUM(OFFSET($I$21,0,P$5-$I$5-$A59+1)))*$C59))</f>
        <v xml:space="preserve"> </v>
      </c>
      <c r="Q59" s="186" t="str">
        <f ca="1">IF(Q$5-$I$5&lt;$A59-1," ",IF(Q$5-$I$5+1&gt;'Primary Inputs'!$C$17,0,(SUM(OFFSET($I$21,0,Q$5-$I$5-$A59+1)))*$C59))</f>
        <v xml:space="preserve"> </v>
      </c>
      <c r="R59" s="186" t="str">
        <f ca="1">IF(R$5-$I$5&lt;$A59-1," ",IF(R$5-$I$5+1&gt;'Primary Inputs'!$C$17,0,(SUM(OFFSET($I$21,0,R$5-$I$5-$A59+1)))*$C59))</f>
        <v xml:space="preserve"> </v>
      </c>
      <c r="S59" s="186" t="str">
        <f ca="1">IF(S$5-$I$5&lt;$A59-1," ",IF(S$5-$I$5+1&gt;'Primary Inputs'!$C$17,0,(SUM(OFFSET($I$21,0,S$5-$I$5-$A59+1)))*$C59))</f>
        <v xml:space="preserve"> </v>
      </c>
      <c r="T59" s="186" t="str">
        <f ca="1">IF(T$5-$I$5&lt;$A59-1," ",IF(T$5-$I$5+1&gt;'Primary Inputs'!$C$17,0,(SUM(OFFSET($I$21,0,T$5-$I$5-$A59+1)))*$C59))</f>
        <v xml:space="preserve"> </v>
      </c>
      <c r="U59" s="186" t="str">
        <f ca="1">IF(U$5-$I$5&lt;$A59-1," ",IF(U$5-$I$5+1&gt;'Primary Inputs'!$C$17,0,(SUM(OFFSET($I$21,0,U$5-$I$5-$A59+1)))*$C59))</f>
        <v xml:space="preserve"> </v>
      </c>
      <c r="V59" s="186" t="str">
        <f ca="1">IF(V$5-$I$5&lt;$A59-1," ",IF(V$5-$I$5+1&gt;'Primary Inputs'!$C$17,0,(SUM(OFFSET($I$21,0,V$5-$I$5-$A59+1)))*$C59))</f>
        <v xml:space="preserve"> </v>
      </c>
      <c r="W59" s="186" t="str">
        <f ca="1">IF(W$5-$I$5&lt;$A59-1," ",IF(W$5-$I$5+1&gt;'Primary Inputs'!$C$17,0,(SUM(OFFSET($I$21,0,W$5-$I$5-$A59+1)))*$C59))</f>
        <v xml:space="preserve"> </v>
      </c>
      <c r="X59" s="186" t="str">
        <f ca="1">IF(X$5-$I$5&lt;$A59-1," ",IF(X$5-$I$5+1&gt;'Primary Inputs'!$C$17,0,(SUM(OFFSET($I$21,0,X$5-$I$5-$A59+1)))*$C59))</f>
        <v xml:space="preserve"> </v>
      </c>
      <c r="Y59" s="186" t="str">
        <f ca="1">IF(Y$5-$I$5&lt;$A59-1," ",IF(Y$5-$I$5+1&gt;'Primary Inputs'!$C$17,0,(SUM(OFFSET($I$21,0,Y$5-$I$5-$A59+1)))*$C59))</f>
        <v xml:space="preserve"> </v>
      </c>
      <c r="Z59" s="186" t="str">
        <f ca="1">IF(Z$5-$I$5&lt;$A59-1," ",IF(Z$5-$I$5+1&gt;'Primary Inputs'!$C$17,0,(SUM(OFFSET($I$21,0,Z$5-$I$5-$A59+1)))*$C59))</f>
        <v xml:space="preserve"> </v>
      </c>
      <c r="AA59" s="186" t="str">
        <f ca="1">IF(AA$5-$I$5&lt;$A59-1," ",IF(AA$5-$I$5+1&gt;'Primary Inputs'!$C$17,0,(SUM(OFFSET($I$21,0,AA$5-$I$5-$A59+1)))*$C59))</f>
        <v xml:space="preserve"> </v>
      </c>
      <c r="AB59" s="186" t="str">
        <f ca="1">IF(AB$5-$I$5&lt;$A59-1," ",IF(AB$5-$I$5+1&gt;'Primary Inputs'!$C$17,0,(SUM(OFFSET($I$21,0,AB$5-$I$5-$A59+1)))*$C59))</f>
        <v xml:space="preserve"> </v>
      </c>
      <c r="AC59" s="186" t="str">
        <f ca="1">IF(AC$5-$I$5&lt;$A59-1," ",IF(AC$5-$I$5+1&gt;'Primary Inputs'!$C$17,0,(SUM(OFFSET($I$21,0,AC$5-$I$5-$A59+1)))*$C59))</f>
        <v xml:space="preserve"> </v>
      </c>
      <c r="AD59" s="186" t="str">
        <f ca="1">IF(AD$5-$I$5&lt;$A59-1," ",IF(AD$5-$I$5+1&gt;'Primary Inputs'!$C$17,0,(SUM(OFFSET($I$21,0,AD$5-$I$5-$A59+1)))*$C59))</f>
        <v xml:space="preserve"> </v>
      </c>
      <c r="AE59" s="186" t="str">
        <f ca="1">IF(AE$5-$I$5&lt;$A59-1," ",IF(AE$5-$I$5+1&gt;'Primary Inputs'!$C$17,0,(SUM(OFFSET($I$21,0,AE$5-$I$5-$A59+1)))*$C59))</f>
        <v xml:space="preserve"> </v>
      </c>
      <c r="AF59" s="186" t="str">
        <f ca="1">IF(AF$5-$I$5&lt;$A59-1," ",IF(AF$5-$I$5+1&gt;'Primary Inputs'!$C$17,0,(SUM(OFFSET($I$21,0,AF$5-$I$5-$A59+1)))*$C59))</f>
        <v xml:space="preserve"> </v>
      </c>
      <c r="AG59" s="186" t="str">
        <f ca="1">IF(AG$5-$I$5&lt;$A59-1," ",IF(AG$5-$I$5+1&gt;'Primary Inputs'!$C$17,0,(SUM(OFFSET($I$21,0,AG$5-$I$5-$A59+1)))*$C59))</f>
        <v xml:space="preserve"> </v>
      </c>
      <c r="AH59" s="186" t="str">
        <f ca="1">IF(AH$5-$I$5&lt;$A59-1," ",IF(AH$5-$I$5+1&gt;'Primary Inputs'!$C$17,0,(SUM(OFFSET($I$21,0,AH$5-$I$5-$A59+1)))*$C59))</f>
        <v xml:space="preserve"> </v>
      </c>
      <c r="AI59" s="186" t="str">
        <f ca="1">IF(AI$5-$I$5&lt;$A59-1," ",IF(AI$5-$I$5+1&gt;'Primary Inputs'!$C$17,0,(SUM(OFFSET($I$21,0,AI$5-$I$5-$A59+1)))*$C59))</f>
        <v xml:space="preserve"> </v>
      </c>
      <c r="AJ59" s="186" t="str">
        <f ca="1">IF(AJ$5-$I$5&lt;$A59-1," ",IF(AJ$5-$I$5+1&gt;'Primary Inputs'!$C$17,0,(SUM(OFFSET($I$21,0,AJ$5-$I$5-$A59+1)))*$C59))</f>
        <v xml:space="preserve"> </v>
      </c>
      <c r="AK59" s="186" t="str">
        <f ca="1">IF(AK$5-$I$5&lt;$A59-1," ",IF(AK$5-$I$5+1&gt;'Primary Inputs'!$C$17,0,(SUM(OFFSET($I$21,0,AK$5-$I$5-$A59+1)))*$C59))</f>
        <v xml:space="preserve"> </v>
      </c>
      <c r="AL59" s="186" t="str">
        <f ca="1">IF(AL$5-$I$5&lt;$A59-1," ",IF(AL$5-$I$5+1&gt;'Primary Inputs'!$C$17,0,(SUM(OFFSET($I$21,0,AL$5-$I$5-$A59+1)))*$C59))</f>
        <v xml:space="preserve"> </v>
      </c>
      <c r="AM59" s="186" t="str">
        <f ca="1">IF(AM$5-$I$5&lt;$A59-1," ",IF(AM$5-$I$5+1&gt;'Primary Inputs'!$C$17,0,(SUM(OFFSET($I$21,0,AM$5-$I$5-$A59+1)))*$C59))</f>
        <v xml:space="preserve"> </v>
      </c>
      <c r="AN59" s="186" t="str">
        <f ca="1">IF(AN$5-$I$5&lt;$A59-1," ",IF(AN$5-$I$5+1&gt;'Primary Inputs'!$C$17,0,(SUM(OFFSET($I$21,0,AN$5-$I$5-$A59+1)))*$C59))</f>
        <v xml:space="preserve"> </v>
      </c>
      <c r="AO59" s="186" t="str">
        <f ca="1">IF(AO$5-$I$5&lt;$A59-1," ",IF(AO$5-$I$5+1&gt;'Primary Inputs'!$C$17,0,(SUM(OFFSET($I$21,0,AO$5-$I$5-$A59+1)))*$C59))</f>
        <v xml:space="preserve"> </v>
      </c>
      <c r="AP59" s="186">
        <f ca="1">IF(AP$5-$I$5&lt;$A59-1," ",IF(AP$5-$I$5+1&gt;'Primary Inputs'!$C$17,0,(SUM(OFFSET($I$21,0,AP$5-$I$5-$A59+1)))*$C59))</f>
        <v>0</v>
      </c>
      <c r="AQ59" s="186">
        <f ca="1">IF(AQ$5-$I$5&lt;$A59-1," ",IF(AQ$5-$I$5+1&gt;'Primary Inputs'!$C$17,0,(SUM(OFFSET($I$21,0,AQ$5-$I$5-$A59+1)))*$C59))</f>
        <v>0</v>
      </c>
      <c r="AR59" s="186">
        <f ca="1">IF(AR$5-$I$5&lt;$A59-1," ",IF(AR$5-$I$5+1&gt;'Primary Inputs'!$C$17,0,(SUM(OFFSET($I$21,0,AR$5-$I$5-$A59+1)))*$C59))</f>
        <v>0</v>
      </c>
      <c r="AS59" s="186">
        <f ca="1">IF(AS$5-$I$5&lt;$A59-1," ",IF(AS$5-$I$5+1&gt;'Primary Inputs'!$C$17,0,(SUM(OFFSET($I$21,0,AS$5-$I$5-$A59+1)))*$C59))</f>
        <v>0</v>
      </c>
      <c r="AT59" s="186">
        <f ca="1">IF(AT$5-$I$5&lt;$A59-1," ",IF(AT$5-$I$5+1&gt;'Primary Inputs'!$C$17,0,(SUM(OFFSET($I$21,0,AT$5-$I$5-$A59+1)))*$C59))</f>
        <v>0</v>
      </c>
      <c r="AU59" s="186">
        <f ca="1">IF(AU$5-$I$5&lt;$A59-1," ",IF(AU$5-$I$5+1&gt;'Primary Inputs'!$C$17,0,(SUM(OFFSET($I$21,0,AU$5-$I$5-$A59+1)))*$C59))</f>
        <v>0</v>
      </c>
      <c r="AV59" s="186">
        <f ca="1">IF(AV$5-$I$5&lt;$A59-1," ",IF(AV$5-$I$5+1&gt;'Primary Inputs'!$C$17,0,(SUM(OFFSET($I$21,0,AV$5-$I$5-$A59+1)))*$C59))</f>
        <v>0</v>
      </c>
      <c r="AW59" s="186">
        <f ca="1">IF(AW$5-$I$5&lt;$A59-1," ",IF(AW$5-$I$5+1&gt;'Primary Inputs'!$C$17,0,(SUM(OFFSET($I$21,0,AW$5-$I$5-$A59+1)))*$C59))</f>
        <v>0</v>
      </c>
      <c r="AX59" s="186">
        <f ca="1">IF(AX$5-$I$5&lt;$A59-1," ",IF(AX$5-$I$5+1&gt;'Primary Inputs'!$C$17,0,(SUM(OFFSET($I$21,0,AX$5-$I$5-$A59+1)))*$C59))</f>
        <v>0</v>
      </c>
      <c r="AY59" s="186">
        <f ca="1">IF(AY$5-$I$5&lt;$A59-1," ",IF(AY$5-$I$5+1&gt;'Primary Inputs'!$C$17,0,(SUM(OFFSET($I$21,0,AY$5-$I$5-$A59+1)))*$C59))</f>
        <v>0</v>
      </c>
      <c r="AZ59" s="186">
        <f ca="1">IF(AZ$5-$I$5&lt;$A59-1," ",IF(AZ$5-$I$5+1&gt;'Primary Inputs'!$C$17,0,(SUM(OFFSET($I$21,0,AZ$5-$I$5-$A59+1)))*$C59))</f>
        <v>0</v>
      </c>
      <c r="BA59" s="186">
        <f ca="1">IF(BA$5-$I$5&lt;$A59-1," ",IF(BA$5-$I$5+1&gt;'Primary Inputs'!$C$17,0,(SUM(OFFSET($I$21,0,BA$5-$I$5-$A59+1)))*$C59))</f>
        <v>0</v>
      </c>
      <c r="BB59" s="186">
        <f ca="1">IF(BB$5-$I$5&lt;$A59-1," ",IF(BB$5-$I$5+1&gt;'Primary Inputs'!$C$17,0,(SUM(OFFSET($I$21,0,BB$5-$I$5-$A59+1)))*$C59))</f>
        <v>0</v>
      </c>
      <c r="BC59" s="186">
        <f ca="1">IF(BC$5-$I$5&lt;$A59-1," ",IF(BC$5-$I$5+1&gt;'Primary Inputs'!$C$17,0,(SUM(OFFSET($I$21,0,BC$5-$I$5-$A59+1)))*$C59))</f>
        <v>0</v>
      </c>
      <c r="BD59" s="186">
        <f ca="1">IF(BD$5-$I$5&lt;$A59-1," ",IF(BD$5-$I$5+1&gt;'Primary Inputs'!$C$17,0,(SUM(OFFSET($I$21,0,BD$5-$I$5-$A59+1)))*$C59))</f>
        <v>0</v>
      </c>
      <c r="BE59" s="186">
        <f ca="1">IF(BE$5-$I$5&lt;$A59-1," ",IF(BE$5-$I$5+1&gt;'Primary Inputs'!$C$17,0,(SUM(OFFSET($I$21,0,BE$5-$I$5-$A59+1)))*$C59))</f>
        <v>0</v>
      </c>
      <c r="BF59" s="186">
        <f ca="1">IF(BF$5-$I$5&lt;$A59-1," ",IF(BF$5-$I$5+1&gt;'Primary Inputs'!$C$17,0,(SUM(OFFSET($I$21,0,BF$5-$I$5-$A59+1)))*$C59))</f>
        <v>0</v>
      </c>
      <c r="BG59" s="134"/>
      <c r="BH59" s="134"/>
      <c r="BI59" s="134"/>
      <c r="BJ59" s="134"/>
      <c r="BK59" s="134"/>
      <c r="BL59" s="134"/>
      <c r="BM59" s="134"/>
      <c r="BN59" s="134"/>
      <c r="BO59" s="134"/>
      <c r="BP59" s="134"/>
      <c r="BQ59" s="134"/>
      <c r="BR59" s="134"/>
      <c r="BS59" s="134"/>
      <c r="BT59" s="134"/>
      <c r="BU59" s="134"/>
      <c r="BV59" s="134"/>
      <c r="BW59" s="134"/>
      <c r="BX59" s="134"/>
      <c r="BY59" s="134"/>
      <c r="BZ59" s="134"/>
      <c r="CA59" s="134"/>
      <c r="CB59" s="134"/>
      <c r="CC59" s="134"/>
      <c r="CD59" s="134"/>
      <c r="CE59" s="134"/>
      <c r="CF59" s="134"/>
      <c r="CG59" s="134"/>
      <c r="CH59" s="134"/>
      <c r="CI59" s="134"/>
      <c r="CJ59" s="134"/>
      <c r="CK59" s="134"/>
      <c r="CL59" s="134"/>
      <c r="CM59" s="134"/>
      <c r="CN59" s="134"/>
      <c r="CO59" s="134"/>
      <c r="CP59" s="134"/>
      <c r="CQ59" s="134"/>
      <c r="CR59" s="134"/>
      <c r="CS59" s="134"/>
      <c r="CT59" s="134"/>
      <c r="CU59" s="134"/>
      <c r="CV59" s="134"/>
      <c r="CW59" s="134"/>
      <c r="CX59" s="134"/>
      <c r="CY59" s="134"/>
      <c r="CZ59" s="134"/>
    </row>
    <row r="60" spans="1:104">
      <c r="A60" s="134">
        <v>35</v>
      </c>
      <c r="B60" s="134" t="s">
        <v>207</v>
      </c>
      <c r="C60" s="134">
        <f ca="1">OFFSET('Primary Inputs'!$E$12,0,$A60-1)</f>
        <v>0</v>
      </c>
      <c r="I60" s="186" t="str">
        <f ca="1">IF(I$5-$I$5&lt;$A60-1," ",IF(I$5-$I$5+1&gt;'Primary Inputs'!$C$17,0,(SUM(OFFSET($I$21,0,I$5-$I$5-$A60+1)))*$C60))</f>
        <v xml:space="preserve"> </v>
      </c>
      <c r="J60" s="186" t="str">
        <f ca="1">IF(J$5-$I$5&lt;$A60-1," ",IF(J$5-$I$5+1&gt;'Primary Inputs'!$C$17,0,(SUM(OFFSET($I$21,0,J$5-$I$5-$A60+1)))*$C60))</f>
        <v xml:space="preserve"> </v>
      </c>
      <c r="K60" s="186" t="str">
        <f ca="1">IF(K$5-$I$5&lt;$A60-1," ",IF(K$5-$I$5+1&gt;'Primary Inputs'!$C$17,0,(SUM(OFFSET($I$21,0,K$5-$I$5-$A60+1)))*$C60))</f>
        <v xml:space="preserve"> </v>
      </c>
      <c r="L60" s="186" t="str">
        <f ca="1">IF(L$5-$I$5&lt;$A60-1," ",IF(L$5-$I$5+1&gt;'Primary Inputs'!$C$17,0,(SUM(OFFSET($I$21,0,L$5-$I$5-$A60+1)))*$C60))</f>
        <v xml:space="preserve"> </v>
      </c>
      <c r="M60" s="186" t="str">
        <f ca="1">IF(M$5-$I$5&lt;$A60-1," ",IF(M$5-$I$5+1&gt;'Primary Inputs'!$C$17,0,(SUM(OFFSET($I$21,0,M$5-$I$5-$A60+1)))*$C60))</f>
        <v xml:space="preserve"> </v>
      </c>
      <c r="N60" s="186" t="str">
        <f ca="1">IF(N$5-$I$5&lt;$A60-1," ",IF(N$5-$I$5+1&gt;'Primary Inputs'!$C$17,0,(SUM(OFFSET($I$21,0,N$5-$I$5-$A60+1)))*$C60))</f>
        <v xml:space="preserve"> </v>
      </c>
      <c r="O60" s="186" t="str">
        <f ca="1">IF(O$5-$I$5&lt;$A60-1," ",IF(O$5-$I$5+1&gt;'Primary Inputs'!$C$17,0,(SUM(OFFSET($I$21,0,O$5-$I$5-$A60+1)))*$C60))</f>
        <v xml:space="preserve"> </v>
      </c>
      <c r="P60" s="186" t="str">
        <f ca="1">IF(P$5-$I$5&lt;$A60-1," ",IF(P$5-$I$5+1&gt;'Primary Inputs'!$C$17,0,(SUM(OFFSET($I$21,0,P$5-$I$5-$A60+1)))*$C60))</f>
        <v xml:space="preserve"> </v>
      </c>
      <c r="Q60" s="186" t="str">
        <f ca="1">IF(Q$5-$I$5&lt;$A60-1," ",IF(Q$5-$I$5+1&gt;'Primary Inputs'!$C$17,0,(SUM(OFFSET($I$21,0,Q$5-$I$5-$A60+1)))*$C60))</f>
        <v xml:space="preserve"> </v>
      </c>
      <c r="R60" s="186" t="str">
        <f ca="1">IF(R$5-$I$5&lt;$A60-1," ",IF(R$5-$I$5+1&gt;'Primary Inputs'!$C$17,0,(SUM(OFFSET($I$21,0,R$5-$I$5-$A60+1)))*$C60))</f>
        <v xml:space="preserve"> </v>
      </c>
      <c r="S60" s="186" t="str">
        <f ca="1">IF(S$5-$I$5&lt;$A60-1," ",IF(S$5-$I$5+1&gt;'Primary Inputs'!$C$17,0,(SUM(OFFSET($I$21,0,S$5-$I$5-$A60+1)))*$C60))</f>
        <v xml:space="preserve"> </v>
      </c>
      <c r="T60" s="186" t="str">
        <f ca="1">IF(T$5-$I$5&lt;$A60-1," ",IF(T$5-$I$5+1&gt;'Primary Inputs'!$C$17,0,(SUM(OFFSET($I$21,0,T$5-$I$5-$A60+1)))*$C60))</f>
        <v xml:space="preserve"> </v>
      </c>
      <c r="U60" s="186" t="str">
        <f ca="1">IF(U$5-$I$5&lt;$A60-1," ",IF(U$5-$I$5+1&gt;'Primary Inputs'!$C$17,0,(SUM(OFFSET($I$21,0,U$5-$I$5-$A60+1)))*$C60))</f>
        <v xml:space="preserve"> </v>
      </c>
      <c r="V60" s="186" t="str">
        <f ca="1">IF(V$5-$I$5&lt;$A60-1," ",IF(V$5-$I$5+1&gt;'Primary Inputs'!$C$17,0,(SUM(OFFSET($I$21,0,V$5-$I$5-$A60+1)))*$C60))</f>
        <v xml:space="preserve"> </v>
      </c>
      <c r="W60" s="186" t="str">
        <f ca="1">IF(W$5-$I$5&lt;$A60-1," ",IF(W$5-$I$5+1&gt;'Primary Inputs'!$C$17,0,(SUM(OFFSET($I$21,0,W$5-$I$5-$A60+1)))*$C60))</f>
        <v xml:space="preserve"> </v>
      </c>
      <c r="X60" s="186" t="str">
        <f ca="1">IF(X$5-$I$5&lt;$A60-1," ",IF(X$5-$I$5+1&gt;'Primary Inputs'!$C$17,0,(SUM(OFFSET($I$21,0,X$5-$I$5-$A60+1)))*$C60))</f>
        <v xml:space="preserve"> </v>
      </c>
      <c r="Y60" s="186" t="str">
        <f ca="1">IF(Y$5-$I$5&lt;$A60-1," ",IF(Y$5-$I$5+1&gt;'Primary Inputs'!$C$17,0,(SUM(OFFSET($I$21,0,Y$5-$I$5-$A60+1)))*$C60))</f>
        <v xml:space="preserve"> </v>
      </c>
      <c r="Z60" s="186" t="str">
        <f ca="1">IF(Z$5-$I$5&lt;$A60-1," ",IF(Z$5-$I$5+1&gt;'Primary Inputs'!$C$17,0,(SUM(OFFSET($I$21,0,Z$5-$I$5-$A60+1)))*$C60))</f>
        <v xml:space="preserve"> </v>
      </c>
      <c r="AA60" s="186" t="str">
        <f ca="1">IF(AA$5-$I$5&lt;$A60-1," ",IF(AA$5-$I$5+1&gt;'Primary Inputs'!$C$17,0,(SUM(OFFSET($I$21,0,AA$5-$I$5-$A60+1)))*$C60))</f>
        <v xml:space="preserve"> </v>
      </c>
      <c r="AB60" s="186" t="str">
        <f ca="1">IF(AB$5-$I$5&lt;$A60-1," ",IF(AB$5-$I$5+1&gt;'Primary Inputs'!$C$17,0,(SUM(OFFSET($I$21,0,AB$5-$I$5-$A60+1)))*$C60))</f>
        <v xml:space="preserve"> </v>
      </c>
      <c r="AC60" s="186" t="str">
        <f ca="1">IF(AC$5-$I$5&lt;$A60-1," ",IF(AC$5-$I$5+1&gt;'Primary Inputs'!$C$17,0,(SUM(OFFSET($I$21,0,AC$5-$I$5-$A60+1)))*$C60))</f>
        <v xml:space="preserve"> </v>
      </c>
      <c r="AD60" s="186" t="str">
        <f ca="1">IF(AD$5-$I$5&lt;$A60-1," ",IF(AD$5-$I$5+1&gt;'Primary Inputs'!$C$17,0,(SUM(OFFSET($I$21,0,AD$5-$I$5-$A60+1)))*$C60))</f>
        <v xml:space="preserve"> </v>
      </c>
      <c r="AE60" s="186" t="str">
        <f ca="1">IF(AE$5-$I$5&lt;$A60-1," ",IF(AE$5-$I$5+1&gt;'Primary Inputs'!$C$17,0,(SUM(OFFSET($I$21,0,AE$5-$I$5-$A60+1)))*$C60))</f>
        <v xml:space="preserve"> </v>
      </c>
      <c r="AF60" s="186" t="str">
        <f ca="1">IF(AF$5-$I$5&lt;$A60-1," ",IF(AF$5-$I$5+1&gt;'Primary Inputs'!$C$17,0,(SUM(OFFSET($I$21,0,AF$5-$I$5-$A60+1)))*$C60))</f>
        <v xml:space="preserve"> </v>
      </c>
      <c r="AG60" s="186" t="str">
        <f ca="1">IF(AG$5-$I$5&lt;$A60-1," ",IF(AG$5-$I$5+1&gt;'Primary Inputs'!$C$17,0,(SUM(OFFSET($I$21,0,AG$5-$I$5-$A60+1)))*$C60))</f>
        <v xml:space="preserve"> </v>
      </c>
      <c r="AH60" s="186" t="str">
        <f ca="1">IF(AH$5-$I$5&lt;$A60-1," ",IF(AH$5-$I$5+1&gt;'Primary Inputs'!$C$17,0,(SUM(OFFSET($I$21,0,AH$5-$I$5-$A60+1)))*$C60))</f>
        <v xml:space="preserve"> </v>
      </c>
      <c r="AI60" s="186" t="str">
        <f ca="1">IF(AI$5-$I$5&lt;$A60-1," ",IF(AI$5-$I$5+1&gt;'Primary Inputs'!$C$17,0,(SUM(OFFSET($I$21,0,AI$5-$I$5-$A60+1)))*$C60))</f>
        <v xml:space="preserve"> </v>
      </c>
      <c r="AJ60" s="186" t="str">
        <f ca="1">IF(AJ$5-$I$5&lt;$A60-1," ",IF(AJ$5-$I$5+1&gt;'Primary Inputs'!$C$17,0,(SUM(OFFSET($I$21,0,AJ$5-$I$5-$A60+1)))*$C60))</f>
        <v xml:space="preserve"> </v>
      </c>
      <c r="AK60" s="186" t="str">
        <f ca="1">IF(AK$5-$I$5&lt;$A60-1," ",IF(AK$5-$I$5+1&gt;'Primary Inputs'!$C$17,0,(SUM(OFFSET($I$21,0,AK$5-$I$5-$A60+1)))*$C60))</f>
        <v xml:space="preserve"> </v>
      </c>
      <c r="AL60" s="186" t="str">
        <f ca="1">IF(AL$5-$I$5&lt;$A60-1," ",IF(AL$5-$I$5+1&gt;'Primary Inputs'!$C$17,0,(SUM(OFFSET($I$21,0,AL$5-$I$5-$A60+1)))*$C60))</f>
        <v xml:space="preserve"> </v>
      </c>
      <c r="AM60" s="186" t="str">
        <f ca="1">IF(AM$5-$I$5&lt;$A60-1," ",IF(AM$5-$I$5+1&gt;'Primary Inputs'!$C$17,0,(SUM(OFFSET($I$21,0,AM$5-$I$5-$A60+1)))*$C60))</f>
        <v xml:space="preserve"> </v>
      </c>
      <c r="AN60" s="186" t="str">
        <f ca="1">IF(AN$5-$I$5&lt;$A60-1," ",IF(AN$5-$I$5+1&gt;'Primary Inputs'!$C$17,0,(SUM(OFFSET($I$21,0,AN$5-$I$5-$A60+1)))*$C60))</f>
        <v xml:space="preserve"> </v>
      </c>
      <c r="AO60" s="186" t="str">
        <f ca="1">IF(AO$5-$I$5&lt;$A60-1," ",IF(AO$5-$I$5+1&gt;'Primary Inputs'!$C$17,0,(SUM(OFFSET($I$21,0,AO$5-$I$5-$A60+1)))*$C60))</f>
        <v xml:space="preserve"> </v>
      </c>
      <c r="AP60" s="186" t="str">
        <f ca="1">IF(AP$5-$I$5&lt;$A60-1," ",IF(AP$5-$I$5+1&gt;'Primary Inputs'!$C$17,0,(SUM(OFFSET($I$21,0,AP$5-$I$5-$A60+1)))*$C60))</f>
        <v xml:space="preserve"> </v>
      </c>
      <c r="AQ60" s="186">
        <f ca="1">IF(AQ$5-$I$5&lt;$A60-1," ",IF(AQ$5-$I$5+1&gt;'Primary Inputs'!$C$17,0,(SUM(OFFSET($I$21,0,AQ$5-$I$5-$A60+1)))*$C60))</f>
        <v>0</v>
      </c>
      <c r="AR60" s="186">
        <f ca="1">IF(AR$5-$I$5&lt;$A60-1," ",IF(AR$5-$I$5+1&gt;'Primary Inputs'!$C$17,0,(SUM(OFFSET($I$21,0,AR$5-$I$5-$A60+1)))*$C60))</f>
        <v>0</v>
      </c>
      <c r="AS60" s="186">
        <f ca="1">IF(AS$5-$I$5&lt;$A60-1," ",IF(AS$5-$I$5+1&gt;'Primary Inputs'!$C$17,0,(SUM(OFFSET($I$21,0,AS$5-$I$5-$A60+1)))*$C60))</f>
        <v>0</v>
      </c>
      <c r="AT60" s="186">
        <f ca="1">IF(AT$5-$I$5&lt;$A60-1," ",IF(AT$5-$I$5+1&gt;'Primary Inputs'!$C$17,0,(SUM(OFFSET($I$21,0,AT$5-$I$5-$A60+1)))*$C60))</f>
        <v>0</v>
      </c>
      <c r="AU60" s="186">
        <f ca="1">IF(AU$5-$I$5&lt;$A60-1," ",IF(AU$5-$I$5+1&gt;'Primary Inputs'!$C$17,0,(SUM(OFFSET($I$21,0,AU$5-$I$5-$A60+1)))*$C60))</f>
        <v>0</v>
      </c>
      <c r="AV60" s="186">
        <f ca="1">IF(AV$5-$I$5&lt;$A60-1," ",IF(AV$5-$I$5+1&gt;'Primary Inputs'!$C$17,0,(SUM(OFFSET($I$21,0,AV$5-$I$5-$A60+1)))*$C60))</f>
        <v>0</v>
      </c>
      <c r="AW60" s="186">
        <f ca="1">IF(AW$5-$I$5&lt;$A60-1," ",IF(AW$5-$I$5+1&gt;'Primary Inputs'!$C$17,0,(SUM(OFFSET($I$21,0,AW$5-$I$5-$A60+1)))*$C60))</f>
        <v>0</v>
      </c>
      <c r="AX60" s="186">
        <f ca="1">IF(AX$5-$I$5&lt;$A60-1," ",IF(AX$5-$I$5+1&gt;'Primary Inputs'!$C$17,0,(SUM(OFFSET($I$21,0,AX$5-$I$5-$A60+1)))*$C60))</f>
        <v>0</v>
      </c>
      <c r="AY60" s="186">
        <f ca="1">IF(AY$5-$I$5&lt;$A60-1," ",IF(AY$5-$I$5+1&gt;'Primary Inputs'!$C$17,0,(SUM(OFFSET($I$21,0,AY$5-$I$5-$A60+1)))*$C60))</f>
        <v>0</v>
      </c>
      <c r="AZ60" s="186">
        <f ca="1">IF(AZ$5-$I$5&lt;$A60-1," ",IF(AZ$5-$I$5+1&gt;'Primary Inputs'!$C$17,0,(SUM(OFFSET($I$21,0,AZ$5-$I$5-$A60+1)))*$C60))</f>
        <v>0</v>
      </c>
      <c r="BA60" s="186">
        <f ca="1">IF(BA$5-$I$5&lt;$A60-1," ",IF(BA$5-$I$5+1&gt;'Primary Inputs'!$C$17,0,(SUM(OFFSET($I$21,0,BA$5-$I$5-$A60+1)))*$C60))</f>
        <v>0</v>
      </c>
      <c r="BB60" s="186">
        <f ca="1">IF(BB$5-$I$5&lt;$A60-1," ",IF(BB$5-$I$5+1&gt;'Primary Inputs'!$C$17,0,(SUM(OFFSET($I$21,0,BB$5-$I$5-$A60+1)))*$C60))</f>
        <v>0</v>
      </c>
      <c r="BC60" s="186">
        <f ca="1">IF(BC$5-$I$5&lt;$A60-1," ",IF(BC$5-$I$5+1&gt;'Primary Inputs'!$C$17,0,(SUM(OFFSET($I$21,0,BC$5-$I$5-$A60+1)))*$C60))</f>
        <v>0</v>
      </c>
      <c r="BD60" s="186">
        <f ca="1">IF(BD$5-$I$5&lt;$A60-1," ",IF(BD$5-$I$5+1&gt;'Primary Inputs'!$C$17,0,(SUM(OFFSET($I$21,0,BD$5-$I$5-$A60+1)))*$C60))</f>
        <v>0</v>
      </c>
      <c r="BE60" s="186">
        <f ca="1">IF(BE$5-$I$5&lt;$A60-1," ",IF(BE$5-$I$5+1&gt;'Primary Inputs'!$C$17,0,(SUM(OFFSET($I$21,0,BE$5-$I$5-$A60+1)))*$C60))</f>
        <v>0</v>
      </c>
      <c r="BF60" s="186">
        <f ca="1">IF(BF$5-$I$5&lt;$A60-1," ",IF(BF$5-$I$5+1&gt;'Primary Inputs'!$C$17,0,(SUM(OFFSET($I$21,0,BF$5-$I$5-$A60+1)))*$C60))</f>
        <v>0</v>
      </c>
      <c r="BG60" s="134"/>
      <c r="BH60" s="134"/>
      <c r="BI60" s="134"/>
      <c r="BJ60" s="134"/>
      <c r="BK60" s="134"/>
      <c r="BL60" s="134"/>
      <c r="BM60" s="134"/>
      <c r="BN60" s="134"/>
      <c r="BO60" s="134"/>
      <c r="BP60" s="134"/>
      <c r="BQ60" s="134"/>
      <c r="BR60" s="134"/>
      <c r="BS60" s="134"/>
      <c r="BT60" s="134"/>
      <c r="BU60" s="134"/>
      <c r="BV60" s="134"/>
      <c r="BW60" s="134"/>
      <c r="BX60" s="134"/>
      <c r="BY60" s="134"/>
      <c r="BZ60" s="134"/>
      <c r="CA60" s="134"/>
      <c r="CB60" s="134"/>
      <c r="CC60" s="134"/>
      <c r="CD60" s="134"/>
      <c r="CE60" s="134"/>
      <c r="CF60" s="134"/>
      <c r="CG60" s="134"/>
      <c r="CH60" s="134"/>
      <c r="CI60" s="134"/>
      <c r="CJ60" s="134"/>
      <c r="CK60" s="134"/>
      <c r="CL60" s="134"/>
      <c r="CM60" s="134"/>
      <c r="CN60" s="134"/>
      <c r="CO60" s="134"/>
      <c r="CP60" s="134"/>
      <c r="CQ60" s="134"/>
      <c r="CR60" s="134"/>
      <c r="CS60" s="134"/>
      <c r="CT60" s="134"/>
      <c r="CU60" s="134"/>
      <c r="CV60" s="134"/>
      <c r="CW60" s="134"/>
      <c r="CX60" s="134"/>
      <c r="CY60" s="134"/>
      <c r="CZ60" s="134"/>
    </row>
    <row r="61" spans="1:104">
      <c r="A61" s="134">
        <v>36</v>
      </c>
      <c r="B61" s="134" t="s">
        <v>208</v>
      </c>
      <c r="C61" s="134">
        <f ca="1">OFFSET('Primary Inputs'!$E$12,0,$A61-1)</f>
        <v>0</v>
      </c>
      <c r="I61" s="186" t="str">
        <f ca="1">IF(I$5-$I$5&lt;$A61-1," ",IF(I$5-$I$5+1&gt;'Primary Inputs'!$C$17,0,(SUM(OFFSET($I$21,0,I$5-$I$5-$A61+1)))*$C61))</f>
        <v xml:space="preserve"> </v>
      </c>
      <c r="J61" s="186" t="str">
        <f ca="1">IF(J$5-$I$5&lt;$A61-1," ",IF(J$5-$I$5+1&gt;'Primary Inputs'!$C$17,0,(SUM(OFFSET($I$21,0,J$5-$I$5-$A61+1)))*$C61))</f>
        <v xml:space="preserve"> </v>
      </c>
      <c r="K61" s="186" t="str">
        <f ca="1">IF(K$5-$I$5&lt;$A61-1," ",IF(K$5-$I$5+1&gt;'Primary Inputs'!$C$17,0,(SUM(OFFSET($I$21,0,K$5-$I$5-$A61+1)))*$C61))</f>
        <v xml:space="preserve"> </v>
      </c>
      <c r="L61" s="186" t="str">
        <f ca="1">IF(L$5-$I$5&lt;$A61-1," ",IF(L$5-$I$5+1&gt;'Primary Inputs'!$C$17,0,(SUM(OFFSET($I$21,0,L$5-$I$5-$A61+1)))*$C61))</f>
        <v xml:space="preserve"> </v>
      </c>
      <c r="M61" s="186" t="str">
        <f ca="1">IF(M$5-$I$5&lt;$A61-1," ",IF(M$5-$I$5+1&gt;'Primary Inputs'!$C$17,0,(SUM(OFFSET($I$21,0,M$5-$I$5-$A61+1)))*$C61))</f>
        <v xml:space="preserve"> </v>
      </c>
      <c r="N61" s="186" t="str">
        <f ca="1">IF(N$5-$I$5&lt;$A61-1," ",IF(N$5-$I$5+1&gt;'Primary Inputs'!$C$17,0,(SUM(OFFSET($I$21,0,N$5-$I$5-$A61+1)))*$C61))</f>
        <v xml:space="preserve"> </v>
      </c>
      <c r="O61" s="186" t="str">
        <f ca="1">IF(O$5-$I$5&lt;$A61-1," ",IF(O$5-$I$5+1&gt;'Primary Inputs'!$C$17,0,(SUM(OFFSET($I$21,0,O$5-$I$5-$A61+1)))*$C61))</f>
        <v xml:space="preserve"> </v>
      </c>
      <c r="P61" s="186" t="str">
        <f ca="1">IF(P$5-$I$5&lt;$A61-1," ",IF(P$5-$I$5+1&gt;'Primary Inputs'!$C$17,0,(SUM(OFFSET($I$21,0,P$5-$I$5-$A61+1)))*$C61))</f>
        <v xml:space="preserve"> </v>
      </c>
      <c r="Q61" s="186" t="str">
        <f ca="1">IF(Q$5-$I$5&lt;$A61-1," ",IF(Q$5-$I$5+1&gt;'Primary Inputs'!$C$17,0,(SUM(OFFSET($I$21,0,Q$5-$I$5-$A61+1)))*$C61))</f>
        <v xml:space="preserve"> </v>
      </c>
      <c r="R61" s="186" t="str">
        <f ca="1">IF(R$5-$I$5&lt;$A61-1," ",IF(R$5-$I$5+1&gt;'Primary Inputs'!$C$17,0,(SUM(OFFSET($I$21,0,R$5-$I$5-$A61+1)))*$C61))</f>
        <v xml:space="preserve"> </v>
      </c>
      <c r="S61" s="186" t="str">
        <f ca="1">IF(S$5-$I$5&lt;$A61-1," ",IF(S$5-$I$5+1&gt;'Primary Inputs'!$C$17,0,(SUM(OFFSET($I$21,0,S$5-$I$5-$A61+1)))*$C61))</f>
        <v xml:space="preserve"> </v>
      </c>
      <c r="T61" s="186" t="str">
        <f ca="1">IF(T$5-$I$5&lt;$A61-1," ",IF(T$5-$I$5+1&gt;'Primary Inputs'!$C$17,0,(SUM(OFFSET($I$21,0,T$5-$I$5-$A61+1)))*$C61))</f>
        <v xml:space="preserve"> </v>
      </c>
      <c r="U61" s="186" t="str">
        <f ca="1">IF(U$5-$I$5&lt;$A61-1," ",IF(U$5-$I$5+1&gt;'Primary Inputs'!$C$17,0,(SUM(OFFSET($I$21,0,U$5-$I$5-$A61+1)))*$C61))</f>
        <v xml:space="preserve"> </v>
      </c>
      <c r="V61" s="186" t="str">
        <f ca="1">IF(V$5-$I$5&lt;$A61-1," ",IF(V$5-$I$5+1&gt;'Primary Inputs'!$C$17,0,(SUM(OFFSET($I$21,0,V$5-$I$5-$A61+1)))*$C61))</f>
        <v xml:space="preserve"> </v>
      </c>
      <c r="W61" s="186" t="str">
        <f ca="1">IF(W$5-$I$5&lt;$A61-1," ",IF(W$5-$I$5+1&gt;'Primary Inputs'!$C$17,0,(SUM(OFFSET($I$21,0,W$5-$I$5-$A61+1)))*$C61))</f>
        <v xml:space="preserve"> </v>
      </c>
      <c r="X61" s="186" t="str">
        <f ca="1">IF(X$5-$I$5&lt;$A61-1," ",IF(X$5-$I$5+1&gt;'Primary Inputs'!$C$17,0,(SUM(OFFSET($I$21,0,X$5-$I$5-$A61+1)))*$C61))</f>
        <v xml:space="preserve"> </v>
      </c>
      <c r="Y61" s="186" t="str">
        <f ca="1">IF(Y$5-$I$5&lt;$A61-1," ",IF(Y$5-$I$5+1&gt;'Primary Inputs'!$C$17,0,(SUM(OFFSET($I$21,0,Y$5-$I$5-$A61+1)))*$C61))</f>
        <v xml:space="preserve"> </v>
      </c>
      <c r="Z61" s="186" t="str">
        <f ca="1">IF(Z$5-$I$5&lt;$A61-1," ",IF(Z$5-$I$5+1&gt;'Primary Inputs'!$C$17,0,(SUM(OFFSET($I$21,0,Z$5-$I$5-$A61+1)))*$C61))</f>
        <v xml:space="preserve"> </v>
      </c>
      <c r="AA61" s="186" t="str">
        <f ca="1">IF(AA$5-$I$5&lt;$A61-1," ",IF(AA$5-$I$5+1&gt;'Primary Inputs'!$C$17,0,(SUM(OFFSET($I$21,0,AA$5-$I$5-$A61+1)))*$C61))</f>
        <v xml:space="preserve"> </v>
      </c>
      <c r="AB61" s="186" t="str">
        <f ca="1">IF(AB$5-$I$5&lt;$A61-1," ",IF(AB$5-$I$5+1&gt;'Primary Inputs'!$C$17,0,(SUM(OFFSET($I$21,0,AB$5-$I$5-$A61+1)))*$C61))</f>
        <v xml:space="preserve"> </v>
      </c>
      <c r="AC61" s="186" t="str">
        <f ca="1">IF(AC$5-$I$5&lt;$A61-1," ",IF(AC$5-$I$5+1&gt;'Primary Inputs'!$C$17,0,(SUM(OFFSET($I$21,0,AC$5-$I$5-$A61+1)))*$C61))</f>
        <v xml:space="preserve"> </v>
      </c>
      <c r="AD61" s="186" t="str">
        <f ca="1">IF(AD$5-$I$5&lt;$A61-1," ",IF(AD$5-$I$5+1&gt;'Primary Inputs'!$C$17,0,(SUM(OFFSET($I$21,0,AD$5-$I$5-$A61+1)))*$C61))</f>
        <v xml:space="preserve"> </v>
      </c>
      <c r="AE61" s="186" t="str">
        <f ca="1">IF(AE$5-$I$5&lt;$A61-1," ",IF(AE$5-$I$5+1&gt;'Primary Inputs'!$C$17,0,(SUM(OFFSET($I$21,0,AE$5-$I$5-$A61+1)))*$C61))</f>
        <v xml:space="preserve"> </v>
      </c>
      <c r="AF61" s="186" t="str">
        <f ca="1">IF(AF$5-$I$5&lt;$A61-1," ",IF(AF$5-$I$5+1&gt;'Primary Inputs'!$C$17,0,(SUM(OFFSET($I$21,0,AF$5-$I$5-$A61+1)))*$C61))</f>
        <v xml:space="preserve"> </v>
      </c>
      <c r="AG61" s="186" t="str">
        <f ca="1">IF(AG$5-$I$5&lt;$A61-1," ",IF(AG$5-$I$5+1&gt;'Primary Inputs'!$C$17,0,(SUM(OFFSET($I$21,0,AG$5-$I$5-$A61+1)))*$C61))</f>
        <v xml:space="preserve"> </v>
      </c>
      <c r="AH61" s="186" t="str">
        <f ca="1">IF(AH$5-$I$5&lt;$A61-1," ",IF(AH$5-$I$5+1&gt;'Primary Inputs'!$C$17,0,(SUM(OFFSET($I$21,0,AH$5-$I$5-$A61+1)))*$C61))</f>
        <v xml:space="preserve"> </v>
      </c>
      <c r="AI61" s="186" t="str">
        <f ca="1">IF(AI$5-$I$5&lt;$A61-1," ",IF(AI$5-$I$5+1&gt;'Primary Inputs'!$C$17,0,(SUM(OFFSET($I$21,0,AI$5-$I$5-$A61+1)))*$C61))</f>
        <v xml:space="preserve"> </v>
      </c>
      <c r="AJ61" s="186" t="str">
        <f ca="1">IF(AJ$5-$I$5&lt;$A61-1," ",IF(AJ$5-$I$5+1&gt;'Primary Inputs'!$C$17,0,(SUM(OFFSET($I$21,0,AJ$5-$I$5-$A61+1)))*$C61))</f>
        <v xml:space="preserve"> </v>
      </c>
      <c r="AK61" s="186" t="str">
        <f ca="1">IF(AK$5-$I$5&lt;$A61-1," ",IF(AK$5-$I$5+1&gt;'Primary Inputs'!$C$17,0,(SUM(OFFSET($I$21,0,AK$5-$I$5-$A61+1)))*$C61))</f>
        <v xml:space="preserve"> </v>
      </c>
      <c r="AL61" s="186" t="str">
        <f ca="1">IF(AL$5-$I$5&lt;$A61-1," ",IF(AL$5-$I$5+1&gt;'Primary Inputs'!$C$17,0,(SUM(OFFSET($I$21,0,AL$5-$I$5-$A61+1)))*$C61))</f>
        <v xml:space="preserve"> </v>
      </c>
      <c r="AM61" s="186" t="str">
        <f ca="1">IF(AM$5-$I$5&lt;$A61-1," ",IF(AM$5-$I$5+1&gt;'Primary Inputs'!$C$17,0,(SUM(OFFSET($I$21,0,AM$5-$I$5-$A61+1)))*$C61))</f>
        <v xml:space="preserve"> </v>
      </c>
      <c r="AN61" s="186" t="str">
        <f ca="1">IF(AN$5-$I$5&lt;$A61-1," ",IF(AN$5-$I$5+1&gt;'Primary Inputs'!$C$17,0,(SUM(OFFSET($I$21,0,AN$5-$I$5-$A61+1)))*$C61))</f>
        <v xml:space="preserve"> </v>
      </c>
      <c r="AO61" s="186" t="str">
        <f ca="1">IF(AO$5-$I$5&lt;$A61-1," ",IF(AO$5-$I$5+1&gt;'Primary Inputs'!$C$17,0,(SUM(OFFSET($I$21,0,AO$5-$I$5-$A61+1)))*$C61))</f>
        <v xml:space="preserve"> </v>
      </c>
      <c r="AP61" s="186" t="str">
        <f ca="1">IF(AP$5-$I$5&lt;$A61-1," ",IF(AP$5-$I$5+1&gt;'Primary Inputs'!$C$17,0,(SUM(OFFSET($I$21,0,AP$5-$I$5-$A61+1)))*$C61))</f>
        <v xml:space="preserve"> </v>
      </c>
      <c r="AQ61" s="186" t="str">
        <f ca="1">IF(AQ$5-$I$5&lt;$A61-1," ",IF(AQ$5-$I$5+1&gt;'Primary Inputs'!$C$17,0,(SUM(OFFSET($I$21,0,AQ$5-$I$5-$A61+1)))*$C61))</f>
        <v xml:space="preserve"> </v>
      </c>
      <c r="AR61" s="186">
        <f ca="1">IF(AR$5-$I$5&lt;$A61-1," ",IF(AR$5-$I$5+1&gt;'Primary Inputs'!$C$17,0,(SUM(OFFSET($I$21,0,AR$5-$I$5-$A61+1)))*$C61))</f>
        <v>0</v>
      </c>
      <c r="AS61" s="186">
        <f ca="1">IF(AS$5-$I$5&lt;$A61-1," ",IF(AS$5-$I$5+1&gt;'Primary Inputs'!$C$17,0,(SUM(OFFSET($I$21,0,AS$5-$I$5-$A61+1)))*$C61))</f>
        <v>0</v>
      </c>
      <c r="AT61" s="186">
        <f ca="1">IF(AT$5-$I$5&lt;$A61-1," ",IF(AT$5-$I$5+1&gt;'Primary Inputs'!$C$17,0,(SUM(OFFSET($I$21,0,AT$5-$I$5-$A61+1)))*$C61))</f>
        <v>0</v>
      </c>
      <c r="AU61" s="186">
        <f ca="1">IF(AU$5-$I$5&lt;$A61-1," ",IF(AU$5-$I$5+1&gt;'Primary Inputs'!$C$17,0,(SUM(OFFSET($I$21,0,AU$5-$I$5-$A61+1)))*$C61))</f>
        <v>0</v>
      </c>
      <c r="AV61" s="186">
        <f ca="1">IF(AV$5-$I$5&lt;$A61-1," ",IF(AV$5-$I$5+1&gt;'Primary Inputs'!$C$17,0,(SUM(OFFSET($I$21,0,AV$5-$I$5-$A61+1)))*$C61))</f>
        <v>0</v>
      </c>
      <c r="AW61" s="186">
        <f ca="1">IF(AW$5-$I$5&lt;$A61-1," ",IF(AW$5-$I$5+1&gt;'Primary Inputs'!$C$17,0,(SUM(OFFSET($I$21,0,AW$5-$I$5-$A61+1)))*$C61))</f>
        <v>0</v>
      </c>
      <c r="AX61" s="186">
        <f ca="1">IF(AX$5-$I$5&lt;$A61-1," ",IF(AX$5-$I$5+1&gt;'Primary Inputs'!$C$17,0,(SUM(OFFSET($I$21,0,AX$5-$I$5-$A61+1)))*$C61))</f>
        <v>0</v>
      </c>
      <c r="AY61" s="186">
        <f ca="1">IF(AY$5-$I$5&lt;$A61-1," ",IF(AY$5-$I$5+1&gt;'Primary Inputs'!$C$17,0,(SUM(OFFSET($I$21,0,AY$5-$I$5-$A61+1)))*$C61))</f>
        <v>0</v>
      </c>
      <c r="AZ61" s="186">
        <f ca="1">IF(AZ$5-$I$5&lt;$A61-1," ",IF(AZ$5-$I$5+1&gt;'Primary Inputs'!$C$17,0,(SUM(OFFSET($I$21,0,AZ$5-$I$5-$A61+1)))*$C61))</f>
        <v>0</v>
      </c>
      <c r="BA61" s="186">
        <f ca="1">IF(BA$5-$I$5&lt;$A61-1," ",IF(BA$5-$I$5+1&gt;'Primary Inputs'!$C$17,0,(SUM(OFFSET($I$21,0,BA$5-$I$5-$A61+1)))*$C61))</f>
        <v>0</v>
      </c>
      <c r="BB61" s="186">
        <f ca="1">IF(BB$5-$I$5&lt;$A61-1," ",IF(BB$5-$I$5+1&gt;'Primary Inputs'!$C$17,0,(SUM(OFFSET($I$21,0,BB$5-$I$5-$A61+1)))*$C61))</f>
        <v>0</v>
      </c>
      <c r="BC61" s="186">
        <f ca="1">IF(BC$5-$I$5&lt;$A61-1," ",IF(BC$5-$I$5+1&gt;'Primary Inputs'!$C$17,0,(SUM(OFFSET($I$21,0,BC$5-$I$5-$A61+1)))*$C61))</f>
        <v>0</v>
      </c>
      <c r="BD61" s="186">
        <f ca="1">IF(BD$5-$I$5&lt;$A61-1," ",IF(BD$5-$I$5+1&gt;'Primary Inputs'!$C$17,0,(SUM(OFFSET($I$21,0,BD$5-$I$5-$A61+1)))*$C61))</f>
        <v>0</v>
      </c>
      <c r="BE61" s="186">
        <f ca="1">IF(BE$5-$I$5&lt;$A61-1," ",IF(BE$5-$I$5+1&gt;'Primary Inputs'!$C$17,0,(SUM(OFFSET($I$21,0,BE$5-$I$5-$A61+1)))*$C61))</f>
        <v>0</v>
      </c>
      <c r="BF61" s="186">
        <f ca="1">IF(BF$5-$I$5&lt;$A61-1," ",IF(BF$5-$I$5+1&gt;'Primary Inputs'!$C$17,0,(SUM(OFFSET($I$21,0,BF$5-$I$5-$A61+1)))*$C61))</f>
        <v>0</v>
      </c>
      <c r="BG61" s="134"/>
      <c r="BH61" s="134"/>
      <c r="BI61" s="134"/>
      <c r="BJ61" s="134"/>
      <c r="BK61" s="134"/>
      <c r="BL61" s="134"/>
      <c r="BM61" s="134"/>
      <c r="BN61" s="134"/>
      <c r="BO61" s="134"/>
      <c r="BP61" s="134"/>
      <c r="BQ61" s="134"/>
      <c r="BR61" s="134"/>
      <c r="BS61" s="134"/>
      <c r="BT61" s="134"/>
      <c r="BU61" s="134"/>
      <c r="BV61" s="134"/>
      <c r="BW61" s="134"/>
      <c r="BX61" s="134"/>
      <c r="BY61" s="134"/>
      <c r="BZ61" s="134"/>
      <c r="CA61" s="134"/>
      <c r="CB61" s="134"/>
      <c r="CC61" s="134"/>
      <c r="CD61" s="134"/>
      <c r="CE61" s="134"/>
      <c r="CF61" s="134"/>
      <c r="CG61" s="134"/>
      <c r="CH61" s="134"/>
      <c r="CI61" s="134"/>
      <c r="CJ61" s="134"/>
      <c r="CK61" s="134"/>
      <c r="CL61" s="134"/>
      <c r="CM61" s="134"/>
      <c r="CN61" s="134"/>
      <c r="CO61" s="134"/>
      <c r="CP61" s="134"/>
      <c r="CQ61" s="134"/>
      <c r="CR61" s="134"/>
      <c r="CS61" s="134"/>
      <c r="CT61" s="134"/>
      <c r="CU61" s="134"/>
      <c r="CV61" s="134"/>
      <c r="CW61" s="134"/>
      <c r="CX61" s="134"/>
      <c r="CY61" s="134"/>
      <c r="CZ61" s="134"/>
    </row>
    <row r="62" spans="1:104">
      <c r="A62" s="134">
        <v>37</v>
      </c>
      <c r="B62" s="134" t="s">
        <v>209</v>
      </c>
      <c r="C62" s="134">
        <f ca="1">OFFSET('Primary Inputs'!$E$12,0,$A62-1)</f>
        <v>0</v>
      </c>
      <c r="I62" s="186" t="str">
        <f ca="1">IF(I$5-$I$5&lt;$A62-1," ",IF(I$5-$I$5+1&gt;'Primary Inputs'!$C$17,0,(SUM(OFFSET($I$21,0,I$5-$I$5-$A62+1)))*$C62))</f>
        <v xml:space="preserve"> </v>
      </c>
      <c r="J62" s="186" t="str">
        <f ca="1">IF(J$5-$I$5&lt;$A62-1," ",IF(J$5-$I$5+1&gt;'Primary Inputs'!$C$17,0,(SUM(OFFSET($I$21,0,J$5-$I$5-$A62+1)))*$C62))</f>
        <v xml:space="preserve"> </v>
      </c>
      <c r="K62" s="186" t="str">
        <f ca="1">IF(K$5-$I$5&lt;$A62-1," ",IF(K$5-$I$5+1&gt;'Primary Inputs'!$C$17,0,(SUM(OFFSET($I$21,0,K$5-$I$5-$A62+1)))*$C62))</f>
        <v xml:space="preserve"> </v>
      </c>
      <c r="L62" s="186" t="str">
        <f ca="1">IF(L$5-$I$5&lt;$A62-1," ",IF(L$5-$I$5+1&gt;'Primary Inputs'!$C$17,0,(SUM(OFFSET($I$21,0,L$5-$I$5-$A62+1)))*$C62))</f>
        <v xml:space="preserve"> </v>
      </c>
      <c r="M62" s="186" t="str">
        <f ca="1">IF(M$5-$I$5&lt;$A62-1," ",IF(M$5-$I$5+1&gt;'Primary Inputs'!$C$17,0,(SUM(OFFSET($I$21,0,M$5-$I$5-$A62+1)))*$C62))</f>
        <v xml:space="preserve"> </v>
      </c>
      <c r="N62" s="186" t="str">
        <f ca="1">IF(N$5-$I$5&lt;$A62-1," ",IF(N$5-$I$5+1&gt;'Primary Inputs'!$C$17,0,(SUM(OFFSET($I$21,0,N$5-$I$5-$A62+1)))*$C62))</f>
        <v xml:space="preserve"> </v>
      </c>
      <c r="O62" s="186" t="str">
        <f ca="1">IF(O$5-$I$5&lt;$A62-1," ",IF(O$5-$I$5+1&gt;'Primary Inputs'!$C$17,0,(SUM(OFFSET($I$21,0,O$5-$I$5-$A62+1)))*$C62))</f>
        <v xml:space="preserve"> </v>
      </c>
      <c r="P62" s="186" t="str">
        <f ca="1">IF(P$5-$I$5&lt;$A62-1," ",IF(P$5-$I$5+1&gt;'Primary Inputs'!$C$17,0,(SUM(OFFSET($I$21,0,P$5-$I$5-$A62+1)))*$C62))</f>
        <v xml:space="preserve"> </v>
      </c>
      <c r="Q62" s="186" t="str">
        <f ca="1">IF(Q$5-$I$5&lt;$A62-1," ",IF(Q$5-$I$5+1&gt;'Primary Inputs'!$C$17,0,(SUM(OFFSET($I$21,0,Q$5-$I$5-$A62+1)))*$C62))</f>
        <v xml:space="preserve"> </v>
      </c>
      <c r="R62" s="186" t="str">
        <f ca="1">IF(R$5-$I$5&lt;$A62-1," ",IF(R$5-$I$5+1&gt;'Primary Inputs'!$C$17,0,(SUM(OFFSET($I$21,0,R$5-$I$5-$A62+1)))*$C62))</f>
        <v xml:space="preserve"> </v>
      </c>
      <c r="S62" s="186" t="str">
        <f ca="1">IF(S$5-$I$5&lt;$A62-1," ",IF(S$5-$I$5+1&gt;'Primary Inputs'!$C$17,0,(SUM(OFFSET($I$21,0,S$5-$I$5-$A62+1)))*$C62))</f>
        <v xml:space="preserve"> </v>
      </c>
      <c r="T62" s="186" t="str">
        <f ca="1">IF(T$5-$I$5&lt;$A62-1," ",IF(T$5-$I$5+1&gt;'Primary Inputs'!$C$17,0,(SUM(OFFSET($I$21,0,T$5-$I$5-$A62+1)))*$C62))</f>
        <v xml:space="preserve"> </v>
      </c>
      <c r="U62" s="186" t="str">
        <f ca="1">IF(U$5-$I$5&lt;$A62-1," ",IF(U$5-$I$5+1&gt;'Primary Inputs'!$C$17,0,(SUM(OFFSET($I$21,0,U$5-$I$5-$A62+1)))*$C62))</f>
        <v xml:space="preserve"> </v>
      </c>
      <c r="V62" s="186" t="str">
        <f ca="1">IF(V$5-$I$5&lt;$A62-1," ",IF(V$5-$I$5+1&gt;'Primary Inputs'!$C$17,0,(SUM(OFFSET($I$21,0,V$5-$I$5-$A62+1)))*$C62))</f>
        <v xml:space="preserve"> </v>
      </c>
      <c r="W62" s="186" t="str">
        <f ca="1">IF(W$5-$I$5&lt;$A62-1," ",IF(W$5-$I$5+1&gt;'Primary Inputs'!$C$17,0,(SUM(OFFSET($I$21,0,W$5-$I$5-$A62+1)))*$C62))</f>
        <v xml:space="preserve"> </v>
      </c>
      <c r="X62" s="186" t="str">
        <f ca="1">IF(X$5-$I$5&lt;$A62-1," ",IF(X$5-$I$5+1&gt;'Primary Inputs'!$C$17,0,(SUM(OFFSET($I$21,0,X$5-$I$5-$A62+1)))*$C62))</f>
        <v xml:space="preserve"> </v>
      </c>
      <c r="Y62" s="186" t="str">
        <f ca="1">IF(Y$5-$I$5&lt;$A62-1," ",IF(Y$5-$I$5+1&gt;'Primary Inputs'!$C$17,0,(SUM(OFFSET($I$21,0,Y$5-$I$5-$A62+1)))*$C62))</f>
        <v xml:space="preserve"> </v>
      </c>
      <c r="Z62" s="186" t="str">
        <f ca="1">IF(Z$5-$I$5&lt;$A62-1," ",IF(Z$5-$I$5+1&gt;'Primary Inputs'!$C$17,0,(SUM(OFFSET($I$21,0,Z$5-$I$5-$A62+1)))*$C62))</f>
        <v xml:space="preserve"> </v>
      </c>
      <c r="AA62" s="186" t="str">
        <f ca="1">IF(AA$5-$I$5&lt;$A62-1," ",IF(AA$5-$I$5+1&gt;'Primary Inputs'!$C$17,0,(SUM(OFFSET($I$21,0,AA$5-$I$5-$A62+1)))*$C62))</f>
        <v xml:space="preserve"> </v>
      </c>
      <c r="AB62" s="186" t="str">
        <f ca="1">IF(AB$5-$I$5&lt;$A62-1," ",IF(AB$5-$I$5+1&gt;'Primary Inputs'!$C$17,0,(SUM(OFFSET($I$21,0,AB$5-$I$5-$A62+1)))*$C62))</f>
        <v xml:space="preserve"> </v>
      </c>
      <c r="AC62" s="186" t="str">
        <f ca="1">IF(AC$5-$I$5&lt;$A62-1," ",IF(AC$5-$I$5+1&gt;'Primary Inputs'!$C$17,0,(SUM(OFFSET($I$21,0,AC$5-$I$5-$A62+1)))*$C62))</f>
        <v xml:space="preserve"> </v>
      </c>
      <c r="AD62" s="186" t="str">
        <f ca="1">IF(AD$5-$I$5&lt;$A62-1," ",IF(AD$5-$I$5+1&gt;'Primary Inputs'!$C$17,0,(SUM(OFFSET($I$21,0,AD$5-$I$5-$A62+1)))*$C62))</f>
        <v xml:space="preserve"> </v>
      </c>
      <c r="AE62" s="186" t="str">
        <f ca="1">IF(AE$5-$I$5&lt;$A62-1," ",IF(AE$5-$I$5+1&gt;'Primary Inputs'!$C$17,0,(SUM(OFFSET($I$21,0,AE$5-$I$5-$A62+1)))*$C62))</f>
        <v xml:space="preserve"> </v>
      </c>
      <c r="AF62" s="186" t="str">
        <f ca="1">IF(AF$5-$I$5&lt;$A62-1," ",IF(AF$5-$I$5+1&gt;'Primary Inputs'!$C$17,0,(SUM(OFFSET($I$21,0,AF$5-$I$5-$A62+1)))*$C62))</f>
        <v xml:space="preserve"> </v>
      </c>
      <c r="AG62" s="186" t="str">
        <f ca="1">IF(AG$5-$I$5&lt;$A62-1," ",IF(AG$5-$I$5+1&gt;'Primary Inputs'!$C$17,0,(SUM(OFFSET($I$21,0,AG$5-$I$5-$A62+1)))*$C62))</f>
        <v xml:space="preserve"> </v>
      </c>
      <c r="AH62" s="186" t="str">
        <f ca="1">IF(AH$5-$I$5&lt;$A62-1," ",IF(AH$5-$I$5+1&gt;'Primary Inputs'!$C$17,0,(SUM(OFFSET($I$21,0,AH$5-$I$5-$A62+1)))*$C62))</f>
        <v xml:space="preserve"> </v>
      </c>
      <c r="AI62" s="186" t="str">
        <f ca="1">IF(AI$5-$I$5&lt;$A62-1," ",IF(AI$5-$I$5+1&gt;'Primary Inputs'!$C$17,0,(SUM(OFFSET($I$21,0,AI$5-$I$5-$A62+1)))*$C62))</f>
        <v xml:space="preserve"> </v>
      </c>
      <c r="AJ62" s="186" t="str">
        <f ca="1">IF(AJ$5-$I$5&lt;$A62-1," ",IF(AJ$5-$I$5+1&gt;'Primary Inputs'!$C$17,0,(SUM(OFFSET($I$21,0,AJ$5-$I$5-$A62+1)))*$C62))</f>
        <v xml:space="preserve"> </v>
      </c>
      <c r="AK62" s="186" t="str">
        <f ca="1">IF(AK$5-$I$5&lt;$A62-1," ",IF(AK$5-$I$5+1&gt;'Primary Inputs'!$C$17,0,(SUM(OFFSET($I$21,0,AK$5-$I$5-$A62+1)))*$C62))</f>
        <v xml:space="preserve"> </v>
      </c>
      <c r="AL62" s="186" t="str">
        <f ca="1">IF(AL$5-$I$5&lt;$A62-1," ",IF(AL$5-$I$5+1&gt;'Primary Inputs'!$C$17,0,(SUM(OFFSET($I$21,0,AL$5-$I$5-$A62+1)))*$C62))</f>
        <v xml:space="preserve"> </v>
      </c>
      <c r="AM62" s="186" t="str">
        <f ca="1">IF(AM$5-$I$5&lt;$A62-1," ",IF(AM$5-$I$5+1&gt;'Primary Inputs'!$C$17,0,(SUM(OFFSET($I$21,0,AM$5-$I$5-$A62+1)))*$C62))</f>
        <v xml:space="preserve"> </v>
      </c>
      <c r="AN62" s="186" t="str">
        <f ca="1">IF(AN$5-$I$5&lt;$A62-1," ",IF(AN$5-$I$5+1&gt;'Primary Inputs'!$C$17,0,(SUM(OFFSET($I$21,0,AN$5-$I$5-$A62+1)))*$C62))</f>
        <v xml:space="preserve"> </v>
      </c>
      <c r="AO62" s="186" t="str">
        <f ca="1">IF(AO$5-$I$5&lt;$A62-1," ",IF(AO$5-$I$5+1&gt;'Primary Inputs'!$C$17,0,(SUM(OFFSET($I$21,0,AO$5-$I$5-$A62+1)))*$C62))</f>
        <v xml:space="preserve"> </v>
      </c>
      <c r="AP62" s="186" t="str">
        <f ca="1">IF(AP$5-$I$5&lt;$A62-1," ",IF(AP$5-$I$5+1&gt;'Primary Inputs'!$C$17,0,(SUM(OFFSET($I$21,0,AP$5-$I$5-$A62+1)))*$C62))</f>
        <v xml:space="preserve"> </v>
      </c>
      <c r="AQ62" s="186" t="str">
        <f ca="1">IF(AQ$5-$I$5&lt;$A62-1," ",IF(AQ$5-$I$5+1&gt;'Primary Inputs'!$C$17,0,(SUM(OFFSET($I$21,0,AQ$5-$I$5-$A62+1)))*$C62))</f>
        <v xml:space="preserve"> </v>
      </c>
      <c r="AR62" s="186" t="str">
        <f ca="1">IF(AR$5-$I$5&lt;$A62-1," ",IF(AR$5-$I$5+1&gt;'Primary Inputs'!$C$17,0,(SUM(OFFSET($I$21,0,AR$5-$I$5-$A62+1)))*$C62))</f>
        <v xml:space="preserve"> </v>
      </c>
      <c r="AS62" s="186">
        <f ca="1">IF(AS$5-$I$5&lt;$A62-1," ",IF(AS$5-$I$5+1&gt;'Primary Inputs'!$C$17,0,(SUM(OFFSET($I$21,0,AS$5-$I$5-$A62+1)))*$C62))</f>
        <v>0</v>
      </c>
      <c r="AT62" s="186">
        <f ca="1">IF(AT$5-$I$5&lt;$A62-1," ",IF(AT$5-$I$5+1&gt;'Primary Inputs'!$C$17,0,(SUM(OFFSET($I$21,0,AT$5-$I$5-$A62+1)))*$C62))</f>
        <v>0</v>
      </c>
      <c r="AU62" s="186">
        <f ca="1">IF(AU$5-$I$5&lt;$A62-1," ",IF(AU$5-$I$5+1&gt;'Primary Inputs'!$C$17,0,(SUM(OFFSET($I$21,0,AU$5-$I$5-$A62+1)))*$C62))</f>
        <v>0</v>
      </c>
      <c r="AV62" s="186">
        <f ca="1">IF(AV$5-$I$5&lt;$A62-1," ",IF(AV$5-$I$5+1&gt;'Primary Inputs'!$C$17,0,(SUM(OFFSET($I$21,0,AV$5-$I$5-$A62+1)))*$C62))</f>
        <v>0</v>
      </c>
      <c r="AW62" s="186">
        <f ca="1">IF(AW$5-$I$5&lt;$A62-1," ",IF(AW$5-$I$5+1&gt;'Primary Inputs'!$C$17,0,(SUM(OFFSET($I$21,0,AW$5-$I$5-$A62+1)))*$C62))</f>
        <v>0</v>
      </c>
      <c r="AX62" s="186">
        <f ca="1">IF(AX$5-$I$5&lt;$A62-1," ",IF(AX$5-$I$5+1&gt;'Primary Inputs'!$C$17,0,(SUM(OFFSET($I$21,0,AX$5-$I$5-$A62+1)))*$C62))</f>
        <v>0</v>
      </c>
      <c r="AY62" s="186">
        <f ca="1">IF(AY$5-$I$5&lt;$A62-1," ",IF(AY$5-$I$5+1&gt;'Primary Inputs'!$C$17,0,(SUM(OFFSET($I$21,0,AY$5-$I$5-$A62+1)))*$C62))</f>
        <v>0</v>
      </c>
      <c r="AZ62" s="186">
        <f ca="1">IF(AZ$5-$I$5&lt;$A62-1," ",IF(AZ$5-$I$5+1&gt;'Primary Inputs'!$C$17,0,(SUM(OFFSET($I$21,0,AZ$5-$I$5-$A62+1)))*$C62))</f>
        <v>0</v>
      </c>
      <c r="BA62" s="186">
        <f ca="1">IF(BA$5-$I$5&lt;$A62-1," ",IF(BA$5-$I$5+1&gt;'Primary Inputs'!$C$17,0,(SUM(OFFSET($I$21,0,BA$5-$I$5-$A62+1)))*$C62))</f>
        <v>0</v>
      </c>
      <c r="BB62" s="186">
        <f ca="1">IF(BB$5-$I$5&lt;$A62-1," ",IF(BB$5-$I$5+1&gt;'Primary Inputs'!$C$17,0,(SUM(OFFSET($I$21,0,BB$5-$I$5-$A62+1)))*$C62))</f>
        <v>0</v>
      </c>
      <c r="BC62" s="186">
        <f ca="1">IF(BC$5-$I$5&lt;$A62-1," ",IF(BC$5-$I$5+1&gt;'Primary Inputs'!$C$17,0,(SUM(OFFSET($I$21,0,BC$5-$I$5-$A62+1)))*$C62))</f>
        <v>0</v>
      </c>
      <c r="BD62" s="186">
        <f ca="1">IF(BD$5-$I$5&lt;$A62-1," ",IF(BD$5-$I$5+1&gt;'Primary Inputs'!$C$17,0,(SUM(OFFSET($I$21,0,BD$5-$I$5-$A62+1)))*$C62))</f>
        <v>0</v>
      </c>
      <c r="BE62" s="186">
        <f ca="1">IF(BE$5-$I$5&lt;$A62-1," ",IF(BE$5-$I$5+1&gt;'Primary Inputs'!$C$17,0,(SUM(OFFSET($I$21,0,BE$5-$I$5-$A62+1)))*$C62))</f>
        <v>0</v>
      </c>
      <c r="BF62" s="186">
        <f ca="1">IF(BF$5-$I$5&lt;$A62-1," ",IF(BF$5-$I$5+1&gt;'Primary Inputs'!$C$17,0,(SUM(OFFSET($I$21,0,BF$5-$I$5-$A62+1)))*$C62))</f>
        <v>0</v>
      </c>
      <c r="BG62" s="134"/>
      <c r="BH62" s="134"/>
      <c r="BI62" s="134"/>
      <c r="BJ62" s="134"/>
      <c r="BK62" s="134"/>
      <c r="BL62" s="134"/>
      <c r="BM62" s="134"/>
      <c r="BN62" s="134"/>
      <c r="BO62" s="134"/>
      <c r="BP62" s="134"/>
      <c r="BQ62" s="134"/>
      <c r="BR62" s="134"/>
      <c r="BS62" s="134"/>
      <c r="BT62" s="134"/>
      <c r="BU62" s="134"/>
      <c r="BV62" s="134"/>
      <c r="BW62" s="134"/>
      <c r="BX62" s="134"/>
      <c r="BY62" s="134"/>
      <c r="BZ62" s="134"/>
      <c r="CA62" s="134"/>
      <c r="CB62" s="134"/>
      <c r="CC62" s="134"/>
      <c r="CD62" s="134"/>
      <c r="CE62" s="134"/>
      <c r="CF62" s="134"/>
      <c r="CG62" s="134"/>
      <c r="CH62" s="134"/>
      <c r="CI62" s="134"/>
      <c r="CJ62" s="134"/>
      <c r="CK62" s="134"/>
      <c r="CL62" s="134"/>
      <c r="CM62" s="134"/>
      <c r="CN62" s="134"/>
      <c r="CO62" s="134"/>
      <c r="CP62" s="134"/>
      <c r="CQ62" s="134"/>
      <c r="CR62" s="134"/>
      <c r="CS62" s="134"/>
      <c r="CT62" s="134"/>
      <c r="CU62" s="134"/>
      <c r="CV62" s="134"/>
      <c r="CW62" s="134"/>
      <c r="CX62" s="134"/>
      <c r="CY62" s="134"/>
      <c r="CZ62" s="134"/>
    </row>
    <row r="63" spans="1:104">
      <c r="A63" s="134">
        <v>38</v>
      </c>
      <c r="B63" s="134" t="s">
        <v>210</v>
      </c>
      <c r="C63" s="134">
        <f ca="1">OFFSET('Primary Inputs'!$E$12,0,$A63-1)</f>
        <v>0</v>
      </c>
      <c r="I63" s="186" t="str">
        <f ca="1">IF(I$5-$I$5&lt;$A63-1," ",IF(I$5-$I$5+1&gt;'Primary Inputs'!$C$17,0,(SUM(OFFSET($I$21,0,I$5-$I$5-$A63+1)))*$C63))</f>
        <v xml:space="preserve"> </v>
      </c>
      <c r="J63" s="186" t="str">
        <f ca="1">IF(J$5-$I$5&lt;$A63-1," ",IF(J$5-$I$5+1&gt;'Primary Inputs'!$C$17,0,(SUM(OFFSET($I$21,0,J$5-$I$5-$A63+1)))*$C63))</f>
        <v xml:space="preserve"> </v>
      </c>
      <c r="K63" s="186" t="str">
        <f ca="1">IF(K$5-$I$5&lt;$A63-1," ",IF(K$5-$I$5+1&gt;'Primary Inputs'!$C$17,0,(SUM(OFFSET($I$21,0,K$5-$I$5-$A63+1)))*$C63))</f>
        <v xml:space="preserve"> </v>
      </c>
      <c r="L63" s="186" t="str">
        <f ca="1">IF(L$5-$I$5&lt;$A63-1," ",IF(L$5-$I$5+1&gt;'Primary Inputs'!$C$17,0,(SUM(OFFSET($I$21,0,L$5-$I$5-$A63+1)))*$C63))</f>
        <v xml:space="preserve"> </v>
      </c>
      <c r="M63" s="186" t="str">
        <f ca="1">IF(M$5-$I$5&lt;$A63-1," ",IF(M$5-$I$5+1&gt;'Primary Inputs'!$C$17,0,(SUM(OFFSET($I$21,0,M$5-$I$5-$A63+1)))*$C63))</f>
        <v xml:space="preserve"> </v>
      </c>
      <c r="N63" s="186" t="str">
        <f ca="1">IF(N$5-$I$5&lt;$A63-1," ",IF(N$5-$I$5+1&gt;'Primary Inputs'!$C$17,0,(SUM(OFFSET($I$21,0,N$5-$I$5-$A63+1)))*$C63))</f>
        <v xml:space="preserve"> </v>
      </c>
      <c r="O63" s="186" t="str">
        <f ca="1">IF(O$5-$I$5&lt;$A63-1," ",IF(O$5-$I$5+1&gt;'Primary Inputs'!$C$17,0,(SUM(OFFSET($I$21,0,O$5-$I$5-$A63+1)))*$C63))</f>
        <v xml:space="preserve"> </v>
      </c>
      <c r="P63" s="186" t="str">
        <f ca="1">IF(P$5-$I$5&lt;$A63-1," ",IF(P$5-$I$5+1&gt;'Primary Inputs'!$C$17,0,(SUM(OFFSET($I$21,0,P$5-$I$5-$A63+1)))*$C63))</f>
        <v xml:space="preserve"> </v>
      </c>
      <c r="Q63" s="186" t="str">
        <f ca="1">IF(Q$5-$I$5&lt;$A63-1," ",IF(Q$5-$I$5+1&gt;'Primary Inputs'!$C$17,0,(SUM(OFFSET($I$21,0,Q$5-$I$5-$A63+1)))*$C63))</f>
        <v xml:space="preserve"> </v>
      </c>
      <c r="R63" s="186" t="str">
        <f ca="1">IF(R$5-$I$5&lt;$A63-1," ",IF(R$5-$I$5+1&gt;'Primary Inputs'!$C$17,0,(SUM(OFFSET($I$21,0,R$5-$I$5-$A63+1)))*$C63))</f>
        <v xml:space="preserve"> </v>
      </c>
      <c r="S63" s="186" t="str">
        <f ca="1">IF(S$5-$I$5&lt;$A63-1," ",IF(S$5-$I$5+1&gt;'Primary Inputs'!$C$17,0,(SUM(OFFSET($I$21,0,S$5-$I$5-$A63+1)))*$C63))</f>
        <v xml:space="preserve"> </v>
      </c>
      <c r="T63" s="186" t="str">
        <f ca="1">IF(T$5-$I$5&lt;$A63-1," ",IF(T$5-$I$5+1&gt;'Primary Inputs'!$C$17,0,(SUM(OFFSET($I$21,0,T$5-$I$5-$A63+1)))*$C63))</f>
        <v xml:space="preserve"> </v>
      </c>
      <c r="U63" s="186" t="str">
        <f ca="1">IF(U$5-$I$5&lt;$A63-1," ",IF(U$5-$I$5+1&gt;'Primary Inputs'!$C$17,0,(SUM(OFFSET($I$21,0,U$5-$I$5-$A63+1)))*$C63))</f>
        <v xml:space="preserve"> </v>
      </c>
      <c r="V63" s="186" t="str">
        <f ca="1">IF(V$5-$I$5&lt;$A63-1," ",IF(V$5-$I$5+1&gt;'Primary Inputs'!$C$17,0,(SUM(OFFSET($I$21,0,V$5-$I$5-$A63+1)))*$C63))</f>
        <v xml:space="preserve"> </v>
      </c>
      <c r="W63" s="186" t="str">
        <f ca="1">IF(W$5-$I$5&lt;$A63-1," ",IF(W$5-$I$5+1&gt;'Primary Inputs'!$C$17,0,(SUM(OFFSET($I$21,0,W$5-$I$5-$A63+1)))*$C63))</f>
        <v xml:space="preserve"> </v>
      </c>
      <c r="X63" s="186" t="str">
        <f ca="1">IF(X$5-$I$5&lt;$A63-1," ",IF(X$5-$I$5+1&gt;'Primary Inputs'!$C$17,0,(SUM(OFFSET($I$21,0,X$5-$I$5-$A63+1)))*$C63))</f>
        <v xml:space="preserve"> </v>
      </c>
      <c r="Y63" s="186" t="str">
        <f ca="1">IF(Y$5-$I$5&lt;$A63-1," ",IF(Y$5-$I$5+1&gt;'Primary Inputs'!$C$17,0,(SUM(OFFSET($I$21,0,Y$5-$I$5-$A63+1)))*$C63))</f>
        <v xml:space="preserve"> </v>
      </c>
      <c r="Z63" s="186" t="str">
        <f ca="1">IF(Z$5-$I$5&lt;$A63-1," ",IF(Z$5-$I$5+1&gt;'Primary Inputs'!$C$17,0,(SUM(OFFSET($I$21,0,Z$5-$I$5-$A63+1)))*$C63))</f>
        <v xml:space="preserve"> </v>
      </c>
      <c r="AA63" s="186" t="str">
        <f ca="1">IF(AA$5-$I$5&lt;$A63-1," ",IF(AA$5-$I$5+1&gt;'Primary Inputs'!$C$17,0,(SUM(OFFSET($I$21,0,AA$5-$I$5-$A63+1)))*$C63))</f>
        <v xml:space="preserve"> </v>
      </c>
      <c r="AB63" s="186" t="str">
        <f ca="1">IF(AB$5-$I$5&lt;$A63-1," ",IF(AB$5-$I$5+1&gt;'Primary Inputs'!$C$17,0,(SUM(OFFSET($I$21,0,AB$5-$I$5-$A63+1)))*$C63))</f>
        <v xml:space="preserve"> </v>
      </c>
      <c r="AC63" s="186" t="str">
        <f ca="1">IF(AC$5-$I$5&lt;$A63-1," ",IF(AC$5-$I$5+1&gt;'Primary Inputs'!$C$17,0,(SUM(OFFSET($I$21,0,AC$5-$I$5-$A63+1)))*$C63))</f>
        <v xml:space="preserve"> </v>
      </c>
      <c r="AD63" s="186" t="str">
        <f ca="1">IF(AD$5-$I$5&lt;$A63-1," ",IF(AD$5-$I$5+1&gt;'Primary Inputs'!$C$17,0,(SUM(OFFSET($I$21,0,AD$5-$I$5-$A63+1)))*$C63))</f>
        <v xml:space="preserve"> </v>
      </c>
      <c r="AE63" s="186" t="str">
        <f ca="1">IF(AE$5-$I$5&lt;$A63-1," ",IF(AE$5-$I$5+1&gt;'Primary Inputs'!$C$17,0,(SUM(OFFSET($I$21,0,AE$5-$I$5-$A63+1)))*$C63))</f>
        <v xml:space="preserve"> </v>
      </c>
      <c r="AF63" s="186" t="str">
        <f ca="1">IF(AF$5-$I$5&lt;$A63-1," ",IF(AF$5-$I$5+1&gt;'Primary Inputs'!$C$17,0,(SUM(OFFSET($I$21,0,AF$5-$I$5-$A63+1)))*$C63))</f>
        <v xml:space="preserve"> </v>
      </c>
      <c r="AG63" s="186" t="str">
        <f ca="1">IF(AG$5-$I$5&lt;$A63-1," ",IF(AG$5-$I$5+1&gt;'Primary Inputs'!$C$17,0,(SUM(OFFSET($I$21,0,AG$5-$I$5-$A63+1)))*$C63))</f>
        <v xml:space="preserve"> </v>
      </c>
      <c r="AH63" s="186" t="str">
        <f ca="1">IF(AH$5-$I$5&lt;$A63-1," ",IF(AH$5-$I$5+1&gt;'Primary Inputs'!$C$17,0,(SUM(OFFSET($I$21,0,AH$5-$I$5-$A63+1)))*$C63))</f>
        <v xml:space="preserve"> </v>
      </c>
      <c r="AI63" s="186" t="str">
        <f ca="1">IF(AI$5-$I$5&lt;$A63-1," ",IF(AI$5-$I$5+1&gt;'Primary Inputs'!$C$17,0,(SUM(OFFSET($I$21,0,AI$5-$I$5-$A63+1)))*$C63))</f>
        <v xml:space="preserve"> </v>
      </c>
      <c r="AJ63" s="186" t="str">
        <f ca="1">IF(AJ$5-$I$5&lt;$A63-1," ",IF(AJ$5-$I$5+1&gt;'Primary Inputs'!$C$17,0,(SUM(OFFSET($I$21,0,AJ$5-$I$5-$A63+1)))*$C63))</f>
        <v xml:space="preserve"> </v>
      </c>
      <c r="AK63" s="186" t="str">
        <f ca="1">IF(AK$5-$I$5&lt;$A63-1," ",IF(AK$5-$I$5+1&gt;'Primary Inputs'!$C$17,0,(SUM(OFFSET($I$21,0,AK$5-$I$5-$A63+1)))*$C63))</f>
        <v xml:space="preserve"> </v>
      </c>
      <c r="AL63" s="186" t="str">
        <f ca="1">IF(AL$5-$I$5&lt;$A63-1," ",IF(AL$5-$I$5+1&gt;'Primary Inputs'!$C$17,0,(SUM(OFFSET($I$21,0,AL$5-$I$5-$A63+1)))*$C63))</f>
        <v xml:space="preserve"> </v>
      </c>
      <c r="AM63" s="186" t="str">
        <f ca="1">IF(AM$5-$I$5&lt;$A63-1," ",IF(AM$5-$I$5+1&gt;'Primary Inputs'!$C$17,0,(SUM(OFFSET($I$21,0,AM$5-$I$5-$A63+1)))*$C63))</f>
        <v xml:space="preserve"> </v>
      </c>
      <c r="AN63" s="186" t="str">
        <f ca="1">IF(AN$5-$I$5&lt;$A63-1," ",IF(AN$5-$I$5+1&gt;'Primary Inputs'!$C$17,0,(SUM(OFFSET($I$21,0,AN$5-$I$5-$A63+1)))*$C63))</f>
        <v xml:space="preserve"> </v>
      </c>
      <c r="AO63" s="186" t="str">
        <f ca="1">IF(AO$5-$I$5&lt;$A63-1," ",IF(AO$5-$I$5+1&gt;'Primary Inputs'!$C$17,0,(SUM(OFFSET($I$21,0,AO$5-$I$5-$A63+1)))*$C63))</f>
        <v xml:space="preserve"> </v>
      </c>
      <c r="AP63" s="186" t="str">
        <f ca="1">IF(AP$5-$I$5&lt;$A63-1," ",IF(AP$5-$I$5+1&gt;'Primary Inputs'!$C$17,0,(SUM(OFFSET($I$21,0,AP$5-$I$5-$A63+1)))*$C63))</f>
        <v xml:space="preserve"> </v>
      </c>
      <c r="AQ63" s="186" t="str">
        <f ca="1">IF(AQ$5-$I$5&lt;$A63-1," ",IF(AQ$5-$I$5+1&gt;'Primary Inputs'!$C$17,0,(SUM(OFFSET($I$21,0,AQ$5-$I$5-$A63+1)))*$C63))</f>
        <v xml:space="preserve"> </v>
      </c>
      <c r="AR63" s="186" t="str">
        <f ca="1">IF(AR$5-$I$5&lt;$A63-1," ",IF(AR$5-$I$5+1&gt;'Primary Inputs'!$C$17,0,(SUM(OFFSET($I$21,0,AR$5-$I$5-$A63+1)))*$C63))</f>
        <v xml:space="preserve"> </v>
      </c>
      <c r="AS63" s="186" t="str">
        <f ca="1">IF(AS$5-$I$5&lt;$A63-1," ",IF(AS$5-$I$5+1&gt;'Primary Inputs'!$C$17,0,(SUM(OFFSET($I$21,0,AS$5-$I$5-$A63+1)))*$C63))</f>
        <v xml:space="preserve"> </v>
      </c>
      <c r="AT63" s="186">
        <f ca="1">IF(AT$5-$I$5&lt;$A63-1," ",IF(AT$5-$I$5+1&gt;'Primary Inputs'!$C$17,0,(SUM(OFFSET($I$21,0,AT$5-$I$5-$A63+1)))*$C63))</f>
        <v>0</v>
      </c>
      <c r="AU63" s="186">
        <f ca="1">IF(AU$5-$I$5&lt;$A63-1," ",IF(AU$5-$I$5+1&gt;'Primary Inputs'!$C$17,0,(SUM(OFFSET($I$21,0,AU$5-$I$5-$A63+1)))*$C63))</f>
        <v>0</v>
      </c>
      <c r="AV63" s="186">
        <f ca="1">IF(AV$5-$I$5&lt;$A63-1," ",IF(AV$5-$I$5+1&gt;'Primary Inputs'!$C$17,0,(SUM(OFFSET($I$21,0,AV$5-$I$5-$A63+1)))*$C63))</f>
        <v>0</v>
      </c>
      <c r="AW63" s="186">
        <f ca="1">IF(AW$5-$I$5&lt;$A63-1," ",IF(AW$5-$I$5+1&gt;'Primary Inputs'!$C$17,0,(SUM(OFFSET($I$21,0,AW$5-$I$5-$A63+1)))*$C63))</f>
        <v>0</v>
      </c>
      <c r="AX63" s="186">
        <f ca="1">IF(AX$5-$I$5&lt;$A63-1," ",IF(AX$5-$I$5+1&gt;'Primary Inputs'!$C$17,0,(SUM(OFFSET($I$21,0,AX$5-$I$5-$A63+1)))*$C63))</f>
        <v>0</v>
      </c>
      <c r="AY63" s="186">
        <f ca="1">IF(AY$5-$I$5&lt;$A63-1," ",IF(AY$5-$I$5+1&gt;'Primary Inputs'!$C$17,0,(SUM(OFFSET($I$21,0,AY$5-$I$5-$A63+1)))*$C63))</f>
        <v>0</v>
      </c>
      <c r="AZ63" s="186">
        <f ca="1">IF(AZ$5-$I$5&lt;$A63-1," ",IF(AZ$5-$I$5+1&gt;'Primary Inputs'!$C$17,0,(SUM(OFFSET($I$21,0,AZ$5-$I$5-$A63+1)))*$C63))</f>
        <v>0</v>
      </c>
      <c r="BA63" s="186">
        <f ca="1">IF(BA$5-$I$5&lt;$A63-1," ",IF(BA$5-$I$5+1&gt;'Primary Inputs'!$C$17,0,(SUM(OFFSET($I$21,0,BA$5-$I$5-$A63+1)))*$C63))</f>
        <v>0</v>
      </c>
      <c r="BB63" s="186">
        <f ca="1">IF(BB$5-$I$5&lt;$A63-1," ",IF(BB$5-$I$5+1&gt;'Primary Inputs'!$C$17,0,(SUM(OFFSET($I$21,0,BB$5-$I$5-$A63+1)))*$C63))</f>
        <v>0</v>
      </c>
      <c r="BC63" s="186">
        <f ca="1">IF(BC$5-$I$5&lt;$A63-1," ",IF(BC$5-$I$5+1&gt;'Primary Inputs'!$C$17,0,(SUM(OFFSET($I$21,0,BC$5-$I$5-$A63+1)))*$C63))</f>
        <v>0</v>
      </c>
      <c r="BD63" s="186">
        <f ca="1">IF(BD$5-$I$5&lt;$A63-1," ",IF(BD$5-$I$5+1&gt;'Primary Inputs'!$C$17,0,(SUM(OFFSET($I$21,0,BD$5-$I$5-$A63+1)))*$C63))</f>
        <v>0</v>
      </c>
      <c r="BE63" s="186">
        <f ca="1">IF(BE$5-$I$5&lt;$A63-1," ",IF(BE$5-$I$5+1&gt;'Primary Inputs'!$C$17,0,(SUM(OFFSET($I$21,0,BE$5-$I$5-$A63+1)))*$C63))</f>
        <v>0</v>
      </c>
      <c r="BF63" s="186">
        <f ca="1">IF(BF$5-$I$5&lt;$A63-1," ",IF(BF$5-$I$5+1&gt;'Primary Inputs'!$C$17,0,(SUM(OFFSET($I$21,0,BF$5-$I$5-$A63+1)))*$C63))</f>
        <v>0</v>
      </c>
      <c r="BG63" s="134"/>
      <c r="BH63" s="134"/>
      <c r="BI63" s="134"/>
      <c r="BJ63" s="134"/>
      <c r="BK63" s="134"/>
      <c r="BL63" s="134"/>
      <c r="BM63" s="134"/>
      <c r="BN63" s="134"/>
      <c r="BO63" s="134"/>
      <c r="BP63" s="134"/>
      <c r="BQ63" s="134"/>
      <c r="BR63" s="134"/>
      <c r="BS63" s="134"/>
      <c r="BT63" s="134"/>
      <c r="BU63" s="134"/>
      <c r="BV63" s="134"/>
      <c r="BW63" s="134"/>
      <c r="BX63" s="134"/>
      <c r="BY63" s="134"/>
      <c r="BZ63" s="134"/>
      <c r="CA63" s="134"/>
      <c r="CB63" s="134"/>
      <c r="CC63" s="134"/>
      <c r="CD63" s="134"/>
      <c r="CE63" s="134"/>
      <c r="CF63" s="134"/>
      <c r="CG63" s="134"/>
      <c r="CH63" s="134"/>
      <c r="CI63" s="134"/>
      <c r="CJ63" s="134"/>
      <c r="CK63" s="134"/>
      <c r="CL63" s="134"/>
      <c r="CM63" s="134"/>
      <c r="CN63" s="134"/>
      <c r="CO63" s="134"/>
      <c r="CP63" s="134"/>
      <c r="CQ63" s="134"/>
      <c r="CR63" s="134"/>
      <c r="CS63" s="134"/>
      <c r="CT63" s="134"/>
      <c r="CU63" s="134"/>
      <c r="CV63" s="134"/>
      <c r="CW63" s="134"/>
      <c r="CX63" s="134"/>
      <c r="CY63" s="134"/>
      <c r="CZ63" s="134"/>
    </row>
    <row r="64" spans="1:104">
      <c r="A64" s="134">
        <v>39</v>
      </c>
      <c r="B64" s="134" t="s">
        <v>211</v>
      </c>
      <c r="C64" s="134">
        <f ca="1">OFFSET('Primary Inputs'!$E$12,0,$A64-1)</f>
        <v>0</v>
      </c>
      <c r="I64" s="186" t="str">
        <f ca="1">IF(I$5-$I$5&lt;$A64-1," ",IF(I$5-$I$5+1&gt;'Primary Inputs'!$C$17,0,(SUM(OFFSET($I$21,0,I$5-$I$5-$A64+1)))*$C64))</f>
        <v xml:space="preserve"> </v>
      </c>
      <c r="J64" s="186" t="str">
        <f ca="1">IF(J$5-$I$5&lt;$A64-1," ",IF(J$5-$I$5+1&gt;'Primary Inputs'!$C$17,0,(SUM(OFFSET($I$21,0,J$5-$I$5-$A64+1)))*$C64))</f>
        <v xml:space="preserve"> </v>
      </c>
      <c r="K64" s="186" t="str">
        <f ca="1">IF(K$5-$I$5&lt;$A64-1," ",IF(K$5-$I$5+1&gt;'Primary Inputs'!$C$17,0,(SUM(OFFSET($I$21,0,K$5-$I$5-$A64+1)))*$C64))</f>
        <v xml:space="preserve"> </v>
      </c>
      <c r="L64" s="186" t="str">
        <f ca="1">IF(L$5-$I$5&lt;$A64-1," ",IF(L$5-$I$5+1&gt;'Primary Inputs'!$C$17,0,(SUM(OFFSET($I$21,0,L$5-$I$5-$A64+1)))*$C64))</f>
        <v xml:space="preserve"> </v>
      </c>
      <c r="M64" s="186" t="str">
        <f ca="1">IF(M$5-$I$5&lt;$A64-1," ",IF(M$5-$I$5+1&gt;'Primary Inputs'!$C$17,0,(SUM(OFFSET($I$21,0,M$5-$I$5-$A64+1)))*$C64))</f>
        <v xml:space="preserve"> </v>
      </c>
      <c r="N64" s="186" t="str">
        <f ca="1">IF(N$5-$I$5&lt;$A64-1," ",IF(N$5-$I$5+1&gt;'Primary Inputs'!$C$17,0,(SUM(OFFSET($I$21,0,N$5-$I$5-$A64+1)))*$C64))</f>
        <v xml:space="preserve"> </v>
      </c>
      <c r="O64" s="186" t="str">
        <f ca="1">IF(O$5-$I$5&lt;$A64-1," ",IF(O$5-$I$5+1&gt;'Primary Inputs'!$C$17,0,(SUM(OFFSET($I$21,0,O$5-$I$5-$A64+1)))*$C64))</f>
        <v xml:space="preserve"> </v>
      </c>
      <c r="P64" s="186" t="str">
        <f ca="1">IF(P$5-$I$5&lt;$A64-1," ",IF(P$5-$I$5+1&gt;'Primary Inputs'!$C$17,0,(SUM(OFFSET($I$21,0,P$5-$I$5-$A64+1)))*$C64))</f>
        <v xml:space="preserve"> </v>
      </c>
      <c r="Q64" s="186" t="str">
        <f ca="1">IF(Q$5-$I$5&lt;$A64-1," ",IF(Q$5-$I$5+1&gt;'Primary Inputs'!$C$17,0,(SUM(OFFSET($I$21,0,Q$5-$I$5-$A64+1)))*$C64))</f>
        <v xml:space="preserve"> </v>
      </c>
      <c r="R64" s="186" t="str">
        <f ca="1">IF(R$5-$I$5&lt;$A64-1," ",IF(R$5-$I$5+1&gt;'Primary Inputs'!$C$17,0,(SUM(OFFSET($I$21,0,R$5-$I$5-$A64+1)))*$C64))</f>
        <v xml:space="preserve"> </v>
      </c>
      <c r="S64" s="186" t="str">
        <f ca="1">IF(S$5-$I$5&lt;$A64-1," ",IF(S$5-$I$5+1&gt;'Primary Inputs'!$C$17,0,(SUM(OFFSET($I$21,0,S$5-$I$5-$A64+1)))*$C64))</f>
        <v xml:space="preserve"> </v>
      </c>
      <c r="T64" s="186" t="str">
        <f ca="1">IF(T$5-$I$5&lt;$A64-1," ",IF(T$5-$I$5+1&gt;'Primary Inputs'!$C$17,0,(SUM(OFFSET($I$21,0,T$5-$I$5-$A64+1)))*$C64))</f>
        <v xml:space="preserve"> </v>
      </c>
      <c r="U64" s="186" t="str">
        <f ca="1">IF(U$5-$I$5&lt;$A64-1," ",IF(U$5-$I$5+1&gt;'Primary Inputs'!$C$17,0,(SUM(OFFSET($I$21,0,U$5-$I$5-$A64+1)))*$C64))</f>
        <v xml:space="preserve"> </v>
      </c>
      <c r="V64" s="186" t="str">
        <f ca="1">IF(V$5-$I$5&lt;$A64-1," ",IF(V$5-$I$5+1&gt;'Primary Inputs'!$C$17,0,(SUM(OFFSET($I$21,0,V$5-$I$5-$A64+1)))*$C64))</f>
        <v xml:space="preserve"> </v>
      </c>
      <c r="W64" s="186" t="str">
        <f ca="1">IF(W$5-$I$5&lt;$A64-1," ",IF(W$5-$I$5+1&gt;'Primary Inputs'!$C$17,0,(SUM(OFFSET($I$21,0,W$5-$I$5-$A64+1)))*$C64))</f>
        <v xml:space="preserve"> </v>
      </c>
      <c r="X64" s="186" t="str">
        <f ca="1">IF(X$5-$I$5&lt;$A64-1," ",IF(X$5-$I$5+1&gt;'Primary Inputs'!$C$17,0,(SUM(OFFSET($I$21,0,X$5-$I$5-$A64+1)))*$C64))</f>
        <v xml:space="preserve"> </v>
      </c>
      <c r="Y64" s="186" t="str">
        <f ca="1">IF(Y$5-$I$5&lt;$A64-1," ",IF(Y$5-$I$5+1&gt;'Primary Inputs'!$C$17,0,(SUM(OFFSET($I$21,0,Y$5-$I$5-$A64+1)))*$C64))</f>
        <v xml:space="preserve"> </v>
      </c>
      <c r="Z64" s="186" t="str">
        <f ca="1">IF(Z$5-$I$5&lt;$A64-1," ",IF(Z$5-$I$5+1&gt;'Primary Inputs'!$C$17,0,(SUM(OFFSET($I$21,0,Z$5-$I$5-$A64+1)))*$C64))</f>
        <v xml:space="preserve"> </v>
      </c>
      <c r="AA64" s="186" t="str">
        <f ca="1">IF(AA$5-$I$5&lt;$A64-1," ",IF(AA$5-$I$5+1&gt;'Primary Inputs'!$C$17,0,(SUM(OFFSET($I$21,0,AA$5-$I$5-$A64+1)))*$C64))</f>
        <v xml:space="preserve"> </v>
      </c>
      <c r="AB64" s="186" t="str">
        <f ca="1">IF(AB$5-$I$5&lt;$A64-1," ",IF(AB$5-$I$5+1&gt;'Primary Inputs'!$C$17,0,(SUM(OFFSET($I$21,0,AB$5-$I$5-$A64+1)))*$C64))</f>
        <v xml:space="preserve"> </v>
      </c>
      <c r="AC64" s="186" t="str">
        <f ca="1">IF(AC$5-$I$5&lt;$A64-1," ",IF(AC$5-$I$5+1&gt;'Primary Inputs'!$C$17,0,(SUM(OFFSET($I$21,0,AC$5-$I$5-$A64+1)))*$C64))</f>
        <v xml:space="preserve"> </v>
      </c>
      <c r="AD64" s="186" t="str">
        <f ca="1">IF(AD$5-$I$5&lt;$A64-1," ",IF(AD$5-$I$5+1&gt;'Primary Inputs'!$C$17,0,(SUM(OFFSET($I$21,0,AD$5-$I$5-$A64+1)))*$C64))</f>
        <v xml:space="preserve"> </v>
      </c>
      <c r="AE64" s="186" t="str">
        <f ca="1">IF(AE$5-$I$5&lt;$A64-1," ",IF(AE$5-$I$5+1&gt;'Primary Inputs'!$C$17,0,(SUM(OFFSET($I$21,0,AE$5-$I$5-$A64+1)))*$C64))</f>
        <v xml:space="preserve"> </v>
      </c>
      <c r="AF64" s="186" t="str">
        <f ca="1">IF(AF$5-$I$5&lt;$A64-1," ",IF(AF$5-$I$5+1&gt;'Primary Inputs'!$C$17,0,(SUM(OFFSET($I$21,0,AF$5-$I$5-$A64+1)))*$C64))</f>
        <v xml:space="preserve"> </v>
      </c>
      <c r="AG64" s="186" t="str">
        <f ca="1">IF(AG$5-$I$5&lt;$A64-1," ",IF(AG$5-$I$5+1&gt;'Primary Inputs'!$C$17,0,(SUM(OFFSET($I$21,0,AG$5-$I$5-$A64+1)))*$C64))</f>
        <v xml:space="preserve"> </v>
      </c>
      <c r="AH64" s="186" t="str">
        <f ca="1">IF(AH$5-$I$5&lt;$A64-1," ",IF(AH$5-$I$5+1&gt;'Primary Inputs'!$C$17,0,(SUM(OFFSET($I$21,0,AH$5-$I$5-$A64+1)))*$C64))</f>
        <v xml:space="preserve"> </v>
      </c>
      <c r="AI64" s="186" t="str">
        <f ca="1">IF(AI$5-$I$5&lt;$A64-1," ",IF(AI$5-$I$5+1&gt;'Primary Inputs'!$C$17,0,(SUM(OFFSET($I$21,0,AI$5-$I$5-$A64+1)))*$C64))</f>
        <v xml:space="preserve"> </v>
      </c>
      <c r="AJ64" s="186" t="str">
        <f ca="1">IF(AJ$5-$I$5&lt;$A64-1," ",IF(AJ$5-$I$5+1&gt;'Primary Inputs'!$C$17,0,(SUM(OFFSET($I$21,0,AJ$5-$I$5-$A64+1)))*$C64))</f>
        <v xml:space="preserve"> </v>
      </c>
      <c r="AK64" s="186" t="str">
        <f ca="1">IF(AK$5-$I$5&lt;$A64-1," ",IF(AK$5-$I$5+1&gt;'Primary Inputs'!$C$17,0,(SUM(OFFSET($I$21,0,AK$5-$I$5-$A64+1)))*$C64))</f>
        <v xml:space="preserve"> </v>
      </c>
      <c r="AL64" s="186" t="str">
        <f ca="1">IF(AL$5-$I$5&lt;$A64-1," ",IF(AL$5-$I$5+1&gt;'Primary Inputs'!$C$17,0,(SUM(OFFSET($I$21,0,AL$5-$I$5-$A64+1)))*$C64))</f>
        <v xml:space="preserve"> </v>
      </c>
      <c r="AM64" s="186" t="str">
        <f ca="1">IF(AM$5-$I$5&lt;$A64-1," ",IF(AM$5-$I$5+1&gt;'Primary Inputs'!$C$17,0,(SUM(OFFSET($I$21,0,AM$5-$I$5-$A64+1)))*$C64))</f>
        <v xml:space="preserve"> </v>
      </c>
      <c r="AN64" s="186" t="str">
        <f ca="1">IF(AN$5-$I$5&lt;$A64-1," ",IF(AN$5-$I$5+1&gt;'Primary Inputs'!$C$17,0,(SUM(OFFSET($I$21,0,AN$5-$I$5-$A64+1)))*$C64))</f>
        <v xml:space="preserve"> </v>
      </c>
      <c r="AO64" s="186" t="str">
        <f ca="1">IF(AO$5-$I$5&lt;$A64-1," ",IF(AO$5-$I$5+1&gt;'Primary Inputs'!$C$17,0,(SUM(OFFSET($I$21,0,AO$5-$I$5-$A64+1)))*$C64))</f>
        <v xml:space="preserve"> </v>
      </c>
      <c r="AP64" s="186" t="str">
        <f ca="1">IF(AP$5-$I$5&lt;$A64-1," ",IF(AP$5-$I$5+1&gt;'Primary Inputs'!$C$17,0,(SUM(OFFSET($I$21,0,AP$5-$I$5-$A64+1)))*$C64))</f>
        <v xml:space="preserve"> </v>
      </c>
      <c r="AQ64" s="186" t="str">
        <f ca="1">IF(AQ$5-$I$5&lt;$A64-1," ",IF(AQ$5-$I$5+1&gt;'Primary Inputs'!$C$17,0,(SUM(OFFSET($I$21,0,AQ$5-$I$5-$A64+1)))*$C64))</f>
        <v xml:space="preserve"> </v>
      </c>
      <c r="AR64" s="186" t="str">
        <f ca="1">IF(AR$5-$I$5&lt;$A64-1," ",IF(AR$5-$I$5+1&gt;'Primary Inputs'!$C$17,0,(SUM(OFFSET($I$21,0,AR$5-$I$5-$A64+1)))*$C64))</f>
        <v xml:space="preserve"> </v>
      </c>
      <c r="AS64" s="186" t="str">
        <f ca="1">IF(AS$5-$I$5&lt;$A64-1," ",IF(AS$5-$I$5+1&gt;'Primary Inputs'!$C$17,0,(SUM(OFFSET($I$21,0,AS$5-$I$5-$A64+1)))*$C64))</f>
        <v xml:space="preserve"> </v>
      </c>
      <c r="AT64" s="186" t="str">
        <f ca="1">IF(AT$5-$I$5&lt;$A64-1," ",IF(AT$5-$I$5+1&gt;'Primary Inputs'!$C$17,0,(SUM(OFFSET($I$21,0,AT$5-$I$5-$A64+1)))*$C64))</f>
        <v xml:space="preserve"> </v>
      </c>
      <c r="AU64" s="186">
        <f ca="1">IF(AU$5-$I$5&lt;$A64-1," ",IF(AU$5-$I$5+1&gt;'Primary Inputs'!$C$17,0,(SUM(OFFSET($I$21,0,AU$5-$I$5-$A64+1)))*$C64))</f>
        <v>0</v>
      </c>
      <c r="AV64" s="186">
        <f ca="1">IF(AV$5-$I$5&lt;$A64-1," ",IF(AV$5-$I$5+1&gt;'Primary Inputs'!$C$17,0,(SUM(OFFSET($I$21,0,AV$5-$I$5-$A64+1)))*$C64))</f>
        <v>0</v>
      </c>
      <c r="AW64" s="186">
        <f ca="1">IF(AW$5-$I$5&lt;$A64-1," ",IF(AW$5-$I$5+1&gt;'Primary Inputs'!$C$17,0,(SUM(OFFSET($I$21,0,AW$5-$I$5-$A64+1)))*$C64))</f>
        <v>0</v>
      </c>
      <c r="AX64" s="186">
        <f ca="1">IF(AX$5-$I$5&lt;$A64-1," ",IF(AX$5-$I$5+1&gt;'Primary Inputs'!$C$17,0,(SUM(OFFSET($I$21,0,AX$5-$I$5-$A64+1)))*$C64))</f>
        <v>0</v>
      </c>
      <c r="AY64" s="186">
        <f ca="1">IF(AY$5-$I$5&lt;$A64-1," ",IF(AY$5-$I$5+1&gt;'Primary Inputs'!$C$17,0,(SUM(OFFSET($I$21,0,AY$5-$I$5-$A64+1)))*$C64))</f>
        <v>0</v>
      </c>
      <c r="AZ64" s="186">
        <f ca="1">IF(AZ$5-$I$5&lt;$A64-1," ",IF(AZ$5-$I$5+1&gt;'Primary Inputs'!$C$17,0,(SUM(OFFSET($I$21,0,AZ$5-$I$5-$A64+1)))*$C64))</f>
        <v>0</v>
      </c>
      <c r="BA64" s="186">
        <f ca="1">IF(BA$5-$I$5&lt;$A64-1," ",IF(BA$5-$I$5+1&gt;'Primary Inputs'!$C$17,0,(SUM(OFFSET($I$21,0,BA$5-$I$5-$A64+1)))*$C64))</f>
        <v>0</v>
      </c>
      <c r="BB64" s="186">
        <f ca="1">IF(BB$5-$I$5&lt;$A64-1," ",IF(BB$5-$I$5+1&gt;'Primary Inputs'!$C$17,0,(SUM(OFFSET($I$21,0,BB$5-$I$5-$A64+1)))*$C64))</f>
        <v>0</v>
      </c>
      <c r="BC64" s="186">
        <f ca="1">IF(BC$5-$I$5&lt;$A64-1," ",IF(BC$5-$I$5+1&gt;'Primary Inputs'!$C$17,0,(SUM(OFFSET($I$21,0,BC$5-$I$5-$A64+1)))*$C64))</f>
        <v>0</v>
      </c>
      <c r="BD64" s="186">
        <f ca="1">IF(BD$5-$I$5&lt;$A64-1," ",IF(BD$5-$I$5+1&gt;'Primary Inputs'!$C$17,0,(SUM(OFFSET($I$21,0,BD$5-$I$5-$A64+1)))*$C64))</f>
        <v>0</v>
      </c>
      <c r="BE64" s="186">
        <f ca="1">IF(BE$5-$I$5&lt;$A64-1," ",IF(BE$5-$I$5+1&gt;'Primary Inputs'!$C$17,0,(SUM(OFFSET($I$21,0,BE$5-$I$5-$A64+1)))*$C64))</f>
        <v>0</v>
      </c>
      <c r="BF64" s="186">
        <f ca="1">IF(BF$5-$I$5&lt;$A64-1," ",IF(BF$5-$I$5+1&gt;'Primary Inputs'!$C$17,0,(SUM(OFFSET($I$21,0,BF$5-$I$5-$A64+1)))*$C64))</f>
        <v>0</v>
      </c>
      <c r="BG64" s="134"/>
      <c r="BH64" s="134"/>
      <c r="BI64" s="134"/>
      <c r="BJ64" s="134"/>
      <c r="BK64" s="134"/>
      <c r="BL64" s="134"/>
      <c r="BM64" s="134"/>
      <c r="BN64" s="134"/>
      <c r="BO64" s="134"/>
      <c r="BP64" s="134"/>
      <c r="BQ64" s="134"/>
      <c r="BR64" s="134"/>
      <c r="BS64" s="134"/>
      <c r="BT64" s="134"/>
      <c r="BU64" s="134"/>
      <c r="BV64" s="134"/>
      <c r="BW64" s="134"/>
      <c r="BX64" s="134"/>
      <c r="BY64" s="134"/>
      <c r="BZ64" s="134"/>
      <c r="CA64" s="134"/>
      <c r="CB64" s="134"/>
      <c r="CC64" s="134"/>
      <c r="CD64" s="134"/>
      <c r="CE64" s="134"/>
      <c r="CF64" s="134"/>
      <c r="CG64" s="134"/>
      <c r="CH64" s="134"/>
      <c r="CI64" s="134"/>
      <c r="CJ64" s="134"/>
      <c r="CK64" s="134"/>
      <c r="CL64" s="134"/>
      <c r="CM64" s="134"/>
      <c r="CN64" s="134"/>
      <c r="CO64" s="134"/>
      <c r="CP64" s="134"/>
      <c r="CQ64" s="134"/>
      <c r="CR64" s="134"/>
      <c r="CS64" s="134"/>
      <c r="CT64" s="134"/>
      <c r="CU64" s="134"/>
      <c r="CV64" s="134"/>
      <c r="CW64" s="134"/>
      <c r="CX64" s="134"/>
      <c r="CY64" s="134"/>
      <c r="CZ64" s="134"/>
    </row>
    <row r="65" spans="1:104">
      <c r="A65" s="134">
        <v>40</v>
      </c>
      <c r="B65" s="134" t="s">
        <v>212</v>
      </c>
      <c r="C65" s="134">
        <f ca="1">OFFSET('Primary Inputs'!$E$12,0,$A65-1)</f>
        <v>0</v>
      </c>
      <c r="I65" s="186" t="str">
        <f ca="1">IF(I$5-$I$5&lt;$A65-1," ",IF(I$5-$I$5+1&gt;'Primary Inputs'!$C$17,0,(SUM(OFFSET($I$21,0,I$5-$I$5-$A65+1)))*$C65))</f>
        <v xml:space="preserve"> </v>
      </c>
      <c r="J65" s="186" t="str">
        <f ca="1">IF(J$5-$I$5&lt;$A65-1," ",IF(J$5-$I$5+1&gt;'Primary Inputs'!$C$17,0,(SUM(OFFSET($I$21,0,J$5-$I$5-$A65+1)))*$C65))</f>
        <v xml:space="preserve"> </v>
      </c>
      <c r="K65" s="186" t="str">
        <f ca="1">IF(K$5-$I$5&lt;$A65-1," ",IF(K$5-$I$5+1&gt;'Primary Inputs'!$C$17,0,(SUM(OFFSET($I$21,0,K$5-$I$5-$A65+1)))*$C65))</f>
        <v xml:space="preserve"> </v>
      </c>
      <c r="L65" s="186" t="str">
        <f ca="1">IF(L$5-$I$5&lt;$A65-1," ",IF(L$5-$I$5+1&gt;'Primary Inputs'!$C$17,0,(SUM(OFFSET($I$21,0,L$5-$I$5-$A65+1)))*$C65))</f>
        <v xml:space="preserve"> </v>
      </c>
      <c r="M65" s="186" t="str">
        <f ca="1">IF(M$5-$I$5&lt;$A65-1," ",IF(M$5-$I$5+1&gt;'Primary Inputs'!$C$17,0,(SUM(OFFSET($I$21,0,M$5-$I$5-$A65+1)))*$C65))</f>
        <v xml:space="preserve"> </v>
      </c>
      <c r="N65" s="186" t="str">
        <f ca="1">IF(N$5-$I$5&lt;$A65-1," ",IF(N$5-$I$5+1&gt;'Primary Inputs'!$C$17,0,(SUM(OFFSET($I$21,0,N$5-$I$5-$A65+1)))*$C65))</f>
        <v xml:space="preserve"> </v>
      </c>
      <c r="O65" s="186" t="str">
        <f ca="1">IF(O$5-$I$5&lt;$A65-1," ",IF(O$5-$I$5+1&gt;'Primary Inputs'!$C$17,0,(SUM(OFFSET($I$21,0,O$5-$I$5-$A65+1)))*$C65))</f>
        <v xml:space="preserve"> </v>
      </c>
      <c r="P65" s="186" t="str">
        <f ca="1">IF(P$5-$I$5&lt;$A65-1," ",IF(P$5-$I$5+1&gt;'Primary Inputs'!$C$17,0,(SUM(OFFSET($I$21,0,P$5-$I$5-$A65+1)))*$C65))</f>
        <v xml:space="preserve"> </v>
      </c>
      <c r="Q65" s="186" t="str">
        <f ca="1">IF(Q$5-$I$5&lt;$A65-1," ",IF(Q$5-$I$5+1&gt;'Primary Inputs'!$C$17,0,(SUM(OFFSET($I$21,0,Q$5-$I$5-$A65+1)))*$C65))</f>
        <v xml:space="preserve"> </v>
      </c>
      <c r="R65" s="186" t="str">
        <f ca="1">IF(R$5-$I$5&lt;$A65-1," ",IF(R$5-$I$5+1&gt;'Primary Inputs'!$C$17,0,(SUM(OFFSET($I$21,0,R$5-$I$5-$A65+1)))*$C65))</f>
        <v xml:space="preserve"> </v>
      </c>
      <c r="S65" s="186" t="str">
        <f ca="1">IF(S$5-$I$5&lt;$A65-1," ",IF(S$5-$I$5+1&gt;'Primary Inputs'!$C$17,0,(SUM(OFFSET($I$21,0,S$5-$I$5-$A65+1)))*$C65))</f>
        <v xml:space="preserve"> </v>
      </c>
      <c r="T65" s="186" t="str">
        <f ca="1">IF(T$5-$I$5&lt;$A65-1," ",IF(T$5-$I$5+1&gt;'Primary Inputs'!$C$17,0,(SUM(OFFSET($I$21,0,T$5-$I$5-$A65+1)))*$C65))</f>
        <v xml:space="preserve"> </v>
      </c>
      <c r="U65" s="186" t="str">
        <f ca="1">IF(U$5-$I$5&lt;$A65-1," ",IF(U$5-$I$5+1&gt;'Primary Inputs'!$C$17,0,(SUM(OFFSET($I$21,0,U$5-$I$5-$A65+1)))*$C65))</f>
        <v xml:space="preserve"> </v>
      </c>
      <c r="V65" s="186" t="str">
        <f ca="1">IF(V$5-$I$5&lt;$A65-1," ",IF(V$5-$I$5+1&gt;'Primary Inputs'!$C$17,0,(SUM(OFFSET($I$21,0,V$5-$I$5-$A65+1)))*$C65))</f>
        <v xml:space="preserve"> </v>
      </c>
      <c r="W65" s="186" t="str">
        <f ca="1">IF(W$5-$I$5&lt;$A65-1," ",IF(W$5-$I$5+1&gt;'Primary Inputs'!$C$17,0,(SUM(OFFSET($I$21,0,W$5-$I$5-$A65+1)))*$C65))</f>
        <v xml:space="preserve"> </v>
      </c>
      <c r="X65" s="186" t="str">
        <f ca="1">IF(X$5-$I$5&lt;$A65-1," ",IF(X$5-$I$5+1&gt;'Primary Inputs'!$C$17,0,(SUM(OFFSET($I$21,0,X$5-$I$5-$A65+1)))*$C65))</f>
        <v xml:space="preserve"> </v>
      </c>
      <c r="Y65" s="186" t="str">
        <f ca="1">IF(Y$5-$I$5&lt;$A65-1," ",IF(Y$5-$I$5+1&gt;'Primary Inputs'!$C$17,0,(SUM(OFFSET($I$21,0,Y$5-$I$5-$A65+1)))*$C65))</f>
        <v xml:space="preserve"> </v>
      </c>
      <c r="Z65" s="186" t="str">
        <f ca="1">IF(Z$5-$I$5&lt;$A65-1," ",IF(Z$5-$I$5+1&gt;'Primary Inputs'!$C$17,0,(SUM(OFFSET($I$21,0,Z$5-$I$5-$A65+1)))*$C65))</f>
        <v xml:space="preserve"> </v>
      </c>
      <c r="AA65" s="186" t="str">
        <f ca="1">IF(AA$5-$I$5&lt;$A65-1," ",IF(AA$5-$I$5+1&gt;'Primary Inputs'!$C$17,0,(SUM(OFFSET($I$21,0,AA$5-$I$5-$A65+1)))*$C65))</f>
        <v xml:space="preserve"> </v>
      </c>
      <c r="AB65" s="186" t="str">
        <f ca="1">IF(AB$5-$I$5&lt;$A65-1," ",IF(AB$5-$I$5+1&gt;'Primary Inputs'!$C$17,0,(SUM(OFFSET($I$21,0,AB$5-$I$5-$A65+1)))*$C65))</f>
        <v xml:space="preserve"> </v>
      </c>
      <c r="AC65" s="186" t="str">
        <f ca="1">IF(AC$5-$I$5&lt;$A65-1," ",IF(AC$5-$I$5+1&gt;'Primary Inputs'!$C$17,0,(SUM(OFFSET($I$21,0,AC$5-$I$5-$A65+1)))*$C65))</f>
        <v xml:space="preserve"> </v>
      </c>
      <c r="AD65" s="186" t="str">
        <f ca="1">IF(AD$5-$I$5&lt;$A65-1," ",IF(AD$5-$I$5+1&gt;'Primary Inputs'!$C$17,0,(SUM(OFFSET($I$21,0,AD$5-$I$5-$A65+1)))*$C65))</f>
        <v xml:space="preserve"> </v>
      </c>
      <c r="AE65" s="186" t="str">
        <f ca="1">IF(AE$5-$I$5&lt;$A65-1," ",IF(AE$5-$I$5+1&gt;'Primary Inputs'!$C$17,0,(SUM(OFFSET($I$21,0,AE$5-$I$5-$A65+1)))*$C65))</f>
        <v xml:space="preserve"> </v>
      </c>
      <c r="AF65" s="186" t="str">
        <f ca="1">IF(AF$5-$I$5&lt;$A65-1," ",IF(AF$5-$I$5+1&gt;'Primary Inputs'!$C$17,0,(SUM(OFFSET($I$21,0,AF$5-$I$5-$A65+1)))*$C65))</f>
        <v xml:space="preserve"> </v>
      </c>
      <c r="AG65" s="186" t="str">
        <f ca="1">IF(AG$5-$I$5&lt;$A65-1," ",IF(AG$5-$I$5+1&gt;'Primary Inputs'!$C$17,0,(SUM(OFFSET($I$21,0,AG$5-$I$5-$A65+1)))*$C65))</f>
        <v xml:space="preserve"> </v>
      </c>
      <c r="AH65" s="186" t="str">
        <f ca="1">IF(AH$5-$I$5&lt;$A65-1," ",IF(AH$5-$I$5+1&gt;'Primary Inputs'!$C$17,0,(SUM(OFFSET($I$21,0,AH$5-$I$5-$A65+1)))*$C65))</f>
        <v xml:space="preserve"> </v>
      </c>
      <c r="AI65" s="186" t="str">
        <f ca="1">IF(AI$5-$I$5&lt;$A65-1," ",IF(AI$5-$I$5+1&gt;'Primary Inputs'!$C$17,0,(SUM(OFFSET($I$21,0,AI$5-$I$5-$A65+1)))*$C65))</f>
        <v xml:space="preserve"> </v>
      </c>
      <c r="AJ65" s="186" t="str">
        <f ca="1">IF(AJ$5-$I$5&lt;$A65-1," ",IF(AJ$5-$I$5+1&gt;'Primary Inputs'!$C$17,0,(SUM(OFFSET($I$21,0,AJ$5-$I$5-$A65+1)))*$C65))</f>
        <v xml:space="preserve"> </v>
      </c>
      <c r="AK65" s="186" t="str">
        <f ca="1">IF(AK$5-$I$5&lt;$A65-1," ",IF(AK$5-$I$5+1&gt;'Primary Inputs'!$C$17,0,(SUM(OFFSET($I$21,0,AK$5-$I$5-$A65+1)))*$C65))</f>
        <v xml:space="preserve"> </v>
      </c>
      <c r="AL65" s="186" t="str">
        <f ca="1">IF(AL$5-$I$5&lt;$A65-1," ",IF(AL$5-$I$5+1&gt;'Primary Inputs'!$C$17,0,(SUM(OFFSET($I$21,0,AL$5-$I$5-$A65+1)))*$C65))</f>
        <v xml:space="preserve"> </v>
      </c>
      <c r="AM65" s="186" t="str">
        <f ca="1">IF(AM$5-$I$5&lt;$A65-1," ",IF(AM$5-$I$5+1&gt;'Primary Inputs'!$C$17,0,(SUM(OFFSET($I$21,0,AM$5-$I$5-$A65+1)))*$C65))</f>
        <v xml:space="preserve"> </v>
      </c>
      <c r="AN65" s="186" t="str">
        <f ca="1">IF(AN$5-$I$5&lt;$A65-1," ",IF(AN$5-$I$5+1&gt;'Primary Inputs'!$C$17,0,(SUM(OFFSET($I$21,0,AN$5-$I$5-$A65+1)))*$C65))</f>
        <v xml:space="preserve"> </v>
      </c>
      <c r="AO65" s="186" t="str">
        <f ca="1">IF(AO$5-$I$5&lt;$A65-1," ",IF(AO$5-$I$5+1&gt;'Primary Inputs'!$C$17,0,(SUM(OFFSET($I$21,0,AO$5-$I$5-$A65+1)))*$C65))</f>
        <v xml:space="preserve"> </v>
      </c>
      <c r="AP65" s="186" t="str">
        <f ca="1">IF(AP$5-$I$5&lt;$A65-1," ",IF(AP$5-$I$5+1&gt;'Primary Inputs'!$C$17,0,(SUM(OFFSET($I$21,0,AP$5-$I$5-$A65+1)))*$C65))</f>
        <v xml:space="preserve"> </v>
      </c>
      <c r="AQ65" s="186" t="str">
        <f ca="1">IF(AQ$5-$I$5&lt;$A65-1," ",IF(AQ$5-$I$5+1&gt;'Primary Inputs'!$C$17,0,(SUM(OFFSET($I$21,0,AQ$5-$I$5-$A65+1)))*$C65))</f>
        <v xml:space="preserve"> </v>
      </c>
      <c r="AR65" s="186" t="str">
        <f ca="1">IF(AR$5-$I$5&lt;$A65-1," ",IF(AR$5-$I$5+1&gt;'Primary Inputs'!$C$17,0,(SUM(OFFSET($I$21,0,AR$5-$I$5-$A65+1)))*$C65))</f>
        <v xml:space="preserve"> </v>
      </c>
      <c r="AS65" s="186" t="str">
        <f ca="1">IF(AS$5-$I$5&lt;$A65-1," ",IF(AS$5-$I$5+1&gt;'Primary Inputs'!$C$17,0,(SUM(OFFSET($I$21,0,AS$5-$I$5-$A65+1)))*$C65))</f>
        <v xml:space="preserve"> </v>
      </c>
      <c r="AT65" s="186" t="str">
        <f ca="1">IF(AT$5-$I$5&lt;$A65-1," ",IF(AT$5-$I$5+1&gt;'Primary Inputs'!$C$17,0,(SUM(OFFSET($I$21,0,AT$5-$I$5-$A65+1)))*$C65))</f>
        <v xml:space="preserve"> </v>
      </c>
      <c r="AU65" s="186" t="str">
        <f ca="1">IF(AU$5-$I$5&lt;$A65-1," ",IF(AU$5-$I$5+1&gt;'Primary Inputs'!$C$17,0,(SUM(OFFSET($I$21,0,AU$5-$I$5-$A65+1)))*$C65))</f>
        <v xml:space="preserve"> </v>
      </c>
      <c r="AV65" s="186">
        <f ca="1">IF(AV$5-$I$5&lt;$A65-1," ",IF(AV$5-$I$5+1&gt;'Primary Inputs'!$C$17,0,(SUM(OFFSET($I$21,0,AV$5-$I$5-$A65+1)))*$C65))</f>
        <v>0</v>
      </c>
      <c r="AW65" s="186">
        <f ca="1">IF(AW$5-$I$5&lt;$A65-1," ",IF(AW$5-$I$5+1&gt;'Primary Inputs'!$C$17,0,(SUM(OFFSET($I$21,0,AW$5-$I$5-$A65+1)))*$C65))</f>
        <v>0</v>
      </c>
      <c r="AX65" s="186">
        <f ca="1">IF(AX$5-$I$5&lt;$A65-1," ",IF(AX$5-$I$5+1&gt;'Primary Inputs'!$C$17,0,(SUM(OFFSET($I$21,0,AX$5-$I$5-$A65+1)))*$C65))</f>
        <v>0</v>
      </c>
      <c r="AY65" s="186">
        <f ca="1">IF(AY$5-$I$5&lt;$A65-1," ",IF(AY$5-$I$5+1&gt;'Primary Inputs'!$C$17,0,(SUM(OFFSET($I$21,0,AY$5-$I$5-$A65+1)))*$C65))</f>
        <v>0</v>
      </c>
      <c r="AZ65" s="186">
        <f ca="1">IF(AZ$5-$I$5&lt;$A65-1," ",IF(AZ$5-$I$5+1&gt;'Primary Inputs'!$C$17,0,(SUM(OFFSET($I$21,0,AZ$5-$I$5-$A65+1)))*$C65))</f>
        <v>0</v>
      </c>
      <c r="BA65" s="186">
        <f ca="1">IF(BA$5-$I$5&lt;$A65-1," ",IF(BA$5-$I$5+1&gt;'Primary Inputs'!$C$17,0,(SUM(OFFSET($I$21,0,BA$5-$I$5-$A65+1)))*$C65))</f>
        <v>0</v>
      </c>
      <c r="BB65" s="186">
        <f ca="1">IF(BB$5-$I$5&lt;$A65-1," ",IF(BB$5-$I$5+1&gt;'Primary Inputs'!$C$17,0,(SUM(OFFSET($I$21,0,BB$5-$I$5-$A65+1)))*$C65))</f>
        <v>0</v>
      </c>
      <c r="BC65" s="186">
        <f ca="1">IF(BC$5-$I$5&lt;$A65-1," ",IF(BC$5-$I$5+1&gt;'Primary Inputs'!$C$17,0,(SUM(OFFSET($I$21,0,BC$5-$I$5-$A65+1)))*$C65))</f>
        <v>0</v>
      </c>
      <c r="BD65" s="186">
        <f ca="1">IF(BD$5-$I$5&lt;$A65-1," ",IF(BD$5-$I$5+1&gt;'Primary Inputs'!$C$17,0,(SUM(OFFSET($I$21,0,BD$5-$I$5-$A65+1)))*$C65))</f>
        <v>0</v>
      </c>
      <c r="BE65" s="186">
        <f ca="1">IF(BE$5-$I$5&lt;$A65-1," ",IF(BE$5-$I$5+1&gt;'Primary Inputs'!$C$17,0,(SUM(OFFSET($I$21,0,BE$5-$I$5-$A65+1)))*$C65))</f>
        <v>0</v>
      </c>
      <c r="BF65" s="186">
        <f ca="1">IF(BF$5-$I$5&lt;$A65-1," ",IF(BF$5-$I$5+1&gt;'Primary Inputs'!$C$17,0,(SUM(OFFSET($I$21,0,BF$5-$I$5-$A65+1)))*$C65))</f>
        <v>0</v>
      </c>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4"/>
      <c r="CI65" s="134"/>
      <c r="CJ65" s="134"/>
      <c r="CK65" s="134"/>
      <c r="CL65" s="134"/>
      <c r="CM65" s="134"/>
      <c r="CN65" s="134"/>
      <c r="CO65" s="134"/>
      <c r="CP65" s="134"/>
      <c r="CQ65" s="134"/>
      <c r="CR65" s="134"/>
      <c r="CS65" s="134"/>
      <c r="CT65" s="134"/>
      <c r="CU65" s="134"/>
      <c r="CV65" s="134"/>
      <c r="CW65" s="134"/>
      <c r="CX65" s="134"/>
      <c r="CY65" s="134"/>
      <c r="CZ65" s="134"/>
    </row>
    <row r="66" spans="1:104">
      <c r="A66" s="134">
        <v>41</v>
      </c>
      <c r="B66" s="134" t="s">
        <v>213</v>
      </c>
      <c r="C66" s="134">
        <f ca="1">OFFSET('Primary Inputs'!$E$12,0,$A66-1)</f>
        <v>0</v>
      </c>
      <c r="I66" s="186" t="str">
        <f ca="1">IF(I$5-$I$5&lt;$A66-1," ",IF(I$5-$I$5+1&gt;'Primary Inputs'!$C$17,0,(SUM(OFFSET($I$21,0,I$5-$I$5-$A66+1)))*$C66))</f>
        <v xml:space="preserve"> </v>
      </c>
      <c r="J66" s="186" t="str">
        <f ca="1">IF(J$5-$I$5&lt;$A66-1," ",IF(J$5-$I$5+1&gt;'Primary Inputs'!$C$17,0,(SUM(OFFSET($I$21,0,J$5-$I$5-$A66+1)))*$C66))</f>
        <v xml:space="preserve"> </v>
      </c>
      <c r="K66" s="186" t="str">
        <f ca="1">IF(K$5-$I$5&lt;$A66-1," ",IF(K$5-$I$5+1&gt;'Primary Inputs'!$C$17,0,(SUM(OFFSET($I$21,0,K$5-$I$5-$A66+1)))*$C66))</f>
        <v xml:space="preserve"> </v>
      </c>
      <c r="L66" s="186" t="str">
        <f ca="1">IF(L$5-$I$5&lt;$A66-1," ",IF(L$5-$I$5+1&gt;'Primary Inputs'!$C$17,0,(SUM(OFFSET($I$21,0,L$5-$I$5-$A66+1)))*$C66))</f>
        <v xml:space="preserve"> </v>
      </c>
      <c r="M66" s="186" t="str">
        <f ca="1">IF(M$5-$I$5&lt;$A66-1," ",IF(M$5-$I$5+1&gt;'Primary Inputs'!$C$17,0,(SUM(OFFSET($I$21,0,M$5-$I$5-$A66+1)))*$C66))</f>
        <v xml:space="preserve"> </v>
      </c>
      <c r="N66" s="186" t="str">
        <f ca="1">IF(N$5-$I$5&lt;$A66-1," ",IF(N$5-$I$5+1&gt;'Primary Inputs'!$C$17,0,(SUM(OFFSET($I$21,0,N$5-$I$5-$A66+1)))*$C66))</f>
        <v xml:space="preserve"> </v>
      </c>
      <c r="O66" s="186" t="str">
        <f ca="1">IF(O$5-$I$5&lt;$A66-1," ",IF(O$5-$I$5+1&gt;'Primary Inputs'!$C$17,0,(SUM(OFFSET($I$21,0,O$5-$I$5-$A66+1)))*$C66))</f>
        <v xml:space="preserve"> </v>
      </c>
      <c r="P66" s="186" t="str">
        <f ca="1">IF(P$5-$I$5&lt;$A66-1," ",IF(P$5-$I$5+1&gt;'Primary Inputs'!$C$17,0,(SUM(OFFSET($I$21,0,P$5-$I$5-$A66+1)))*$C66))</f>
        <v xml:space="preserve"> </v>
      </c>
      <c r="Q66" s="186" t="str">
        <f ca="1">IF(Q$5-$I$5&lt;$A66-1," ",IF(Q$5-$I$5+1&gt;'Primary Inputs'!$C$17,0,(SUM(OFFSET($I$21,0,Q$5-$I$5-$A66+1)))*$C66))</f>
        <v xml:space="preserve"> </v>
      </c>
      <c r="R66" s="186" t="str">
        <f ca="1">IF(R$5-$I$5&lt;$A66-1," ",IF(R$5-$I$5+1&gt;'Primary Inputs'!$C$17,0,(SUM(OFFSET($I$21,0,R$5-$I$5-$A66+1)))*$C66))</f>
        <v xml:space="preserve"> </v>
      </c>
      <c r="S66" s="186" t="str">
        <f ca="1">IF(S$5-$I$5&lt;$A66-1," ",IF(S$5-$I$5+1&gt;'Primary Inputs'!$C$17,0,(SUM(OFFSET($I$21,0,S$5-$I$5-$A66+1)))*$C66))</f>
        <v xml:space="preserve"> </v>
      </c>
      <c r="T66" s="186" t="str">
        <f ca="1">IF(T$5-$I$5&lt;$A66-1," ",IF(T$5-$I$5+1&gt;'Primary Inputs'!$C$17,0,(SUM(OFFSET($I$21,0,T$5-$I$5-$A66+1)))*$C66))</f>
        <v xml:space="preserve"> </v>
      </c>
      <c r="U66" s="186" t="str">
        <f ca="1">IF(U$5-$I$5&lt;$A66-1," ",IF(U$5-$I$5+1&gt;'Primary Inputs'!$C$17,0,(SUM(OFFSET($I$21,0,U$5-$I$5-$A66+1)))*$C66))</f>
        <v xml:space="preserve"> </v>
      </c>
      <c r="V66" s="186" t="str">
        <f ca="1">IF(V$5-$I$5&lt;$A66-1," ",IF(V$5-$I$5+1&gt;'Primary Inputs'!$C$17,0,(SUM(OFFSET($I$21,0,V$5-$I$5-$A66+1)))*$C66))</f>
        <v xml:space="preserve"> </v>
      </c>
      <c r="W66" s="186" t="str">
        <f ca="1">IF(W$5-$I$5&lt;$A66-1," ",IF(W$5-$I$5+1&gt;'Primary Inputs'!$C$17,0,(SUM(OFFSET($I$21,0,W$5-$I$5-$A66+1)))*$C66))</f>
        <v xml:space="preserve"> </v>
      </c>
      <c r="X66" s="186" t="str">
        <f ca="1">IF(X$5-$I$5&lt;$A66-1," ",IF(X$5-$I$5+1&gt;'Primary Inputs'!$C$17,0,(SUM(OFFSET($I$21,0,X$5-$I$5-$A66+1)))*$C66))</f>
        <v xml:space="preserve"> </v>
      </c>
      <c r="Y66" s="186" t="str">
        <f ca="1">IF(Y$5-$I$5&lt;$A66-1," ",IF(Y$5-$I$5+1&gt;'Primary Inputs'!$C$17,0,(SUM(OFFSET($I$21,0,Y$5-$I$5-$A66+1)))*$C66))</f>
        <v xml:space="preserve"> </v>
      </c>
      <c r="Z66" s="186" t="str">
        <f ca="1">IF(Z$5-$I$5&lt;$A66-1," ",IF(Z$5-$I$5+1&gt;'Primary Inputs'!$C$17,0,(SUM(OFFSET($I$21,0,Z$5-$I$5-$A66+1)))*$C66))</f>
        <v xml:space="preserve"> </v>
      </c>
      <c r="AA66" s="186" t="str">
        <f ca="1">IF(AA$5-$I$5&lt;$A66-1," ",IF(AA$5-$I$5+1&gt;'Primary Inputs'!$C$17,0,(SUM(OFFSET($I$21,0,AA$5-$I$5-$A66+1)))*$C66))</f>
        <v xml:space="preserve"> </v>
      </c>
      <c r="AB66" s="186" t="str">
        <f ca="1">IF(AB$5-$I$5&lt;$A66-1," ",IF(AB$5-$I$5+1&gt;'Primary Inputs'!$C$17,0,(SUM(OFFSET($I$21,0,AB$5-$I$5-$A66+1)))*$C66))</f>
        <v xml:space="preserve"> </v>
      </c>
      <c r="AC66" s="186" t="str">
        <f ca="1">IF(AC$5-$I$5&lt;$A66-1," ",IF(AC$5-$I$5+1&gt;'Primary Inputs'!$C$17,0,(SUM(OFFSET($I$21,0,AC$5-$I$5-$A66+1)))*$C66))</f>
        <v xml:space="preserve"> </v>
      </c>
      <c r="AD66" s="186" t="str">
        <f ca="1">IF(AD$5-$I$5&lt;$A66-1," ",IF(AD$5-$I$5+1&gt;'Primary Inputs'!$C$17,0,(SUM(OFFSET($I$21,0,AD$5-$I$5-$A66+1)))*$C66))</f>
        <v xml:space="preserve"> </v>
      </c>
      <c r="AE66" s="186" t="str">
        <f ca="1">IF(AE$5-$I$5&lt;$A66-1," ",IF(AE$5-$I$5+1&gt;'Primary Inputs'!$C$17,0,(SUM(OFFSET($I$21,0,AE$5-$I$5-$A66+1)))*$C66))</f>
        <v xml:space="preserve"> </v>
      </c>
      <c r="AF66" s="186" t="str">
        <f ca="1">IF(AF$5-$I$5&lt;$A66-1," ",IF(AF$5-$I$5+1&gt;'Primary Inputs'!$C$17,0,(SUM(OFFSET($I$21,0,AF$5-$I$5-$A66+1)))*$C66))</f>
        <v xml:space="preserve"> </v>
      </c>
      <c r="AG66" s="186" t="str">
        <f ca="1">IF(AG$5-$I$5&lt;$A66-1," ",IF(AG$5-$I$5+1&gt;'Primary Inputs'!$C$17,0,(SUM(OFFSET($I$21,0,AG$5-$I$5-$A66+1)))*$C66))</f>
        <v xml:space="preserve"> </v>
      </c>
      <c r="AH66" s="186" t="str">
        <f ca="1">IF(AH$5-$I$5&lt;$A66-1," ",IF(AH$5-$I$5+1&gt;'Primary Inputs'!$C$17,0,(SUM(OFFSET($I$21,0,AH$5-$I$5-$A66+1)))*$C66))</f>
        <v xml:space="preserve"> </v>
      </c>
      <c r="AI66" s="186" t="str">
        <f ca="1">IF(AI$5-$I$5&lt;$A66-1," ",IF(AI$5-$I$5+1&gt;'Primary Inputs'!$C$17,0,(SUM(OFFSET($I$21,0,AI$5-$I$5-$A66+1)))*$C66))</f>
        <v xml:space="preserve"> </v>
      </c>
      <c r="AJ66" s="186" t="str">
        <f ca="1">IF(AJ$5-$I$5&lt;$A66-1," ",IF(AJ$5-$I$5+1&gt;'Primary Inputs'!$C$17,0,(SUM(OFFSET($I$21,0,AJ$5-$I$5-$A66+1)))*$C66))</f>
        <v xml:space="preserve"> </v>
      </c>
      <c r="AK66" s="186" t="str">
        <f ca="1">IF(AK$5-$I$5&lt;$A66-1," ",IF(AK$5-$I$5+1&gt;'Primary Inputs'!$C$17,0,(SUM(OFFSET($I$21,0,AK$5-$I$5-$A66+1)))*$C66))</f>
        <v xml:space="preserve"> </v>
      </c>
      <c r="AL66" s="186" t="str">
        <f ca="1">IF(AL$5-$I$5&lt;$A66-1," ",IF(AL$5-$I$5+1&gt;'Primary Inputs'!$C$17,0,(SUM(OFFSET($I$21,0,AL$5-$I$5-$A66+1)))*$C66))</f>
        <v xml:space="preserve"> </v>
      </c>
      <c r="AM66" s="186" t="str">
        <f ca="1">IF(AM$5-$I$5&lt;$A66-1," ",IF(AM$5-$I$5+1&gt;'Primary Inputs'!$C$17,0,(SUM(OFFSET($I$21,0,AM$5-$I$5-$A66+1)))*$C66))</f>
        <v xml:space="preserve"> </v>
      </c>
      <c r="AN66" s="186" t="str">
        <f ca="1">IF(AN$5-$I$5&lt;$A66-1," ",IF(AN$5-$I$5+1&gt;'Primary Inputs'!$C$17,0,(SUM(OFFSET($I$21,0,AN$5-$I$5-$A66+1)))*$C66))</f>
        <v xml:space="preserve"> </v>
      </c>
      <c r="AO66" s="186" t="str">
        <f ca="1">IF(AO$5-$I$5&lt;$A66-1," ",IF(AO$5-$I$5+1&gt;'Primary Inputs'!$C$17,0,(SUM(OFFSET($I$21,0,AO$5-$I$5-$A66+1)))*$C66))</f>
        <v xml:space="preserve"> </v>
      </c>
      <c r="AP66" s="186" t="str">
        <f ca="1">IF(AP$5-$I$5&lt;$A66-1," ",IF(AP$5-$I$5+1&gt;'Primary Inputs'!$C$17,0,(SUM(OFFSET($I$21,0,AP$5-$I$5-$A66+1)))*$C66))</f>
        <v xml:space="preserve"> </v>
      </c>
      <c r="AQ66" s="186" t="str">
        <f ca="1">IF(AQ$5-$I$5&lt;$A66-1," ",IF(AQ$5-$I$5+1&gt;'Primary Inputs'!$C$17,0,(SUM(OFFSET($I$21,0,AQ$5-$I$5-$A66+1)))*$C66))</f>
        <v xml:space="preserve"> </v>
      </c>
      <c r="AR66" s="186" t="str">
        <f ca="1">IF(AR$5-$I$5&lt;$A66-1," ",IF(AR$5-$I$5+1&gt;'Primary Inputs'!$C$17,0,(SUM(OFFSET($I$21,0,AR$5-$I$5-$A66+1)))*$C66))</f>
        <v xml:space="preserve"> </v>
      </c>
      <c r="AS66" s="186" t="str">
        <f ca="1">IF(AS$5-$I$5&lt;$A66-1," ",IF(AS$5-$I$5+1&gt;'Primary Inputs'!$C$17,0,(SUM(OFFSET($I$21,0,AS$5-$I$5-$A66+1)))*$C66))</f>
        <v xml:space="preserve"> </v>
      </c>
      <c r="AT66" s="186" t="str">
        <f ca="1">IF(AT$5-$I$5&lt;$A66-1," ",IF(AT$5-$I$5+1&gt;'Primary Inputs'!$C$17,0,(SUM(OFFSET($I$21,0,AT$5-$I$5-$A66+1)))*$C66))</f>
        <v xml:space="preserve"> </v>
      </c>
      <c r="AU66" s="186" t="str">
        <f ca="1">IF(AU$5-$I$5&lt;$A66-1," ",IF(AU$5-$I$5+1&gt;'Primary Inputs'!$C$17,0,(SUM(OFFSET($I$21,0,AU$5-$I$5-$A66+1)))*$C66))</f>
        <v xml:space="preserve"> </v>
      </c>
      <c r="AV66" s="186" t="str">
        <f ca="1">IF(AV$5-$I$5&lt;$A66-1," ",IF(AV$5-$I$5+1&gt;'Primary Inputs'!$C$17,0,(SUM(OFFSET($I$21,0,AV$5-$I$5-$A66+1)))*$C66))</f>
        <v xml:space="preserve"> </v>
      </c>
      <c r="AW66" s="186">
        <f ca="1">IF(AW$5-$I$5&lt;$A66-1," ",IF(AW$5-$I$5+1&gt;'Primary Inputs'!$C$17,0,(SUM(OFFSET($I$21,0,AW$5-$I$5-$A66+1)))*$C66))</f>
        <v>0</v>
      </c>
      <c r="AX66" s="186">
        <f ca="1">IF(AX$5-$I$5&lt;$A66-1," ",IF(AX$5-$I$5+1&gt;'Primary Inputs'!$C$17,0,(SUM(OFFSET($I$21,0,AX$5-$I$5-$A66+1)))*$C66))</f>
        <v>0</v>
      </c>
      <c r="AY66" s="186">
        <f ca="1">IF(AY$5-$I$5&lt;$A66-1," ",IF(AY$5-$I$5+1&gt;'Primary Inputs'!$C$17,0,(SUM(OFFSET($I$21,0,AY$5-$I$5-$A66+1)))*$C66))</f>
        <v>0</v>
      </c>
      <c r="AZ66" s="186">
        <f ca="1">IF(AZ$5-$I$5&lt;$A66-1," ",IF(AZ$5-$I$5+1&gt;'Primary Inputs'!$C$17,0,(SUM(OFFSET($I$21,0,AZ$5-$I$5-$A66+1)))*$C66))</f>
        <v>0</v>
      </c>
      <c r="BA66" s="186">
        <f ca="1">IF(BA$5-$I$5&lt;$A66-1," ",IF(BA$5-$I$5+1&gt;'Primary Inputs'!$C$17,0,(SUM(OFFSET($I$21,0,BA$5-$I$5-$A66+1)))*$C66))</f>
        <v>0</v>
      </c>
      <c r="BB66" s="186">
        <f ca="1">IF(BB$5-$I$5&lt;$A66-1," ",IF(BB$5-$I$5+1&gt;'Primary Inputs'!$C$17,0,(SUM(OFFSET($I$21,0,BB$5-$I$5-$A66+1)))*$C66))</f>
        <v>0</v>
      </c>
      <c r="BC66" s="186">
        <f ca="1">IF(BC$5-$I$5&lt;$A66-1," ",IF(BC$5-$I$5+1&gt;'Primary Inputs'!$C$17,0,(SUM(OFFSET($I$21,0,BC$5-$I$5-$A66+1)))*$C66))</f>
        <v>0</v>
      </c>
      <c r="BD66" s="186">
        <f ca="1">IF(BD$5-$I$5&lt;$A66-1," ",IF(BD$5-$I$5+1&gt;'Primary Inputs'!$C$17,0,(SUM(OFFSET($I$21,0,BD$5-$I$5-$A66+1)))*$C66))</f>
        <v>0</v>
      </c>
      <c r="BE66" s="186">
        <f ca="1">IF(BE$5-$I$5&lt;$A66-1," ",IF(BE$5-$I$5+1&gt;'Primary Inputs'!$C$17,0,(SUM(OFFSET($I$21,0,BE$5-$I$5-$A66+1)))*$C66))</f>
        <v>0</v>
      </c>
      <c r="BF66" s="186">
        <f ca="1">IF(BF$5-$I$5&lt;$A66-1," ",IF(BF$5-$I$5+1&gt;'Primary Inputs'!$C$17,0,(SUM(OFFSET($I$21,0,BF$5-$I$5-$A66+1)))*$C66))</f>
        <v>0</v>
      </c>
      <c r="BG66" s="134"/>
      <c r="BH66" s="134"/>
      <c r="BI66" s="134"/>
      <c r="BJ66" s="134"/>
      <c r="BK66" s="134"/>
      <c r="BL66" s="134"/>
      <c r="BM66" s="134"/>
      <c r="BN66" s="134"/>
      <c r="BO66" s="134"/>
      <c r="BP66" s="134"/>
      <c r="BQ66" s="134"/>
      <c r="BR66" s="134"/>
      <c r="BS66" s="134"/>
      <c r="BT66" s="134"/>
      <c r="BU66" s="134"/>
      <c r="BV66" s="134"/>
      <c r="BW66" s="134"/>
      <c r="BX66" s="134"/>
      <c r="BY66" s="134"/>
      <c r="BZ66" s="134"/>
      <c r="CA66" s="134"/>
      <c r="CB66" s="134"/>
      <c r="CC66" s="134"/>
      <c r="CD66" s="134"/>
      <c r="CE66" s="134"/>
      <c r="CF66" s="134"/>
      <c r="CG66" s="134"/>
      <c r="CH66" s="134"/>
      <c r="CI66" s="134"/>
      <c r="CJ66" s="134"/>
      <c r="CK66" s="134"/>
      <c r="CL66" s="134"/>
      <c r="CM66" s="134"/>
      <c r="CN66" s="134"/>
      <c r="CO66" s="134"/>
      <c r="CP66" s="134"/>
      <c r="CQ66" s="134"/>
      <c r="CR66" s="134"/>
      <c r="CS66" s="134"/>
      <c r="CT66" s="134"/>
      <c r="CU66" s="134"/>
      <c r="CV66" s="134"/>
      <c r="CW66" s="134"/>
      <c r="CX66" s="134"/>
      <c r="CY66" s="134"/>
      <c r="CZ66" s="134"/>
    </row>
    <row r="67" spans="1:104">
      <c r="A67" s="134">
        <v>42</v>
      </c>
      <c r="B67" s="134" t="s">
        <v>214</v>
      </c>
      <c r="C67" s="134">
        <f ca="1">OFFSET('Primary Inputs'!$E$12,0,$A67-1)</f>
        <v>0</v>
      </c>
      <c r="I67" s="186" t="str">
        <f ca="1">IF(I$5-$I$5&lt;$A67-1," ",IF(I$5-$I$5+1&gt;'Primary Inputs'!$C$17,0,(SUM(OFFSET($I$21,0,I$5-$I$5-$A67+1)))*$C67))</f>
        <v xml:space="preserve"> </v>
      </c>
      <c r="J67" s="186" t="str">
        <f ca="1">IF(J$5-$I$5&lt;$A67-1," ",IF(J$5-$I$5+1&gt;'Primary Inputs'!$C$17,0,(SUM(OFFSET($I$21,0,J$5-$I$5-$A67+1)))*$C67))</f>
        <v xml:space="preserve"> </v>
      </c>
      <c r="K67" s="186" t="str">
        <f ca="1">IF(K$5-$I$5&lt;$A67-1," ",IF(K$5-$I$5+1&gt;'Primary Inputs'!$C$17,0,(SUM(OFFSET($I$21,0,K$5-$I$5-$A67+1)))*$C67))</f>
        <v xml:space="preserve"> </v>
      </c>
      <c r="L67" s="186" t="str">
        <f ca="1">IF(L$5-$I$5&lt;$A67-1," ",IF(L$5-$I$5+1&gt;'Primary Inputs'!$C$17,0,(SUM(OFFSET($I$21,0,L$5-$I$5-$A67+1)))*$C67))</f>
        <v xml:space="preserve"> </v>
      </c>
      <c r="M67" s="186" t="str">
        <f ca="1">IF(M$5-$I$5&lt;$A67-1," ",IF(M$5-$I$5+1&gt;'Primary Inputs'!$C$17,0,(SUM(OFFSET($I$21,0,M$5-$I$5-$A67+1)))*$C67))</f>
        <v xml:space="preserve"> </v>
      </c>
      <c r="N67" s="186" t="str">
        <f ca="1">IF(N$5-$I$5&lt;$A67-1," ",IF(N$5-$I$5+1&gt;'Primary Inputs'!$C$17,0,(SUM(OFFSET($I$21,0,N$5-$I$5-$A67+1)))*$C67))</f>
        <v xml:space="preserve"> </v>
      </c>
      <c r="O67" s="186" t="str">
        <f ca="1">IF(O$5-$I$5&lt;$A67-1," ",IF(O$5-$I$5+1&gt;'Primary Inputs'!$C$17,0,(SUM(OFFSET($I$21,0,O$5-$I$5-$A67+1)))*$C67))</f>
        <v xml:space="preserve"> </v>
      </c>
      <c r="P67" s="186" t="str">
        <f ca="1">IF(P$5-$I$5&lt;$A67-1," ",IF(P$5-$I$5+1&gt;'Primary Inputs'!$C$17,0,(SUM(OFFSET($I$21,0,P$5-$I$5-$A67+1)))*$C67))</f>
        <v xml:space="preserve"> </v>
      </c>
      <c r="Q67" s="186" t="str">
        <f ca="1">IF(Q$5-$I$5&lt;$A67-1," ",IF(Q$5-$I$5+1&gt;'Primary Inputs'!$C$17,0,(SUM(OFFSET($I$21,0,Q$5-$I$5-$A67+1)))*$C67))</f>
        <v xml:space="preserve"> </v>
      </c>
      <c r="R67" s="186" t="str">
        <f ca="1">IF(R$5-$I$5&lt;$A67-1," ",IF(R$5-$I$5+1&gt;'Primary Inputs'!$C$17,0,(SUM(OFFSET($I$21,0,R$5-$I$5-$A67+1)))*$C67))</f>
        <v xml:space="preserve"> </v>
      </c>
      <c r="S67" s="186" t="str">
        <f ca="1">IF(S$5-$I$5&lt;$A67-1," ",IF(S$5-$I$5+1&gt;'Primary Inputs'!$C$17,0,(SUM(OFFSET($I$21,0,S$5-$I$5-$A67+1)))*$C67))</f>
        <v xml:space="preserve"> </v>
      </c>
      <c r="T67" s="186" t="str">
        <f ca="1">IF(T$5-$I$5&lt;$A67-1," ",IF(T$5-$I$5+1&gt;'Primary Inputs'!$C$17,0,(SUM(OFFSET($I$21,0,T$5-$I$5-$A67+1)))*$C67))</f>
        <v xml:space="preserve"> </v>
      </c>
      <c r="U67" s="186" t="str">
        <f ca="1">IF(U$5-$I$5&lt;$A67-1," ",IF(U$5-$I$5+1&gt;'Primary Inputs'!$C$17,0,(SUM(OFFSET($I$21,0,U$5-$I$5-$A67+1)))*$C67))</f>
        <v xml:space="preserve"> </v>
      </c>
      <c r="V67" s="186" t="str">
        <f ca="1">IF(V$5-$I$5&lt;$A67-1," ",IF(V$5-$I$5+1&gt;'Primary Inputs'!$C$17,0,(SUM(OFFSET($I$21,0,V$5-$I$5-$A67+1)))*$C67))</f>
        <v xml:space="preserve"> </v>
      </c>
      <c r="W67" s="186" t="str">
        <f ca="1">IF(W$5-$I$5&lt;$A67-1," ",IF(W$5-$I$5+1&gt;'Primary Inputs'!$C$17,0,(SUM(OFFSET($I$21,0,W$5-$I$5-$A67+1)))*$C67))</f>
        <v xml:space="preserve"> </v>
      </c>
      <c r="X67" s="186" t="str">
        <f ca="1">IF(X$5-$I$5&lt;$A67-1," ",IF(X$5-$I$5+1&gt;'Primary Inputs'!$C$17,0,(SUM(OFFSET($I$21,0,X$5-$I$5-$A67+1)))*$C67))</f>
        <v xml:space="preserve"> </v>
      </c>
      <c r="Y67" s="186" t="str">
        <f ca="1">IF(Y$5-$I$5&lt;$A67-1," ",IF(Y$5-$I$5+1&gt;'Primary Inputs'!$C$17,0,(SUM(OFFSET($I$21,0,Y$5-$I$5-$A67+1)))*$C67))</f>
        <v xml:space="preserve"> </v>
      </c>
      <c r="Z67" s="186" t="str">
        <f ca="1">IF(Z$5-$I$5&lt;$A67-1," ",IF(Z$5-$I$5+1&gt;'Primary Inputs'!$C$17,0,(SUM(OFFSET($I$21,0,Z$5-$I$5-$A67+1)))*$C67))</f>
        <v xml:space="preserve"> </v>
      </c>
      <c r="AA67" s="186" t="str">
        <f ca="1">IF(AA$5-$I$5&lt;$A67-1," ",IF(AA$5-$I$5+1&gt;'Primary Inputs'!$C$17,0,(SUM(OFFSET($I$21,0,AA$5-$I$5-$A67+1)))*$C67))</f>
        <v xml:space="preserve"> </v>
      </c>
      <c r="AB67" s="186" t="str">
        <f ca="1">IF(AB$5-$I$5&lt;$A67-1," ",IF(AB$5-$I$5+1&gt;'Primary Inputs'!$C$17,0,(SUM(OFFSET($I$21,0,AB$5-$I$5-$A67+1)))*$C67))</f>
        <v xml:space="preserve"> </v>
      </c>
      <c r="AC67" s="186" t="str">
        <f ca="1">IF(AC$5-$I$5&lt;$A67-1," ",IF(AC$5-$I$5+1&gt;'Primary Inputs'!$C$17,0,(SUM(OFFSET($I$21,0,AC$5-$I$5-$A67+1)))*$C67))</f>
        <v xml:space="preserve"> </v>
      </c>
      <c r="AD67" s="186" t="str">
        <f ca="1">IF(AD$5-$I$5&lt;$A67-1," ",IF(AD$5-$I$5+1&gt;'Primary Inputs'!$C$17,0,(SUM(OFFSET($I$21,0,AD$5-$I$5-$A67+1)))*$C67))</f>
        <v xml:space="preserve"> </v>
      </c>
      <c r="AE67" s="186" t="str">
        <f ca="1">IF(AE$5-$I$5&lt;$A67-1," ",IF(AE$5-$I$5+1&gt;'Primary Inputs'!$C$17,0,(SUM(OFFSET($I$21,0,AE$5-$I$5-$A67+1)))*$C67))</f>
        <v xml:space="preserve"> </v>
      </c>
      <c r="AF67" s="186" t="str">
        <f ca="1">IF(AF$5-$I$5&lt;$A67-1," ",IF(AF$5-$I$5+1&gt;'Primary Inputs'!$C$17,0,(SUM(OFFSET($I$21,0,AF$5-$I$5-$A67+1)))*$C67))</f>
        <v xml:space="preserve"> </v>
      </c>
      <c r="AG67" s="186" t="str">
        <f ca="1">IF(AG$5-$I$5&lt;$A67-1," ",IF(AG$5-$I$5+1&gt;'Primary Inputs'!$C$17,0,(SUM(OFFSET($I$21,0,AG$5-$I$5-$A67+1)))*$C67))</f>
        <v xml:space="preserve"> </v>
      </c>
      <c r="AH67" s="186" t="str">
        <f ca="1">IF(AH$5-$I$5&lt;$A67-1," ",IF(AH$5-$I$5+1&gt;'Primary Inputs'!$C$17,0,(SUM(OFFSET($I$21,0,AH$5-$I$5-$A67+1)))*$C67))</f>
        <v xml:space="preserve"> </v>
      </c>
      <c r="AI67" s="186" t="str">
        <f ca="1">IF(AI$5-$I$5&lt;$A67-1," ",IF(AI$5-$I$5+1&gt;'Primary Inputs'!$C$17,0,(SUM(OFFSET($I$21,0,AI$5-$I$5-$A67+1)))*$C67))</f>
        <v xml:space="preserve"> </v>
      </c>
      <c r="AJ67" s="186" t="str">
        <f ca="1">IF(AJ$5-$I$5&lt;$A67-1," ",IF(AJ$5-$I$5+1&gt;'Primary Inputs'!$C$17,0,(SUM(OFFSET($I$21,0,AJ$5-$I$5-$A67+1)))*$C67))</f>
        <v xml:space="preserve"> </v>
      </c>
      <c r="AK67" s="186" t="str">
        <f ca="1">IF(AK$5-$I$5&lt;$A67-1," ",IF(AK$5-$I$5+1&gt;'Primary Inputs'!$C$17,0,(SUM(OFFSET($I$21,0,AK$5-$I$5-$A67+1)))*$C67))</f>
        <v xml:space="preserve"> </v>
      </c>
      <c r="AL67" s="186" t="str">
        <f ca="1">IF(AL$5-$I$5&lt;$A67-1," ",IF(AL$5-$I$5+1&gt;'Primary Inputs'!$C$17,0,(SUM(OFFSET($I$21,0,AL$5-$I$5-$A67+1)))*$C67))</f>
        <v xml:space="preserve"> </v>
      </c>
      <c r="AM67" s="186" t="str">
        <f ca="1">IF(AM$5-$I$5&lt;$A67-1," ",IF(AM$5-$I$5+1&gt;'Primary Inputs'!$C$17,0,(SUM(OFFSET($I$21,0,AM$5-$I$5-$A67+1)))*$C67))</f>
        <v xml:space="preserve"> </v>
      </c>
      <c r="AN67" s="186" t="str">
        <f ca="1">IF(AN$5-$I$5&lt;$A67-1," ",IF(AN$5-$I$5+1&gt;'Primary Inputs'!$C$17,0,(SUM(OFFSET($I$21,0,AN$5-$I$5-$A67+1)))*$C67))</f>
        <v xml:space="preserve"> </v>
      </c>
      <c r="AO67" s="186" t="str">
        <f ca="1">IF(AO$5-$I$5&lt;$A67-1," ",IF(AO$5-$I$5+1&gt;'Primary Inputs'!$C$17,0,(SUM(OFFSET($I$21,0,AO$5-$I$5-$A67+1)))*$C67))</f>
        <v xml:space="preserve"> </v>
      </c>
      <c r="AP67" s="186" t="str">
        <f ca="1">IF(AP$5-$I$5&lt;$A67-1," ",IF(AP$5-$I$5+1&gt;'Primary Inputs'!$C$17,0,(SUM(OFFSET($I$21,0,AP$5-$I$5-$A67+1)))*$C67))</f>
        <v xml:space="preserve"> </v>
      </c>
      <c r="AQ67" s="186" t="str">
        <f ca="1">IF(AQ$5-$I$5&lt;$A67-1," ",IF(AQ$5-$I$5+1&gt;'Primary Inputs'!$C$17,0,(SUM(OFFSET($I$21,0,AQ$5-$I$5-$A67+1)))*$C67))</f>
        <v xml:space="preserve"> </v>
      </c>
      <c r="AR67" s="186" t="str">
        <f ca="1">IF(AR$5-$I$5&lt;$A67-1," ",IF(AR$5-$I$5+1&gt;'Primary Inputs'!$C$17,0,(SUM(OFFSET($I$21,0,AR$5-$I$5-$A67+1)))*$C67))</f>
        <v xml:space="preserve"> </v>
      </c>
      <c r="AS67" s="186" t="str">
        <f ca="1">IF(AS$5-$I$5&lt;$A67-1," ",IF(AS$5-$I$5+1&gt;'Primary Inputs'!$C$17,0,(SUM(OFFSET($I$21,0,AS$5-$I$5-$A67+1)))*$C67))</f>
        <v xml:space="preserve"> </v>
      </c>
      <c r="AT67" s="186" t="str">
        <f ca="1">IF(AT$5-$I$5&lt;$A67-1," ",IF(AT$5-$I$5+1&gt;'Primary Inputs'!$C$17,0,(SUM(OFFSET($I$21,0,AT$5-$I$5-$A67+1)))*$C67))</f>
        <v xml:space="preserve"> </v>
      </c>
      <c r="AU67" s="186" t="str">
        <f ca="1">IF(AU$5-$I$5&lt;$A67-1," ",IF(AU$5-$I$5+1&gt;'Primary Inputs'!$C$17,0,(SUM(OFFSET($I$21,0,AU$5-$I$5-$A67+1)))*$C67))</f>
        <v xml:space="preserve"> </v>
      </c>
      <c r="AV67" s="186" t="str">
        <f ca="1">IF(AV$5-$I$5&lt;$A67-1," ",IF(AV$5-$I$5+1&gt;'Primary Inputs'!$C$17,0,(SUM(OFFSET($I$21,0,AV$5-$I$5-$A67+1)))*$C67))</f>
        <v xml:space="preserve"> </v>
      </c>
      <c r="AW67" s="186" t="str">
        <f ca="1">IF(AW$5-$I$5&lt;$A67-1," ",IF(AW$5-$I$5+1&gt;'Primary Inputs'!$C$17,0,(SUM(OFFSET($I$21,0,AW$5-$I$5-$A67+1)))*$C67))</f>
        <v xml:space="preserve"> </v>
      </c>
      <c r="AX67" s="186">
        <f ca="1">IF(AX$5-$I$5&lt;$A67-1," ",IF(AX$5-$I$5+1&gt;'Primary Inputs'!$C$17,0,(SUM(OFFSET($I$21,0,AX$5-$I$5-$A67+1)))*$C67))</f>
        <v>0</v>
      </c>
      <c r="AY67" s="186">
        <f ca="1">IF(AY$5-$I$5&lt;$A67-1," ",IF(AY$5-$I$5+1&gt;'Primary Inputs'!$C$17,0,(SUM(OFFSET($I$21,0,AY$5-$I$5-$A67+1)))*$C67))</f>
        <v>0</v>
      </c>
      <c r="AZ67" s="186">
        <f ca="1">IF(AZ$5-$I$5&lt;$A67-1," ",IF(AZ$5-$I$5+1&gt;'Primary Inputs'!$C$17,0,(SUM(OFFSET($I$21,0,AZ$5-$I$5-$A67+1)))*$C67))</f>
        <v>0</v>
      </c>
      <c r="BA67" s="186">
        <f ca="1">IF(BA$5-$I$5&lt;$A67-1," ",IF(BA$5-$I$5+1&gt;'Primary Inputs'!$C$17,0,(SUM(OFFSET($I$21,0,BA$5-$I$5-$A67+1)))*$C67))</f>
        <v>0</v>
      </c>
      <c r="BB67" s="186">
        <f ca="1">IF(BB$5-$I$5&lt;$A67-1," ",IF(BB$5-$I$5+1&gt;'Primary Inputs'!$C$17,0,(SUM(OFFSET($I$21,0,BB$5-$I$5-$A67+1)))*$C67))</f>
        <v>0</v>
      </c>
      <c r="BC67" s="186">
        <f ca="1">IF(BC$5-$I$5&lt;$A67-1," ",IF(BC$5-$I$5+1&gt;'Primary Inputs'!$C$17,0,(SUM(OFFSET($I$21,0,BC$5-$I$5-$A67+1)))*$C67))</f>
        <v>0</v>
      </c>
      <c r="BD67" s="186">
        <f ca="1">IF(BD$5-$I$5&lt;$A67-1," ",IF(BD$5-$I$5+1&gt;'Primary Inputs'!$C$17,0,(SUM(OFFSET($I$21,0,BD$5-$I$5-$A67+1)))*$C67))</f>
        <v>0</v>
      </c>
      <c r="BE67" s="186">
        <f ca="1">IF(BE$5-$I$5&lt;$A67-1," ",IF(BE$5-$I$5+1&gt;'Primary Inputs'!$C$17,0,(SUM(OFFSET($I$21,0,BE$5-$I$5-$A67+1)))*$C67))</f>
        <v>0</v>
      </c>
      <c r="BF67" s="186">
        <f ca="1">IF(BF$5-$I$5&lt;$A67-1," ",IF(BF$5-$I$5+1&gt;'Primary Inputs'!$C$17,0,(SUM(OFFSET($I$21,0,BF$5-$I$5-$A67+1)))*$C67))</f>
        <v>0</v>
      </c>
      <c r="BG67" s="134"/>
      <c r="BH67" s="134"/>
      <c r="BI67" s="134"/>
      <c r="BJ67" s="134"/>
      <c r="BK67" s="134"/>
      <c r="BL67" s="134"/>
      <c r="BM67" s="134"/>
      <c r="BN67" s="134"/>
      <c r="BO67" s="134"/>
      <c r="BP67" s="134"/>
      <c r="BQ67" s="134"/>
      <c r="BR67" s="134"/>
      <c r="BS67" s="134"/>
      <c r="BT67" s="134"/>
      <c r="BU67" s="134"/>
      <c r="BV67" s="134"/>
      <c r="BW67" s="134"/>
      <c r="BX67" s="134"/>
      <c r="BY67" s="134"/>
      <c r="BZ67" s="134"/>
      <c r="CA67" s="134"/>
      <c r="CB67" s="134"/>
      <c r="CC67" s="134"/>
      <c r="CD67" s="134"/>
      <c r="CE67" s="134"/>
      <c r="CF67" s="134"/>
      <c r="CG67" s="134"/>
      <c r="CH67" s="134"/>
      <c r="CI67" s="134"/>
      <c r="CJ67" s="134"/>
      <c r="CK67" s="134"/>
      <c r="CL67" s="134"/>
      <c r="CM67" s="134"/>
      <c r="CN67" s="134"/>
      <c r="CO67" s="134"/>
      <c r="CP67" s="134"/>
      <c r="CQ67" s="134"/>
      <c r="CR67" s="134"/>
      <c r="CS67" s="134"/>
      <c r="CT67" s="134"/>
      <c r="CU67" s="134"/>
      <c r="CV67" s="134"/>
      <c r="CW67" s="134"/>
      <c r="CX67" s="134"/>
      <c r="CY67" s="134"/>
      <c r="CZ67" s="134"/>
    </row>
    <row r="68" spans="1:104">
      <c r="A68" s="134">
        <v>43</v>
      </c>
      <c r="B68" s="134" t="s">
        <v>215</v>
      </c>
      <c r="C68" s="134">
        <f ca="1">OFFSET('Primary Inputs'!$E$12,0,$A68-1)</f>
        <v>0</v>
      </c>
      <c r="I68" s="186" t="str">
        <f ca="1">IF(I$5-$I$5&lt;$A68-1," ",IF(I$5-$I$5+1&gt;'Primary Inputs'!$C$17,0,(SUM(OFFSET($I$21,0,I$5-$I$5-$A68+1)))*$C68))</f>
        <v xml:space="preserve"> </v>
      </c>
      <c r="J68" s="186" t="str">
        <f ca="1">IF(J$5-$I$5&lt;$A68-1," ",IF(J$5-$I$5+1&gt;'Primary Inputs'!$C$17,0,(SUM(OFFSET($I$21,0,J$5-$I$5-$A68+1)))*$C68))</f>
        <v xml:space="preserve"> </v>
      </c>
      <c r="K68" s="186" t="str">
        <f ca="1">IF(K$5-$I$5&lt;$A68-1," ",IF(K$5-$I$5+1&gt;'Primary Inputs'!$C$17,0,(SUM(OFFSET($I$21,0,K$5-$I$5-$A68+1)))*$C68))</f>
        <v xml:space="preserve"> </v>
      </c>
      <c r="L68" s="186" t="str">
        <f ca="1">IF(L$5-$I$5&lt;$A68-1," ",IF(L$5-$I$5+1&gt;'Primary Inputs'!$C$17,0,(SUM(OFFSET($I$21,0,L$5-$I$5-$A68+1)))*$C68))</f>
        <v xml:space="preserve"> </v>
      </c>
      <c r="M68" s="186" t="str">
        <f ca="1">IF(M$5-$I$5&lt;$A68-1," ",IF(M$5-$I$5+1&gt;'Primary Inputs'!$C$17,0,(SUM(OFFSET($I$21,0,M$5-$I$5-$A68+1)))*$C68))</f>
        <v xml:space="preserve"> </v>
      </c>
      <c r="N68" s="186" t="str">
        <f ca="1">IF(N$5-$I$5&lt;$A68-1," ",IF(N$5-$I$5+1&gt;'Primary Inputs'!$C$17,0,(SUM(OFFSET($I$21,0,N$5-$I$5-$A68+1)))*$C68))</f>
        <v xml:space="preserve"> </v>
      </c>
      <c r="O68" s="186" t="str">
        <f ca="1">IF(O$5-$I$5&lt;$A68-1," ",IF(O$5-$I$5+1&gt;'Primary Inputs'!$C$17,0,(SUM(OFFSET($I$21,0,O$5-$I$5-$A68+1)))*$C68))</f>
        <v xml:space="preserve"> </v>
      </c>
      <c r="P68" s="186" t="str">
        <f ca="1">IF(P$5-$I$5&lt;$A68-1," ",IF(P$5-$I$5+1&gt;'Primary Inputs'!$C$17,0,(SUM(OFFSET($I$21,0,P$5-$I$5-$A68+1)))*$C68))</f>
        <v xml:space="preserve"> </v>
      </c>
      <c r="Q68" s="186" t="str">
        <f ca="1">IF(Q$5-$I$5&lt;$A68-1," ",IF(Q$5-$I$5+1&gt;'Primary Inputs'!$C$17,0,(SUM(OFFSET($I$21,0,Q$5-$I$5-$A68+1)))*$C68))</f>
        <v xml:space="preserve"> </v>
      </c>
      <c r="R68" s="186" t="str">
        <f ca="1">IF(R$5-$I$5&lt;$A68-1," ",IF(R$5-$I$5+1&gt;'Primary Inputs'!$C$17,0,(SUM(OFFSET($I$21,0,R$5-$I$5-$A68+1)))*$C68))</f>
        <v xml:space="preserve"> </v>
      </c>
      <c r="S68" s="186" t="str">
        <f ca="1">IF(S$5-$I$5&lt;$A68-1," ",IF(S$5-$I$5+1&gt;'Primary Inputs'!$C$17,0,(SUM(OFFSET($I$21,0,S$5-$I$5-$A68+1)))*$C68))</f>
        <v xml:space="preserve"> </v>
      </c>
      <c r="T68" s="186" t="str">
        <f ca="1">IF(T$5-$I$5&lt;$A68-1," ",IF(T$5-$I$5+1&gt;'Primary Inputs'!$C$17,0,(SUM(OFFSET($I$21,0,T$5-$I$5-$A68+1)))*$C68))</f>
        <v xml:space="preserve"> </v>
      </c>
      <c r="U68" s="186" t="str">
        <f ca="1">IF(U$5-$I$5&lt;$A68-1," ",IF(U$5-$I$5+1&gt;'Primary Inputs'!$C$17,0,(SUM(OFFSET($I$21,0,U$5-$I$5-$A68+1)))*$C68))</f>
        <v xml:space="preserve"> </v>
      </c>
      <c r="V68" s="186" t="str">
        <f ca="1">IF(V$5-$I$5&lt;$A68-1," ",IF(V$5-$I$5+1&gt;'Primary Inputs'!$C$17,0,(SUM(OFFSET($I$21,0,V$5-$I$5-$A68+1)))*$C68))</f>
        <v xml:space="preserve"> </v>
      </c>
      <c r="W68" s="186" t="str">
        <f ca="1">IF(W$5-$I$5&lt;$A68-1," ",IF(W$5-$I$5+1&gt;'Primary Inputs'!$C$17,0,(SUM(OFFSET($I$21,0,W$5-$I$5-$A68+1)))*$C68))</f>
        <v xml:space="preserve"> </v>
      </c>
      <c r="X68" s="186" t="str">
        <f ca="1">IF(X$5-$I$5&lt;$A68-1," ",IF(X$5-$I$5+1&gt;'Primary Inputs'!$C$17,0,(SUM(OFFSET($I$21,0,X$5-$I$5-$A68+1)))*$C68))</f>
        <v xml:space="preserve"> </v>
      </c>
      <c r="Y68" s="186" t="str">
        <f ca="1">IF(Y$5-$I$5&lt;$A68-1," ",IF(Y$5-$I$5+1&gt;'Primary Inputs'!$C$17,0,(SUM(OFFSET($I$21,0,Y$5-$I$5-$A68+1)))*$C68))</f>
        <v xml:space="preserve"> </v>
      </c>
      <c r="Z68" s="186" t="str">
        <f ca="1">IF(Z$5-$I$5&lt;$A68-1," ",IF(Z$5-$I$5+1&gt;'Primary Inputs'!$C$17,0,(SUM(OFFSET($I$21,0,Z$5-$I$5-$A68+1)))*$C68))</f>
        <v xml:space="preserve"> </v>
      </c>
      <c r="AA68" s="186" t="str">
        <f ca="1">IF(AA$5-$I$5&lt;$A68-1," ",IF(AA$5-$I$5+1&gt;'Primary Inputs'!$C$17,0,(SUM(OFFSET($I$21,0,AA$5-$I$5-$A68+1)))*$C68))</f>
        <v xml:space="preserve"> </v>
      </c>
      <c r="AB68" s="186" t="str">
        <f ca="1">IF(AB$5-$I$5&lt;$A68-1," ",IF(AB$5-$I$5+1&gt;'Primary Inputs'!$C$17,0,(SUM(OFFSET($I$21,0,AB$5-$I$5-$A68+1)))*$C68))</f>
        <v xml:space="preserve"> </v>
      </c>
      <c r="AC68" s="186" t="str">
        <f ca="1">IF(AC$5-$I$5&lt;$A68-1," ",IF(AC$5-$I$5+1&gt;'Primary Inputs'!$C$17,0,(SUM(OFFSET($I$21,0,AC$5-$I$5-$A68+1)))*$C68))</f>
        <v xml:space="preserve"> </v>
      </c>
      <c r="AD68" s="186" t="str">
        <f ca="1">IF(AD$5-$I$5&lt;$A68-1," ",IF(AD$5-$I$5+1&gt;'Primary Inputs'!$C$17,0,(SUM(OFFSET($I$21,0,AD$5-$I$5-$A68+1)))*$C68))</f>
        <v xml:space="preserve"> </v>
      </c>
      <c r="AE68" s="186" t="str">
        <f ca="1">IF(AE$5-$I$5&lt;$A68-1," ",IF(AE$5-$I$5+1&gt;'Primary Inputs'!$C$17,0,(SUM(OFFSET($I$21,0,AE$5-$I$5-$A68+1)))*$C68))</f>
        <v xml:space="preserve"> </v>
      </c>
      <c r="AF68" s="186" t="str">
        <f ca="1">IF(AF$5-$I$5&lt;$A68-1," ",IF(AF$5-$I$5+1&gt;'Primary Inputs'!$C$17,0,(SUM(OFFSET($I$21,0,AF$5-$I$5-$A68+1)))*$C68))</f>
        <v xml:space="preserve"> </v>
      </c>
      <c r="AG68" s="186" t="str">
        <f ca="1">IF(AG$5-$I$5&lt;$A68-1," ",IF(AG$5-$I$5+1&gt;'Primary Inputs'!$C$17,0,(SUM(OFFSET($I$21,0,AG$5-$I$5-$A68+1)))*$C68))</f>
        <v xml:space="preserve"> </v>
      </c>
      <c r="AH68" s="186" t="str">
        <f ca="1">IF(AH$5-$I$5&lt;$A68-1," ",IF(AH$5-$I$5+1&gt;'Primary Inputs'!$C$17,0,(SUM(OFFSET($I$21,0,AH$5-$I$5-$A68+1)))*$C68))</f>
        <v xml:space="preserve"> </v>
      </c>
      <c r="AI68" s="186" t="str">
        <f ca="1">IF(AI$5-$I$5&lt;$A68-1," ",IF(AI$5-$I$5+1&gt;'Primary Inputs'!$C$17,0,(SUM(OFFSET($I$21,0,AI$5-$I$5-$A68+1)))*$C68))</f>
        <v xml:space="preserve"> </v>
      </c>
      <c r="AJ68" s="186" t="str">
        <f ca="1">IF(AJ$5-$I$5&lt;$A68-1," ",IF(AJ$5-$I$5+1&gt;'Primary Inputs'!$C$17,0,(SUM(OFFSET($I$21,0,AJ$5-$I$5-$A68+1)))*$C68))</f>
        <v xml:space="preserve"> </v>
      </c>
      <c r="AK68" s="186" t="str">
        <f ca="1">IF(AK$5-$I$5&lt;$A68-1," ",IF(AK$5-$I$5+1&gt;'Primary Inputs'!$C$17,0,(SUM(OFFSET($I$21,0,AK$5-$I$5-$A68+1)))*$C68))</f>
        <v xml:space="preserve"> </v>
      </c>
      <c r="AL68" s="186" t="str">
        <f ca="1">IF(AL$5-$I$5&lt;$A68-1," ",IF(AL$5-$I$5+1&gt;'Primary Inputs'!$C$17,0,(SUM(OFFSET($I$21,0,AL$5-$I$5-$A68+1)))*$C68))</f>
        <v xml:space="preserve"> </v>
      </c>
      <c r="AM68" s="186" t="str">
        <f ca="1">IF(AM$5-$I$5&lt;$A68-1," ",IF(AM$5-$I$5+1&gt;'Primary Inputs'!$C$17,0,(SUM(OFFSET($I$21,0,AM$5-$I$5-$A68+1)))*$C68))</f>
        <v xml:space="preserve"> </v>
      </c>
      <c r="AN68" s="186" t="str">
        <f ca="1">IF(AN$5-$I$5&lt;$A68-1," ",IF(AN$5-$I$5+1&gt;'Primary Inputs'!$C$17,0,(SUM(OFFSET($I$21,0,AN$5-$I$5-$A68+1)))*$C68))</f>
        <v xml:space="preserve"> </v>
      </c>
      <c r="AO68" s="186" t="str">
        <f ca="1">IF(AO$5-$I$5&lt;$A68-1," ",IF(AO$5-$I$5+1&gt;'Primary Inputs'!$C$17,0,(SUM(OFFSET($I$21,0,AO$5-$I$5-$A68+1)))*$C68))</f>
        <v xml:space="preserve"> </v>
      </c>
      <c r="AP68" s="186" t="str">
        <f ca="1">IF(AP$5-$I$5&lt;$A68-1," ",IF(AP$5-$I$5+1&gt;'Primary Inputs'!$C$17,0,(SUM(OFFSET($I$21,0,AP$5-$I$5-$A68+1)))*$C68))</f>
        <v xml:space="preserve"> </v>
      </c>
      <c r="AQ68" s="186" t="str">
        <f ca="1">IF(AQ$5-$I$5&lt;$A68-1," ",IF(AQ$5-$I$5+1&gt;'Primary Inputs'!$C$17,0,(SUM(OFFSET($I$21,0,AQ$5-$I$5-$A68+1)))*$C68))</f>
        <v xml:space="preserve"> </v>
      </c>
      <c r="AR68" s="186" t="str">
        <f ca="1">IF(AR$5-$I$5&lt;$A68-1," ",IF(AR$5-$I$5+1&gt;'Primary Inputs'!$C$17,0,(SUM(OFFSET($I$21,0,AR$5-$I$5-$A68+1)))*$C68))</f>
        <v xml:space="preserve"> </v>
      </c>
      <c r="AS68" s="186" t="str">
        <f ca="1">IF(AS$5-$I$5&lt;$A68-1," ",IF(AS$5-$I$5+1&gt;'Primary Inputs'!$C$17,0,(SUM(OFFSET($I$21,0,AS$5-$I$5-$A68+1)))*$C68))</f>
        <v xml:space="preserve"> </v>
      </c>
      <c r="AT68" s="186" t="str">
        <f ca="1">IF(AT$5-$I$5&lt;$A68-1," ",IF(AT$5-$I$5+1&gt;'Primary Inputs'!$C$17,0,(SUM(OFFSET($I$21,0,AT$5-$I$5-$A68+1)))*$C68))</f>
        <v xml:space="preserve"> </v>
      </c>
      <c r="AU68" s="186" t="str">
        <f ca="1">IF(AU$5-$I$5&lt;$A68-1," ",IF(AU$5-$I$5+1&gt;'Primary Inputs'!$C$17,0,(SUM(OFFSET($I$21,0,AU$5-$I$5-$A68+1)))*$C68))</f>
        <v xml:space="preserve"> </v>
      </c>
      <c r="AV68" s="186" t="str">
        <f ca="1">IF(AV$5-$I$5&lt;$A68-1," ",IF(AV$5-$I$5+1&gt;'Primary Inputs'!$C$17,0,(SUM(OFFSET($I$21,0,AV$5-$I$5-$A68+1)))*$C68))</f>
        <v xml:space="preserve"> </v>
      </c>
      <c r="AW68" s="186" t="str">
        <f ca="1">IF(AW$5-$I$5&lt;$A68-1," ",IF(AW$5-$I$5+1&gt;'Primary Inputs'!$C$17,0,(SUM(OFFSET($I$21,0,AW$5-$I$5-$A68+1)))*$C68))</f>
        <v xml:space="preserve"> </v>
      </c>
      <c r="AX68" s="186" t="str">
        <f ca="1">IF(AX$5-$I$5&lt;$A68-1," ",IF(AX$5-$I$5+1&gt;'Primary Inputs'!$C$17,0,(SUM(OFFSET($I$21,0,AX$5-$I$5-$A68+1)))*$C68))</f>
        <v xml:space="preserve"> </v>
      </c>
      <c r="AY68" s="186">
        <f ca="1">IF(AY$5-$I$5&lt;$A68-1," ",IF(AY$5-$I$5+1&gt;'Primary Inputs'!$C$17,0,(SUM(OFFSET($I$21,0,AY$5-$I$5-$A68+1)))*$C68))</f>
        <v>0</v>
      </c>
      <c r="AZ68" s="186">
        <f ca="1">IF(AZ$5-$I$5&lt;$A68-1," ",IF(AZ$5-$I$5+1&gt;'Primary Inputs'!$C$17,0,(SUM(OFFSET($I$21,0,AZ$5-$I$5-$A68+1)))*$C68))</f>
        <v>0</v>
      </c>
      <c r="BA68" s="186">
        <f ca="1">IF(BA$5-$I$5&lt;$A68-1," ",IF(BA$5-$I$5+1&gt;'Primary Inputs'!$C$17,0,(SUM(OFFSET($I$21,0,BA$5-$I$5-$A68+1)))*$C68))</f>
        <v>0</v>
      </c>
      <c r="BB68" s="186">
        <f ca="1">IF(BB$5-$I$5&lt;$A68-1," ",IF(BB$5-$I$5+1&gt;'Primary Inputs'!$C$17,0,(SUM(OFFSET($I$21,0,BB$5-$I$5-$A68+1)))*$C68))</f>
        <v>0</v>
      </c>
      <c r="BC68" s="186">
        <f ca="1">IF(BC$5-$I$5&lt;$A68-1," ",IF(BC$5-$I$5+1&gt;'Primary Inputs'!$C$17,0,(SUM(OFFSET($I$21,0,BC$5-$I$5-$A68+1)))*$C68))</f>
        <v>0</v>
      </c>
      <c r="BD68" s="186">
        <f ca="1">IF(BD$5-$I$5&lt;$A68-1," ",IF(BD$5-$I$5+1&gt;'Primary Inputs'!$C$17,0,(SUM(OFFSET($I$21,0,BD$5-$I$5-$A68+1)))*$C68))</f>
        <v>0</v>
      </c>
      <c r="BE68" s="186">
        <f ca="1">IF(BE$5-$I$5&lt;$A68-1," ",IF(BE$5-$I$5+1&gt;'Primary Inputs'!$C$17,0,(SUM(OFFSET($I$21,0,BE$5-$I$5-$A68+1)))*$C68))</f>
        <v>0</v>
      </c>
      <c r="BF68" s="186">
        <f ca="1">IF(BF$5-$I$5&lt;$A68-1," ",IF(BF$5-$I$5+1&gt;'Primary Inputs'!$C$17,0,(SUM(OFFSET($I$21,0,BF$5-$I$5-$A68+1)))*$C68))</f>
        <v>0</v>
      </c>
      <c r="BG68" s="134"/>
      <c r="BH68" s="134"/>
      <c r="BI68" s="134"/>
      <c r="BJ68" s="134"/>
      <c r="BK68" s="134"/>
      <c r="BL68" s="134"/>
      <c r="BM68" s="134"/>
      <c r="BN68" s="134"/>
      <c r="BO68" s="134"/>
      <c r="BP68" s="134"/>
      <c r="BQ68" s="134"/>
      <c r="BR68" s="134"/>
      <c r="BS68" s="134"/>
      <c r="BT68" s="134"/>
      <c r="BU68" s="134"/>
      <c r="BV68" s="134"/>
      <c r="BW68" s="134"/>
      <c r="BX68" s="134"/>
      <c r="BY68" s="134"/>
      <c r="BZ68" s="134"/>
      <c r="CA68" s="134"/>
      <c r="CB68" s="134"/>
      <c r="CC68" s="134"/>
      <c r="CD68" s="134"/>
      <c r="CE68" s="134"/>
      <c r="CF68" s="134"/>
      <c r="CG68" s="134"/>
      <c r="CH68" s="134"/>
      <c r="CI68" s="134"/>
      <c r="CJ68" s="134"/>
      <c r="CK68" s="134"/>
      <c r="CL68" s="134"/>
      <c r="CM68" s="134"/>
      <c r="CN68" s="134"/>
      <c r="CO68" s="134"/>
      <c r="CP68" s="134"/>
      <c r="CQ68" s="134"/>
      <c r="CR68" s="134"/>
      <c r="CS68" s="134"/>
      <c r="CT68" s="134"/>
      <c r="CU68" s="134"/>
      <c r="CV68" s="134"/>
      <c r="CW68" s="134"/>
      <c r="CX68" s="134"/>
      <c r="CY68" s="134"/>
      <c r="CZ68" s="134"/>
    </row>
    <row r="69" spans="1:104">
      <c r="A69" s="134">
        <v>44</v>
      </c>
      <c r="B69" s="134" t="s">
        <v>216</v>
      </c>
      <c r="C69" s="134">
        <f ca="1">OFFSET('Primary Inputs'!$E$12,0,$A69-1)</f>
        <v>0</v>
      </c>
      <c r="I69" s="186" t="str">
        <f ca="1">IF(I$5-$I$5&lt;$A69-1," ",IF(I$5-$I$5+1&gt;'Primary Inputs'!$C$17,0,(SUM(OFFSET($I$21,0,I$5-$I$5-$A69+1)))*$C69))</f>
        <v xml:space="preserve"> </v>
      </c>
      <c r="J69" s="186" t="str">
        <f ca="1">IF(J$5-$I$5&lt;$A69-1," ",IF(J$5-$I$5+1&gt;'Primary Inputs'!$C$17,0,(SUM(OFFSET($I$21,0,J$5-$I$5-$A69+1)))*$C69))</f>
        <v xml:space="preserve"> </v>
      </c>
      <c r="K69" s="186" t="str">
        <f ca="1">IF(K$5-$I$5&lt;$A69-1," ",IF(K$5-$I$5+1&gt;'Primary Inputs'!$C$17,0,(SUM(OFFSET($I$21,0,K$5-$I$5-$A69+1)))*$C69))</f>
        <v xml:space="preserve"> </v>
      </c>
      <c r="L69" s="186" t="str">
        <f ca="1">IF(L$5-$I$5&lt;$A69-1," ",IF(L$5-$I$5+1&gt;'Primary Inputs'!$C$17,0,(SUM(OFFSET($I$21,0,L$5-$I$5-$A69+1)))*$C69))</f>
        <v xml:space="preserve"> </v>
      </c>
      <c r="M69" s="186" t="str">
        <f ca="1">IF(M$5-$I$5&lt;$A69-1," ",IF(M$5-$I$5+1&gt;'Primary Inputs'!$C$17,0,(SUM(OFFSET($I$21,0,M$5-$I$5-$A69+1)))*$C69))</f>
        <v xml:space="preserve"> </v>
      </c>
      <c r="N69" s="186" t="str">
        <f ca="1">IF(N$5-$I$5&lt;$A69-1," ",IF(N$5-$I$5+1&gt;'Primary Inputs'!$C$17,0,(SUM(OFFSET($I$21,0,N$5-$I$5-$A69+1)))*$C69))</f>
        <v xml:space="preserve"> </v>
      </c>
      <c r="O69" s="186" t="str">
        <f ca="1">IF(O$5-$I$5&lt;$A69-1," ",IF(O$5-$I$5+1&gt;'Primary Inputs'!$C$17,0,(SUM(OFFSET($I$21,0,O$5-$I$5-$A69+1)))*$C69))</f>
        <v xml:space="preserve"> </v>
      </c>
      <c r="P69" s="186" t="str">
        <f ca="1">IF(P$5-$I$5&lt;$A69-1," ",IF(P$5-$I$5+1&gt;'Primary Inputs'!$C$17,0,(SUM(OFFSET($I$21,0,P$5-$I$5-$A69+1)))*$C69))</f>
        <v xml:space="preserve"> </v>
      </c>
      <c r="Q69" s="186" t="str">
        <f ca="1">IF(Q$5-$I$5&lt;$A69-1," ",IF(Q$5-$I$5+1&gt;'Primary Inputs'!$C$17,0,(SUM(OFFSET($I$21,0,Q$5-$I$5-$A69+1)))*$C69))</f>
        <v xml:space="preserve"> </v>
      </c>
      <c r="R69" s="186" t="str">
        <f ca="1">IF(R$5-$I$5&lt;$A69-1," ",IF(R$5-$I$5+1&gt;'Primary Inputs'!$C$17,0,(SUM(OFFSET($I$21,0,R$5-$I$5-$A69+1)))*$C69))</f>
        <v xml:space="preserve"> </v>
      </c>
      <c r="S69" s="186" t="str">
        <f ca="1">IF(S$5-$I$5&lt;$A69-1," ",IF(S$5-$I$5+1&gt;'Primary Inputs'!$C$17,0,(SUM(OFFSET($I$21,0,S$5-$I$5-$A69+1)))*$C69))</f>
        <v xml:space="preserve"> </v>
      </c>
      <c r="T69" s="186" t="str">
        <f ca="1">IF(T$5-$I$5&lt;$A69-1," ",IF(T$5-$I$5+1&gt;'Primary Inputs'!$C$17,0,(SUM(OFFSET($I$21,0,T$5-$I$5-$A69+1)))*$C69))</f>
        <v xml:space="preserve"> </v>
      </c>
      <c r="U69" s="186" t="str">
        <f ca="1">IF(U$5-$I$5&lt;$A69-1," ",IF(U$5-$I$5+1&gt;'Primary Inputs'!$C$17,0,(SUM(OFFSET($I$21,0,U$5-$I$5-$A69+1)))*$C69))</f>
        <v xml:space="preserve"> </v>
      </c>
      <c r="V69" s="186" t="str">
        <f ca="1">IF(V$5-$I$5&lt;$A69-1," ",IF(V$5-$I$5+1&gt;'Primary Inputs'!$C$17,0,(SUM(OFFSET($I$21,0,V$5-$I$5-$A69+1)))*$C69))</f>
        <v xml:space="preserve"> </v>
      </c>
      <c r="W69" s="186" t="str">
        <f ca="1">IF(W$5-$I$5&lt;$A69-1," ",IF(W$5-$I$5+1&gt;'Primary Inputs'!$C$17,0,(SUM(OFFSET($I$21,0,W$5-$I$5-$A69+1)))*$C69))</f>
        <v xml:space="preserve"> </v>
      </c>
      <c r="X69" s="186" t="str">
        <f ca="1">IF(X$5-$I$5&lt;$A69-1," ",IF(X$5-$I$5+1&gt;'Primary Inputs'!$C$17,0,(SUM(OFFSET($I$21,0,X$5-$I$5-$A69+1)))*$C69))</f>
        <v xml:space="preserve"> </v>
      </c>
      <c r="Y69" s="186" t="str">
        <f ca="1">IF(Y$5-$I$5&lt;$A69-1," ",IF(Y$5-$I$5+1&gt;'Primary Inputs'!$C$17,0,(SUM(OFFSET($I$21,0,Y$5-$I$5-$A69+1)))*$C69))</f>
        <v xml:space="preserve"> </v>
      </c>
      <c r="Z69" s="186" t="str">
        <f ca="1">IF(Z$5-$I$5&lt;$A69-1," ",IF(Z$5-$I$5+1&gt;'Primary Inputs'!$C$17,0,(SUM(OFFSET($I$21,0,Z$5-$I$5-$A69+1)))*$C69))</f>
        <v xml:space="preserve"> </v>
      </c>
      <c r="AA69" s="186" t="str">
        <f ca="1">IF(AA$5-$I$5&lt;$A69-1," ",IF(AA$5-$I$5+1&gt;'Primary Inputs'!$C$17,0,(SUM(OFFSET($I$21,0,AA$5-$I$5-$A69+1)))*$C69))</f>
        <v xml:space="preserve"> </v>
      </c>
      <c r="AB69" s="186" t="str">
        <f ca="1">IF(AB$5-$I$5&lt;$A69-1," ",IF(AB$5-$I$5+1&gt;'Primary Inputs'!$C$17,0,(SUM(OFFSET($I$21,0,AB$5-$I$5-$A69+1)))*$C69))</f>
        <v xml:space="preserve"> </v>
      </c>
      <c r="AC69" s="186" t="str">
        <f ca="1">IF(AC$5-$I$5&lt;$A69-1," ",IF(AC$5-$I$5+1&gt;'Primary Inputs'!$C$17,0,(SUM(OFFSET($I$21,0,AC$5-$I$5-$A69+1)))*$C69))</f>
        <v xml:space="preserve"> </v>
      </c>
      <c r="AD69" s="186" t="str">
        <f ca="1">IF(AD$5-$I$5&lt;$A69-1," ",IF(AD$5-$I$5+1&gt;'Primary Inputs'!$C$17,0,(SUM(OFFSET($I$21,0,AD$5-$I$5-$A69+1)))*$C69))</f>
        <v xml:space="preserve"> </v>
      </c>
      <c r="AE69" s="186" t="str">
        <f ca="1">IF(AE$5-$I$5&lt;$A69-1," ",IF(AE$5-$I$5+1&gt;'Primary Inputs'!$C$17,0,(SUM(OFFSET($I$21,0,AE$5-$I$5-$A69+1)))*$C69))</f>
        <v xml:space="preserve"> </v>
      </c>
      <c r="AF69" s="186" t="str">
        <f ca="1">IF(AF$5-$I$5&lt;$A69-1," ",IF(AF$5-$I$5+1&gt;'Primary Inputs'!$C$17,0,(SUM(OFFSET($I$21,0,AF$5-$I$5-$A69+1)))*$C69))</f>
        <v xml:space="preserve"> </v>
      </c>
      <c r="AG69" s="186" t="str">
        <f ca="1">IF(AG$5-$I$5&lt;$A69-1," ",IF(AG$5-$I$5+1&gt;'Primary Inputs'!$C$17,0,(SUM(OFFSET($I$21,0,AG$5-$I$5-$A69+1)))*$C69))</f>
        <v xml:space="preserve"> </v>
      </c>
      <c r="AH69" s="186" t="str">
        <f ca="1">IF(AH$5-$I$5&lt;$A69-1," ",IF(AH$5-$I$5+1&gt;'Primary Inputs'!$C$17,0,(SUM(OFFSET($I$21,0,AH$5-$I$5-$A69+1)))*$C69))</f>
        <v xml:space="preserve"> </v>
      </c>
      <c r="AI69" s="186" t="str">
        <f ca="1">IF(AI$5-$I$5&lt;$A69-1," ",IF(AI$5-$I$5+1&gt;'Primary Inputs'!$C$17,0,(SUM(OFFSET($I$21,0,AI$5-$I$5-$A69+1)))*$C69))</f>
        <v xml:space="preserve"> </v>
      </c>
      <c r="AJ69" s="186" t="str">
        <f ca="1">IF(AJ$5-$I$5&lt;$A69-1," ",IF(AJ$5-$I$5+1&gt;'Primary Inputs'!$C$17,0,(SUM(OFFSET($I$21,0,AJ$5-$I$5-$A69+1)))*$C69))</f>
        <v xml:space="preserve"> </v>
      </c>
      <c r="AK69" s="186" t="str">
        <f ca="1">IF(AK$5-$I$5&lt;$A69-1," ",IF(AK$5-$I$5+1&gt;'Primary Inputs'!$C$17,0,(SUM(OFFSET($I$21,0,AK$5-$I$5-$A69+1)))*$C69))</f>
        <v xml:space="preserve"> </v>
      </c>
      <c r="AL69" s="186" t="str">
        <f ca="1">IF(AL$5-$I$5&lt;$A69-1," ",IF(AL$5-$I$5+1&gt;'Primary Inputs'!$C$17,0,(SUM(OFFSET($I$21,0,AL$5-$I$5-$A69+1)))*$C69))</f>
        <v xml:space="preserve"> </v>
      </c>
      <c r="AM69" s="186" t="str">
        <f ca="1">IF(AM$5-$I$5&lt;$A69-1," ",IF(AM$5-$I$5+1&gt;'Primary Inputs'!$C$17,0,(SUM(OFFSET($I$21,0,AM$5-$I$5-$A69+1)))*$C69))</f>
        <v xml:space="preserve"> </v>
      </c>
      <c r="AN69" s="186" t="str">
        <f ca="1">IF(AN$5-$I$5&lt;$A69-1," ",IF(AN$5-$I$5+1&gt;'Primary Inputs'!$C$17,0,(SUM(OFFSET($I$21,0,AN$5-$I$5-$A69+1)))*$C69))</f>
        <v xml:space="preserve"> </v>
      </c>
      <c r="AO69" s="186" t="str">
        <f ca="1">IF(AO$5-$I$5&lt;$A69-1," ",IF(AO$5-$I$5+1&gt;'Primary Inputs'!$C$17,0,(SUM(OFFSET($I$21,0,AO$5-$I$5-$A69+1)))*$C69))</f>
        <v xml:space="preserve"> </v>
      </c>
      <c r="AP69" s="186" t="str">
        <f ca="1">IF(AP$5-$I$5&lt;$A69-1," ",IF(AP$5-$I$5+1&gt;'Primary Inputs'!$C$17,0,(SUM(OFFSET($I$21,0,AP$5-$I$5-$A69+1)))*$C69))</f>
        <v xml:space="preserve"> </v>
      </c>
      <c r="AQ69" s="186" t="str">
        <f ca="1">IF(AQ$5-$I$5&lt;$A69-1," ",IF(AQ$5-$I$5+1&gt;'Primary Inputs'!$C$17,0,(SUM(OFFSET($I$21,0,AQ$5-$I$5-$A69+1)))*$C69))</f>
        <v xml:space="preserve"> </v>
      </c>
      <c r="AR69" s="186" t="str">
        <f ca="1">IF(AR$5-$I$5&lt;$A69-1," ",IF(AR$5-$I$5+1&gt;'Primary Inputs'!$C$17,0,(SUM(OFFSET($I$21,0,AR$5-$I$5-$A69+1)))*$C69))</f>
        <v xml:space="preserve"> </v>
      </c>
      <c r="AS69" s="186" t="str">
        <f ca="1">IF(AS$5-$I$5&lt;$A69-1," ",IF(AS$5-$I$5+1&gt;'Primary Inputs'!$C$17,0,(SUM(OFFSET($I$21,0,AS$5-$I$5-$A69+1)))*$C69))</f>
        <v xml:space="preserve"> </v>
      </c>
      <c r="AT69" s="186" t="str">
        <f ca="1">IF(AT$5-$I$5&lt;$A69-1," ",IF(AT$5-$I$5+1&gt;'Primary Inputs'!$C$17,0,(SUM(OFFSET($I$21,0,AT$5-$I$5-$A69+1)))*$C69))</f>
        <v xml:space="preserve"> </v>
      </c>
      <c r="AU69" s="186" t="str">
        <f ca="1">IF(AU$5-$I$5&lt;$A69-1," ",IF(AU$5-$I$5+1&gt;'Primary Inputs'!$C$17,0,(SUM(OFFSET($I$21,0,AU$5-$I$5-$A69+1)))*$C69))</f>
        <v xml:space="preserve"> </v>
      </c>
      <c r="AV69" s="186" t="str">
        <f ca="1">IF(AV$5-$I$5&lt;$A69-1," ",IF(AV$5-$I$5+1&gt;'Primary Inputs'!$C$17,0,(SUM(OFFSET($I$21,0,AV$5-$I$5-$A69+1)))*$C69))</f>
        <v xml:space="preserve"> </v>
      </c>
      <c r="AW69" s="186" t="str">
        <f ca="1">IF(AW$5-$I$5&lt;$A69-1," ",IF(AW$5-$I$5+1&gt;'Primary Inputs'!$C$17,0,(SUM(OFFSET($I$21,0,AW$5-$I$5-$A69+1)))*$C69))</f>
        <v xml:space="preserve"> </v>
      </c>
      <c r="AX69" s="186" t="str">
        <f ca="1">IF(AX$5-$I$5&lt;$A69-1," ",IF(AX$5-$I$5+1&gt;'Primary Inputs'!$C$17,0,(SUM(OFFSET($I$21,0,AX$5-$I$5-$A69+1)))*$C69))</f>
        <v xml:space="preserve"> </v>
      </c>
      <c r="AY69" s="186" t="str">
        <f ca="1">IF(AY$5-$I$5&lt;$A69-1," ",IF(AY$5-$I$5+1&gt;'Primary Inputs'!$C$17,0,(SUM(OFFSET($I$21,0,AY$5-$I$5-$A69+1)))*$C69))</f>
        <v xml:space="preserve"> </v>
      </c>
      <c r="AZ69" s="186">
        <f ca="1">IF(AZ$5-$I$5&lt;$A69-1," ",IF(AZ$5-$I$5+1&gt;'Primary Inputs'!$C$17,0,(SUM(OFFSET($I$21,0,AZ$5-$I$5-$A69+1)))*$C69))</f>
        <v>0</v>
      </c>
      <c r="BA69" s="186">
        <f ca="1">IF(BA$5-$I$5&lt;$A69-1," ",IF(BA$5-$I$5+1&gt;'Primary Inputs'!$C$17,0,(SUM(OFFSET($I$21,0,BA$5-$I$5-$A69+1)))*$C69))</f>
        <v>0</v>
      </c>
      <c r="BB69" s="186">
        <f ca="1">IF(BB$5-$I$5&lt;$A69-1," ",IF(BB$5-$I$5+1&gt;'Primary Inputs'!$C$17,0,(SUM(OFFSET($I$21,0,BB$5-$I$5-$A69+1)))*$C69))</f>
        <v>0</v>
      </c>
      <c r="BC69" s="186">
        <f ca="1">IF(BC$5-$I$5&lt;$A69-1," ",IF(BC$5-$I$5+1&gt;'Primary Inputs'!$C$17,0,(SUM(OFFSET($I$21,0,BC$5-$I$5-$A69+1)))*$C69))</f>
        <v>0</v>
      </c>
      <c r="BD69" s="186">
        <f ca="1">IF(BD$5-$I$5&lt;$A69-1," ",IF(BD$5-$I$5+1&gt;'Primary Inputs'!$C$17,0,(SUM(OFFSET($I$21,0,BD$5-$I$5-$A69+1)))*$C69))</f>
        <v>0</v>
      </c>
      <c r="BE69" s="186">
        <f ca="1">IF(BE$5-$I$5&lt;$A69-1," ",IF(BE$5-$I$5+1&gt;'Primary Inputs'!$C$17,0,(SUM(OFFSET($I$21,0,BE$5-$I$5-$A69+1)))*$C69))</f>
        <v>0</v>
      </c>
      <c r="BF69" s="186">
        <f ca="1">IF(BF$5-$I$5&lt;$A69-1," ",IF(BF$5-$I$5+1&gt;'Primary Inputs'!$C$17,0,(SUM(OFFSET($I$21,0,BF$5-$I$5-$A69+1)))*$C69))</f>
        <v>0</v>
      </c>
      <c r="BG69" s="134"/>
      <c r="BH69" s="134"/>
      <c r="BI69" s="134"/>
      <c r="BJ69" s="134"/>
      <c r="BK69" s="134"/>
      <c r="BL69" s="134"/>
      <c r="BM69" s="134"/>
      <c r="BN69" s="134"/>
      <c r="BO69" s="134"/>
      <c r="BP69" s="134"/>
      <c r="BQ69" s="134"/>
      <c r="BR69" s="134"/>
      <c r="BS69" s="134"/>
      <c r="BT69" s="134"/>
      <c r="BU69" s="134"/>
      <c r="BV69" s="134"/>
      <c r="BW69" s="134"/>
      <c r="BX69" s="134"/>
      <c r="BY69" s="134"/>
      <c r="BZ69" s="134"/>
      <c r="CA69" s="134"/>
      <c r="CB69" s="134"/>
      <c r="CC69" s="134"/>
      <c r="CD69" s="134"/>
      <c r="CE69" s="134"/>
      <c r="CF69" s="134"/>
      <c r="CG69" s="134"/>
      <c r="CH69" s="134"/>
      <c r="CI69" s="134"/>
      <c r="CJ69" s="134"/>
      <c r="CK69" s="134"/>
      <c r="CL69" s="134"/>
      <c r="CM69" s="134"/>
      <c r="CN69" s="134"/>
      <c r="CO69" s="134"/>
      <c r="CP69" s="134"/>
      <c r="CQ69" s="134"/>
      <c r="CR69" s="134"/>
      <c r="CS69" s="134"/>
      <c r="CT69" s="134"/>
      <c r="CU69" s="134"/>
      <c r="CV69" s="134"/>
      <c r="CW69" s="134"/>
      <c r="CX69" s="134"/>
      <c r="CY69" s="134"/>
      <c r="CZ69" s="134"/>
    </row>
    <row r="70" spans="1:104">
      <c r="A70" s="134">
        <v>45</v>
      </c>
      <c r="B70" s="134" t="s">
        <v>217</v>
      </c>
      <c r="C70" s="134">
        <f ca="1">OFFSET('Primary Inputs'!$E$12,0,$A70-1)</f>
        <v>0</v>
      </c>
      <c r="I70" s="186" t="str">
        <f ca="1">IF(I$5-$I$5&lt;$A70-1," ",IF(I$5-$I$5+1&gt;'Primary Inputs'!$C$17,0,(SUM(OFFSET($I$21,0,I$5-$I$5-$A70+1)))*$C70))</f>
        <v xml:space="preserve"> </v>
      </c>
      <c r="J70" s="186" t="str">
        <f ca="1">IF(J$5-$I$5&lt;$A70-1," ",IF(J$5-$I$5+1&gt;'Primary Inputs'!$C$17,0,(SUM(OFFSET($I$21,0,J$5-$I$5-$A70+1)))*$C70))</f>
        <v xml:space="preserve"> </v>
      </c>
      <c r="K70" s="186" t="str">
        <f ca="1">IF(K$5-$I$5&lt;$A70-1," ",IF(K$5-$I$5+1&gt;'Primary Inputs'!$C$17,0,(SUM(OFFSET($I$21,0,K$5-$I$5-$A70+1)))*$C70))</f>
        <v xml:space="preserve"> </v>
      </c>
      <c r="L70" s="186" t="str">
        <f ca="1">IF(L$5-$I$5&lt;$A70-1," ",IF(L$5-$I$5+1&gt;'Primary Inputs'!$C$17,0,(SUM(OFFSET($I$21,0,L$5-$I$5-$A70+1)))*$C70))</f>
        <v xml:space="preserve"> </v>
      </c>
      <c r="M70" s="186" t="str">
        <f ca="1">IF(M$5-$I$5&lt;$A70-1," ",IF(M$5-$I$5+1&gt;'Primary Inputs'!$C$17,0,(SUM(OFFSET($I$21,0,M$5-$I$5-$A70+1)))*$C70))</f>
        <v xml:space="preserve"> </v>
      </c>
      <c r="N70" s="186" t="str">
        <f ca="1">IF(N$5-$I$5&lt;$A70-1," ",IF(N$5-$I$5+1&gt;'Primary Inputs'!$C$17,0,(SUM(OFFSET($I$21,0,N$5-$I$5-$A70+1)))*$C70))</f>
        <v xml:space="preserve"> </v>
      </c>
      <c r="O70" s="186" t="str">
        <f ca="1">IF(O$5-$I$5&lt;$A70-1," ",IF(O$5-$I$5+1&gt;'Primary Inputs'!$C$17,0,(SUM(OFFSET($I$21,0,O$5-$I$5-$A70+1)))*$C70))</f>
        <v xml:space="preserve"> </v>
      </c>
      <c r="P70" s="186" t="str">
        <f ca="1">IF(P$5-$I$5&lt;$A70-1," ",IF(P$5-$I$5+1&gt;'Primary Inputs'!$C$17,0,(SUM(OFFSET($I$21,0,P$5-$I$5-$A70+1)))*$C70))</f>
        <v xml:space="preserve"> </v>
      </c>
      <c r="Q70" s="186" t="str">
        <f ca="1">IF(Q$5-$I$5&lt;$A70-1," ",IF(Q$5-$I$5+1&gt;'Primary Inputs'!$C$17,0,(SUM(OFFSET($I$21,0,Q$5-$I$5-$A70+1)))*$C70))</f>
        <v xml:space="preserve"> </v>
      </c>
      <c r="R70" s="186" t="str">
        <f ca="1">IF(R$5-$I$5&lt;$A70-1," ",IF(R$5-$I$5+1&gt;'Primary Inputs'!$C$17,0,(SUM(OFFSET($I$21,0,R$5-$I$5-$A70+1)))*$C70))</f>
        <v xml:space="preserve"> </v>
      </c>
      <c r="S70" s="186" t="str">
        <f ca="1">IF(S$5-$I$5&lt;$A70-1," ",IF(S$5-$I$5+1&gt;'Primary Inputs'!$C$17,0,(SUM(OFFSET($I$21,0,S$5-$I$5-$A70+1)))*$C70))</f>
        <v xml:space="preserve"> </v>
      </c>
      <c r="T70" s="186" t="str">
        <f ca="1">IF(T$5-$I$5&lt;$A70-1," ",IF(T$5-$I$5+1&gt;'Primary Inputs'!$C$17,0,(SUM(OFFSET($I$21,0,T$5-$I$5-$A70+1)))*$C70))</f>
        <v xml:space="preserve"> </v>
      </c>
      <c r="U70" s="186" t="str">
        <f ca="1">IF(U$5-$I$5&lt;$A70-1," ",IF(U$5-$I$5+1&gt;'Primary Inputs'!$C$17,0,(SUM(OFFSET($I$21,0,U$5-$I$5-$A70+1)))*$C70))</f>
        <v xml:space="preserve"> </v>
      </c>
      <c r="V70" s="186" t="str">
        <f ca="1">IF(V$5-$I$5&lt;$A70-1," ",IF(V$5-$I$5+1&gt;'Primary Inputs'!$C$17,0,(SUM(OFFSET($I$21,0,V$5-$I$5-$A70+1)))*$C70))</f>
        <v xml:space="preserve"> </v>
      </c>
      <c r="W70" s="186" t="str">
        <f ca="1">IF(W$5-$I$5&lt;$A70-1," ",IF(W$5-$I$5+1&gt;'Primary Inputs'!$C$17,0,(SUM(OFFSET($I$21,0,W$5-$I$5-$A70+1)))*$C70))</f>
        <v xml:space="preserve"> </v>
      </c>
      <c r="X70" s="186" t="str">
        <f ca="1">IF(X$5-$I$5&lt;$A70-1," ",IF(X$5-$I$5+1&gt;'Primary Inputs'!$C$17,0,(SUM(OFFSET($I$21,0,X$5-$I$5-$A70+1)))*$C70))</f>
        <v xml:space="preserve"> </v>
      </c>
      <c r="Y70" s="186" t="str">
        <f ca="1">IF(Y$5-$I$5&lt;$A70-1," ",IF(Y$5-$I$5+1&gt;'Primary Inputs'!$C$17,0,(SUM(OFFSET($I$21,0,Y$5-$I$5-$A70+1)))*$C70))</f>
        <v xml:space="preserve"> </v>
      </c>
      <c r="Z70" s="186" t="str">
        <f ca="1">IF(Z$5-$I$5&lt;$A70-1," ",IF(Z$5-$I$5+1&gt;'Primary Inputs'!$C$17,0,(SUM(OFFSET($I$21,0,Z$5-$I$5-$A70+1)))*$C70))</f>
        <v xml:space="preserve"> </v>
      </c>
      <c r="AA70" s="186" t="str">
        <f ca="1">IF(AA$5-$I$5&lt;$A70-1," ",IF(AA$5-$I$5+1&gt;'Primary Inputs'!$C$17,0,(SUM(OFFSET($I$21,0,AA$5-$I$5-$A70+1)))*$C70))</f>
        <v xml:space="preserve"> </v>
      </c>
      <c r="AB70" s="186" t="str">
        <f ca="1">IF(AB$5-$I$5&lt;$A70-1," ",IF(AB$5-$I$5+1&gt;'Primary Inputs'!$C$17,0,(SUM(OFFSET($I$21,0,AB$5-$I$5-$A70+1)))*$C70))</f>
        <v xml:space="preserve"> </v>
      </c>
      <c r="AC70" s="186" t="str">
        <f ca="1">IF(AC$5-$I$5&lt;$A70-1," ",IF(AC$5-$I$5+1&gt;'Primary Inputs'!$C$17,0,(SUM(OFFSET($I$21,0,AC$5-$I$5-$A70+1)))*$C70))</f>
        <v xml:space="preserve"> </v>
      </c>
      <c r="AD70" s="186" t="str">
        <f ca="1">IF(AD$5-$I$5&lt;$A70-1," ",IF(AD$5-$I$5+1&gt;'Primary Inputs'!$C$17,0,(SUM(OFFSET($I$21,0,AD$5-$I$5-$A70+1)))*$C70))</f>
        <v xml:space="preserve"> </v>
      </c>
      <c r="AE70" s="186" t="str">
        <f ca="1">IF(AE$5-$I$5&lt;$A70-1," ",IF(AE$5-$I$5+1&gt;'Primary Inputs'!$C$17,0,(SUM(OFFSET($I$21,0,AE$5-$I$5-$A70+1)))*$C70))</f>
        <v xml:space="preserve"> </v>
      </c>
      <c r="AF70" s="186" t="str">
        <f ca="1">IF(AF$5-$I$5&lt;$A70-1," ",IF(AF$5-$I$5+1&gt;'Primary Inputs'!$C$17,0,(SUM(OFFSET($I$21,0,AF$5-$I$5-$A70+1)))*$C70))</f>
        <v xml:space="preserve"> </v>
      </c>
      <c r="AG70" s="186" t="str">
        <f ca="1">IF(AG$5-$I$5&lt;$A70-1," ",IF(AG$5-$I$5+1&gt;'Primary Inputs'!$C$17,0,(SUM(OFFSET($I$21,0,AG$5-$I$5-$A70+1)))*$C70))</f>
        <v xml:space="preserve"> </v>
      </c>
      <c r="AH70" s="186" t="str">
        <f ca="1">IF(AH$5-$I$5&lt;$A70-1," ",IF(AH$5-$I$5+1&gt;'Primary Inputs'!$C$17,0,(SUM(OFFSET($I$21,0,AH$5-$I$5-$A70+1)))*$C70))</f>
        <v xml:space="preserve"> </v>
      </c>
      <c r="AI70" s="186" t="str">
        <f ca="1">IF(AI$5-$I$5&lt;$A70-1," ",IF(AI$5-$I$5+1&gt;'Primary Inputs'!$C$17,0,(SUM(OFFSET($I$21,0,AI$5-$I$5-$A70+1)))*$C70))</f>
        <v xml:space="preserve"> </v>
      </c>
      <c r="AJ70" s="186" t="str">
        <f ca="1">IF(AJ$5-$I$5&lt;$A70-1," ",IF(AJ$5-$I$5+1&gt;'Primary Inputs'!$C$17,0,(SUM(OFFSET($I$21,0,AJ$5-$I$5-$A70+1)))*$C70))</f>
        <v xml:space="preserve"> </v>
      </c>
      <c r="AK70" s="186" t="str">
        <f ca="1">IF(AK$5-$I$5&lt;$A70-1," ",IF(AK$5-$I$5+1&gt;'Primary Inputs'!$C$17,0,(SUM(OFFSET($I$21,0,AK$5-$I$5-$A70+1)))*$C70))</f>
        <v xml:space="preserve"> </v>
      </c>
      <c r="AL70" s="186" t="str">
        <f ca="1">IF(AL$5-$I$5&lt;$A70-1," ",IF(AL$5-$I$5+1&gt;'Primary Inputs'!$C$17,0,(SUM(OFFSET($I$21,0,AL$5-$I$5-$A70+1)))*$C70))</f>
        <v xml:space="preserve"> </v>
      </c>
      <c r="AM70" s="186" t="str">
        <f ca="1">IF(AM$5-$I$5&lt;$A70-1," ",IF(AM$5-$I$5+1&gt;'Primary Inputs'!$C$17,0,(SUM(OFFSET($I$21,0,AM$5-$I$5-$A70+1)))*$C70))</f>
        <v xml:space="preserve"> </v>
      </c>
      <c r="AN70" s="186" t="str">
        <f ca="1">IF(AN$5-$I$5&lt;$A70-1," ",IF(AN$5-$I$5+1&gt;'Primary Inputs'!$C$17,0,(SUM(OFFSET($I$21,0,AN$5-$I$5-$A70+1)))*$C70))</f>
        <v xml:space="preserve"> </v>
      </c>
      <c r="AO70" s="186" t="str">
        <f ca="1">IF(AO$5-$I$5&lt;$A70-1," ",IF(AO$5-$I$5+1&gt;'Primary Inputs'!$C$17,0,(SUM(OFFSET($I$21,0,AO$5-$I$5-$A70+1)))*$C70))</f>
        <v xml:space="preserve"> </v>
      </c>
      <c r="AP70" s="186" t="str">
        <f ca="1">IF(AP$5-$I$5&lt;$A70-1," ",IF(AP$5-$I$5+1&gt;'Primary Inputs'!$C$17,0,(SUM(OFFSET($I$21,0,AP$5-$I$5-$A70+1)))*$C70))</f>
        <v xml:space="preserve"> </v>
      </c>
      <c r="AQ70" s="186" t="str">
        <f ca="1">IF(AQ$5-$I$5&lt;$A70-1," ",IF(AQ$5-$I$5+1&gt;'Primary Inputs'!$C$17,0,(SUM(OFFSET($I$21,0,AQ$5-$I$5-$A70+1)))*$C70))</f>
        <v xml:space="preserve"> </v>
      </c>
      <c r="AR70" s="186" t="str">
        <f ca="1">IF(AR$5-$I$5&lt;$A70-1," ",IF(AR$5-$I$5+1&gt;'Primary Inputs'!$C$17,0,(SUM(OFFSET($I$21,0,AR$5-$I$5-$A70+1)))*$C70))</f>
        <v xml:space="preserve"> </v>
      </c>
      <c r="AS70" s="186" t="str">
        <f ca="1">IF(AS$5-$I$5&lt;$A70-1," ",IF(AS$5-$I$5+1&gt;'Primary Inputs'!$C$17,0,(SUM(OFFSET($I$21,0,AS$5-$I$5-$A70+1)))*$C70))</f>
        <v xml:space="preserve"> </v>
      </c>
      <c r="AT70" s="186" t="str">
        <f ca="1">IF(AT$5-$I$5&lt;$A70-1," ",IF(AT$5-$I$5+1&gt;'Primary Inputs'!$C$17,0,(SUM(OFFSET($I$21,0,AT$5-$I$5-$A70+1)))*$C70))</f>
        <v xml:space="preserve"> </v>
      </c>
      <c r="AU70" s="186" t="str">
        <f ca="1">IF(AU$5-$I$5&lt;$A70-1," ",IF(AU$5-$I$5+1&gt;'Primary Inputs'!$C$17,0,(SUM(OFFSET($I$21,0,AU$5-$I$5-$A70+1)))*$C70))</f>
        <v xml:space="preserve"> </v>
      </c>
      <c r="AV70" s="186" t="str">
        <f ca="1">IF(AV$5-$I$5&lt;$A70-1," ",IF(AV$5-$I$5+1&gt;'Primary Inputs'!$C$17,0,(SUM(OFFSET($I$21,0,AV$5-$I$5-$A70+1)))*$C70))</f>
        <v xml:space="preserve"> </v>
      </c>
      <c r="AW70" s="186" t="str">
        <f ca="1">IF(AW$5-$I$5&lt;$A70-1," ",IF(AW$5-$I$5+1&gt;'Primary Inputs'!$C$17,0,(SUM(OFFSET($I$21,0,AW$5-$I$5-$A70+1)))*$C70))</f>
        <v xml:space="preserve"> </v>
      </c>
      <c r="AX70" s="186" t="str">
        <f ca="1">IF(AX$5-$I$5&lt;$A70-1," ",IF(AX$5-$I$5+1&gt;'Primary Inputs'!$C$17,0,(SUM(OFFSET($I$21,0,AX$5-$I$5-$A70+1)))*$C70))</f>
        <v xml:space="preserve"> </v>
      </c>
      <c r="AY70" s="186" t="str">
        <f ca="1">IF(AY$5-$I$5&lt;$A70-1," ",IF(AY$5-$I$5+1&gt;'Primary Inputs'!$C$17,0,(SUM(OFFSET($I$21,0,AY$5-$I$5-$A70+1)))*$C70))</f>
        <v xml:space="preserve"> </v>
      </c>
      <c r="AZ70" s="186" t="str">
        <f ca="1">IF(AZ$5-$I$5&lt;$A70-1," ",IF(AZ$5-$I$5+1&gt;'Primary Inputs'!$C$17,0,(SUM(OFFSET($I$21,0,AZ$5-$I$5-$A70+1)))*$C70))</f>
        <v xml:space="preserve"> </v>
      </c>
      <c r="BA70" s="186">
        <f ca="1">IF(BA$5-$I$5&lt;$A70-1," ",IF(BA$5-$I$5+1&gt;'Primary Inputs'!$C$17,0,(SUM(OFFSET($I$21,0,BA$5-$I$5-$A70+1)))*$C70))</f>
        <v>0</v>
      </c>
      <c r="BB70" s="186">
        <f ca="1">IF(BB$5-$I$5&lt;$A70-1," ",IF(BB$5-$I$5+1&gt;'Primary Inputs'!$C$17,0,(SUM(OFFSET($I$21,0,BB$5-$I$5-$A70+1)))*$C70))</f>
        <v>0</v>
      </c>
      <c r="BC70" s="186">
        <f ca="1">IF(BC$5-$I$5&lt;$A70-1," ",IF(BC$5-$I$5+1&gt;'Primary Inputs'!$C$17,0,(SUM(OFFSET($I$21,0,BC$5-$I$5-$A70+1)))*$C70))</f>
        <v>0</v>
      </c>
      <c r="BD70" s="186">
        <f ca="1">IF(BD$5-$I$5&lt;$A70-1," ",IF(BD$5-$I$5+1&gt;'Primary Inputs'!$C$17,0,(SUM(OFFSET($I$21,0,BD$5-$I$5-$A70+1)))*$C70))</f>
        <v>0</v>
      </c>
      <c r="BE70" s="186">
        <f ca="1">IF(BE$5-$I$5&lt;$A70-1," ",IF(BE$5-$I$5+1&gt;'Primary Inputs'!$C$17,0,(SUM(OFFSET($I$21,0,BE$5-$I$5-$A70+1)))*$C70))</f>
        <v>0</v>
      </c>
      <c r="BF70" s="186">
        <f ca="1">IF(BF$5-$I$5&lt;$A70-1," ",IF(BF$5-$I$5+1&gt;'Primary Inputs'!$C$17,0,(SUM(OFFSET($I$21,0,BF$5-$I$5-$A70+1)))*$C70))</f>
        <v>0</v>
      </c>
      <c r="BG70" s="134"/>
      <c r="BH70" s="134"/>
      <c r="BI70" s="134"/>
      <c r="BJ70" s="134"/>
      <c r="BK70" s="134"/>
      <c r="BL70" s="134"/>
      <c r="BM70" s="134"/>
      <c r="BN70" s="134"/>
      <c r="BO70" s="134"/>
      <c r="BP70" s="134"/>
      <c r="BQ70" s="134"/>
      <c r="BR70" s="134"/>
      <c r="BS70" s="134"/>
      <c r="BT70" s="134"/>
      <c r="BU70" s="134"/>
      <c r="BV70" s="134"/>
      <c r="BW70" s="134"/>
      <c r="BX70" s="134"/>
      <c r="BY70" s="134"/>
      <c r="BZ70" s="134"/>
      <c r="CA70" s="134"/>
      <c r="CB70" s="134"/>
      <c r="CC70" s="134"/>
      <c r="CD70" s="134"/>
      <c r="CE70" s="134"/>
      <c r="CF70" s="134"/>
      <c r="CG70" s="134"/>
      <c r="CH70" s="134"/>
      <c r="CI70" s="134"/>
      <c r="CJ70" s="134"/>
      <c r="CK70" s="134"/>
      <c r="CL70" s="134"/>
      <c r="CM70" s="134"/>
      <c r="CN70" s="134"/>
      <c r="CO70" s="134"/>
      <c r="CP70" s="134"/>
      <c r="CQ70" s="134"/>
      <c r="CR70" s="134"/>
      <c r="CS70" s="134"/>
      <c r="CT70" s="134"/>
      <c r="CU70" s="134"/>
      <c r="CV70" s="134"/>
      <c r="CW70" s="134"/>
      <c r="CX70" s="134"/>
      <c r="CY70" s="134"/>
      <c r="CZ70" s="134"/>
    </row>
    <row r="71" spans="1:104">
      <c r="A71" s="134">
        <v>46</v>
      </c>
      <c r="B71" s="134" t="s">
        <v>218</v>
      </c>
      <c r="C71" s="134">
        <f ca="1">OFFSET('Primary Inputs'!$E$12,0,$A71-1)</f>
        <v>0</v>
      </c>
      <c r="I71" s="186" t="str">
        <f ca="1">IF(I$5-$I$5&lt;$A71-1," ",IF(I$5-$I$5+1&gt;'Primary Inputs'!$C$17,0,(SUM(OFFSET($I$21,0,I$5-$I$5-$A71+1)))*$C71))</f>
        <v xml:space="preserve"> </v>
      </c>
      <c r="J71" s="186" t="str">
        <f ca="1">IF(J$5-$I$5&lt;$A71-1," ",IF(J$5-$I$5+1&gt;'Primary Inputs'!$C$17,0,(SUM(OFFSET($I$21,0,J$5-$I$5-$A71+1)))*$C71))</f>
        <v xml:space="preserve"> </v>
      </c>
      <c r="K71" s="186" t="str">
        <f ca="1">IF(K$5-$I$5&lt;$A71-1," ",IF(K$5-$I$5+1&gt;'Primary Inputs'!$C$17,0,(SUM(OFFSET($I$21,0,K$5-$I$5-$A71+1)))*$C71))</f>
        <v xml:space="preserve"> </v>
      </c>
      <c r="L71" s="186" t="str">
        <f ca="1">IF(L$5-$I$5&lt;$A71-1," ",IF(L$5-$I$5+1&gt;'Primary Inputs'!$C$17,0,(SUM(OFFSET($I$21,0,L$5-$I$5-$A71+1)))*$C71))</f>
        <v xml:space="preserve"> </v>
      </c>
      <c r="M71" s="186" t="str">
        <f ca="1">IF(M$5-$I$5&lt;$A71-1," ",IF(M$5-$I$5+1&gt;'Primary Inputs'!$C$17,0,(SUM(OFFSET($I$21,0,M$5-$I$5-$A71+1)))*$C71))</f>
        <v xml:space="preserve"> </v>
      </c>
      <c r="N71" s="186" t="str">
        <f ca="1">IF(N$5-$I$5&lt;$A71-1," ",IF(N$5-$I$5+1&gt;'Primary Inputs'!$C$17,0,(SUM(OFFSET($I$21,0,N$5-$I$5-$A71+1)))*$C71))</f>
        <v xml:space="preserve"> </v>
      </c>
      <c r="O71" s="186" t="str">
        <f ca="1">IF(O$5-$I$5&lt;$A71-1," ",IF(O$5-$I$5+1&gt;'Primary Inputs'!$C$17,0,(SUM(OFFSET($I$21,0,O$5-$I$5-$A71+1)))*$C71))</f>
        <v xml:space="preserve"> </v>
      </c>
      <c r="P71" s="186" t="str">
        <f ca="1">IF(P$5-$I$5&lt;$A71-1," ",IF(P$5-$I$5+1&gt;'Primary Inputs'!$C$17,0,(SUM(OFFSET($I$21,0,P$5-$I$5-$A71+1)))*$C71))</f>
        <v xml:space="preserve"> </v>
      </c>
      <c r="Q71" s="186" t="str">
        <f ca="1">IF(Q$5-$I$5&lt;$A71-1," ",IF(Q$5-$I$5+1&gt;'Primary Inputs'!$C$17,0,(SUM(OFFSET($I$21,0,Q$5-$I$5-$A71+1)))*$C71))</f>
        <v xml:space="preserve"> </v>
      </c>
      <c r="R71" s="186" t="str">
        <f ca="1">IF(R$5-$I$5&lt;$A71-1," ",IF(R$5-$I$5+1&gt;'Primary Inputs'!$C$17,0,(SUM(OFFSET($I$21,0,R$5-$I$5-$A71+1)))*$C71))</f>
        <v xml:space="preserve"> </v>
      </c>
      <c r="S71" s="186" t="str">
        <f ca="1">IF(S$5-$I$5&lt;$A71-1," ",IF(S$5-$I$5+1&gt;'Primary Inputs'!$C$17,0,(SUM(OFFSET($I$21,0,S$5-$I$5-$A71+1)))*$C71))</f>
        <v xml:space="preserve"> </v>
      </c>
      <c r="T71" s="186" t="str">
        <f ca="1">IF(T$5-$I$5&lt;$A71-1," ",IF(T$5-$I$5+1&gt;'Primary Inputs'!$C$17,0,(SUM(OFFSET($I$21,0,T$5-$I$5-$A71+1)))*$C71))</f>
        <v xml:space="preserve"> </v>
      </c>
      <c r="U71" s="186" t="str">
        <f ca="1">IF(U$5-$I$5&lt;$A71-1," ",IF(U$5-$I$5+1&gt;'Primary Inputs'!$C$17,0,(SUM(OFFSET($I$21,0,U$5-$I$5-$A71+1)))*$C71))</f>
        <v xml:space="preserve"> </v>
      </c>
      <c r="V71" s="186" t="str">
        <f ca="1">IF(V$5-$I$5&lt;$A71-1," ",IF(V$5-$I$5+1&gt;'Primary Inputs'!$C$17,0,(SUM(OFFSET($I$21,0,V$5-$I$5-$A71+1)))*$C71))</f>
        <v xml:space="preserve"> </v>
      </c>
      <c r="W71" s="186" t="str">
        <f ca="1">IF(W$5-$I$5&lt;$A71-1," ",IF(W$5-$I$5+1&gt;'Primary Inputs'!$C$17,0,(SUM(OFFSET($I$21,0,W$5-$I$5-$A71+1)))*$C71))</f>
        <v xml:space="preserve"> </v>
      </c>
      <c r="X71" s="186" t="str">
        <f ca="1">IF(X$5-$I$5&lt;$A71-1," ",IF(X$5-$I$5+1&gt;'Primary Inputs'!$C$17,0,(SUM(OFFSET($I$21,0,X$5-$I$5-$A71+1)))*$C71))</f>
        <v xml:space="preserve"> </v>
      </c>
      <c r="Y71" s="186" t="str">
        <f ca="1">IF(Y$5-$I$5&lt;$A71-1," ",IF(Y$5-$I$5+1&gt;'Primary Inputs'!$C$17,0,(SUM(OFFSET($I$21,0,Y$5-$I$5-$A71+1)))*$C71))</f>
        <v xml:space="preserve"> </v>
      </c>
      <c r="Z71" s="186" t="str">
        <f ca="1">IF(Z$5-$I$5&lt;$A71-1," ",IF(Z$5-$I$5+1&gt;'Primary Inputs'!$C$17,0,(SUM(OFFSET($I$21,0,Z$5-$I$5-$A71+1)))*$C71))</f>
        <v xml:space="preserve"> </v>
      </c>
      <c r="AA71" s="186" t="str">
        <f ca="1">IF(AA$5-$I$5&lt;$A71-1," ",IF(AA$5-$I$5+1&gt;'Primary Inputs'!$C$17,0,(SUM(OFFSET($I$21,0,AA$5-$I$5-$A71+1)))*$C71))</f>
        <v xml:space="preserve"> </v>
      </c>
      <c r="AB71" s="186" t="str">
        <f ca="1">IF(AB$5-$I$5&lt;$A71-1," ",IF(AB$5-$I$5+1&gt;'Primary Inputs'!$C$17,0,(SUM(OFFSET($I$21,0,AB$5-$I$5-$A71+1)))*$C71))</f>
        <v xml:space="preserve"> </v>
      </c>
      <c r="AC71" s="186" t="str">
        <f ca="1">IF(AC$5-$I$5&lt;$A71-1," ",IF(AC$5-$I$5+1&gt;'Primary Inputs'!$C$17,0,(SUM(OFFSET($I$21,0,AC$5-$I$5-$A71+1)))*$C71))</f>
        <v xml:space="preserve"> </v>
      </c>
      <c r="AD71" s="186" t="str">
        <f ca="1">IF(AD$5-$I$5&lt;$A71-1," ",IF(AD$5-$I$5+1&gt;'Primary Inputs'!$C$17,0,(SUM(OFFSET($I$21,0,AD$5-$I$5-$A71+1)))*$C71))</f>
        <v xml:space="preserve"> </v>
      </c>
      <c r="AE71" s="186" t="str">
        <f ca="1">IF(AE$5-$I$5&lt;$A71-1," ",IF(AE$5-$I$5+1&gt;'Primary Inputs'!$C$17,0,(SUM(OFFSET($I$21,0,AE$5-$I$5-$A71+1)))*$C71))</f>
        <v xml:space="preserve"> </v>
      </c>
      <c r="AF71" s="186" t="str">
        <f ca="1">IF(AF$5-$I$5&lt;$A71-1," ",IF(AF$5-$I$5+1&gt;'Primary Inputs'!$C$17,0,(SUM(OFFSET($I$21,0,AF$5-$I$5-$A71+1)))*$C71))</f>
        <v xml:space="preserve"> </v>
      </c>
      <c r="AG71" s="186" t="str">
        <f ca="1">IF(AG$5-$I$5&lt;$A71-1," ",IF(AG$5-$I$5+1&gt;'Primary Inputs'!$C$17,0,(SUM(OFFSET($I$21,0,AG$5-$I$5-$A71+1)))*$C71))</f>
        <v xml:space="preserve"> </v>
      </c>
      <c r="AH71" s="186" t="str">
        <f ca="1">IF(AH$5-$I$5&lt;$A71-1," ",IF(AH$5-$I$5+1&gt;'Primary Inputs'!$C$17,0,(SUM(OFFSET($I$21,0,AH$5-$I$5-$A71+1)))*$C71))</f>
        <v xml:space="preserve"> </v>
      </c>
      <c r="AI71" s="186" t="str">
        <f ca="1">IF(AI$5-$I$5&lt;$A71-1," ",IF(AI$5-$I$5+1&gt;'Primary Inputs'!$C$17,0,(SUM(OFFSET($I$21,0,AI$5-$I$5-$A71+1)))*$C71))</f>
        <v xml:space="preserve"> </v>
      </c>
      <c r="AJ71" s="186" t="str">
        <f ca="1">IF(AJ$5-$I$5&lt;$A71-1," ",IF(AJ$5-$I$5+1&gt;'Primary Inputs'!$C$17,0,(SUM(OFFSET($I$21,0,AJ$5-$I$5-$A71+1)))*$C71))</f>
        <v xml:space="preserve"> </v>
      </c>
      <c r="AK71" s="186" t="str">
        <f ca="1">IF(AK$5-$I$5&lt;$A71-1," ",IF(AK$5-$I$5+1&gt;'Primary Inputs'!$C$17,0,(SUM(OFFSET($I$21,0,AK$5-$I$5-$A71+1)))*$C71))</f>
        <v xml:space="preserve"> </v>
      </c>
      <c r="AL71" s="186" t="str">
        <f ca="1">IF(AL$5-$I$5&lt;$A71-1," ",IF(AL$5-$I$5+1&gt;'Primary Inputs'!$C$17,0,(SUM(OFFSET($I$21,0,AL$5-$I$5-$A71+1)))*$C71))</f>
        <v xml:space="preserve"> </v>
      </c>
      <c r="AM71" s="186" t="str">
        <f ca="1">IF(AM$5-$I$5&lt;$A71-1," ",IF(AM$5-$I$5+1&gt;'Primary Inputs'!$C$17,0,(SUM(OFFSET($I$21,0,AM$5-$I$5-$A71+1)))*$C71))</f>
        <v xml:space="preserve"> </v>
      </c>
      <c r="AN71" s="186" t="str">
        <f ca="1">IF(AN$5-$I$5&lt;$A71-1," ",IF(AN$5-$I$5+1&gt;'Primary Inputs'!$C$17,0,(SUM(OFFSET($I$21,0,AN$5-$I$5-$A71+1)))*$C71))</f>
        <v xml:space="preserve"> </v>
      </c>
      <c r="AO71" s="186" t="str">
        <f ca="1">IF(AO$5-$I$5&lt;$A71-1," ",IF(AO$5-$I$5+1&gt;'Primary Inputs'!$C$17,0,(SUM(OFFSET($I$21,0,AO$5-$I$5-$A71+1)))*$C71))</f>
        <v xml:space="preserve"> </v>
      </c>
      <c r="AP71" s="186" t="str">
        <f ca="1">IF(AP$5-$I$5&lt;$A71-1," ",IF(AP$5-$I$5+1&gt;'Primary Inputs'!$C$17,0,(SUM(OFFSET($I$21,0,AP$5-$I$5-$A71+1)))*$C71))</f>
        <v xml:space="preserve"> </v>
      </c>
      <c r="AQ71" s="186" t="str">
        <f ca="1">IF(AQ$5-$I$5&lt;$A71-1," ",IF(AQ$5-$I$5+1&gt;'Primary Inputs'!$C$17,0,(SUM(OFFSET($I$21,0,AQ$5-$I$5-$A71+1)))*$C71))</f>
        <v xml:space="preserve"> </v>
      </c>
      <c r="AR71" s="186" t="str">
        <f ca="1">IF(AR$5-$I$5&lt;$A71-1," ",IF(AR$5-$I$5+1&gt;'Primary Inputs'!$C$17,0,(SUM(OFFSET($I$21,0,AR$5-$I$5-$A71+1)))*$C71))</f>
        <v xml:space="preserve"> </v>
      </c>
      <c r="AS71" s="186" t="str">
        <f ca="1">IF(AS$5-$I$5&lt;$A71-1," ",IF(AS$5-$I$5+1&gt;'Primary Inputs'!$C$17,0,(SUM(OFFSET($I$21,0,AS$5-$I$5-$A71+1)))*$C71))</f>
        <v xml:space="preserve"> </v>
      </c>
      <c r="AT71" s="186" t="str">
        <f ca="1">IF(AT$5-$I$5&lt;$A71-1," ",IF(AT$5-$I$5+1&gt;'Primary Inputs'!$C$17,0,(SUM(OFFSET($I$21,0,AT$5-$I$5-$A71+1)))*$C71))</f>
        <v xml:space="preserve"> </v>
      </c>
      <c r="AU71" s="186" t="str">
        <f ca="1">IF(AU$5-$I$5&lt;$A71-1," ",IF(AU$5-$I$5+1&gt;'Primary Inputs'!$C$17,0,(SUM(OFFSET($I$21,0,AU$5-$I$5-$A71+1)))*$C71))</f>
        <v xml:space="preserve"> </v>
      </c>
      <c r="AV71" s="186" t="str">
        <f ca="1">IF(AV$5-$I$5&lt;$A71-1," ",IF(AV$5-$I$5+1&gt;'Primary Inputs'!$C$17,0,(SUM(OFFSET($I$21,0,AV$5-$I$5-$A71+1)))*$C71))</f>
        <v xml:space="preserve"> </v>
      </c>
      <c r="AW71" s="186" t="str">
        <f ca="1">IF(AW$5-$I$5&lt;$A71-1," ",IF(AW$5-$I$5+1&gt;'Primary Inputs'!$C$17,0,(SUM(OFFSET($I$21,0,AW$5-$I$5-$A71+1)))*$C71))</f>
        <v xml:space="preserve"> </v>
      </c>
      <c r="AX71" s="186" t="str">
        <f ca="1">IF(AX$5-$I$5&lt;$A71-1," ",IF(AX$5-$I$5+1&gt;'Primary Inputs'!$C$17,0,(SUM(OFFSET($I$21,0,AX$5-$I$5-$A71+1)))*$C71))</f>
        <v xml:space="preserve"> </v>
      </c>
      <c r="AY71" s="186" t="str">
        <f ca="1">IF(AY$5-$I$5&lt;$A71-1," ",IF(AY$5-$I$5+1&gt;'Primary Inputs'!$C$17,0,(SUM(OFFSET($I$21,0,AY$5-$I$5-$A71+1)))*$C71))</f>
        <v xml:space="preserve"> </v>
      </c>
      <c r="AZ71" s="186" t="str">
        <f ca="1">IF(AZ$5-$I$5&lt;$A71-1," ",IF(AZ$5-$I$5+1&gt;'Primary Inputs'!$C$17,0,(SUM(OFFSET($I$21,0,AZ$5-$I$5-$A71+1)))*$C71))</f>
        <v xml:space="preserve"> </v>
      </c>
      <c r="BA71" s="186" t="str">
        <f ca="1">IF(BA$5-$I$5&lt;$A71-1," ",IF(BA$5-$I$5+1&gt;'Primary Inputs'!$C$17,0,(SUM(OFFSET($I$21,0,BA$5-$I$5-$A71+1)))*$C71))</f>
        <v xml:space="preserve"> </v>
      </c>
      <c r="BB71" s="186">
        <f ca="1">IF(BB$5-$I$5&lt;$A71-1," ",IF(BB$5-$I$5+1&gt;'Primary Inputs'!$C$17,0,(SUM(OFFSET($I$21,0,BB$5-$I$5-$A71+1)))*$C71))</f>
        <v>0</v>
      </c>
      <c r="BC71" s="186">
        <f ca="1">IF(BC$5-$I$5&lt;$A71-1," ",IF(BC$5-$I$5+1&gt;'Primary Inputs'!$C$17,0,(SUM(OFFSET($I$21,0,BC$5-$I$5-$A71+1)))*$C71))</f>
        <v>0</v>
      </c>
      <c r="BD71" s="186">
        <f ca="1">IF(BD$5-$I$5&lt;$A71-1," ",IF(BD$5-$I$5+1&gt;'Primary Inputs'!$C$17,0,(SUM(OFFSET($I$21,0,BD$5-$I$5-$A71+1)))*$C71))</f>
        <v>0</v>
      </c>
      <c r="BE71" s="186">
        <f ca="1">IF(BE$5-$I$5&lt;$A71-1," ",IF(BE$5-$I$5+1&gt;'Primary Inputs'!$C$17,0,(SUM(OFFSET($I$21,0,BE$5-$I$5-$A71+1)))*$C71))</f>
        <v>0</v>
      </c>
      <c r="BF71" s="186">
        <f ca="1">IF(BF$5-$I$5&lt;$A71-1," ",IF(BF$5-$I$5+1&gt;'Primary Inputs'!$C$17,0,(SUM(OFFSET($I$21,0,BF$5-$I$5-$A71+1)))*$C71))</f>
        <v>0</v>
      </c>
      <c r="BG71" s="134"/>
      <c r="BH71" s="134"/>
      <c r="BI71" s="134"/>
      <c r="BJ71" s="134"/>
      <c r="BK71" s="134"/>
      <c r="BL71" s="134"/>
      <c r="BM71" s="134"/>
      <c r="BN71" s="134"/>
      <c r="BO71" s="134"/>
      <c r="BP71" s="134"/>
      <c r="BQ71" s="134"/>
      <c r="BR71" s="134"/>
      <c r="BS71" s="134"/>
      <c r="BT71" s="134"/>
      <c r="BU71" s="134"/>
      <c r="BV71" s="134"/>
      <c r="BW71" s="134"/>
      <c r="BX71" s="134"/>
      <c r="BY71" s="134"/>
      <c r="BZ71" s="134"/>
      <c r="CA71" s="134"/>
      <c r="CB71" s="134"/>
      <c r="CC71" s="134"/>
      <c r="CD71" s="134"/>
      <c r="CE71" s="134"/>
      <c r="CF71" s="134"/>
      <c r="CG71" s="134"/>
      <c r="CH71" s="134"/>
      <c r="CI71" s="134"/>
      <c r="CJ71" s="134"/>
      <c r="CK71" s="134"/>
      <c r="CL71" s="134"/>
      <c r="CM71" s="134"/>
      <c r="CN71" s="134"/>
      <c r="CO71" s="134"/>
      <c r="CP71" s="134"/>
      <c r="CQ71" s="134"/>
      <c r="CR71" s="134"/>
      <c r="CS71" s="134"/>
      <c r="CT71" s="134"/>
      <c r="CU71" s="134"/>
      <c r="CV71" s="134"/>
      <c r="CW71" s="134"/>
      <c r="CX71" s="134"/>
      <c r="CY71" s="134"/>
      <c r="CZ71" s="134"/>
    </row>
    <row r="72" spans="1:104">
      <c r="A72" s="134">
        <v>47</v>
      </c>
      <c r="B72" s="134" t="s">
        <v>219</v>
      </c>
      <c r="C72" s="134">
        <f ca="1">OFFSET('Primary Inputs'!$E$12,0,$A72-1)</f>
        <v>0</v>
      </c>
      <c r="I72" s="186" t="str">
        <f ca="1">IF(I$5-$I$5&lt;$A72-1," ",IF(I$5-$I$5+1&gt;'Primary Inputs'!$C$17,0,(SUM(OFFSET($I$21,0,I$5-$I$5-$A72+1)))*$C72))</f>
        <v xml:space="preserve"> </v>
      </c>
      <c r="J72" s="186" t="str">
        <f ca="1">IF(J$5-$I$5&lt;$A72-1," ",IF(J$5-$I$5+1&gt;'Primary Inputs'!$C$17,0,(SUM(OFFSET($I$21,0,J$5-$I$5-$A72+1)))*$C72))</f>
        <v xml:space="preserve"> </v>
      </c>
      <c r="K72" s="186" t="str">
        <f ca="1">IF(K$5-$I$5&lt;$A72-1," ",IF(K$5-$I$5+1&gt;'Primary Inputs'!$C$17,0,(SUM(OFFSET($I$21,0,K$5-$I$5-$A72+1)))*$C72))</f>
        <v xml:space="preserve"> </v>
      </c>
      <c r="L72" s="186" t="str">
        <f ca="1">IF(L$5-$I$5&lt;$A72-1," ",IF(L$5-$I$5+1&gt;'Primary Inputs'!$C$17,0,(SUM(OFFSET($I$21,0,L$5-$I$5-$A72+1)))*$C72))</f>
        <v xml:space="preserve"> </v>
      </c>
      <c r="M72" s="186" t="str">
        <f ca="1">IF(M$5-$I$5&lt;$A72-1," ",IF(M$5-$I$5+1&gt;'Primary Inputs'!$C$17,0,(SUM(OFFSET($I$21,0,M$5-$I$5-$A72+1)))*$C72))</f>
        <v xml:space="preserve"> </v>
      </c>
      <c r="N72" s="186" t="str">
        <f ca="1">IF(N$5-$I$5&lt;$A72-1," ",IF(N$5-$I$5+1&gt;'Primary Inputs'!$C$17,0,(SUM(OFFSET($I$21,0,N$5-$I$5-$A72+1)))*$C72))</f>
        <v xml:space="preserve"> </v>
      </c>
      <c r="O72" s="186" t="str">
        <f ca="1">IF(O$5-$I$5&lt;$A72-1," ",IF(O$5-$I$5+1&gt;'Primary Inputs'!$C$17,0,(SUM(OFFSET($I$21,0,O$5-$I$5-$A72+1)))*$C72))</f>
        <v xml:space="preserve"> </v>
      </c>
      <c r="P72" s="186" t="str">
        <f ca="1">IF(P$5-$I$5&lt;$A72-1," ",IF(P$5-$I$5+1&gt;'Primary Inputs'!$C$17,0,(SUM(OFFSET($I$21,0,P$5-$I$5-$A72+1)))*$C72))</f>
        <v xml:space="preserve"> </v>
      </c>
      <c r="Q72" s="186" t="str">
        <f ca="1">IF(Q$5-$I$5&lt;$A72-1," ",IF(Q$5-$I$5+1&gt;'Primary Inputs'!$C$17,0,(SUM(OFFSET($I$21,0,Q$5-$I$5-$A72+1)))*$C72))</f>
        <v xml:space="preserve"> </v>
      </c>
      <c r="R72" s="186" t="str">
        <f ca="1">IF(R$5-$I$5&lt;$A72-1," ",IF(R$5-$I$5+1&gt;'Primary Inputs'!$C$17,0,(SUM(OFFSET($I$21,0,R$5-$I$5-$A72+1)))*$C72))</f>
        <v xml:space="preserve"> </v>
      </c>
      <c r="S72" s="186" t="str">
        <f ca="1">IF(S$5-$I$5&lt;$A72-1," ",IF(S$5-$I$5+1&gt;'Primary Inputs'!$C$17,0,(SUM(OFFSET($I$21,0,S$5-$I$5-$A72+1)))*$C72))</f>
        <v xml:space="preserve"> </v>
      </c>
      <c r="T72" s="186" t="str">
        <f ca="1">IF(T$5-$I$5&lt;$A72-1," ",IF(T$5-$I$5+1&gt;'Primary Inputs'!$C$17,0,(SUM(OFFSET($I$21,0,T$5-$I$5-$A72+1)))*$C72))</f>
        <v xml:space="preserve"> </v>
      </c>
      <c r="U72" s="186" t="str">
        <f ca="1">IF(U$5-$I$5&lt;$A72-1," ",IF(U$5-$I$5+1&gt;'Primary Inputs'!$C$17,0,(SUM(OFFSET($I$21,0,U$5-$I$5-$A72+1)))*$C72))</f>
        <v xml:space="preserve"> </v>
      </c>
      <c r="V72" s="186" t="str">
        <f ca="1">IF(V$5-$I$5&lt;$A72-1," ",IF(V$5-$I$5+1&gt;'Primary Inputs'!$C$17,0,(SUM(OFFSET($I$21,0,V$5-$I$5-$A72+1)))*$C72))</f>
        <v xml:space="preserve"> </v>
      </c>
      <c r="W72" s="186" t="str">
        <f ca="1">IF(W$5-$I$5&lt;$A72-1," ",IF(W$5-$I$5+1&gt;'Primary Inputs'!$C$17,0,(SUM(OFFSET($I$21,0,W$5-$I$5-$A72+1)))*$C72))</f>
        <v xml:space="preserve"> </v>
      </c>
      <c r="X72" s="186" t="str">
        <f ca="1">IF(X$5-$I$5&lt;$A72-1," ",IF(X$5-$I$5+1&gt;'Primary Inputs'!$C$17,0,(SUM(OFFSET($I$21,0,X$5-$I$5-$A72+1)))*$C72))</f>
        <v xml:space="preserve"> </v>
      </c>
      <c r="Y72" s="186" t="str">
        <f ca="1">IF(Y$5-$I$5&lt;$A72-1," ",IF(Y$5-$I$5+1&gt;'Primary Inputs'!$C$17,0,(SUM(OFFSET($I$21,0,Y$5-$I$5-$A72+1)))*$C72))</f>
        <v xml:space="preserve"> </v>
      </c>
      <c r="Z72" s="186" t="str">
        <f ca="1">IF(Z$5-$I$5&lt;$A72-1," ",IF(Z$5-$I$5+1&gt;'Primary Inputs'!$C$17,0,(SUM(OFFSET($I$21,0,Z$5-$I$5-$A72+1)))*$C72))</f>
        <v xml:space="preserve"> </v>
      </c>
      <c r="AA72" s="186" t="str">
        <f ca="1">IF(AA$5-$I$5&lt;$A72-1," ",IF(AA$5-$I$5+1&gt;'Primary Inputs'!$C$17,0,(SUM(OFFSET($I$21,0,AA$5-$I$5-$A72+1)))*$C72))</f>
        <v xml:space="preserve"> </v>
      </c>
      <c r="AB72" s="186" t="str">
        <f ca="1">IF(AB$5-$I$5&lt;$A72-1," ",IF(AB$5-$I$5+1&gt;'Primary Inputs'!$C$17,0,(SUM(OFFSET($I$21,0,AB$5-$I$5-$A72+1)))*$C72))</f>
        <v xml:space="preserve"> </v>
      </c>
      <c r="AC72" s="186" t="str">
        <f ca="1">IF(AC$5-$I$5&lt;$A72-1," ",IF(AC$5-$I$5+1&gt;'Primary Inputs'!$C$17,0,(SUM(OFFSET($I$21,0,AC$5-$I$5-$A72+1)))*$C72))</f>
        <v xml:space="preserve"> </v>
      </c>
      <c r="AD72" s="186" t="str">
        <f ca="1">IF(AD$5-$I$5&lt;$A72-1," ",IF(AD$5-$I$5+1&gt;'Primary Inputs'!$C$17,0,(SUM(OFFSET($I$21,0,AD$5-$I$5-$A72+1)))*$C72))</f>
        <v xml:space="preserve"> </v>
      </c>
      <c r="AE72" s="186" t="str">
        <f ca="1">IF(AE$5-$I$5&lt;$A72-1," ",IF(AE$5-$I$5+1&gt;'Primary Inputs'!$C$17,0,(SUM(OFFSET($I$21,0,AE$5-$I$5-$A72+1)))*$C72))</f>
        <v xml:space="preserve"> </v>
      </c>
      <c r="AF72" s="186" t="str">
        <f ca="1">IF(AF$5-$I$5&lt;$A72-1," ",IF(AF$5-$I$5+1&gt;'Primary Inputs'!$C$17,0,(SUM(OFFSET($I$21,0,AF$5-$I$5-$A72+1)))*$C72))</f>
        <v xml:space="preserve"> </v>
      </c>
      <c r="AG72" s="186" t="str">
        <f ca="1">IF(AG$5-$I$5&lt;$A72-1," ",IF(AG$5-$I$5+1&gt;'Primary Inputs'!$C$17,0,(SUM(OFFSET($I$21,0,AG$5-$I$5-$A72+1)))*$C72))</f>
        <v xml:space="preserve"> </v>
      </c>
      <c r="AH72" s="186" t="str">
        <f ca="1">IF(AH$5-$I$5&lt;$A72-1," ",IF(AH$5-$I$5+1&gt;'Primary Inputs'!$C$17,0,(SUM(OFFSET($I$21,0,AH$5-$I$5-$A72+1)))*$C72))</f>
        <v xml:space="preserve"> </v>
      </c>
      <c r="AI72" s="186" t="str">
        <f ca="1">IF(AI$5-$I$5&lt;$A72-1," ",IF(AI$5-$I$5+1&gt;'Primary Inputs'!$C$17,0,(SUM(OFFSET($I$21,0,AI$5-$I$5-$A72+1)))*$C72))</f>
        <v xml:space="preserve"> </v>
      </c>
      <c r="AJ72" s="186" t="str">
        <f ca="1">IF(AJ$5-$I$5&lt;$A72-1," ",IF(AJ$5-$I$5+1&gt;'Primary Inputs'!$C$17,0,(SUM(OFFSET($I$21,0,AJ$5-$I$5-$A72+1)))*$C72))</f>
        <v xml:space="preserve"> </v>
      </c>
      <c r="AK72" s="186" t="str">
        <f ca="1">IF(AK$5-$I$5&lt;$A72-1," ",IF(AK$5-$I$5+1&gt;'Primary Inputs'!$C$17,0,(SUM(OFFSET($I$21,0,AK$5-$I$5-$A72+1)))*$C72))</f>
        <v xml:space="preserve"> </v>
      </c>
      <c r="AL72" s="186" t="str">
        <f ca="1">IF(AL$5-$I$5&lt;$A72-1," ",IF(AL$5-$I$5+1&gt;'Primary Inputs'!$C$17,0,(SUM(OFFSET($I$21,0,AL$5-$I$5-$A72+1)))*$C72))</f>
        <v xml:space="preserve"> </v>
      </c>
      <c r="AM72" s="186" t="str">
        <f ca="1">IF(AM$5-$I$5&lt;$A72-1," ",IF(AM$5-$I$5+1&gt;'Primary Inputs'!$C$17,0,(SUM(OFFSET($I$21,0,AM$5-$I$5-$A72+1)))*$C72))</f>
        <v xml:space="preserve"> </v>
      </c>
      <c r="AN72" s="186" t="str">
        <f ca="1">IF(AN$5-$I$5&lt;$A72-1," ",IF(AN$5-$I$5+1&gt;'Primary Inputs'!$C$17,0,(SUM(OFFSET($I$21,0,AN$5-$I$5-$A72+1)))*$C72))</f>
        <v xml:space="preserve"> </v>
      </c>
      <c r="AO72" s="186" t="str">
        <f ca="1">IF(AO$5-$I$5&lt;$A72-1," ",IF(AO$5-$I$5+1&gt;'Primary Inputs'!$C$17,0,(SUM(OFFSET($I$21,0,AO$5-$I$5-$A72+1)))*$C72))</f>
        <v xml:space="preserve"> </v>
      </c>
      <c r="AP72" s="186" t="str">
        <f ca="1">IF(AP$5-$I$5&lt;$A72-1," ",IF(AP$5-$I$5+1&gt;'Primary Inputs'!$C$17,0,(SUM(OFFSET($I$21,0,AP$5-$I$5-$A72+1)))*$C72))</f>
        <v xml:space="preserve"> </v>
      </c>
      <c r="AQ72" s="186" t="str">
        <f ca="1">IF(AQ$5-$I$5&lt;$A72-1," ",IF(AQ$5-$I$5+1&gt;'Primary Inputs'!$C$17,0,(SUM(OFFSET($I$21,0,AQ$5-$I$5-$A72+1)))*$C72))</f>
        <v xml:space="preserve"> </v>
      </c>
      <c r="AR72" s="186" t="str">
        <f ca="1">IF(AR$5-$I$5&lt;$A72-1," ",IF(AR$5-$I$5+1&gt;'Primary Inputs'!$C$17,0,(SUM(OFFSET($I$21,0,AR$5-$I$5-$A72+1)))*$C72))</f>
        <v xml:space="preserve"> </v>
      </c>
      <c r="AS72" s="186" t="str">
        <f ca="1">IF(AS$5-$I$5&lt;$A72-1," ",IF(AS$5-$I$5+1&gt;'Primary Inputs'!$C$17,0,(SUM(OFFSET($I$21,0,AS$5-$I$5-$A72+1)))*$C72))</f>
        <v xml:space="preserve"> </v>
      </c>
      <c r="AT72" s="186" t="str">
        <f ca="1">IF(AT$5-$I$5&lt;$A72-1," ",IF(AT$5-$I$5+1&gt;'Primary Inputs'!$C$17,0,(SUM(OFFSET($I$21,0,AT$5-$I$5-$A72+1)))*$C72))</f>
        <v xml:space="preserve"> </v>
      </c>
      <c r="AU72" s="186" t="str">
        <f ca="1">IF(AU$5-$I$5&lt;$A72-1," ",IF(AU$5-$I$5+1&gt;'Primary Inputs'!$C$17,0,(SUM(OFFSET($I$21,0,AU$5-$I$5-$A72+1)))*$C72))</f>
        <v xml:space="preserve"> </v>
      </c>
      <c r="AV72" s="186" t="str">
        <f ca="1">IF(AV$5-$I$5&lt;$A72-1," ",IF(AV$5-$I$5+1&gt;'Primary Inputs'!$C$17,0,(SUM(OFFSET($I$21,0,AV$5-$I$5-$A72+1)))*$C72))</f>
        <v xml:space="preserve"> </v>
      </c>
      <c r="AW72" s="186" t="str">
        <f ca="1">IF(AW$5-$I$5&lt;$A72-1," ",IF(AW$5-$I$5+1&gt;'Primary Inputs'!$C$17,0,(SUM(OFFSET($I$21,0,AW$5-$I$5-$A72+1)))*$C72))</f>
        <v xml:space="preserve"> </v>
      </c>
      <c r="AX72" s="186" t="str">
        <f ca="1">IF(AX$5-$I$5&lt;$A72-1," ",IF(AX$5-$I$5+1&gt;'Primary Inputs'!$C$17,0,(SUM(OFFSET($I$21,0,AX$5-$I$5-$A72+1)))*$C72))</f>
        <v xml:space="preserve"> </v>
      </c>
      <c r="AY72" s="186" t="str">
        <f ca="1">IF(AY$5-$I$5&lt;$A72-1," ",IF(AY$5-$I$5+1&gt;'Primary Inputs'!$C$17,0,(SUM(OFFSET($I$21,0,AY$5-$I$5-$A72+1)))*$C72))</f>
        <v xml:space="preserve"> </v>
      </c>
      <c r="AZ72" s="186" t="str">
        <f ca="1">IF(AZ$5-$I$5&lt;$A72-1," ",IF(AZ$5-$I$5+1&gt;'Primary Inputs'!$C$17,0,(SUM(OFFSET($I$21,0,AZ$5-$I$5-$A72+1)))*$C72))</f>
        <v xml:space="preserve"> </v>
      </c>
      <c r="BA72" s="186" t="str">
        <f ca="1">IF(BA$5-$I$5&lt;$A72-1," ",IF(BA$5-$I$5+1&gt;'Primary Inputs'!$C$17,0,(SUM(OFFSET($I$21,0,BA$5-$I$5-$A72+1)))*$C72))</f>
        <v xml:space="preserve"> </v>
      </c>
      <c r="BB72" s="186" t="str">
        <f ca="1">IF(BB$5-$I$5&lt;$A72-1," ",IF(BB$5-$I$5+1&gt;'Primary Inputs'!$C$17,0,(SUM(OFFSET($I$21,0,BB$5-$I$5-$A72+1)))*$C72))</f>
        <v xml:space="preserve"> </v>
      </c>
      <c r="BC72" s="186">
        <f ca="1">IF(BC$5-$I$5&lt;$A72-1," ",IF(BC$5-$I$5+1&gt;'Primary Inputs'!$C$17,0,(SUM(OFFSET($I$21,0,BC$5-$I$5-$A72+1)))*$C72))</f>
        <v>0</v>
      </c>
      <c r="BD72" s="186">
        <f ca="1">IF(BD$5-$I$5&lt;$A72-1," ",IF(BD$5-$I$5+1&gt;'Primary Inputs'!$C$17,0,(SUM(OFFSET($I$21,0,BD$5-$I$5-$A72+1)))*$C72))</f>
        <v>0</v>
      </c>
      <c r="BE72" s="186">
        <f ca="1">IF(BE$5-$I$5&lt;$A72-1," ",IF(BE$5-$I$5+1&gt;'Primary Inputs'!$C$17,0,(SUM(OFFSET($I$21,0,BE$5-$I$5-$A72+1)))*$C72))</f>
        <v>0</v>
      </c>
      <c r="BF72" s="186">
        <f ca="1">IF(BF$5-$I$5&lt;$A72-1," ",IF(BF$5-$I$5+1&gt;'Primary Inputs'!$C$17,0,(SUM(OFFSET($I$21,0,BF$5-$I$5-$A72+1)))*$C72))</f>
        <v>0</v>
      </c>
      <c r="BG72" s="134"/>
      <c r="BH72" s="134"/>
      <c r="BI72" s="134"/>
      <c r="BJ72" s="134"/>
      <c r="BK72" s="134"/>
      <c r="BL72" s="134"/>
      <c r="BM72" s="134"/>
      <c r="BN72" s="134"/>
      <c r="BO72" s="134"/>
      <c r="BP72" s="134"/>
      <c r="BQ72" s="134"/>
      <c r="BR72" s="134"/>
      <c r="BS72" s="134"/>
      <c r="BT72" s="134"/>
      <c r="BU72" s="134"/>
      <c r="BV72" s="134"/>
      <c r="BW72" s="134"/>
      <c r="BX72" s="134"/>
      <c r="BY72" s="134"/>
      <c r="BZ72" s="134"/>
      <c r="CA72" s="134"/>
      <c r="CB72" s="134"/>
      <c r="CC72" s="134"/>
      <c r="CD72" s="134"/>
      <c r="CE72" s="134"/>
      <c r="CF72" s="134"/>
      <c r="CG72" s="134"/>
      <c r="CH72" s="134"/>
      <c r="CI72" s="134"/>
      <c r="CJ72" s="134"/>
      <c r="CK72" s="134"/>
      <c r="CL72" s="134"/>
      <c r="CM72" s="134"/>
      <c r="CN72" s="134"/>
      <c r="CO72" s="134"/>
      <c r="CP72" s="134"/>
      <c r="CQ72" s="134"/>
      <c r="CR72" s="134"/>
      <c r="CS72" s="134"/>
      <c r="CT72" s="134"/>
      <c r="CU72" s="134"/>
      <c r="CV72" s="134"/>
      <c r="CW72" s="134"/>
      <c r="CX72" s="134"/>
      <c r="CY72" s="134"/>
      <c r="CZ72" s="134"/>
    </row>
    <row r="73" spans="1:104">
      <c r="A73" s="134">
        <v>48</v>
      </c>
      <c r="B73" s="134" t="s">
        <v>220</v>
      </c>
      <c r="C73" s="134">
        <f ca="1">OFFSET('Primary Inputs'!$E$12,0,$A73-1)</f>
        <v>0</v>
      </c>
      <c r="I73" s="186" t="str">
        <f ca="1">IF(I$5-$I$5&lt;$A73-1," ",IF(I$5-$I$5+1&gt;'Primary Inputs'!$C$17,0,(SUM(OFFSET($I$21,0,I$5-$I$5-$A73+1)))*$C73))</f>
        <v xml:space="preserve"> </v>
      </c>
      <c r="J73" s="186" t="str">
        <f ca="1">IF(J$5-$I$5&lt;$A73-1," ",IF(J$5-$I$5+1&gt;'Primary Inputs'!$C$17,0,(SUM(OFFSET($I$21,0,J$5-$I$5-$A73+1)))*$C73))</f>
        <v xml:space="preserve"> </v>
      </c>
      <c r="K73" s="186" t="str">
        <f ca="1">IF(K$5-$I$5&lt;$A73-1," ",IF(K$5-$I$5+1&gt;'Primary Inputs'!$C$17,0,(SUM(OFFSET($I$21,0,K$5-$I$5-$A73+1)))*$C73))</f>
        <v xml:space="preserve"> </v>
      </c>
      <c r="L73" s="186" t="str">
        <f ca="1">IF(L$5-$I$5&lt;$A73-1," ",IF(L$5-$I$5+1&gt;'Primary Inputs'!$C$17,0,(SUM(OFFSET($I$21,0,L$5-$I$5-$A73+1)))*$C73))</f>
        <v xml:space="preserve"> </v>
      </c>
      <c r="M73" s="186" t="str">
        <f ca="1">IF(M$5-$I$5&lt;$A73-1," ",IF(M$5-$I$5+1&gt;'Primary Inputs'!$C$17,0,(SUM(OFFSET($I$21,0,M$5-$I$5-$A73+1)))*$C73))</f>
        <v xml:space="preserve"> </v>
      </c>
      <c r="N73" s="186" t="str">
        <f ca="1">IF(N$5-$I$5&lt;$A73-1," ",IF(N$5-$I$5+1&gt;'Primary Inputs'!$C$17,0,(SUM(OFFSET($I$21,0,N$5-$I$5-$A73+1)))*$C73))</f>
        <v xml:space="preserve"> </v>
      </c>
      <c r="O73" s="186" t="str">
        <f ca="1">IF(O$5-$I$5&lt;$A73-1," ",IF(O$5-$I$5+1&gt;'Primary Inputs'!$C$17,0,(SUM(OFFSET($I$21,0,O$5-$I$5-$A73+1)))*$C73))</f>
        <v xml:space="preserve"> </v>
      </c>
      <c r="P73" s="186" t="str">
        <f ca="1">IF(P$5-$I$5&lt;$A73-1," ",IF(P$5-$I$5+1&gt;'Primary Inputs'!$C$17,0,(SUM(OFFSET($I$21,0,P$5-$I$5-$A73+1)))*$C73))</f>
        <v xml:space="preserve"> </v>
      </c>
      <c r="Q73" s="186" t="str">
        <f ca="1">IF(Q$5-$I$5&lt;$A73-1," ",IF(Q$5-$I$5+1&gt;'Primary Inputs'!$C$17,0,(SUM(OFFSET($I$21,0,Q$5-$I$5-$A73+1)))*$C73))</f>
        <v xml:space="preserve"> </v>
      </c>
      <c r="R73" s="186" t="str">
        <f ca="1">IF(R$5-$I$5&lt;$A73-1," ",IF(R$5-$I$5+1&gt;'Primary Inputs'!$C$17,0,(SUM(OFFSET($I$21,0,R$5-$I$5-$A73+1)))*$C73))</f>
        <v xml:space="preserve"> </v>
      </c>
      <c r="S73" s="186" t="str">
        <f ca="1">IF(S$5-$I$5&lt;$A73-1," ",IF(S$5-$I$5+1&gt;'Primary Inputs'!$C$17,0,(SUM(OFFSET($I$21,0,S$5-$I$5-$A73+1)))*$C73))</f>
        <v xml:space="preserve"> </v>
      </c>
      <c r="T73" s="186" t="str">
        <f ca="1">IF(T$5-$I$5&lt;$A73-1," ",IF(T$5-$I$5+1&gt;'Primary Inputs'!$C$17,0,(SUM(OFFSET($I$21,0,T$5-$I$5-$A73+1)))*$C73))</f>
        <v xml:space="preserve"> </v>
      </c>
      <c r="U73" s="186" t="str">
        <f ca="1">IF(U$5-$I$5&lt;$A73-1," ",IF(U$5-$I$5+1&gt;'Primary Inputs'!$C$17,0,(SUM(OFFSET($I$21,0,U$5-$I$5-$A73+1)))*$C73))</f>
        <v xml:space="preserve"> </v>
      </c>
      <c r="V73" s="186" t="str">
        <f ca="1">IF(V$5-$I$5&lt;$A73-1," ",IF(V$5-$I$5+1&gt;'Primary Inputs'!$C$17,0,(SUM(OFFSET($I$21,0,V$5-$I$5-$A73+1)))*$C73))</f>
        <v xml:space="preserve"> </v>
      </c>
      <c r="W73" s="186" t="str">
        <f ca="1">IF(W$5-$I$5&lt;$A73-1," ",IF(W$5-$I$5+1&gt;'Primary Inputs'!$C$17,0,(SUM(OFFSET($I$21,0,W$5-$I$5-$A73+1)))*$C73))</f>
        <v xml:space="preserve"> </v>
      </c>
      <c r="X73" s="186" t="str">
        <f ca="1">IF(X$5-$I$5&lt;$A73-1," ",IF(X$5-$I$5+1&gt;'Primary Inputs'!$C$17,0,(SUM(OFFSET($I$21,0,X$5-$I$5-$A73+1)))*$C73))</f>
        <v xml:space="preserve"> </v>
      </c>
      <c r="Y73" s="186" t="str">
        <f ca="1">IF(Y$5-$I$5&lt;$A73-1," ",IF(Y$5-$I$5+1&gt;'Primary Inputs'!$C$17,0,(SUM(OFFSET($I$21,0,Y$5-$I$5-$A73+1)))*$C73))</f>
        <v xml:space="preserve"> </v>
      </c>
      <c r="Z73" s="186" t="str">
        <f ca="1">IF(Z$5-$I$5&lt;$A73-1," ",IF(Z$5-$I$5+1&gt;'Primary Inputs'!$C$17,0,(SUM(OFFSET($I$21,0,Z$5-$I$5-$A73+1)))*$C73))</f>
        <v xml:space="preserve"> </v>
      </c>
      <c r="AA73" s="186" t="str">
        <f ca="1">IF(AA$5-$I$5&lt;$A73-1," ",IF(AA$5-$I$5+1&gt;'Primary Inputs'!$C$17,0,(SUM(OFFSET($I$21,0,AA$5-$I$5-$A73+1)))*$C73))</f>
        <v xml:space="preserve"> </v>
      </c>
      <c r="AB73" s="186" t="str">
        <f ca="1">IF(AB$5-$I$5&lt;$A73-1," ",IF(AB$5-$I$5+1&gt;'Primary Inputs'!$C$17,0,(SUM(OFFSET($I$21,0,AB$5-$I$5-$A73+1)))*$C73))</f>
        <v xml:space="preserve"> </v>
      </c>
      <c r="AC73" s="186" t="str">
        <f ca="1">IF(AC$5-$I$5&lt;$A73-1," ",IF(AC$5-$I$5+1&gt;'Primary Inputs'!$C$17,0,(SUM(OFFSET($I$21,0,AC$5-$I$5-$A73+1)))*$C73))</f>
        <v xml:space="preserve"> </v>
      </c>
      <c r="AD73" s="186" t="str">
        <f ca="1">IF(AD$5-$I$5&lt;$A73-1," ",IF(AD$5-$I$5+1&gt;'Primary Inputs'!$C$17,0,(SUM(OFFSET($I$21,0,AD$5-$I$5-$A73+1)))*$C73))</f>
        <v xml:space="preserve"> </v>
      </c>
      <c r="AE73" s="186" t="str">
        <f ca="1">IF(AE$5-$I$5&lt;$A73-1," ",IF(AE$5-$I$5+1&gt;'Primary Inputs'!$C$17,0,(SUM(OFFSET($I$21,0,AE$5-$I$5-$A73+1)))*$C73))</f>
        <v xml:space="preserve"> </v>
      </c>
      <c r="AF73" s="186" t="str">
        <f ca="1">IF(AF$5-$I$5&lt;$A73-1," ",IF(AF$5-$I$5+1&gt;'Primary Inputs'!$C$17,0,(SUM(OFFSET($I$21,0,AF$5-$I$5-$A73+1)))*$C73))</f>
        <v xml:space="preserve"> </v>
      </c>
      <c r="AG73" s="186" t="str">
        <f ca="1">IF(AG$5-$I$5&lt;$A73-1," ",IF(AG$5-$I$5+1&gt;'Primary Inputs'!$C$17,0,(SUM(OFFSET($I$21,0,AG$5-$I$5-$A73+1)))*$C73))</f>
        <v xml:space="preserve"> </v>
      </c>
      <c r="AH73" s="186" t="str">
        <f ca="1">IF(AH$5-$I$5&lt;$A73-1," ",IF(AH$5-$I$5+1&gt;'Primary Inputs'!$C$17,0,(SUM(OFFSET($I$21,0,AH$5-$I$5-$A73+1)))*$C73))</f>
        <v xml:space="preserve"> </v>
      </c>
      <c r="AI73" s="186" t="str">
        <f ca="1">IF(AI$5-$I$5&lt;$A73-1," ",IF(AI$5-$I$5+1&gt;'Primary Inputs'!$C$17,0,(SUM(OFFSET($I$21,0,AI$5-$I$5-$A73+1)))*$C73))</f>
        <v xml:space="preserve"> </v>
      </c>
      <c r="AJ73" s="186" t="str">
        <f ca="1">IF(AJ$5-$I$5&lt;$A73-1," ",IF(AJ$5-$I$5+1&gt;'Primary Inputs'!$C$17,0,(SUM(OFFSET($I$21,0,AJ$5-$I$5-$A73+1)))*$C73))</f>
        <v xml:space="preserve"> </v>
      </c>
      <c r="AK73" s="186" t="str">
        <f ca="1">IF(AK$5-$I$5&lt;$A73-1," ",IF(AK$5-$I$5+1&gt;'Primary Inputs'!$C$17,0,(SUM(OFFSET($I$21,0,AK$5-$I$5-$A73+1)))*$C73))</f>
        <v xml:space="preserve"> </v>
      </c>
      <c r="AL73" s="186" t="str">
        <f ca="1">IF(AL$5-$I$5&lt;$A73-1," ",IF(AL$5-$I$5+1&gt;'Primary Inputs'!$C$17,0,(SUM(OFFSET($I$21,0,AL$5-$I$5-$A73+1)))*$C73))</f>
        <v xml:space="preserve"> </v>
      </c>
      <c r="AM73" s="186" t="str">
        <f ca="1">IF(AM$5-$I$5&lt;$A73-1," ",IF(AM$5-$I$5+1&gt;'Primary Inputs'!$C$17,0,(SUM(OFFSET($I$21,0,AM$5-$I$5-$A73+1)))*$C73))</f>
        <v xml:space="preserve"> </v>
      </c>
      <c r="AN73" s="186" t="str">
        <f ca="1">IF(AN$5-$I$5&lt;$A73-1," ",IF(AN$5-$I$5+1&gt;'Primary Inputs'!$C$17,0,(SUM(OFFSET($I$21,0,AN$5-$I$5-$A73+1)))*$C73))</f>
        <v xml:space="preserve"> </v>
      </c>
      <c r="AO73" s="186" t="str">
        <f ca="1">IF(AO$5-$I$5&lt;$A73-1," ",IF(AO$5-$I$5+1&gt;'Primary Inputs'!$C$17,0,(SUM(OFFSET($I$21,0,AO$5-$I$5-$A73+1)))*$C73))</f>
        <v xml:space="preserve"> </v>
      </c>
      <c r="AP73" s="186" t="str">
        <f ca="1">IF(AP$5-$I$5&lt;$A73-1," ",IF(AP$5-$I$5+1&gt;'Primary Inputs'!$C$17,0,(SUM(OFFSET($I$21,0,AP$5-$I$5-$A73+1)))*$C73))</f>
        <v xml:space="preserve"> </v>
      </c>
      <c r="AQ73" s="186" t="str">
        <f ca="1">IF(AQ$5-$I$5&lt;$A73-1," ",IF(AQ$5-$I$5+1&gt;'Primary Inputs'!$C$17,0,(SUM(OFFSET($I$21,0,AQ$5-$I$5-$A73+1)))*$C73))</f>
        <v xml:space="preserve"> </v>
      </c>
      <c r="AR73" s="186" t="str">
        <f ca="1">IF(AR$5-$I$5&lt;$A73-1," ",IF(AR$5-$I$5+1&gt;'Primary Inputs'!$C$17,0,(SUM(OFFSET($I$21,0,AR$5-$I$5-$A73+1)))*$C73))</f>
        <v xml:space="preserve"> </v>
      </c>
      <c r="AS73" s="186" t="str">
        <f ca="1">IF(AS$5-$I$5&lt;$A73-1," ",IF(AS$5-$I$5+1&gt;'Primary Inputs'!$C$17,0,(SUM(OFFSET($I$21,0,AS$5-$I$5-$A73+1)))*$C73))</f>
        <v xml:space="preserve"> </v>
      </c>
      <c r="AT73" s="186" t="str">
        <f ca="1">IF(AT$5-$I$5&lt;$A73-1," ",IF(AT$5-$I$5+1&gt;'Primary Inputs'!$C$17,0,(SUM(OFFSET($I$21,0,AT$5-$I$5-$A73+1)))*$C73))</f>
        <v xml:space="preserve"> </v>
      </c>
      <c r="AU73" s="186" t="str">
        <f ca="1">IF(AU$5-$I$5&lt;$A73-1," ",IF(AU$5-$I$5+1&gt;'Primary Inputs'!$C$17,0,(SUM(OFFSET($I$21,0,AU$5-$I$5-$A73+1)))*$C73))</f>
        <v xml:space="preserve"> </v>
      </c>
      <c r="AV73" s="186" t="str">
        <f ca="1">IF(AV$5-$I$5&lt;$A73-1," ",IF(AV$5-$I$5+1&gt;'Primary Inputs'!$C$17,0,(SUM(OFFSET($I$21,0,AV$5-$I$5-$A73+1)))*$C73))</f>
        <v xml:space="preserve"> </v>
      </c>
      <c r="AW73" s="186" t="str">
        <f ca="1">IF(AW$5-$I$5&lt;$A73-1," ",IF(AW$5-$I$5+1&gt;'Primary Inputs'!$C$17,0,(SUM(OFFSET($I$21,0,AW$5-$I$5-$A73+1)))*$C73))</f>
        <v xml:space="preserve"> </v>
      </c>
      <c r="AX73" s="186" t="str">
        <f ca="1">IF(AX$5-$I$5&lt;$A73-1," ",IF(AX$5-$I$5+1&gt;'Primary Inputs'!$C$17,0,(SUM(OFFSET($I$21,0,AX$5-$I$5-$A73+1)))*$C73))</f>
        <v xml:space="preserve"> </v>
      </c>
      <c r="AY73" s="186" t="str">
        <f ca="1">IF(AY$5-$I$5&lt;$A73-1," ",IF(AY$5-$I$5+1&gt;'Primary Inputs'!$C$17,0,(SUM(OFFSET($I$21,0,AY$5-$I$5-$A73+1)))*$C73))</f>
        <v xml:space="preserve"> </v>
      </c>
      <c r="AZ73" s="186" t="str">
        <f ca="1">IF(AZ$5-$I$5&lt;$A73-1," ",IF(AZ$5-$I$5+1&gt;'Primary Inputs'!$C$17,0,(SUM(OFFSET($I$21,0,AZ$5-$I$5-$A73+1)))*$C73))</f>
        <v xml:space="preserve"> </v>
      </c>
      <c r="BA73" s="186" t="str">
        <f ca="1">IF(BA$5-$I$5&lt;$A73-1," ",IF(BA$5-$I$5+1&gt;'Primary Inputs'!$C$17,0,(SUM(OFFSET($I$21,0,BA$5-$I$5-$A73+1)))*$C73))</f>
        <v xml:space="preserve"> </v>
      </c>
      <c r="BB73" s="186" t="str">
        <f ca="1">IF(BB$5-$I$5&lt;$A73-1," ",IF(BB$5-$I$5+1&gt;'Primary Inputs'!$C$17,0,(SUM(OFFSET($I$21,0,BB$5-$I$5-$A73+1)))*$C73))</f>
        <v xml:space="preserve"> </v>
      </c>
      <c r="BC73" s="186" t="str">
        <f ca="1">IF(BC$5-$I$5&lt;$A73-1," ",IF(BC$5-$I$5+1&gt;'Primary Inputs'!$C$17,0,(SUM(OFFSET($I$21,0,BC$5-$I$5-$A73+1)))*$C73))</f>
        <v xml:space="preserve"> </v>
      </c>
      <c r="BD73" s="186">
        <f ca="1">IF(BD$5-$I$5&lt;$A73-1," ",IF(BD$5-$I$5+1&gt;'Primary Inputs'!$C$17,0,(SUM(OFFSET($I$21,0,BD$5-$I$5-$A73+1)))*$C73))</f>
        <v>0</v>
      </c>
      <c r="BE73" s="186">
        <f ca="1">IF(BE$5-$I$5&lt;$A73-1," ",IF(BE$5-$I$5+1&gt;'Primary Inputs'!$C$17,0,(SUM(OFFSET($I$21,0,BE$5-$I$5-$A73+1)))*$C73))</f>
        <v>0</v>
      </c>
      <c r="BF73" s="186">
        <f ca="1">IF(BF$5-$I$5&lt;$A73-1," ",IF(BF$5-$I$5+1&gt;'Primary Inputs'!$C$17,0,(SUM(OFFSET($I$21,0,BF$5-$I$5-$A73+1)))*$C73))</f>
        <v>0</v>
      </c>
      <c r="BG73" s="134"/>
      <c r="BH73" s="134"/>
      <c r="BI73" s="134"/>
      <c r="BJ73" s="134"/>
      <c r="BK73" s="134"/>
      <c r="BL73" s="134"/>
      <c r="BM73" s="134"/>
      <c r="BN73" s="134"/>
      <c r="BO73" s="134"/>
      <c r="BP73" s="134"/>
      <c r="BQ73" s="134"/>
      <c r="BR73" s="134"/>
      <c r="BS73" s="134"/>
      <c r="BT73" s="134"/>
      <c r="BU73" s="134"/>
      <c r="BV73" s="134"/>
      <c r="BW73" s="134"/>
      <c r="BX73" s="134"/>
      <c r="BY73" s="134"/>
      <c r="BZ73" s="134"/>
      <c r="CA73" s="134"/>
      <c r="CB73" s="134"/>
      <c r="CC73" s="134"/>
      <c r="CD73" s="134"/>
      <c r="CE73" s="134"/>
      <c r="CF73" s="134"/>
      <c r="CG73" s="134"/>
      <c r="CH73" s="134"/>
      <c r="CI73" s="134"/>
      <c r="CJ73" s="134"/>
      <c r="CK73" s="134"/>
      <c r="CL73" s="134"/>
      <c r="CM73" s="134"/>
      <c r="CN73" s="134"/>
      <c r="CO73" s="134"/>
      <c r="CP73" s="134"/>
      <c r="CQ73" s="134"/>
      <c r="CR73" s="134"/>
      <c r="CS73" s="134"/>
      <c r="CT73" s="134"/>
      <c r="CU73" s="134"/>
      <c r="CV73" s="134"/>
      <c r="CW73" s="134"/>
      <c r="CX73" s="134"/>
      <c r="CY73" s="134"/>
      <c r="CZ73" s="134"/>
    </row>
    <row r="74" spans="1:104">
      <c r="A74" s="134">
        <v>49</v>
      </c>
      <c r="B74" s="134" t="s">
        <v>221</v>
      </c>
      <c r="C74" s="134">
        <f ca="1">OFFSET('Primary Inputs'!$E$12,0,$A74-1)</f>
        <v>0</v>
      </c>
      <c r="I74" s="186" t="str">
        <f ca="1">IF(I$5-$I$5&lt;$A74-1," ",IF(I$5-$I$5+1&gt;'Primary Inputs'!$C$17,0,(SUM(OFFSET($I$21,0,I$5-$I$5-$A74+1)))*$C74))</f>
        <v xml:space="preserve"> </v>
      </c>
      <c r="J74" s="186" t="str">
        <f ca="1">IF(J$5-$I$5&lt;$A74-1," ",IF(J$5-$I$5+1&gt;'Primary Inputs'!$C$17,0,(SUM(OFFSET($I$21,0,J$5-$I$5-$A74+1)))*$C74))</f>
        <v xml:space="preserve"> </v>
      </c>
      <c r="K74" s="186" t="str">
        <f ca="1">IF(K$5-$I$5&lt;$A74-1," ",IF(K$5-$I$5+1&gt;'Primary Inputs'!$C$17,0,(SUM(OFFSET($I$21,0,K$5-$I$5-$A74+1)))*$C74))</f>
        <v xml:space="preserve"> </v>
      </c>
      <c r="L74" s="186" t="str">
        <f ca="1">IF(L$5-$I$5&lt;$A74-1," ",IF(L$5-$I$5+1&gt;'Primary Inputs'!$C$17,0,(SUM(OFFSET($I$21,0,L$5-$I$5-$A74+1)))*$C74))</f>
        <v xml:space="preserve"> </v>
      </c>
      <c r="M74" s="186" t="str">
        <f ca="1">IF(M$5-$I$5&lt;$A74-1," ",IF(M$5-$I$5+1&gt;'Primary Inputs'!$C$17,0,(SUM(OFFSET($I$21,0,M$5-$I$5-$A74+1)))*$C74))</f>
        <v xml:space="preserve"> </v>
      </c>
      <c r="N74" s="186" t="str">
        <f ca="1">IF(N$5-$I$5&lt;$A74-1," ",IF(N$5-$I$5+1&gt;'Primary Inputs'!$C$17,0,(SUM(OFFSET($I$21,0,N$5-$I$5-$A74+1)))*$C74))</f>
        <v xml:space="preserve"> </v>
      </c>
      <c r="O74" s="186" t="str">
        <f ca="1">IF(O$5-$I$5&lt;$A74-1," ",IF(O$5-$I$5+1&gt;'Primary Inputs'!$C$17,0,(SUM(OFFSET($I$21,0,O$5-$I$5-$A74+1)))*$C74))</f>
        <v xml:space="preserve"> </v>
      </c>
      <c r="P74" s="186" t="str">
        <f ca="1">IF(P$5-$I$5&lt;$A74-1," ",IF(P$5-$I$5+1&gt;'Primary Inputs'!$C$17,0,(SUM(OFFSET($I$21,0,P$5-$I$5-$A74+1)))*$C74))</f>
        <v xml:space="preserve"> </v>
      </c>
      <c r="Q74" s="186" t="str">
        <f ca="1">IF(Q$5-$I$5&lt;$A74-1," ",IF(Q$5-$I$5+1&gt;'Primary Inputs'!$C$17,0,(SUM(OFFSET($I$21,0,Q$5-$I$5-$A74+1)))*$C74))</f>
        <v xml:space="preserve"> </v>
      </c>
      <c r="R74" s="186" t="str">
        <f ca="1">IF(R$5-$I$5&lt;$A74-1," ",IF(R$5-$I$5+1&gt;'Primary Inputs'!$C$17,0,(SUM(OFFSET($I$21,0,R$5-$I$5-$A74+1)))*$C74))</f>
        <v xml:space="preserve"> </v>
      </c>
      <c r="S74" s="186" t="str">
        <f ca="1">IF(S$5-$I$5&lt;$A74-1," ",IF(S$5-$I$5+1&gt;'Primary Inputs'!$C$17,0,(SUM(OFFSET($I$21,0,S$5-$I$5-$A74+1)))*$C74))</f>
        <v xml:space="preserve"> </v>
      </c>
      <c r="T74" s="186" t="str">
        <f ca="1">IF(T$5-$I$5&lt;$A74-1," ",IF(T$5-$I$5+1&gt;'Primary Inputs'!$C$17,0,(SUM(OFFSET($I$21,0,T$5-$I$5-$A74+1)))*$C74))</f>
        <v xml:space="preserve"> </v>
      </c>
      <c r="U74" s="186" t="str">
        <f ca="1">IF(U$5-$I$5&lt;$A74-1," ",IF(U$5-$I$5+1&gt;'Primary Inputs'!$C$17,0,(SUM(OFFSET($I$21,0,U$5-$I$5-$A74+1)))*$C74))</f>
        <v xml:space="preserve"> </v>
      </c>
      <c r="V74" s="186" t="str">
        <f ca="1">IF(V$5-$I$5&lt;$A74-1," ",IF(V$5-$I$5+1&gt;'Primary Inputs'!$C$17,0,(SUM(OFFSET($I$21,0,V$5-$I$5-$A74+1)))*$C74))</f>
        <v xml:space="preserve"> </v>
      </c>
      <c r="W74" s="186" t="str">
        <f ca="1">IF(W$5-$I$5&lt;$A74-1," ",IF(W$5-$I$5+1&gt;'Primary Inputs'!$C$17,0,(SUM(OFFSET($I$21,0,W$5-$I$5-$A74+1)))*$C74))</f>
        <v xml:space="preserve"> </v>
      </c>
      <c r="X74" s="186" t="str">
        <f ca="1">IF(X$5-$I$5&lt;$A74-1," ",IF(X$5-$I$5+1&gt;'Primary Inputs'!$C$17,0,(SUM(OFFSET($I$21,0,X$5-$I$5-$A74+1)))*$C74))</f>
        <v xml:space="preserve"> </v>
      </c>
      <c r="Y74" s="186" t="str">
        <f ca="1">IF(Y$5-$I$5&lt;$A74-1," ",IF(Y$5-$I$5+1&gt;'Primary Inputs'!$C$17,0,(SUM(OFFSET($I$21,0,Y$5-$I$5-$A74+1)))*$C74))</f>
        <v xml:space="preserve"> </v>
      </c>
      <c r="Z74" s="186" t="str">
        <f ca="1">IF(Z$5-$I$5&lt;$A74-1," ",IF(Z$5-$I$5+1&gt;'Primary Inputs'!$C$17,0,(SUM(OFFSET($I$21,0,Z$5-$I$5-$A74+1)))*$C74))</f>
        <v xml:space="preserve"> </v>
      </c>
      <c r="AA74" s="186" t="str">
        <f ca="1">IF(AA$5-$I$5&lt;$A74-1," ",IF(AA$5-$I$5+1&gt;'Primary Inputs'!$C$17,0,(SUM(OFFSET($I$21,0,AA$5-$I$5-$A74+1)))*$C74))</f>
        <v xml:space="preserve"> </v>
      </c>
      <c r="AB74" s="186" t="str">
        <f ca="1">IF(AB$5-$I$5&lt;$A74-1," ",IF(AB$5-$I$5+1&gt;'Primary Inputs'!$C$17,0,(SUM(OFFSET($I$21,0,AB$5-$I$5-$A74+1)))*$C74))</f>
        <v xml:space="preserve"> </v>
      </c>
      <c r="AC74" s="186" t="str">
        <f ca="1">IF(AC$5-$I$5&lt;$A74-1," ",IF(AC$5-$I$5+1&gt;'Primary Inputs'!$C$17,0,(SUM(OFFSET($I$21,0,AC$5-$I$5-$A74+1)))*$C74))</f>
        <v xml:space="preserve"> </v>
      </c>
      <c r="AD74" s="186" t="str">
        <f ca="1">IF(AD$5-$I$5&lt;$A74-1," ",IF(AD$5-$I$5+1&gt;'Primary Inputs'!$C$17,0,(SUM(OFFSET($I$21,0,AD$5-$I$5-$A74+1)))*$C74))</f>
        <v xml:space="preserve"> </v>
      </c>
      <c r="AE74" s="186" t="str">
        <f ca="1">IF(AE$5-$I$5&lt;$A74-1," ",IF(AE$5-$I$5+1&gt;'Primary Inputs'!$C$17,0,(SUM(OFFSET($I$21,0,AE$5-$I$5-$A74+1)))*$C74))</f>
        <v xml:space="preserve"> </v>
      </c>
      <c r="AF74" s="186" t="str">
        <f ca="1">IF(AF$5-$I$5&lt;$A74-1," ",IF(AF$5-$I$5+1&gt;'Primary Inputs'!$C$17,0,(SUM(OFFSET($I$21,0,AF$5-$I$5-$A74+1)))*$C74))</f>
        <v xml:space="preserve"> </v>
      </c>
      <c r="AG74" s="186" t="str">
        <f ca="1">IF(AG$5-$I$5&lt;$A74-1," ",IF(AG$5-$I$5+1&gt;'Primary Inputs'!$C$17,0,(SUM(OFFSET($I$21,0,AG$5-$I$5-$A74+1)))*$C74))</f>
        <v xml:space="preserve"> </v>
      </c>
      <c r="AH74" s="186" t="str">
        <f ca="1">IF(AH$5-$I$5&lt;$A74-1," ",IF(AH$5-$I$5+1&gt;'Primary Inputs'!$C$17,0,(SUM(OFFSET($I$21,0,AH$5-$I$5-$A74+1)))*$C74))</f>
        <v xml:space="preserve"> </v>
      </c>
      <c r="AI74" s="186" t="str">
        <f ca="1">IF(AI$5-$I$5&lt;$A74-1," ",IF(AI$5-$I$5+1&gt;'Primary Inputs'!$C$17,0,(SUM(OFFSET($I$21,0,AI$5-$I$5-$A74+1)))*$C74))</f>
        <v xml:space="preserve"> </v>
      </c>
      <c r="AJ74" s="186" t="str">
        <f ca="1">IF(AJ$5-$I$5&lt;$A74-1," ",IF(AJ$5-$I$5+1&gt;'Primary Inputs'!$C$17,0,(SUM(OFFSET($I$21,0,AJ$5-$I$5-$A74+1)))*$C74))</f>
        <v xml:space="preserve"> </v>
      </c>
      <c r="AK74" s="186" t="str">
        <f ca="1">IF(AK$5-$I$5&lt;$A74-1," ",IF(AK$5-$I$5+1&gt;'Primary Inputs'!$C$17,0,(SUM(OFFSET($I$21,0,AK$5-$I$5-$A74+1)))*$C74))</f>
        <v xml:space="preserve"> </v>
      </c>
      <c r="AL74" s="186" t="str">
        <f ca="1">IF(AL$5-$I$5&lt;$A74-1," ",IF(AL$5-$I$5+1&gt;'Primary Inputs'!$C$17,0,(SUM(OFFSET($I$21,0,AL$5-$I$5-$A74+1)))*$C74))</f>
        <v xml:space="preserve"> </v>
      </c>
      <c r="AM74" s="186" t="str">
        <f ca="1">IF(AM$5-$I$5&lt;$A74-1," ",IF(AM$5-$I$5+1&gt;'Primary Inputs'!$C$17,0,(SUM(OFFSET($I$21,0,AM$5-$I$5-$A74+1)))*$C74))</f>
        <v xml:space="preserve"> </v>
      </c>
      <c r="AN74" s="186" t="str">
        <f ca="1">IF(AN$5-$I$5&lt;$A74-1," ",IF(AN$5-$I$5+1&gt;'Primary Inputs'!$C$17,0,(SUM(OFFSET($I$21,0,AN$5-$I$5-$A74+1)))*$C74))</f>
        <v xml:space="preserve"> </v>
      </c>
      <c r="AO74" s="186" t="str">
        <f ca="1">IF(AO$5-$I$5&lt;$A74-1," ",IF(AO$5-$I$5+1&gt;'Primary Inputs'!$C$17,0,(SUM(OFFSET($I$21,0,AO$5-$I$5-$A74+1)))*$C74))</f>
        <v xml:space="preserve"> </v>
      </c>
      <c r="AP74" s="186" t="str">
        <f ca="1">IF(AP$5-$I$5&lt;$A74-1," ",IF(AP$5-$I$5+1&gt;'Primary Inputs'!$C$17,0,(SUM(OFFSET($I$21,0,AP$5-$I$5-$A74+1)))*$C74))</f>
        <v xml:space="preserve"> </v>
      </c>
      <c r="AQ74" s="186" t="str">
        <f ca="1">IF(AQ$5-$I$5&lt;$A74-1," ",IF(AQ$5-$I$5+1&gt;'Primary Inputs'!$C$17,0,(SUM(OFFSET($I$21,0,AQ$5-$I$5-$A74+1)))*$C74))</f>
        <v xml:space="preserve"> </v>
      </c>
      <c r="AR74" s="186" t="str">
        <f ca="1">IF(AR$5-$I$5&lt;$A74-1," ",IF(AR$5-$I$5+1&gt;'Primary Inputs'!$C$17,0,(SUM(OFFSET($I$21,0,AR$5-$I$5-$A74+1)))*$C74))</f>
        <v xml:space="preserve"> </v>
      </c>
      <c r="AS74" s="186" t="str">
        <f ca="1">IF(AS$5-$I$5&lt;$A74-1," ",IF(AS$5-$I$5+1&gt;'Primary Inputs'!$C$17,0,(SUM(OFFSET($I$21,0,AS$5-$I$5-$A74+1)))*$C74))</f>
        <v xml:space="preserve"> </v>
      </c>
      <c r="AT74" s="186" t="str">
        <f ca="1">IF(AT$5-$I$5&lt;$A74-1," ",IF(AT$5-$I$5+1&gt;'Primary Inputs'!$C$17,0,(SUM(OFFSET($I$21,0,AT$5-$I$5-$A74+1)))*$C74))</f>
        <v xml:space="preserve"> </v>
      </c>
      <c r="AU74" s="186" t="str">
        <f ca="1">IF(AU$5-$I$5&lt;$A74-1," ",IF(AU$5-$I$5+1&gt;'Primary Inputs'!$C$17,0,(SUM(OFFSET($I$21,0,AU$5-$I$5-$A74+1)))*$C74))</f>
        <v xml:space="preserve"> </v>
      </c>
      <c r="AV74" s="186" t="str">
        <f ca="1">IF(AV$5-$I$5&lt;$A74-1," ",IF(AV$5-$I$5+1&gt;'Primary Inputs'!$C$17,0,(SUM(OFFSET($I$21,0,AV$5-$I$5-$A74+1)))*$C74))</f>
        <v xml:space="preserve"> </v>
      </c>
      <c r="AW74" s="186" t="str">
        <f ca="1">IF(AW$5-$I$5&lt;$A74-1," ",IF(AW$5-$I$5+1&gt;'Primary Inputs'!$C$17,0,(SUM(OFFSET($I$21,0,AW$5-$I$5-$A74+1)))*$C74))</f>
        <v xml:space="preserve"> </v>
      </c>
      <c r="AX74" s="186" t="str">
        <f ca="1">IF(AX$5-$I$5&lt;$A74-1," ",IF(AX$5-$I$5+1&gt;'Primary Inputs'!$C$17,0,(SUM(OFFSET($I$21,0,AX$5-$I$5-$A74+1)))*$C74))</f>
        <v xml:space="preserve"> </v>
      </c>
      <c r="AY74" s="186" t="str">
        <f ca="1">IF(AY$5-$I$5&lt;$A74-1," ",IF(AY$5-$I$5+1&gt;'Primary Inputs'!$C$17,0,(SUM(OFFSET($I$21,0,AY$5-$I$5-$A74+1)))*$C74))</f>
        <v xml:space="preserve"> </v>
      </c>
      <c r="AZ74" s="186" t="str">
        <f ca="1">IF(AZ$5-$I$5&lt;$A74-1," ",IF(AZ$5-$I$5+1&gt;'Primary Inputs'!$C$17,0,(SUM(OFFSET($I$21,0,AZ$5-$I$5-$A74+1)))*$C74))</f>
        <v xml:space="preserve"> </v>
      </c>
      <c r="BA74" s="186" t="str">
        <f ca="1">IF(BA$5-$I$5&lt;$A74-1," ",IF(BA$5-$I$5+1&gt;'Primary Inputs'!$C$17,0,(SUM(OFFSET($I$21,0,BA$5-$I$5-$A74+1)))*$C74))</f>
        <v xml:space="preserve"> </v>
      </c>
      <c r="BB74" s="186" t="str">
        <f ca="1">IF(BB$5-$I$5&lt;$A74-1," ",IF(BB$5-$I$5+1&gt;'Primary Inputs'!$C$17,0,(SUM(OFFSET($I$21,0,BB$5-$I$5-$A74+1)))*$C74))</f>
        <v xml:space="preserve"> </v>
      </c>
      <c r="BC74" s="186" t="str">
        <f ca="1">IF(BC$5-$I$5&lt;$A74-1," ",IF(BC$5-$I$5+1&gt;'Primary Inputs'!$C$17,0,(SUM(OFFSET($I$21,0,BC$5-$I$5-$A74+1)))*$C74))</f>
        <v xml:space="preserve"> </v>
      </c>
      <c r="BD74" s="186" t="str">
        <f ca="1">IF(BD$5-$I$5&lt;$A74-1," ",IF(BD$5-$I$5+1&gt;'Primary Inputs'!$C$17,0,(SUM(OFFSET($I$21,0,BD$5-$I$5-$A74+1)))*$C74))</f>
        <v xml:space="preserve"> </v>
      </c>
      <c r="BE74" s="186">
        <f ca="1">IF(BE$5-$I$5&lt;$A74-1," ",IF(BE$5-$I$5+1&gt;'Primary Inputs'!$C$17,0,(SUM(OFFSET($I$21,0,BE$5-$I$5-$A74+1)))*$C74))</f>
        <v>0</v>
      </c>
      <c r="BF74" s="186">
        <f ca="1">IF(BF$5-$I$5&lt;$A74-1," ",IF(BF$5-$I$5+1&gt;'Primary Inputs'!$C$17,0,(SUM(OFFSET($I$21,0,BF$5-$I$5-$A74+1)))*$C74))</f>
        <v>0</v>
      </c>
      <c r="BG74" s="134"/>
      <c r="BH74" s="134"/>
      <c r="BI74" s="134"/>
      <c r="BJ74" s="134"/>
      <c r="BK74" s="134"/>
      <c r="BL74" s="134"/>
      <c r="BM74" s="134"/>
      <c r="BN74" s="134"/>
      <c r="BO74" s="134"/>
      <c r="BP74" s="134"/>
      <c r="BQ74" s="134"/>
      <c r="BR74" s="134"/>
      <c r="BS74" s="134"/>
      <c r="BT74" s="134"/>
      <c r="BU74" s="134"/>
      <c r="BV74" s="134"/>
      <c r="BW74" s="134"/>
      <c r="BX74" s="134"/>
      <c r="BY74" s="134"/>
      <c r="BZ74" s="134"/>
      <c r="CA74" s="134"/>
      <c r="CB74" s="134"/>
      <c r="CC74" s="134"/>
      <c r="CD74" s="134"/>
      <c r="CE74" s="134"/>
      <c r="CF74" s="134"/>
      <c r="CG74" s="134"/>
      <c r="CH74" s="134"/>
      <c r="CI74" s="134"/>
      <c r="CJ74" s="134"/>
      <c r="CK74" s="134"/>
      <c r="CL74" s="134"/>
      <c r="CM74" s="134"/>
      <c r="CN74" s="134"/>
      <c r="CO74" s="134"/>
      <c r="CP74" s="134"/>
      <c r="CQ74" s="134"/>
      <c r="CR74" s="134"/>
      <c r="CS74" s="134"/>
      <c r="CT74" s="134"/>
      <c r="CU74" s="134"/>
      <c r="CV74" s="134"/>
      <c r="CW74" s="134"/>
      <c r="CX74" s="134"/>
      <c r="CY74" s="134"/>
      <c r="CZ74" s="134"/>
    </row>
    <row r="75" spans="1:104">
      <c r="A75" s="134">
        <v>50</v>
      </c>
      <c r="B75" s="134" t="s">
        <v>222</v>
      </c>
      <c r="C75" s="134">
        <f ca="1">OFFSET('Primary Inputs'!$E$12,0,$A75-1)</f>
        <v>0</v>
      </c>
      <c r="I75" s="186" t="str">
        <f ca="1">IF(I$5-$I$5&lt;$A75-1," ",IF(I$5-$I$5+1&gt;'Primary Inputs'!$C$17,0,(SUM(OFFSET($I$21,0,I$5-$I$5-$A75+1)))*$C75))</f>
        <v xml:space="preserve"> </v>
      </c>
      <c r="J75" s="186" t="str">
        <f ca="1">IF(J$5-$I$5&lt;$A75-1," ",IF(J$5-$I$5+1&gt;'Primary Inputs'!$C$17,0,(SUM(OFFSET($I$21,0,J$5-$I$5-$A75+1)))*$C75))</f>
        <v xml:space="preserve"> </v>
      </c>
      <c r="K75" s="186" t="str">
        <f ca="1">IF(K$5-$I$5&lt;$A75-1," ",IF(K$5-$I$5+1&gt;'Primary Inputs'!$C$17,0,(SUM(OFFSET($I$21,0,K$5-$I$5-$A75+1)))*$C75))</f>
        <v xml:space="preserve"> </v>
      </c>
      <c r="L75" s="186" t="str">
        <f ca="1">IF(L$5-$I$5&lt;$A75-1," ",IF(L$5-$I$5+1&gt;'Primary Inputs'!$C$17,0,(SUM(OFFSET($I$21,0,L$5-$I$5-$A75+1)))*$C75))</f>
        <v xml:space="preserve"> </v>
      </c>
      <c r="M75" s="186" t="str">
        <f ca="1">IF(M$5-$I$5&lt;$A75-1," ",IF(M$5-$I$5+1&gt;'Primary Inputs'!$C$17,0,(SUM(OFFSET($I$21,0,M$5-$I$5-$A75+1)))*$C75))</f>
        <v xml:space="preserve"> </v>
      </c>
      <c r="N75" s="186" t="str">
        <f ca="1">IF(N$5-$I$5&lt;$A75-1," ",IF(N$5-$I$5+1&gt;'Primary Inputs'!$C$17,0,(SUM(OFFSET($I$21,0,N$5-$I$5-$A75+1)))*$C75))</f>
        <v xml:space="preserve"> </v>
      </c>
      <c r="O75" s="186" t="str">
        <f ca="1">IF(O$5-$I$5&lt;$A75-1," ",IF(O$5-$I$5+1&gt;'Primary Inputs'!$C$17,0,(SUM(OFFSET($I$21,0,O$5-$I$5-$A75+1)))*$C75))</f>
        <v xml:space="preserve"> </v>
      </c>
      <c r="P75" s="186" t="str">
        <f ca="1">IF(P$5-$I$5&lt;$A75-1," ",IF(P$5-$I$5+1&gt;'Primary Inputs'!$C$17,0,(SUM(OFFSET($I$21,0,P$5-$I$5-$A75+1)))*$C75))</f>
        <v xml:space="preserve"> </v>
      </c>
      <c r="Q75" s="186" t="str">
        <f ca="1">IF(Q$5-$I$5&lt;$A75-1," ",IF(Q$5-$I$5+1&gt;'Primary Inputs'!$C$17,0,(SUM(OFFSET($I$21,0,Q$5-$I$5-$A75+1)))*$C75))</f>
        <v xml:space="preserve"> </v>
      </c>
      <c r="R75" s="186" t="str">
        <f ca="1">IF(R$5-$I$5&lt;$A75-1," ",IF(R$5-$I$5+1&gt;'Primary Inputs'!$C$17,0,(SUM(OFFSET($I$21,0,R$5-$I$5-$A75+1)))*$C75))</f>
        <v xml:space="preserve"> </v>
      </c>
      <c r="S75" s="186" t="str">
        <f ca="1">IF(S$5-$I$5&lt;$A75-1," ",IF(S$5-$I$5+1&gt;'Primary Inputs'!$C$17,0,(SUM(OFFSET($I$21,0,S$5-$I$5-$A75+1)))*$C75))</f>
        <v xml:space="preserve"> </v>
      </c>
      <c r="T75" s="186" t="str">
        <f ca="1">IF(T$5-$I$5&lt;$A75-1," ",IF(T$5-$I$5+1&gt;'Primary Inputs'!$C$17,0,(SUM(OFFSET($I$21,0,T$5-$I$5-$A75+1)))*$C75))</f>
        <v xml:space="preserve"> </v>
      </c>
      <c r="U75" s="186" t="str">
        <f ca="1">IF(U$5-$I$5&lt;$A75-1," ",IF(U$5-$I$5+1&gt;'Primary Inputs'!$C$17,0,(SUM(OFFSET($I$21,0,U$5-$I$5-$A75+1)))*$C75))</f>
        <v xml:space="preserve"> </v>
      </c>
      <c r="V75" s="186" t="str">
        <f ca="1">IF(V$5-$I$5&lt;$A75-1," ",IF(V$5-$I$5+1&gt;'Primary Inputs'!$C$17,0,(SUM(OFFSET($I$21,0,V$5-$I$5-$A75+1)))*$C75))</f>
        <v xml:space="preserve"> </v>
      </c>
      <c r="W75" s="186" t="str">
        <f ca="1">IF(W$5-$I$5&lt;$A75-1," ",IF(W$5-$I$5+1&gt;'Primary Inputs'!$C$17,0,(SUM(OFFSET($I$21,0,W$5-$I$5-$A75+1)))*$C75))</f>
        <v xml:space="preserve"> </v>
      </c>
      <c r="X75" s="186" t="str">
        <f ca="1">IF(X$5-$I$5&lt;$A75-1," ",IF(X$5-$I$5+1&gt;'Primary Inputs'!$C$17,0,(SUM(OFFSET($I$21,0,X$5-$I$5-$A75+1)))*$C75))</f>
        <v xml:space="preserve"> </v>
      </c>
      <c r="Y75" s="186" t="str">
        <f ca="1">IF(Y$5-$I$5&lt;$A75-1," ",IF(Y$5-$I$5+1&gt;'Primary Inputs'!$C$17,0,(SUM(OFFSET($I$21,0,Y$5-$I$5-$A75+1)))*$C75))</f>
        <v xml:space="preserve"> </v>
      </c>
      <c r="Z75" s="186" t="str">
        <f ca="1">IF(Z$5-$I$5&lt;$A75-1," ",IF(Z$5-$I$5+1&gt;'Primary Inputs'!$C$17,0,(SUM(OFFSET($I$21,0,Z$5-$I$5-$A75+1)))*$C75))</f>
        <v xml:space="preserve"> </v>
      </c>
      <c r="AA75" s="186" t="str">
        <f ca="1">IF(AA$5-$I$5&lt;$A75-1," ",IF(AA$5-$I$5+1&gt;'Primary Inputs'!$C$17,0,(SUM(OFFSET($I$21,0,AA$5-$I$5-$A75+1)))*$C75))</f>
        <v xml:space="preserve"> </v>
      </c>
      <c r="AB75" s="186" t="str">
        <f ca="1">IF(AB$5-$I$5&lt;$A75-1," ",IF(AB$5-$I$5+1&gt;'Primary Inputs'!$C$17,0,(SUM(OFFSET($I$21,0,AB$5-$I$5-$A75+1)))*$C75))</f>
        <v xml:space="preserve"> </v>
      </c>
      <c r="AC75" s="186" t="str">
        <f ca="1">IF(AC$5-$I$5&lt;$A75-1," ",IF(AC$5-$I$5+1&gt;'Primary Inputs'!$C$17,0,(SUM(OFFSET($I$21,0,AC$5-$I$5-$A75+1)))*$C75))</f>
        <v xml:space="preserve"> </v>
      </c>
      <c r="AD75" s="186" t="str">
        <f ca="1">IF(AD$5-$I$5&lt;$A75-1," ",IF(AD$5-$I$5+1&gt;'Primary Inputs'!$C$17,0,(SUM(OFFSET($I$21,0,AD$5-$I$5-$A75+1)))*$C75))</f>
        <v xml:space="preserve"> </v>
      </c>
      <c r="AE75" s="186" t="str">
        <f ca="1">IF(AE$5-$I$5&lt;$A75-1," ",IF(AE$5-$I$5+1&gt;'Primary Inputs'!$C$17,0,(SUM(OFFSET($I$21,0,AE$5-$I$5-$A75+1)))*$C75))</f>
        <v xml:space="preserve"> </v>
      </c>
      <c r="AF75" s="186" t="str">
        <f ca="1">IF(AF$5-$I$5&lt;$A75-1," ",IF(AF$5-$I$5+1&gt;'Primary Inputs'!$C$17,0,(SUM(OFFSET($I$21,0,AF$5-$I$5-$A75+1)))*$C75))</f>
        <v xml:space="preserve"> </v>
      </c>
      <c r="AG75" s="186" t="str">
        <f ca="1">IF(AG$5-$I$5&lt;$A75-1," ",IF(AG$5-$I$5+1&gt;'Primary Inputs'!$C$17,0,(SUM(OFFSET($I$21,0,AG$5-$I$5-$A75+1)))*$C75))</f>
        <v xml:space="preserve"> </v>
      </c>
      <c r="AH75" s="186" t="str">
        <f ca="1">IF(AH$5-$I$5&lt;$A75-1," ",IF(AH$5-$I$5+1&gt;'Primary Inputs'!$C$17,0,(SUM(OFFSET($I$21,0,AH$5-$I$5-$A75+1)))*$C75))</f>
        <v xml:space="preserve"> </v>
      </c>
      <c r="AI75" s="186" t="str">
        <f ca="1">IF(AI$5-$I$5&lt;$A75-1," ",IF(AI$5-$I$5+1&gt;'Primary Inputs'!$C$17,0,(SUM(OFFSET($I$21,0,AI$5-$I$5-$A75+1)))*$C75))</f>
        <v xml:space="preserve"> </v>
      </c>
      <c r="AJ75" s="186" t="str">
        <f ca="1">IF(AJ$5-$I$5&lt;$A75-1," ",IF(AJ$5-$I$5+1&gt;'Primary Inputs'!$C$17,0,(SUM(OFFSET($I$21,0,AJ$5-$I$5-$A75+1)))*$C75))</f>
        <v xml:space="preserve"> </v>
      </c>
      <c r="AK75" s="186" t="str">
        <f ca="1">IF(AK$5-$I$5&lt;$A75-1," ",IF(AK$5-$I$5+1&gt;'Primary Inputs'!$C$17,0,(SUM(OFFSET($I$21,0,AK$5-$I$5-$A75+1)))*$C75))</f>
        <v xml:space="preserve"> </v>
      </c>
      <c r="AL75" s="186" t="str">
        <f ca="1">IF(AL$5-$I$5&lt;$A75-1," ",IF(AL$5-$I$5+1&gt;'Primary Inputs'!$C$17,0,(SUM(OFFSET($I$21,0,AL$5-$I$5-$A75+1)))*$C75))</f>
        <v xml:space="preserve"> </v>
      </c>
      <c r="AM75" s="186" t="str">
        <f ca="1">IF(AM$5-$I$5&lt;$A75-1," ",IF(AM$5-$I$5+1&gt;'Primary Inputs'!$C$17,0,(SUM(OFFSET($I$21,0,AM$5-$I$5-$A75+1)))*$C75))</f>
        <v xml:space="preserve"> </v>
      </c>
      <c r="AN75" s="186" t="str">
        <f ca="1">IF(AN$5-$I$5&lt;$A75-1," ",IF(AN$5-$I$5+1&gt;'Primary Inputs'!$C$17,0,(SUM(OFFSET($I$21,0,AN$5-$I$5-$A75+1)))*$C75))</f>
        <v xml:space="preserve"> </v>
      </c>
      <c r="AO75" s="186" t="str">
        <f ca="1">IF(AO$5-$I$5&lt;$A75-1," ",IF(AO$5-$I$5+1&gt;'Primary Inputs'!$C$17,0,(SUM(OFFSET($I$21,0,AO$5-$I$5-$A75+1)))*$C75))</f>
        <v xml:space="preserve"> </v>
      </c>
      <c r="AP75" s="186" t="str">
        <f ca="1">IF(AP$5-$I$5&lt;$A75-1," ",IF(AP$5-$I$5+1&gt;'Primary Inputs'!$C$17,0,(SUM(OFFSET($I$21,0,AP$5-$I$5-$A75+1)))*$C75))</f>
        <v xml:space="preserve"> </v>
      </c>
      <c r="AQ75" s="186" t="str">
        <f ca="1">IF(AQ$5-$I$5&lt;$A75-1," ",IF(AQ$5-$I$5+1&gt;'Primary Inputs'!$C$17,0,(SUM(OFFSET($I$21,0,AQ$5-$I$5-$A75+1)))*$C75))</f>
        <v xml:space="preserve"> </v>
      </c>
      <c r="AR75" s="186" t="str">
        <f ca="1">IF(AR$5-$I$5&lt;$A75-1," ",IF(AR$5-$I$5+1&gt;'Primary Inputs'!$C$17,0,(SUM(OFFSET($I$21,0,AR$5-$I$5-$A75+1)))*$C75))</f>
        <v xml:space="preserve"> </v>
      </c>
      <c r="AS75" s="186" t="str">
        <f ca="1">IF(AS$5-$I$5&lt;$A75-1," ",IF(AS$5-$I$5+1&gt;'Primary Inputs'!$C$17,0,(SUM(OFFSET($I$21,0,AS$5-$I$5-$A75+1)))*$C75))</f>
        <v xml:space="preserve"> </v>
      </c>
      <c r="AT75" s="186" t="str">
        <f ca="1">IF(AT$5-$I$5&lt;$A75-1," ",IF(AT$5-$I$5+1&gt;'Primary Inputs'!$C$17,0,(SUM(OFFSET($I$21,0,AT$5-$I$5-$A75+1)))*$C75))</f>
        <v xml:space="preserve"> </v>
      </c>
      <c r="AU75" s="186" t="str">
        <f ca="1">IF(AU$5-$I$5&lt;$A75-1," ",IF(AU$5-$I$5+1&gt;'Primary Inputs'!$C$17,0,(SUM(OFFSET($I$21,0,AU$5-$I$5-$A75+1)))*$C75))</f>
        <v xml:space="preserve"> </v>
      </c>
      <c r="AV75" s="186" t="str">
        <f ca="1">IF(AV$5-$I$5&lt;$A75-1," ",IF(AV$5-$I$5+1&gt;'Primary Inputs'!$C$17,0,(SUM(OFFSET($I$21,0,AV$5-$I$5-$A75+1)))*$C75))</f>
        <v xml:space="preserve"> </v>
      </c>
      <c r="AW75" s="186" t="str">
        <f ca="1">IF(AW$5-$I$5&lt;$A75-1," ",IF(AW$5-$I$5+1&gt;'Primary Inputs'!$C$17,0,(SUM(OFFSET($I$21,0,AW$5-$I$5-$A75+1)))*$C75))</f>
        <v xml:space="preserve"> </v>
      </c>
      <c r="AX75" s="186" t="str">
        <f ca="1">IF(AX$5-$I$5&lt;$A75-1," ",IF(AX$5-$I$5+1&gt;'Primary Inputs'!$C$17,0,(SUM(OFFSET($I$21,0,AX$5-$I$5-$A75+1)))*$C75))</f>
        <v xml:space="preserve"> </v>
      </c>
      <c r="AY75" s="186" t="str">
        <f ca="1">IF(AY$5-$I$5&lt;$A75-1," ",IF(AY$5-$I$5+1&gt;'Primary Inputs'!$C$17,0,(SUM(OFFSET($I$21,0,AY$5-$I$5-$A75+1)))*$C75))</f>
        <v xml:space="preserve"> </v>
      </c>
      <c r="AZ75" s="186" t="str">
        <f ca="1">IF(AZ$5-$I$5&lt;$A75-1," ",IF(AZ$5-$I$5+1&gt;'Primary Inputs'!$C$17,0,(SUM(OFFSET($I$21,0,AZ$5-$I$5-$A75+1)))*$C75))</f>
        <v xml:space="preserve"> </v>
      </c>
      <c r="BA75" s="186" t="str">
        <f ca="1">IF(BA$5-$I$5&lt;$A75-1," ",IF(BA$5-$I$5+1&gt;'Primary Inputs'!$C$17,0,(SUM(OFFSET($I$21,0,BA$5-$I$5-$A75+1)))*$C75))</f>
        <v xml:space="preserve"> </v>
      </c>
      <c r="BB75" s="186" t="str">
        <f ca="1">IF(BB$5-$I$5&lt;$A75-1," ",IF(BB$5-$I$5+1&gt;'Primary Inputs'!$C$17,0,(SUM(OFFSET($I$21,0,BB$5-$I$5-$A75+1)))*$C75))</f>
        <v xml:space="preserve"> </v>
      </c>
      <c r="BC75" s="186" t="str">
        <f ca="1">IF(BC$5-$I$5&lt;$A75-1," ",IF(BC$5-$I$5+1&gt;'Primary Inputs'!$C$17,0,(SUM(OFFSET($I$21,0,BC$5-$I$5-$A75+1)))*$C75))</f>
        <v xml:space="preserve"> </v>
      </c>
      <c r="BD75" s="186" t="str">
        <f ca="1">IF(BD$5-$I$5&lt;$A75-1," ",IF(BD$5-$I$5+1&gt;'Primary Inputs'!$C$17,0,(SUM(OFFSET($I$21,0,BD$5-$I$5-$A75+1)))*$C75))</f>
        <v xml:space="preserve"> </v>
      </c>
      <c r="BE75" s="186" t="str">
        <f ca="1">IF(BE$5-$I$5&lt;$A75-1," ",IF(BE$5-$I$5+1&gt;'Primary Inputs'!$C$17,0,(SUM(OFFSET($I$21,0,BE$5-$I$5-$A75+1)))*$C75))</f>
        <v xml:space="preserve"> </v>
      </c>
      <c r="BF75" s="186">
        <f ca="1">IF(BF$5-$I$5&lt;$A75-1," ",IF(BF$5-$I$5+1&gt;'Primary Inputs'!$C$17,0,(SUM(OFFSET($I$21,0,BF$5-$I$5-$A75+1)))*$C75))</f>
        <v>0</v>
      </c>
    </row>
    <row r="76" spans="1:104">
      <c r="H76" s="157" t="s">
        <v>156</v>
      </c>
      <c r="I76" s="155">
        <f ca="1">SUM(I26:I75)</f>
        <v>0</v>
      </c>
      <c r="J76" s="155">
        <f t="shared" ref="J76:BE76" ca="1" si="0">SUM(J26:J75)</f>
        <v>2846771.044998433</v>
      </c>
      <c r="K76" s="155">
        <f t="shared" ca="1" si="0"/>
        <v>20610.405483106984</v>
      </c>
      <c r="L76" s="155">
        <f t="shared" ca="1" si="0"/>
        <v>41220.810966213969</v>
      </c>
      <c r="M76" s="155">
        <f t="shared" ca="1" si="0"/>
        <v>41220.810966213969</v>
      </c>
      <c r="N76" s="155">
        <f t="shared" ca="1" si="0"/>
        <v>41220.810966213969</v>
      </c>
      <c r="O76" s="155">
        <f t="shared" ca="1" si="0"/>
        <v>41220.810966213969</v>
      </c>
      <c r="P76" s="155">
        <f t="shared" ca="1" si="0"/>
        <v>41220.810966213969</v>
      </c>
      <c r="Q76" s="155">
        <f t="shared" ca="1" si="0"/>
        <v>41220.810966213969</v>
      </c>
      <c r="R76" s="155">
        <f t="shared" ca="1" si="0"/>
        <v>41220.810966213969</v>
      </c>
      <c r="S76" s="155">
        <f t="shared" ca="1" si="0"/>
        <v>41220.810966213969</v>
      </c>
      <c r="T76" s="155">
        <f t="shared" ca="1" si="0"/>
        <v>41220.810966213969</v>
      </c>
      <c r="U76" s="155">
        <f t="shared" ca="1" si="0"/>
        <v>41220.810966213969</v>
      </c>
      <c r="V76" s="155">
        <f t="shared" ca="1" si="0"/>
        <v>41220.810966213969</v>
      </c>
      <c r="W76" s="155">
        <f t="shared" ca="1" si="0"/>
        <v>41220.810966213969</v>
      </c>
      <c r="X76" s="155">
        <f t="shared" ca="1" si="0"/>
        <v>41220.810966213969</v>
      </c>
      <c r="Y76" s="155">
        <f t="shared" ca="1" si="0"/>
        <v>41220.810966213969</v>
      </c>
      <c r="Z76" s="155">
        <f t="shared" ca="1" si="0"/>
        <v>41220.810966213969</v>
      </c>
      <c r="AA76" s="155">
        <f t="shared" ca="1" si="0"/>
        <v>41220.810966213969</v>
      </c>
      <c r="AB76" s="155">
        <f t="shared" ca="1" si="0"/>
        <v>41220.810966213969</v>
      </c>
      <c r="AC76" s="155">
        <f t="shared" ca="1" si="0"/>
        <v>41220.810966213969</v>
      </c>
      <c r="AD76" s="155">
        <f t="shared" ca="1" si="0"/>
        <v>41220.810966213969</v>
      </c>
      <c r="AE76" s="155">
        <f t="shared" ca="1" si="0"/>
        <v>41220.810966213969</v>
      </c>
      <c r="AF76" s="155">
        <f t="shared" ca="1" si="0"/>
        <v>41220.810966213969</v>
      </c>
      <c r="AG76" s="155">
        <f t="shared" ca="1" si="0"/>
        <v>41220.810966213969</v>
      </c>
      <c r="AH76" s="155">
        <f t="shared" ca="1" si="0"/>
        <v>41220.810966213969</v>
      </c>
      <c r="AI76" s="155">
        <f t="shared" ca="1" si="0"/>
        <v>41220.810966213969</v>
      </c>
      <c r="AJ76" s="155">
        <f t="shared" ca="1" si="0"/>
        <v>41220.810966213969</v>
      </c>
      <c r="AK76" s="155">
        <f t="shared" ca="1" si="0"/>
        <v>41220.810966213969</v>
      </c>
      <c r="AL76" s="155">
        <f t="shared" ca="1" si="0"/>
        <v>41220.810966213969</v>
      </c>
      <c r="AM76" s="155">
        <f t="shared" ca="1" si="0"/>
        <v>41220.810966213969</v>
      </c>
      <c r="AN76" s="155">
        <f t="shared" ca="1" si="0"/>
        <v>41220.810966213969</v>
      </c>
      <c r="AO76" s="155">
        <f t="shared" ca="1" si="0"/>
        <v>41220.810966213969</v>
      </c>
      <c r="AP76" s="155">
        <f t="shared" ca="1" si="0"/>
        <v>41220.810966213969</v>
      </c>
      <c r="AQ76" s="155">
        <f t="shared" ca="1" si="0"/>
        <v>41220.810966213969</v>
      </c>
      <c r="AR76" s="155">
        <f t="shared" ca="1" si="0"/>
        <v>41220.810966213969</v>
      </c>
      <c r="AS76" s="155">
        <f t="shared" ca="1" si="0"/>
        <v>41220.810966213969</v>
      </c>
      <c r="AT76" s="155">
        <f t="shared" ca="1" si="0"/>
        <v>41220.810966213969</v>
      </c>
      <c r="AU76" s="155">
        <f t="shared" ca="1" si="0"/>
        <v>41220.810966213969</v>
      </c>
      <c r="AV76" s="155">
        <f t="shared" ca="1" si="0"/>
        <v>41220.810966213969</v>
      </c>
      <c r="AW76" s="155">
        <f t="shared" ca="1" si="0"/>
        <v>41220.810966213969</v>
      </c>
      <c r="AX76" s="155">
        <f t="shared" ca="1" si="0"/>
        <v>41220.810966213969</v>
      </c>
      <c r="AY76" s="155">
        <f t="shared" ca="1" si="0"/>
        <v>41220.810966213969</v>
      </c>
      <c r="AZ76" s="155">
        <f t="shared" ca="1" si="0"/>
        <v>41220.810966213969</v>
      </c>
      <c r="BA76" s="155">
        <f t="shared" ca="1" si="0"/>
        <v>41220.810966213969</v>
      </c>
      <c r="BB76" s="155">
        <f t="shared" ca="1" si="0"/>
        <v>41220.810966213969</v>
      </c>
      <c r="BC76" s="155">
        <f t="shared" ca="1" si="0"/>
        <v>41220.810966213969</v>
      </c>
      <c r="BD76" s="155">
        <f t="shared" ca="1" si="0"/>
        <v>41220.810966213969</v>
      </c>
      <c r="BE76" s="155">
        <f t="shared" ca="1" si="0"/>
        <v>41220.810966213969</v>
      </c>
      <c r="BF76" s="155">
        <f ca="1">SUM(BF26:BF75)</f>
        <v>41220.810966213969</v>
      </c>
    </row>
    <row r="77" spans="1:104">
      <c r="I77" s="155"/>
      <c r="J77" s="155"/>
      <c r="K77" s="155"/>
      <c r="L77" s="155"/>
      <c r="M77" s="155"/>
      <c r="N77" s="155"/>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c r="BB77" s="155"/>
      <c r="BC77" s="155"/>
      <c r="BD77" s="155"/>
      <c r="BE77" s="155"/>
      <c r="BF77" s="155"/>
    </row>
    <row r="78" spans="1:104">
      <c r="B78" s="159" t="s">
        <v>162</v>
      </c>
      <c r="C78" s="159" t="s">
        <v>147</v>
      </c>
      <c r="I78" s="155"/>
      <c r="J78" s="155"/>
      <c r="K78" s="155"/>
      <c r="L78" s="155"/>
      <c r="M78" s="155"/>
      <c r="N78" s="155"/>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c r="BB78" s="155"/>
      <c r="BC78" s="155"/>
      <c r="BD78" s="155"/>
      <c r="BE78" s="155"/>
      <c r="BF78" s="155"/>
    </row>
    <row r="79" spans="1:104" s="153" customFormat="1">
      <c r="B79" s="153" t="s">
        <v>7</v>
      </c>
      <c r="C79" s="153">
        <f ca="1">C26</f>
        <v>0</v>
      </c>
      <c r="D79" s="160"/>
      <c r="E79" s="160"/>
      <c r="F79" s="160"/>
      <c r="G79" s="160"/>
      <c r="H79" s="160"/>
      <c r="I79" s="185">
        <f ca="1">IF(I$5-$I$5&lt;$A26-1," ",IF(I$5-$I$5+1&gt;'Primary Inputs'!$C$17,0,(SUM(OFFSET($I$22,0,I$5-$I$5-$A26+1)))*$C79))</f>
        <v>0</v>
      </c>
      <c r="J79" s="185">
        <f ca="1">IF(J$5-$I$5&lt;$A26-1," ",IF(J$5-$I$5+1&gt;'Primary Inputs'!$C$17,0,(SUM(OFFSET($I$22,0,J$5-$I$5-$A26+1)))*$C79))</f>
        <v>0</v>
      </c>
      <c r="K79" s="185">
        <f ca="1">IF(K$5-$I$5&lt;$A26-1," ",IF(K$5-$I$5+1&gt;'Primary Inputs'!$C$17,0,(SUM(OFFSET($I$22,0,K$5-$I$5-$A26+1)))*$C79))</f>
        <v>0</v>
      </c>
      <c r="L79" s="185">
        <f ca="1">IF(L$5-$I$5&lt;$A26-1," ",IF(L$5-$I$5+1&gt;'Primary Inputs'!$C$17,0,(SUM(OFFSET($I$22,0,L$5-$I$5-$A26+1)))*$C79))</f>
        <v>0</v>
      </c>
      <c r="M79" s="185">
        <f ca="1">IF(M$5-$I$5&lt;$A26-1," ",IF(M$5-$I$5+1&gt;'Primary Inputs'!$C$17,0,(SUM(OFFSET($I$22,0,M$5-$I$5-$A26+1)))*$C79))</f>
        <v>0</v>
      </c>
      <c r="N79" s="185">
        <f ca="1">IF(N$5-$I$5&lt;$A26-1," ",IF(N$5-$I$5+1&gt;'Primary Inputs'!$C$17,0,(SUM(OFFSET($I$22,0,N$5-$I$5-$A26+1)))*$C79))</f>
        <v>0</v>
      </c>
      <c r="O79" s="185">
        <f ca="1">IF(O$5-$I$5&lt;$A26-1," ",IF(O$5-$I$5+1&gt;'Primary Inputs'!$C$17,0,(SUM(OFFSET($I$22,0,O$5-$I$5-$A26+1)))*$C79))</f>
        <v>0</v>
      </c>
      <c r="P79" s="185">
        <f ca="1">IF(P$5-$I$5&lt;$A26-1," ",IF(P$5-$I$5+1&gt;'Primary Inputs'!$C$17,0,(SUM(OFFSET($I$22,0,P$5-$I$5-$A26+1)))*$C79))</f>
        <v>0</v>
      </c>
      <c r="Q79" s="185">
        <f ca="1">IF(Q$5-$I$5&lt;$A26-1," ",IF(Q$5-$I$5+1&gt;'Primary Inputs'!$C$17,0,(SUM(OFFSET($I$22,0,Q$5-$I$5-$A26+1)))*$C79))</f>
        <v>0</v>
      </c>
      <c r="R79" s="185">
        <f ca="1">IF(R$5-$I$5&lt;$A26-1," ",IF(R$5-$I$5+1&gt;'Primary Inputs'!$C$17,0,(SUM(OFFSET($I$22,0,R$5-$I$5-$A26+1)))*$C79))</f>
        <v>0</v>
      </c>
      <c r="S79" s="185">
        <f ca="1">IF(S$5-$I$5&lt;$A26-1," ",IF(S$5-$I$5+1&gt;'Primary Inputs'!$C$17,0,(SUM(OFFSET($I$22,0,S$5-$I$5-$A26+1)))*$C79))</f>
        <v>0</v>
      </c>
      <c r="T79" s="185">
        <f ca="1">IF(T$5-$I$5&lt;$A26-1," ",IF(T$5-$I$5+1&gt;'Primary Inputs'!$C$17,0,(SUM(OFFSET($I$22,0,T$5-$I$5-$A26+1)))*$C79))</f>
        <v>0</v>
      </c>
      <c r="U79" s="185">
        <f ca="1">IF(U$5-$I$5&lt;$A26-1," ",IF(U$5-$I$5+1&gt;'Primary Inputs'!$C$17,0,(SUM(OFFSET($I$22,0,U$5-$I$5-$A26+1)))*$C79))</f>
        <v>0</v>
      </c>
      <c r="V79" s="185">
        <f ca="1">IF(V$5-$I$5&lt;$A26-1," ",IF(V$5-$I$5+1&gt;'Primary Inputs'!$C$17,0,(SUM(OFFSET($I$22,0,V$5-$I$5-$A26+1)))*$C79))</f>
        <v>0</v>
      </c>
      <c r="W79" s="185">
        <f ca="1">IF(W$5-$I$5&lt;$A26-1," ",IF(W$5-$I$5+1&gt;'Primary Inputs'!$C$17,0,(SUM(OFFSET($I$22,0,W$5-$I$5-$A26+1)))*$C79))</f>
        <v>0</v>
      </c>
      <c r="X79" s="185">
        <f ca="1">IF(X$5-$I$5&lt;$A26-1," ",IF(X$5-$I$5+1&gt;'Primary Inputs'!$C$17,0,(SUM(OFFSET($I$22,0,X$5-$I$5-$A26+1)))*$C79))</f>
        <v>0</v>
      </c>
      <c r="Y79" s="185">
        <f ca="1">IF(Y$5-$I$5&lt;$A26-1," ",IF(Y$5-$I$5+1&gt;'Primary Inputs'!$C$17,0,(SUM(OFFSET($I$22,0,Y$5-$I$5-$A26+1)))*$C79))</f>
        <v>0</v>
      </c>
      <c r="Z79" s="185">
        <f ca="1">IF(Z$5-$I$5&lt;$A26-1," ",IF(Z$5-$I$5+1&gt;'Primary Inputs'!$C$17,0,(SUM(OFFSET($I$22,0,Z$5-$I$5-$A26+1)))*$C79))</f>
        <v>0</v>
      </c>
      <c r="AA79" s="185">
        <f ca="1">IF(AA$5-$I$5&lt;$A26-1," ",IF(AA$5-$I$5+1&gt;'Primary Inputs'!$C$17,0,(SUM(OFFSET($I$22,0,AA$5-$I$5-$A26+1)))*$C79))</f>
        <v>0</v>
      </c>
      <c r="AB79" s="185">
        <f ca="1">IF(AB$5-$I$5&lt;$A26-1," ",IF(AB$5-$I$5+1&gt;'Primary Inputs'!$C$17,0,(SUM(OFFSET($I$22,0,AB$5-$I$5-$A26+1)))*$C79))</f>
        <v>0</v>
      </c>
      <c r="AC79" s="185">
        <f ca="1">IF(AC$5-$I$5&lt;$A26-1," ",IF(AC$5-$I$5+1&gt;'Primary Inputs'!$C$17,0,(SUM(OFFSET($I$22,0,AC$5-$I$5-$A26+1)))*$C79))</f>
        <v>0</v>
      </c>
      <c r="AD79" s="185">
        <f ca="1">IF(AD$5-$I$5&lt;$A26-1," ",IF(AD$5-$I$5+1&gt;'Primary Inputs'!$C$17,0,(SUM(OFFSET($I$22,0,AD$5-$I$5-$A26+1)))*$C79))</f>
        <v>0</v>
      </c>
      <c r="AE79" s="185">
        <f ca="1">IF(AE$5-$I$5&lt;$A26-1," ",IF(AE$5-$I$5+1&gt;'Primary Inputs'!$C$17,0,(SUM(OFFSET($I$22,0,AE$5-$I$5-$A26+1)))*$C79))</f>
        <v>0</v>
      </c>
      <c r="AF79" s="185">
        <f ca="1">IF(AF$5-$I$5&lt;$A26-1," ",IF(AF$5-$I$5+1&gt;'Primary Inputs'!$C$17,0,(SUM(OFFSET($I$22,0,AF$5-$I$5-$A26+1)))*$C79))</f>
        <v>0</v>
      </c>
      <c r="AG79" s="185">
        <f ca="1">IF(AG$5-$I$5&lt;$A26-1," ",IF(AG$5-$I$5+1&gt;'Primary Inputs'!$C$17,0,(SUM(OFFSET($I$22,0,AG$5-$I$5-$A26+1)))*$C79))</f>
        <v>0</v>
      </c>
      <c r="AH79" s="185">
        <f ca="1">IF(AH$5-$I$5&lt;$A26-1," ",IF(AH$5-$I$5+1&gt;'Primary Inputs'!$C$17,0,(SUM(OFFSET($I$22,0,AH$5-$I$5-$A26+1)))*$C79))</f>
        <v>0</v>
      </c>
      <c r="AI79" s="185">
        <f ca="1">IF(AI$5-$I$5&lt;$A26-1," ",IF(AI$5-$I$5+1&gt;'Primary Inputs'!$C$17,0,(SUM(OFFSET($I$22,0,AI$5-$I$5-$A26+1)))*$C79))</f>
        <v>0</v>
      </c>
      <c r="AJ79" s="185">
        <f ca="1">IF(AJ$5-$I$5&lt;$A26-1," ",IF(AJ$5-$I$5+1&gt;'Primary Inputs'!$C$17,0,(SUM(OFFSET($I$22,0,AJ$5-$I$5-$A26+1)))*$C79))</f>
        <v>0</v>
      </c>
      <c r="AK79" s="185">
        <f ca="1">IF(AK$5-$I$5&lt;$A26-1," ",IF(AK$5-$I$5+1&gt;'Primary Inputs'!$C$17,0,(SUM(OFFSET($I$22,0,AK$5-$I$5-$A26+1)))*$C79))</f>
        <v>0</v>
      </c>
      <c r="AL79" s="185">
        <f ca="1">IF(AL$5-$I$5&lt;$A26-1," ",IF(AL$5-$I$5+1&gt;'Primary Inputs'!$C$17,0,(SUM(OFFSET($I$22,0,AL$5-$I$5-$A26+1)))*$C79))</f>
        <v>0</v>
      </c>
      <c r="AM79" s="185">
        <f ca="1">IF(AM$5-$I$5&lt;$A26-1," ",IF(AM$5-$I$5+1&gt;'Primary Inputs'!$C$17,0,(SUM(OFFSET($I$22,0,AM$5-$I$5-$A26+1)))*$C79))</f>
        <v>0</v>
      </c>
      <c r="AN79" s="185">
        <f ca="1">IF(AN$5-$I$5&lt;$A26-1," ",IF(AN$5-$I$5+1&gt;'Primary Inputs'!$C$17,0,(SUM(OFFSET($I$22,0,AN$5-$I$5-$A26+1)))*$C79))</f>
        <v>0</v>
      </c>
      <c r="AO79" s="185">
        <f ca="1">IF(AO$5-$I$5&lt;$A26-1," ",IF(AO$5-$I$5+1&gt;'Primary Inputs'!$C$17,0,(SUM(OFFSET($I$22,0,AO$5-$I$5-$A26+1)))*$C79))</f>
        <v>0</v>
      </c>
      <c r="AP79" s="185">
        <f ca="1">IF(AP$5-$I$5&lt;$A26-1," ",IF(AP$5-$I$5+1&gt;'Primary Inputs'!$C$17,0,(SUM(OFFSET($I$22,0,AP$5-$I$5-$A26+1)))*$C79))</f>
        <v>0</v>
      </c>
      <c r="AQ79" s="185">
        <f ca="1">IF(AQ$5-$I$5&lt;$A26-1," ",IF(AQ$5-$I$5+1&gt;'Primary Inputs'!$C$17,0,(SUM(OFFSET($I$22,0,AQ$5-$I$5-$A26+1)))*$C79))</f>
        <v>0</v>
      </c>
      <c r="AR79" s="185">
        <f ca="1">IF(AR$5-$I$5&lt;$A26-1," ",IF(AR$5-$I$5+1&gt;'Primary Inputs'!$C$17,0,(SUM(OFFSET($I$22,0,AR$5-$I$5-$A26+1)))*$C79))</f>
        <v>0</v>
      </c>
      <c r="AS79" s="185">
        <f ca="1">IF(AS$5-$I$5&lt;$A26-1," ",IF(AS$5-$I$5+1&gt;'Primary Inputs'!$C$17,0,(SUM(OFFSET($I$22,0,AS$5-$I$5-$A26+1)))*$C79))</f>
        <v>0</v>
      </c>
      <c r="AT79" s="185">
        <f ca="1">IF(AT$5-$I$5&lt;$A26-1," ",IF(AT$5-$I$5+1&gt;'Primary Inputs'!$C$17,0,(SUM(OFFSET($I$22,0,AT$5-$I$5-$A26+1)))*$C79))</f>
        <v>0</v>
      </c>
      <c r="AU79" s="185">
        <f ca="1">IF(AU$5-$I$5&lt;$A26-1," ",IF(AU$5-$I$5+1&gt;'Primary Inputs'!$C$17,0,(SUM(OFFSET($I$22,0,AU$5-$I$5-$A26+1)))*$C79))</f>
        <v>0</v>
      </c>
      <c r="AV79" s="185">
        <f ca="1">IF(AV$5-$I$5&lt;$A26-1," ",IF(AV$5-$I$5+1&gt;'Primary Inputs'!$C$17,0,(SUM(OFFSET($I$22,0,AV$5-$I$5-$A26+1)))*$C79))</f>
        <v>0</v>
      </c>
      <c r="AW79" s="185">
        <f ca="1">IF(AW$5-$I$5&lt;$A26-1," ",IF(AW$5-$I$5+1&gt;'Primary Inputs'!$C$17,0,(SUM(OFFSET($I$22,0,AW$5-$I$5-$A26+1)))*$C79))</f>
        <v>0</v>
      </c>
      <c r="AX79" s="185">
        <f ca="1">IF(AX$5-$I$5&lt;$A26-1," ",IF(AX$5-$I$5+1&gt;'Primary Inputs'!$C$17,0,(SUM(OFFSET($I$22,0,AX$5-$I$5-$A26+1)))*$C79))</f>
        <v>0</v>
      </c>
      <c r="AY79" s="185">
        <f ca="1">IF(AY$5-$I$5&lt;$A26-1," ",IF(AY$5-$I$5+1&gt;'Primary Inputs'!$C$17,0,(SUM(OFFSET($I$22,0,AY$5-$I$5-$A26+1)))*$C79))</f>
        <v>0</v>
      </c>
      <c r="AZ79" s="185">
        <f ca="1">IF(AZ$5-$I$5&lt;$A26-1," ",IF(AZ$5-$I$5+1&gt;'Primary Inputs'!$C$17,0,(SUM(OFFSET($I$22,0,AZ$5-$I$5-$A26+1)))*$C79))</f>
        <v>0</v>
      </c>
      <c r="BA79" s="185">
        <f ca="1">IF(BA$5-$I$5&lt;$A26-1," ",IF(BA$5-$I$5+1&gt;'Primary Inputs'!$C$17,0,(SUM(OFFSET($I$22,0,BA$5-$I$5-$A26+1)))*$C79))</f>
        <v>0</v>
      </c>
      <c r="BB79" s="185">
        <f ca="1">IF(BB$5-$I$5&lt;$A26-1," ",IF(BB$5-$I$5+1&gt;'Primary Inputs'!$C$17,0,(SUM(OFFSET($I$22,0,BB$5-$I$5-$A26+1)))*$C79))</f>
        <v>0</v>
      </c>
      <c r="BC79" s="185">
        <f ca="1">IF(BC$5-$I$5&lt;$A26-1," ",IF(BC$5-$I$5+1&gt;'Primary Inputs'!$C$17,0,(SUM(OFFSET($I$22,0,BC$5-$I$5-$A26+1)))*$C79))</f>
        <v>0</v>
      </c>
      <c r="BD79" s="185">
        <f ca="1">IF(BD$5-$I$5&lt;$A26-1," ",IF(BD$5-$I$5+1&gt;'Primary Inputs'!$C$17,0,(SUM(OFFSET($I$22,0,BD$5-$I$5-$A26+1)))*$C79))</f>
        <v>0</v>
      </c>
      <c r="BE79" s="185">
        <f ca="1">IF(BE$5-$I$5&lt;$A26-1," ",IF(BE$5-$I$5+1&gt;'Primary Inputs'!$C$17,0,(SUM(OFFSET($I$22,0,BE$5-$I$5-$A26+1)))*$C79))</f>
        <v>0</v>
      </c>
      <c r="BF79" s="185">
        <f ca="1">IF(BF$5-$I$5&lt;$A26-1," ",IF(BF$5-$I$5+1&gt;'Primary Inputs'!$C$17,0,(SUM(OFFSET($I$22,0,BF$5-$I$5-$A26+1)))*$C79))</f>
        <v>0</v>
      </c>
    </row>
    <row r="80" spans="1:104">
      <c r="B80" s="134" t="s">
        <v>8</v>
      </c>
      <c r="C80" s="134">
        <f ca="1">C27</f>
        <v>792</v>
      </c>
      <c r="I80" s="186" t="str">
        <f ca="1">IF(I$5-$I$5&lt;$A27-1," ",IF(I$5-$I$5+1&gt;'Primary Inputs'!$C$17,0,(SUM(OFFSET($I$22,0,I$5-$I$5-$A27+1)))*$C80))</f>
        <v xml:space="preserve"> </v>
      </c>
      <c r="J80" s="186">
        <f ca="1">IF(J$5-$I$5&lt;$A27-1," ",IF(J$5-$I$5+1&gt;'Primary Inputs'!$C$17,0,(SUM(OFFSET($I$22,0,J$5-$I$5-$A27+1)))*$C80))</f>
        <v>34842672.984630331</v>
      </c>
      <c r="K80" s="186">
        <f ca="1">IF(K$5-$I$5&lt;$A27-1," ",IF(K$5-$I$5+1&gt;'Primary Inputs'!$C$17,0,(SUM(OFFSET($I$22,0,K$5-$I$5-$A27+1)))*$C80))</f>
        <v>6870.1351610356614</v>
      </c>
      <c r="L80" s="186">
        <f ca="1">IF(L$5-$I$5&lt;$A27-1," ",IF(L$5-$I$5+1&gt;'Primary Inputs'!$C$17,0,(SUM(OFFSET($I$22,0,L$5-$I$5-$A27+1)))*$C80))</f>
        <v>13740.270322071323</v>
      </c>
      <c r="M80" s="186">
        <f ca="1">IF(M$5-$I$5&lt;$A27-1," ",IF(M$5-$I$5+1&gt;'Primary Inputs'!$C$17,0,(SUM(OFFSET($I$22,0,M$5-$I$5-$A27+1)))*$C80))</f>
        <v>13740.270322071323</v>
      </c>
      <c r="N80" s="186">
        <f ca="1">IF(N$5-$I$5&lt;$A27-1," ",IF(N$5-$I$5+1&gt;'Primary Inputs'!$C$17,0,(SUM(OFFSET($I$22,0,N$5-$I$5-$A27+1)))*$C80))</f>
        <v>13740.270322071323</v>
      </c>
      <c r="O80" s="186">
        <f ca="1">IF(O$5-$I$5&lt;$A27-1," ",IF(O$5-$I$5+1&gt;'Primary Inputs'!$C$17,0,(SUM(OFFSET($I$22,0,O$5-$I$5-$A27+1)))*$C80))</f>
        <v>13740.270322071323</v>
      </c>
      <c r="P80" s="186">
        <f ca="1">IF(P$5-$I$5&lt;$A27-1," ",IF(P$5-$I$5+1&gt;'Primary Inputs'!$C$17,0,(SUM(OFFSET($I$22,0,P$5-$I$5-$A27+1)))*$C80))</f>
        <v>13740.270322071323</v>
      </c>
      <c r="Q80" s="186">
        <f ca="1">IF(Q$5-$I$5&lt;$A27-1," ",IF(Q$5-$I$5+1&gt;'Primary Inputs'!$C$17,0,(SUM(OFFSET($I$22,0,Q$5-$I$5-$A27+1)))*$C80))</f>
        <v>13740.270322071323</v>
      </c>
      <c r="R80" s="186">
        <f ca="1">IF(R$5-$I$5&lt;$A27-1," ",IF(R$5-$I$5+1&gt;'Primary Inputs'!$C$17,0,(SUM(OFFSET($I$22,0,R$5-$I$5-$A27+1)))*$C80))</f>
        <v>13740.270322071323</v>
      </c>
      <c r="S80" s="186">
        <f ca="1">IF(S$5-$I$5&lt;$A27-1," ",IF(S$5-$I$5+1&gt;'Primary Inputs'!$C$17,0,(SUM(OFFSET($I$22,0,S$5-$I$5-$A27+1)))*$C80))</f>
        <v>13740.270322071323</v>
      </c>
      <c r="T80" s="186">
        <f ca="1">IF(T$5-$I$5&lt;$A27-1," ",IF(T$5-$I$5+1&gt;'Primary Inputs'!$C$17,0,(SUM(OFFSET($I$22,0,T$5-$I$5-$A27+1)))*$C80))</f>
        <v>13740.270322071323</v>
      </c>
      <c r="U80" s="186">
        <f ca="1">IF(U$5-$I$5&lt;$A27-1," ",IF(U$5-$I$5+1&gt;'Primary Inputs'!$C$17,0,(SUM(OFFSET($I$22,0,U$5-$I$5-$A27+1)))*$C80))</f>
        <v>13740.270322071323</v>
      </c>
      <c r="V80" s="186">
        <f ca="1">IF(V$5-$I$5&lt;$A27-1," ",IF(V$5-$I$5+1&gt;'Primary Inputs'!$C$17,0,(SUM(OFFSET($I$22,0,V$5-$I$5-$A27+1)))*$C80))</f>
        <v>13740.270322071323</v>
      </c>
      <c r="W80" s="186">
        <f ca="1">IF(W$5-$I$5&lt;$A27-1," ",IF(W$5-$I$5+1&gt;'Primary Inputs'!$C$17,0,(SUM(OFFSET($I$22,0,W$5-$I$5-$A27+1)))*$C80))</f>
        <v>13740.270322071323</v>
      </c>
      <c r="X80" s="186">
        <f ca="1">IF(X$5-$I$5&lt;$A27-1," ",IF(X$5-$I$5+1&gt;'Primary Inputs'!$C$17,0,(SUM(OFFSET($I$22,0,X$5-$I$5-$A27+1)))*$C80))</f>
        <v>13740.270322071323</v>
      </c>
      <c r="Y80" s="186">
        <f ca="1">IF(Y$5-$I$5&lt;$A27-1," ",IF(Y$5-$I$5+1&gt;'Primary Inputs'!$C$17,0,(SUM(OFFSET($I$22,0,Y$5-$I$5-$A27+1)))*$C80))</f>
        <v>13740.270322071323</v>
      </c>
      <c r="Z80" s="186">
        <f ca="1">IF(Z$5-$I$5&lt;$A27-1," ",IF(Z$5-$I$5+1&gt;'Primary Inputs'!$C$17,0,(SUM(OFFSET($I$22,0,Z$5-$I$5-$A27+1)))*$C80))</f>
        <v>13740.270322071323</v>
      </c>
      <c r="AA80" s="186">
        <f ca="1">IF(AA$5-$I$5&lt;$A27-1," ",IF(AA$5-$I$5+1&gt;'Primary Inputs'!$C$17,0,(SUM(OFFSET($I$22,0,AA$5-$I$5-$A27+1)))*$C80))</f>
        <v>13740.270322071323</v>
      </c>
      <c r="AB80" s="186">
        <f ca="1">IF(AB$5-$I$5&lt;$A27-1," ",IF(AB$5-$I$5+1&gt;'Primary Inputs'!$C$17,0,(SUM(OFFSET($I$22,0,AB$5-$I$5-$A27+1)))*$C80))</f>
        <v>13740.270322071323</v>
      </c>
      <c r="AC80" s="186">
        <f ca="1">IF(AC$5-$I$5&lt;$A27-1," ",IF(AC$5-$I$5+1&gt;'Primary Inputs'!$C$17,0,(SUM(OFFSET($I$22,0,AC$5-$I$5-$A27+1)))*$C80))</f>
        <v>13740.270322071323</v>
      </c>
      <c r="AD80" s="186">
        <f ca="1">IF(AD$5-$I$5&lt;$A27-1," ",IF(AD$5-$I$5+1&gt;'Primary Inputs'!$C$17,0,(SUM(OFFSET($I$22,0,AD$5-$I$5-$A27+1)))*$C80))</f>
        <v>13740.270322071323</v>
      </c>
      <c r="AE80" s="186">
        <f ca="1">IF(AE$5-$I$5&lt;$A27-1," ",IF(AE$5-$I$5+1&gt;'Primary Inputs'!$C$17,0,(SUM(OFFSET($I$22,0,AE$5-$I$5-$A27+1)))*$C80))</f>
        <v>13740.270322071323</v>
      </c>
      <c r="AF80" s="186">
        <f ca="1">IF(AF$5-$I$5&lt;$A27-1," ",IF(AF$5-$I$5+1&gt;'Primary Inputs'!$C$17,0,(SUM(OFFSET($I$22,0,AF$5-$I$5-$A27+1)))*$C80))</f>
        <v>13740.270322071323</v>
      </c>
      <c r="AG80" s="186">
        <f ca="1">IF(AG$5-$I$5&lt;$A27-1," ",IF(AG$5-$I$5+1&gt;'Primary Inputs'!$C$17,0,(SUM(OFFSET($I$22,0,AG$5-$I$5-$A27+1)))*$C80))</f>
        <v>13740.270322071323</v>
      </c>
      <c r="AH80" s="186">
        <f ca="1">IF(AH$5-$I$5&lt;$A27-1," ",IF(AH$5-$I$5+1&gt;'Primary Inputs'!$C$17,0,(SUM(OFFSET($I$22,0,AH$5-$I$5-$A27+1)))*$C80))</f>
        <v>13740.270322071323</v>
      </c>
      <c r="AI80" s="186">
        <f ca="1">IF(AI$5-$I$5&lt;$A27-1," ",IF(AI$5-$I$5+1&gt;'Primary Inputs'!$C$17,0,(SUM(OFFSET($I$22,0,AI$5-$I$5-$A27+1)))*$C80))</f>
        <v>13740.270322071323</v>
      </c>
      <c r="AJ80" s="186">
        <f ca="1">IF(AJ$5-$I$5&lt;$A27-1," ",IF(AJ$5-$I$5+1&gt;'Primary Inputs'!$C$17,0,(SUM(OFFSET($I$22,0,AJ$5-$I$5-$A27+1)))*$C80))</f>
        <v>13740.270322071323</v>
      </c>
      <c r="AK80" s="186">
        <f ca="1">IF(AK$5-$I$5&lt;$A27-1," ",IF(AK$5-$I$5+1&gt;'Primary Inputs'!$C$17,0,(SUM(OFFSET($I$22,0,AK$5-$I$5-$A27+1)))*$C80))</f>
        <v>13740.270322071323</v>
      </c>
      <c r="AL80" s="186">
        <f ca="1">IF(AL$5-$I$5&lt;$A27-1," ",IF(AL$5-$I$5+1&gt;'Primary Inputs'!$C$17,0,(SUM(OFFSET($I$22,0,AL$5-$I$5-$A27+1)))*$C80))</f>
        <v>13740.270322071323</v>
      </c>
      <c r="AM80" s="186">
        <f ca="1">IF(AM$5-$I$5&lt;$A27-1," ",IF(AM$5-$I$5+1&gt;'Primary Inputs'!$C$17,0,(SUM(OFFSET($I$22,0,AM$5-$I$5-$A27+1)))*$C80))</f>
        <v>13740.270322071323</v>
      </c>
      <c r="AN80" s="186">
        <f ca="1">IF(AN$5-$I$5&lt;$A27-1," ",IF(AN$5-$I$5+1&gt;'Primary Inputs'!$C$17,0,(SUM(OFFSET($I$22,0,AN$5-$I$5-$A27+1)))*$C80))</f>
        <v>13740.270322071323</v>
      </c>
      <c r="AO80" s="186">
        <f ca="1">IF(AO$5-$I$5&lt;$A27-1," ",IF(AO$5-$I$5+1&gt;'Primary Inputs'!$C$17,0,(SUM(OFFSET($I$22,0,AO$5-$I$5-$A27+1)))*$C80))</f>
        <v>13740.270322071323</v>
      </c>
      <c r="AP80" s="186">
        <f ca="1">IF(AP$5-$I$5&lt;$A27-1," ",IF(AP$5-$I$5+1&gt;'Primary Inputs'!$C$17,0,(SUM(OFFSET($I$22,0,AP$5-$I$5-$A27+1)))*$C80))</f>
        <v>13740.270322071323</v>
      </c>
      <c r="AQ80" s="186">
        <f ca="1">IF(AQ$5-$I$5&lt;$A27-1," ",IF(AQ$5-$I$5+1&gt;'Primary Inputs'!$C$17,0,(SUM(OFFSET($I$22,0,AQ$5-$I$5-$A27+1)))*$C80))</f>
        <v>13740.270322071323</v>
      </c>
      <c r="AR80" s="186">
        <f ca="1">IF(AR$5-$I$5&lt;$A27-1," ",IF(AR$5-$I$5+1&gt;'Primary Inputs'!$C$17,0,(SUM(OFFSET($I$22,0,AR$5-$I$5-$A27+1)))*$C80))</f>
        <v>13740.270322071323</v>
      </c>
      <c r="AS80" s="186">
        <f ca="1">IF(AS$5-$I$5&lt;$A27-1," ",IF(AS$5-$I$5+1&gt;'Primary Inputs'!$C$17,0,(SUM(OFFSET($I$22,0,AS$5-$I$5-$A27+1)))*$C80))</f>
        <v>13740.270322071323</v>
      </c>
      <c r="AT80" s="186">
        <f ca="1">IF(AT$5-$I$5&lt;$A27-1," ",IF(AT$5-$I$5+1&gt;'Primary Inputs'!$C$17,0,(SUM(OFFSET($I$22,0,AT$5-$I$5-$A27+1)))*$C80))</f>
        <v>13740.270322071323</v>
      </c>
      <c r="AU80" s="186">
        <f ca="1">IF(AU$5-$I$5&lt;$A27-1," ",IF(AU$5-$I$5+1&gt;'Primary Inputs'!$C$17,0,(SUM(OFFSET($I$22,0,AU$5-$I$5-$A27+1)))*$C80))</f>
        <v>13740.270322071323</v>
      </c>
      <c r="AV80" s="186">
        <f ca="1">IF(AV$5-$I$5&lt;$A27-1," ",IF(AV$5-$I$5+1&gt;'Primary Inputs'!$C$17,0,(SUM(OFFSET($I$22,0,AV$5-$I$5-$A27+1)))*$C80))</f>
        <v>13740.270322071323</v>
      </c>
      <c r="AW80" s="186">
        <f ca="1">IF(AW$5-$I$5&lt;$A27-1," ",IF(AW$5-$I$5+1&gt;'Primary Inputs'!$C$17,0,(SUM(OFFSET($I$22,0,AW$5-$I$5-$A27+1)))*$C80))</f>
        <v>13740.270322071323</v>
      </c>
      <c r="AX80" s="186">
        <f ca="1">IF(AX$5-$I$5&lt;$A27-1," ",IF(AX$5-$I$5+1&gt;'Primary Inputs'!$C$17,0,(SUM(OFFSET($I$22,0,AX$5-$I$5-$A27+1)))*$C80))</f>
        <v>13740.270322071323</v>
      </c>
      <c r="AY80" s="186">
        <f ca="1">IF(AY$5-$I$5&lt;$A27-1," ",IF(AY$5-$I$5+1&gt;'Primary Inputs'!$C$17,0,(SUM(OFFSET($I$22,0,AY$5-$I$5-$A27+1)))*$C80))</f>
        <v>13740.270322071323</v>
      </c>
      <c r="AZ80" s="186">
        <f ca="1">IF(AZ$5-$I$5&lt;$A27-1," ",IF(AZ$5-$I$5+1&gt;'Primary Inputs'!$C$17,0,(SUM(OFFSET($I$22,0,AZ$5-$I$5-$A27+1)))*$C80))</f>
        <v>13740.270322071323</v>
      </c>
      <c r="BA80" s="186">
        <f ca="1">IF(BA$5-$I$5&lt;$A27-1," ",IF(BA$5-$I$5+1&gt;'Primary Inputs'!$C$17,0,(SUM(OFFSET($I$22,0,BA$5-$I$5-$A27+1)))*$C80))</f>
        <v>13740.270322071323</v>
      </c>
      <c r="BB80" s="186">
        <f ca="1">IF(BB$5-$I$5&lt;$A27-1," ",IF(BB$5-$I$5+1&gt;'Primary Inputs'!$C$17,0,(SUM(OFFSET($I$22,0,BB$5-$I$5-$A27+1)))*$C80))</f>
        <v>13740.270322071323</v>
      </c>
      <c r="BC80" s="186">
        <f ca="1">IF(BC$5-$I$5&lt;$A27-1," ",IF(BC$5-$I$5+1&gt;'Primary Inputs'!$C$17,0,(SUM(OFFSET($I$22,0,BC$5-$I$5-$A27+1)))*$C80))</f>
        <v>13740.270322071323</v>
      </c>
      <c r="BD80" s="186">
        <f ca="1">IF(BD$5-$I$5&lt;$A27-1," ",IF(BD$5-$I$5+1&gt;'Primary Inputs'!$C$17,0,(SUM(OFFSET($I$22,0,BD$5-$I$5-$A27+1)))*$C80))</f>
        <v>13740.270322071323</v>
      </c>
      <c r="BE80" s="186">
        <f ca="1">IF(BE$5-$I$5&lt;$A27-1," ",IF(BE$5-$I$5+1&gt;'Primary Inputs'!$C$17,0,(SUM(OFFSET($I$22,0,BE$5-$I$5-$A27+1)))*$C80))</f>
        <v>13740.270322071323</v>
      </c>
      <c r="BF80" s="186">
        <f ca="1">IF(BF$5-$I$5&lt;$A27-1," ",IF(BF$5-$I$5+1&gt;'Primary Inputs'!$C$17,0,(SUM(OFFSET($I$22,0,BF$5-$I$5-$A27+1)))*$C80))</f>
        <v>13740.270322071323</v>
      </c>
    </row>
    <row r="81" spans="2:58">
      <c r="B81" s="134" t="s">
        <v>9</v>
      </c>
      <c r="C81" s="134">
        <f t="shared" ref="C81:C128" ca="1" si="1">C28</f>
        <v>0</v>
      </c>
      <c r="I81" s="186" t="str">
        <f ca="1">IF(I$5-$I$5&lt;$A28-1," ",IF(I$5-$I$5+1&gt;'Primary Inputs'!$C$17,0,(SUM(OFFSET($I$22,0,I$5-$I$5-$A28+1)))*$C81))</f>
        <v xml:space="preserve"> </v>
      </c>
      <c r="J81" s="186" t="str">
        <f ca="1">IF(J$5-$I$5&lt;$A28-1," ",IF(J$5-$I$5+1&gt;'Primary Inputs'!$C$17,0,(SUM(OFFSET($I$22,0,J$5-$I$5-$A28+1)))*$C81))</f>
        <v xml:space="preserve"> </v>
      </c>
      <c r="K81" s="186">
        <f ca="1">IF(K$5-$I$5&lt;$A28-1," ",IF(K$5-$I$5+1&gt;'Primary Inputs'!$C$17,0,(SUM(OFFSET($I$22,0,K$5-$I$5-$A28+1)))*$C81))</f>
        <v>0</v>
      </c>
      <c r="L81" s="186">
        <f ca="1">IF(L$5-$I$5&lt;$A28-1," ",IF(L$5-$I$5+1&gt;'Primary Inputs'!$C$17,0,(SUM(OFFSET($I$22,0,L$5-$I$5-$A28+1)))*$C81))</f>
        <v>0</v>
      </c>
      <c r="M81" s="186">
        <f ca="1">IF(M$5-$I$5&lt;$A28-1," ",IF(M$5-$I$5+1&gt;'Primary Inputs'!$C$17,0,(SUM(OFFSET($I$22,0,M$5-$I$5-$A28+1)))*$C81))</f>
        <v>0</v>
      </c>
      <c r="N81" s="186">
        <f ca="1">IF(N$5-$I$5&lt;$A28-1," ",IF(N$5-$I$5+1&gt;'Primary Inputs'!$C$17,0,(SUM(OFFSET($I$22,0,N$5-$I$5-$A28+1)))*$C81))</f>
        <v>0</v>
      </c>
      <c r="O81" s="186">
        <f ca="1">IF(O$5-$I$5&lt;$A28-1," ",IF(O$5-$I$5+1&gt;'Primary Inputs'!$C$17,0,(SUM(OFFSET($I$22,0,O$5-$I$5-$A28+1)))*$C81))</f>
        <v>0</v>
      </c>
      <c r="P81" s="186">
        <f ca="1">IF(P$5-$I$5&lt;$A28-1," ",IF(P$5-$I$5+1&gt;'Primary Inputs'!$C$17,0,(SUM(OFFSET($I$22,0,P$5-$I$5-$A28+1)))*$C81))</f>
        <v>0</v>
      </c>
      <c r="Q81" s="186">
        <f ca="1">IF(Q$5-$I$5&lt;$A28-1," ",IF(Q$5-$I$5+1&gt;'Primary Inputs'!$C$17,0,(SUM(OFFSET($I$22,0,Q$5-$I$5-$A28+1)))*$C81))</f>
        <v>0</v>
      </c>
      <c r="R81" s="186">
        <f ca="1">IF(R$5-$I$5&lt;$A28-1," ",IF(R$5-$I$5+1&gt;'Primary Inputs'!$C$17,0,(SUM(OFFSET($I$22,0,R$5-$I$5-$A28+1)))*$C81))</f>
        <v>0</v>
      </c>
      <c r="S81" s="186">
        <f ca="1">IF(S$5-$I$5&lt;$A28-1," ",IF(S$5-$I$5+1&gt;'Primary Inputs'!$C$17,0,(SUM(OFFSET($I$22,0,S$5-$I$5-$A28+1)))*$C81))</f>
        <v>0</v>
      </c>
      <c r="T81" s="186">
        <f ca="1">IF(T$5-$I$5&lt;$A28-1," ",IF(T$5-$I$5+1&gt;'Primary Inputs'!$C$17,0,(SUM(OFFSET($I$22,0,T$5-$I$5-$A28+1)))*$C81))</f>
        <v>0</v>
      </c>
      <c r="U81" s="186">
        <f ca="1">IF(U$5-$I$5&lt;$A28-1," ",IF(U$5-$I$5+1&gt;'Primary Inputs'!$C$17,0,(SUM(OFFSET($I$22,0,U$5-$I$5-$A28+1)))*$C81))</f>
        <v>0</v>
      </c>
      <c r="V81" s="186">
        <f ca="1">IF(V$5-$I$5&lt;$A28-1," ",IF(V$5-$I$5+1&gt;'Primary Inputs'!$C$17,0,(SUM(OFFSET($I$22,0,V$5-$I$5-$A28+1)))*$C81))</f>
        <v>0</v>
      </c>
      <c r="W81" s="186">
        <f ca="1">IF(W$5-$I$5&lt;$A28-1," ",IF(W$5-$I$5+1&gt;'Primary Inputs'!$C$17,0,(SUM(OFFSET($I$22,0,W$5-$I$5-$A28+1)))*$C81))</f>
        <v>0</v>
      </c>
      <c r="X81" s="186">
        <f ca="1">IF(X$5-$I$5&lt;$A28-1," ",IF(X$5-$I$5+1&gt;'Primary Inputs'!$C$17,0,(SUM(OFFSET($I$22,0,X$5-$I$5-$A28+1)))*$C81))</f>
        <v>0</v>
      </c>
      <c r="Y81" s="186">
        <f ca="1">IF(Y$5-$I$5&lt;$A28-1," ",IF(Y$5-$I$5+1&gt;'Primary Inputs'!$C$17,0,(SUM(OFFSET($I$22,0,Y$5-$I$5-$A28+1)))*$C81))</f>
        <v>0</v>
      </c>
      <c r="Z81" s="186">
        <f ca="1">IF(Z$5-$I$5&lt;$A28-1," ",IF(Z$5-$I$5+1&gt;'Primary Inputs'!$C$17,0,(SUM(OFFSET($I$22,0,Z$5-$I$5-$A28+1)))*$C81))</f>
        <v>0</v>
      </c>
      <c r="AA81" s="186">
        <f ca="1">IF(AA$5-$I$5&lt;$A28-1," ",IF(AA$5-$I$5+1&gt;'Primary Inputs'!$C$17,0,(SUM(OFFSET($I$22,0,AA$5-$I$5-$A28+1)))*$C81))</f>
        <v>0</v>
      </c>
      <c r="AB81" s="186">
        <f ca="1">IF(AB$5-$I$5&lt;$A28-1," ",IF(AB$5-$I$5+1&gt;'Primary Inputs'!$C$17,0,(SUM(OFFSET($I$22,0,AB$5-$I$5-$A28+1)))*$C81))</f>
        <v>0</v>
      </c>
      <c r="AC81" s="186">
        <f ca="1">IF(AC$5-$I$5&lt;$A28-1," ",IF(AC$5-$I$5+1&gt;'Primary Inputs'!$C$17,0,(SUM(OFFSET($I$22,0,AC$5-$I$5-$A28+1)))*$C81))</f>
        <v>0</v>
      </c>
      <c r="AD81" s="186">
        <f ca="1">IF(AD$5-$I$5&lt;$A28-1," ",IF(AD$5-$I$5+1&gt;'Primary Inputs'!$C$17,0,(SUM(OFFSET($I$22,0,AD$5-$I$5-$A28+1)))*$C81))</f>
        <v>0</v>
      </c>
      <c r="AE81" s="186">
        <f ca="1">IF(AE$5-$I$5&lt;$A28-1," ",IF(AE$5-$I$5+1&gt;'Primary Inputs'!$C$17,0,(SUM(OFFSET($I$22,0,AE$5-$I$5-$A28+1)))*$C81))</f>
        <v>0</v>
      </c>
      <c r="AF81" s="186">
        <f ca="1">IF(AF$5-$I$5&lt;$A28-1," ",IF(AF$5-$I$5+1&gt;'Primary Inputs'!$C$17,0,(SUM(OFFSET($I$22,0,AF$5-$I$5-$A28+1)))*$C81))</f>
        <v>0</v>
      </c>
      <c r="AG81" s="186">
        <f ca="1">IF(AG$5-$I$5&lt;$A28-1," ",IF(AG$5-$I$5+1&gt;'Primary Inputs'!$C$17,0,(SUM(OFFSET($I$22,0,AG$5-$I$5-$A28+1)))*$C81))</f>
        <v>0</v>
      </c>
      <c r="AH81" s="186">
        <f ca="1">IF(AH$5-$I$5&lt;$A28-1," ",IF(AH$5-$I$5+1&gt;'Primary Inputs'!$C$17,0,(SUM(OFFSET($I$22,0,AH$5-$I$5-$A28+1)))*$C81))</f>
        <v>0</v>
      </c>
      <c r="AI81" s="186">
        <f ca="1">IF(AI$5-$I$5&lt;$A28-1," ",IF(AI$5-$I$5+1&gt;'Primary Inputs'!$C$17,0,(SUM(OFFSET($I$22,0,AI$5-$I$5-$A28+1)))*$C81))</f>
        <v>0</v>
      </c>
      <c r="AJ81" s="186">
        <f ca="1">IF(AJ$5-$I$5&lt;$A28-1," ",IF(AJ$5-$I$5+1&gt;'Primary Inputs'!$C$17,0,(SUM(OFFSET($I$22,0,AJ$5-$I$5-$A28+1)))*$C81))</f>
        <v>0</v>
      </c>
      <c r="AK81" s="186">
        <f ca="1">IF(AK$5-$I$5&lt;$A28-1," ",IF(AK$5-$I$5+1&gt;'Primary Inputs'!$C$17,0,(SUM(OFFSET($I$22,0,AK$5-$I$5-$A28+1)))*$C81))</f>
        <v>0</v>
      </c>
      <c r="AL81" s="186">
        <f ca="1">IF(AL$5-$I$5&lt;$A28-1," ",IF(AL$5-$I$5+1&gt;'Primary Inputs'!$C$17,0,(SUM(OFFSET($I$22,0,AL$5-$I$5-$A28+1)))*$C81))</f>
        <v>0</v>
      </c>
      <c r="AM81" s="186">
        <f ca="1">IF(AM$5-$I$5&lt;$A28-1," ",IF(AM$5-$I$5+1&gt;'Primary Inputs'!$C$17,0,(SUM(OFFSET($I$22,0,AM$5-$I$5-$A28+1)))*$C81))</f>
        <v>0</v>
      </c>
      <c r="AN81" s="186">
        <f ca="1">IF(AN$5-$I$5&lt;$A28-1," ",IF(AN$5-$I$5+1&gt;'Primary Inputs'!$C$17,0,(SUM(OFFSET($I$22,0,AN$5-$I$5-$A28+1)))*$C81))</f>
        <v>0</v>
      </c>
      <c r="AO81" s="186">
        <f ca="1">IF(AO$5-$I$5&lt;$A28-1," ",IF(AO$5-$I$5+1&gt;'Primary Inputs'!$C$17,0,(SUM(OFFSET($I$22,0,AO$5-$I$5-$A28+1)))*$C81))</f>
        <v>0</v>
      </c>
      <c r="AP81" s="186">
        <f ca="1">IF(AP$5-$I$5&lt;$A28-1," ",IF(AP$5-$I$5+1&gt;'Primary Inputs'!$C$17,0,(SUM(OFFSET($I$22,0,AP$5-$I$5-$A28+1)))*$C81))</f>
        <v>0</v>
      </c>
      <c r="AQ81" s="186">
        <f ca="1">IF(AQ$5-$I$5&lt;$A28-1," ",IF(AQ$5-$I$5+1&gt;'Primary Inputs'!$C$17,0,(SUM(OFFSET($I$22,0,AQ$5-$I$5-$A28+1)))*$C81))</f>
        <v>0</v>
      </c>
      <c r="AR81" s="186">
        <f ca="1">IF(AR$5-$I$5&lt;$A28-1," ",IF(AR$5-$I$5+1&gt;'Primary Inputs'!$C$17,0,(SUM(OFFSET($I$22,0,AR$5-$I$5-$A28+1)))*$C81))</f>
        <v>0</v>
      </c>
      <c r="AS81" s="186">
        <f ca="1">IF(AS$5-$I$5&lt;$A28-1," ",IF(AS$5-$I$5+1&gt;'Primary Inputs'!$C$17,0,(SUM(OFFSET($I$22,0,AS$5-$I$5-$A28+1)))*$C81))</f>
        <v>0</v>
      </c>
      <c r="AT81" s="186">
        <f ca="1">IF(AT$5-$I$5&lt;$A28-1," ",IF(AT$5-$I$5+1&gt;'Primary Inputs'!$C$17,0,(SUM(OFFSET($I$22,0,AT$5-$I$5-$A28+1)))*$C81))</f>
        <v>0</v>
      </c>
      <c r="AU81" s="186">
        <f ca="1">IF(AU$5-$I$5&lt;$A28-1," ",IF(AU$5-$I$5+1&gt;'Primary Inputs'!$C$17,0,(SUM(OFFSET($I$22,0,AU$5-$I$5-$A28+1)))*$C81))</f>
        <v>0</v>
      </c>
      <c r="AV81" s="186">
        <f ca="1">IF(AV$5-$I$5&lt;$A28-1," ",IF(AV$5-$I$5+1&gt;'Primary Inputs'!$C$17,0,(SUM(OFFSET($I$22,0,AV$5-$I$5-$A28+1)))*$C81))</f>
        <v>0</v>
      </c>
      <c r="AW81" s="186">
        <f ca="1">IF(AW$5-$I$5&lt;$A28-1," ",IF(AW$5-$I$5+1&gt;'Primary Inputs'!$C$17,0,(SUM(OFFSET($I$22,0,AW$5-$I$5-$A28+1)))*$C81))</f>
        <v>0</v>
      </c>
      <c r="AX81" s="186">
        <f ca="1">IF(AX$5-$I$5&lt;$A28-1," ",IF(AX$5-$I$5+1&gt;'Primary Inputs'!$C$17,0,(SUM(OFFSET($I$22,0,AX$5-$I$5-$A28+1)))*$C81))</f>
        <v>0</v>
      </c>
      <c r="AY81" s="186">
        <f ca="1">IF(AY$5-$I$5&lt;$A28-1," ",IF(AY$5-$I$5+1&gt;'Primary Inputs'!$C$17,0,(SUM(OFFSET($I$22,0,AY$5-$I$5-$A28+1)))*$C81))</f>
        <v>0</v>
      </c>
      <c r="AZ81" s="186">
        <f ca="1">IF(AZ$5-$I$5&lt;$A28-1," ",IF(AZ$5-$I$5+1&gt;'Primary Inputs'!$C$17,0,(SUM(OFFSET($I$22,0,AZ$5-$I$5-$A28+1)))*$C81))</f>
        <v>0</v>
      </c>
      <c r="BA81" s="186">
        <f ca="1">IF(BA$5-$I$5&lt;$A28-1," ",IF(BA$5-$I$5+1&gt;'Primary Inputs'!$C$17,0,(SUM(OFFSET($I$22,0,BA$5-$I$5-$A28+1)))*$C81))</f>
        <v>0</v>
      </c>
      <c r="BB81" s="186">
        <f ca="1">IF(BB$5-$I$5&lt;$A28-1," ",IF(BB$5-$I$5+1&gt;'Primary Inputs'!$C$17,0,(SUM(OFFSET($I$22,0,BB$5-$I$5-$A28+1)))*$C81))</f>
        <v>0</v>
      </c>
      <c r="BC81" s="186">
        <f ca="1">IF(BC$5-$I$5&lt;$A28-1," ",IF(BC$5-$I$5+1&gt;'Primary Inputs'!$C$17,0,(SUM(OFFSET($I$22,0,BC$5-$I$5-$A28+1)))*$C81))</f>
        <v>0</v>
      </c>
      <c r="BD81" s="186">
        <f ca="1">IF(BD$5-$I$5&lt;$A28-1," ",IF(BD$5-$I$5+1&gt;'Primary Inputs'!$C$17,0,(SUM(OFFSET($I$22,0,BD$5-$I$5-$A28+1)))*$C81))</f>
        <v>0</v>
      </c>
      <c r="BE81" s="186">
        <f ca="1">IF(BE$5-$I$5&lt;$A28-1," ",IF(BE$5-$I$5+1&gt;'Primary Inputs'!$C$17,0,(SUM(OFFSET($I$22,0,BE$5-$I$5-$A28+1)))*$C81))</f>
        <v>0</v>
      </c>
      <c r="BF81" s="186">
        <f ca="1">IF(BF$5-$I$5&lt;$A28-1," ",IF(BF$5-$I$5+1&gt;'Primary Inputs'!$C$17,0,(SUM(OFFSET($I$22,0,BF$5-$I$5-$A28+1)))*$C81))</f>
        <v>0</v>
      </c>
    </row>
    <row r="82" spans="2:58">
      <c r="B82" s="134" t="s">
        <v>10</v>
      </c>
      <c r="C82" s="134">
        <f t="shared" ca="1" si="1"/>
        <v>0</v>
      </c>
      <c r="I82" s="186" t="str">
        <f ca="1">IF(I$5-$I$5&lt;$A29-1," ",IF(I$5-$I$5+1&gt;'Primary Inputs'!$C$17,0,(SUM(OFFSET($I$22,0,I$5-$I$5-$A29+1)))*$C82))</f>
        <v xml:space="preserve"> </v>
      </c>
      <c r="J82" s="186" t="str">
        <f ca="1">IF(J$5-$I$5&lt;$A29-1," ",IF(J$5-$I$5+1&gt;'Primary Inputs'!$C$17,0,(SUM(OFFSET($I$22,0,J$5-$I$5-$A29+1)))*$C82))</f>
        <v xml:space="preserve"> </v>
      </c>
      <c r="K82" s="186" t="str">
        <f ca="1">IF(K$5-$I$5&lt;$A29-1," ",IF(K$5-$I$5+1&gt;'Primary Inputs'!$C$17,0,(SUM(OFFSET($I$22,0,K$5-$I$5-$A29+1)))*$C82))</f>
        <v xml:space="preserve"> </v>
      </c>
      <c r="L82" s="186">
        <f ca="1">IF(L$5-$I$5&lt;$A29-1," ",IF(L$5-$I$5+1&gt;'Primary Inputs'!$C$17,0,(SUM(OFFSET($I$22,0,L$5-$I$5-$A29+1)))*$C82))</f>
        <v>0</v>
      </c>
      <c r="M82" s="186">
        <f ca="1">IF(M$5-$I$5&lt;$A29-1," ",IF(M$5-$I$5+1&gt;'Primary Inputs'!$C$17,0,(SUM(OFFSET($I$22,0,M$5-$I$5-$A29+1)))*$C82))</f>
        <v>0</v>
      </c>
      <c r="N82" s="186">
        <f ca="1">IF(N$5-$I$5&lt;$A29-1," ",IF(N$5-$I$5+1&gt;'Primary Inputs'!$C$17,0,(SUM(OFFSET($I$22,0,N$5-$I$5-$A29+1)))*$C82))</f>
        <v>0</v>
      </c>
      <c r="O82" s="186">
        <f ca="1">IF(O$5-$I$5&lt;$A29-1," ",IF(O$5-$I$5+1&gt;'Primary Inputs'!$C$17,0,(SUM(OFFSET($I$22,0,O$5-$I$5-$A29+1)))*$C82))</f>
        <v>0</v>
      </c>
      <c r="P82" s="186">
        <f ca="1">IF(P$5-$I$5&lt;$A29-1," ",IF(P$5-$I$5+1&gt;'Primary Inputs'!$C$17,0,(SUM(OFFSET($I$22,0,P$5-$I$5-$A29+1)))*$C82))</f>
        <v>0</v>
      </c>
      <c r="Q82" s="186">
        <f ca="1">IF(Q$5-$I$5&lt;$A29-1," ",IF(Q$5-$I$5+1&gt;'Primary Inputs'!$C$17,0,(SUM(OFFSET($I$22,0,Q$5-$I$5-$A29+1)))*$C82))</f>
        <v>0</v>
      </c>
      <c r="R82" s="186">
        <f ca="1">IF(R$5-$I$5&lt;$A29-1," ",IF(R$5-$I$5+1&gt;'Primary Inputs'!$C$17,0,(SUM(OFFSET($I$22,0,R$5-$I$5-$A29+1)))*$C82))</f>
        <v>0</v>
      </c>
      <c r="S82" s="186">
        <f ca="1">IF(S$5-$I$5&lt;$A29-1," ",IF(S$5-$I$5+1&gt;'Primary Inputs'!$C$17,0,(SUM(OFFSET($I$22,0,S$5-$I$5-$A29+1)))*$C82))</f>
        <v>0</v>
      </c>
      <c r="T82" s="186">
        <f ca="1">IF(T$5-$I$5&lt;$A29-1," ",IF(T$5-$I$5+1&gt;'Primary Inputs'!$C$17,0,(SUM(OFFSET($I$22,0,T$5-$I$5-$A29+1)))*$C82))</f>
        <v>0</v>
      </c>
      <c r="U82" s="186">
        <f ca="1">IF(U$5-$I$5&lt;$A29-1," ",IF(U$5-$I$5+1&gt;'Primary Inputs'!$C$17,0,(SUM(OFFSET($I$22,0,U$5-$I$5-$A29+1)))*$C82))</f>
        <v>0</v>
      </c>
      <c r="V82" s="186">
        <f ca="1">IF(V$5-$I$5&lt;$A29-1," ",IF(V$5-$I$5+1&gt;'Primary Inputs'!$C$17,0,(SUM(OFFSET($I$22,0,V$5-$I$5-$A29+1)))*$C82))</f>
        <v>0</v>
      </c>
      <c r="W82" s="186">
        <f ca="1">IF(W$5-$I$5&lt;$A29-1," ",IF(W$5-$I$5+1&gt;'Primary Inputs'!$C$17,0,(SUM(OFFSET($I$22,0,W$5-$I$5-$A29+1)))*$C82))</f>
        <v>0</v>
      </c>
      <c r="X82" s="186">
        <f ca="1">IF(X$5-$I$5&lt;$A29-1," ",IF(X$5-$I$5+1&gt;'Primary Inputs'!$C$17,0,(SUM(OFFSET($I$22,0,X$5-$I$5-$A29+1)))*$C82))</f>
        <v>0</v>
      </c>
      <c r="Y82" s="186">
        <f ca="1">IF(Y$5-$I$5&lt;$A29-1," ",IF(Y$5-$I$5+1&gt;'Primary Inputs'!$C$17,0,(SUM(OFFSET($I$22,0,Y$5-$I$5-$A29+1)))*$C82))</f>
        <v>0</v>
      </c>
      <c r="Z82" s="186">
        <f ca="1">IF(Z$5-$I$5&lt;$A29-1," ",IF(Z$5-$I$5+1&gt;'Primary Inputs'!$C$17,0,(SUM(OFFSET($I$22,0,Z$5-$I$5-$A29+1)))*$C82))</f>
        <v>0</v>
      </c>
      <c r="AA82" s="186">
        <f ca="1">IF(AA$5-$I$5&lt;$A29-1," ",IF(AA$5-$I$5+1&gt;'Primary Inputs'!$C$17,0,(SUM(OFFSET($I$22,0,AA$5-$I$5-$A29+1)))*$C82))</f>
        <v>0</v>
      </c>
      <c r="AB82" s="186">
        <f ca="1">IF(AB$5-$I$5&lt;$A29-1," ",IF(AB$5-$I$5+1&gt;'Primary Inputs'!$C$17,0,(SUM(OFFSET($I$22,0,AB$5-$I$5-$A29+1)))*$C82))</f>
        <v>0</v>
      </c>
      <c r="AC82" s="186">
        <f ca="1">IF(AC$5-$I$5&lt;$A29-1," ",IF(AC$5-$I$5+1&gt;'Primary Inputs'!$C$17,0,(SUM(OFFSET($I$22,0,AC$5-$I$5-$A29+1)))*$C82))</f>
        <v>0</v>
      </c>
      <c r="AD82" s="186">
        <f ca="1">IF(AD$5-$I$5&lt;$A29-1," ",IF(AD$5-$I$5+1&gt;'Primary Inputs'!$C$17,0,(SUM(OFFSET($I$22,0,AD$5-$I$5-$A29+1)))*$C82))</f>
        <v>0</v>
      </c>
      <c r="AE82" s="186">
        <f ca="1">IF(AE$5-$I$5&lt;$A29-1," ",IF(AE$5-$I$5+1&gt;'Primary Inputs'!$C$17,0,(SUM(OFFSET($I$22,0,AE$5-$I$5-$A29+1)))*$C82))</f>
        <v>0</v>
      </c>
      <c r="AF82" s="186">
        <f ca="1">IF(AF$5-$I$5&lt;$A29-1," ",IF(AF$5-$I$5+1&gt;'Primary Inputs'!$C$17,0,(SUM(OFFSET($I$22,0,AF$5-$I$5-$A29+1)))*$C82))</f>
        <v>0</v>
      </c>
      <c r="AG82" s="186">
        <f ca="1">IF(AG$5-$I$5&lt;$A29-1," ",IF(AG$5-$I$5+1&gt;'Primary Inputs'!$C$17,0,(SUM(OFFSET($I$22,0,AG$5-$I$5-$A29+1)))*$C82))</f>
        <v>0</v>
      </c>
      <c r="AH82" s="186">
        <f ca="1">IF(AH$5-$I$5&lt;$A29-1," ",IF(AH$5-$I$5+1&gt;'Primary Inputs'!$C$17,0,(SUM(OFFSET($I$22,0,AH$5-$I$5-$A29+1)))*$C82))</f>
        <v>0</v>
      </c>
      <c r="AI82" s="186">
        <f ca="1">IF(AI$5-$I$5&lt;$A29-1," ",IF(AI$5-$I$5+1&gt;'Primary Inputs'!$C$17,0,(SUM(OFFSET($I$22,0,AI$5-$I$5-$A29+1)))*$C82))</f>
        <v>0</v>
      </c>
      <c r="AJ82" s="186">
        <f ca="1">IF(AJ$5-$I$5&lt;$A29-1," ",IF(AJ$5-$I$5+1&gt;'Primary Inputs'!$C$17,0,(SUM(OFFSET($I$22,0,AJ$5-$I$5-$A29+1)))*$C82))</f>
        <v>0</v>
      </c>
      <c r="AK82" s="186">
        <f ca="1">IF(AK$5-$I$5&lt;$A29-1," ",IF(AK$5-$I$5+1&gt;'Primary Inputs'!$C$17,0,(SUM(OFFSET($I$22,0,AK$5-$I$5-$A29+1)))*$C82))</f>
        <v>0</v>
      </c>
      <c r="AL82" s="186">
        <f ca="1">IF(AL$5-$I$5&lt;$A29-1," ",IF(AL$5-$I$5+1&gt;'Primary Inputs'!$C$17,0,(SUM(OFFSET($I$22,0,AL$5-$I$5-$A29+1)))*$C82))</f>
        <v>0</v>
      </c>
      <c r="AM82" s="186">
        <f ca="1">IF(AM$5-$I$5&lt;$A29-1," ",IF(AM$5-$I$5+1&gt;'Primary Inputs'!$C$17,0,(SUM(OFFSET($I$22,0,AM$5-$I$5-$A29+1)))*$C82))</f>
        <v>0</v>
      </c>
      <c r="AN82" s="186">
        <f ca="1">IF(AN$5-$I$5&lt;$A29-1," ",IF(AN$5-$I$5+1&gt;'Primary Inputs'!$C$17,0,(SUM(OFFSET($I$22,0,AN$5-$I$5-$A29+1)))*$C82))</f>
        <v>0</v>
      </c>
      <c r="AO82" s="186">
        <f ca="1">IF(AO$5-$I$5&lt;$A29-1," ",IF(AO$5-$I$5+1&gt;'Primary Inputs'!$C$17,0,(SUM(OFFSET($I$22,0,AO$5-$I$5-$A29+1)))*$C82))</f>
        <v>0</v>
      </c>
      <c r="AP82" s="186">
        <f ca="1">IF(AP$5-$I$5&lt;$A29-1," ",IF(AP$5-$I$5+1&gt;'Primary Inputs'!$C$17,0,(SUM(OFFSET($I$22,0,AP$5-$I$5-$A29+1)))*$C82))</f>
        <v>0</v>
      </c>
      <c r="AQ82" s="186">
        <f ca="1">IF(AQ$5-$I$5&lt;$A29-1," ",IF(AQ$5-$I$5+1&gt;'Primary Inputs'!$C$17,0,(SUM(OFFSET($I$22,0,AQ$5-$I$5-$A29+1)))*$C82))</f>
        <v>0</v>
      </c>
      <c r="AR82" s="186">
        <f ca="1">IF(AR$5-$I$5&lt;$A29-1," ",IF(AR$5-$I$5+1&gt;'Primary Inputs'!$C$17,0,(SUM(OFFSET($I$22,0,AR$5-$I$5-$A29+1)))*$C82))</f>
        <v>0</v>
      </c>
      <c r="AS82" s="186">
        <f ca="1">IF(AS$5-$I$5&lt;$A29-1," ",IF(AS$5-$I$5+1&gt;'Primary Inputs'!$C$17,0,(SUM(OFFSET($I$22,0,AS$5-$I$5-$A29+1)))*$C82))</f>
        <v>0</v>
      </c>
      <c r="AT82" s="186">
        <f ca="1">IF(AT$5-$I$5&lt;$A29-1," ",IF(AT$5-$I$5+1&gt;'Primary Inputs'!$C$17,0,(SUM(OFFSET($I$22,0,AT$5-$I$5-$A29+1)))*$C82))</f>
        <v>0</v>
      </c>
      <c r="AU82" s="186">
        <f ca="1">IF(AU$5-$I$5&lt;$A29-1," ",IF(AU$5-$I$5+1&gt;'Primary Inputs'!$C$17,0,(SUM(OFFSET($I$22,0,AU$5-$I$5-$A29+1)))*$C82))</f>
        <v>0</v>
      </c>
      <c r="AV82" s="186">
        <f ca="1">IF(AV$5-$I$5&lt;$A29-1," ",IF(AV$5-$I$5+1&gt;'Primary Inputs'!$C$17,0,(SUM(OFFSET($I$22,0,AV$5-$I$5-$A29+1)))*$C82))</f>
        <v>0</v>
      </c>
      <c r="AW82" s="186">
        <f ca="1">IF(AW$5-$I$5&lt;$A29-1," ",IF(AW$5-$I$5+1&gt;'Primary Inputs'!$C$17,0,(SUM(OFFSET($I$22,0,AW$5-$I$5-$A29+1)))*$C82))</f>
        <v>0</v>
      </c>
      <c r="AX82" s="186">
        <f ca="1">IF(AX$5-$I$5&lt;$A29-1," ",IF(AX$5-$I$5+1&gt;'Primary Inputs'!$C$17,0,(SUM(OFFSET($I$22,0,AX$5-$I$5-$A29+1)))*$C82))</f>
        <v>0</v>
      </c>
      <c r="AY82" s="186">
        <f ca="1">IF(AY$5-$I$5&lt;$A29-1," ",IF(AY$5-$I$5+1&gt;'Primary Inputs'!$C$17,0,(SUM(OFFSET($I$22,0,AY$5-$I$5-$A29+1)))*$C82))</f>
        <v>0</v>
      </c>
      <c r="AZ82" s="186">
        <f ca="1">IF(AZ$5-$I$5&lt;$A29-1," ",IF(AZ$5-$I$5+1&gt;'Primary Inputs'!$C$17,0,(SUM(OFFSET($I$22,0,AZ$5-$I$5-$A29+1)))*$C82))</f>
        <v>0</v>
      </c>
      <c r="BA82" s="186">
        <f ca="1">IF(BA$5-$I$5&lt;$A29-1," ",IF(BA$5-$I$5+1&gt;'Primary Inputs'!$C$17,0,(SUM(OFFSET($I$22,0,BA$5-$I$5-$A29+1)))*$C82))</f>
        <v>0</v>
      </c>
      <c r="BB82" s="186">
        <f ca="1">IF(BB$5-$I$5&lt;$A29-1," ",IF(BB$5-$I$5+1&gt;'Primary Inputs'!$C$17,0,(SUM(OFFSET($I$22,0,BB$5-$I$5-$A29+1)))*$C82))</f>
        <v>0</v>
      </c>
      <c r="BC82" s="186">
        <f ca="1">IF(BC$5-$I$5&lt;$A29-1," ",IF(BC$5-$I$5+1&gt;'Primary Inputs'!$C$17,0,(SUM(OFFSET($I$22,0,BC$5-$I$5-$A29+1)))*$C82))</f>
        <v>0</v>
      </c>
      <c r="BD82" s="186">
        <f ca="1">IF(BD$5-$I$5&lt;$A29-1," ",IF(BD$5-$I$5+1&gt;'Primary Inputs'!$C$17,0,(SUM(OFFSET($I$22,0,BD$5-$I$5-$A29+1)))*$C82))</f>
        <v>0</v>
      </c>
      <c r="BE82" s="186">
        <f ca="1">IF(BE$5-$I$5&lt;$A29-1," ",IF(BE$5-$I$5+1&gt;'Primary Inputs'!$C$17,0,(SUM(OFFSET($I$22,0,BE$5-$I$5-$A29+1)))*$C82))</f>
        <v>0</v>
      </c>
      <c r="BF82" s="186">
        <f ca="1">IF(BF$5-$I$5&lt;$A29-1," ",IF(BF$5-$I$5+1&gt;'Primary Inputs'!$C$17,0,(SUM(OFFSET($I$22,0,BF$5-$I$5-$A29+1)))*$C82))</f>
        <v>0</v>
      </c>
    </row>
    <row r="83" spans="2:58">
      <c r="B83" s="134" t="s">
        <v>11</v>
      </c>
      <c r="C83" s="134">
        <f t="shared" ca="1" si="1"/>
        <v>0</v>
      </c>
      <c r="I83" s="186" t="str">
        <f ca="1">IF(I$5-$I$5&lt;$A30-1," ",IF(I$5-$I$5+1&gt;'Primary Inputs'!$C$17,0,(SUM(OFFSET($I$22,0,I$5-$I$5-$A30+1)))*$C83))</f>
        <v xml:space="preserve"> </v>
      </c>
      <c r="J83" s="186" t="str">
        <f ca="1">IF(J$5-$I$5&lt;$A30-1," ",IF(J$5-$I$5+1&gt;'Primary Inputs'!$C$17,0,(SUM(OFFSET($I$22,0,J$5-$I$5-$A30+1)))*$C83))</f>
        <v xml:space="preserve"> </v>
      </c>
      <c r="K83" s="186" t="str">
        <f ca="1">IF(K$5-$I$5&lt;$A30-1," ",IF(K$5-$I$5+1&gt;'Primary Inputs'!$C$17,0,(SUM(OFFSET($I$22,0,K$5-$I$5-$A30+1)))*$C83))</f>
        <v xml:space="preserve"> </v>
      </c>
      <c r="L83" s="186" t="str">
        <f ca="1">IF(L$5-$I$5&lt;$A30-1," ",IF(L$5-$I$5+1&gt;'Primary Inputs'!$C$17,0,(SUM(OFFSET($I$22,0,L$5-$I$5-$A30+1)))*$C83))</f>
        <v xml:space="preserve"> </v>
      </c>
      <c r="M83" s="186">
        <f ca="1">IF(M$5-$I$5&lt;$A30-1," ",IF(M$5-$I$5+1&gt;'Primary Inputs'!$C$17,0,(SUM(OFFSET($I$22,0,M$5-$I$5-$A30+1)))*$C83))</f>
        <v>0</v>
      </c>
      <c r="N83" s="186">
        <f ca="1">IF(N$5-$I$5&lt;$A30-1," ",IF(N$5-$I$5+1&gt;'Primary Inputs'!$C$17,0,(SUM(OFFSET($I$22,0,N$5-$I$5-$A30+1)))*$C83))</f>
        <v>0</v>
      </c>
      <c r="O83" s="186">
        <f ca="1">IF(O$5-$I$5&lt;$A30-1," ",IF(O$5-$I$5+1&gt;'Primary Inputs'!$C$17,0,(SUM(OFFSET($I$22,0,O$5-$I$5-$A30+1)))*$C83))</f>
        <v>0</v>
      </c>
      <c r="P83" s="186">
        <f ca="1">IF(P$5-$I$5&lt;$A30-1," ",IF(P$5-$I$5+1&gt;'Primary Inputs'!$C$17,0,(SUM(OFFSET($I$22,0,P$5-$I$5-$A30+1)))*$C83))</f>
        <v>0</v>
      </c>
      <c r="Q83" s="186">
        <f ca="1">IF(Q$5-$I$5&lt;$A30-1," ",IF(Q$5-$I$5+1&gt;'Primary Inputs'!$C$17,0,(SUM(OFFSET($I$22,0,Q$5-$I$5-$A30+1)))*$C83))</f>
        <v>0</v>
      </c>
      <c r="R83" s="186">
        <f ca="1">IF(R$5-$I$5&lt;$A30-1," ",IF(R$5-$I$5+1&gt;'Primary Inputs'!$C$17,0,(SUM(OFFSET($I$22,0,R$5-$I$5-$A30+1)))*$C83))</f>
        <v>0</v>
      </c>
      <c r="S83" s="186">
        <f ca="1">IF(S$5-$I$5&lt;$A30-1," ",IF(S$5-$I$5+1&gt;'Primary Inputs'!$C$17,0,(SUM(OFFSET($I$22,0,S$5-$I$5-$A30+1)))*$C83))</f>
        <v>0</v>
      </c>
      <c r="T83" s="186">
        <f ca="1">IF(T$5-$I$5&lt;$A30-1," ",IF(T$5-$I$5+1&gt;'Primary Inputs'!$C$17,0,(SUM(OFFSET($I$22,0,T$5-$I$5-$A30+1)))*$C83))</f>
        <v>0</v>
      </c>
      <c r="U83" s="186">
        <f ca="1">IF(U$5-$I$5&lt;$A30-1," ",IF(U$5-$I$5+1&gt;'Primary Inputs'!$C$17,0,(SUM(OFFSET($I$22,0,U$5-$I$5-$A30+1)))*$C83))</f>
        <v>0</v>
      </c>
      <c r="V83" s="186">
        <f ca="1">IF(V$5-$I$5&lt;$A30-1," ",IF(V$5-$I$5+1&gt;'Primary Inputs'!$C$17,0,(SUM(OFFSET($I$22,0,V$5-$I$5-$A30+1)))*$C83))</f>
        <v>0</v>
      </c>
      <c r="W83" s="186">
        <f ca="1">IF(W$5-$I$5&lt;$A30-1," ",IF(W$5-$I$5+1&gt;'Primary Inputs'!$C$17,0,(SUM(OFFSET($I$22,0,W$5-$I$5-$A30+1)))*$C83))</f>
        <v>0</v>
      </c>
      <c r="X83" s="186">
        <f ca="1">IF(X$5-$I$5&lt;$A30-1," ",IF(X$5-$I$5+1&gt;'Primary Inputs'!$C$17,0,(SUM(OFFSET($I$22,0,X$5-$I$5-$A30+1)))*$C83))</f>
        <v>0</v>
      </c>
      <c r="Y83" s="186">
        <f ca="1">IF(Y$5-$I$5&lt;$A30-1," ",IF(Y$5-$I$5+1&gt;'Primary Inputs'!$C$17,0,(SUM(OFFSET($I$22,0,Y$5-$I$5-$A30+1)))*$C83))</f>
        <v>0</v>
      </c>
      <c r="Z83" s="186">
        <f ca="1">IF(Z$5-$I$5&lt;$A30-1," ",IF(Z$5-$I$5+1&gt;'Primary Inputs'!$C$17,0,(SUM(OFFSET($I$22,0,Z$5-$I$5-$A30+1)))*$C83))</f>
        <v>0</v>
      </c>
      <c r="AA83" s="186">
        <f ca="1">IF(AA$5-$I$5&lt;$A30-1," ",IF(AA$5-$I$5+1&gt;'Primary Inputs'!$C$17,0,(SUM(OFFSET($I$22,0,AA$5-$I$5-$A30+1)))*$C83))</f>
        <v>0</v>
      </c>
      <c r="AB83" s="186">
        <f ca="1">IF(AB$5-$I$5&lt;$A30-1," ",IF(AB$5-$I$5+1&gt;'Primary Inputs'!$C$17,0,(SUM(OFFSET($I$22,0,AB$5-$I$5-$A30+1)))*$C83))</f>
        <v>0</v>
      </c>
      <c r="AC83" s="186">
        <f ca="1">IF(AC$5-$I$5&lt;$A30-1," ",IF(AC$5-$I$5+1&gt;'Primary Inputs'!$C$17,0,(SUM(OFFSET($I$22,0,AC$5-$I$5-$A30+1)))*$C83))</f>
        <v>0</v>
      </c>
      <c r="AD83" s="186">
        <f ca="1">IF(AD$5-$I$5&lt;$A30-1," ",IF(AD$5-$I$5+1&gt;'Primary Inputs'!$C$17,0,(SUM(OFFSET($I$22,0,AD$5-$I$5-$A30+1)))*$C83))</f>
        <v>0</v>
      </c>
      <c r="AE83" s="186">
        <f ca="1">IF(AE$5-$I$5&lt;$A30-1," ",IF(AE$5-$I$5+1&gt;'Primary Inputs'!$C$17,0,(SUM(OFFSET($I$22,0,AE$5-$I$5-$A30+1)))*$C83))</f>
        <v>0</v>
      </c>
      <c r="AF83" s="186">
        <f ca="1">IF(AF$5-$I$5&lt;$A30-1," ",IF(AF$5-$I$5+1&gt;'Primary Inputs'!$C$17,0,(SUM(OFFSET($I$22,0,AF$5-$I$5-$A30+1)))*$C83))</f>
        <v>0</v>
      </c>
      <c r="AG83" s="186">
        <f ca="1">IF(AG$5-$I$5&lt;$A30-1," ",IF(AG$5-$I$5+1&gt;'Primary Inputs'!$C$17,0,(SUM(OFFSET($I$22,0,AG$5-$I$5-$A30+1)))*$C83))</f>
        <v>0</v>
      </c>
      <c r="AH83" s="186">
        <f ca="1">IF(AH$5-$I$5&lt;$A30-1," ",IF(AH$5-$I$5+1&gt;'Primary Inputs'!$C$17,0,(SUM(OFFSET($I$22,0,AH$5-$I$5-$A30+1)))*$C83))</f>
        <v>0</v>
      </c>
      <c r="AI83" s="186">
        <f ca="1">IF(AI$5-$I$5&lt;$A30-1," ",IF(AI$5-$I$5+1&gt;'Primary Inputs'!$C$17,0,(SUM(OFFSET($I$22,0,AI$5-$I$5-$A30+1)))*$C83))</f>
        <v>0</v>
      </c>
      <c r="AJ83" s="186">
        <f ca="1">IF(AJ$5-$I$5&lt;$A30-1," ",IF(AJ$5-$I$5+1&gt;'Primary Inputs'!$C$17,0,(SUM(OFFSET($I$22,0,AJ$5-$I$5-$A30+1)))*$C83))</f>
        <v>0</v>
      </c>
      <c r="AK83" s="186">
        <f ca="1">IF(AK$5-$I$5&lt;$A30-1," ",IF(AK$5-$I$5+1&gt;'Primary Inputs'!$C$17,0,(SUM(OFFSET($I$22,0,AK$5-$I$5-$A30+1)))*$C83))</f>
        <v>0</v>
      </c>
      <c r="AL83" s="186">
        <f ca="1">IF(AL$5-$I$5&lt;$A30-1," ",IF(AL$5-$I$5+1&gt;'Primary Inputs'!$C$17,0,(SUM(OFFSET($I$22,0,AL$5-$I$5-$A30+1)))*$C83))</f>
        <v>0</v>
      </c>
      <c r="AM83" s="186">
        <f ca="1">IF(AM$5-$I$5&lt;$A30-1," ",IF(AM$5-$I$5+1&gt;'Primary Inputs'!$C$17,0,(SUM(OFFSET($I$22,0,AM$5-$I$5-$A30+1)))*$C83))</f>
        <v>0</v>
      </c>
      <c r="AN83" s="186">
        <f ca="1">IF(AN$5-$I$5&lt;$A30-1," ",IF(AN$5-$I$5+1&gt;'Primary Inputs'!$C$17,0,(SUM(OFFSET($I$22,0,AN$5-$I$5-$A30+1)))*$C83))</f>
        <v>0</v>
      </c>
      <c r="AO83" s="186">
        <f ca="1">IF(AO$5-$I$5&lt;$A30-1," ",IF(AO$5-$I$5+1&gt;'Primary Inputs'!$C$17,0,(SUM(OFFSET($I$22,0,AO$5-$I$5-$A30+1)))*$C83))</f>
        <v>0</v>
      </c>
      <c r="AP83" s="186">
        <f ca="1">IF(AP$5-$I$5&lt;$A30-1," ",IF(AP$5-$I$5+1&gt;'Primary Inputs'!$C$17,0,(SUM(OFFSET($I$22,0,AP$5-$I$5-$A30+1)))*$C83))</f>
        <v>0</v>
      </c>
      <c r="AQ83" s="186">
        <f ca="1">IF(AQ$5-$I$5&lt;$A30-1," ",IF(AQ$5-$I$5+1&gt;'Primary Inputs'!$C$17,0,(SUM(OFFSET($I$22,0,AQ$5-$I$5-$A30+1)))*$C83))</f>
        <v>0</v>
      </c>
      <c r="AR83" s="186">
        <f ca="1">IF(AR$5-$I$5&lt;$A30-1," ",IF(AR$5-$I$5+1&gt;'Primary Inputs'!$C$17,0,(SUM(OFFSET($I$22,0,AR$5-$I$5-$A30+1)))*$C83))</f>
        <v>0</v>
      </c>
      <c r="AS83" s="186">
        <f ca="1">IF(AS$5-$I$5&lt;$A30-1," ",IF(AS$5-$I$5+1&gt;'Primary Inputs'!$C$17,0,(SUM(OFFSET($I$22,0,AS$5-$I$5-$A30+1)))*$C83))</f>
        <v>0</v>
      </c>
      <c r="AT83" s="186">
        <f ca="1">IF(AT$5-$I$5&lt;$A30-1," ",IF(AT$5-$I$5+1&gt;'Primary Inputs'!$C$17,0,(SUM(OFFSET($I$22,0,AT$5-$I$5-$A30+1)))*$C83))</f>
        <v>0</v>
      </c>
      <c r="AU83" s="186">
        <f ca="1">IF(AU$5-$I$5&lt;$A30-1," ",IF(AU$5-$I$5+1&gt;'Primary Inputs'!$C$17,0,(SUM(OFFSET($I$22,0,AU$5-$I$5-$A30+1)))*$C83))</f>
        <v>0</v>
      </c>
      <c r="AV83" s="186">
        <f ca="1">IF(AV$5-$I$5&lt;$A30-1," ",IF(AV$5-$I$5+1&gt;'Primary Inputs'!$C$17,0,(SUM(OFFSET($I$22,0,AV$5-$I$5-$A30+1)))*$C83))</f>
        <v>0</v>
      </c>
      <c r="AW83" s="186">
        <f ca="1">IF(AW$5-$I$5&lt;$A30-1," ",IF(AW$5-$I$5+1&gt;'Primary Inputs'!$C$17,0,(SUM(OFFSET($I$22,0,AW$5-$I$5-$A30+1)))*$C83))</f>
        <v>0</v>
      </c>
      <c r="AX83" s="186">
        <f ca="1">IF(AX$5-$I$5&lt;$A30-1," ",IF(AX$5-$I$5+1&gt;'Primary Inputs'!$C$17,0,(SUM(OFFSET($I$22,0,AX$5-$I$5-$A30+1)))*$C83))</f>
        <v>0</v>
      </c>
      <c r="AY83" s="186">
        <f ca="1">IF(AY$5-$I$5&lt;$A30-1," ",IF(AY$5-$I$5+1&gt;'Primary Inputs'!$C$17,0,(SUM(OFFSET($I$22,0,AY$5-$I$5-$A30+1)))*$C83))</f>
        <v>0</v>
      </c>
      <c r="AZ83" s="186">
        <f ca="1">IF(AZ$5-$I$5&lt;$A30-1," ",IF(AZ$5-$I$5+1&gt;'Primary Inputs'!$C$17,0,(SUM(OFFSET($I$22,0,AZ$5-$I$5-$A30+1)))*$C83))</f>
        <v>0</v>
      </c>
      <c r="BA83" s="186">
        <f ca="1">IF(BA$5-$I$5&lt;$A30-1," ",IF(BA$5-$I$5+1&gt;'Primary Inputs'!$C$17,0,(SUM(OFFSET($I$22,0,BA$5-$I$5-$A30+1)))*$C83))</f>
        <v>0</v>
      </c>
      <c r="BB83" s="186">
        <f ca="1">IF(BB$5-$I$5&lt;$A30-1," ",IF(BB$5-$I$5+1&gt;'Primary Inputs'!$C$17,0,(SUM(OFFSET($I$22,0,BB$5-$I$5-$A30+1)))*$C83))</f>
        <v>0</v>
      </c>
      <c r="BC83" s="186">
        <f ca="1">IF(BC$5-$I$5&lt;$A30-1," ",IF(BC$5-$I$5+1&gt;'Primary Inputs'!$C$17,0,(SUM(OFFSET($I$22,0,BC$5-$I$5-$A30+1)))*$C83))</f>
        <v>0</v>
      </c>
      <c r="BD83" s="186">
        <f ca="1">IF(BD$5-$I$5&lt;$A30-1," ",IF(BD$5-$I$5+1&gt;'Primary Inputs'!$C$17,0,(SUM(OFFSET($I$22,0,BD$5-$I$5-$A30+1)))*$C83))</f>
        <v>0</v>
      </c>
      <c r="BE83" s="186">
        <f ca="1">IF(BE$5-$I$5&lt;$A30-1," ",IF(BE$5-$I$5+1&gt;'Primary Inputs'!$C$17,0,(SUM(OFFSET($I$22,0,BE$5-$I$5-$A30+1)))*$C83))</f>
        <v>0</v>
      </c>
      <c r="BF83" s="186">
        <f ca="1">IF(BF$5-$I$5&lt;$A30-1," ",IF(BF$5-$I$5+1&gt;'Primary Inputs'!$C$17,0,(SUM(OFFSET($I$22,0,BF$5-$I$5-$A30+1)))*$C83))</f>
        <v>0</v>
      </c>
    </row>
    <row r="84" spans="2:58">
      <c r="B84" s="134" t="s">
        <v>178</v>
      </c>
      <c r="C84" s="134">
        <f t="shared" ca="1" si="1"/>
        <v>0</v>
      </c>
      <c r="I84" s="186" t="str">
        <f ca="1">IF(I$5-$I$5&lt;$A31-1," ",IF(I$5-$I$5+1&gt;'Primary Inputs'!$C$17,0,(SUM(OFFSET($I$22,0,I$5-$I$5-$A31+1)))*$C84))</f>
        <v xml:space="preserve"> </v>
      </c>
      <c r="J84" s="186" t="str">
        <f ca="1">IF(J$5-$I$5&lt;$A31-1," ",IF(J$5-$I$5+1&gt;'Primary Inputs'!$C$17,0,(SUM(OFFSET($I$22,0,J$5-$I$5-$A31+1)))*$C84))</f>
        <v xml:space="preserve"> </v>
      </c>
      <c r="K84" s="186" t="str">
        <f ca="1">IF(K$5-$I$5&lt;$A31-1," ",IF(K$5-$I$5+1&gt;'Primary Inputs'!$C$17,0,(SUM(OFFSET($I$22,0,K$5-$I$5-$A31+1)))*$C84))</f>
        <v xml:space="preserve"> </v>
      </c>
      <c r="L84" s="186" t="str">
        <f ca="1">IF(L$5-$I$5&lt;$A31-1," ",IF(L$5-$I$5+1&gt;'Primary Inputs'!$C$17,0,(SUM(OFFSET($I$22,0,L$5-$I$5-$A31+1)))*$C84))</f>
        <v xml:space="preserve"> </v>
      </c>
      <c r="M84" s="186" t="str">
        <f ca="1">IF(M$5-$I$5&lt;$A31-1," ",IF(M$5-$I$5+1&gt;'Primary Inputs'!$C$17,0,(SUM(OFFSET($I$22,0,M$5-$I$5-$A31+1)))*$C84))</f>
        <v xml:space="preserve"> </v>
      </c>
      <c r="N84" s="186">
        <f ca="1">IF(N$5-$I$5&lt;$A31-1," ",IF(N$5-$I$5+1&gt;'Primary Inputs'!$C$17,0,(SUM(OFFSET($I$22,0,N$5-$I$5-$A31+1)))*$C84))</f>
        <v>0</v>
      </c>
      <c r="O84" s="186">
        <f ca="1">IF(O$5-$I$5&lt;$A31-1," ",IF(O$5-$I$5+1&gt;'Primary Inputs'!$C$17,0,(SUM(OFFSET($I$22,0,O$5-$I$5-$A31+1)))*$C84))</f>
        <v>0</v>
      </c>
      <c r="P84" s="186">
        <f ca="1">IF(P$5-$I$5&lt;$A31-1," ",IF(P$5-$I$5+1&gt;'Primary Inputs'!$C$17,0,(SUM(OFFSET($I$22,0,P$5-$I$5-$A31+1)))*$C84))</f>
        <v>0</v>
      </c>
      <c r="Q84" s="186">
        <f ca="1">IF(Q$5-$I$5&lt;$A31-1," ",IF(Q$5-$I$5+1&gt;'Primary Inputs'!$C$17,0,(SUM(OFFSET($I$22,0,Q$5-$I$5-$A31+1)))*$C84))</f>
        <v>0</v>
      </c>
      <c r="R84" s="186">
        <f ca="1">IF(R$5-$I$5&lt;$A31-1," ",IF(R$5-$I$5+1&gt;'Primary Inputs'!$C$17,0,(SUM(OFFSET($I$22,0,R$5-$I$5-$A31+1)))*$C84))</f>
        <v>0</v>
      </c>
      <c r="S84" s="186">
        <f ca="1">IF(S$5-$I$5&lt;$A31-1," ",IF(S$5-$I$5+1&gt;'Primary Inputs'!$C$17,0,(SUM(OFFSET($I$22,0,S$5-$I$5-$A31+1)))*$C84))</f>
        <v>0</v>
      </c>
      <c r="T84" s="186">
        <f ca="1">IF(T$5-$I$5&lt;$A31-1," ",IF(T$5-$I$5+1&gt;'Primary Inputs'!$C$17,0,(SUM(OFFSET($I$22,0,T$5-$I$5-$A31+1)))*$C84))</f>
        <v>0</v>
      </c>
      <c r="U84" s="186">
        <f ca="1">IF(U$5-$I$5&lt;$A31-1," ",IF(U$5-$I$5+1&gt;'Primary Inputs'!$C$17,0,(SUM(OFFSET($I$22,0,U$5-$I$5-$A31+1)))*$C84))</f>
        <v>0</v>
      </c>
      <c r="V84" s="186">
        <f ca="1">IF(V$5-$I$5&lt;$A31-1," ",IF(V$5-$I$5+1&gt;'Primary Inputs'!$C$17,0,(SUM(OFFSET($I$22,0,V$5-$I$5-$A31+1)))*$C84))</f>
        <v>0</v>
      </c>
      <c r="W84" s="186">
        <f ca="1">IF(W$5-$I$5&lt;$A31-1," ",IF(W$5-$I$5+1&gt;'Primary Inputs'!$C$17,0,(SUM(OFFSET($I$22,0,W$5-$I$5-$A31+1)))*$C84))</f>
        <v>0</v>
      </c>
      <c r="X84" s="186">
        <f ca="1">IF(X$5-$I$5&lt;$A31-1," ",IF(X$5-$I$5+1&gt;'Primary Inputs'!$C$17,0,(SUM(OFFSET($I$22,0,X$5-$I$5-$A31+1)))*$C84))</f>
        <v>0</v>
      </c>
      <c r="Y84" s="186">
        <f ca="1">IF(Y$5-$I$5&lt;$A31-1," ",IF(Y$5-$I$5+1&gt;'Primary Inputs'!$C$17,0,(SUM(OFFSET($I$22,0,Y$5-$I$5-$A31+1)))*$C84))</f>
        <v>0</v>
      </c>
      <c r="Z84" s="186">
        <f ca="1">IF(Z$5-$I$5&lt;$A31-1," ",IF(Z$5-$I$5+1&gt;'Primary Inputs'!$C$17,0,(SUM(OFFSET($I$22,0,Z$5-$I$5-$A31+1)))*$C84))</f>
        <v>0</v>
      </c>
      <c r="AA84" s="186">
        <f ca="1">IF(AA$5-$I$5&lt;$A31-1," ",IF(AA$5-$I$5+1&gt;'Primary Inputs'!$C$17,0,(SUM(OFFSET($I$22,0,AA$5-$I$5-$A31+1)))*$C84))</f>
        <v>0</v>
      </c>
      <c r="AB84" s="186">
        <f ca="1">IF(AB$5-$I$5&lt;$A31-1," ",IF(AB$5-$I$5+1&gt;'Primary Inputs'!$C$17,0,(SUM(OFFSET($I$22,0,AB$5-$I$5-$A31+1)))*$C84))</f>
        <v>0</v>
      </c>
      <c r="AC84" s="186">
        <f ca="1">IF(AC$5-$I$5&lt;$A31-1," ",IF(AC$5-$I$5+1&gt;'Primary Inputs'!$C$17,0,(SUM(OFFSET($I$22,0,AC$5-$I$5-$A31+1)))*$C84))</f>
        <v>0</v>
      </c>
      <c r="AD84" s="186">
        <f ca="1">IF(AD$5-$I$5&lt;$A31-1," ",IF(AD$5-$I$5+1&gt;'Primary Inputs'!$C$17,0,(SUM(OFFSET($I$22,0,AD$5-$I$5-$A31+1)))*$C84))</f>
        <v>0</v>
      </c>
      <c r="AE84" s="186">
        <f ca="1">IF(AE$5-$I$5&lt;$A31-1," ",IF(AE$5-$I$5+1&gt;'Primary Inputs'!$C$17,0,(SUM(OFFSET($I$22,0,AE$5-$I$5-$A31+1)))*$C84))</f>
        <v>0</v>
      </c>
      <c r="AF84" s="186">
        <f ca="1">IF(AF$5-$I$5&lt;$A31-1," ",IF(AF$5-$I$5+1&gt;'Primary Inputs'!$C$17,0,(SUM(OFFSET($I$22,0,AF$5-$I$5-$A31+1)))*$C84))</f>
        <v>0</v>
      </c>
      <c r="AG84" s="186">
        <f ca="1">IF(AG$5-$I$5&lt;$A31-1," ",IF(AG$5-$I$5+1&gt;'Primary Inputs'!$C$17,0,(SUM(OFFSET($I$22,0,AG$5-$I$5-$A31+1)))*$C84))</f>
        <v>0</v>
      </c>
      <c r="AH84" s="186">
        <f ca="1">IF(AH$5-$I$5&lt;$A31-1," ",IF(AH$5-$I$5+1&gt;'Primary Inputs'!$C$17,0,(SUM(OFFSET($I$22,0,AH$5-$I$5-$A31+1)))*$C84))</f>
        <v>0</v>
      </c>
      <c r="AI84" s="186">
        <f ca="1">IF(AI$5-$I$5&lt;$A31-1," ",IF(AI$5-$I$5+1&gt;'Primary Inputs'!$C$17,0,(SUM(OFFSET($I$22,0,AI$5-$I$5-$A31+1)))*$C84))</f>
        <v>0</v>
      </c>
      <c r="AJ84" s="186">
        <f ca="1">IF(AJ$5-$I$5&lt;$A31-1," ",IF(AJ$5-$I$5+1&gt;'Primary Inputs'!$C$17,0,(SUM(OFFSET($I$22,0,AJ$5-$I$5-$A31+1)))*$C84))</f>
        <v>0</v>
      </c>
      <c r="AK84" s="186">
        <f ca="1">IF(AK$5-$I$5&lt;$A31-1," ",IF(AK$5-$I$5+1&gt;'Primary Inputs'!$C$17,0,(SUM(OFFSET($I$22,0,AK$5-$I$5-$A31+1)))*$C84))</f>
        <v>0</v>
      </c>
      <c r="AL84" s="186">
        <f ca="1">IF(AL$5-$I$5&lt;$A31-1," ",IF(AL$5-$I$5+1&gt;'Primary Inputs'!$C$17,0,(SUM(OFFSET($I$22,0,AL$5-$I$5-$A31+1)))*$C84))</f>
        <v>0</v>
      </c>
      <c r="AM84" s="186">
        <f ca="1">IF(AM$5-$I$5&lt;$A31-1," ",IF(AM$5-$I$5+1&gt;'Primary Inputs'!$C$17,0,(SUM(OFFSET($I$22,0,AM$5-$I$5-$A31+1)))*$C84))</f>
        <v>0</v>
      </c>
      <c r="AN84" s="186">
        <f ca="1">IF(AN$5-$I$5&lt;$A31-1," ",IF(AN$5-$I$5+1&gt;'Primary Inputs'!$C$17,0,(SUM(OFFSET($I$22,0,AN$5-$I$5-$A31+1)))*$C84))</f>
        <v>0</v>
      </c>
      <c r="AO84" s="186">
        <f ca="1">IF(AO$5-$I$5&lt;$A31-1," ",IF(AO$5-$I$5+1&gt;'Primary Inputs'!$C$17,0,(SUM(OFFSET($I$22,0,AO$5-$I$5-$A31+1)))*$C84))</f>
        <v>0</v>
      </c>
      <c r="AP84" s="186">
        <f ca="1">IF(AP$5-$I$5&lt;$A31-1," ",IF(AP$5-$I$5+1&gt;'Primary Inputs'!$C$17,0,(SUM(OFFSET($I$22,0,AP$5-$I$5-$A31+1)))*$C84))</f>
        <v>0</v>
      </c>
      <c r="AQ84" s="186">
        <f ca="1">IF(AQ$5-$I$5&lt;$A31-1," ",IF(AQ$5-$I$5+1&gt;'Primary Inputs'!$C$17,0,(SUM(OFFSET($I$22,0,AQ$5-$I$5-$A31+1)))*$C84))</f>
        <v>0</v>
      </c>
      <c r="AR84" s="186">
        <f ca="1">IF(AR$5-$I$5&lt;$A31-1," ",IF(AR$5-$I$5+1&gt;'Primary Inputs'!$C$17,0,(SUM(OFFSET($I$22,0,AR$5-$I$5-$A31+1)))*$C84))</f>
        <v>0</v>
      </c>
      <c r="AS84" s="186">
        <f ca="1">IF(AS$5-$I$5&lt;$A31-1," ",IF(AS$5-$I$5+1&gt;'Primary Inputs'!$C$17,0,(SUM(OFFSET($I$22,0,AS$5-$I$5-$A31+1)))*$C84))</f>
        <v>0</v>
      </c>
      <c r="AT84" s="186">
        <f ca="1">IF(AT$5-$I$5&lt;$A31-1," ",IF(AT$5-$I$5+1&gt;'Primary Inputs'!$C$17,0,(SUM(OFFSET($I$22,0,AT$5-$I$5-$A31+1)))*$C84))</f>
        <v>0</v>
      </c>
      <c r="AU84" s="186">
        <f ca="1">IF(AU$5-$I$5&lt;$A31-1," ",IF(AU$5-$I$5+1&gt;'Primary Inputs'!$C$17,0,(SUM(OFFSET($I$22,0,AU$5-$I$5-$A31+1)))*$C84))</f>
        <v>0</v>
      </c>
      <c r="AV84" s="186">
        <f ca="1">IF(AV$5-$I$5&lt;$A31-1," ",IF(AV$5-$I$5+1&gt;'Primary Inputs'!$C$17,0,(SUM(OFFSET($I$22,0,AV$5-$I$5-$A31+1)))*$C84))</f>
        <v>0</v>
      </c>
      <c r="AW84" s="186">
        <f ca="1">IF(AW$5-$I$5&lt;$A31-1," ",IF(AW$5-$I$5+1&gt;'Primary Inputs'!$C$17,0,(SUM(OFFSET($I$22,0,AW$5-$I$5-$A31+1)))*$C84))</f>
        <v>0</v>
      </c>
      <c r="AX84" s="186">
        <f ca="1">IF(AX$5-$I$5&lt;$A31-1," ",IF(AX$5-$I$5+1&gt;'Primary Inputs'!$C$17,0,(SUM(OFFSET($I$22,0,AX$5-$I$5-$A31+1)))*$C84))</f>
        <v>0</v>
      </c>
      <c r="AY84" s="186">
        <f ca="1">IF(AY$5-$I$5&lt;$A31-1," ",IF(AY$5-$I$5+1&gt;'Primary Inputs'!$C$17,0,(SUM(OFFSET($I$22,0,AY$5-$I$5-$A31+1)))*$C84))</f>
        <v>0</v>
      </c>
      <c r="AZ84" s="186">
        <f ca="1">IF(AZ$5-$I$5&lt;$A31-1," ",IF(AZ$5-$I$5+1&gt;'Primary Inputs'!$C$17,0,(SUM(OFFSET($I$22,0,AZ$5-$I$5-$A31+1)))*$C84))</f>
        <v>0</v>
      </c>
      <c r="BA84" s="186">
        <f ca="1">IF(BA$5-$I$5&lt;$A31-1," ",IF(BA$5-$I$5+1&gt;'Primary Inputs'!$C$17,0,(SUM(OFFSET($I$22,0,BA$5-$I$5-$A31+1)))*$C84))</f>
        <v>0</v>
      </c>
      <c r="BB84" s="186">
        <f ca="1">IF(BB$5-$I$5&lt;$A31-1," ",IF(BB$5-$I$5+1&gt;'Primary Inputs'!$C$17,0,(SUM(OFFSET($I$22,0,BB$5-$I$5-$A31+1)))*$C84))</f>
        <v>0</v>
      </c>
      <c r="BC84" s="186">
        <f ca="1">IF(BC$5-$I$5&lt;$A31-1," ",IF(BC$5-$I$5+1&gt;'Primary Inputs'!$C$17,0,(SUM(OFFSET($I$22,0,BC$5-$I$5-$A31+1)))*$C84))</f>
        <v>0</v>
      </c>
      <c r="BD84" s="186">
        <f ca="1">IF(BD$5-$I$5&lt;$A31-1," ",IF(BD$5-$I$5+1&gt;'Primary Inputs'!$C$17,0,(SUM(OFFSET($I$22,0,BD$5-$I$5-$A31+1)))*$C84))</f>
        <v>0</v>
      </c>
      <c r="BE84" s="186">
        <f ca="1">IF(BE$5-$I$5&lt;$A31-1," ",IF(BE$5-$I$5+1&gt;'Primary Inputs'!$C$17,0,(SUM(OFFSET($I$22,0,BE$5-$I$5-$A31+1)))*$C84))</f>
        <v>0</v>
      </c>
      <c r="BF84" s="186">
        <f ca="1">IF(BF$5-$I$5&lt;$A31-1," ",IF(BF$5-$I$5+1&gt;'Primary Inputs'!$C$17,0,(SUM(OFFSET($I$22,0,BF$5-$I$5-$A31+1)))*$C84))</f>
        <v>0</v>
      </c>
    </row>
    <row r="85" spans="2:58">
      <c r="B85" s="134" t="s">
        <v>179</v>
      </c>
      <c r="C85" s="134">
        <f t="shared" ca="1" si="1"/>
        <v>0</v>
      </c>
      <c r="I85" s="186" t="str">
        <f ca="1">IF(I$5-$I$5&lt;$A32-1," ",IF(I$5-$I$5+1&gt;'Primary Inputs'!$C$17,0,(SUM(OFFSET($I$22,0,I$5-$I$5-$A32+1)))*$C85))</f>
        <v xml:space="preserve"> </v>
      </c>
      <c r="J85" s="186" t="str">
        <f ca="1">IF(J$5-$I$5&lt;$A32-1," ",IF(J$5-$I$5+1&gt;'Primary Inputs'!$C$17,0,(SUM(OFFSET($I$22,0,J$5-$I$5-$A32+1)))*$C85))</f>
        <v xml:space="preserve"> </v>
      </c>
      <c r="K85" s="186" t="str">
        <f ca="1">IF(K$5-$I$5&lt;$A32-1," ",IF(K$5-$I$5+1&gt;'Primary Inputs'!$C$17,0,(SUM(OFFSET($I$22,0,K$5-$I$5-$A32+1)))*$C85))</f>
        <v xml:space="preserve"> </v>
      </c>
      <c r="L85" s="186" t="str">
        <f ca="1">IF(L$5-$I$5&lt;$A32-1," ",IF(L$5-$I$5+1&gt;'Primary Inputs'!$C$17,0,(SUM(OFFSET($I$22,0,L$5-$I$5-$A32+1)))*$C85))</f>
        <v xml:space="preserve"> </v>
      </c>
      <c r="M85" s="186" t="str">
        <f ca="1">IF(M$5-$I$5&lt;$A32-1," ",IF(M$5-$I$5+1&gt;'Primary Inputs'!$C$17,0,(SUM(OFFSET($I$22,0,M$5-$I$5-$A32+1)))*$C85))</f>
        <v xml:space="preserve"> </v>
      </c>
      <c r="N85" s="186" t="str">
        <f ca="1">IF(N$5-$I$5&lt;$A32-1," ",IF(N$5-$I$5+1&gt;'Primary Inputs'!$C$17,0,(SUM(OFFSET($I$22,0,N$5-$I$5-$A32+1)))*$C85))</f>
        <v xml:space="preserve"> </v>
      </c>
      <c r="O85" s="186">
        <f ca="1">IF(O$5-$I$5&lt;$A32-1," ",IF(O$5-$I$5+1&gt;'Primary Inputs'!$C$17,0,(SUM(OFFSET($I$22,0,O$5-$I$5-$A32+1)))*$C85))</f>
        <v>0</v>
      </c>
      <c r="P85" s="186">
        <f ca="1">IF(P$5-$I$5&lt;$A32-1," ",IF(P$5-$I$5+1&gt;'Primary Inputs'!$C$17,0,(SUM(OFFSET($I$22,0,P$5-$I$5-$A32+1)))*$C85))</f>
        <v>0</v>
      </c>
      <c r="Q85" s="186">
        <f ca="1">IF(Q$5-$I$5&lt;$A32-1," ",IF(Q$5-$I$5+1&gt;'Primary Inputs'!$C$17,0,(SUM(OFFSET($I$22,0,Q$5-$I$5-$A32+1)))*$C85))</f>
        <v>0</v>
      </c>
      <c r="R85" s="186">
        <f ca="1">IF(R$5-$I$5&lt;$A32-1," ",IF(R$5-$I$5+1&gt;'Primary Inputs'!$C$17,0,(SUM(OFFSET($I$22,0,R$5-$I$5-$A32+1)))*$C85))</f>
        <v>0</v>
      </c>
      <c r="S85" s="186">
        <f ca="1">IF(S$5-$I$5&lt;$A32-1," ",IF(S$5-$I$5+1&gt;'Primary Inputs'!$C$17,0,(SUM(OFFSET($I$22,0,S$5-$I$5-$A32+1)))*$C85))</f>
        <v>0</v>
      </c>
      <c r="T85" s="186">
        <f ca="1">IF(T$5-$I$5&lt;$A32-1," ",IF(T$5-$I$5+1&gt;'Primary Inputs'!$C$17,0,(SUM(OFFSET($I$22,0,T$5-$I$5-$A32+1)))*$C85))</f>
        <v>0</v>
      </c>
      <c r="U85" s="186">
        <f ca="1">IF(U$5-$I$5&lt;$A32-1," ",IF(U$5-$I$5+1&gt;'Primary Inputs'!$C$17,0,(SUM(OFFSET($I$22,0,U$5-$I$5-$A32+1)))*$C85))</f>
        <v>0</v>
      </c>
      <c r="V85" s="186">
        <f ca="1">IF(V$5-$I$5&lt;$A32-1," ",IF(V$5-$I$5+1&gt;'Primary Inputs'!$C$17,0,(SUM(OFFSET($I$22,0,V$5-$I$5-$A32+1)))*$C85))</f>
        <v>0</v>
      </c>
      <c r="W85" s="186">
        <f ca="1">IF(W$5-$I$5&lt;$A32-1," ",IF(W$5-$I$5+1&gt;'Primary Inputs'!$C$17,0,(SUM(OFFSET($I$22,0,W$5-$I$5-$A32+1)))*$C85))</f>
        <v>0</v>
      </c>
      <c r="X85" s="186">
        <f ca="1">IF(X$5-$I$5&lt;$A32-1," ",IF(X$5-$I$5+1&gt;'Primary Inputs'!$C$17,0,(SUM(OFFSET($I$22,0,X$5-$I$5-$A32+1)))*$C85))</f>
        <v>0</v>
      </c>
      <c r="Y85" s="186">
        <f ca="1">IF(Y$5-$I$5&lt;$A32-1," ",IF(Y$5-$I$5+1&gt;'Primary Inputs'!$C$17,0,(SUM(OFFSET($I$22,0,Y$5-$I$5-$A32+1)))*$C85))</f>
        <v>0</v>
      </c>
      <c r="Z85" s="186">
        <f ca="1">IF(Z$5-$I$5&lt;$A32-1," ",IF(Z$5-$I$5+1&gt;'Primary Inputs'!$C$17,0,(SUM(OFFSET($I$22,0,Z$5-$I$5-$A32+1)))*$C85))</f>
        <v>0</v>
      </c>
      <c r="AA85" s="186">
        <f ca="1">IF(AA$5-$I$5&lt;$A32-1," ",IF(AA$5-$I$5+1&gt;'Primary Inputs'!$C$17,0,(SUM(OFFSET($I$22,0,AA$5-$I$5-$A32+1)))*$C85))</f>
        <v>0</v>
      </c>
      <c r="AB85" s="186">
        <f ca="1">IF(AB$5-$I$5&lt;$A32-1," ",IF(AB$5-$I$5+1&gt;'Primary Inputs'!$C$17,0,(SUM(OFFSET($I$22,0,AB$5-$I$5-$A32+1)))*$C85))</f>
        <v>0</v>
      </c>
      <c r="AC85" s="186">
        <f ca="1">IF(AC$5-$I$5&lt;$A32-1," ",IF(AC$5-$I$5+1&gt;'Primary Inputs'!$C$17,0,(SUM(OFFSET($I$22,0,AC$5-$I$5-$A32+1)))*$C85))</f>
        <v>0</v>
      </c>
      <c r="AD85" s="186">
        <f ca="1">IF(AD$5-$I$5&lt;$A32-1," ",IF(AD$5-$I$5+1&gt;'Primary Inputs'!$C$17,0,(SUM(OFFSET($I$22,0,AD$5-$I$5-$A32+1)))*$C85))</f>
        <v>0</v>
      </c>
      <c r="AE85" s="186">
        <f ca="1">IF(AE$5-$I$5&lt;$A32-1," ",IF(AE$5-$I$5+1&gt;'Primary Inputs'!$C$17,0,(SUM(OFFSET($I$22,0,AE$5-$I$5-$A32+1)))*$C85))</f>
        <v>0</v>
      </c>
      <c r="AF85" s="186">
        <f ca="1">IF(AF$5-$I$5&lt;$A32-1," ",IF(AF$5-$I$5+1&gt;'Primary Inputs'!$C$17,0,(SUM(OFFSET($I$22,0,AF$5-$I$5-$A32+1)))*$C85))</f>
        <v>0</v>
      </c>
      <c r="AG85" s="186">
        <f ca="1">IF(AG$5-$I$5&lt;$A32-1," ",IF(AG$5-$I$5+1&gt;'Primary Inputs'!$C$17,0,(SUM(OFFSET($I$22,0,AG$5-$I$5-$A32+1)))*$C85))</f>
        <v>0</v>
      </c>
      <c r="AH85" s="186">
        <f ca="1">IF(AH$5-$I$5&lt;$A32-1," ",IF(AH$5-$I$5+1&gt;'Primary Inputs'!$C$17,0,(SUM(OFFSET($I$22,0,AH$5-$I$5-$A32+1)))*$C85))</f>
        <v>0</v>
      </c>
      <c r="AI85" s="186">
        <f ca="1">IF(AI$5-$I$5&lt;$A32-1," ",IF(AI$5-$I$5+1&gt;'Primary Inputs'!$C$17,0,(SUM(OFFSET($I$22,0,AI$5-$I$5-$A32+1)))*$C85))</f>
        <v>0</v>
      </c>
      <c r="AJ85" s="186">
        <f ca="1">IF(AJ$5-$I$5&lt;$A32-1," ",IF(AJ$5-$I$5+1&gt;'Primary Inputs'!$C$17,0,(SUM(OFFSET($I$22,0,AJ$5-$I$5-$A32+1)))*$C85))</f>
        <v>0</v>
      </c>
      <c r="AK85" s="186">
        <f ca="1">IF(AK$5-$I$5&lt;$A32-1," ",IF(AK$5-$I$5+1&gt;'Primary Inputs'!$C$17,0,(SUM(OFFSET($I$22,0,AK$5-$I$5-$A32+1)))*$C85))</f>
        <v>0</v>
      </c>
      <c r="AL85" s="186">
        <f ca="1">IF(AL$5-$I$5&lt;$A32-1," ",IF(AL$5-$I$5+1&gt;'Primary Inputs'!$C$17,0,(SUM(OFFSET($I$22,0,AL$5-$I$5-$A32+1)))*$C85))</f>
        <v>0</v>
      </c>
      <c r="AM85" s="186">
        <f ca="1">IF(AM$5-$I$5&lt;$A32-1," ",IF(AM$5-$I$5+1&gt;'Primary Inputs'!$C$17,0,(SUM(OFFSET($I$22,0,AM$5-$I$5-$A32+1)))*$C85))</f>
        <v>0</v>
      </c>
      <c r="AN85" s="186">
        <f ca="1">IF(AN$5-$I$5&lt;$A32-1," ",IF(AN$5-$I$5+1&gt;'Primary Inputs'!$C$17,0,(SUM(OFFSET($I$22,0,AN$5-$I$5-$A32+1)))*$C85))</f>
        <v>0</v>
      </c>
      <c r="AO85" s="186">
        <f ca="1">IF(AO$5-$I$5&lt;$A32-1," ",IF(AO$5-$I$5+1&gt;'Primary Inputs'!$C$17,0,(SUM(OFFSET($I$22,0,AO$5-$I$5-$A32+1)))*$C85))</f>
        <v>0</v>
      </c>
      <c r="AP85" s="186">
        <f ca="1">IF(AP$5-$I$5&lt;$A32-1," ",IF(AP$5-$I$5+1&gt;'Primary Inputs'!$C$17,0,(SUM(OFFSET($I$22,0,AP$5-$I$5-$A32+1)))*$C85))</f>
        <v>0</v>
      </c>
      <c r="AQ85" s="186">
        <f ca="1">IF(AQ$5-$I$5&lt;$A32-1," ",IF(AQ$5-$I$5+1&gt;'Primary Inputs'!$C$17,0,(SUM(OFFSET($I$22,0,AQ$5-$I$5-$A32+1)))*$C85))</f>
        <v>0</v>
      </c>
      <c r="AR85" s="186">
        <f ca="1">IF(AR$5-$I$5&lt;$A32-1," ",IF(AR$5-$I$5+1&gt;'Primary Inputs'!$C$17,0,(SUM(OFFSET($I$22,0,AR$5-$I$5-$A32+1)))*$C85))</f>
        <v>0</v>
      </c>
      <c r="AS85" s="186">
        <f ca="1">IF(AS$5-$I$5&lt;$A32-1," ",IF(AS$5-$I$5+1&gt;'Primary Inputs'!$C$17,0,(SUM(OFFSET($I$22,0,AS$5-$I$5-$A32+1)))*$C85))</f>
        <v>0</v>
      </c>
      <c r="AT85" s="186">
        <f ca="1">IF(AT$5-$I$5&lt;$A32-1," ",IF(AT$5-$I$5+1&gt;'Primary Inputs'!$C$17,0,(SUM(OFFSET($I$22,0,AT$5-$I$5-$A32+1)))*$C85))</f>
        <v>0</v>
      </c>
      <c r="AU85" s="186">
        <f ca="1">IF(AU$5-$I$5&lt;$A32-1," ",IF(AU$5-$I$5+1&gt;'Primary Inputs'!$C$17,0,(SUM(OFFSET($I$22,0,AU$5-$I$5-$A32+1)))*$C85))</f>
        <v>0</v>
      </c>
      <c r="AV85" s="186">
        <f ca="1">IF(AV$5-$I$5&lt;$A32-1," ",IF(AV$5-$I$5+1&gt;'Primary Inputs'!$C$17,0,(SUM(OFFSET($I$22,0,AV$5-$I$5-$A32+1)))*$C85))</f>
        <v>0</v>
      </c>
      <c r="AW85" s="186">
        <f ca="1">IF(AW$5-$I$5&lt;$A32-1," ",IF(AW$5-$I$5+1&gt;'Primary Inputs'!$C$17,0,(SUM(OFFSET($I$22,0,AW$5-$I$5-$A32+1)))*$C85))</f>
        <v>0</v>
      </c>
      <c r="AX85" s="186">
        <f ca="1">IF(AX$5-$I$5&lt;$A32-1," ",IF(AX$5-$I$5+1&gt;'Primary Inputs'!$C$17,0,(SUM(OFFSET($I$22,0,AX$5-$I$5-$A32+1)))*$C85))</f>
        <v>0</v>
      </c>
      <c r="AY85" s="186">
        <f ca="1">IF(AY$5-$I$5&lt;$A32-1," ",IF(AY$5-$I$5+1&gt;'Primary Inputs'!$C$17,0,(SUM(OFFSET($I$22,0,AY$5-$I$5-$A32+1)))*$C85))</f>
        <v>0</v>
      </c>
      <c r="AZ85" s="186">
        <f ca="1">IF(AZ$5-$I$5&lt;$A32-1," ",IF(AZ$5-$I$5+1&gt;'Primary Inputs'!$C$17,0,(SUM(OFFSET($I$22,0,AZ$5-$I$5-$A32+1)))*$C85))</f>
        <v>0</v>
      </c>
      <c r="BA85" s="186">
        <f ca="1">IF(BA$5-$I$5&lt;$A32-1," ",IF(BA$5-$I$5+1&gt;'Primary Inputs'!$C$17,0,(SUM(OFFSET($I$22,0,BA$5-$I$5-$A32+1)))*$C85))</f>
        <v>0</v>
      </c>
      <c r="BB85" s="186">
        <f ca="1">IF(BB$5-$I$5&lt;$A32-1," ",IF(BB$5-$I$5+1&gt;'Primary Inputs'!$C$17,0,(SUM(OFFSET($I$22,0,BB$5-$I$5-$A32+1)))*$C85))</f>
        <v>0</v>
      </c>
      <c r="BC85" s="186">
        <f ca="1">IF(BC$5-$I$5&lt;$A32-1," ",IF(BC$5-$I$5+1&gt;'Primary Inputs'!$C$17,0,(SUM(OFFSET($I$22,0,BC$5-$I$5-$A32+1)))*$C85))</f>
        <v>0</v>
      </c>
      <c r="BD85" s="186">
        <f ca="1">IF(BD$5-$I$5&lt;$A32-1," ",IF(BD$5-$I$5+1&gt;'Primary Inputs'!$C$17,0,(SUM(OFFSET($I$22,0,BD$5-$I$5-$A32+1)))*$C85))</f>
        <v>0</v>
      </c>
      <c r="BE85" s="186">
        <f ca="1">IF(BE$5-$I$5&lt;$A32-1," ",IF(BE$5-$I$5+1&gt;'Primary Inputs'!$C$17,0,(SUM(OFFSET($I$22,0,BE$5-$I$5-$A32+1)))*$C85))</f>
        <v>0</v>
      </c>
      <c r="BF85" s="186">
        <f ca="1">IF(BF$5-$I$5&lt;$A32-1," ",IF(BF$5-$I$5+1&gt;'Primary Inputs'!$C$17,0,(SUM(OFFSET($I$22,0,BF$5-$I$5-$A32+1)))*$C85))</f>
        <v>0</v>
      </c>
    </row>
    <row r="86" spans="2:58">
      <c r="B86" s="134" t="s">
        <v>180</v>
      </c>
      <c r="C86" s="134">
        <f t="shared" ca="1" si="1"/>
        <v>0</v>
      </c>
      <c r="I86" s="186" t="str">
        <f ca="1">IF(I$5-$I$5&lt;$A33-1," ",IF(I$5-$I$5+1&gt;'Primary Inputs'!$C$17,0,(SUM(OFFSET($I$22,0,I$5-$I$5-$A33+1)))*$C86))</f>
        <v xml:space="preserve"> </v>
      </c>
      <c r="J86" s="186" t="str">
        <f ca="1">IF(J$5-$I$5&lt;$A33-1," ",IF(J$5-$I$5+1&gt;'Primary Inputs'!$C$17,0,(SUM(OFFSET($I$22,0,J$5-$I$5-$A33+1)))*$C86))</f>
        <v xml:space="preserve"> </v>
      </c>
      <c r="K86" s="186" t="str">
        <f ca="1">IF(K$5-$I$5&lt;$A33-1," ",IF(K$5-$I$5+1&gt;'Primary Inputs'!$C$17,0,(SUM(OFFSET($I$22,0,K$5-$I$5-$A33+1)))*$C86))</f>
        <v xml:space="preserve"> </v>
      </c>
      <c r="L86" s="186" t="str">
        <f ca="1">IF(L$5-$I$5&lt;$A33-1," ",IF(L$5-$I$5+1&gt;'Primary Inputs'!$C$17,0,(SUM(OFFSET($I$22,0,L$5-$I$5-$A33+1)))*$C86))</f>
        <v xml:space="preserve"> </v>
      </c>
      <c r="M86" s="186" t="str">
        <f ca="1">IF(M$5-$I$5&lt;$A33-1," ",IF(M$5-$I$5+1&gt;'Primary Inputs'!$C$17,0,(SUM(OFFSET($I$22,0,M$5-$I$5-$A33+1)))*$C86))</f>
        <v xml:space="preserve"> </v>
      </c>
      <c r="N86" s="186" t="str">
        <f ca="1">IF(N$5-$I$5&lt;$A33-1," ",IF(N$5-$I$5+1&gt;'Primary Inputs'!$C$17,0,(SUM(OFFSET($I$22,0,N$5-$I$5-$A33+1)))*$C86))</f>
        <v xml:space="preserve"> </v>
      </c>
      <c r="O86" s="186" t="str">
        <f ca="1">IF(O$5-$I$5&lt;$A33-1," ",IF(O$5-$I$5+1&gt;'Primary Inputs'!$C$17,0,(SUM(OFFSET($I$22,0,O$5-$I$5-$A33+1)))*$C86))</f>
        <v xml:space="preserve"> </v>
      </c>
      <c r="P86" s="186">
        <f ca="1">IF(P$5-$I$5&lt;$A33-1," ",IF(P$5-$I$5+1&gt;'Primary Inputs'!$C$17,0,(SUM(OFFSET($I$22,0,P$5-$I$5-$A33+1)))*$C86))</f>
        <v>0</v>
      </c>
      <c r="Q86" s="186">
        <f ca="1">IF(Q$5-$I$5&lt;$A33-1," ",IF(Q$5-$I$5+1&gt;'Primary Inputs'!$C$17,0,(SUM(OFFSET($I$22,0,Q$5-$I$5-$A33+1)))*$C86))</f>
        <v>0</v>
      </c>
      <c r="R86" s="186">
        <f ca="1">IF(R$5-$I$5&lt;$A33-1," ",IF(R$5-$I$5+1&gt;'Primary Inputs'!$C$17,0,(SUM(OFFSET($I$22,0,R$5-$I$5-$A33+1)))*$C86))</f>
        <v>0</v>
      </c>
      <c r="S86" s="186">
        <f ca="1">IF(S$5-$I$5&lt;$A33-1," ",IF(S$5-$I$5+1&gt;'Primary Inputs'!$C$17,0,(SUM(OFFSET($I$22,0,S$5-$I$5-$A33+1)))*$C86))</f>
        <v>0</v>
      </c>
      <c r="T86" s="186">
        <f ca="1">IF(T$5-$I$5&lt;$A33-1," ",IF(T$5-$I$5+1&gt;'Primary Inputs'!$C$17,0,(SUM(OFFSET($I$22,0,T$5-$I$5-$A33+1)))*$C86))</f>
        <v>0</v>
      </c>
      <c r="U86" s="186">
        <f ca="1">IF(U$5-$I$5&lt;$A33-1," ",IF(U$5-$I$5+1&gt;'Primary Inputs'!$C$17,0,(SUM(OFFSET($I$22,0,U$5-$I$5-$A33+1)))*$C86))</f>
        <v>0</v>
      </c>
      <c r="V86" s="186">
        <f ca="1">IF(V$5-$I$5&lt;$A33-1," ",IF(V$5-$I$5+1&gt;'Primary Inputs'!$C$17,0,(SUM(OFFSET($I$22,0,V$5-$I$5-$A33+1)))*$C86))</f>
        <v>0</v>
      </c>
      <c r="W86" s="186">
        <f ca="1">IF(W$5-$I$5&lt;$A33-1," ",IF(W$5-$I$5+1&gt;'Primary Inputs'!$C$17,0,(SUM(OFFSET($I$22,0,W$5-$I$5-$A33+1)))*$C86))</f>
        <v>0</v>
      </c>
      <c r="X86" s="186">
        <f ca="1">IF(X$5-$I$5&lt;$A33-1," ",IF(X$5-$I$5+1&gt;'Primary Inputs'!$C$17,0,(SUM(OFFSET($I$22,0,X$5-$I$5-$A33+1)))*$C86))</f>
        <v>0</v>
      </c>
      <c r="Y86" s="186">
        <f ca="1">IF(Y$5-$I$5&lt;$A33-1," ",IF(Y$5-$I$5+1&gt;'Primary Inputs'!$C$17,0,(SUM(OFFSET($I$22,0,Y$5-$I$5-$A33+1)))*$C86))</f>
        <v>0</v>
      </c>
      <c r="Z86" s="186">
        <f ca="1">IF(Z$5-$I$5&lt;$A33-1," ",IF(Z$5-$I$5+1&gt;'Primary Inputs'!$C$17,0,(SUM(OFFSET($I$22,0,Z$5-$I$5-$A33+1)))*$C86))</f>
        <v>0</v>
      </c>
      <c r="AA86" s="186">
        <f ca="1">IF(AA$5-$I$5&lt;$A33-1," ",IF(AA$5-$I$5+1&gt;'Primary Inputs'!$C$17,0,(SUM(OFFSET($I$22,0,AA$5-$I$5-$A33+1)))*$C86))</f>
        <v>0</v>
      </c>
      <c r="AB86" s="186">
        <f ca="1">IF(AB$5-$I$5&lt;$A33-1," ",IF(AB$5-$I$5+1&gt;'Primary Inputs'!$C$17,0,(SUM(OFFSET($I$22,0,AB$5-$I$5-$A33+1)))*$C86))</f>
        <v>0</v>
      </c>
      <c r="AC86" s="186">
        <f ca="1">IF(AC$5-$I$5&lt;$A33-1," ",IF(AC$5-$I$5+1&gt;'Primary Inputs'!$C$17,0,(SUM(OFFSET($I$22,0,AC$5-$I$5-$A33+1)))*$C86))</f>
        <v>0</v>
      </c>
      <c r="AD86" s="186">
        <f ca="1">IF(AD$5-$I$5&lt;$A33-1," ",IF(AD$5-$I$5+1&gt;'Primary Inputs'!$C$17,0,(SUM(OFFSET($I$22,0,AD$5-$I$5-$A33+1)))*$C86))</f>
        <v>0</v>
      </c>
      <c r="AE86" s="186">
        <f ca="1">IF(AE$5-$I$5&lt;$A33-1," ",IF(AE$5-$I$5+1&gt;'Primary Inputs'!$C$17,0,(SUM(OFFSET($I$22,0,AE$5-$I$5-$A33+1)))*$C86))</f>
        <v>0</v>
      </c>
      <c r="AF86" s="186">
        <f ca="1">IF(AF$5-$I$5&lt;$A33-1," ",IF(AF$5-$I$5+1&gt;'Primary Inputs'!$C$17,0,(SUM(OFFSET($I$22,0,AF$5-$I$5-$A33+1)))*$C86))</f>
        <v>0</v>
      </c>
      <c r="AG86" s="186">
        <f ca="1">IF(AG$5-$I$5&lt;$A33-1," ",IF(AG$5-$I$5+1&gt;'Primary Inputs'!$C$17,0,(SUM(OFFSET($I$22,0,AG$5-$I$5-$A33+1)))*$C86))</f>
        <v>0</v>
      </c>
      <c r="AH86" s="186">
        <f ca="1">IF(AH$5-$I$5&lt;$A33-1," ",IF(AH$5-$I$5+1&gt;'Primary Inputs'!$C$17,0,(SUM(OFFSET($I$22,0,AH$5-$I$5-$A33+1)))*$C86))</f>
        <v>0</v>
      </c>
      <c r="AI86" s="186">
        <f ca="1">IF(AI$5-$I$5&lt;$A33-1," ",IF(AI$5-$I$5+1&gt;'Primary Inputs'!$C$17,0,(SUM(OFFSET($I$22,0,AI$5-$I$5-$A33+1)))*$C86))</f>
        <v>0</v>
      </c>
      <c r="AJ86" s="186">
        <f ca="1">IF(AJ$5-$I$5&lt;$A33-1," ",IF(AJ$5-$I$5+1&gt;'Primary Inputs'!$C$17,0,(SUM(OFFSET($I$22,0,AJ$5-$I$5-$A33+1)))*$C86))</f>
        <v>0</v>
      </c>
      <c r="AK86" s="186">
        <f ca="1">IF(AK$5-$I$5&lt;$A33-1," ",IF(AK$5-$I$5+1&gt;'Primary Inputs'!$C$17,0,(SUM(OFFSET($I$22,0,AK$5-$I$5-$A33+1)))*$C86))</f>
        <v>0</v>
      </c>
      <c r="AL86" s="186">
        <f ca="1">IF(AL$5-$I$5&lt;$A33-1," ",IF(AL$5-$I$5+1&gt;'Primary Inputs'!$C$17,0,(SUM(OFFSET($I$22,0,AL$5-$I$5-$A33+1)))*$C86))</f>
        <v>0</v>
      </c>
      <c r="AM86" s="186">
        <f ca="1">IF(AM$5-$I$5&lt;$A33-1," ",IF(AM$5-$I$5+1&gt;'Primary Inputs'!$C$17,0,(SUM(OFFSET($I$22,0,AM$5-$I$5-$A33+1)))*$C86))</f>
        <v>0</v>
      </c>
      <c r="AN86" s="186">
        <f ca="1">IF(AN$5-$I$5&lt;$A33-1," ",IF(AN$5-$I$5+1&gt;'Primary Inputs'!$C$17,0,(SUM(OFFSET($I$22,0,AN$5-$I$5-$A33+1)))*$C86))</f>
        <v>0</v>
      </c>
      <c r="AO86" s="186">
        <f ca="1">IF(AO$5-$I$5&lt;$A33-1," ",IF(AO$5-$I$5+1&gt;'Primary Inputs'!$C$17,0,(SUM(OFFSET($I$22,0,AO$5-$I$5-$A33+1)))*$C86))</f>
        <v>0</v>
      </c>
      <c r="AP86" s="186">
        <f ca="1">IF(AP$5-$I$5&lt;$A33-1," ",IF(AP$5-$I$5+1&gt;'Primary Inputs'!$C$17,0,(SUM(OFFSET($I$22,0,AP$5-$I$5-$A33+1)))*$C86))</f>
        <v>0</v>
      </c>
      <c r="AQ86" s="186">
        <f ca="1">IF(AQ$5-$I$5&lt;$A33-1," ",IF(AQ$5-$I$5+1&gt;'Primary Inputs'!$C$17,0,(SUM(OFFSET($I$22,0,AQ$5-$I$5-$A33+1)))*$C86))</f>
        <v>0</v>
      </c>
      <c r="AR86" s="186">
        <f ca="1">IF(AR$5-$I$5&lt;$A33-1," ",IF(AR$5-$I$5+1&gt;'Primary Inputs'!$C$17,0,(SUM(OFFSET($I$22,0,AR$5-$I$5-$A33+1)))*$C86))</f>
        <v>0</v>
      </c>
      <c r="AS86" s="186">
        <f ca="1">IF(AS$5-$I$5&lt;$A33-1," ",IF(AS$5-$I$5+1&gt;'Primary Inputs'!$C$17,0,(SUM(OFFSET($I$22,0,AS$5-$I$5-$A33+1)))*$C86))</f>
        <v>0</v>
      </c>
      <c r="AT86" s="186">
        <f ca="1">IF(AT$5-$I$5&lt;$A33-1," ",IF(AT$5-$I$5+1&gt;'Primary Inputs'!$C$17,0,(SUM(OFFSET($I$22,0,AT$5-$I$5-$A33+1)))*$C86))</f>
        <v>0</v>
      </c>
      <c r="AU86" s="186">
        <f ca="1">IF(AU$5-$I$5&lt;$A33-1," ",IF(AU$5-$I$5+1&gt;'Primary Inputs'!$C$17,0,(SUM(OFFSET($I$22,0,AU$5-$I$5-$A33+1)))*$C86))</f>
        <v>0</v>
      </c>
      <c r="AV86" s="186">
        <f ca="1">IF(AV$5-$I$5&lt;$A33-1," ",IF(AV$5-$I$5+1&gt;'Primary Inputs'!$C$17,0,(SUM(OFFSET($I$22,0,AV$5-$I$5-$A33+1)))*$C86))</f>
        <v>0</v>
      </c>
      <c r="AW86" s="186">
        <f ca="1">IF(AW$5-$I$5&lt;$A33-1," ",IF(AW$5-$I$5+1&gt;'Primary Inputs'!$C$17,0,(SUM(OFFSET($I$22,0,AW$5-$I$5-$A33+1)))*$C86))</f>
        <v>0</v>
      </c>
      <c r="AX86" s="186">
        <f ca="1">IF(AX$5-$I$5&lt;$A33-1," ",IF(AX$5-$I$5+1&gt;'Primary Inputs'!$C$17,0,(SUM(OFFSET($I$22,0,AX$5-$I$5-$A33+1)))*$C86))</f>
        <v>0</v>
      </c>
      <c r="AY86" s="186">
        <f ca="1">IF(AY$5-$I$5&lt;$A33-1," ",IF(AY$5-$I$5+1&gt;'Primary Inputs'!$C$17,0,(SUM(OFFSET($I$22,0,AY$5-$I$5-$A33+1)))*$C86))</f>
        <v>0</v>
      </c>
      <c r="AZ86" s="186">
        <f ca="1">IF(AZ$5-$I$5&lt;$A33-1," ",IF(AZ$5-$I$5+1&gt;'Primary Inputs'!$C$17,0,(SUM(OFFSET($I$22,0,AZ$5-$I$5-$A33+1)))*$C86))</f>
        <v>0</v>
      </c>
      <c r="BA86" s="186">
        <f ca="1">IF(BA$5-$I$5&lt;$A33-1," ",IF(BA$5-$I$5+1&gt;'Primary Inputs'!$C$17,0,(SUM(OFFSET($I$22,0,BA$5-$I$5-$A33+1)))*$C86))</f>
        <v>0</v>
      </c>
      <c r="BB86" s="186">
        <f ca="1">IF(BB$5-$I$5&lt;$A33-1," ",IF(BB$5-$I$5+1&gt;'Primary Inputs'!$C$17,0,(SUM(OFFSET($I$22,0,BB$5-$I$5-$A33+1)))*$C86))</f>
        <v>0</v>
      </c>
      <c r="BC86" s="186">
        <f ca="1">IF(BC$5-$I$5&lt;$A33-1," ",IF(BC$5-$I$5+1&gt;'Primary Inputs'!$C$17,0,(SUM(OFFSET($I$22,0,BC$5-$I$5-$A33+1)))*$C86))</f>
        <v>0</v>
      </c>
      <c r="BD86" s="186">
        <f ca="1">IF(BD$5-$I$5&lt;$A33-1," ",IF(BD$5-$I$5+1&gt;'Primary Inputs'!$C$17,0,(SUM(OFFSET($I$22,0,BD$5-$I$5-$A33+1)))*$C86))</f>
        <v>0</v>
      </c>
      <c r="BE86" s="186">
        <f ca="1">IF(BE$5-$I$5&lt;$A33-1," ",IF(BE$5-$I$5+1&gt;'Primary Inputs'!$C$17,0,(SUM(OFFSET($I$22,0,BE$5-$I$5-$A33+1)))*$C86))</f>
        <v>0</v>
      </c>
      <c r="BF86" s="186">
        <f ca="1">IF(BF$5-$I$5&lt;$A33-1," ",IF(BF$5-$I$5+1&gt;'Primary Inputs'!$C$17,0,(SUM(OFFSET($I$22,0,BF$5-$I$5-$A33+1)))*$C86))</f>
        <v>0</v>
      </c>
    </row>
    <row r="87" spans="2:58">
      <c r="B87" s="134" t="s">
        <v>181</v>
      </c>
      <c r="C87" s="134">
        <f t="shared" ca="1" si="1"/>
        <v>0</v>
      </c>
      <c r="I87" s="186" t="str">
        <f ca="1">IF(I$5-$I$5&lt;$A34-1," ",IF(I$5-$I$5+1&gt;'Primary Inputs'!$C$17,0,(SUM(OFFSET($I$22,0,I$5-$I$5-$A34+1)))*$C87))</f>
        <v xml:space="preserve"> </v>
      </c>
      <c r="J87" s="186" t="str">
        <f ca="1">IF(J$5-$I$5&lt;$A34-1," ",IF(J$5-$I$5+1&gt;'Primary Inputs'!$C$17,0,(SUM(OFFSET($I$22,0,J$5-$I$5-$A34+1)))*$C87))</f>
        <v xml:space="preserve"> </v>
      </c>
      <c r="K87" s="186" t="str">
        <f ca="1">IF(K$5-$I$5&lt;$A34-1," ",IF(K$5-$I$5+1&gt;'Primary Inputs'!$C$17,0,(SUM(OFFSET($I$22,0,K$5-$I$5-$A34+1)))*$C87))</f>
        <v xml:space="preserve"> </v>
      </c>
      <c r="L87" s="186" t="str">
        <f ca="1">IF(L$5-$I$5&lt;$A34-1," ",IF(L$5-$I$5+1&gt;'Primary Inputs'!$C$17,0,(SUM(OFFSET($I$22,0,L$5-$I$5-$A34+1)))*$C87))</f>
        <v xml:space="preserve"> </v>
      </c>
      <c r="M87" s="186" t="str">
        <f ca="1">IF(M$5-$I$5&lt;$A34-1," ",IF(M$5-$I$5+1&gt;'Primary Inputs'!$C$17,0,(SUM(OFFSET($I$22,0,M$5-$I$5-$A34+1)))*$C87))</f>
        <v xml:space="preserve"> </v>
      </c>
      <c r="N87" s="186" t="str">
        <f ca="1">IF(N$5-$I$5&lt;$A34-1," ",IF(N$5-$I$5+1&gt;'Primary Inputs'!$C$17,0,(SUM(OFFSET($I$22,0,N$5-$I$5-$A34+1)))*$C87))</f>
        <v xml:space="preserve"> </v>
      </c>
      <c r="O87" s="186" t="str">
        <f ca="1">IF(O$5-$I$5&lt;$A34-1," ",IF(O$5-$I$5+1&gt;'Primary Inputs'!$C$17,0,(SUM(OFFSET($I$22,0,O$5-$I$5-$A34+1)))*$C87))</f>
        <v xml:space="preserve"> </v>
      </c>
      <c r="P87" s="186" t="str">
        <f ca="1">IF(P$5-$I$5&lt;$A34-1," ",IF(P$5-$I$5+1&gt;'Primary Inputs'!$C$17,0,(SUM(OFFSET($I$22,0,P$5-$I$5-$A34+1)))*$C87))</f>
        <v xml:space="preserve"> </v>
      </c>
      <c r="Q87" s="186">
        <f ca="1">IF(Q$5-$I$5&lt;$A34-1," ",IF(Q$5-$I$5+1&gt;'Primary Inputs'!$C$17,0,(SUM(OFFSET($I$22,0,Q$5-$I$5-$A34+1)))*$C87))</f>
        <v>0</v>
      </c>
      <c r="R87" s="186">
        <f ca="1">IF(R$5-$I$5&lt;$A34-1," ",IF(R$5-$I$5+1&gt;'Primary Inputs'!$C$17,0,(SUM(OFFSET($I$22,0,R$5-$I$5-$A34+1)))*$C87))</f>
        <v>0</v>
      </c>
      <c r="S87" s="186">
        <f ca="1">IF(S$5-$I$5&lt;$A34-1," ",IF(S$5-$I$5+1&gt;'Primary Inputs'!$C$17,0,(SUM(OFFSET($I$22,0,S$5-$I$5-$A34+1)))*$C87))</f>
        <v>0</v>
      </c>
      <c r="T87" s="186">
        <f ca="1">IF(T$5-$I$5&lt;$A34-1," ",IF(T$5-$I$5+1&gt;'Primary Inputs'!$C$17,0,(SUM(OFFSET($I$22,0,T$5-$I$5-$A34+1)))*$C87))</f>
        <v>0</v>
      </c>
      <c r="U87" s="186">
        <f ca="1">IF(U$5-$I$5&lt;$A34-1," ",IF(U$5-$I$5+1&gt;'Primary Inputs'!$C$17,0,(SUM(OFFSET($I$22,0,U$5-$I$5-$A34+1)))*$C87))</f>
        <v>0</v>
      </c>
      <c r="V87" s="186">
        <f ca="1">IF(V$5-$I$5&lt;$A34-1," ",IF(V$5-$I$5+1&gt;'Primary Inputs'!$C$17,0,(SUM(OFFSET($I$22,0,V$5-$I$5-$A34+1)))*$C87))</f>
        <v>0</v>
      </c>
      <c r="W87" s="186">
        <f ca="1">IF(W$5-$I$5&lt;$A34-1," ",IF(W$5-$I$5+1&gt;'Primary Inputs'!$C$17,0,(SUM(OFFSET($I$22,0,W$5-$I$5-$A34+1)))*$C87))</f>
        <v>0</v>
      </c>
      <c r="X87" s="186">
        <f ca="1">IF(X$5-$I$5&lt;$A34-1," ",IF(X$5-$I$5+1&gt;'Primary Inputs'!$C$17,0,(SUM(OFFSET($I$22,0,X$5-$I$5-$A34+1)))*$C87))</f>
        <v>0</v>
      </c>
      <c r="Y87" s="186">
        <f ca="1">IF(Y$5-$I$5&lt;$A34-1," ",IF(Y$5-$I$5+1&gt;'Primary Inputs'!$C$17,0,(SUM(OFFSET($I$22,0,Y$5-$I$5-$A34+1)))*$C87))</f>
        <v>0</v>
      </c>
      <c r="Z87" s="186">
        <f ca="1">IF(Z$5-$I$5&lt;$A34-1," ",IF(Z$5-$I$5+1&gt;'Primary Inputs'!$C$17,0,(SUM(OFFSET($I$22,0,Z$5-$I$5-$A34+1)))*$C87))</f>
        <v>0</v>
      </c>
      <c r="AA87" s="186">
        <f ca="1">IF(AA$5-$I$5&lt;$A34-1," ",IF(AA$5-$I$5+1&gt;'Primary Inputs'!$C$17,0,(SUM(OFFSET($I$22,0,AA$5-$I$5-$A34+1)))*$C87))</f>
        <v>0</v>
      </c>
      <c r="AB87" s="186">
        <f ca="1">IF(AB$5-$I$5&lt;$A34-1," ",IF(AB$5-$I$5+1&gt;'Primary Inputs'!$C$17,0,(SUM(OFFSET($I$22,0,AB$5-$I$5-$A34+1)))*$C87))</f>
        <v>0</v>
      </c>
      <c r="AC87" s="186">
        <f ca="1">IF(AC$5-$I$5&lt;$A34-1," ",IF(AC$5-$I$5+1&gt;'Primary Inputs'!$C$17,0,(SUM(OFFSET($I$22,0,AC$5-$I$5-$A34+1)))*$C87))</f>
        <v>0</v>
      </c>
      <c r="AD87" s="186">
        <f ca="1">IF(AD$5-$I$5&lt;$A34-1," ",IF(AD$5-$I$5+1&gt;'Primary Inputs'!$C$17,0,(SUM(OFFSET($I$22,0,AD$5-$I$5-$A34+1)))*$C87))</f>
        <v>0</v>
      </c>
      <c r="AE87" s="186">
        <f ca="1">IF(AE$5-$I$5&lt;$A34-1," ",IF(AE$5-$I$5+1&gt;'Primary Inputs'!$C$17,0,(SUM(OFFSET($I$22,0,AE$5-$I$5-$A34+1)))*$C87))</f>
        <v>0</v>
      </c>
      <c r="AF87" s="186">
        <f ca="1">IF(AF$5-$I$5&lt;$A34-1," ",IF(AF$5-$I$5+1&gt;'Primary Inputs'!$C$17,0,(SUM(OFFSET($I$22,0,AF$5-$I$5-$A34+1)))*$C87))</f>
        <v>0</v>
      </c>
      <c r="AG87" s="186">
        <f ca="1">IF(AG$5-$I$5&lt;$A34-1," ",IF(AG$5-$I$5+1&gt;'Primary Inputs'!$C$17,0,(SUM(OFFSET($I$22,0,AG$5-$I$5-$A34+1)))*$C87))</f>
        <v>0</v>
      </c>
      <c r="AH87" s="186">
        <f ca="1">IF(AH$5-$I$5&lt;$A34-1," ",IF(AH$5-$I$5+1&gt;'Primary Inputs'!$C$17,0,(SUM(OFFSET($I$22,0,AH$5-$I$5-$A34+1)))*$C87))</f>
        <v>0</v>
      </c>
      <c r="AI87" s="186">
        <f ca="1">IF(AI$5-$I$5&lt;$A34-1," ",IF(AI$5-$I$5+1&gt;'Primary Inputs'!$C$17,0,(SUM(OFFSET($I$22,0,AI$5-$I$5-$A34+1)))*$C87))</f>
        <v>0</v>
      </c>
      <c r="AJ87" s="186">
        <f ca="1">IF(AJ$5-$I$5&lt;$A34-1," ",IF(AJ$5-$I$5+1&gt;'Primary Inputs'!$C$17,0,(SUM(OFFSET($I$22,0,AJ$5-$I$5-$A34+1)))*$C87))</f>
        <v>0</v>
      </c>
      <c r="AK87" s="186">
        <f ca="1">IF(AK$5-$I$5&lt;$A34-1," ",IF(AK$5-$I$5+1&gt;'Primary Inputs'!$C$17,0,(SUM(OFFSET($I$22,0,AK$5-$I$5-$A34+1)))*$C87))</f>
        <v>0</v>
      </c>
      <c r="AL87" s="186">
        <f ca="1">IF(AL$5-$I$5&lt;$A34-1," ",IF(AL$5-$I$5+1&gt;'Primary Inputs'!$C$17,0,(SUM(OFFSET($I$22,0,AL$5-$I$5-$A34+1)))*$C87))</f>
        <v>0</v>
      </c>
      <c r="AM87" s="186">
        <f ca="1">IF(AM$5-$I$5&lt;$A34-1," ",IF(AM$5-$I$5+1&gt;'Primary Inputs'!$C$17,0,(SUM(OFFSET($I$22,0,AM$5-$I$5-$A34+1)))*$C87))</f>
        <v>0</v>
      </c>
      <c r="AN87" s="186">
        <f ca="1">IF(AN$5-$I$5&lt;$A34-1," ",IF(AN$5-$I$5+1&gt;'Primary Inputs'!$C$17,0,(SUM(OFFSET($I$22,0,AN$5-$I$5-$A34+1)))*$C87))</f>
        <v>0</v>
      </c>
      <c r="AO87" s="186">
        <f ca="1">IF(AO$5-$I$5&lt;$A34-1," ",IF(AO$5-$I$5+1&gt;'Primary Inputs'!$C$17,0,(SUM(OFFSET($I$22,0,AO$5-$I$5-$A34+1)))*$C87))</f>
        <v>0</v>
      </c>
      <c r="AP87" s="186">
        <f ca="1">IF(AP$5-$I$5&lt;$A34-1," ",IF(AP$5-$I$5+1&gt;'Primary Inputs'!$C$17,0,(SUM(OFFSET($I$22,0,AP$5-$I$5-$A34+1)))*$C87))</f>
        <v>0</v>
      </c>
      <c r="AQ87" s="186">
        <f ca="1">IF(AQ$5-$I$5&lt;$A34-1," ",IF(AQ$5-$I$5+1&gt;'Primary Inputs'!$C$17,0,(SUM(OFFSET($I$22,0,AQ$5-$I$5-$A34+1)))*$C87))</f>
        <v>0</v>
      </c>
      <c r="AR87" s="186">
        <f ca="1">IF(AR$5-$I$5&lt;$A34-1," ",IF(AR$5-$I$5+1&gt;'Primary Inputs'!$C$17,0,(SUM(OFFSET($I$22,0,AR$5-$I$5-$A34+1)))*$C87))</f>
        <v>0</v>
      </c>
      <c r="AS87" s="186">
        <f ca="1">IF(AS$5-$I$5&lt;$A34-1," ",IF(AS$5-$I$5+1&gt;'Primary Inputs'!$C$17,0,(SUM(OFFSET($I$22,0,AS$5-$I$5-$A34+1)))*$C87))</f>
        <v>0</v>
      </c>
      <c r="AT87" s="186">
        <f ca="1">IF(AT$5-$I$5&lt;$A34-1," ",IF(AT$5-$I$5+1&gt;'Primary Inputs'!$C$17,0,(SUM(OFFSET($I$22,0,AT$5-$I$5-$A34+1)))*$C87))</f>
        <v>0</v>
      </c>
      <c r="AU87" s="186">
        <f ca="1">IF(AU$5-$I$5&lt;$A34-1," ",IF(AU$5-$I$5+1&gt;'Primary Inputs'!$C$17,0,(SUM(OFFSET($I$22,0,AU$5-$I$5-$A34+1)))*$C87))</f>
        <v>0</v>
      </c>
      <c r="AV87" s="186">
        <f ca="1">IF(AV$5-$I$5&lt;$A34-1," ",IF(AV$5-$I$5+1&gt;'Primary Inputs'!$C$17,0,(SUM(OFFSET($I$22,0,AV$5-$I$5-$A34+1)))*$C87))</f>
        <v>0</v>
      </c>
      <c r="AW87" s="186">
        <f ca="1">IF(AW$5-$I$5&lt;$A34-1," ",IF(AW$5-$I$5+1&gt;'Primary Inputs'!$C$17,0,(SUM(OFFSET($I$22,0,AW$5-$I$5-$A34+1)))*$C87))</f>
        <v>0</v>
      </c>
      <c r="AX87" s="186">
        <f ca="1">IF(AX$5-$I$5&lt;$A34-1," ",IF(AX$5-$I$5+1&gt;'Primary Inputs'!$C$17,0,(SUM(OFFSET($I$22,0,AX$5-$I$5-$A34+1)))*$C87))</f>
        <v>0</v>
      </c>
      <c r="AY87" s="186">
        <f ca="1">IF(AY$5-$I$5&lt;$A34-1," ",IF(AY$5-$I$5+1&gt;'Primary Inputs'!$C$17,0,(SUM(OFFSET($I$22,0,AY$5-$I$5-$A34+1)))*$C87))</f>
        <v>0</v>
      </c>
      <c r="AZ87" s="186">
        <f ca="1">IF(AZ$5-$I$5&lt;$A34-1," ",IF(AZ$5-$I$5+1&gt;'Primary Inputs'!$C$17,0,(SUM(OFFSET($I$22,0,AZ$5-$I$5-$A34+1)))*$C87))</f>
        <v>0</v>
      </c>
      <c r="BA87" s="186">
        <f ca="1">IF(BA$5-$I$5&lt;$A34-1," ",IF(BA$5-$I$5+1&gt;'Primary Inputs'!$C$17,0,(SUM(OFFSET($I$22,0,BA$5-$I$5-$A34+1)))*$C87))</f>
        <v>0</v>
      </c>
      <c r="BB87" s="186">
        <f ca="1">IF(BB$5-$I$5&lt;$A34-1," ",IF(BB$5-$I$5+1&gt;'Primary Inputs'!$C$17,0,(SUM(OFFSET($I$22,0,BB$5-$I$5-$A34+1)))*$C87))</f>
        <v>0</v>
      </c>
      <c r="BC87" s="186">
        <f ca="1">IF(BC$5-$I$5&lt;$A34-1," ",IF(BC$5-$I$5+1&gt;'Primary Inputs'!$C$17,0,(SUM(OFFSET($I$22,0,BC$5-$I$5-$A34+1)))*$C87))</f>
        <v>0</v>
      </c>
      <c r="BD87" s="186">
        <f ca="1">IF(BD$5-$I$5&lt;$A34-1," ",IF(BD$5-$I$5+1&gt;'Primary Inputs'!$C$17,0,(SUM(OFFSET($I$22,0,BD$5-$I$5-$A34+1)))*$C87))</f>
        <v>0</v>
      </c>
      <c r="BE87" s="186">
        <f ca="1">IF(BE$5-$I$5&lt;$A34-1," ",IF(BE$5-$I$5+1&gt;'Primary Inputs'!$C$17,0,(SUM(OFFSET($I$22,0,BE$5-$I$5-$A34+1)))*$C87))</f>
        <v>0</v>
      </c>
      <c r="BF87" s="186">
        <f ca="1">IF(BF$5-$I$5&lt;$A34-1," ",IF(BF$5-$I$5+1&gt;'Primary Inputs'!$C$17,0,(SUM(OFFSET($I$22,0,BF$5-$I$5-$A34+1)))*$C87))</f>
        <v>0</v>
      </c>
    </row>
    <row r="88" spans="2:58">
      <c r="B88" s="134" t="s">
        <v>182</v>
      </c>
      <c r="C88" s="134">
        <f t="shared" ca="1" si="1"/>
        <v>0</v>
      </c>
      <c r="I88" s="186" t="str">
        <f ca="1">IF(I$5-$I$5&lt;$A35-1," ",IF(I$5-$I$5+1&gt;'Primary Inputs'!$C$17,0,(SUM(OFFSET($I$22,0,I$5-$I$5-$A35+1)))*$C88))</f>
        <v xml:space="preserve"> </v>
      </c>
      <c r="J88" s="186" t="str">
        <f ca="1">IF(J$5-$I$5&lt;$A35-1," ",IF(J$5-$I$5+1&gt;'Primary Inputs'!$C$17,0,(SUM(OFFSET($I$22,0,J$5-$I$5-$A35+1)))*$C88))</f>
        <v xml:space="preserve"> </v>
      </c>
      <c r="K88" s="186" t="str">
        <f ca="1">IF(K$5-$I$5&lt;$A35-1," ",IF(K$5-$I$5+1&gt;'Primary Inputs'!$C$17,0,(SUM(OFFSET($I$22,0,K$5-$I$5-$A35+1)))*$C88))</f>
        <v xml:space="preserve"> </v>
      </c>
      <c r="L88" s="186" t="str">
        <f ca="1">IF(L$5-$I$5&lt;$A35-1," ",IF(L$5-$I$5+1&gt;'Primary Inputs'!$C$17,0,(SUM(OFFSET($I$22,0,L$5-$I$5-$A35+1)))*$C88))</f>
        <v xml:space="preserve"> </v>
      </c>
      <c r="M88" s="186" t="str">
        <f ca="1">IF(M$5-$I$5&lt;$A35-1," ",IF(M$5-$I$5+1&gt;'Primary Inputs'!$C$17,0,(SUM(OFFSET($I$22,0,M$5-$I$5-$A35+1)))*$C88))</f>
        <v xml:space="preserve"> </v>
      </c>
      <c r="N88" s="186" t="str">
        <f ca="1">IF(N$5-$I$5&lt;$A35-1," ",IF(N$5-$I$5+1&gt;'Primary Inputs'!$C$17,0,(SUM(OFFSET($I$22,0,N$5-$I$5-$A35+1)))*$C88))</f>
        <v xml:space="preserve"> </v>
      </c>
      <c r="O88" s="186" t="str">
        <f ca="1">IF(O$5-$I$5&lt;$A35-1," ",IF(O$5-$I$5+1&gt;'Primary Inputs'!$C$17,0,(SUM(OFFSET($I$22,0,O$5-$I$5-$A35+1)))*$C88))</f>
        <v xml:space="preserve"> </v>
      </c>
      <c r="P88" s="186" t="str">
        <f ca="1">IF(P$5-$I$5&lt;$A35-1," ",IF(P$5-$I$5+1&gt;'Primary Inputs'!$C$17,0,(SUM(OFFSET($I$22,0,P$5-$I$5-$A35+1)))*$C88))</f>
        <v xml:space="preserve"> </v>
      </c>
      <c r="Q88" s="186" t="str">
        <f ca="1">IF(Q$5-$I$5&lt;$A35-1," ",IF(Q$5-$I$5+1&gt;'Primary Inputs'!$C$17,0,(SUM(OFFSET($I$22,0,Q$5-$I$5-$A35+1)))*$C88))</f>
        <v xml:space="preserve"> </v>
      </c>
      <c r="R88" s="186">
        <f ca="1">IF(R$5-$I$5&lt;$A35-1," ",IF(R$5-$I$5+1&gt;'Primary Inputs'!$C$17,0,(SUM(OFFSET($I$22,0,R$5-$I$5-$A35+1)))*$C88))</f>
        <v>0</v>
      </c>
      <c r="S88" s="186">
        <f ca="1">IF(S$5-$I$5&lt;$A35-1," ",IF(S$5-$I$5+1&gt;'Primary Inputs'!$C$17,0,(SUM(OFFSET($I$22,0,S$5-$I$5-$A35+1)))*$C88))</f>
        <v>0</v>
      </c>
      <c r="T88" s="186">
        <f ca="1">IF(T$5-$I$5&lt;$A35-1," ",IF(T$5-$I$5+1&gt;'Primary Inputs'!$C$17,0,(SUM(OFFSET($I$22,0,T$5-$I$5-$A35+1)))*$C88))</f>
        <v>0</v>
      </c>
      <c r="U88" s="186">
        <f ca="1">IF(U$5-$I$5&lt;$A35-1," ",IF(U$5-$I$5+1&gt;'Primary Inputs'!$C$17,0,(SUM(OFFSET($I$22,0,U$5-$I$5-$A35+1)))*$C88))</f>
        <v>0</v>
      </c>
      <c r="V88" s="186">
        <f ca="1">IF(V$5-$I$5&lt;$A35-1," ",IF(V$5-$I$5+1&gt;'Primary Inputs'!$C$17,0,(SUM(OFFSET($I$22,0,V$5-$I$5-$A35+1)))*$C88))</f>
        <v>0</v>
      </c>
      <c r="W88" s="186">
        <f ca="1">IF(W$5-$I$5&lt;$A35-1," ",IF(W$5-$I$5+1&gt;'Primary Inputs'!$C$17,0,(SUM(OFFSET($I$22,0,W$5-$I$5-$A35+1)))*$C88))</f>
        <v>0</v>
      </c>
      <c r="X88" s="186">
        <f ca="1">IF(X$5-$I$5&lt;$A35-1," ",IF(X$5-$I$5+1&gt;'Primary Inputs'!$C$17,0,(SUM(OFFSET($I$22,0,X$5-$I$5-$A35+1)))*$C88))</f>
        <v>0</v>
      </c>
      <c r="Y88" s="186">
        <f ca="1">IF(Y$5-$I$5&lt;$A35-1," ",IF(Y$5-$I$5+1&gt;'Primary Inputs'!$C$17,0,(SUM(OFFSET($I$22,0,Y$5-$I$5-$A35+1)))*$C88))</f>
        <v>0</v>
      </c>
      <c r="Z88" s="186">
        <f ca="1">IF(Z$5-$I$5&lt;$A35-1," ",IF(Z$5-$I$5+1&gt;'Primary Inputs'!$C$17,0,(SUM(OFFSET($I$22,0,Z$5-$I$5-$A35+1)))*$C88))</f>
        <v>0</v>
      </c>
      <c r="AA88" s="186">
        <f ca="1">IF(AA$5-$I$5&lt;$A35-1," ",IF(AA$5-$I$5+1&gt;'Primary Inputs'!$C$17,0,(SUM(OFFSET($I$22,0,AA$5-$I$5-$A35+1)))*$C88))</f>
        <v>0</v>
      </c>
      <c r="AB88" s="186">
        <f ca="1">IF(AB$5-$I$5&lt;$A35-1," ",IF(AB$5-$I$5+1&gt;'Primary Inputs'!$C$17,0,(SUM(OFFSET($I$22,0,AB$5-$I$5-$A35+1)))*$C88))</f>
        <v>0</v>
      </c>
      <c r="AC88" s="186">
        <f ca="1">IF(AC$5-$I$5&lt;$A35-1," ",IF(AC$5-$I$5+1&gt;'Primary Inputs'!$C$17,0,(SUM(OFFSET($I$22,0,AC$5-$I$5-$A35+1)))*$C88))</f>
        <v>0</v>
      </c>
      <c r="AD88" s="186">
        <f ca="1">IF(AD$5-$I$5&lt;$A35-1," ",IF(AD$5-$I$5+1&gt;'Primary Inputs'!$C$17,0,(SUM(OFFSET($I$22,0,AD$5-$I$5-$A35+1)))*$C88))</f>
        <v>0</v>
      </c>
      <c r="AE88" s="186">
        <f ca="1">IF(AE$5-$I$5&lt;$A35-1," ",IF(AE$5-$I$5+1&gt;'Primary Inputs'!$C$17,0,(SUM(OFFSET($I$22,0,AE$5-$I$5-$A35+1)))*$C88))</f>
        <v>0</v>
      </c>
      <c r="AF88" s="186">
        <f ca="1">IF(AF$5-$I$5&lt;$A35-1," ",IF(AF$5-$I$5+1&gt;'Primary Inputs'!$C$17,0,(SUM(OFFSET($I$22,0,AF$5-$I$5-$A35+1)))*$C88))</f>
        <v>0</v>
      </c>
      <c r="AG88" s="186">
        <f ca="1">IF(AG$5-$I$5&lt;$A35-1," ",IF(AG$5-$I$5+1&gt;'Primary Inputs'!$C$17,0,(SUM(OFFSET($I$22,0,AG$5-$I$5-$A35+1)))*$C88))</f>
        <v>0</v>
      </c>
      <c r="AH88" s="186">
        <f ca="1">IF(AH$5-$I$5&lt;$A35-1," ",IF(AH$5-$I$5+1&gt;'Primary Inputs'!$C$17,0,(SUM(OFFSET($I$22,0,AH$5-$I$5-$A35+1)))*$C88))</f>
        <v>0</v>
      </c>
      <c r="AI88" s="186">
        <f ca="1">IF(AI$5-$I$5&lt;$A35-1," ",IF(AI$5-$I$5+1&gt;'Primary Inputs'!$C$17,0,(SUM(OFFSET($I$22,0,AI$5-$I$5-$A35+1)))*$C88))</f>
        <v>0</v>
      </c>
      <c r="AJ88" s="186">
        <f ca="1">IF(AJ$5-$I$5&lt;$A35-1," ",IF(AJ$5-$I$5+1&gt;'Primary Inputs'!$C$17,0,(SUM(OFFSET($I$22,0,AJ$5-$I$5-$A35+1)))*$C88))</f>
        <v>0</v>
      </c>
      <c r="AK88" s="186">
        <f ca="1">IF(AK$5-$I$5&lt;$A35-1," ",IF(AK$5-$I$5+1&gt;'Primary Inputs'!$C$17,0,(SUM(OFFSET($I$22,0,AK$5-$I$5-$A35+1)))*$C88))</f>
        <v>0</v>
      </c>
      <c r="AL88" s="186">
        <f ca="1">IF(AL$5-$I$5&lt;$A35-1," ",IF(AL$5-$I$5+1&gt;'Primary Inputs'!$C$17,0,(SUM(OFFSET($I$22,0,AL$5-$I$5-$A35+1)))*$C88))</f>
        <v>0</v>
      </c>
      <c r="AM88" s="186">
        <f ca="1">IF(AM$5-$I$5&lt;$A35-1," ",IF(AM$5-$I$5+1&gt;'Primary Inputs'!$C$17,0,(SUM(OFFSET($I$22,0,AM$5-$I$5-$A35+1)))*$C88))</f>
        <v>0</v>
      </c>
      <c r="AN88" s="186">
        <f ca="1">IF(AN$5-$I$5&lt;$A35-1," ",IF(AN$5-$I$5+1&gt;'Primary Inputs'!$C$17,0,(SUM(OFFSET($I$22,0,AN$5-$I$5-$A35+1)))*$C88))</f>
        <v>0</v>
      </c>
      <c r="AO88" s="186">
        <f ca="1">IF(AO$5-$I$5&lt;$A35-1," ",IF(AO$5-$I$5+1&gt;'Primary Inputs'!$C$17,0,(SUM(OFFSET($I$22,0,AO$5-$I$5-$A35+1)))*$C88))</f>
        <v>0</v>
      </c>
      <c r="AP88" s="186">
        <f ca="1">IF(AP$5-$I$5&lt;$A35-1," ",IF(AP$5-$I$5+1&gt;'Primary Inputs'!$C$17,0,(SUM(OFFSET($I$22,0,AP$5-$I$5-$A35+1)))*$C88))</f>
        <v>0</v>
      </c>
      <c r="AQ88" s="186">
        <f ca="1">IF(AQ$5-$I$5&lt;$A35-1," ",IF(AQ$5-$I$5+1&gt;'Primary Inputs'!$C$17,0,(SUM(OFFSET($I$22,0,AQ$5-$I$5-$A35+1)))*$C88))</f>
        <v>0</v>
      </c>
      <c r="AR88" s="186">
        <f ca="1">IF(AR$5-$I$5&lt;$A35-1," ",IF(AR$5-$I$5+1&gt;'Primary Inputs'!$C$17,0,(SUM(OFFSET($I$22,0,AR$5-$I$5-$A35+1)))*$C88))</f>
        <v>0</v>
      </c>
      <c r="AS88" s="186">
        <f ca="1">IF(AS$5-$I$5&lt;$A35-1," ",IF(AS$5-$I$5+1&gt;'Primary Inputs'!$C$17,0,(SUM(OFFSET($I$22,0,AS$5-$I$5-$A35+1)))*$C88))</f>
        <v>0</v>
      </c>
      <c r="AT88" s="186">
        <f ca="1">IF(AT$5-$I$5&lt;$A35-1," ",IF(AT$5-$I$5+1&gt;'Primary Inputs'!$C$17,0,(SUM(OFFSET($I$22,0,AT$5-$I$5-$A35+1)))*$C88))</f>
        <v>0</v>
      </c>
      <c r="AU88" s="186">
        <f ca="1">IF(AU$5-$I$5&lt;$A35-1," ",IF(AU$5-$I$5+1&gt;'Primary Inputs'!$C$17,0,(SUM(OFFSET($I$22,0,AU$5-$I$5-$A35+1)))*$C88))</f>
        <v>0</v>
      </c>
      <c r="AV88" s="186">
        <f ca="1">IF(AV$5-$I$5&lt;$A35-1," ",IF(AV$5-$I$5+1&gt;'Primary Inputs'!$C$17,0,(SUM(OFFSET($I$22,0,AV$5-$I$5-$A35+1)))*$C88))</f>
        <v>0</v>
      </c>
      <c r="AW88" s="186">
        <f ca="1">IF(AW$5-$I$5&lt;$A35-1," ",IF(AW$5-$I$5+1&gt;'Primary Inputs'!$C$17,0,(SUM(OFFSET($I$22,0,AW$5-$I$5-$A35+1)))*$C88))</f>
        <v>0</v>
      </c>
      <c r="AX88" s="186">
        <f ca="1">IF(AX$5-$I$5&lt;$A35-1," ",IF(AX$5-$I$5+1&gt;'Primary Inputs'!$C$17,0,(SUM(OFFSET($I$22,0,AX$5-$I$5-$A35+1)))*$C88))</f>
        <v>0</v>
      </c>
      <c r="AY88" s="186">
        <f ca="1">IF(AY$5-$I$5&lt;$A35-1," ",IF(AY$5-$I$5+1&gt;'Primary Inputs'!$C$17,0,(SUM(OFFSET($I$22,0,AY$5-$I$5-$A35+1)))*$C88))</f>
        <v>0</v>
      </c>
      <c r="AZ88" s="186">
        <f ca="1">IF(AZ$5-$I$5&lt;$A35-1," ",IF(AZ$5-$I$5+1&gt;'Primary Inputs'!$C$17,0,(SUM(OFFSET($I$22,0,AZ$5-$I$5-$A35+1)))*$C88))</f>
        <v>0</v>
      </c>
      <c r="BA88" s="186">
        <f ca="1">IF(BA$5-$I$5&lt;$A35-1," ",IF(BA$5-$I$5+1&gt;'Primary Inputs'!$C$17,0,(SUM(OFFSET($I$22,0,BA$5-$I$5-$A35+1)))*$C88))</f>
        <v>0</v>
      </c>
      <c r="BB88" s="186">
        <f ca="1">IF(BB$5-$I$5&lt;$A35-1," ",IF(BB$5-$I$5+1&gt;'Primary Inputs'!$C$17,0,(SUM(OFFSET($I$22,0,BB$5-$I$5-$A35+1)))*$C88))</f>
        <v>0</v>
      </c>
      <c r="BC88" s="186">
        <f ca="1">IF(BC$5-$I$5&lt;$A35-1," ",IF(BC$5-$I$5+1&gt;'Primary Inputs'!$C$17,0,(SUM(OFFSET($I$22,0,BC$5-$I$5-$A35+1)))*$C88))</f>
        <v>0</v>
      </c>
      <c r="BD88" s="186">
        <f ca="1">IF(BD$5-$I$5&lt;$A35-1," ",IF(BD$5-$I$5+1&gt;'Primary Inputs'!$C$17,0,(SUM(OFFSET($I$22,0,BD$5-$I$5-$A35+1)))*$C88))</f>
        <v>0</v>
      </c>
      <c r="BE88" s="186">
        <f ca="1">IF(BE$5-$I$5&lt;$A35-1," ",IF(BE$5-$I$5+1&gt;'Primary Inputs'!$C$17,0,(SUM(OFFSET($I$22,0,BE$5-$I$5-$A35+1)))*$C88))</f>
        <v>0</v>
      </c>
      <c r="BF88" s="186">
        <f ca="1">IF(BF$5-$I$5&lt;$A35-1," ",IF(BF$5-$I$5+1&gt;'Primary Inputs'!$C$17,0,(SUM(OFFSET($I$22,0,BF$5-$I$5-$A35+1)))*$C88))</f>
        <v>0</v>
      </c>
    </row>
    <row r="89" spans="2:58">
      <c r="B89" s="134" t="s">
        <v>183</v>
      </c>
      <c r="C89" s="134">
        <f t="shared" ca="1" si="1"/>
        <v>0</v>
      </c>
      <c r="I89" s="186" t="str">
        <f ca="1">IF(I$5-$I$5&lt;$A36-1," ",IF(I$5-$I$5+1&gt;'Primary Inputs'!$C$17,0,(SUM(OFFSET($I$22,0,I$5-$I$5-$A36+1)))*$C89))</f>
        <v xml:space="preserve"> </v>
      </c>
      <c r="J89" s="186" t="str">
        <f ca="1">IF(J$5-$I$5&lt;$A36-1," ",IF(J$5-$I$5+1&gt;'Primary Inputs'!$C$17,0,(SUM(OFFSET($I$22,0,J$5-$I$5-$A36+1)))*$C89))</f>
        <v xml:space="preserve"> </v>
      </c>
      <c r="K89" s="186" t="str">
        <f ca="1">IF(K$5-$I$5&lt;$A36-1," ",IF(K$5-$I$5+1&gt;'Primary Inputs'!$C$17,0,(SUM(OFFSET($I$22,0,K$5-$I$5-$A36+1)))*$C89))</f>
        <v xml:space="preserve"> </v>
      </c>
      <c r="L89" s="186" t="str">
        <f ca="1">IF(L$5-$I$5&lt;$A36-1," ",IF(L$5-$I$5+1&gt;'Primary Inputs'!$C$17,0,(SUM(OFFSET($I$22,0,L$5-$I$5-$A36+1)))*$C89))</f>
        <v xml:space="preserve"> </v>
      </c>
      <c r="M89" s="186" t="str">
        <f ca="1">IF(M$5-$I$5&lt;$A36-1," ",IF(M$5-$I$5+1&gt;'Primary Inputs'!$C$17,0,(SUM(OFFSET($I$22,0,M$5-$I$5-$A36+1)))*$C89))</f>
        <v xml:space="preserve"> </v>
      </c>
      <c r="N89" s="186" t="str">
        <f ca="1">IF(N$5-$I$5&lt;$A36-1," ",IF(N$5-$I$5+1&gt;'Primary Inputs'!$C$17,0,(SUM(OFFSET($I$22,0,N$5-$I$5-$A36+1)))*$C89))</f>
        <v xml:space="preserve"> </v>
      </c>
      <c r="O89" s="186" t="str">
        <f ca="1">IF(O$5-$I$5&lt;$A36-1," ",IF(O$5-$I$5+1&gt;'Primary Inputs'!$C$17,0,(SUM(OFFSET($I$22,0,O$5-$I$5-$A36+1)))*$C89))</f>
        <v xml:space="preserve"> </v>
      </c>
      <c r="P89" s="186" t="str">
        <f ca="1">IF(P$5-$I$5&lt;$A36-1," ",IF(P$5-$I$5+1&gt;'Primary Inputs'!$C$17,0,(SUM(OFFSET($I$22,0,P$5-$I$5-$A36+1)))*$C89))</f>
        <v xml:space="preserve"> </v>
      </c>
      <c r="Q89" s="186" t="str">
        <f ca="1">IF(Q$5-$I$5&lt;$A36-1," ",IF(Q$5-$I$5+1&gt;'Primary Inputs'!$C$17,0,(SUM(OFFSET($I$22,0,Q$5-$I$5-$A36+1)))*$C89))</f>
        <v xml:space="preserve"> </v>
      </c>
      <c r="R89" s="186" t="str">
        <f ca="1">IF(R$5-$I$5&lt;$A36-1," ",IF(R$5-$I$5+1&gt;'Primary Inputs'!$C$17,0,(SUM(OFFSET($I$22,0,R$5-$I$5-$A36+1)))*$C89))</f>
        <v xml:space="preserve"> </v>
      </c>
      <c r="S89" s="186">
        <f ca="1">IF(S$5-$I$5&lt;$A36-1," ",IF(S$5-$I$5+1&gt;'Primary Inputs'!$C$17,0,(SUM(OFFSET($I$22,0,S$5-$I$5-$A36+1)))*$C89))</f>
        <v>0</v>
      </c>
      <c r="T89" s="186">
        <f ca="1">IF(T$5-$I$5&lt;$A36-1," ",IF(T$5-$I$5+1&gt;'Primary Inputs'!$C$17,0,(SUM(OFFSET($I$22,0,T$5-$I$5-$A36+1)))*$C89))</f>
        <v>0</v>
      </c>
      <c r="U89" s="186">
        <f ca="1">IF(U$5-$I$5&lt;$A36-1," ",IF(U$5-$I$5+1&gt;'Primary Inputs'!$C$17,0,(SUM(OFFSET($I$22,0,U$5-$I$5-$A36+1)))*$C89))</f>
        <v>0</v>
      </c>
      <c r="V89" s="186">
        <f ca="1">IF(V$5-$I$5&lt;$A36-1," ",IF(V$5-$I$5+1&gt;'Primary Inputs'!$C$17,0,(SUM(OFFSET($I$22,0,V$5-$I$5-$A36+1)))*$C89))</f>
        <v>0</v>
      </c>
      <c r="W89" s="186">
        <f ca="1">IF(W$5-$I$5&lt;$A36-1," ",IF(W$5-$I$5+1&gt;'Primary Inputs'!$C$17,0,(SUM(OFFSET($I$22,0,W$5-$I$5-$A36+1)))*$C89))</f>
        <v>0</v>
      </c>
      <c r="X89" s="186">
        <f ca="1">IF(X$5-$I$5&lt;$A36-1," ",IF(X$5-$I$5+1&gt;'Primary Inputs'!$C$17,0,(SUM(OFFSET($I$22,0,X$5-$I$5-$A36+1)))*$C89))</f>
        <v>0</v>
      </c>
      <c r="Y89" s="186">
        <f ca="1">IF(Y$5-$I$5&lt;$A36-1," ",IF(Y$5-$I$5+1&gt;'Primary Inputs'!$C$17,0,(SUM(OFFSET($I$22,0,Y$5-$I$5-$A36+1)))*$C89))</f>
        <v>0</v>
      </c>
      <c r="Z89" s="186">
        <f ca="1">IF(Z$5-$I$5&lt;$A36-1," ",IF(Z$5-$I$5+1&gt;'Primary Inputs'!$C$17,0,(SUM(OFFSET($I$22,0,Z$5-$I$5-$A36+1)))*$C89))</f>
        <v>0</v>
      </c>
      <c r="AA89" s="186">
        <f ca="1">IF(AA$5-$I$5&lt;$A36-1," ",IF(AA$5-$I$5+1&gt;'Primary Inputs'!$C$17,0,(SUM(OFFSET($I$22,0,AA$5-$I$5-$A36+1)))*$C89))</f>
        <v>0</v>
      </c>
      <c r="AB89" s="186">
        <f ca="1">IF(AB$5-$I$5&lt;$A36-1," ",IF(AB$5-$I$5+1&gt;'Primary Inputs'!$C$17,0,(SUM(OFFSET($I$22,0,AB$5-$I$5-$A36+1)))*$C89))</f>
        <v>0</v>
      </c>
      <c r="AC89" s="186">
        <f ca="1">IF(AC$5-$I$5&lt;$A36-1," ",IF(AC$5-$I$5+1&gt;'Primary Inputs'!$C$17,0,(SUM(OFFSET($I$22,0,AC$5-$I$5-$A36+1)))*$C89))</f>
        <v>0</v>
      </c>
      <c r="AD89" s="186">
        <f ca="1">IF(AD$5-$I$5&lt;$A36-1," ",IF(AD$5-$I$5+1&gt;'Primary Inputs'!$C$17,0,(SUM(OFFSET($I$22,0,AD$5-$I$5-$A36+1)))*$C89))</f>
        <v>0</v>
      </c>
      <c r="AE89" s="186">
        <f ca="1">IF(AE$5-$I$5&lt;$A36-1," ",IF(AE$5-$I$5+1&gt;'Primary Inputs'!$C$17,0,(SUM(OFFSET($I$22,0,AE$5-$I$5-$A36+1)))*$C89))</f>
        <v>0</v>
      </c>
      <c r="AF89" s="186">
        <f ca="1">IF(AF$5-$I$5&lt;$A36-1," ",IF(AF$5-$I$5+1&gt;'Primary Inputs'!$C$17,0,(SUM(OFFSET($I$22,0,AF$5-$I$5-$A36+1)))*$C89))</f>
        <v>0</v>
      </c>
      <c r="AG89" s="186">
        <f ca="1">IF(AG$5-$I$5&lt;$A36-1," ",IF(AG$5-$I$5+1&gt;'Primary Inputs'!$C$17,0,(SUM(OFFSET($I$22,0,AG$5-$I$5-$A36+1)))*$C89))</f>
        <v>0</v>
      </c>
      <c r="AH89" s="186">
        <f ca="1">IF(AH$5-$I$5&lt;$A36-1," ",IF(AH$5-$I$5+1&gt;'Primary Inputs'!$C$17,0,(SUM(OFFSET($I$22,0,AH$5-$I$5-$A36+1)))*$C89))</f>
        <v>0</v>
      </c>
      <c r="AI89" s="186">
        <f ca="1">IF(AI$5-$I$5&lt;$A36-1," ",IF(AI$5-$I$5+1&gt;'Primary Inputs'!$C$17,0,(SUM(OFFSET($I$22,0,AI$5-$I$5-$A36+1)))*$C89))</f>
        <v>0</v>
      </c>
      <c r="AJ89" s="186">
        <f ca="1">IF(AJ$5-$I$5&lt;$A36-1," ",IF(AJ$5-$I$5+1&gt;'Primary Inputs'!$C$17,0,(SUM(OFFSET($I$22,0,AJ$5-$I$5-$A36+1)))*$C89))</f>
        <v>0</v>
      </c>
      <c r="AK89" s="186">
        <f ca="1">IF(AK$5-$I$5&lt;$A36-1," ",IF(AK$5-$I$5+1&gt;'Primary Inputs'!$C$17,0,(SUM(OFFSET($I$22,0,AK$5-$I$5-$A36+1)))*$C89))</f>
        <v>0</v>
      </c>
      <c r="AL89" s="186">
        <f ca="1">IF(AL$5-$I$5&lt;$A36-1," ",IF(AL$5-$I$5+1&gt;'Primary Inputs'!$C$17,0,(SUM(OFFSET($I$22,0,AL$5-$I$5-$A36+1)))*$C89))</f>
        <v>0</v>
      </c>
      <c r="AM89" s="186">
        <f ca="1">IF(AM$5-$I$5&lt;$A36-1," ",IF(AM$5-$I$5+1&gt;'Primary Inputs'!$C$17,0,(SUM(OFFSET($I$22,0,AM$5-$I$5-$A36+1)))*$C89))</f>
        <v>0</v>
      </c>
      <c r="AN89" s="186">
        <f ca="1">IF(AN$5-$I$5&lt;$A36-1," ",IF(AN$5-$I$5+1&gt;'Primary Inputs'!$C$17,0,(SUM(OFFSET($I$22,0,AN$5-$I$5-$A36+1)))*$C89))</f>
        <v>0</v>
      </c>
      <c r="AO89" s="186">
        <f ca="1">IF(AO$5-$I$5&lt;$A36-1," ",IF(AO$5-$I$5+1&gt;'Primary Inputs'!$C$17,0,(SUM(OFFSET($I$22,0,AO$5-$I$5-$A36+1)))*$C89))</f>
        <v>0</v>
      </c>
      <c r="AP89" s="186">
        <f ca="1">IF(AP$5-$I$5&lt;$A36-1," ",IF(AP$5-$I$5+1&gt;'Primary Inputs'!$C$17,0,(SUM(OFFSET($I$22,0,AP$5-$I$5-$A36+1)))*$C89))</f>
        <v>0</v>
      </c>
      <c r="AQ89" s="186">
        <f ca="1">IF(AQ$5-$I$5&lt;$A36-1," ",IF(AQ$5-$I$5+1&gt;'Primary Inputs'!$C$17,0,(SUM(OFFSET($I$22,0,AQ$5-$I$5-$A36+1)))*$C89))</f>
        <v>0</v>
      </c>
      <c r="AR89" s="186">
        <f ca="1">IF(AR$5-$I$5&lt;$A36-1," ",IF(AR$5-$I$5+1&gt;'Primary Inputs'!$C$17,0,(SUM(OFFSET($I$22,0,AR$5-$I$5-$A36+1)))*$C89))</f>
        <v>0</v>
      </c>
      <c r="AS89" s="186">
        <f ca="1">IF(AS$5-$I$5&lt;$A36-1," ",IF(AS$5-$I$5+1&gt;'Primary Inputs'!$C$17,0,(SUM(OFFSET($I$22,0,AS$5-$I$5-$A36+1)))*$C89))</f>
        <v>0</v>
      </c>
      <c r="AT89" s="186">
        <f ca="1">IF(AT$5-$I$5&lt;$A36-1," ",IF(AT$5-$I$5+1&gt;'Primary Inputs'!$C$17,0,(SUM(OFFSET($I$22,0,AT$5-$I$5-$A36+1)))*$C89))</f>
        <v>0</v>
      </c>
      <c r="AU89" s="186">
        <f ca="1">IF(AU$5-$I$5&lt;$A36-1," ",IF(AU$5-$I$5+1&gt;'Primary Inputs'!$C$17,0,(SUM(OFFSET($I$22,0,AU$5-$I$5-$A36+1)))*$C89))</f>
        <v>0</v>
      </c>
      <c r="AV89" s="186">
        <f ca="1">IF(AV$5-$I$5&lt;$A36-1," ",IF(AV$5-$I$5+1&gt;'Primary Inputs'!$C$17,0,(SUM(OFFSET($I$22,0,AV$5-$I$5-$A36+1)))*$C89))</f>
        <v>0</v>
      </c>
      <c r="AW89" s="186">
        <f ca="1">IF(AW$5-$I$5&lt;$A36-1," ",IF(AW$5-$I$5+1&gt;'Primary Inputs'!$C$17,0,(SUM(OFFSET($I$22,0,AW$5-$I$5-$A36+1)))*$C89))</f>
        <v>0</v>
      </c>
      <c r="AX89" s="186">
        <f ca="1">IF(AX$5-$I$5&lt;$A36-1," ",IF(AX$5-$I$5+1&gt;'Primary Inputs'!$C$17,0,(SUM(OFFSET($I$22,0,AX$5-$I$5-$A36+1)))*$C89))</f>
        <v>0</v>
      </c>
      <c r="AY89" s="186">
        <f ca="1">IF(AY$5-$I$5&lt;$A36-1," ",IF(AY$5-$I$5+1&gt;'Primary Inputs'!$C$17,0,(SUM(OFFSET($I$22,0,AY$5-$I$5-$A36+1)))*$C89))</f>
        <v>0</v>
      </c>
      <c r="AZ89" s="186">
        <f ca="1">IF(AZ$5-$I$5&lt;$A36-1," ",IF(AZ$5-$I$5+1&gt;'Primary Inputs'!$C$17,0,(SUM(OFFSET($I$22,0,AZ$5-$I$5-$A36+1)))*$C89))</f>
        <v>0</v>
      </c>
      <c r="BA89" s="186">
        <f ca="1">IF(BA$5-$I$5&lt;$A36-1," ",IF(BA$5-$I$5+1&gt;'Primary Inputs'!$C$17,0,(SUM(OFFSET($I$22,0,BA$5-$I$5-$A36+1)))*$C89))</f>
        <v>0</v>
      </c>
      <c r="BB89" s="186">
        <f ca="1">IF(BB$5-$I$5&lt;$A36-1," ",IF(BB$5-$I$5+1&gt;'Primary Inputs'!$C$17,0,(SUM(OFFSET($I$22,0,BB$5-$I$5-$A36+1)))*$C89))</f>
        <v>0</v>
      </c>
      <c r="BC89" s="186">
        <f ca="1">IF(BC$5-$I$5&lt;$A36-1," ",IF(BC$5-$I$5+1&gt;'Primary Inputs'!$C$17,0,(SUM(OFFSET($I$22,0,BC$5-$I$5-$A36+1)))*$C89))</f>
        <v>0</v>
      </c>
      <c r="BD89" s="186">
        <f ca="1">IF(BD$5-$I$5&lt;$A36-1," ",IF(BD$5-$I$5+1&gt;'Primary Inputs'!$C$17,0,(SUM(OFFSET($I$22,0,BD$5-$I$5-$A36+1)))*$C89))</f>
        <v>0</v>
      </c>
      <c r="BE89" s="186">
        <f ca="1">IF(BE$5-$I$5&lt;$A36-1," ",IF(BE$5-$I$5+1&gt;'Primary Inputs'!$C$17,0,(SUM(OFFSET($I$22,0,BE$5-$I$5-$A36+1)))*$C89))</f>
        <v>0</v>
      </c>
      <c r="BF89" s="186">
        <f ca="1">IF(BF$5-$I$5&lt;$A36-1," ",IF(BF$5-$I$5+1&gt;'Primary Inputs'!$C$17,0,(SUM(OFFSET($I$22,0,BF$5-$I$5-$A36+1)))*$C89))</f>
        <v>0</v>
      </c>
    </row>
    <row r="90" spans="2:58">
      <c r="B90" s="134" t="s">
        <v>184</v>
      </c>
      <c r="C90" s="134">
        <f t="shared" ca="1" si="1"/>
        <v>0</v>
      </c>
      <c r="I90" s="186" t="str">
        <f ca="1">IF(I$5-$I$5&lt;$A37-1," ",IF(I$5-$I$5+1&gt;'Primary Inputs'!$C$17,0,(SUM(OFFSET($I$22,0,I$5-$I$5-$A37+1)))*$C90))</f>
        <v xml:space="preserve"> </v>
      </c>
      <c r="J90" s="186" t="str">
        <f ca="1">IF(J$5-$I$5&lt;$A37-1," ",IF(J$5-$I$5+1&gt;'Primary Inputs'!$C$17,0,(SUM(OFFSET($I$22,0,J$5-$I$5-$A37+1)))*$C90))</f>
        <v xml:space="preserve"> </v>
      </c>
      <c r="K90" s="186" t="str">
        <f ca="1">IF(K$5-$I$5&lt;$A37-1," ",IF(K$5-$I$5+1&gt;'Primary Inputs'!$C$17,0,(SUM(OFFSET($I$22,0,K$5-$I$5-$A37+1)))*$C90))</f>
        <v xml:space="preserve"> </v>
      </c>
      <c r="L90" s="186" t="str">
        <f ca="1">IF(L$5-$I$5&lt;$A37-1," ",IF(L$5-$I$5+1&gt;'Primary Inputs'!$C$17,0,(SUM(OFFSET($I$22,0,L$5-$I$5-$A37+1)))*$C90))</f>
        <v xml:space="preserve"> </v>
      </c>
      <c r="M90" s="186" t="str">
        <f ca="1">IF(M$5-$I$5&lt;$A37-1," ",IF(M$5-$I$5+1&gt;'Primary Inputs'!$C$17,0,(SUM(OFFSET($I$22,0,M$5-$I$5-$A37+1)))*$C90))</f>
        <v xml:space="preserve"> </v>
      </c>
      <c r="N90" s="186" t="str">
        <f ca="1">IF(N$5-$I$5&lt;$A37-1," ",IF(N$5-$I$5+1&gt;'Primary Inputs'!$C$17,0,(SUM(OFFSET($I$22,0,N$5-$I$5-$A37+1)))*$C90))</f>
        <v xml:space="preserve"> </v>
      </c>
      <c r="O90" s="186" t="str">
        <f ca="1">IF(O$5-$I$5&lt;$A37-1," ",IF(O$5-$I$5+1&gt;'Primary Inputs'!$C$17,0,(SUM(OFFSET($I$22,0,O$5-$I$5-$A37+1)))*$C90))</f>
        <v xml:space="preserve"> </v>
      </c>
      <c r="P90" s="186" t="str">
        <f ca="1">IF(P$5-$I$5&lt;$A37-1," ",IF(P$5-$I$5+1&gt;'Primary Inputs'!$C$17,0,(SUM(OFFSET($I$22,0,P$5-$I$5-$A37+1)))*$C90))</f>
        <v xml:space="preserve"> </v>
      </c>
      <c r="Q90" s="186" t="str">
        <f ca="1">IF(Q$5-$I$5&lt;$A37-1," ",IF(Q$5-$I$5+1&gt;'Primary Inputs'!$C$17,0,(SUM(OFFSET($I$22,0,Q$5-$I$5-$A37+1)))*$C90))</f>
        <v xml:space="preserve"> </v>
      </c>
      <c r="R90" s="186" t="str">
        <f ca="1">IF(R$5-$I$5&lt;$A37-1," ",IF(R$5-$I$5+1&gt;'Primary Inputs'!$C$17,0,(SUM(OFFSET($I$22,0,R$5-$I$5-$A37+1)))*$C90))</f>
        <v xml:space="preserve"> </v>
      </c>
      <c r="S90" s="186" t="str">
        <f ca="1">IF(S$5-$I$5&lt;$A37-1," ",IF(S$5-$I$5+1&gt;'Primary Inputs'!$C$17,0,(SUM(OFFSET($I$22,0,S$5-$I$5-$A37+1)))*$C90))</f>
        <v xml:space="preserve"> </v>
      </c>
      <c r="T90" s="186">
        <f ca="1">IF(T$5-$I$5&lt;$A37-1," ",IF(T$5-$I$5+1&gt;'Primary Inputs'!$C$17,0,(SUM(OFFSET($I$22,0,T$5-$I$5-$A37+1)))*$C90))</f>
        <v>0</v>
      </c>
      <c r="U90" s="186">
        <f ca="1">IF(U$5-$I$5&lt;$A37-1," ",IF(U$5-$I$5+1&gt;'Primary Inputs'!$C$17,0,(SUM(OFFSET($I$22,0,U$5-$I$5-$A37+1)))*$C90))</f>
        <v>0</v>
      </c>
      <c r="V90" s="186">
        <f ca="1">IF(V$5-$I$5&lt;$A37-1," ",IF(V$5-$I$5+1&gt;'Primary Inputs'!$C$17,0,(SUM(OFFSET($I$22,0,V$5-$I$5-$A37+1)))*$C90))</f>
        <v>0</v>
      </c>
      <c r="W90" s="186">
        <f ca="1">IF(W$5-$I$5&lt;$A37-1," ",IF(W$5-$I$5+1&gt;'Primary Inputs'!$C$17,0,(SUM(OFFSET($I$22,0,W$5-$I$5-$A37+1)))*$C90))</f>
        <v>0</v>
      </c>
      <c r="X90" s="186">
        <f ca="1">IF(X$5-$I$5&lt;$A37-1," ",IF(X$5-$I$5+1&gt;'Primary Inputs'!$C$17,0,(SUM(OFFSET($I$22,0,X$5-$I$5-$A37+1)))*$C90))</f>
        <v>0</v>
      </c>
      <c r="Y90" s="186">
        <f ca="1">IF(Y$5-$I$5&lt;$A37-1," ",IF(Y$5-$I$5+1&gt;'Primary Inputs'!$C$17,0,(SUM(OFFSET($I$22,0,Y$5-$I$5-$A37+1)))*$C90))</f>
        <v>0</v>
      </c>
      <c r="Z90" s="186">
        <f ca="1">IF(Z$5-$I$5&lt;$A37-1," ",IF(Z$5-$I$5+1&gt;'Primary Inputs'!$C$17,0,(SUM(OFFSET($I$22,0,Z$5-$I$5-$A37+1)))*$C90))</f>
        <v>0</v>
      </c>
      <c r="AA90" s="186">
        <f ca="1">IF(AA$5-$I$5&lt;$A37-1," ",IF(AA$5-$I$5+1&gt;'Primary Inputs'!$C$17,0,(SUM(OFFSET($I$22,0,AA$5-$I$5-$A37+1)))*$C90))</f>
        <v>0</v>
      </c>
      <c r="AB90" s="186">
        <f ca="1">IF(AB$5-$I$5&lt;$A37-1," ",IF(AB$5-$I$5+1&gt;'Primary Inputs'!$C$17,0,(SUM(OFFSET($I$22,0,AB$5-$I$5-$A37+1)))*$C90))</f>
        <v>0</v>
      </c>
      <c r="AC90" s="186">
        <f ca="1">IF(AC$5-$I$5&lt;$A37-1," ",IF(AC$5-$I$5+1&gt;'Primary Inputs'!$C$17,0,(SUM(OFFSET($I$22,0,AC$5-$I$5-$A37+1)))*$C90))</f>
        <v>0</v>
      </c>
      <c r="AD90" s="186">
        <f ca="1">IF(AD$5-$I$5&lt;$A37-1," ",IF(AD$5-$I$5+1&gt;'Primary Inputs'!$C$17,0,(SUM(OFFSET($I$22,0,AD$5-$I$5-$A37+1)))*$C90))</f>
        <v>0</v>
      </c>
      <c r="AE90" s="186">
        <f ca="1">IF(AE$5-$I$5&lt;$A37-1," ",IF(AE$5-$I$5+1&gt;'Primary Inputs'!$C$17,0,(SUM(OFFSET($I$22,0,AE$5-$I$5-$A37+1)))*$C90))</f>
        <v>0</v>
      </c>
      <c r="AF90" s="186">
        <f ca="1">IF(AF$5-$I$5&lt;$A37-1," ",IF(AF$5-$I$5+1&gt;'Primary Inputs'!$C$17,0,(SUM(OFFSET($I$22,0,AF$5-$I$5-$A37+1)))*$C90))</f>
        <v>0</v>
      </c>
      <c r="AG90" s="186">
        <f ca="1">IF(AG$5-$I$5&lt;$A37-1," ",IF(AG$5-$I$5+1&gt;'Primary Inputs'!$C$17,0,(SUM(OFFSET($I$22,0,AG$5-$I$5-$A37+1)))*$C90))</f>
        <v>0</v>
      </c>
      <c r="AH90" s="186">
        <f ca="1">IF(AH$5-$I$5&lt;$A37-1," ",IF(AH$5-$I$5+1&gt;'Primary Inputs'!$C$17,0,(SUM(OFFSET($I$22,0,AH$5-$I$5-$A37+1)))*$C90))</f>
        <v>0</v>
      </c>
      <c r="AI90" s="186">
        <f ca="1">IF(AI$5-$I$5&lt;$A37-1," ",IF(AI$5-$I$5+1&gt;'Primary Inputs'!$C$17,0,(SUM(OFFSET($I$22,0,AI$5-$I$5-$A37+1)))*$C90))</f>
        <v>0</v>
      </c>
      <c r="AJ90" s="186">
        <f ca="1">IF(AJ$5-$I$5&lt;$A37-1," ",IF(AJ$5-$I$5+1&gt;'Primary Inputs'!$C$17,0,(SUM(OFFSET($I$22,0,AJ$5-$I$5-$A37+1)))*$C90))</f>
        <v>0</v>
      </c>
      <c r="AK90" s="186">
        <f ca="1">IF(AK$5-$I$5&lt;$A37-1," ",IF(AK$5-$I$5+1&gt;'Primary Inputs'!$C$17,0,(SUM(OFFSET($I$22,0,AK$5-$I$5-$A37+1)))*$C90))</f>
        <v>0</v>
      </c>
      <c r="AL90" s="186">
        <f ca="1">IF(AL$5-$I$5&lt;$A37-1," ",IF(AL$5-$I$5+1&gt;'Primary Inputs'!$C$17,0,(SUM(OFFSET($I$22,0,AL$5-$I$5-$A37+1)))*$C90))</f>
        <v>0</v>
      </c>
      <c r="AM90" s="186">
        <f ca="1">IF(AM$5-$I$5&lt;$A37-1," ",IF(AM$5-$I$5+1&gt;'Primary Inputs'!$C$17,0,(SUM(OFFSET($I$22,0,AM$5-$I$5-$A37+1)))*$C90))</f>
        <v>0</v>
      </c>
      <c r="AN90" s="186">
        <f ca="1">IF(AN$5-$I$5&lt;$A37-1," ",IF(AN$5-$I$5+1&gt;'Primary Inputs'!$C$17,0,(SUM(OFFSET($I$22,0,AN$5-$I$5-$A37+1)))*$C90))</f>
        <v>0</v>
      </c>
      <c r="AO90" s="186">
        <f ca="1">IF(AO$5-$I$5&lt;$A37-1," ",IF(AO$5-$I$5+1&gt;'Primary Inputs'!$C$17,0,(SUM(OFFSET($I$22,0,AO$5-$I$5-$A37+1)))*$C90))</f>
        <v>0</v>
      </c>
      <c r="AP90" s="186">
        <f ca="1">IF(AP$5-$I$5&lt;$A37-1," ",IF(AP$5-$I$5+1&gt;'Primary Inputs'!$C$17,0,(SUM(OFFSET($I$22,0,AP$5-$I$5-$A37+1)))*$C90))</f>
        <v>0</v>
      </c>
      <c r="AQ90" s="186">
        <f ca="1">IF(AQ$5-$I$5&lt;$A37-1," ",IF(AQ$5-$I$5+1&gt;'Primary Inputs'!$C$17,0,(SUM(OFFSET($I$22,0,AQ$5-$I$5-$A37+1)))*$C90))</f>
        <v>0</v>
      </c>
      <c r="AR90" s="186">
        <f ca="1">IF(AR$5-$I$5&lt;$A37-1," ",IF(AR$5-$I$5+1&gt;'Primary Inputs'!$C$17,0,(SUM(OFFSET($I$22,0,AR$5-$I$5-$A37+1)))*$C90))</f>
        <v>0</v>
      </c>
      <c r="AS90" s="186">
        <f ca="1">IF(AS$5-$I$5&lt;$A37-1," ",IF(AS$5-$I$5+1&gt;'Primary Inputs'!$C$17,0,(SUM(OFFSET($I$22,0,AS$5-$I$5-$A37+1)))*$C90))</f>
        <v>0</v>
      </c>
      <c r="AT90" s="186">
        <f ca="1">IF(AT$5-$I$5&lt;$A37-1," ",IF(AT$5-$I$5+1&gt;'Primary Inputs'!$C$17,0,(SUM(OFFSET($I$22,0,AT$5-$I$5-$A37+1)))*$C90))</f>
        <v>0</v>
      </c>
      <c r="AU90" s="186">
        <f ca="1">IF(AU$5-$I$5&lt;$A37-1," ",IF(AU$5-$I$5+1&gt;'Primary Inputs'!$C$17,0,(SUM(OFFSET($I$22,0,AU$5-$I$5-$A37+1)))*$C90))</f>
        <v>0</v>
      </c>
      <c r="AV90" s="186">
        <f ca="1">IF(AV$5-$I$5&lt;$A37-1," ",IF(AV$5-$I$5+1&gt;'Primary Inputs'!$C$17,0,(SUM(OFFSET($I$22,0,AV$5-$I$5-$A37+1)))*$C90))</f>
        <v>0</v>
      </c>
      <c r="AW90" s="186">
        <f ca="1">IF(AW$5-$I$5&lt;$A37-1," ",IF(AW$5-$I$5+1&gt;'Primary Inputs'!$C$17,0,(SUM(OFFSET($I$22,0,AW$5-$I$5-$A37+1)))*$C90))</f>
        <v>0</v>
      </c>
      <c r="AX90" s="186">
        <f ca="1">IF(AX$5-$I$5&lt;$A37-1," ",IF(AX$5-$I$5+1&gt;'Primary Inputs'!$C$17,0,(SUM(OFFSET($I$22,0,AX$5-$I$5-$A37+1)))*$C90))</f>
        <v>0</v>
      </c>
      <c r="AY90" s="186">
        <f ca="1">IF(AY$5-$I$5&lt;$A37-1," ",IF(AY$5-$I$5+1&gt;'Primary Inputs'!$C$17,0,(SUM(OFFSET($I$22,0,AY$5-$I$5-$A37+1)))*$C90))</f>
        <v>0</v>
      </c>
      <c r="AZ90" s="186">
        <f ca="1">IF(AZ$5-$I$5&lt;$A37-1," ",IF(AZ$5-$I$5+1&gt;'Primary Inputs'!$C$17,0,(SUM(OFFSET($I$22,0,AZ$5-$I$5-$A37+1)))*$C90))</f>
        <v>0</v>
      </c>
      <c r="BA90" s="186">
        <f ca="1">IF(BA$5-$I$5&lt;$A37-1," ",IF(BA$5-$I$5+1&gt;'Primary Inputs'!$C$17,0,(SUM(OFFSET($I$22,0,BA$5-$I$5-$A37+1)))*$C90))</f>
        <v>0</v>
      </c>
      <c r="BB90" s="186">
        <f ca="1">IF(BB$5-$I$5&lt;$A37-1," ",IF(BB$5-$I$5+1&gt;'Primary Inputs'!$C$17,0,(SUM(OFFSET($I$22,0,BB$5-$I$5-$A37+1)))*$C90))</f>
        <v>0</v>
      </c>
      <c r="BC90" s="186">
        <f ca="1">IF(BC$5-$I$5&lt;$A37-1," ",IF(BC$5-$I$5+1&gt;'Primary Inputs'!$C$17,0,(SUM(OFFSET($I$22,0,BC$5-$I$5-$A37+1)))*$C90))</f>
        <v>0</v>
      </c>
      <c r="BD90" s="186">
        <f ca="1">IF(BD$5-$I$5&lt;$A37-1," ",IF(BD$5-$I$5+1&gt;'Primary Inputs'!$C$17,0,(SUM(OFFSET($I$22,0,BD$5-$I$5-$A37+1)))*$C90))</f>
        <v>0</v>
      </c>
      <c r="BE90" s="186">
        <f ca="1">IF(BE$5-$I$5&lt;$A37-1," ",IF(BE$5-$I$5+1&gt;'Primary Inputs'!$C$17,0,(SUM(OFFSET($I$22,0,BE$5-$I$5-$A37+1)))*$C90))</f>
        <v>0</v>
      </c>
      <c r="BF90" s="186">
        <f ca="1">IF(BF$5-$I$5&lt;$A37-1," ",IF(BF$5-$I$5+1&gt;'Primary Inputs'!$C$17,0,(SUM(OFFSET($I$22,0,BF$5-$I$5-$A37+1)))*$C90))</f>
        <v>0</v>
      </c>
    </row>
    <row r="91" spans="2:58">
      <c r="B91" s="134" t="s">
        <v>185</v>
      </c>
      <c r="C91" s="134">
        <f t="shared" ca="1" si="1"/>
        <v>0</v>
      </c>
      <c r="I91" s="186" t="str">
        <f ca="1">IF(I$5-$I$5&lt;$A38-1," ",IF(I$5-$I$5+1&gt;'Primary Inputs'!$C$17,0,(SUM(OFFSET($I$22,0,I$5-$I$5-$A38+1)))*$C91))</f>
        <v xml:space="preserve"> </v>
      </c>
      <c r="J91" s="186" t="str">
        <f ca="1">IF(J$5-$I$5&lt;$A38-1," ",IF(J$5-$I$5+1&gt;'Primary Inputs'!$C$17,0,(SUM(OFFSET($I$22,0,J$5-$I$5-$A38+1)))*$C91))</f>
        <v xml:space="preserve"> </v>
      </c>
      <c r="K91" s="186" t="str">
        <f ca="1">IF(K$5-$I$5&lt;$A38-1," ",IF(K$5-$I$5+1&gt;'Primary Inputs'!$C$17,0,(SUM(OFFSET($I$22,0,K$5-$I$5-$A38+1)))*$C91))</f>
        <v xml:space="preserve"> </v>
      </c>
      <c r="L91" s="186" t="str">
        <f ca="1">IF(L$5-$I$5&lt;$A38-1," ",IF(L$5-$I$5+1&gt;'Primary Inputs'!$C$17,0,(SUM(OFFSET($I$22,0,L$5-$I$5-$A38+1)))*$C91))</f>
        <v xml:space="preserve"> </v>
      </c>
      <c r="M91" s="186" t="str">
        <f ca="1">IF(M$5-$I$5&lt;$A38-1," ",IF(M$5-$I$5+1&gt;'Primary Inputs'!$C$17,0,(SUM(OFFSET($I$22,0,M$5-$I$5-$A38+1)))*$C91))</f>
        <v xml:space="preserve"> </v>
      </c>
      <c r="N91" s="186" t="str">
        <f ca="1">IF(N$5-$I$5&lt;$A38-1," ",IF(N$5-$I$5+1&gt;'Primary Inputs'!$C$17,0,(SUM(OFFSET($I$22,0,N$5-$I$5-$A38+1)))*$C91))</f>
        <v xml:space="preserve"> </v>
      </c>
      <c r="O91" s="186" t="str">
        <f ca="1">IF(O$5-$I$5&lt;$A38-1," ",IF(O$5-$I$5+1&gt;'Primary Inputs'!$C$17,0,(SUM(OFFSET($I$22,0,O$5-$I$5-$A38+1)))*$C91))</f>
        <v xml:space="preserve"> </v>
      </c>
      <c r="P91" s="186" t="str">
        <f ca="1">IF(P$5-$I$5&lt;$A38-1," ",IF(P$5-$I$5+1&gt;'Primary Inputs'!$C$17,0,(SUM(OFFSET($I$22,0,P$5-$I$5-$A38+1)))*$C91))</f>
        <v xml:space="preserve"> </v>
      </c>
      <c r="Q91" s="186" t="str">
        <f ca="1">IF(Q$5-$I$5&lt;$A38-1," ",IF(Q$5-$I$5+1&gt;'Primary Inputs'!$C$17,0,(SUM(OFFSET($I$22,0,Q$5-$I$5-$A38+1)))*$C91))</f>
        <v xml:space="preserve"> </v>
      </c>
      <c r="R91" s="186" t="str">
        <f ca="1">IF(R$5-$I$5&lt;$A38-1," ",IF(R$5-$I$5+1&gt;'Primary Inputs'!$C$17,0,(SUM(OFFSET($I$22,0,R$5-$I$5-$A38+1)))*$C91))</f>
        <v xml:space="preserve"> </v>
      </c>
      <c r="S91" s="186" t="str">
        <f ca="1">IF(S$5-$I$5&lt;$A38-1," ",IF(S$5-$I$5+1&gt;'Primary Inputs'!$C$17,0,(SUM(OFFSET($I$22,0,S$5-$I$5-$A38+1)))*$C91))</f>
        <v xml:space="preserve"> </v>
      </c>
      <c r="T91" s="186" t="str">
        <f ca="1">IF(T$5-$I$5&lt;$A38-1," ",IF(T$5-$I$5+1&gt;'Primary Inputs'!$C$17,0,(SUM(OFFSET($I$22,0,T$5-$I$5-$A38+1)))*$C91))</f>
        <v xml:space="preserve"> </v>
      </c>
      <c r="U91" s="186">
        <f ca="1">IF(U$5-$I$5&lt;$A38-1," ",IF(U$5-$I$5+1&gt;'Primary Inputs'!$C$17,0,(SUM(OFFSET($I$22,0,U$5-$I$5-$A38+1)))*$C91))</f>
        <v>0</v>
      </c>
      <c r="V91" s="186">
        <f ca="1">IF(V$5-$I$5&lt;$A38-1," ",IF(V$5-$I$5+1&gt;'Primary Inputs'!$C$17,0,(SUM(OFFSET($I$22,0,V$5-$I$5-$A38+1)))*$C91))</f>
        <v>0</v>
      </c>
      <c r="W91" s="186">
        <f ca="1">IF(W$5-$I$5&lt;$A38-1," ",IF(W$5-$I$5+1&gt;'Primary Inputs'!$C$17,0,(SUM(OFFSET($I$22,0,W$5-$I$5-$A38+1)))*$C91))</f>
        <v>0</v>
      </c>
      <c r="X91" s="186">
        <f ca="1">IF(X$5-$I$5&lt;$A38-1," ",IF(X$5-$I$5+1&gt;'Primary Inputs'!$C$17,0,(SUM(OFFSET($I$22,0,X$5-$I$5-$A38+1)))*$C91))</f>
        <v>0</v>
      </c>
      <c r="Y91" s="186">
        <f ca="1">IF(Y$5-$I$5&lt;$A38-1," ",IF(Y$5-$I$5+1&gt;'Primary Inputs'!$C$17,0,(SUM(OFFSET($I$22,0,Y$5-$I$5-$A38+1)))*$C91))</f>
        <v>0</v>
      </c>
      <c r="Z91" s="186">
        <f ca="1">IF(Z$5-$I$5&lt;$A38-1," ",IF(Z$5-$I$5+1&gt;'Primary Inputs'!$C$17,0,(SUM(OFFSET($I$22,0,Z$5-$I$5-$A38+1)))*$C91))</f>
        <v>0</v>
      </c>
      <c r="AA91" s="186">
        <f ca="1">IF(AA$5-$I$5&lt;$A38-1," ",IF(AA$5-$I$5+1&gt;'Primary Inputs'!$C$17,0,(SUM(OFFSET($I$22,0,AA$5-$I$5-$A38+1)))*$C91))</f>
        <v>0</v>
      </c>
      <c r="AB91" s="186">
        <f ca="1">IF(AB$5-$I$5&lt;$A38-1," ",IF(AB$5-$I$5+1&gt;'Primary Inputs'!$C$17,0,(SUM(OFFSET($I$22,0,AB$5-$I$5-$A38+1)))*$C91))</f>
        <v>0</v>
      </c>
      <c r="AC91" s="186">
        <f ca="1">IF(AC$5-$I$5&lt;$A38-1," ",IF(AC$5-$I$5+1&gt;'Primary Inputs'!$C$17,0,(SUM(OFFSET($I$22,0,AC$5-$I$5-$A38+1)))*$C91))</f>
        <v>0</v>
      </c>
      <c r="AD91" s="186">
        <f ca="1">IF(AD$5-$I$5&lt;$A38-1," ",IF(AD$5-$I$5+1&gt;'Primary Inputs'!$C$17,0,(SUM(OFFSET($I$22,0,AD$5-$I$5-$A38+1)))*$C91))</f>
        <v>0</v>
      </c>
      <c r="AE91" s="186">
        <f ca="1">IF(AE$5-$I$5&lt;$A38-1," ",IF(AE$5-$I$5+1&gt;'Primary Inputs'!$C$17,0,(SUM(OFFSET($I$22,0,AE$5-$I$5-$A38+1)))*$C91))</f>
        <v>0</v>
      </c>
      <c r="AF91" s="186">
        <f ca="1">IF(AF$5-$I$5&lt;$A38-1," ",IF(AF$5-$I$5+1&gt;'Primary Inputs'!$C$17,0,(SUM(OFFSET($I$22,0,AF$5-$I$5-$A38+1)))*$C91))</f>
        <v>0</v>
      </c>
      <c r="AG91" s="186">
        <f ca="1">IF(AG$5-$I$5&lt;$A38-1," ",IF(AG$5-$I$5+1&gt;'Primary Inputs'!$C$17,0,(SUM(OFFSET($I$22,0,AG$5-$I$5-$A38+1)))*$C91))</f>
        <v>0</v>
      </c>
      <c r="AH91" s="186">
        <f ca="1">IF(AH$5-$I$5&lt;$A38-1," ",IF(AH$5-$I$5+1&gt;'Primary Inputs'!$C$17,0,(SUM(OFFSET($I$22,0,AH$5-$I$5-$A38+1)))*$C91))</f>
        <v>0</v>
      </c>
      <c r="AI91" s="186">
        <f ca="1">IF(AI$5-$I$5&lt;$A38-1," ",IF(AI$5-$I$5+1&gt;'Primary Inputs'!$C$17,0,(SUM(OFFSET($I$22,0,AI$5-$I$5-$A38+1)))*$C91))</f>
        <v>0</v>
      </c>
      <c r="AJ91" s="186">
        <f ca="1">IF(AJ$5-$I$5&lt;$A38-1," ",IF(AJ$5-$I$5+1&gt;'Primary Inputs'!$C$17,0,(SUM(OFFSET($I$22,0,AJ$5-$I$5-$A38+1)))*$C91))</f>
        <v>0</v>
      </c>
      <c r="AK91" s="186">
        <f ca="1">IF(AK$5-$I$5&lt;$A38-1," ",IF(AK$5-$I$5+1&gt;'Primary Inputs'!$C$17,0,(SUM(OFFSET($I$22,0,AK$5-$I$5-$A38+1)))*$C91))</f>
        <v>0</v>
      </c>
      <c r="AL91" s="186">
        <f ca="1">IF(AL$5-$I$5&lt;$A38-1," ",IF(AL$5-$I$5+1&gt;'Primary Inputs'!$C$17,0,(SUM(OFFSET($I$22,0,AL$5-$I$5-$A38+1)))*$C91))</f>
        <v>0</v>
      </c>
      <c r="AM91" s="186">
        <f ca="1">IF(AM$5-$I$5&lt;$A38-1," ",IF(AM$5-$I$5+1&gt;'Primary Inputs'!$C$17,0,(SUM(OFFSET($I$22,0,AM$5-$I$5-$A38+1)))*$C91))</f>
        <v>0</v>
      </c>
      <c r="AN91" s="186">
        <f ca="1">IF(AN$5-$I$5&lt;$A38-1," ",IF(AN$5-$I$5+1&gt;'Primary Inputs'!$C$17,0,(SUM(OFFSET($I$22,0,AN$5-$I$5-$A38+1)))*$C91))</f>
        <v>0</v>
      </c>
      <c r="AO91" s="186">
        <f ca="1">IF(AO$5-$I$5&lt;$A38-1," ",IF(AO$5-$I$5+1&gt;'Primary Inputs'!$C$17,0,(SUM(OFFSET($I$22,0,AO$5-$I$5-$A38+1)))*$C91))</f>
        <v>0</v>
      </c>
      <c r="AP91" s="186">
        <f ca="1">IF(AP$5-$I$5&lt;$A38-1," ",IF(AP$5-$I$5+1&gt;'Primary Inputs'!$C$17,0,(SUM(OFFSET($I$22,0,AP$5-$I$5-$A38+1)))*$C91))</f>
        <v>0</v>
      </c>
      <c r="AQ91" s="186">
        <f ca="1">IF(AQ$5-$I$5&lt;$A38-1," ",IF(AQ$5-$I$5+1&gt;'Primary Inputs'!$C$17,0,(SUM(OFFSET($I$22,0,AQ$5-$I$5-$A38+1)))*$C91))</f>
        <v>0</v>
      </c>
      <c r="AR91" s="186">
        <f ca="1">IF(AR$5-$I$5&lt;$A38-1," ",IF(AR$5-$I$5+1&gt;'Primary Inputs'!$C$17,0,(SUM(OFFSET($I$22,0,AR$5-$I$5-$A38+1)))*$C91))</f>
        <v>0</v>
      </c>
      <c r="AS91" s="186">
        <f ca="1">IF(AS$5-$I$5&lt;$A38-1," ",IF(AS$5-$I$5+1&gt;'Primary Inputs'!$C$17,0,(SUM(OFFSET($I$22,0,AS$5-$I$5-$A38+1)))*$C91))</f>
        <v>0</v>
      </c>
      <c r="AT91" s="186">
        <f ca="1">IF(AT$5-$I$5&lt;$A38-1," ",IF(AT$5-$I$5+1&gt;'Primary Inputs'!$C$17,0,(SUM(OFFSET($I$22,0,AT$5-$I$5-$A38+1)))*$C91))</f>
        <v>0</v>
      </c>
      <c r="AU91" s="186">
        <f ca="1">IF(AU$5-$I$5&lt;$A38-1," ",IF(AU$5-$I$5+1&gt;'Primary Inputs'!$C$17,0,(SUM(OFFSET($I$22,0,AU$5-$I$5-$A38+1)))*$C91))</f>
        <v>0</v>
      </c>
      <c r="AV91" s="186">
        <f ca="1">IF(AV$5-$I$5&lt;$A38-1," ",IF(AV$5-$I$5+1&gt;'Primary Inputs'!$C$17,0,(SUM(OFFSET($I$22,0,AV$5-$I$5-$A38+1)))*$C91))</f>
        <v>0</v>
      </c>
      <c r="AW91" s="186">
        <f ca="1">IF(AW$5-$I$5&lt;$A38-1," ",IF(AW$5-$I$5+1&gt;'Primary Inputs'!$C$17,0,(SUM(OFFSET($I$22,0,AW$5-$I$5-$A38+1)))*$C91))</f>
        <v>0</v>
      </c>
      <c r="AX91" s="186">
        <f ca="1">IF(AX$5-$I$5&lt;$A38-1," ",IF(AX$5-$I$5+1&gt;'Primary Inputs'!$C$17,0,(SUM(OFFSET($I$22,0,AX$5-$I$5-$A38+1)))*$C91))</f>
        <v>0</v>
      </c>
      <c r="AY91" s="186">
        <f ca="1">IF(AY$5-$I$5&lt;$A38-1," ",IF(AY$5-$I$5+1&gt;'Primary Inputs'!$C$17,0,(SUM(OFFSET($I$22,0,AY$5-$I$5-$A38+1)))*$C91))</f>
        <v>0</v>
      </c>
      <c r="AZ91" s="186">
        <f ca="1">IF(AZ$5-$I$5&lt;$A38-1," ",IF(AZ$5-$I$5+1&gt;'Primary Inputs'!$C$17,0,(SUM(OFFSET($I$22,0,AZ$5-$I$5-$A38+1)))*$C91))</f>
        <v>0</v>
      </c>
      <c r="BA91" s="186">
        <f ca="1">IF(BA$5-$I$5&lt;$A38-1," ",IF(BA$5-$I$5+1&gt;'Primary Inputs'!$C$17,0,(SUM(OFFSET($I$22,0,BA$5-$I$5-$A38+1)))*$C91))</f>
        <v>0</v>
      </c>
      <c r="BB91" s="186">
        <f ca="1">IF(BB$5-$I$5&lt;$A38-1," ",IF(BB$5-$I$5+1&gt;'Primary Inputs'!$C$17,0,(SUM(OFFSET($I$22,0,BB$5-$I$5-$A38+1)))*$C91))</f>
        <v>0</v>
      </c>
      <c r="BC91" s="186">
        <f ca="1">IF(BC$5-$I$5&lt;$A38-1," ",IF(BC$5-$I$5+1&gt;'Primary Inputs'!$C$17,0,(SUM(OFFSET($I$22,0,BC$5-$I$5-$A38+1)))*$C91))</f>
        <v>0</v>
      </c>
      <c r="BD91" s="186">
        <f ca="1">IF(BD$5-$I$5&lt;$A38-1," ",IF(BD$5-$I$5+1&gt;'Primary Inputs'!$C$17,0,(SUM(OFFSET($I$22,0,BD$5-$I$5-$A38+1)))*$C91))</f>
        <v>0</v>
      </c>
      <c r="BE91" s="186">
        <f ca="1">IF(BE$5-$I$5&lt;$A38-1," ",IF(BE$5-$I$5+1&gt;'Primary Inputs'!$C$17,0,(SUM(OFFSET($I$22,0,BE$5-$I$5-$A38+1)))*$C91))</f>
        <v>0</v>
      </c>
      <c r="BF91" s="186">
        <f ca="1">IF(BF$5-$I$5&lt;$A38-1," ",IF(BF$5-$I$5+1&gt;'Primary Inputs'!$C$17,0,(SUM(OFFSET($I$22,0,BF$5-$I$5-$A38+1)))*$C91))</f>
        <v>0</v>
      </c>
    </row>
    <row r="92" spans="2:58">
      <c r="B92" s="134" t="s">
        <v>186</v>
      </c>
      <c r="C92" s="134">
        <f t="shared" ca="1" si="1"/>
        <v>0</v>
      </c>
      <c r="I92" s="186" t="str">
        <f ca="1">IF(I$5-$I$5&lt;$A39-1," ",IF(I$5-$I$5+1&gt;'Primary Inputs'!$C$17,0,(SUM(OFFSET($I$22,0,I$5-$I$5-$A39+1)))*$C92))</f>
        <v xml:space="preserve"> </v>
      </c>
      <c r="J92" s="186" t="str">
        <f ca="1">IF(J$5-$I$5&lt;$A39-1," ",IF(J$5-$I$5+1&gt;'Primary Inputs'!$C$17,0,(SUM(OFFSET($I$22,0,J$5-$I$5-$A39+1)))*$C92))</f>
        <v xml:space="preserve"> </v>
      </c>
      <c r="K92" s="186" t="str">
        <f ca="1">IF(K$5-$I$5&lt;$A39-1," ",IF(K$5-$I$5+1&gt;'Primary Inputs'!$C$17,0,(SUM(OFFSET($I$22,0,K$5-$I$5-$A39+1)))*$C92))</f>
        <v xml:space="preserve"> </v>
      </c>
      <c r="L92" s="186" t="str">
        <f ca="1">IF(L$5-$I$5&lt;$A39-1," ",IF(L$5-$I$5+1&gt;'Primary Inputs'!$C$17,0,(SUM(OFFSET($I$22,0,L$5-$I$5-$A39+1)))*$C92))</f>
        <v xml:space="preserve"> </v>
      </c>
      <c r="M92" s="186" t="str">
        <f ca="1">IF(M$5-$I$5&lt;$A39-1," ",IF(M$5-$I$5+1&gt;'Primary Inputs'!$C$17,0,(SUM(OFFSET($I$22,0,M$5-$I$5-$A39+1)))*$C92))</f>
        <v xml:space="preserve"> </v>
      </c>
      <c r="N92" s="186" t="str">
        <f ca="1">IF(N$5-$I$5&lt;$A39-1," ",IF(N$5-$I$5+1&gt;'Primary Inputs'!$C$17,0,(SUM(OFFSET($I$22,0,N$5-$I$5-$A39+1)))*$C92))</f>
        <v xml:space="preserve"> </v>
      </c>
      <c r="O92" s="186" t="str">
        <f ca="1">IF(O$5-$I$5&lt;$A39-1," ",IF(O$5-$I$5+1&gt;'Primary Inputs'!$C$17,0,(SUM(OFFSET($I$22,0,O$5-$I$5-$A39+1)))*$C92))</f>
        <v xml:space="preserve"> </v>
      </c>
      <c r="P92" s="186" t="str">
        <f ca="1">IF(P$5-$I$5&lt;$A39-1," ",IF(P$5-$I$5+1&gt;'Primary Inputs'!$C$17,0,(SUM(OFFSET($I$22,0,P$5-$I$5-$A39+1)))*$C92))</f>
        <v xml:space="preserve"> </v>
      </c>
      <c r="Q92" s="186" t="str">
        <f ca="1">IF(Q$5-$I$5&lt;$A39-1," ",IF(Q$5-$I$5+1&gt;'Primary Inputs'!$C$17,0,(SUM(OFFSET($I$22,0,Q$5-$I$5-$A39+1)))*$C92))</f>
        <v xml:space="preserve"> </v>
      </c>
      <c r="R92" s="186" t="str">
        <f ca="1">IF(R$5-$I$5&lt;$A39-1," ",IF(R$5-$I$5+1&gt;'Primary Inputs'!$C$17,0,(SUM(OFFSET($I$22,0,R$5-$I$5-$A39+1)))*$C92))</f>
        <v xml:space="preserve"> </v>
      </c>
      <c r="S92" s="186" t="str">
        <f ca="1">IF(S$5-$I$5&lt;$A39-1," ",IF(S$5-$I$5+1&gt;'Primary Inputs'!$C$17,0,(SUM(OFFSET($I$22,0,S$5-$I$5-$A39+1)))*$C92))</f>
        <v xml:space="preserve"> </v>
      </c>
      <c r="T92" s="186" t="str">
        <f ca="1">IF(T$5-$I$5&lt;$A39-1," ",IF(T$5-$I$5+1&gt;'Primary Inputs'!$C$17,0,(SUM(OFFSET($I$22,0,T$5-$I$5-$A39+1)))*$C92))</f>
        <v xml:space="preserve"> </v>
      </c>
      <c r="U92" s="186" t="str">
        <f ca="1">IF(U$5-$I$5&lt;$A39-1," ",IF(U$5-$I$5+1&gt;'Primary Inputs'!$C$17,0,(SUM(OFFSET($I$22,0,U$5-$I$5-$A39+1)))*$C92))</f>
        <v xml:space="preserve"> </v>
      </c>
      <c r="V92" s="186">
        <f ca="1">IF(V$5-$I$5&lt;$A39-1," ",IF(V$5-$I$5+1&gt;'Primary Inputs'!$C$17,0,(SUM(OFFSET($I$22,0,V$5-$I$5-$A39+1)))*$C92))</f>
        <v>0</v>
      </c>
      <c r="W92" s="186">
        <f ca="1">IF(W$5-$I$5&lt;$A39-1," ",IF(W$5-$I$5+1&gt;'Primary Inputs'!$C$17,0,(SUM(OFFSET($I$22,0,W$5-$I$5-$A39+1)))*$C92))</f>
        <v>0</v>
      </c>
      <c r="X92" s="186">
        <f ca="1">IF(X$5-$I$5&lt;$A39-1," ",IF(X$5-$I$5+1&gt;'Primary Inputs'!$C$17,0,(SUM(OFFSET($I$22,0,X$5-$I$5-$A39+1)))*$C92))</f>
        <v>0</v>
      </c>
      <c r="Y92" s="186">
        <f ca="1">IF(Y$5-$I$5&lt;$A39-1," ",IF(Y$5-$I$5+1&gt;'Primary Inputs'!$C$17,0,(SUM(OFFSET($I$22,0,Y$5-$I$5-$A39+1)))*$C92))</f>
        <v>0</v>
      </c>
      <c r="Z92" s="186">
        <f ca="1">IF(Z$5-$I$5&lt;$A39-1," ",IF(Z$5-$I$5+1&gt;'Primary Inputs'!$C$17,0,(SUM(OFFSET($I$22,0,Z$5-$I$5-$A39+1)))*$C92))</f>
        <v>0</v>
      </c>
      <c r="AA92" s="186">
        <f ca="1">IF(AA$5-$I$5&lt;$A39-1," ",IF(AA$5-$I$5+1&gt;'Primary Inputs'!$C$17,0,(SUM(OFFSET($I$22,0,AA$5-$I$5-$A39+1)))*$C92))</f>
        <v>0</v>
      </c>
      <c r="AB92" s="186">
        <f ca="1">IF(AB$5-$I$5&lt;$A39-1," ",IF(AB$5-$I$5+1&gt;'Primary Inputs'!$C$17,0,(SUM(OFFSET($I$22,0,AB$5-$I$5-$A39+1)))*$C92))</f>
        <v>0</v>
      </c>
      <c r="AC92" s="186">
        <f ca="1">IF(AC$5-$I$5&lt;$A39-1," ",IF(AC$5-$I$5+1&gt;'Primary Inputs'!$C$17,0,(SUM(OFFSET($I$22,0,AC$5-$I$5-$A39+1)))*$C92))</f>
        <v>0</v>
      </c>
      <c r="AD92" s="186">
        <f ca="1">IF(AD$5-$I$5&lt;$A39-1," ",IF(AD$5-$I$5+1&gt;'Primary Inputs'!$C$17,0,(SUM(OFFSET($I$22,0,AD$5-$I$5-$A39+1)))*$C92))</f>
        <v>0</v>
      </c>
      <c r="AE92" s="186">
        <f ca="1">IF(AE$5-$I$5&lt;$A39-1," ",IF(AE$5-$I$5+1&gt;'Primary Inputs'!$C$17,0,(SUM(OFFSET($I$22,0,AE$5-$I$5-$A39+1)))*$C92))</f>
        <v>0</v>
      </c>
      <c r="AF92" s="186">
        <f ca="1">IF(AF$5-$I$5&lt;$A39-1," ",IF(AF$5-$I$5+1&gt;'Primary Inputs'!$C$17,0,(SUM(OFFSET($I$22,0,AF$5-$I$5-$A39+1)))*$C92))</f>
        <v>0</v>
      </c>
      <c r="AG92" s="186">
        <f ca="1">IF(AG$5-$I$5&lt;$A39-1," ",IF(AG$5-$I$5+1&gt;'Primary Inputs'!$C$17,0,(SUM(OFFSET($I$22,0,AG$5-$I$5-$A39+1)))*$C92))</f>
        <v>0</v>
      </c>
      <c r="AH92" s="186">
        <f ca="1">IF(AH$5-$I$5&lt;$A39-1," ",IF(AH$5-$I$5+1&gt;'Primary Inputs'!$C$17,0,(SUM(OFFSET($I$22,0,AH$5-$I$5-$A39+1)))*$C92))</f>
        <v>0</v>
      </c>
      <c r="AI92" s="186">
        <f ca="1">IF(AI$5-$I$5&lt;$A39-1," ",IF(AI$5-$I$5+1&gt;'Primary Inputs'!$C$17,0,(SUM(OFFSET($I$22,0,AI$5-$I$5-$A39+1)))*$C92))</f>
        <v>0</v>
      </c>
      <c r="AJ92" s="186">
        <f ca="1">IF(AJ$5-$I$5&lt;$A39-1," ",IF(AJ$5-$I$5+1&gt;'Primary Inputs'!$C$17,0,(SUM(OFFSET($I$22,0,AJ$5-$I$5-$A39+1)))*$C92))</f>
        <v>0</v>
      </c>
      <c r="AK92" s="186">
        <f ca="1">IF(AK$5-$I$5&lt;$A39-1," ",IF(AK$5-$I$5+1&gt;'Primary Inputs'!$C$17,0,(SUM(OFFSET($I$22,0,AK$5-$I$5-$A39+1)))*$C92))</f>
        <v>0</v>
      </c>
      <c r="AL92" s="186">
        <f ca="1">IF(AL$5-$I$5&lt;$A39-1," ",IF(AL$5-$I$5+1&gt;'Primary Inputs'!$C$17,0,(SUM(OFFSET($I$22,0,AL$5-$I$5-$A39+1)))*$C92))</f>
        <v>0</v>
      </c>
      <c r="AM92" s="186">
        <f ca="1">IF(AM$5-$I$5&lt;$A39-1," ",IF(AM$5-$I$5+1&gt;'Primary Inputs'!$C$17,0,(SUM(OFFSET($I$22,0,AM$5-$I$5-$A39+1)))*$C92))</f>
        <v>0</v>
      </c>
      <c r="AN92" s="186">
        <f ca="1">IF(AN$5-$I$5&lt;$A39-1," ",IF(AN$5-$I$5+1&gt;'Primary Inputs'!$C$17,0,(SUM(OFFSET($I$22,0,AN$5-$I$5-$A39+1)))*$C92))</f>
        <v>0</v>
      </c>
      <c r="AO92" s="186">
        <f ca="1">IF(AO$5-$I$5&lt;$A39-1," ",IF(AO$5-$I$5+1&gt;'Primary Inputs'!$C$17,0,(SUM(OFFSET($I$22,0,AO$5-$I$5-$A39+1)))*$C92))</f>
        <v>0</v>
      </c>
      <c r="AP92" s="186">
        <f ca="1">IF(AP$5-$I$5&lt;$A39-1," ",IF(AP$5-$I$5+1&gt;'Primary Inputs'!$C$17,0,(SUM(OFFSET($I$22,0,AP$5-$I$5-$A39+1)))*$C92))</f>
        <v>0</v>
      </c>
      <c r="AQ92" s="186">
        <f ca="1">IF(AQ$5-$I$5&lt;$A39-1," ",IF(AQ$5-$I$5+1&gt;'Primary Inputs'!$C$17,0,(SUM(OFFSET($I$22,0,AQ$5-$I$5-$A39+1)))*$C92))</f>
        <v>0</v>
      </c>
      <c r="AR92" s="186">
        <f ca="1">IF(AR$5-$I$5&lt;$A39-1," ",IF(AR$5-$I$5+1&gt;'Primary Inputs'!$C$17,0,(SUM(OFFSET($I$22,0,AR$5-$I$5-$A39+1)))*$C92))</f>
        <v>0</v>
      </c>
      <c r="AS92" s="186">
        <f ca="1">IF(AS$5-$I$5&lt;$A39-1," ",IF(AS$5-$I$5+1&gt;'Primary Inputs'!$C$17,0,(SUM(OFFSET($I$22,0,AS$5-$I$5-$A39+1)))*$C92))</f>
        <v>0</v>
      </c>
      <c r="AT92" s="186">
        <f ca="1">IF(AT$5-$I$5&lt;$A39-1," ",IF(AT$5-$I$5+1&gt;'Primary Inputs'!$C$17,0,(SUM(OFFSET($I$22,0,AT$5-$I$5-$A39+1)))*$C92))</f>
        <v>0</v>
      </c>
      <c r="AU92" s="186">
        <f ca="1">IF(AU$5-$I$5&lt;$A39-1," ",IF(AU$5-$I$5+1&gt;'Primary Inputs'!$C$17,0,(SUM(OFFSET($I$22,0,AU$5-$I$5-$A39+1)))*$C92))</f>
        <v>0</v>
      </c>
      <c r="AV92" s="186">
        <f ca="1">IF(AV$5-$I$5&lt;$A39-1," ",IF(AV$5-$I$5+1&gt;'Primary Inputs'!$C$17,0,(SUM(OFFSET($I$22,0,AV$5-$I$5-$A39+1)))*$C92))</f>
        <v>0</v>
      </c>
      <c r="AW92" s="186">
        <f ca="1">IF(AW$5-$I$5&lt;$A39-1," ",IF(AW$5-$I$5+1&gt;'Primary Inputs'!$C$17,0,(SUM(OFFSET($I$22,0,AW$5-$I$5-$A39+1)))*$C92))</f>
        <v>0</v>
      </c>
      <c r="AX92" s="186">
        <f ca="1">IF(AX$5-$I$5&lt;$A39-1," ",IF(AX$5-$I$5+1&gt;'Primary Inputs'!$C$17,0,(SUM(OFFSET($I$22,0,AX$5-$I$5-$A39+1)))*$C92))</f>
        <v>0</v>
      </c>
      <c r="AY92" s="186">
        <f ca="1">IF(AY$5-$I$5&lt;$A39-1," ",IF(AY$5-$I$5+1&gt;'Primary Inputs'!$C$17,0,(SUM(OFFSET($I$22,0,AY$5-$I$5-$A39+1)))*$C92))</f>
        <v>0</v>
      </c>
      <c r="AZ92" s="186">
        <f ca="1">IF(AZ$5-$I$5&lt;$A39-1," ",IF(AZ$5-$I$5+1&gt;'Primary Inputs'!$C$17,0,(SUM(OFFSET($I$22,0,AZ$5-$I$5-$A39+1)))*$C92))</f>
        <v>0</v>
      </c>
      <c r="BA92" s="186">
        <f ca="1">IF(BA$5-$I$5&lt;$A39-1," ",IF(BA$5-$I$5+1&gt;'Primary Inputs'!$C$17,0,(SUM(OFFSET($I$22,0,BA$5-$I$5-$A39+1)))*$C92))</f>
        <v>0</v>
      </c>
      <c r="BB92" s="186">
        <f ca="1">IF(BB$5-$I$5&lt;$A39-1," ",IF(BB$5-$I$5+1&gt;'Primary Inputs'!$C$17,0,(SUM(OFFSET($I$22,0,BB$5-$I$5-$A39+1)))*$C92))</f>
        <v>0</v>
      </c>
      <c r="BC92" s="186">
        <f ca="1">IF(BC$5-$I$5&lt;$A39-1," ",IF(BC$5-$I$5+1&gt;'Primary Inputs'!$C$17,0,(SUM(OFFSET($I$22,0,BC$5-$I$5-$A39+1)))*$C92))</f>
        <v>0</v>
      </c>
      <c r="BD92" s="186">
        <f ca="1">IF(BD$5-$I$5&lt;$A39-1," ",IF(BD$5-$I$5+1&gt;'Primary Inputs'!$C$17,0,(SUM(OFFSET($I$22,0,BD$5-$I$5-$A39+1)))*$C92))</f>
        <v>0</v>
      </c>
      <c r="BE92" s="186">
        <f ca="1">IF(BE$5-$I$5&lt;$A39-1," ",IF(BE$5-$I$5+1&gt;'Primary Inputs'!$C$17,0,(SUM(OFFSET($I$22,0,BE$5-$I$5-$A39+1)))*$C92))</f>
        <v>0</v>
      </c>
      <c r="BF92" s="186">
        <f ca="1">IF(BF$5-$I$5&lt;$A39-1," ",IF(BF$5-$I$5+1&gt;'Primary Inputs'!$C$17,0,(SUM(OFFSET($I$22,0,BF$5-$I$5-$A39+1)))*$C92))</f>
        <v>0</v>
      </c>
    </row>
    <row r="93" spans="2:58">
      <c r="B93" s="134" t="s">
        <v>187</v>
      </c>
      <c r="C93" s="134">
        <f t="shared" ca="1" si="1"/>
        <v>0</v>
      </c>
      <c r="I93" s="186" t="str">
        <f ca="1">IF(I$5-$I$5&lt;$A40-1," ",IF(I$5-$I$5+1&gt;'Primary Inputs'!$C$17,0,(SUM(OFFSET($I$22,0,I$5-$I$5-$A40+1)))*$C93))</f>
        <v xml:space="preserve"> </v>
      </c>
      <c r="J93" s="186" t="str">
        <f ca="1">IF(J$5-$I$5&lt;$A40-1," ",IF(J$5-$I$5+1&gt;'Primary Inputs'!$C$17,0,(SUM(OFFSET($I$22,0,J$5-$I$5-$A40+1)))*$C93))</f>
        <v xml:space="preserve"> </v>
      </c>
      <c r="K93" s="186" t="str">
        <f ca="1">IF(K$5-$I$5&lt;$A40-1," ",IF(K$5-$I$5+1&gt;'Primary Inputs'!$C$17,0,(SUM(OFFSET($I$22,0,K$5-$I$5-$A40+1)))*$C93))</f>
        <v xml:space="preserve"> </v>
      </c>
      <c r="L93" s="186" t="str">
        <f ca="1">IF(L$5-$I$5&lt;$A40-1," ",IF(L$5-$I$5+1&gt;'Primary Inputs'!$C$17,0,(SUM(OFFSET($I$22,0,L$5-$I$5-$A40+1)))*$C93))</f>
        <v xml:space="preserve"> </v>
      </c>
      <c r="M93" s="186" t="str">
        <f ca="1">IF(M$5-$I$5&lt;$A40-1," ",IF(M$5-$I$5+1&gt;'Primary Inputs'!$C$17,0,(SUM(OFFSET($I$22,0,M$5-$I$5-$A40+1)))*$C93))</f>
        <v xml:space="preserve"> </v>
      </c>
      <c r="N93" s="186" t="str">
        <f ca="1">IF(N$5-$I$5&lt;$A40-1," ",IF(N$5-$I$5+1&gt;'Primary Inputs'!$C$17,0,(SUM(OFFSET($I$22,0,N$5-$I$5-$A40+1)))*$C93))</f>
        <v xml:space="preserve"> </v>
      </c>
      <c r="O93" s="186" t="str">
        <f ca="1">IF(O$5-$I$5&lt;$A40-1," ",IF(O$5-$I$5+1&gt;'Primary Inputs'!$C$17,0,(SUM(OFFSET($I$22,0,O$5-$I$5-$A40+1)))*$C93))</f>
        <v xml:space="preserve"> </v>
      </c>
      <c r="P93" s="186" t="str">
        <f ca="1">IF(P$5-$I$5&lt;$A40-1," ",IF(P$5-$I$5+1&gt;'Primary Inputs'!$C$17,0,(SUM(OFFSET($I$22,0,P$5-$I$5-$A40+1)))*$C93))</f>
        <v xml:space="preserve"> </v>
      </c>
      <c r="Q93" s="186" t="str">
        <f ca="1">IF(Q$5-$I$5&lt;$A40-1," ",IF(Q$5-$I$5+1&gt;'Primary Inputs'!$C$17,0,(SUM(OFFSET($I$22,0,Q$5-$I$5-$A40+1)))*$C93))</f>
        <v xml:space="preserve"> </v>
      </c>
      <c r="R93" s="186" t="str">
        <f ca="1">IF(R$5-$I$5&lt;$A40-1," ",IF(R$5-$I$5+1&gt;'Primary Inputs'!$C$17,0,(SUM(OFFSET($I$22,0,R$5-$I$5-$A40+1)))*$C93))</f>
        <v xml:space="preserve"> </v>
      </c>
      <c r="S93" s="186" t="str">
        <f ca="1">IF(S$5-$I$5&lt;$A40-1," ",IF(S$5-$I$5+1&gt;'Primary Inputs'!$C$17,0,(SUM(OFFSET($I$22,0,S$5-$I$5-$A40+1)))*$C93))</f>
        <v xml:space="preserve"> </v>
      </c>
      <c r="T93" s="186" t="str">
        <f ca="1">IF(T$5-$I$5&lt;$A40-1," ",IF(T$5-$I$5+1&gt;'Primary Inputs'!$C$17,0,(SUM(OFFSET($I$22,0,T$5-$I$5-$A40+1)))*$C93))</f>
        <v xml:space="preserve"> </v>
      </c>
      <c r="U93" s="186" t="str">
        <f ca="1">IF(U$5-$I$5&lt;$A40-1," ",IF(U$5-$I$5+1&gt;'Primary Inputs'!$C$17,0,(SUM(OFFSET($I$22,0,U$5-$I$5-$A40+1)))*$C93))</f>
        <v xml:space="preserve"> </v>
      </c>
      <c r="V93" s="186" t="str">
        <f ca="1">IF(V$5-$I$5&lt;$A40-1," ",IF(V$5-$I$5+1&gt;'Primary Inputs'!$C$17,0,(SUM(OFFSET($I$22,0,V$5-$I$5-$A40+1)))*$C93))</f>
        <v xml:space="preserve"> </v>
      </c>
      <c r="W93" s="186">
        <f ca="1">IF(W$5-$I$5&lt;$A40-1," ",IF(W$5-$I$5+1&gt;'Primary Inputs'!$C$17,0,(SUM(OFFSET($I$22,0,W$5-$I$5-$A40+1)))*$C93))</f>
        <v>0</v>
      </c>
      <c r="X93" s="186">
        <f ca="1">IF(X$5-$I$5&lt;$A40-1," ",IF(X$5-$I$5+1&gt;'Primary Inputs'!$C$17,0,(SUM(OFFSET($I$22,0,X$5-$I$5-$A40+1)))*$C93))</f>
        <v>0</v>
      </c>
      <c r="Y93" s="186">
        <f ca="1">IF(Y$5-$I$5&lt;$A40-1," ",IF(Y$5-$I$5+1&gt;'Primary Inputs'!$C$17,0,(SUM(OFFSET($I$22,0,Y$5-$I$5-$A40+1)))*$C93))</f>
        <v>0</v>
      </c>
      <c r="Z93" s="186">
        <f ca="1">IF(Z$5-$I$5&lt;$A40-1," ",IF(Z$5-$I$5+1&gt;'Primary Inputs'!$C$17,0,(SUM(OFFSET($I$22,0,Z$5-$I$5-$A40+1)))*$C93))</f>
        <v>0</v>
      </c>
      <c r="AA93" s="186">
        <f ca="1">IF(AA$5-$I$5&lt;$A40-1," ",IF(AA$5-$I$5+1&gt;'Primary Inputs'!$C$17,0,(SUM(OFFSET($I$22,0,AA$5-$I$5-$A40+1)))*$C93))</f>
        <v>0</v>
      </c>
      <c r="AB93" s="186">
        <f ca="1">IF(AB$5-$I$5&lt;$A40-1," ",IF(AB$5-$I$5+1&gt;'Primary Inputs'!$C$17,0,(SUM(OFFSET($I$22,0,AB$5-$I$5-$A40+1)))*$C93))</f>
        <v>0</v>
      </c>
      <c r="AC93" s="186">
        <f ca="1">IF(AC$5-$I$5&lt;$A40-1," ",IF(AC$5-$I$5+1&gt;'Primary Inputs'!$C$17,0,(SUM(OFFSET($I$22,0,AC$5-$I$5-$A40+1)))*$C93))</f>
        <v>0</v>
      </c>
      <c r="AD93" s="186">
        <f ca="1">IF(AD$5-$I$5&lt;$A40-1," ",IF(AD$5-$I$5+1&gt;'Primary Inputs'!$C$17,0,(SUM(OFFSET($I$22,0,AD$5-$I$5-$A40+1)))*$C93))</f>
        <v>0</v>
      </c>
      <c r="AE93" s="186">
        <f ca="1">IF(AE$5-$I$5&lt;$A40-1," ",IF(AE$5-$I$5+1&gt;'Primary Inputs'!$C$17,0,(SUM(OFFSET($I$22,0,AE$5-$I$5-$A40+1)))*$C93))</f>
        <v>0</v>
      </c>
      <c r="AF93" s="186">
        <f ca="1">IF(AF$5-$I$5&lt;$A40-1," ",IF(AF$5-$I$5+1&gt;'Primary Inputs'!$C$17,0,(SUM(OFFSET($I$22,0,AF$5-$I$5-$A40+1)))*$C93))</f>
        <v>0</v>
      </c>
      <c r="AG93" s="186">
        <f ca="1">IF(AG$5-$I$5&lt;$A40-1," ",IF(AG$5-$I$5+1&gt;'Primary Inputs'!$C$17,0,(SUM(OFFSET($I$22,0,AG$5-$I$5-$A40+1)))*$C93))</f>
        <v>0</v>
      </c>
      <c r="AH93" s="186">
        <f ca="1">IF(AH$5-$I$5&lt;$A40-1," ",IF(AH$5-$I$5+1&gt;'Primary Inputs'!$C$17,0,(SUM(OFFSET($I$22,0,AH$5-$I$5-$A40+1)))*$C93))</f>
        <v>0</v>
      </c>
      <c r="AI93" s="186">
        <f ca="1">IF(AI$5-$I$5&lt;$A40-1," ",IF(AI$5-$I$5+1&gt;'Primary Inputs'!$C$17,0,(SUM(OFFSET($I$22,0,AI$5-$I$5-$A40+1)))*$C93))</f>
        <v>0</v>
      </c>
      <c r="AJ93" s="186">
        <f ca="1">IF(AJ$5-$I$5&lt;$A40-1," ",IF(AJ$5-$I$5+1&gt;'Primary Inputs'!$C$17,0,(SUM(OFFSET($I$22,0,AJ$5-$I$5-$A40+1)))*$C93))</f>
        <v>0</v>
      </c>
      <c r="AK93" s="186">
        <f ca="1">IF(AK$5-$I$5&lt;$A40-1," ",IF(AK$5-$I$5+1&gt;'Primary Inputs'!$C$17,0,(SUM(OFFSET($I$22,0,AK$5-$I$5-$A40+1)))*$C93))</f>
        <v>0</v>
      </c>
      <c r="AL93" s="186">
        <f ca="1">IF(AL$5-$I$5&lt;$A40-1," ",IF(AL$5-$I$5+1&gt;'Primary Inputs'!$C$17,0,(SUM(OFFSET($I$22,0,AL$5-$I$5-$A40+1)))*$C93))</f>
        <v>0</v>
      </c>
      <c r="AM93" s="186">
        <f ca="1">IF(AM$5-$I$5&lt;$A40-1," ",IF(AM$5-$I$5+1&gt;'Primary Inputs'!$C$17,0,(SUM(OFFSET($I$22,0,AM$5-$I$5-$A40+1)))*$C93))</f>
        <v>0</v>
      </c>
      <c r="AN93" s="186">
        <f ca="1">IF(AN$5-$I$5&lt;$A40-1," ",IF(AN$5-$I$5+1&gt;'Primary Inputs'!$C$17,0,(SUM(OFFSET($I$22,0,AN$5-$I$5-$A40+1)))*$C93))</f>
        <v>0</v>
      </c>
      <c r="AO93" s="186">
        <f ca="1">IF(AO$5-$I$5&lt;$A40-1," ",IF(AO$5-$I$5+1&gt;'Primary Inputs'!$C$17,0,(SUM(OFFSET($I$22,0,AO$5-$I$5-$A40+1)))*$C93))</f>
        <v>0</v>
      </c>
      <c r="AP93" s="186">
        <f ca="1">IF(AP$5-$I$5&lt;$A40-1," ",IF(AP$5-$I$5+1&gt;'Primary Inputs'!$C$17,0,(SUM(OFFSET($I$22,0,AP$5-$I$5-$A40+1)))*$C93))</f>
        <v>0</v>
      </c>
      <c r="AQ93" s="186">
        <f ca="1">IF(AQ$5-$I$5&lt;$A40-1," ",IF(AQ$5-$I$5+1&gt;'Primary Inputs'!$C$17,0,(SUM(OFFSET($I$22,0,AQ$5-$I$5-$A40+1)))*$C93))</f>
        <v>0</v>
      </c>
      <c r="AR93" s="186">
        <f ca="1">IF(AR$5-$I$5&lt;$A40-1," ",IF(AR$5-$I$5+1&gt;'Primary Inputs'!$C$17,0,(SUM(OFFSET($I$22,0,AR$5-$I$5-$A40+1)))*$C93))</f>
        <v>0</v>
      </c>
      <c r="AS93" s="186">
        <f ca="1">IF(AS$5-$I$5&lt;$A40-1," ",IF(AS$5-$I$5+1&gt;'Primary Inputs'!$C$17,0,(SUM(OFFSET($I$22,0,AS$5-$I$5-$A40+1)))*$C93))</f>
        <v>0</v>
      </c>
      <c r="AT93" s="186">
        <f ca="1">IF(AT$5-$I$5&lt;$A40-1," ",IF(AT$5-$I$5+1&gt;'Primary Inputs'!$C$17,0,(SUM(OFFSET($I$22,0,AT$5-$I$5-$A40+1)))*$C93))</f>
        <v>0</v>
      </c>
      <c r="AU93" s="186">
        <f ca="1">IF(AU$5-$I$5&lt;$A40-1," ",IF(AU$5-$I$5+1&gt;'Primary Inputs'!$C$17,0,(SUM(OFFSET($I$22,0,AU$5-$I$5-$A40+1)))*$C93))</f>
        <v>0</v>
      </c>
      <c r="AV93" s="186">
        <f ca="1">IF(AV$5-$I$5&lt;$A40-1," ",IF(AV$5-$I$5+1&gt;'Primary Inputs'!$C$17,0,(SUM(OFFSET($I$22,0,AV$5-$I$5-$A40+1)))*$C93))</f>
        <v>0</v>
      </c>
      <c r="AW93" s="186">
        <f ca="1">IF(AW$5-$I$5&lt;$A40-1," ",IF(AW$5-$I$5+1&gt;'Primary Inputs'!$C$17,0,(SUM(OFFSET($I$22,0,AW$5-$I$5-$A40+1)))*$C93))</f>
        <v>0</v>
      </c>
      <c r="AX93" s="186">
        <f ca="1">IF(AX$5-$I$5&lt;$A40-1," ",IF(AX$5-$I$5+1&gt;'Primary Inputs'!$C$17,0,(SUM(OFFSET($I$22,0,AX$5-$I$5-$A40+1)))*$C93))</f>
        <v>0</v>
      </c>
      <c r="AY93" s="186">
        <f ca="1">IF(AY$5-$I$5&lt;$A40-1," ",IF(AY$5-$I$5+1&gt;'Primary Inputs'!$C$17,0,(SUM(OFFSET($I$22,0,AY$5-$I$5-$A40+1)))*$C93))</f>
        <v>0</v>
      </c>
      <c r="AZ93" s="186">
        <f ca="1">IF(AZ$5-$I$5&lt;$A40-1," ",IF(AZ$5-$I$5+1&gt;'Primary Inputs'!$C$17,0,(SUM(OFFSET($I$22,0,AZ$5-$I$5-$A40+1)))*$C93))</f>
        <v>0</v>
      </c>
      <c r="BA93" s="186">
        <f ca="1">IF(BA$5-$I$5&lt;$A40-1," ",IF(BA$5-$I$5+1&gt;'Primary Inputs'!$C$17,0,(SUM(OFFSET($I$22,0,BA$5-$I$5-$A40+1)))*$C93))</f>
        <v>0</v>
      </c>
      <c r="BB93" s="186">
        <f ca="1">IF(BB$5-$I$5&lt;$A40-1," ",IF(BB$5-$I$5+1&gt;'Primary Inputs'!$C$17,0,(SUM(OFFSET($I$22,0,BB$5-$I$5-$A40+1)))*$C93))</f>
        <v>0</v>
      </c>
      <c r="BC93" s="186">
        <f ca="1">IF(BC$5-$I$5&lt;$A40-1," ",IF(BC$5-$I$5+1&gt;'Primary Inputs'!$C$17,0,(SUM(OFFSET($I$22,0,BC$5-$I$5-$A40+1)))*$C93))</f>
        <v>0</v>
      </c>
      <c r="BD93" s="186">
        <f ca="1">IF(BD$5-$I$5&lt;$A40-1," ",IF(BD$5-$I$5+1&gt;'Primary Inputs'!$C$17,0,(SUM(OFFSET($I$22,0,BD$5-$I$5-$A40+1)))*$C93))</f>
        <v>0</v>
      </c>
      <c r="BE93" s="186">
        <f ca="1">IF(BE$5-$I$5&lt;$A40-1," ",IF(BE$5-$I$5+1&gt;'Primary Inputs'!$C$17,0,(SUM(OFFSET($I$22,0,BE$5-$I$5-$A40+1)))*$C93))</f>
        <v>0</v>
      </c>
      <c r="BF93" s="186">
        <f ca="1">IF(BF$5-$I$5&lt;$A40-1," ",IF(BF$5-$I$5+1&gt;'Primary Inputs'!$C$17,0,(SUM(OFFSET($I$22,0,BF$5-$I$5-$A40+1)))*$C93))</f>
        <v>0</v>
      </c>
    </row>
    <row r="94" spans="2:58">
      <c r="B94" s="134" t="s">
        <v>188</v>
      </c>
      <c r="C94" s="134">
        <f t="shared" ca="1" si="1"/>
        <v>0</v>
      </c>
      <c r="I94" s="186" t="str">
        <f ca="1">IF(I$5-$I$5&lt;$A41-1," ",IF(I$5-$I$5+1&gt;'Primary Inputs'!$C$17,0,(SUM(OFFSET($I$22,0,I$5-$I$5-$A41+1)))*$C94))</f>
        <v xml:space="preserve"> </v>
      </c>
      <c r="J94" s="186" t="str">
        <f ca="1">IF(J$5-$I$5&lt;$A41-1," ",IF(J$5-$I$5+1&gt;'Primary Inputs'!$C$17,0,(SUM(OFFSET($I$22,0,J$5-$I$5-$A41+1)))*$C94))</f>
        <v xml:space="preserve"> </v>
      </c>
      <c r="K94" s="186" t="str">
        <f ca="1">IF(K$5-$I$5&lt;$A41-1," ",IF(K$5-$I$5+1&gt;'Primary Inputs'!$C$17,0,(SUM(OFFSET($I$22,0,K$5-$I$5-$A41+1)))*$C94))</f>
        <v xml:space="preserve"> </v>
      </c>
      <c r="L94" s="186" t="str">
        <f ca="1">IF(L$5-$I$5&lt;$A41-1," ",IF(L$5-$I$5+1&gt;'Primary Inputs'!$C$17,0,(SUM(OFFSET($I$22,0,L$5-$I$5-$A41+1)))*$C94))</f>
        <v xml:space="preserve"> </v>
      </c>
      <c r="M94" s="186" t="str">
        <f ca="1">IF(M$5-$I$5&lt;$A41-1," ",IF(M$5-$I$5+1&gt;'Primary Inputs'!$C$17,0,(SUM(OFFSET($I$22,0,M$5-$I$5-$A41+1)))*$C94))</f>
        <v xml:space="preserve"> </v>
      </c>
      <c r="N94" s="186" t="str">
        <f ca="1">IF(N$5-$I$5&lt;$A41-1," ",IF(N$5-$I$5+1&gt;'Primary Inputs'!$C$17,0,(SUM(OFFSET($I$22,0,N$5-$I$5-$A41+1)))*$C94))</f>
        <v xml:space="preserve"> </v>
      </c>
      <c r="O94" s="186" t="str">
        <f ca="1">IF(O$5-$I$5&lt;$A41-1," ",IF(O$5-$I$5+1&gt;'Primary Inputs'!$C$17,0,(SUM(OFFSET($I$22,0,O$5-$I$5-$A41+1)))*$C94))</f>
        <v xml:space="preserve"> </v>
      </c>
      <c r="P94" s="186" t="str">
        <f ca="1">IF(P$5-$I$5&lt;$A41-1," ",IF(P$5-$I$5+1&gt;'Primary Inputs'!$C$17,0,(SUM(OFFSET($I$22,0,P$5-$I$5-$A41+1)))*$C94))</f>
        <v xml:space="preserve"> </v>
      </c>
      <c r="Q94" s="186" t="str">
        <f ca="1">IF(Q$5-$I$5&lt;$A41-1," ",IF(Q$5-$I$5+1&gt;'Primary Inputs'!$C$17,0,(SUM(OFFSET($I$22,0,Q$5-$I$5-$A41+1)))*$C94))</f>
        <v xml:space="preserve"> </v>
      </c>
      <c r="R94" s="186" t="str">
        <f ca="1">IF(R$5-$I$5&lt;$A41-1," ",IF(R$5-$I$5+1&gt;'Primary Inputs'!$C$17,0,(SUM(OFFSET($I$22,0,R$5-$I$5-$A41+1)))*$C94))</f>
        <v xml:space="preserve"> </v>
      </c>
      <c r="S94" s="186" t="str">
        <f ca="1">IF(S$5-$I$5&lt;$A41-1," ",IF(S$5-$I$5+1&gt;'Primary Inputs'!$C$17,0,(SUM(OFFSET($I$22,0,S$5-$I$5-$A41+1)))*$C94))</f>
        <v xml:space="preserve"> </v>
      </c>
      <c r="T94" s="186" t="str">
        <f ca="1">IF(T$5-$I$5&lt;$A41-1," ",IF(T$5-$I$5+1&gt;'Primary Inputs'!$C$17,0,(SUM(OFFSET($I$22,0,T$5-$I$5-$A41+1)))*$C94))</f>
        <v xml:space="preserve"> </v>
      </c>
      <c r="U94" s="186" t="str">
        <f ca="1">IF(U$5-$I$5&lt;$A41-1," ",IF(U$5-$I$5+1&gt;'Primary Inputs'!$C$17,0,(SUM(OFFSET($I$22,0,U$5-$I$5-$A41+1)))*$C94))</f>
        <v xml:space="preserve"> </v>
      </c>
      <c r="V94" s="186" t="str">
        <f ca="1">IF(V$5-$I$5&lt;$A41-1," ",IF(V$5-$I$5+1&gt;'Primary Inputs'!$C$17,0,(SUM(OFFSET($I$22,0,V$5-$I$5-$A41+1)))*$C94))</f>
        <v xml:space="preserve"> </v>
      </c>
      <c r="W94" s="186" t="str">
        <f ca="1">IF(W$5-$I$5&lt;$A41-1," ",IF(W$5-$I$5+1&gt;'Primary Inputs'!$C$17,0,(SUM(OFFSET($I$22,0,W$5-$I$5-$A41+1)))*$C94))</f>
        <v xml:space="preserve"> </v>
      </c>
      <c r="X94" s="186">
        <f ca="1">IF(X$5-$I$5&lt;$A41-1," ",IF(X$5-$I$5+1&gt;'Primary Inputs'!$C$17,0,(SUM(OFFSET($I$22,0,X$5-$I$5-$A41+1)))*$C94))</f>
        <v>0</v>
      </c>
      <c r="Y94" s="186">
        <f ca="1">IF(Y$5-$I$5&lt;$A41-1," ",IF(Y$5-$I$5+1&gt;'Primary Inputs'!$C$17,0,(SUM(OFFSET($I$22,0,Y$5-$I$5-$A41+1)))*$C94))</f>
        <v>0</v>
      </c>
      <c r="Z94" s="186">
        <f ca="1">IF(Z$5-$I$5&lt;$A41-1," ",IF(Z$5-$I$5+1&gt;'Primary Inputs'!$C$17,0,(SUM(OFFSET($I$22,0,Z$5-$I$5-$A41+1)))*$C94))</f>
        <v>0</v>
      </c>
      <c r="AA94" s="186">
        <f ca="1">IF(AA$5-$I$5&lt;$A41-1," ",IF(AA$5-$I$5+1&gt;'Primary Inputs'!$C$17,0,(SUM(OFFSET($I$22,0,AA$5-$I$5-$A41+1)))*$C94))</f>
        <v>0</v>
      </c>
      <c r="AB94" s="186">
        <f ca="1">IF(AB$5-$I$5&lt;$A41-1," ",IF(AB$5-$I$5+1&gt;'Primary Inputs'!$C$17,0,(SUM(OFFSET($I$22,0,AB$5-$I$5-$A41+1)))*$C94))</f>
        <v>0</v>
      </c>
      <c r="AC94" s="186">
        <f ca="1">IF(AC$5-$I$5&lt;$A41-1," ",IF(AC$5-$I$5+1&gt;'Primary Inputs'!$C$17,0,(SUM(OFFSET($I$22,0,AC$5-$I$5-$A41+1)))*$C94))</f>
        <v>0</v>
      </c>
      <c r="AD94" s="186">
        <f ca="1">IF(AD$5-$I$5&lt;$A41-1," ",IF(AD$5-$I$5+1&gt;'Primary Inputs'!$C$17,0,(SUM(OFFSET($I$22,0,AD$5-$I$5-$A41+1)))*$C94))</f>
        <v>0</v>
      </c>
      <c r="AE94" s="186">
        <f ca="1">IF(AE$5-$I$5&lt;$A41-1," ",IF(AE$5-$I$5+1&gt;'Primary Inputs'!$C$17,0,(SUM(OFFSET($I$22,0,AE$5-$I$5-$A41+1)))*$C94))</f>
        <v>0</v>
      </c>
      <c r="AF94" s="186">
        <f ca="1">IF(AF$5-$I$5&lt;$A41-1," ",IF(AF$5-$I$5+1&gt;'Primary Inputs'!$C$17,0,(SUM(OFFSET($I$22,0,AF$5-$I$5-$A41+1)))*$C94))</f>
        <v>0</v>
      </c>
      <c r="AG94" s="186">
        <f ca="1">IF(AG$5-$I$5&lt;$A41-1," ",IF(AG$5-$I$5+1&gt;'Primary Inputs'!$C$17,0,(SUM(OFFSET($I$22,0,AG$5-$I$5-$A41+1)))*$C94))</f>
        <v>0</v>
      </c>
      <c r="AH94" s="186">
        <f ca="1">IF(AH$5-$I$5&lt;$A41-1," ",IF(AH$5-$I$5+1&gt;'Primary Inputs'!$C$17,0,(SUM(OFFSET($I$22,0,AH$5-$I$5-$A41+1)))*$C94))</f>
        <v>0</v>
      </c>
      <c r="AI94" s="186">
        <f ca="1">IF(AI$5-$I$5&lt;$A41-1," ",IF(AI$5-$I$5+1&gt;'Primary Inputs'!$C$17,0,(SUM(OFFSET($I$22,0,AI$5-$I$5-$A41+1)))*$C94))</f>
        <v>0</v>
      </c>
      <c r="AJ94" s="186">
        <f ca="1">IF(AJ$5-$I$5&lt;$A41-1," ",IF(AJ$5-$I$5+1&gt;'Primary Inputs'!$C$17,0,(SUM(OFFSET($I$22,0,AJ$5-$I$5-$A41+1)))*$C94))</f>
        <v>0</v>
      </c>
      <c r="AK94" s="186">
        <f ca="1">IF(AK$5-$I$5&lt;$A41-1," ",IF(AK$5-$I$5+1&gt;'Primary Inputs'!$C$17,0,(SUM(OFFSET($I$22,0,AK$5-$I$5-$A41+1)))*$C94))</f>
        <v>0</v>
      </c>
      <c r="AL94" s="186">
        <f ca="1">IF(AL$5-$I$5&lt;$A41-1," ",IF(AL$5-$I$5+1&gt;'Primary Inputs'!$C$17,0,(SUM(OFFSET($I$22,0,AL$5-$I$5-$A41+1)))*$C94))</f>
        <v>0</v>
      </c>
      <c r="AM94" s="186">
        <f ca="1">IF(AM$5-$I$5&lt;$A41-1," ",IF(AM$5-$I$5+1&gt;'Primary Inputs'!$C$17,0,(SUM(OFFSET($I$22,0,AM$5-$I$5-$A41+1)))*$C94))</f>
        <v>0</v>
      </c>
      <c r="AN94" s="186">
        <f ca="1">IF(AN$5-$I$5&lt;$A41-1," ",IF(AN$5-$I$5+1&gt;'Primary Inputs'!$C$17,0,(SUM(OFFSET($I$22,0,AN$5-$I$5-$A41+1)))*$C94))</f>
        <v>0</v>
      </c>
      <c r="AO94" s="186">
        <f ca="1">IF(AO$5-$I$5&lt;$A41-1," ",IF(AO$5-$I$5+1&gt;'Primary Inputs'!$C$17,0,(SUM(OFFSET($I$22,0,AO$5-$I$5-$A41+1)))*$C94))</f>
        <v>0</v>
      </c>
      <c r="AP94" s="186">
        <f ca="1">IF(AP$5-$I$5&lt;$A41-1," ",IF(AP$5-$I$5+1&gt;'Primary Inputs'!$C$17,0,(SUM(OFFSET($I$22,0,AP$5-$I$5-$A41+1)))*$C94))</f>
        <v>0</v>
      </c>
      <c r="AQ94" s="186">
        <f ca="1">IF(AQ$5-$I$5&lt;$A41-1," ",IF(AQ$5-$I$5+1&gt;'Primary Inputs'!$C$17,0,(SUM(OFFSET($I$22,0,AQ$5-$I$5-$A41+1)))*$C94))</f>
        <v>0</v>
      </c>
      <c r="AR94" s="186">
        <f ca="1">IF(AR$5-$I$5&lt;$A41-1," ",IF(AR$5-$I$5+1&gt;'Primary Inputs'!$C$17,0,(SUM(OFFSET($I$22,0,AR$5-$I$5-$A41+1)))*$C94))</f>
        <v>0</v>
      </c>
      <c r="AS94" s="186">
        <f ca="1">IF(AS$5-$I$5&lt;$A41-1," ",IF(AS$5-$I$5+1&gt;'Primary Inputs'!$C$17,0,(SUM(OFFSET($I$22,0,AS$5-$I$5-$A41+1)))*$C94))</f>
        <v>0</v>
      </c>
      <c r="AT94" s="186">
        <f ca="1">IF(AT$5-$I$5&lt;$A41-1," ",IF(AT$5-$I$5+1&gt;'Primary Inputs'!$C$17,0,(SUM(OFFSET($I$22,0,AT$5-$I$5-$A41+1)))*$C94))</f>
        <v>0</v>
      </c>
      <c r="AU94" s="186">
        <f ca="1">IF(AU$5-$I$5&lt;$A41-1," ",IF(AU$5-$I$5+1&gt;'Primary Inputs'!$C$17,0,(SUM(OFFSET($I$22,0,AU$5-$I$5-$A41+1)))*$C94))</f>
        <v>0</v>
      </c>
      <c r="AV94" s="186">
        <f ca="1">IF(AV$5-$I$5&lt;$A41-1," ",IF(AV$5-$I$5+1&gt;'Primary Inputs'!$C$17,0,(SUM(OFFSET($I$22,0,AV$5-$I$5-$A41+1)))*$C94))</f>
        <v>0</v>
      </c>
      <c r="AW94" s="186">
        <f ca="1">IF(AW$5-$I$5&lt;$A41-1," ",IF(AW$5-$I$5+1&gt;'Primary Inputs'!$C$17,0,(SUM(OFFSET($I$22,0,AW$5-$I$5-$A41+1)))*$C94))</f>
        <v>0</v>
      </c>
      <c r="AX94" s="186">
        <f ca="1">IF(AX$5-$I$5&lt;$A41-1," ",IF(AX$5-$I$5+1&gt;'Primary Inputs'!$C$17,0,(SUM(OFFSET($I$22,0,AX$5-$I$5-$A41+1)))*$C94))</f>
        <v>0</v>
      </c>
      <c r="AY94" s="186">
        <f ca="1">IF(AY$5-$I$5&lt;$A41-1," ",IF(AY$5-$I$5+1&gt;'Primary Inputs'!$C$17,0,(SUM(OFFSET($I$22,0,AY$5-$I$5-$A41+1)))*$C94))</f>
        <v>0</v>
      </c>
      <c r="AZ94" s="186">
        <f ca="1">IF(AZ$5-$I$5&lt;$A41-1," ",IF(AZ$5-$I$5+1&gt;'Primary Inputs'!$C$17,0,(SUM(OFFSET($I$22,0,AZ$5-$I$5-$A41+1)))*$C94))</f>
        <v>0</v>
      </c>
      <c r="BA94" s="186">
        <f ca="1">IF(BA$5-$I$5&lt;$A41-1," ",IF(BA$5-$I$5+1&gt;'Primary Inputs'!$C$17,0,(SUM(OFFSET($I$22,0,BA$5-$I$5-$A41+1)))*$C94))</f>
        <v>0</v>
      </c>
      <c r="BB94" s="186">
        <f ca="1">IF(BB$5-$I$5&lt;$A41-1," ",IF(BB$5-$I$5+1&gt;'Primary Inputs'!$C$17,0,(SUM(OFFSET($I$22,0,BB$5-$I$5-$A41+1)))*$C94))</f>
        <v>0</v>
      </c>
      <c r="BC94" s="186">
        <f ca="1">IF(BC$5-$I$5&lt;$A41-1," ",IF(BC$5-$I$5+1&gt;'Primary Inputs'!$C$17,0,(SUM(OFFSET($I$22,0,BC$5-$I$5-$A41+1)))*$C94))</f>
        <v>0</v>
      </c>
      <c r="BD94" s="186">
        <f ca="1">IF(BD$5-$I$5&lt;$A41-1," ",IF(BD$5-$I$5+1&gt;'Primary Inputs'!$C$17,0,(SUM(OFFSET($I$22,0,BD$5-$I$5-$A41+1)))*$C94))</f>
        <v>0</v>
      </c>
      <c r="BE94" s="186">
        <f ca="1">IF(BE$5-$I$5&lt;$A41-1," ",IF(BE$5-$I$5+1&gt;'Primary Inputs'!$C$17,0,(SUM(OFFSET($I$22,0,BE$5-$I$5-$A41+1)))*$C94))</f>
        <v>0</v>
      </c>
      <c r="BF94" s="186">
        <f ca="1">IF(BF$5-$I$5&lt;$A41-1," ",IF(BF$5-$I$5+1&gt;'Primary Inputs'!$C$17,0,(SUM(OFFSET($I$22,0,BF$5-$I$5-$A41+1)))*$C94))</f>
        <v>0</v>
      </c>
    </row>
    <row r="95" spans="2:58">
      <c r="B95" s="134" t="s">
        <v>189</v>
      </c>
      <c r="C95" s="134">
        <f t="shared" ca="1" si="1"/>
        <v>0</v>
      </c>
      <c r="I95" s="186" t="str">
        <f ca="1">IF(I$5-$I$5&lt;$A42-1," ",IF(I$5-$I$5+1&gt;'Primary Inputs'!$C$17,0,(SUM(OFFSET($I$22,0,I$5-$I$5-$A42+1)))*$C95))</f>
        <v xml:space="preserve"> </v>
      </c>
      <c r="J95" s="186" t="str">
        <f ca="1">IF(J$5-$I$5&lt;$A42-1," ",IF(J$5-$I$5+1&gt;'Primary Inputs'!$C$17,0,(SUM(OFFSET($I$22,0,J$5-$I$5-$A42+1)))*$C95))</f>
        <v xml:space="preserve"> </v>
      </c>
      <c r="K95" s="186" t="str">
        <f ca="1">IF(K$5-$I$5&lt;$A42-1," ",IF(K$5-$I$5+1&gt;'Primary Inputs'!$C$17,0,(SUM(OFFSET($I$22,0,K$5-$I$5-$A42+1)))*$C95))</f>
        <v xml:space="preserve"> </v>
      </c>
      <c r="L95" s="186" t="str">
        <f ca="1">IF(L$5-$I$5&lt;$A42-1," ",IF(L$5-$I$5+1&gt;'Primary Inputs'!$C$17,0,(SUM(OFFSET($I$22,0,L$5-$I$5-$A42+1)))*$C95))</f>
        <v xml:space="preserve"> </v>
      </c>
      <c r="M95" s="186" t="str">
        <f ca="1">IF(M$5-$I$5&lt;$A42-1," ",IF(M$5-$I$5+1&gt;'Primary Inputs'!$C$17,0,(SUM(OFFSET($I$22,0,M$5-$I$5-$A42+1)))*$C95))</f>
        <v xml:space="preserve"> </v>
      </c>
      <c r="N95" s="186" t="str">
        <f ca="1">IF(N$5-$I$5&lt;$A42-1," ",IF(N$5-$I$5+1&gt;'Primary Inputs'!$C$17,0,(SUM(OFFSET($I$22,0,N$5-$I$5-$A42+1)))*$C95))</f>
        <v xml:space="preserve"> </v>
      </c>
      <c r="O95" s="186" t="str">
        <f ca="1">IF(O$5-$I$5&lt;$A42-1," ",IF(O$5-$I$5+1&gt;'Primary Inputs'!$C$17,0,(SUM(OFFSET($I$22,0,O$5-$I$5-$A42+1)))*$C95))</f>
        <v xml:space="preserve"> </v>
      </c>
      <c r="P95" s="186" t="str">
        <f ca="1">IF(P$5-$I$5&lt;$A42-1," ",IF(P$5-$I$5+1&gt;'Primary Inputs'!$C$17,0,(SUM(OFFSET($I$22,0,P$5-$I$5-$A42+1)))*$C95))</f>
        <v xml:space="preserve"> </v>
      </c>
      <c r="Q95" s="186" t="str">
        <f ca="1">IF(Q$5-$I$5&lt;$A42-1," ",IF(Q$5-$I$5+1&gt;'Primary Inputs'!$C$17,0,(SUM(OFFSET($I$22,0,Q$5-$I$5-$A42+1)))*$C95))</f>
        <v xml:space="preserve"> </v>
      </c>
      <c r="R95" s="186" t="str">
        <f ca="1">IF(R$5-$I$5&lt;$A42-1," ",IF(R$5-$I$5+1&gt;'Primary Inputs'!$C$17,0,(SUM(OFFSET($I$22,0,R$5-$I$5-$A42+1)))*$C95))</f>
        <v xml:space="preserve"> </v>
      </c>
      <c r="S95" s="186" t="str">
        <f ca="1">IF(S$5-$I$5&lt;$A42-1," ",IF(S$5-$I$5+1&gt;'Primary Inputs'!$C$17,0,(SUM(OFFSET($I$22,0,S$5-$I$5-$A42+1)))*$C95))</f>
        <v xml:space="preserve"> </v>
      </c>
      <c r="T95" s="186" t="str">
        <f ca="1">IF(T$5-$I$5&lt;$A42-1," ",IF(T$5-$I$5+1&gt;'Primary Inputs'!$C$17,0,(SUM(OFFSET($I$22,0,T$5-$I$5-$A42+1)))*$C95))</f>
        <v xml:space="preserve"> </v>
      </c>
      <c r="U95" s="186" t="str">
        <f ca="1">IF(U$5-$I$5&lt;$A42-1," ",IF(U$5-$I$5+1&gt;'Primary Inputs'!$C$17,0,(SUM(OFFSET($I$22,0,U$5-$I$5-$A42+1)))*$C95))</f>
        <v xml:space="preserve"> </v>
      </c>
      <c r="V95" s="186" t="str">
        <f ca="1">IF(V$5-$I$5&lt;$A42-1," ",IF(V$5-$I$5+1&gt;'Primary Inputs'!$C$17,0,(SUM(OFFSET($I$22,0,V$5-$I$5-$A42+1)))*$C95))</f>
        <v xml:space="preserve"> </v>
      </c>
      <c r="W95" s="186" t="str">
        <f ca="1">IF(W$5-$I$5&lt;$A42-1," ",IF(W$5-$I$5+1&gt;'Primary Inputs'!$C$17,0,(SUM(OFFSET($I$22,0,W$5-$I$5-$A42+1)))*$C95))</f>
        <v xml:space="preserve"> </v>
      </c>
      <c r="X95" s="186" t="str">
        <f ca="1">IF(X$5-$I$5&lt;$A42-1," ",IF(X$5-$I$5+1&gt;'Primary Inputs'!$C$17,0,(SUM(OFFSET($I$22,0,X$5-$I$5-$A42+1)))*$C95))</f>
        <v xml:space="preserve"> </v>
      </c>
      <c r="Y95" s="186">
        <f ca="1">IF(Y$5-$I$5&lt;$A42-1," ",IF(Y$5-$I$5+1&gt;'Primary Inputs'!$C$17,0,(SUM(OFFSET($I$22,0,Y$5-$I$5-$A42+1)))*$C95))</f>
        <v>0</v>
      </c>
      <c r="Z95" s="186">
        <f ca="1">IF(Z$5-$I$5&lt;$A42-1," ",IF(Z$5-$I$5+1&gt;'Primary Inputs'!$C$17,0,(SUM(OFFSET($I$22,0,Z$5-$I$5-$A42+1)))*$C95))</f>
        <v>0</v>
      </c>
      <c r="AA95" s="186">
        <f ca="1">IF(AA$5-$I$5&lt;$A42-1," ",IF(AA$5-$I$5+1&gt;'Primary Inputs'!$C$17,0,(SUM(OFFSET($I$22,0,AA$5-$I$5-$A42+1)))*$C95))</f>
        <v>0</v>
      </c>
      <c r="AB95" s="186">
        <f ca="1">IF(AB$5-$I$5&lt;$A42-1," ",IF(AB$5-$I$5+1&gt;'Primary Inputs'!$C$17,0,(SUM(OFFSET($I$22,0,AB$5-$I$5-$A42+1)))*$C95))</f>
        <v>0</v>
      </c>
      <c r="AC95" s="186">
        <f ca="1">IF(AC$5-$I$5&lt;$A42-1," ",IF(AC$5-$I$5+1&gt;'Primary Inputs'!$C$17,0,(SUM(OFFSET($I$22,0,AC$5-$I$5-$A42+1)))*$C95))</f>
        <v>0</v>
      </c>
      <c r="AD95" s="186">
        <f ca="1">IF(AD$5-$I$5&lt;$A42-1," ",IF(AD$5-$I$5+1&gt;'Primary Inputs'!$C$17,0,(SUM(OFFSET($I$22,0,AD$5-$I$5-$A42+1)))*$C95))</f>
        <v>0</v>
      </c>
      <c r="AE95" s="186">
        <f ca="1">IF(AE$5-$I$5&lt;$A42-1," ",IF(AE$5-$I$5+1&gt;'Primary Inputs'!$C$17,0,(SUM(OFFSET($I$22,0,AE$5-$I$5-$A42+1)))*$C95))</f>
        <v>0</v>
      </c>
      <c r="AF95" s="186">
        <f ca="1">IF(AF$5-$I$5&lt;$A42-1," ",IF(AF$5-$I$5+1&gt;'Primary Inputs'!$C$17,0,(SUM(OFFSET($I$22,0,AF$5-$I$5-$A42+1)))*$C95))</f>
        <v>0</v>
      </c>
      <c r="AG95" s="186">
        <f ca="1">IF(AG$5-$I$5&lt;$A42-1," ",IF(AG$5-$I$5+1&gt;'Primary Inputs'!$C$17,0,(SUM(OFFSET($I$22,0,AG$5-$I$5-$A42+1)))*$C95))</f>
        <v>0</v>
      </c>
      <c r="AH95" s="186">
        <f ca="1">IF(AH$5-$I$5&lt;$A42-1," ",IF(AH$5-$I$5+1&gt;'Primary Inputs'!$C$17,0,(SUM(OFFSET($I$22,0,AH$5-$I$5-$A42+1)))*$C95))</f>
        <v>0</v>
      </c>
      <c r="AI95" s="186">
        <f ca="1">IF(AI$5-$I$5&lt;$A42-1," ",IF(AI$5-$I$5+1&gt;'Primary Inputs'!$C$17,0,(SUM(OFFSET($I$22,0,AI$5-$I$5-$A42+1)))*$C95))</f>
        <v>0</v>
      </c>
      <c r="AJ95" s="186">
        <f ca="1">IF(AJ$5-$I$5&lt;$A42-1," ",IF(AJ$5-$I$5+1&gt;'Primary Inputs'!$C$17,0,(SUM(OFFSET($I$22,0,AJ$5-$I$5-$A42+1)))*$C95))</f>
        <v>0</v>
      </c>
      <c r="AK95" s="186">
        <f ca="1">IF(AK$5-$I$5&lt;$A42-1," ",IF(AK$5-$I$5+1&gt;'Primary Inputs'!$C$17,0,(SUM(OFFSET($I$22,0,AK$5-$I$5-$A42+1)))*$C95))</f>
        <v>0</v>
      </c>
      <c r="AL95" s="186">
        <f ca="1">IF(AL$5-$I$5&lt;$A42-1," ",IF(AL$5-$I$5+1&gt;'Primary Inputs'!$C$17,0,(SUM(OFFSET($I$22,0,AL$5-$I$5-$A42+1)))*$C95))</f>
        <v>0</v>
      </c>
      <c r="AM95" s="186">
        <f ca="1">IF(AM$5-$I$5&lt;$A42-1," ",IF(AM$5-$I$5+1&gt;'Primary Inputs'!$C$17,0,(SUM(OFFSET($I$22,0,AM$5-$I$5-$A42+1)))*$C95))</f>
        <v>0</v>
      </c>
      <c r="AN95" s="186">
        <f ca="1">IF(AN$5-$I$5&lt;$A42-1," ",IF(AN$5-$I$5+1&gt;'Primary Inputs'!$C$17,0,(SUM(OFFSET($I$22,0,AN$5-$I$5-$A42+1)))*$C95))</f>
        <v>0</v>
      </c>
      <c r="AO95" s="186">
        <f ca="1">IF(AO$5-$I$5&lt;$A42-1," ",IF(AO$5-$I$5+1&gt;'Primary Inputs'!$C$17,0,(SUM(OFFSET($I$22,0,AO$5-$I$5-$A42+1)))*$C95))</f>
        <v>0</v>
      </c>
      <c r="AP95" s="186">
        <f ca="1">IF(AP$5-$I$5&lt;$A42-1," ",IF(AP$5-$I$5+1&gt;'Primary Inputs'!$C$17,0,(SUM(OFFSET($I$22,0,AP$5-$I$5-$A42+1)))*$C95))</f>
        <v>0</v>
      </c>
      <c r="AQ95" s="186">
        <f ca="1">IF(AQ$5-$I$5&lt;$A42-1," ",IF(AQ$5-$I$5+1&gt;'Primary Inputs'!$C$17,0,(SUM(OFFSET($I$22,0,AQ$5-$I$5-$A42+1)))*$C95))</f>
        <v>0</v>
      </c>
      <c r="AR95" s="186">
        <f ca="1">IF(AR$5-$I$5&lt;$A42-1," ",IF(AR$5-$I$5+1&gt;'Primary Inputs'!$C$17,0,(SUM(OFFSET($I$22,0,AR$5-$I$5-$A42+1)))*$C95))</f>
        <v>0</v>
      </c>
      <c r="AS95" s="186">
        <f ca="1">IF(AS$5-$I$5&lt;$A42-1," ",IF(AS$5-$I$5+1&gt;'Primary Inputs'!$C$17,0,(SUM(OFFSET($I$22,0,AS$5-$I$5-$A42+1)))*$C95))</f>
        <v>0</v>
      </c>
      <c r="AT95" s="186">
        <f ca="1">IF(AT$5-$I$5&lt;$A42-1," ",IF(AT$5-$I$5+1&gt;'Primary Inputs'!$C$17,0,(SUM(OFFSET($I$22,0,AT$5-$I$5-$A42+1)))*$C95))</f>
        <v>0</v>
      </c>
      <c r="AU95" s="186">
        <f ca="1">IF(AU$5-$I$5&lt;$A42-1," ",IF(AU$5-$I$5+1&gt;'Primary Inputs'!$C$17,0,(SUM(OFFSET($I$22,0,AU$5-$I$5-$A42+1)))*$C95))</f>
        <v>0</v>
      </c>
      <c r="AV95" s="186">
        <f ca="1">IF(AV$5-$I$5&lt;$A42-1," ",IF(AV$5-$I$5+1&gt;'Primary Inputs'!$C$17,0,(SUM(OFFSET($I$22,0,AV$5-$I$5-$A42+1)))*$C95))</f>
        <v>0</v>
      </c>
      <c r="AW95" s="186">
        <f ca="1">IF(AW$5-$I$5&lt;$A42-1," ",IF(AW$5-$I$5+1&gt;'Primary Inputs'!$C$17,0,(SUM(OFFSET($I$22,0,AW$5-$I$5-$A42+1)))*$C95))</f>
        <v>0</v>
      </c>
      <c r="AX95" s="186">
        <f ca="1">IF(AX$5-$I$5&lt;$A42-1," ",IF(AX$5-$I$5+1&gt;'Primary Inputs'!$C$17,0,(SUM(OFFSET($I$22,0,AX$5-$I$5-$A42+1)))*$C95))</f>
        <v>0</v>
      </c>
      <c r="AY95" s="186">
        <f ca="1">IF(AY$5-$I$5&lt;$A42-1," ",IF(AY$5-$I$5+1&gt;'Primary Inputs'!$C$17,0,(SUM(OFFSET($I$22,0,AY$5-$I$5-$A42+1)))*$C95))</f>
        <v>0</v>
      </c>
      <c r="AZ95" s="186">
        <f ca="1">IF(AZ$5-$I$5&lt;$A42-1," ",IF(AZ$5-$I$5+1&gt;'Primary Inputs'!$C$17,0,(SUM(OFFSET($I$22,0,AZ$5-$I$5-$A42+1)))*$C95))</f>
        <v>0</v>
      </c>
      <c r="BA95" s="186">
        <f ca="1">IF(BA$5-$I$5&lt;$A42-1," ",IF(BA$5-$I$5+1&gt;'Primary Inputs'!$C$17,0,(SUM(OFFSET($I$22,0,BA$5-$I$5-$A42+1)))*$C95))</f>
        <v>0</v>
      </c>
      <c r="BB95" s="186">
        <f ca="1">IF(BB$5-$I$5&lt;$A42-1," ",IF(BB$5-$I$5+1&gt;'Primary Inputs'!$C$17,0,(SUM(OFFSET($I$22,0,BB$5-$I$5-$A42+1)))*$C95))</f>
        <v>0</v>
      </c>
      <c r="BC95" s="186">
        <f ca="1">IF(BC$5-$I$5&lt;$A42-1," ",IF(BC$5-$I$5+1&gt;'Primary Inputs'!$C$17,0,(SUM(OFFSET($I$22,0,BC$5-$I$5-$A42+1)))*$C95))</f>
        <v>0</v>
      </c>
      <c r="BD95" s="186">
        <f ca="1">IF(BD$5-$I$5&lt;$A42-1," ",IF(BD$5-$I$5+1&gt;'Primary Inputs'!$C$17,0,(SUM(OFFSET($I$22,0,BD$5-$I$5-$A42+1)))*$C95))</f>
        <v>0</v>
      </c>
      <c r="BE95" s="186">
        <f ca="1">IF(BE$5-$I$5&lt;$A42-1," ",IF(BE$5-$I$5+1&gt;'Primary Inputs'!$C$17,0,(SUM(OFFSET($I$22,0,BE$5-$I$5-$A42+1)))*$C95))</f>
        <v>0</v>
      </c>
      <c r="BF95" s="186">
        <f ca="1">IF(BF$5-$I$5&lt;$A42-1," ",IF(BF$5-$I$5+1&gt;'Primary Inputs'!$C$17,0,(SUM(OFFSET($I$22,0,BF$5-$I$5-$A42+1)))*$C95))</f>
        <v>0</v>
      </c>
    </row>
    <row r="96" spans="2:58">
      <c r="B96" s="134" t="s">
        <v>190</v>
      </c>
      <c r="C96" s="134">
        <f t="shared" ca="1" si="1"/>
        <v>0</v>
      </c>
      <c r="I96" s="186" t="str">
        <f ca="1">IF(I$5-$I$5&lt;$A43-1," ",IF(I$5-$I$5+1&gt;'Primary Inputs'!$C$17,0,(SUM(OFFSET($I$22,0,I$5-$I$5-$A43+1)))*$C96))</f>
        <v xml:space="preserve"> </v>
      </c>
      <c r="J96" s="186" t="str">
        <f ca="1">IF(J$5-$I$5&lt;$A43-1," ",IF(J$5-$I$5+1&gt;'Primary Inputs'!$C$17,0,(SUM(OFFSET($I$22,0,J$5-$I$5-$A43+1)))*$C96))</f>
        <v xml:space="preserve"> </v>
      </c>
      <c r="K96" s="186" t="str">
        <f ca="1">IF(K$5-$I$5&lt;$A43-1," ",IF(K$5-$I$5+1&gt;'Primary Inputs'!$C$17,0,(SUM(OFFSET($I$22,0,K$5-$I$5-$A43+1)))*$C96))</f>
        <v xml:space="preserve"> </v>
      </c>
      <c r="L96" s="186" t="str">
        <f ca="1">IF(L$5-$I$5&lt;$A43-1," ",IF(L$5-$I$5+1&gt;'Primary Inputs'!$C$17,0,(SUM(OFFSET($I$22,0,L$5-$I$5-$A43+1)))*$C96))</f>
        <v xml:space="preserve"> </v>
      </c>
      <c r="M96" s="186" t="str">
        <f ca="1">IF(M$5-$I$5&lt;$A43-1," ",IF(M$5-$I$5+1&gt;'Primary Inputs'!$C$17,0,(SUM(OFFSET($I$22,0,M$5-$I$5-$A43+1)))*$C96))</f>
        <v xml:space="preserve"> </v>
      </c>
      <c r="N96" s="186" t="str">
        <f ca="1">IF(N$5-$I$5&lt;$A43-1," ",IF(N$5-$I$5+1&gt;'Primary Inputs'!$C$17,0,(SUM(OFFSET($I$22,0,N$5-$I$5-$A43+1)))*$C96))</f>
        <v xml:space="preserve"> </v>
      </c>
      <c r="O96" s="186" t="str">
        <f ca="1">IF(O$5-$I$5&lt;$A43-1," ",IF(O$5-$I$5+1&gt;'Primary Inputs'!$C$17,0,(SUM(OFFSET($I$22,0,O$5-$I$5-$A43+1)))*$C96))</f>
        <v xml:space="preserve"> </v>
      </c>
      <c r="P96" s="186" t="str">
        <f ca="1">IF(P$5-$I$5&lt;$A43-1," ",IF(P$5-$I$5+1&gt;'Primary Inputs'!$C$17,0,(SUM(OFFSET($I$22,0,P$5-$I$5-$A43+1)))*$C96))</f>
        <v xml:space="preserve"> </v>
      </c>
      <c r="Q96" s="186" t="str">
        <f ca="1">IF(Q$5-$I$5&lt;$A43-1," ",IF(Q$5-$I$5+1&gt;'Primary Inputs'!$C$17,0,(SUM(OFFSET($I$22,0,Q$5-$I$5-$A43+1)))*$C96))</f>
        <v xml:space="preserve"> </v>
      </c>
      <c r="R96" s="186" t="str">
        <f ca="1">IF(R$5-$I$5&lt;$A43-1," ",IF(R$5-$I$5+1&gt;'Primary Inputs'!$C$17,0,(SUM(OFFSET($I$22,0,R$5-$I$5-$A43+1)))*$C96))</f>
        <v xml:space="preserve"> </v>
      </c>
      <c r="S96" s="186" t="str">
        <f ca="1">IF(S$5-$I$5&lt;$A43-1," ",IF(S$5-$I$5+1&gt;'Primary Inputs'!$C$17,0,(SUM(OFFSET($I$22,0,S$5-$I$5-$A43+1)))*$C96))</f>
        <v xml:space="preserve"> </v>
      </c>
      <c r="T96" s="186" t="str">
        <f ca="1">IF(T$5-$I$5&lt;$A43-1," ",IF(T$5-$I$5+1&gt;'Primary Inputs'!$C$17,0,(SUM(OFFSET($I$22,0,T$5-$I$5-$A43+1)))*$C96))</f>
        <v xml:space="preserve"> </v>
      </c>
      <c r="U96" s="186" t="str">
        <f ca="1">IF(U$5-$I$5&lt;$A43-1," ",IF(U$5-$I$5+1&gt;'Primary Inputs'!$C$17,0,(SUM(OFFSET($I$22,0,U$5-$I$5-$A43+1)))*$C96))</f>
        <v xml:space="preserve"> </v>
      </c>
      <c r="V96" s="186" t="str">
        <f ca="1">IF(V$5-$I$5&lt;$A43-1," ",IF(V$5-$I$5+1&gt;'Primary Inputs'!$C$17,0,(SUM(OFFSET($I$22,0,V$5-$I$5-$A43+1)))*$C96))</f>
        <v xml:space="preserve"> </v>
      </c>
      <c r="W96" s="186" t="str">
        <f ca="1">IF(W$5-$I$5&lt;$A43-1," ",IF(W$5-$I$5+1&gt;'Primary Inputs'!$C$17,0,(SUM(OFFSET($I$22,0,W$5-$I$5-$A43+1)))*$C96))</f>
        <v xml:space="preserve"> </v>
      </c>
      <c r="X96" s="186" t="str">
        <f ca="1">IF(X$5-$I$5&lt;$A43-1," ",IF(X$5-$I$5+1&gt;'Primary Inputs'!$C$17,0,(SUM(OFFSET($I$22,0,X$5-$I$5-$A43+1)))*$C96))</f>
        <v xml:space="preserve"> </v>
      </c>
      <c r="Y96" s="186" t="str">
        <f ca="1">IF(Y$5-$I$5&lt;$A43-1," ",IF(Y$5-$I$5+1&gt;'Primary Inputs'!$C$17,0,(SUM(OFFSET($I$22,0,Y$5-$I$5-$A43+1)))*$C96))</f>
        <v xml:space="preserve"> </v>
      </c>
      <c r="Z96" s="186">
        <f ca="1">IF(Z$5-$I$5&lt;$A43-1," ",IF(Z$5-$I$5+1&gt;'Primary Inputs'!$C$17,0,(SUM(OFFSET($I$22,0,Z$5-$I$5-$A43+1)))*$C96))</f>
        <v>0</v>
      </c>
      <c r="AA96" s="186">
        <f ca="1">IF(AA$5-$I$5&lt;$A43-1," ",IF(AA$5-$I$5+1&gt;'Primary Inputs'!$C$17,0,(SUM(OFFSET($I$22,0,AA$5-$I$5-$A43+1)))*$C96))</f>
        <v>0</v>
      </c>
      <c r="AB96" s="186">
        <f ca="1">IF(AB$5-$I$5&lt;$A43-1," ",IF(AB$5-$I$5+1&gt;'Primary Inputs'!$C$17,0,(SUM(OFFSET($I$22,0,AB$5-$I$5-$A43+1)))*$C96))</f>
        <v>0</v>
      </c>
      <c r="AC96" s="186">
        <f ca="1">IF(AC$5-$I$5&lt;$A43-1," ",IF(AC$5-$I$5+1&gt;'Primary Inputs'!$C$17,0,(SUM(OFFSET($I$22,0,AC$5-$I$5-$A43+1)))*$C96))</f>
        <v>0</v>
      </c>
      <c r="AD96" s="186">
        <f ca="1">IF(AD$5-$I$5&lt;$A43-1," ",IF(AD$5-$I$5+1&gt;'Primary Inputs'!$C$17,0,(SUM(OFFSET($I$22,0,AD$5-$I$5-$A43+1)))*$C96))</f>
        <v>0</v>
      </c>
      <c r="AE96" s="186">
        <f ca="1">IF(AE$5-$I$5&lt;$A43-1," ",IF(AE$5-$I$5+1&gt;'Primary Inputs'!$C$17,0,(SUM(OFFSET($I$22,0,AE$5-$I$5-$A43+1)))*$C96))</f>
        <v>0</v>
      </c>
      <c r="AF96" s="186">
        <f ca="1">IF(AF$5-$I$5&lt;$A43-1," ",IF(AF$5-$I$5+1&gt;'Primary Inputs'!$C$17,0,(SUM(OFFSET($I$22,0,AF$5-$I$5-$A43+1)))*$C96))</f>
        <v>0</v>
      </c>
      <c r="AG96" s="186">
        <f ca="1">IF(AG$5-$I$5&lt;$A43-1," ",IF(AG$5-$I$5+1&gt;'Primary Inputs'!$C$17,0,(SUM(OFFSET($I$22,0,AG$5-$I$5-$A43+1)))*$C96))</f>
        <v>0</v>
      </c>
      <c r="AH96" s="186">
        <f ca="1">IF(AH$5-$I$5&lt;$A43-1," ",IF(AH$5-$I$5+1&gt;'Primary Inputs'!$C$17,0,(SUM(OFFSET($I$22,0,AH$5-$I$5-$A43+1)))*$C96))</f>
        <v>0</v>
      </c>
      <c r="AI96" s="186">
        <f ca="1">IF(AI$5-$I$5&lt;$A43-1," ",IF(AI$5-$I$5+1&gt;'Primary Inputs'!$C$17,0,(SUM(OFFSET($I$22,0,AI$5-$I$5-$A43+1)))*$C96))</f>
        <v>0</v>
      </c>
      <c r="AJ96" s="186">
        <f ca="1">IF(AJ$5-$I$5&lt;$A43-1," ",IF(AJ$5-$I$5+1&gt;'Primary Inputs'!$C$17,0,(SUM(OFFSET($I$22,0,AJ$5-$I$5-$A43+1)))*$C96))</f>
        <v>0</v>
      </c>
      <c r="AK96" s="186">
        <f ca="1">IF(AK$5-$I$5&lt;$A43-1," ",IF(AK$5-$I$5+1&gt;'Primary Inputs'!$C$17,0,(SUM(OFFSET($I$22,0,AK$5-$I$5-$A43+1)))*$C96))</f>
        <v>0</v>
      </c>
      <c r="AL96" s="186">
        <f ca="1">IF(AL$5-$I$5&lt;$A43-1," ",IF(AL$5-$I$5+1&gt;'Primary Inputs'!$C$17,0,(SUM(OFFSET($I$22,0,AL$5-$I$5-$A43+1)))*$C96))</f>
        <v>0</v>
      </c>
      <c r="AM96" s="186">
        <f ca="1">IF(AM$5-$I$5&lt;$A43-1," ",IF(AM$5-$I$5+1&gt;'Primary Inputs'!$C$17,0,(SUM(OFFSET($I$22,0,AM$5-$I$5-$A43+1)))*$C96))</f>
        <v>0</v>
      </c>
      <c r="AN96" s="186">
        <f ca="1">IF(AN$5-$I$5&lt;$A43-1," ",IF(AN$5-$I$5+1&gt;'Primary Inputs'!$C$17,0,(SUM(OFFSET($I$22,0,AN$5-$I$5-$A43+1)))*$C96))</f>
        <v>0</v>
      </c>
      <c r="AO96" s="186">
        <f ca="1">IF(AO$5-$I$5&lt;$A43-1," ",IF(AO$5-$I$5+1&gt;'Primary Inputs'!$C$17,0,(SUM(OFFSET($I$22,0,AO$5-$I$5-$A43+1)))*$C96))</f>
        <v>0</v>
      </c>
      <c r="AP96" s="186">
        <f ca="1">IF(AP$5-$I$5&lt;$A43-1," ",IF(AP$5-$I$5+1&gt;'Primary Inputs'!$C$17,0,(SUM(OFFSET($I$22,0,AP$5-$I$5-$A43+1)))*$C96))</f>
        <v>0</v>
      </c>
      <c r="AQ96" s="186">
        <f ca="1">IF(AQ$5-$I$5&lt;$A43-1," ",IF(AQ$5-$I$5+1&gt;'Primary Inputs'!$C$17,0,(SUM(OFFSET($I$22,0,AQ$5-$I$5-$A43+1)))*$C96))</f>
        <v>0</v>
      </c>
      <c r="AR96" s="186">
        <f ca="1">IF(AR$5-$I$5&lt;$A43-1," ",IF(AR$5-$I$5+1&gt;'Primary Inputs'!$C$17,0,(SUM(OFFSET($I$22,0,AR$5-$I$5-$A43+1)))*$C96))</f>
        <v>0</v>
      </c>
      <c r="AS96" s="186">
        <f ca="1">IF(AS$5-$I$5&lt;$A43-1," ",IF(AS$5-$I$5+1&gt;'Primary Inputs'!$C$17,0,(SUM(OFFSET($I$22,0,AS$5-$I$5-$A43+1)))*$C96))</f>
        <v>0</v>
      </c>
      <c r="AT96" s="186">
        <f ca="1">IF(AT$5-$I$5&lt;$A43-1," ",IF(AT$5-$I$5+1&gt;'Primary Inputs'!$C$17,0,(SUM(OFFSET($I$22,0,AT$5-$I$5-$A43+1)))*$C96))</f>
        <v>0</v>
      </c>
      <c r="AU96" s="186">
        <f ca="1">IF(AU$5-$I$5&lt;$A43-1," ",IF(AU$5-$I$5+1&gt;'Primary Inputs'!$C$17,0,(SUM(OFFSET($I$22,0,AU$5-$I$5-$A43+1)))*$C96))</f>
        <v>0</v>
      </c>
      <c r="AV96" s="186">
        <f ca="1">IF(AV$5-$I$5&lt;$A43-1," ",IF(AV$5-$I$5+1&gt;'Primary Inputs'!$C$17,0,(SUM(OFFSET($I$22,0,AV$5-$I$5-$A43+1)))*$C96))</f>
        <v>0</v>
      </c>
      <c r="AW96" s="186">
        <f ca="1">IF(AW$5-$I$5&lt;$A43-1," ",IF(AW$5-$I$5+1&gt;'Primary Inputs'!$C$17,0,(SUM(OFFSET($I$22,0,AW$5-$I$5-$A43+1)))*$C96))</f>
        <v>0</v>
      </c>
      <c r="AX96" s="186">
        <f ca="1">IF(AX$5-$I$5&lt;$A43-1," ",IF(AX$5-$I$5+1&gt;'Primary Inputs'!$C$17,0,(SUM(OFFSET($I$22,0,AX$5-$I$5-$A43+1)))*$C96))</f>
        <v>0</v>
      </c>
      <c r="AY96" s="186">
        <f ca="1">IF(AY$5-$I$5&lt;$A43-1," ",IF(AY$5-$I$5+1&gt;'Primary Inputs'!$C$17,0,(SUM(OFFSET($I$22,0,AY$5-$I$5-$A43+1)))*$C96))</f>
        <v>0</v>
      </c>
      <c r="AZ96" s="186">
        <f ca="1">IF(AZ$5-$I$5&lt;$A43-1," ",IF(AZ$5-$I$5+1&gt;'Primary Inputs'!$C$17,0,(SUM(OFFSET($I$22,0,AZ$5-$I$5-$A43+1)))*$C96))</f>
        <v>0</v>
      </c>
      <c r="BA96" s="186">
        <f ca="1">IF(BA$5-$I$5&lt;$A43-1," ",IF(BA$5-$I$5+1&gt;'Primary Inputs'!$C$17,0,(SUM(OFFSET($I$22,0,BA$5-$I$5-$A43+1)))*$C96))</f>
        <v>0</v>
      </c>
      <c r="BB96" s="186">
        <f ca="1">IF(BB$5-$I$5&lt;$A43-1," ",IF(BB$5-$I$5+1&gt;'Primary Inputs'!$C$17,0,(SUM(OFFSET($I$22,0,BB$5-$I$5-$A43+1)))*$C96))</f>
        <v>0</v>
      </c>
      <c r="BC96" s="186">
        <f ca="1">IF(BC$5-$I$5&lt;$A43-1," ",IF(BC$5-$I$5+1&gt;'Primary Inputs'!$C$17,0,(SUM(OFFSET($I$22,0,BC$5-$I$5-$A43+1)))*$C96))</f>
        <v>0</v>
      </c>
      <c r="BD96" s="186">
        <f ca="1">IF(BD$5-$I$5&lt;$A43-1," ",IF(BD$5-$I$5+1&gt;'Primary Inputs'!$C$17,0,(SUM(OFFSET($I$22,0,BD$5-$I$5-$A43+1)))*$C96))</f>
        <v>0</v>
      </c>
      <c r="BE96" s="186">
        <f ca="1">IF(BE$5-$I$5&lt;$A43-1," ",IF(BE$5-$I$5+1&gt;'Primary Inputs'!$C$17,0,(SUM(OFFSET($I$22,0,BE$5-$I$5-$A43+1)))*$C96))</f>
        <v>0</v>
      </c>
      <c r="BF96" s="186">
        <f ca="1">IF(BF$5-$I$5&lt;$A43-1," ",IF(BF$5-$I$5+1&gt;'Primary Inputs'!$C$17,0,(SUM(OFFSET($I$22,0,BF$5-$I$5-$A43+1)))*$C96))</f>
        <v>0</v>
      </c>
    </row>
    <row r="97" spans="2:58">
      <c r="B97" s="134" t="s">
        <v>191</v>
      </c>
      <c r="C97" s="134">
        <f t="shared" ca="1" si="1"/>
        <v>0</v>
      </c>
      <c r="I97" s="186" t="str">
        <f ca="1">IF(I$5-$I$5&lt;$A44-1," ",IF(I$5-$I$5+1&gt;'Primary Inputs'!$C$17,0,(SUM(OFFSET($I$22,0,I$5-$I$5-$A44+1)))*$C97))</f>
        <v xml:space="preserve"> </v>
      </c>
      <c r="J97" s="186" t="str">
        <f ca="1">IF(J$5-$I$5&lt;$A44-1," ",IF(J$5-$I$5+1&gt;'Primary Inputs'!$C$17,0,(SUM(OFFSET($I$22,0,J$5-$I$5-$A44+1)))*$C97))</f>
        <v xml:space="preserve"> </v>
      </c>
      <c r="K97" s="186" t="str">
        <f ca="1">IF(K$5-$I$5&lt;$A44-1," ",IF(K$5-$I$5+1&gt;'Primary Inputs'!$C$17,0,(SUM(OFFSET($I$22,0,K$5-$I$5-$A44+1)))*$C97))</f>
        <v xml:space="preserve"> </v>
      </c>
      <c r="L97" s="186" t="str">
        <f ca="1">IF(L$5-$I$5&lt;$A44-1," ",IF(L$5-$I$5+1&gt;'Primary Inputs'!$C$17,0,(SUM(OFFSET($I$22,0,L$5-$I$5-$A44+1)))*$C97))</f>
        <v xml:space="preserve"> </v>
      </c>
      <c r="M97" s="186" t="str">
        <f ca="1">IF(M$5-$I$5&lt;$A44-1," ",IF(M$5-$I$5+1&gt;'Primary Inputs'!$C$17,0,(SUM(OFFSET($I$22,0,M$5-$I$5-$A44+1)))*$C97))</f>
        <v xml:space="preserve"> </v>
      </c>
      <c r="N97" s="186" t="str">
        <f ca="1">IF(N$5-$I$5&lt;$A44-1," ",IF(N$5-$I$5+1&gt;'Primary Inputs'!$C$17,0,(SUM(OFFSET($I$22,0,N$5-$I$5-$A44+1)))*$C97))</f>
        <v xml:space="preserve"> </v>
      </c>
      <c r="O97" s="186" t="str">
        <f ca="1">IF(O$5-$I$5&lt;$A44-1," ",IF(O$5-$I$5+1&gt;'Primary Inputs'!$C$17,0,(SUM(OFFSET($I$22,0,O$5-$I$5-$A44+1)))*$C97))</f>
        <v xml:space="preserve"> </v>
      </c>
      <c r="P97" s="186" t="str">
        <f ca="1">IF(P$5-$I$5&lt;$A44-1," ",IF(P$5-$I$5+1&gt;'Primary Inputs'!$C$17,0,(SUM(OFFSET($I$22,0,P$5-$I$5-$A44+1)))*$C97))</f>
        <v xml:space="preserve"> </v>
      </c>
      <c r="Q97" s="186" t="str">
        <f ca="1">IF(Q$5-$I$5&lt;$A44-1," ",IF(Q$5-$I$5+1&gt;'Primary Inputs'!$C$17,0,(SUM(OFFSET($I$22,0,Q$5-$I$5-$A44+1)))*$C97))</f>
        <v xml:space="preserve"> </v>
      </c>
      <c r="R97" s="186" t="str">
        <f ca="1">IF(R$5-$I$5&lt;$A44-1," ",IF(R$5-$I$5+1&gt;'Primary Inputs'!$C$17,0,(SUM(OFFSET($I$22,0,R$5-$I$5-$A44+1)))*$C97))</f>
        <v xml:space="preserve"> </v>
      </c>
      <c r="S97" s="186" t="str">
        <f ca="1">IF(S$5-$I$5&lt;$A44-1," ",IF(S$5-$I$5+1&gt;'Primary Inputs'!$C$17,0,(SUM(OFFSET($I$22,0,S$5-$I$5-$A44+1)))*$C97))</f>
        <v xml:space="preserve"> </v>
      </c>
      <c r="T97" s="186" t="str">
        <f ca="1">IF(T$5-$I$5&lt;$A44-1," ",IF(T$5-$I$5+1&gt;'Primary Inputs'!$C$17,0,(SUM(OFFSET($I$22,0,T$5-$I$5-$A44+1)))*$C97))</f>
        <v xml:space="preserve"> </v>
      </c>
      <c r="U97" s="186" t="str">
        <f ca="1">IF(U$5-$I$5&lt;$A44-1," ",IF(U$5-$I$5+1&gt;'Primary Inputs'!$C$17,0,(SUM(OFFSET($I$22,0,U$5-$I$5-$A44+1)))*$C97))</f>
        <v xml:space="preserve"> </v>
      </c>
      <c r="V97" s="186" t="str">
        <f ca="1">IF(V$5-$I$5&lt;$A44-1," ",IF(V$5-$I$5+1&gt;'Primary Inputs'!$C$17,0,(SUM(OFFSET($I$22,0,V$5-$I$5-$A44+1)))*$C97))</f>
        <v xml:space="preserve"> </v>
      </c>
      <c r="W97" s="186" t="str">
        <f ca="1">IF(W$5-$I$5&lt;$A44-1," ",IF(W$5-$I$5+1&gt;'Primary Inputs'!$C$17,0,(SUM(OFFSET($I$22,0,W$5-$I$5-$A44+1)))*$C97))</f>
        <v xml:space="preserve"> </v>
      </c>
      <c r="X97" s="186" t="str">
        <f ca="1">IF(X$5-$I$5&lt;$A44-1," ",IF(X$5-$I$5+1&gt;'Primary Inputs'!$C$17,0,(SUM(OFFSET($I$22,0,X$5-$I$5-$A44+1)))*$C97))</f>
        <v xml:space="preserve"> </v>
      </c>
      <c r="Y97" s="186" t="str">
        <f ca="1">IF(Y$5-$I$5&lt;$A44-1," ",IF(Y$5-$I$5+1&gt;'Primary Inputs'!$C$17,0,(SUM(OFFSET($I$22,0,Y$5-$I$5-$A44+1)))*$C97))</f>
        <v xml:space="preserve"> </v>
      </c>
      <c r="Z97" s="186" t="str">
        <f ca="1">IF(Z$5-$I$5&lt;$A44-1," ",IF(Z$5-$I$5+1&gt;'Primary Inputs'!$C$17,0,(SUM(OFFSET($I$22,0,Z$5-$I$5-$A44+1)))*$C97))</f>
        <v xml:space="preserve"> </v>
      </c>
      <c r="AA97" s="186">
        <f ca="1">IF(AA$5-$I$5&lt;$A44-1," ",IF(AA$5-$I$5+1&gt;'Primary Inputs'!$C$17,0,(SUM(OFFSET($I$22,0,AA$5-$I$5-$A44+1)))*$C97))</f>
        <v>0</v>
      </c>
      <c r="AB97" s="186">
        <f ca="1">IF(AB$5-$I$5&lt;$A44-1," ",IF(AB$5-$I$5+1&gt;'Primary Inputs'!$C$17,0,(SUM(OFFSET($I$22,0,AB$5-$I$5-$A44+1)))*$C97))</f>
        <v>0</v>
      </c>
      <c r="AC97" s="186">
        <f ca="1">IF(AC$5-$I$5&lt;$A44-1," ",IF(AC$5-$I$5+1&gt;'Primary Inputs'!$C$17,0,(SUM(OFFSET($I$22,0,AC$5-$I$5-$A44+1)))*$C97))</f>
        <v>0</v>
      </c>
      <c r="AD97" s="186">
        <f ca="1">IF(AD$5-$I$5&lt;$A44-1," ",IF(AD$5-$I$5+1&gt;'Primary Inputs'!$C$17,0,(SUM(OFFSET($I$22,0,AD$5-$I$5-$A44+1)))*$C97))</f>
        <v>0</v>
      </c>
      <c r="AE97" s="186">
        <f ca="1">IF(AE$5-$I$5&lt;$A44-1," ",IF(AE$5-$I$5+1&gt;'Primary Inputs'!$C$17,0,(SUM(OFFSET($I$22,0,AE$5-$I$5-$A44+1)))*$C97))</f>
        <v>0</v>
      </c>
      <c r="AF97" s="186">
        <f ca="1">IF(AF$5-$I$5&lt;$A44-1," ",IF(AF$5-$I$5+1&gt;'Primary Inputs'!$C$17,0,(SUM(OFFSET($I$22,0,AF$5-$I$5-$A44+1)))*$C97))</f>
        <v>0</v>
      </c>
      <c r="AG97" s="186">
        <f ca="1">IF(AG$5-$I$5&lt;$A44-1," ",IF(AG$5-$I$5+1&gt;'Primary Inputs'!$C$17,0,(SUM(OFFSET($I$22,0,AG$5-$I$5-$A44+1)))*$C97))</f>
        <v>0</v>
      </c>
      <c r="AH97" s="186">
        <f ca="1">IF(AH$5-$I$5&lt;$A44-1," ",IF(AH$5-$I$5+1&gt;'Primary Inputs'!$C$17,0,(SUM(OFFSET($I$22,0,AH$5-$I$5-$A44+1)))*$C97))</f>
        <v>0</v>
      </c>
      <c r="AI97" s="186">
        <f ca="1">IF(AI$5-$I$5&lt;$A44-1," ",IF(AI$5-$I$5+1&gt;'Primary Inputs'!$C$17,0,(SUM(OFFSET($I$22,0,AI$5-$I$5-$A44+1)))*$C97))</f>
        <v>0</v>
      </c>
      <c r="AJ97" s="186">
        <f ca="1">IF(AJ$5-$I$5&lt;$A44-1," ",IF(AJ$5-$I$5+1&gt;'Primary Inputs'!$C$17,0,(SUM(OFFSET($I$22,0,AJ$5-$I$5-$A44+1)))*$C97))</f>
        <v>0</v>
      </c>
      <c r="AK97" s="186">
        <f ca="1">IF(AK$5-$I$5&lt;$A44-1," ",IF(AK$5-$I$5+1&gt;'Primary Inputs'!$C$17,0,(SUM(OFFSET($I$22,0,AK$5-$I$5-$A44+1)))*$C97))</f>
        <v>0</v>
      </c>
      <c r="AL97" s="186">
        <f ca="1">IF(AL$5-$I$5&lt;$A44-1," ",IF(AL$5-$I$5+1&gt;'Primary Inputs'!$C$17,0,(SUM(OFFSET($I$22,0,AL$5-$I$5-$A44+1)))*$C97))</f>
        <v>0</v>
      </c>
      <c r="AM97" s="186">
        <f ca="1">IF(AM$5-$I$5&lt;$A44-1," ",IF(AM$5-$I$5+1&gt;'Primary Inputs'!$C$17,0,(SUM(OFFSET($I$22,0,AM$5-$I$5-$A44+1)))*$C97))</f>
        <v>0</v>
      </c>
      <c r="AN97" s="186">
        <f ca="1">IF(AN$5-$I$5&lt;$A44-1," ",IF(AN$5-$I$5+1&gt;'Primary Inputs'!$C$17,0,(SUM(OFFSET($I$22,0,AN$5-$I$5-$A44+1)))*$C97))</f>
        <v>0</v>
      </c>
      <c r="AO97" s="186">
        <f ca="1">IF(AO$5-$I$5&lt;$A44-1," ",IF(AO$5-$I$5+1&gt;'Primary Inputs'!$C$17,0,(SUM(OFFSET($I$22,0,AO$5-$I$5-$A44+1)))*$C97))</f>
        <v>0</v>
      </c>
      <c r="AP97" s="186">
        <f ca="1">IF(AP$5-$I$5&lt;$A44-1," ",IF(AP$5-$I$5+1&gt;'Primary Inputs'!$C$17,0,(SUM(OFFSET($I$22,0,AP$5-$I$5-$A44+1)))*$C97))</f>
        <v>0</v>
      </c>
      <c r="AQ97" s="186">
        <f ca="1">IF(AQ$5-$I$5&lt;$A44-1," ",IF(AQ$5-$I$5+1&gt;'Primary Inputs'!$C$17,0,(SUM(OFFSET($I$22,0,AQ$5-$I$5-$A44+1)))*$C97))</f>
        <v>0</v>
      </c>
      <c r="AR97" s="186">
        <f ca="1">IF(AR$5-$I$5&lt;$A44-1," ",IF(AR$5-$I$5+1&gt;'Primary Inputs'!$C$17,0,(SUM(OFFSET($I$22,0,AR$5-$I$5-$A44+1)))*$C97))</f>
        <v>0</v>
      </c>
      <c r="AS97" s="186">
        <f ca="1">IF(AS$5-$I$5&lt;$A44-1," ",IF(AS$5-$I$5+1&gt;'Primary Inputs'!$C$17,0,(SUM(OFFSET($I$22,0,AS$5-$I$5-$A44+1)))*$C97))</f>
        <v>0</v>
      </c>
      <c r="AT97" s="186">
        <f ca="1">IF(AT$5-$I$5&lt;$A44-1," ",IF(AT$5-$I$5+1&gt;'Primary Inputs'!$C$17,0,(SUM(OFFSET($I$22,0,AT$5-$I$5-$A44+1)))*$C97))</f>
        <v>0</v>
      </c>
      <c r="AU97" s="186">
        <f ca="1">IF(AU$5-$I$5&lt;$A44-1," ",IF(AU$5-$I$5+1&gt;'Primary Inputs'!$C$17,0,(SUM(OFFSET($I$22,0,AU$5-$I$5-$A44+1)))*$C97))</f>
        <v>0</v>
      </c>
      <c r="AV97" s="186">
        <f ca="1">IF(AV$5-$I$5&lt;$A44-1," ",IF(AV$5-$I$5+1&gt;'Primary Inputs'!$C$17,0,(SUM(OFFSET($I$22,0,AV$5-$I$5-$A44+1)))*$C97))</f>
        <v>0</v>
      </c>
      <c r="AW97" s="186">
        <f ca="1">IF(AW$5-$I$5&lt;$A44-1," ",IF(AW$5-$I$5+1&gt;'Primary Inputs'!$C$17,0,(SUM(OFFSET($I$22,0,AW$5-$I$5-$A44+1)))*$C97))</f>
        <v>0</v>
      </c>
      <c r="AX97" s="186">
        <f ca="1">IF(AX$5-$I$5&lt;$A44-1," ",IF(AX$5-$I$5+1&gt;'Primary Inputs'!$C$17,0,(SUM(OFFSET($I$22,0,AX$5-$I$5-$A44+1)))*$C97))</f>
        <v>0</v>
      </c>
      <c r="AY97" s="186">
        <f ca="1">IF(AY$5-$I$5&lt;$A44-1," ",IF(AY$5-$I$5+1&gt;'Primary Inputs'!$C$17,0,(SUM(OFFSET($I$22,0,AY$5-$I$5-$A44+1)))*$C97))</f>
        <v>0</v>
      </c>
      <c r="AZ97" s="186">
        <f ca="1">IF(AZ$5-$I$5&lt;$A44-1," ",IF(AZ$5-$I$5+1&gt;'Primary Inputs'!$C$17,0,(SUM(OFFSET($I$22,0,AZ$5-$I$5-$A44+1)))*$C97))</f>
        <v>0</v>
      </c>
      <c r="BA97" s="186">
        <f ca="1">IF(BA$5-$I$5&lt;$A44-1," ",IF(BA$5-$I$5+1&gt;'Primary Inputs'!$C$17,0,(SUM(OFFSET($I$22,0,BA$5-$I$5-$A44+1)))*$C97))</f>
        <v>0</v>
      </c>
      <c r="BB97" s="186">
        <f ca="1">IF(BB$5-$I$5&lt;$A44-1," ",IF(BB$5-$I$5+1&gt;'Primary Inputs'!$C$17,0,(SUM(OFFSET($I$22,0,BB$5-$I$5-$A44+1)))*$C97))</f>
        <v>0</v>
      </c>
      <c r="BC97" s="186">
        <f ca="1">IF(BC$5-$I$5&lt;$A44-1," ",IF(BC$5-$I$5+1&gt;'Primary Inputs'!$C$17,0,(SUM(OFFSET($I$22,0,BC$5-$I$5-$A44+1)))*$C97))</f>
        <v>0</v>
      </c>
      <c r="BD97" s="186">
        <f ca="1">IF(BD$5-$I$5&lt;$A44-1," ",IF(BD$5-$I$5+1&gt;'Primary Inputs'!$C$17,0,(SUM(OFFSET($I$22,0,BD$5-$I$5-$A44+1)))*$C97))</f>
        <v>0</v>
      </c>
      <c r="BE97" s="186">
        <f ca="1">IF(BE$5-$I$5&lt;$A44-1," ",IF(BE$5-$I$5+1&gt;'Primary Inputs'!$C$17,0,(SUM(OFFSET($I$22,0,BE$5-$I$5-$A44+1)))*$C97))</f>
        <v>0</v>
      </c>
      <c r="BF97" s="186">
        <f ca="1">IF(BF$5-$I$5&lt;$A44-1," ",IF(BF$5-$I$5+1&gt;'Primary Inputs'!$C$17,0,(SUM(OFFSET($I$22,0,BF$5-$I$5-$A44+1)))*$C97))</f>
        <v>0</v>
      </c>
    </row>
    <row r="98" spans="2:58">
      <c r="B98" s="134" t="s">
        <v>192</v>
      </c>
      <c r="C98" s="134">
        <f t="shared" ca="1" si="1"/>
        <v>0</v>
      </c>
      <c r="I98" s="186" t="str">
        <f ca="1">IF(I$5-$I$5&lt;$A45-1," ",IF(I$5-$I$5+1&gt;'Primary Inputs'!$C$17,0,(SUM(OFFSET($I$22,0,I$5-$I$5-$A45+1)))*$C98))</f>
        <v xml:space="preserve"> </v>
      </c>
      <c r="J98" s="186" t="str">
        <f ca="1">IF(J$5-$I$5&lt;$A45-1," ",IF(J$5-$I$5+1&gt;'Primary Inputs'!$C$17,0,(SUM(OFFSET($I$22,0,J$5-$I$5-$A45+1)))*$C98))</f>
        <v xml:space="preserve"> </v>
      </c>
      <c r="K98" s="186" t="str">
        <f ca="1">IF(K$5-$I$5&lt;$A45-1," ",IF(K$5-$I$5+1&gt;'Primary Inputs'!$C$17,0,(SUM(OFFSET($I$22,0,K$5-$I$5-$A45+1)))*$C98))</f>
        <v xml:space="preserve"> </v>
      </c>
      <c r="L98" s="186" t="str">
        <f ca="1">IF(L$5-$I$5&lt;$A45-1," ",IF(L$5-$I$5+1&gt;'Primary Inputs'!$C$17,0,(SUM(OFFSET($I$22,0,L$5-$I$5-$A45+1)))*$C98))</f>
        <v xml:space="preserve"> </v>
      </c>
      <c r="M98" s="186" t="str">
        <f ca="1">IF(M$5-$I$5&lt;$A45-1," ",IF(M$5-$I$5+1&gt;'Primary Inputs'!$C$17,0,(SUM(OFFSET($I$22,0,M$5-$I$5-$A45+1)))*$C98))</f>
        <v xml:space="preserve"> </v>
      </c>
      <c r="N98" s="186" t="str">
        <f ca="1">IF(N$5-$I$5&lt;$A45-1," ",IF(N$5-$I$5+1&gt;'Primary Inputs'!$C$17,0,(SUM(OFFSET($I$22,0,N$5-$I$5-$A45+1)))*$C98))</f>
        <v xml:space="preserve"> </v>
      </c>
      <c r="O98" s="186" t="str">
        <f ca="1">IF(O$5-$I$5&lt;$A45-1," ",IF(O$5-$I$5+1&gt;'Primary Inputs'!$C$17,0,(SUM(OFFSET($I$22,0,O$5-$I$5-$A45+1)))*$C98))</f>
        <v xml:space="preserve"> </v>
      </c>
      <c r="P98" s="186" t="str">
        <f ca="1">IF(P$5-$I$5&lt;$A45-1," ",IF(P$5-$I$5+1&gt;'Primary Inputs'!$C$17,0,(SUM(OFFSET($I$22,0,P$5-$I$5-$A45+1)))*$C98))</f>
        <v xml:space="preserve"> </v>
      </c>
      <c r="Q98" s="186" t="str">
        <f ca="1">IF(Q$5-$I$5&lt;$A45-1," ",IF(Q$5-$I$5+1&gt;'Primary Inputs'!$C$17,0,(SUM(OFFSET($I$22,0,Q$5-$I$5-$A45+1)))*$C98))</f>
        <v xml:space="preserve"> </v>
      </c>
      <c r="R98" s="186" t="str">
        <f ca="1">IF(R$5-$I$5&lt;$A45-1," ",IF(R$5-$I$5+1&gt;'Primary Inputs'!$C$17,0,(SUM(OFFSET($I$22,0,R$5-$I$5-$A45+1)))*$C98))</f>
        <v xml:space="preserve"> </v>
      </c>
      <c r="S98" s="186" t="str">
        <f ca="1">IF(S$5-$I$5&lt;$A45-1," ",IF(S$5-$I$5+1&gt;'Primary Inputs'!$C$17,0,(SUM(OFFSET($I$22,0,S$5-$I$5-$A45+1)))*$C98))</f>
        <v xml:space="preserve"> </v>
      </c>
      <c r="T98" s="186" t="str">
        <f ca="1">IF(T$5-$I$5&lt;$A45-1," ",IF(T$5-$I$5+1&gt;'Primary Inputs'!$C$17,0,(SUM(OFFSET($I$22,0,T$5-$I$5-$A45+1)))*$C98))</f>
        <v xml:space="preserve"> </v>
      </c>
      <c r="U98" s="186" t="str">
        <f ca="1">IF(U$5-$I$5&lt;$A45-1," ",IF(U$5-$I$5+1&gt;'Primary Inputs'!$C$17,0,(SUM(OFFSET($I$22,0,U$5-$I$5-$A45+1)))*$C98))</f>
        <v xml:space="preserve"> </v>
      </c>
      <c r="V98" s="186" t="str">
        <f ca="1">IF(V$5-$I$5&lt;$A45-1," ",IF(V$5-$I$5+1&gt;'Primary Inputs'!$C$17,0,(SUM(OFFSET($I$22,0,V$5-$I$5-$A45+1)))*$C98))</f>
        <v xml:space="preserve"> </v>
      </c>
      <c r="W98" s="186" t="str">
        <f ca="1">IF(W$5-$I$5&lt;$A45-1," ",IF(W$5-$I$5+1&gt;'Primary Inputs'!$C$17,0,(SUM(OFFSET($I$22,0,W$5-$I$5-$A45+1)))*$C98))</f>
        <v xml:space="preserve"> </v>
      </c>
      <c r="X98" s="186" t="str">
        <f ca="1">IF(X$5-$I$5&lt;$A45-1," ",IF(X$5-$I$5+1&gt;'Primary Inputs'!$C$17,0,(SUM(OFFSET($I$22,0,X$5-$I$5-$A45+1)))*$C98))</f>
        <v xml:space="preserve"> </v>
      </c>
      <c r="Y98" s="186" t="str">
        <f ca="1">IF(Y$5-$I$5&lt;$A45-1," ",IF(Y$5-$I$5+1&gt;'Primary Inputs'!$C$17,0,(SUM(OFFSET($I$22,0,Y$5-$I$5-$A45+1)))*$C98))</f>
        <v xml:space="preserve"> </v>
      </c>
      <c r="Z98" s="186" t="str">
        <f ca="1">IF(Z$5-$I$5&lt;$A45-1," ",IF(Z$5-$I$5+1&gt;'Primary Inputs'!$C$17,0,(SUM(OFFSET($I$22,0,Z$5-$I$5-$A45+1)))*$C98))</f>
        <v xml:space="preserve"> </v>
      </c>
      <c r="AA98" s="186" t="str">
        <f ca="1">IF(AA$5-$I$5&lt;$A45-1," ",IF(AA$5-$I$5+1&gt;'Primary Inputs'!$C$17,0,(SUM(OFFSET($I$22,0,AA$5-$I$5-$A45+1)))*$C98))</f>
        <v xml:space="preserve"> </v>
      </c>
      <c r="AB98" s="186">
        <f ca="1">IF(AB$5-$I$5&lt;$A45-1," ",IF(AB$5-$I$5+1&gt;'Primary Inputs'!$C$17,0,(SUM(OFFSET($I$22,0,AB$5-$I$5-$A45+1)))*$C98))</f>
        <v>0</v>
      </c>
      <c r="AC98" s="186">
        <f ca="1">IF(AC$5-$I$5&lt;$A45-1," ",IF(AC$5-$I$5+1&gt;'Primary Inputs'!$C$17,0,(SUM(OFFSET($I$22,0,AC$5-$I$5-$A45+1)))*$C98))</f>
        <v>0</v>
      </c>
      <c r="AD98" s="186">
        <f ca="1">IF(AD$5-$I$5&lt;$A45-1," ",IF(AD$5-$I$5+1&gt;'Primary Inputs'!$C$17,0,(SUM(OFFSET($I$22,0,AD$5-$I$5-$A45+1)))*$C98))</f>
        <v>0</v>
      </c>
      <c r="AE98" s="186">
        <f ca="1">IF(AE$5-$I$5&lt;$A45-1," ",IF(AE$5-$I$5+1&gt;'Primary Inputs'!$C$17,0,(SUM(OFFSET($I$22,0,AE$5-$I$5-$A45+1)))*$C98))</f>
        <v>0</v>
      </c>
      <c r="AF98" s="186">
        <f ca="1">IF(AF$5-$I$5&lt;$A45-1," ",IF(AF$5-$I$5+1&gt;'Primary Inputs'!$C$17,0,(SUM(OFFSET($I$22,0,AF$5-$I$5-$A45+1)))*$C98))</f>
        <v>0</v>
      </c>
      <c r="AG98" s="186">
        <f ca="1">IF(AG$5-$I$5&lt;$A45-1," ",IF(AG$5-$I$5+1&gt;'Primary Inputs'!$C$17,0,(SUM(OFFSET($I$22,0,AG$5-$I$5-$A45+1)))*$C98))</f>
        <v>0</v>
      </c>
      <c r="AH98" s="186">
        <f ca="1">IF(AH$5-$I$5&lt;$A45-1," ",IF(AH$5-$I$5+1&gt;'Primary Inputs'!$C$17,0,(SUM(OFFSET($I$22,0,AH$5-$I$5-$A45+1)))*$C98))</f>
        <v>0</v>
      </c>
      <c r="AI98" s="186">
        <f ca="1">IF(AI$5-$I$5&lt;$A45-1," ",IF(AI$5-$I$5+1&gt;'Primary Inputs'!$C$17,0,(SUM(OFFSET($I$22,0,AI$5-$I$5-$A45+1)))*$C98))</f>
        <v>0</v>
      </c>
      <c r="AJ98" s="186">
        <f ca="1">IF(AJ$5-$I$5&lt;$A45-1," ",IF(AJ$5-$I$5+1&gt;'Primary Inputs'!$C$17,0,(SUM(OFFSET($I$22,0,AJ$5-$I$5-$A45+1)))*$C98))</f>
        <v>0</v>
      </c>
      <c r="AK98" s="186">
        <f ca="1">IF(AK$5-$I$5&lt;$A45-1," ",IF(AK$5-$I$5+1&gt;'Primary Inputs'!$C$17,0,(SUM(OFFSET($I$22,0,AK$5-$I$5-$A45+1)))*$C98))</f>
        <v>0</v>
      </c>
      <c r="AL98" s="186">
        <f ca="1">IF(AL$5-$I$5&lt;$A45-1," ",IF(AL$5-$I$5+1&gt;'Primary Inputs'!$C$17,0,(SUM(OFFSET($I$22,0,AL$5-$I$5-$A45+1)))*$C98))</f>
        <v>0</v>
      </c>
      <c r="AM98" s="186">
        <f ca="1">IF(AM$5-$I$5&lt;$A45-1," ",IF(AM$5-$I$5+1&gt;'Primary Inputs'!$C$17,0,(SUM(OFFSET($I$22,0,AM$5-$I$5-$A45+1)))*$C98))</f>
        <v>0</v>
      </c>
      <c r="AN98" s="186">
        <f ca="1">IF(AN$5-$I$5&lt;$A45-1," ",IF(AN$5-$I$5+1&gt;'Primary Inputs'!$C$17,0,(SUM(OFFSET($I$22,0,AN$5-$I$5-$A45+1)))*$C98))</f>
        <v>0</v>
      </c>
      <c r="AO98" s="186">
        <f ca="1">IF(AO$5-$I$5&lt;$A45-1," ",IF(AO$5-$I$5+1&gt;'Primary Inputs'!$C$17,0,(SUM(OFFSET($I$22,0,AO$5-$I$5-$A45+1)))*$C98))</f>
        <v>0</v>
      </c>
      <c r="AP98" s="186">
        <f ca="1">IF(AP$5-$I$5&lt;$A45-1," ",IF(AP$5-$I$5+1&gt;'Primary Inputs'!$C$17,0,(SUM(OFFSET($I$22,0,AP$5-$I$5-$A45+1)))*$C98))</f>
        <v>0</v>
      </c>
      <c r="AQ98" s="186">
        <f ca="1">IF(AQ$5-$I$5&lt;$A45-1," ",IF(AQ$5-$I$5+1&gt;'Primary Inputs'!$C$17,0,(SUM(OFFSET($I$22,0,AQ$5-$I$5-$A45+1)))*$C98))</f>
        <v>0</v>
      </c>
      <c r="AR98" s="186">
        <f ca="1">IF(AR$5-$I$5&lt;$A45-1," ",IF(AR$5-$I$5+1&gt;'Primary Inputs'!$C$17,0,(SUM(OFFSET($I$22,0,AR$5-$I$5-$A45+1)))*$C98))</f>
        <v>0</v>
      </c>
      <c r="AS98" s="186">
        <f ca="1">IF(AS$5-$I$5&lt;$A45-1," ",IF(AS$5-$I$5+1&gt;'Primary Inputs'!$C$17,0,(SUM(OFFSET($I$22,0,AS$5-$I$5-$A45+1)))*$C98))</f>
        <v>0</v>
      </c>
      <c r="AT98" s="186">
        <f ca="1">IF(AT$5-$I$5&lt;$A45-1," ",IF(AT$5-$I$5+1&gt;'Primary Inputs'!$C$17,0,(SUM(OFFSET($I$22,0,AT$5-$I$5-$A45+1)))*$C98))</f>
        <v>0</v>
      </c>
      <c r="AU98" s="186">
        <f ca="1">IF(AU$5-$I$5&lt;$A45-1," ",IF(AU$5-$I$5+1&gt;'Primary Inputs'!$C$17,0,(SUM(OFFSET($I$22,0,AU$5-$I$5-$A45+1)))*$C98))</f>
        <v>0</v>
      </c>
      <c r="AV98" s="186">
        <f ca="1">IF(AV$5-$I$5&lt;$A45-1," ",IF(AV$5-$I$5+1&gt;'Primary Inputs'!$C$17,0,(SUM(OFFSET($I$22,0,AV$5-$I$5-$A45+1)))*$C98))</f>
        <v>0</v>
      </c>
      <c r="AW98" s="186">
        <f ca="1">IF(AW$5-$I$5&lt;$A45-1," ",IF(AW$5-$I$5+1&gt;'Primary Inputs'!$C$17,0,(SUM(OFFSET($I$22,0,AW$5-$I$5-$A45+1)))*$C98))</f>
        <v>0</v>
      </c>
      <c r="AX98" s="186">
        <f ca="1">IF(AX$5-$I$5&lt;$A45-1," ",IF(AX$5-$I$5+1&gt;'Primary Inputs'!$C$17,0,(SUM(OFFSET($I$22,0,AX$5-$I$5-$A45+1)))*$C98))</f>
        <v>0</v>
      </c>
      <c r="AY98" s="186">
        <f ca="1">IF(AY$5-$I$5&lt;$A45-1," ",IF(AY$5-$I$5+1&gt;'Primary Inputs'!$C$17,0,(SUM(OFFSET($I$22,0,AY$5-$I$5-$A45+1)))*$C98))</f>
        <v>0</v>
      </c>
      <c r="AZ98" s="186">
        <f ca="1">IF(AZ$5-$I$5&lt;$A45-1," ",IF(AZ$5-$I$5+1&gt;'Primary Inputs'!$C$17,0,(SUM(OFFSET($I$22,0,AZ$5-$I$5-$A45+1)))*$C98))</f>
        <v>0</v>
      </c>
      <c r="BA98" s="186">
        <f ca="1">IF(BA$5-$I$5&lt;$A45-1," ",IF(BA$5-$I$5+1&gt;'Primary Inputs'!$C$17,0,(SUM(OFFSET($I$22,0,BA$5-$I$5-$A45+1)))*$C98))</f>
        <v>0</v>
      </c>
      <c r="BB98" s="186">
        <f ca="1">IF(BB$5-$I$5&lt;$A45-1," ",IF(BB$5-$I$5+1&gt;'Primary Inputs'!$C$17,0,(SUM(OFFSET($I$22,0,BB$5-$I$5-$A45+1)))*$C98))</f>
        <v>0</v>
      </c>
      <c r="BC98" s="186">
        <f ca="1">IF(BC$5-$I$5&lt;$A45-1," ",IF(BC$5-$I$5+1&gt;'Primary Inputs'!$C$17,0,(SUM(OFFSET($I$22,0,BC$5-$I$5-$A45+1)))*$C98))</f>
        <v>0</v>
      </c>
      <c r="BD98" s="186">
        <f ca="1">IF(BD$5-$I$5&lt;$A45-1," ",IF(BD$5-$I$5+1&gt;'Primary Inputs'!$C$17,0,(SUM(OFFSET($I$22,0,BD$5-$I$5-$A45+1)))*$C98))</f>
        <v>0</v>
      </c>
      <c r="BE98" s="186">
        <f ca="1">IF(BE$5-$I$5&lt;$A45-1," ",IF(BE$5-$I$5+1&gt;'Primary Inputs'!$C$17,0,(SUM(OFFSET($I$22,0,BE$5-$I$5-$A45+1)))*$C98))</f>
        <v>0</v>
      </c>
      <c r="BF98" s="186">
        <f ca="1">IF(BF$5-$I$5&lt;$A45-1," ",IF(BF$5-$I$5+1&gt;'Primary Inputs'!$C$17,0,(SUM(OFFSET($I$22,0,BF$5-$I$5-$A45+1)))*$C98))</f>
        <v>0</v>
      </c>
    </row>
    <row r="99" spans="2:58">
      <c r="B99" s="134" t="s">
        <v>193</v>
      </c>
      <c r="C99" s="134">
        <f t="shared" ca="1" si="1"/>
        <v>0</v>
      </c>
      <c r="I99" s="186" t="str">
        <f ca="1">IF(I$5-$I$5&lt;$A46-1," ",IF(I$5-$I$5+1&gt;'Primary Inputs'!$C$17,0,(SUM(OFFSET($I$22,0,I$5-$I$5-$A46+1)))*$C99))</f>
        <v xml:space="preserve"> </v>
      </c>
      <c r="J99" s="186" t="str">
        <f ca="1">IF(J$5-$I$5&lt;$A46-1," ",IF(J$5-$I$5+1&gt;'Primary Inputs'!$C$17,0,(SUM(OFFSET($I$22,0,J$5-$I$5-$A46+1)))*$C99))</f>
        <v xml:space="preserve"> </v>
      </c>
      <c r="K99" s="186" t="str">
        <f ca="1">IF(K$5-$I$5&lt;$A46-1," ",IF(K$5-$I$5+1&gt;'Primary Inputs'!$C$17,0,(SUM(OFFSET($I$22,0,K$5-$I$5-$A46+1)))*$C99))</f>
        <v xml:space="preserve"> </v>
      </c>
      <c r="L99" s="186" t="str">
        <f ca="1">IF(L$5-$I$5&lt;$A46-1," ",IF(L$5-$I$5+1&gt;'Primary Inputs'!$C$17,0,(SUM(OFFSET($I$22,0,L$5-$I$5-$A46+1)))*$C99))</f>
        <v xml:space="preserve"> </v>
      </c>
      <c r="M99" s="186" t="str">
        <f ca="1">IF(M$5-$I$5&lt;$A46-1," ",IF(M$5-$I$5+1&gt;'Primary Inputs'!$C$17,0,(SUM(OFFSET($I$22,0,M$5-$I$5-$A46+1)))*$C99))</f>
        <v xml:space="preserve"> </v>
      </c>
      <c r="N99" s="186" t="str">
        <f ca="1">IF(N$5-$I$5&lt;$A46-1," ",IF(N$5-$I$5+1&gt;'Primary Inputs'!$C$17,0,(SUM(OFFSET($I$22,0,N$5-$I$5-$A46+1)))*$C99))</f>
        <v xml:space="preserve"> </v>
      </c>
      <c r="O99" s="186" t="str">
        <f ca="1">IF(O$5-$I$5&lt;$A46-1," ",IF(O$5-$I$5+1&gt;'Primary Inputs'!$C$17,0,(SUM(OFFSET($I$22,0,O$5-$I$5-$A46+1)))*$C99))</f>
        <v xml:space="preserve"> </v>
      </c>
      <c r="P99" s="186" t="str">
        <f ca="1">IF(P$5-$I$5&lt;$A46-1," ",IF(P$5-$I$5+1&gt;'Primary Inputs'!$C$17,0,(SUM(OFFSET($I$22,0,P$5-$I$5-$A46+1)))*$C99))</f>
        <v xml:space="preserve"> </v>
      </c>
      <c r="Q99" s="186" t="str">
        <f ca="1">IF(Q$5-$I$5&lt;$A46-1," ",IF(Q$5-$I$5+1&gt;'Primary Inputs'!$C$17,0,(SUM(OFFSET($I$22,0,Q$5-$I$5-$A46+1)))*$C99))</f>
        <v xml:space="preserve"> </v>
      </c>
      <c r="R99" s="186" t="str">
        <f ca="1">IF(R$5-$I$5&lt;$A46-1," ",IF(R$5-$I$5+1&gt;'Primary Inputs'!$C$17,0,(SUM(OFFSET($I$22,0,R$5-$I$5-$A46+1)))*$C99))</f>
        <v xml:space="preserve"> </v>
      </c>
      <c r="S99" s="186" t="str">
        <f ca="1">IF(S$5-$I$5&lt;$A46-1," ",IF(S$5-$I$5+1&gt;'Primary Inputs'!$C$17,0,(SUM(OFFSET($I$22,0,S$5-$I$5-$A46+1)))*$C99))</f>
        <v xml:space="preserve"> </v>
      </c>
      <c r="T99" s="186" t="str">
        <f ca="1">IF(T$5-$I$5&lt;$A46-1," ",IF(T$5-$I$5+1&gt;'Primary Inputs'!$C$17,0,(SUM(OFFSET($I$22,0,T$5-$I$5-$A46+1)))*$C99))</f>
        <v xml:space="preserve"> </v>
      </c>
      <c r="U99" s="186" t="str">
        <f ca="1">IF(U$5-$I$5&lt;$A46-1," ",IF(U$5-$I$5+1&gt;'Primary Inputs'!$C$17,0,(SUM(OFFSET($I$22,0,U$5-$I$5-$A46+1)))*$C99))</f>
        <v xml:space="preserve"> </v>
      </c>
      <c r="V99" s="186" t="str">
        <f ca="1">IF(V$5-$I$5&lt;$A46-1," ",IF(V$5-$I$5+1&gt;'Primary Inputs'!$C$17,0,(SUM(OFFSET($I$22,0,V$5-$I$5-$A46+1)))*$C99))</f>
        <v xml:space="preserve"> </v>
      </c>
      <c r="W99" s="186" t="str">
        <f ca="1">IF(W$5-$I$5&lt;$A46-1," ",IF(W$5-$I$5+1&gt;'Primary Inputs'!$C$17,0,(SUM(OFFSET($I$22,0,W$5-$I$5-$A46+1)))*$C99))</f>
        <v xml:space="preserve"> </v>
      </c>
      <c r="X99" s="186" t="str">
        <f ca="1">IF(X$5-$I$5&lt;$A46-1," ",IF(X$5-$I$5+1&gt;'Primary Inputs'!$C$17,0,(SUM(OFFSET($I$22,0,X$5-$I$5-$A46+1)))*$C99))</f>
        <v xml:space="preserve"> </v>
      </c>
      <c r="Y99" s="186" t="str">
        <f ca="1">IF(Y$5-$I$5&lt;$A46-1," ",IF(Y$5-$I$5+1&gt;'Primary Inputs'!$C$17,0,(SUM(OFFSET($I$22,0,Y$5-$I$5-$A46+1)))*$C99))</f>
        <v xml:space="preserve"> </v>
      </c>
      <c r="Z99" s="186" t="str">
        <f ca="1">IF(Z$5-$I$5&lt;$A46-1," ",IF(Z$5-$I$5+1&gt;'Primary Inputs'!$C$17,0,(SUM(OFFSET($I$22,0,Z$5-$I$5-$A46+1)))*$C99))</f>
        <v xml:space="preserve"> </v>
      </c>
      <c r="AA99" s="186" t="str">
        <f ca="1">IF(AA$5-$I$5&lt;$A46-1," ",IF(AA$5-$I$5+1&gt;'Primary Inputs'!$C$17,0,(SUM(OFFSET($I$22,0,AA$5-$I$5-$A46+1)))*$C99))</f>
        <v xml:space="preserve"> </v>
      </c>
      <c r="AB99" s="186" t="str">
        <f ca="1">IF(AB$5-$I$5&lt;$A46-1," ",IF(AB$5-$I$5+1&gt;'Primary Inputs'!$C$17,0,(SUM(OFFSET($I$22,0,AB$5-$I$5-$A46+1)))*$C99))</f>
        <v xml:space="preserve"> </v>
      </c>
      <c r="AC99" s="186">
        <f ca="1">IF(AC$5-$I$5&lt;$A46-1," ",IF(AC$5-$I$5+1&gt;'Primary Inputs'!$C$17,0,(SUM(OFFSET($I$22,0,AC$5-$I$5-$A46+1)))*$C99))</f>
        <v>0</v>
      </c>
      <c r="AD99" s="186">
        <f ca="1">IF(AD$5-$I$5&lt;$A46-1," ",IF(AD$5-$I$5+1&gt;'Primary Inputs'!$C$17,0,(SUM(OFFSET($I$22,0,AD$5-$I$5-$A46+1)))*$C99))</f>
        <v>0</v>
      </c>
      <c r="AE99" s="186">
        <f ca="1">IF(AE$5-$I$5&lt;$A46-1," ",IF(AE$5-$I$5+1&gt;'Primary Inputs'!$C$17,0,(SUM(OFFSET($I$22,0,AE$5-$I$5-$A46+1)))*$C99))</f>
        <v>0</v>
      </c>
      <c r="AF99" s="186">
        <f ca="1">IF(AF$5-$I$5&lt;$A46-1," ",IF(AF$5-$I$5+1&gt;'Primary Inputs'!$C$17,0,(SUM(OFFSET($I$22,0,AF$5-$I$5-$A46+1)))*$C99))</f>
        <v>0</v>
      </c>
      <c r="AG99" s="186">
        <f ca="1">IF(AG$5-$I$5&lt;$A46-1," ",IF(AG$5-$I$5+1&gt;'Primary Inputs'!$C$17,0,(SUM(OFFSET($I$22,0,AG$5-$I$5-$A46+1)))*$C99))</f>
        <v>0</v>
      </c>
      <c r="AH99" s="186">
        <f ca="1">IF(AH$5-$I$5&lt;$A46-1," ",IF(AH$5-$I$5+1&gt;'Primary Inputs'!$C$17,0,(SUM(OFFSET($I$22,0,AH$5-$I$5-$A46+1)))*$C99))</f>
        <v>0</v>
      </c>
      <c r="AI99" s="186">
        <f ca="1">IF(AI$5-$I$5&lt;$A46-1," ",IF(AI$5-$I$5+1&gt;'Primary Inputs'!$C$17,0,(SUM(OFFSET($I$22,0,AI$5-$I$5-$A46+1)))*$C99))</f>
        <v>0</v>
      </c>
      <c r="AJ99" s="186">
        <f ca="1">IF(AJ$5-$I$5&lt;$A46-1," ",IF(AJ$5-$I$5+1&gt;'Primary Inputs'!$C$17,0,(SUM(OFFSET($I$22,0,AJ$5-$I$5-$A46+1)))*$C99))</f>
        <v>0</v>
      </c>
      <c r="AK99" s="186">
        <f ca="1">IF(AK$5-$I$5&lt;$A46-1," ",IF(AK$5-$I$5+1&gt;'Primary Inputs'!$C$17,0,(SUM(OFFSET($I$22,0,AK$5-$I$5-$A46+1)))*$C99))</f>
        <v>0</v>
      </c>
      <c r="AL99" s="186">
        <f ca="1">IF(AL$5-$I$5&lt;$A46-1," ",IF(AL$5-$I$5+1&gt;'Primary Inputs'!$C$17,0,(SUM(OFFSET($I$22,0,AL$5-$I$5-$A46+1)))*$C99))</f>
        <v>0</v>
      </c>
      <c r="AM99" s="186">
        <f ca="1">IF(AM$5-$I$5&lt;$A46-1," ",IF(AM$5-$I$5+1&gt;'Primary Inputs'!$C$17,0,(SUM(OFFSET($I$22,0,AM$5-$I$5-$A46+1)))*$C99))</f>
        <v>0</v>
      </c>
      <c r="AN99" s="186">
        <f ca="1">IF(AN$5-$I$5&lt;$A46-1," ",IF(AN$5-$I$5+1&gt;'Primary Inputs'!$C$17,0,(SUM(OFFSET($I$22,0,AN$5-$I$5-$A46+1)))*$C99))</f>
        <v>0</v>
      </c>
      <c r="AO99" s="186">
        <f ca="1">IF(AO$5-$I$5&lt;$A46-1," ",IF(AO$5-$I$5+1&gt;'Primary Inputs'!$C$17,0,(SUM(OFFSET($I$22,0,AO$5-$I$5-$A46+1)))*$C99))</f>
        <v>0</v>
      </c>
      <c r="AP99" s="186">
        <f ca="1">IF(AP$5-$I$5&lt;$A46-1," ",IF(AP$5-$I$5+1&gt;'Primary Inputs'!$C$17,0,(SUM(OFFSET($I$22,0,AP$5-$I$5-$A46+1)))*$C99))</f>
        <v>0</v>
      </c>
      <c r="AQ99" s="186">
        <f ca="1">IF(AQ$5-$I$5&lt;$A46-1," ",IF(AQ$5-$I$5+1&gt;'Primary Inputs'!$C$17,0,(SUM(OFFSET($I$22,0,AQ$5-$I$5-$A46+1)))*$C99))</f>
        <v>0</v>
      </c>
      <c r="AR99" s="186">
        <f ca="1">IF(AR$5-$I$5&lt;$A46-1," ",IF(AR$5-$I$5+1&gt;'Primary Inputs'!$C$17,0,(SUM(OFFSET($I$22,0,AR$5-$I$5-$A46+1)))*$C99))</f>
        <v>0</v>
      </c>
      <c r="AS99" s="186">
        <f ca="1">IF(AS$5-$I$5&lt;$A46-1," ",IF(AS$5-$I$5+1&gt;'Primary Inputs'!$C$17,0,(SUM(OFFSET($I$22,0,AS$5-$I$5-$A46+1)))*$C99))</f>
        <v>0</v>
      </c>
      <c r="AT99" s="186">
        <f ca="1">IF(AT$5-$I$5&lt;$A46-1," ",IF(AT$5-$I$5+1&gt;'Primary Inputs'!$C$17,0,(SUM(OFFSET($I$22,0,AT$5-$I$5-$A46+1)))*$C99))</f>
        <v>0</v>
      </c>
      <c r="AU99" s="186">
        <f ca="1">IF(AU$5-$I$5&lt;$A46-1," ",IF(AU$5-$I$5+1&gt;'Primary Inputs'!$C$17,0,(SUM(OFFSET($I$22,0,AU$5-$I$5-$A46+1)))*$C99))</f>
        <v>0</v>
      </c>
      <c r="AV99" s="186">
        <f ca="1">IF(AV$5-$I$5&lt;$A46-1," ",IF(AV$5-$I$5+1&gt;'Primary Inputs'!$C$17,0,(SUM(OFFSET($I$22,0,AV$5-$I$5-$A46+1)))*$C99))</f>
        <v>0</v>
      </c>
      <c r="AW99" s="186">
        <f ca="1">IF(AW$5-$I$5&lt;$A46-1," ",IF(AW$5-$I$5+1&gt;'Primary Inputs'!$C$17,0,(SUM(OFFSET($I$22,0,AW$5-$I$5-$A46+1)))*$C99))</f>
        <v>0</v>
      </c>
      <c r="AX99" s="186">
        <f ca="1">IF(AX$5-$I$5&lt;$A46-1," ",IF(AX$5-$I$5+1&gt;'Primary Inputs'!$C$17,0,(SUM(OFFSET($I$22,0,AX$5-$I$5-$A46+1)))*$C99))</f>
        <v>0</v>
      </c>
      <c r="AY99" s="186">
        <f ca="1">IF(AY$5-$I$5&lt;$A46-1," ",IF(AY$5-$I$5+1&gt;'Primary Inputs'!$C$17,0,(SUM(OFFSET($I$22,0,AY$5-$I$5-$A46+1)))*$C99))</f>
        <v>0</v>
      </c>
      <c r="AZ99" s="186">
        <f ca="1">IF(AZ$5-$I$5&lt;$A46-1," ",IF(AZ$5-$I$5+1&gt;'Primary Inputs'!$C$17,0,(SUM(OFFSET($I$22,0,AZ$5-$I$5-$A46+1)))*$C99))</f>
        <v>0</v>
      </c>
      <c r="BA99" s="186">
        <f ca="1">IF(BA$5-$I$5&lt;$A46-1," ",IF(BA$5-$I$5+1&gt;'Primary Inputs'!$C$17,0,(SUM(OFFSET($I$22,0,BA$5-$I$5-$A46+1)))*$C99))</f>
        <v>0</v>
      </c>
      <c r="BB99" s="186">
        <f ca="1">IF(BB$5-$I$5&lt;$A46-1," ",IF(BB$5-$I$5+1&gt;'Primary Inputs'!$C$17,0,(SUM(OFFSET($I$22,0,BB$5-$I$5-$A46+1)))*$C99))</f>
        <v>0</v>
      </c>
      <c r="BC99" s="186">
        <f ca="1">IF(BC$5-$I$5&lt;$A46-1," ",IF(BC$5-$I$5+1&gt;'Primary Inputs'!$C$17,0,(SUM(OFFSET($I$22,0,BC$5-$I$5-$A46+1)))*$C99))</f>
        <v>0</v>
      </c>
      <c r="BD99" s="186">
        <f ca="1">IF(BD$5-$I$5&lt;$A46-1," ",IF(BD$5-$I$5+1&gt;'Primary Inputs'!$C$17,0,(SUM(OFFSET($I$22,0,BD$5-$I$5-$A46+1)))*$C99))</f>
        <v>0</v>
      </c>
      <c r="BE99" s="186">
        <f ca="1">IF(BE$5-$I$5&lt;$A46-1," ",IF(BE$5-$I$5+1&gt;'Primary Inputs'!$C$17,0,(SUM(OFFSET($I$22,0,BE$5-$I$5-$A46+1)))*$C99))</f>
        <v>0</v>
      </c>
      <c r="BF99" s="186">
        <f ca="1">IF(BF$5-$I$5&lt;$A46-1," ",IF(BF$5-$I$5+1&gt;'Primary Inputs'!$C$17,0,(SUM(OFFSET($I$22,0,BF$5-$I$5-$A46+1)))*$C99))</f>
        <v>0</v>
      </c>
    </row>
    <row r="100" spans="2:58">
      <c r="B100" s="134" t="s">
        <v>194</v>
      </c>
      <c r="C100" s="134">
        <f t="shared" ca="1" si="1"/>
        <v>0</v>
      </c>
      <c r="I100" s="186" t="str">
        <f ca="1">IF(I$5-$I$5&lt;$A47-1," ",IF(I$5-$I$5+1&gt;'Primary Inputs'!$C$17,0,(SUM(OFFSET($I$22,0,I$5-$I$5-$A47+1)))*$C100))</f>
        <v xml:space="preserve"> </v>
      </c>
      <c r="J100" s="186" t="str">
        <f ca="1">IF(J$5-$I$5&lt;$A47-1," ",IF(J$5-$I$5+1&gt;'Primary Inputs'!$C$17,0,(SUM(OFFSET($I$22,0,J$5-$I$5-$A47+1)))*$C100))</f>
        <v xml:space="preserve"> </v>
      </c>
      <c r="K100" s="186" t="str">
        <f ca="1">IF(K$5-$I$5&lt;$A47-1," ",IF(K$5-$I$5+1&gt;'Primary Inputs'!$C$17,0,(SUM(OFFSET($I$22,0,K$5-$I$5-$A47+1)))*$C100))</f>
        <v xml:space="preserve"> </v>
      </c>
      <c r="L100" s="186" t="str">
        <f ca="1">IF(L$5-$I$5&lt;$A47-1," ",IF(L$5-$I$5+1&gt;'Primary Inputs'!$C$17,0,(SUM(OFFSET($I$22,0,L$5-$I$5-$A47+1)))*$C100))</f>
        <v xml:space="preserve"> </v>
      </c>
      <c r="M100" s="186" t="str">
        <f ca="1">IF(M$5-$I$5&lt;$A47-1," ",IF(M$5-$I$5+1&gt;'Primary Inputs'!$C$17,0,(SUM(OFFSET($I$22,0,M$5-$I$5-$A47+1)))*$C100))</f>
        <v xml:space="preserve"> </v>
      </c>
      <c r="N100" s="186" t="str">
        <f ca="1">IF(N$5-$I$5&lt;$A47-1," ",IF(N$5-$I$5+1&gt;'Primary Inputs'!$C$17,0,(SUM(OFFSET($I$22,0,N$5-$I$5-$A47+1)))*$C100))</f>
        <v xml:space="preserve"> </v>
      </c>
      <c r="O100" s="186" t="str">
        <f ca="1">IF(O$5-$I$5&lt;$A47-1," ",IF(O$5-$I$5+1&gt;'Primary Inputs'!$C$17,0,(SUM(OFFSET($I$22,0,O$5-$I$5-$A47+1)))*$C100))</f>
        <v xml:space="preserve"> </v>
      </c>
      <c r="P100" s="186" t="str">
        <f ca="1">IF(P$5-$I$5&lt;$A47-1," ",IF(P$5-$I$5+1&gt;'Primary Inputs'!$C$17,0,(SUM(OFFSET($I$22,0,P$5-$I$5-$A47+1)))*$C100))</f>
        <v xml:space="preserve"> </v>
      </c>
      <c r="Q100" s="186" t="str">
        <f ca="1">IF(Q$5-$I$5&lt;$A47-1," ",IF(Q$5-$I$5+1&gt;'Primary Inputs'!$C$17,0,(SUM(OFFSET($I$22,0,Q$5-$I$5-$A47+1)))*$C100))</f>
        <v xml:space="preserve"> </v>
      </c>
      <c r="R100" s="186" t="str">
        <f ca="1">IF(R$5-$I$5&lt;$A47-1," ",IF(R$5-$I$5+1&gt;'Primary Inputs'!$C$17,0,(SUM(OFFSET($I$22,0,R$5-$I$5-$A47+1)))*$C100))</f>
        <v xml:space="preserve"> </v>
      </c>
      <c r="S100" s="186" t="str">
        <f ca="1">IF(S$5-$I$5&lt;$A47-1," ",IF(S$5-$I$5+1&gt;'Primary Inputs'!$C$17,0,(SUM(OFFSET($I$22,0,S$5-$I$5-$A47+1)))*$C100))</f>
        <v xml:space="preserve"> </v>
      </c>
      <c r="T100" s="186" t="str">
        <f ca="1">IF(T$5-$I$5&lt;$A47-1," ",IF(T$5-$I$5+1&gt;'Primary Inputs'!$C$17,0,(SUM(OFFSET($I$22,0,T$5-$I$5-$A47+1)))*$C100))</f>
        <v xml:space="preserve"> </v>
      </c>
      <c r="U100" s="186" t="str">
        <f ca="1">IF(U$5-$I$5&lt;$A47-1," ",IF(U$5-$I$5+1&gt;'Primary Inputs'!$C$17,0,(SUM(OFFSET($I$22,0,U$5-$I$5-$A47+1)))*$C100))</f>
        <v xml:space="preserve"> </v>
      </c>
      <c r="V100" s="186" t="str">
        <f ca="1">IF(V$5-$I$5&lt;$A47-1," ",IF(V$5-$I$5+1&gt;'Primary Inputs'!$C$17,0,(SUM(OFFSET($I$22,0,V$5-$I$5-$A47+1)))*$C100))</f>
        <v xml:space="preserve"> </v>
      </c>
      <c r="W100" s="186" t="str">
        <f ca="1">IF(W$5-$I$5&lt;$A47-1," ",IF(W$5-$I$5+1&gt;'Primary Inputs'!$C$17,0,(SUM(OFFSET($I$22,0,W$5-$I$5-$A47+1)))*$C100))</f>
        <v xml:space="preserve"> </v>
      </c>
      <c r="X100" s="186" t="str">
        <f ca="1">IF(X$5-$I$5&lt;$A47-1," ",IF(X$5-$I$5+1&gt;'Primary Inputs'!$C$17,0,(SUM(OFFSET($I$22,0,X$5-$I$5-$A47+1)))*$C100))</f>
        <v xml:space="preserve"> </v>
      </c>
      <c r="Y100" s="186" t="str">
        <f ca="1">IF(Y$5-$I$5&lt;$A47-1," ",IF(Y$5-$I$5+1&gt;'Primary Inputs'!$C$17,0,(SUM(OFFSET($I$22,0,Y$5-$I$5-$A47+1)))*$C100))</f>
        <v xml:space="preserve"> </v>
      </c>
      <c r="Z100" s="186" t="str">
        <f ca="1">IF(Z$5-$I$5&lt;$A47-1," ",IF(Z$5-$I$5+1&gt;'Primary Inputs'!$C$17,0,(SUM(OFFSET($I$22,0,Z$5-$I$5-$A47+1)))*$C100))</f>
        <v xml:space="preserve"> </v>
      </c>
      <c r="AA100" s="186" t="str">
        <f ca="1">IF(AA$5-$I$5&lt;$A47-1," ",IF(AA$5-$I$5+1&gt;'Primary Inputs'!$C$17,0,(SUM(OFFSET($I$22,0,AA$5-$I$5-$A47+1)))*$C100))</f>
        <v xml:space="preserve"> </v>
      </c>
      <c r="AB100" s="186" t="str">
        <f ca="1">IF(AB$5-$I$5&lt;$A47-1," ",IF(AB$5-$I$5+1&gt;'Primary Inputs'!$C$17,0,(SUM(OFFSET($I$22,0,AB$5-$I$5-$A47+1)))*$C100))</f>
        <v xml:space="preserve"> </v>
      </c>
      <c r="AC100" s="186" t="str">
        <f ca="1">IF(AC$5-$I$5&lt;$A47-1," ",IF(AC$5-$I$5+1&gt;'Primary Inputs'!$C$17,0,(SUM(OFFSET($I$22,0,AC$5-$I$5-$A47+1)))*$C100))</f>
        <v xml:space="preserve"> </v>
      </c>
      <c r="AD100" s="186">
        <f ca="1">IF(AD$5-$I$5&lt;$A47-1," ",IF(AD$5-$I$5+1&gt;'Primary Inputs'!$C$17,0,(SUM(OFFSET($I$22,0,AD$5-$I$5-$A47+1)))*$C100))</f>
        <v>0</v>
      </c>
      <c r="AE100" s="186">
        <f ca="1">IF(AE$5-$I$5&lt;$A47-1," ",IF(AE$5-$I$5+1&gt;'Primary Inputs'!$C$17,0,(SUM(OFFSET($I$22,0,AE$5-$I$5-$A47+1)))*$C100))</f>
        <v>0</v>
      </c>
      <c r="AF100" s="186">
        <f ca="1">IF(AF$5-$I$5&lt;$A47-1," ",IF(AF$5-$I$5+1&gt;'Primary Inputs'!$C$17,0,(SUM(OFFSET($I$22,0,AF$5-$I$5-$A47+1)))*$C100))</f>
        <v>0</v>
      </c>
      <c r="AG100" s="186">
        <f ca="1">IF(AG$5-$I$5&lt;$A47-1," ",IF(AG$5-$I$5+1&gt;'Primary Inputs'!$C$17,0,(SUM(OFFSET($I$22,0,AG$5-$I$5-$A47+1)))*$C100))</f>
        <v>0</v>
      </c>
      <c r="AH100" s="186">
        <f ca="1">IF(AH$5-$I$5&lt;$A47-1," ",IF(AH$5-$I$5+1&gt;'Primary Inputs'!$C$17,0,(SUM(OFFSET($I$22,0,AH$5-$I$5-$A47+1)))*$C100))</f>
        <v>0</v>
      </c>
      <c r="AI100" s="186">
        <f ca="1">IF(AI$5-$I$5&lt;$A47-1," ",IF(AI$5-$I$5+1&gt;'Primary Inputs'!$C$17,0,(SUM(OFFSET($I$22,0,AI$5-$I$5-$A47+1)))*$C100))</f>
        <v>0</v>
      </c>
      <c r="AJ100" s="186">
        <f ca="1">IF(AJ$5-$I$5&lt;$A47-1," ",IF(AJ$5-$I$5+1&gt;'Primary Inputs'!$C$17,0,(SUM(OFFSET($I$22,0,AJ$5-$I$5-$A47+1)))*$C100))</f>
        <v>0</v>
      </c>
      <c r="AK100" s="186">
        <f ca="1">IF(AK$5-$I$5&lt;$A47-1," ",IF(AK$5-$I$5+1&gt;'Primary Inputs'!$C$17,0,(SUM(OFFSET($I$22,0,AK$5-$I$5-$A47+1)))*$C100))</f>
        <v>0</v>
      </c>
      <c r="AL100" s="186">
        <f ca="1">IF(AL$5-$I$5&lt;$A47-1," ",IF(AL$5-$I$5+1&gt;'Primary Inputs'!$C$17,0,(SUM(OFFSET($I$22,0,AL$5-$I$5-$A47+1)))*$C100))</f>
        <v>0</v>
      </c>
      <c r="AM100" s="186">
        <f ca="1">IF(AM$5-$I$5&lt;$A47-1," ",IF(AM$5-$I$5+1&gt;'Primary Inputs'!$C$17,0,(SUM(OFFSET($I$22,0,AM$5-$I$5-$A47+1)))*$C100))</f>
        <v>0</v>
      </c>
      <c r="AN100" s="186">
        <f ca="1">IF(AN$5-$I$5&lt;$A47-1," ",IF(AN$5-$I$5+1&gt;'Primary Inputs'!$C$17,0,(SUM(OFFSET($I$22,0,AN$5-$I$5-$A47+1)))*$C100))</f>
        <v>0</v>
      </c>
      <c r="AO100" s="186">
        <f ca="1">IF(AO$5-$I$5&lt;$A47-1," ",IF(AO$5-$I$5+1&gt;'Primary Inputs'!$C$17,0,(SUM(OFFSET($I$22,0,AO$5-$I$5-$A47+1)))*$C100))</f>
        <v>0</v>
      </c>
      <c r="AP100" s="186">
        <f ca="1">IF(AP$5-$I$5&lt;$A47-1," ",IF(AP$5-$I$5+1&gt;'Primary Inputs'!$C$17,0,(SUM(OFFSET($I$22,0,AP$5-$I$5-$A47+1)))*$C100))</f>
        <v>0</v>
      </c>
      <c r="AQ100" s="186">
        <f ca="1">IF(AQ$5-$I$5&lt;$A47-1," ",IF(AQ$5-$I$5+1&gt;'Primary Inputs'!$C$17,0,(SUM(OFFSET($I$22,0,AQ$5-$I$5-$A47+1)))*$C100))</f>
        <v>0</v>
      </c>
      <c r="AR100" s="186">
        <f ca="1">IF(AR$5-$I$5&lt;$A47-1," ",IF(AR$5-$I$5+1&gt;'Primary Inputs'!$C$17,0,(SUM(OFFSET($I$22,0,AR$5-$I$5-$A47+1)))*$C100))</f>
        <v>0</v>
      </c>
      <c r="AS100" s="186">
        <f ca="1">IF(AS$5-$I$5&lt;$A47-1," ",IF(AS$5-$I$5+1&gt;'Primary Inputs'!$C$17,0,(SUM(OFFSET($I$22,0,AS$5-$I$5-$A47+1)))*$C100))</f>
        <v>0</v>
      </c>
      <c r="AT100" s="186">
        <f ca="1">IF(AT$5-$I$5&lt;$A47-1," ",IF(AT$5-$I$5+1&gt;'Primary Inputs'!$C$17,0,(SUM(OFFSET($I$22,0,AT$5-$I$5-$A47+1)))*$C100))</f>
        <v>0</v>
      </c>
      <c r="AU100" s="186">
        <f ca="1">IF(AU$5-$I$5&lt;$A47-1," ",IF(AU$5-$I$5+1&gt;'Primary Inputs'!$C$17,0,(SUM(OFFSET($I$22,0,AU$5-$I$5-$A47+1)))*$C100))</f>
        <v>0</v>
      </c>
      <c r="AV100" s="186">
        <f ca="1">IF(AV$5-$I$5&lt;$A47-1," ",IF(AV$5-$I$5+1&gt;'Primary Inputs'!$C$17,0,(SUM(OFFSET($I$22,0,AV$5-$I$5-$A47+1)))*$C100))</f>
        <v>0</v>
      </c>
      <c r="AW100" s="186">
        <f ca="1">IF(AW$5-$I$5&lt;$A47-1," ",IF(AW$5-$I$5+1&gt;'Primary Inputs'!$C$17,0,(SUM(OFFSET($I$22,0,AW$5-$I$5-$A47+1)))*$C100))</f>
        <v>0</v>
      </c>
      <c r="AX100" s="186">
        <f ca="1">IF(AX$5-$I$5&lt;$A47-1," ",IF(AX$5-$I$5+1&gt;'Primary Inputs'!$C$17,0,(SUM(OFFSET($I$22,0,AX$5-$I$5-$A47+1)))*$C100))</f>
        <v>0</v>
      </c>
      <c r="AY100" s="186">
        <f ca="1">IF(AY$5-$I$5&lt;$A47-1," ",IF(AY$5-$I$5+1&gt;'Primary Inputs'!$C$17,0,(SUM(OFFSET($I$22,0,AY$5-$I$5-$A47+1)))*$C100))</f>
        <v>0</v>
      </c>
      <c r="AZ100" s="186">
        <f ca="1">IF(AZ$5-$I$5&lt;$A47-1," ",IF(AZ$5-$I$5+1&gt;'Primary Inputs'!$C$17,0,(SUM(OFFSET($I$22,0,AZ$5-$I$5-$A47+1)))*$C100))</f>
        <v>0</v>
      </c>
      <c r="BA100" s="186">
        <f ca="1">IF(BA$5-$I$5&lt;$A47-1," ",IF(BA$5-$I$5+1&gt;'Primary Inputs'!$C$17,0,(SUM(OFFSET($I$22,0,BA$5-$I$5-$A47+1)))*$C100))</f>
        <v>0</v>
      </c>
      <c r="BB100" s="186">
        <f ca="1">IF(BB$5-$I$5&lt;$A47-1," ",IF(BB$5-$I$5+1&gt;'Primary Inputs'!$C$17,0,(SUM(OFFSET($I$22,0,BB$5-$I$5-$A47+1)))*$C100))</f>
        <v>0</v>
      </c>
      <c r="BC100" s="186">
        <f ca="1">IF(BC$5-$I$5&lt;$A47-1," ",IF(BC$5-$I$5+1&gt;'Primary Inputs'!$C$17,0,(SUM(OFFSET($I$22,0,BC$5-$I$5-$A47+1)))*$C100))</f>
        <v>0</v>
      </c>
      <c r="BD100" s="186">
        <f ca="1">IF(BD$5-$I$5&lt;$A47-1," ",IF(BD$5-$I$5+1&gt;'Primary Inputs'!$C$17,0,(SUM(OFFSET($I$22,0,BD$5-$I$5-$A47+1)))*$C100))</f>
        <v>0</v>
      </c>
      <c r="BE100" s="186">
        <f ca="1">IF(BE$5-$I$5&lt;$A47-1," ",IF(BE$5-$I$5+1&gt;'Primary Inputs'!$C$17,0,(SUM(OFFSET($I$22,0,BE$5-$I$5-$A47+1)))*$C100))</f>
        <v>0</v>
      </c>
      <c r="BF100" s="186">
        <f ca="1">IF(BF$5-$I$5&lt;$A47-1," ",IF(BF$5-$I$5+1&gt;'Primary Inputs'!$C$17,0,(SUM(OFFSET($I$22,0,BF$5-$I$5-$A47+1)))*$C100))</f>
        <v>0</v>
      </c>
    </row>
    <row r="101" spans="2:58">
      <c r="B101" s="134" t="s">
        <v>195</v>
      </c>
      <c r="C101" s="134">
        <f t="shared" ca="1" si="1"/>
        <v>0</v>
      </c>
      <c r="I101" s="186" t="str">
        <f ca="1">IF(I$5-$I$5&lt;$A48-1," ",IF(I$5-$I$5+1&gt;'Primary Inputs'!$C$17,0,(SUM(OFFSET($I$22,0,I$5-$I$5-$A48+1)))*$C101))</f>
        <v xml:space="preserve"> </v>
      </c>
      <c r="J101" s="186" t="str">
        <f ca="1">IF(J$5-$I$5&lt;$A48-1," ",IF(J$5-$I$5+1&gt;'Primary Inputs'!$C$17,0,(SUM(OFFSET($I$22,0,J$5-$I$5-$A48+1)))*$C101))</f>
        <v xml:space="preserve"> </v>
      </c>
      <c r="K101" s="186" t="str">
        <f ca="1">IF(K$5-$I$5&lt;$A48-1," ",IF(K$5-$I$5+1&gt;'Primary Inputs'!$C$17,0,(SUM(OFFSET($I$22,0,K$5-$I$5-$A48+1)))*$C101))</f>
        <v xml:space="preserve"> </v>
      </c>
      <c r="L101" s="186" t="str">
        <f ca="1">IF(L$5-$I$5&lt;$A48-1," ",IF(L$5-$I$5+1&gt;'Primary Inputs'!$C$17,0,(SUM(OFFSET($I$22,0,L$5-$I$5-$A48+1)))*$C101))</f>
        <v xml:space="preserve"> </v>
      </c>
      <c r="M101" s="186" t="str">
        <f ca="1">IF(M$5-$I$5&lt;$A48-1," ",IF(M$5-$I$5+1&gt;'Primary Inputs'!$C$17,0,(SUM(OFFSET($I$22,0,M$5-$I$5-$A48+1)))*$C101))</f>
        <v xml:space="preserve"> </v>
      </c>
      <c r="N101" s="186" t="str">
        <f ca="1">IF(N$5-$I$5&lt;$A48-1," ",IF(N$5-$I$5+1&gt;'Primary Inputs'!$C$17,0,(SUM(OFFSET($I$22,0,N$5-$I$5-$A48+1)))*$C101))</f>
        <v xml:space="preserve"> </v>
      </c>
      <c r="O101" s="186" t="str">
        <f ca="1">IF(O$5-$I$5&lt;$A48-1," ",IF(O$5-$I$5+1&gt;'Primary Inputs'!$C$17,0,(SUM(OFFSET($I$22,0,O$5-$I$5-$A48+1)))*$C101))</f>
        <v xml:space="preserve"> </v>
      </c>
      <c r="P101" s="186" t="str">
        <f ca="1">IF(P$5-$I$5&lt;$A48-1," ",IF(P$5-$I$5+1&gt;'Primary Inputs'!$C$17,0,(SUM(OFFSET($I$22,0,P$5-$I$5-$A48+1)))*$C101))</f>
        <v xml:space="preserve"> </v>
      </c>
      <c r="Q101" s="186" t="str">
        <f ca="1">IF(Q$5-$I$5&lt;$A48-1," ",IF(Q$5-$I$5+1&gt;'Primary Inputs'!$C$17,0,(SUM(OFFSET($I$22,0,Q$5-$I$5-$A48+1)))*$C101))</f>
        <v xml:space="preserve"> </v>
      </c>
      <c r="R101" s="186" t="str">
        <f ca="1">IF(R$5-$I$5&lt;$A48-1," ",IF(R$5-$I$5+1&gt;'Primary Inputs'!$C$17,0,(SUM(OFFSET($I$22,0,R$5-$I$5-$A48+1)))*$C101))</f>
        <v xml:space="preserve"> </v>
      </c>
      <c r="S101" s="186" t="str">
        <f ca="1">IF(S$5-$I$5&lt;$A48-1," ",IF(S$5-$I$5+1&gt;'Primary Inputs'!$C$17,0,(SUM(OFFSET($I$22,0,S$5-$I$5-$A48+1)))*$C101))</f>
        <v xml:space="preserve"> </v>
      </c>
      <c r="T101" s="186" t="str">
        <f ca="1">IF(T$5-$I$5&lt;$A48-1," ",IF(T$5-$I$5+1&gt;'Primary Inputs'!$C$17,0,(SUM(OFFSET($I$22,0,T$5-$I$5-$A48+1)))*$C101))</f>
        <v xml:space="preserve"> </v>
      </c>
      <c r="U101" s="186" t="str">
        <f ca="1">IF(U$5-$I$5&lt;$A48-1," ",IF(U$5-$I$5+1&gt;'Primary Inputs'!$C$17,0,(SUM(OFFSET($I$22,0,U$5-$I$5-$A48+1)))*$C101))</f>
        <v xml:space="preserve"> </v>
      </c>
      <c r="V101" s="186" t="str">
        <f ca="1">IF(V$5-$I$5&lt;$A48-1," ",IF(V$5-$I$5+1&gt;'Primary Inputs'!$C$17,0,(SUM(OFFSET($I$22,0,V$5-$I$5-$A48+1)))*$C101))</f>
        <v xml:space="preserve"> </v>
      </c>
      <c r="W101" s="186" t="str">
        <f ca="1">IF(W$5-$I$5&lt;$A48-1," ",IF(W$5-$I$5+1&gt;'Primary Inputs'!$C$17,0,(SUM(OFFSET($I$22,0,W$5-$I$5-$A48+1)))*$C101))</f>
        <v xml:space="preserve"> </v>
      </c>
      <c r="X101" s="186" t="str">
        <f ca="1">IF(X$5-$I$5&lt;$A48-1," ",IF(X$5-$I$5+1&gt;'Primary Inputs'!$C$17,0,(SUM(OFFSET($I$22,0,X$5-$I$5-$A48+1)))*$C101))</f>
        <v xml:space="preserve"> </v>
      </c>
      <c r="Y101" s="186" t="str">
        <f ca="1">IF(Y$5-$I$5&lt;$A48-1," ",IF(Y$5-$I$5+1&gt;'Primary Inputs'!$C$17,0,(SUM(OFFSET($I$22,0,Y$5-$I$5-$A48+1)))*$C101))</f>
        <v xml:space="preserve"> </v>
      </c>
      <c r="Z101" s="186" t="str">
        <f ca="1">IF(Z$5-$I$5&lt;$A48-1," ",IF(Z$5-$I$5+1&gt;'Primary Inputs'!$C$17,0,(SUM(OFFSET($I$22,0,Z$5-$I$5-$A48+1)))*$C101))</f>
        <v xml:space="preserve"> </v>
      </c>
      <c r="AA101" s="186" t="str">
        <f ca="1">IF(AA$5-$I$5&lt;$A48-1," ",IF(AA$5-$I$5+1&gt;'Primary Inputs'!$C$17,0,(SUM(OFFSET($I$22,0,AA$5-$I$5-$A48+1)))*$C101))</f>
        <v xml:space="preserve"> </v>
      </c>
      <c r="AB101" s="186" t="str">
        <f ca="1">IF(AB$5-$I$5&lt;$A48-1," ",IF(AB$5-$I$5+1&gt;'Primary Inputs'!$C$17,0,(SUM(OFFSET($I$22,0,AB$5-$I$5-$A48+1)))*$C101))</f>
        <v xml:space="preserve"> </v>
      </c>
      <c r="AC101" s="186" t="str">
        <f ca="1">IF(AC$5-$I$5&lt;$A48-1," ",IF(AC$5-$I$5+1&gt;'Primary Inputs'!$C$17,0,(SUM(OFFSET($I$22,0,AC$5-$I$5-$A48+1)))*$C101))</f>
        <v xml:space="preserve"> </v>
      </c>
      <c r="AD101" s="186" t="str">
        <f ca="1">IF(AD$5-$I$5&lt;$A48-1," ",IF(AD$5-$I$5+1&gt;'Primary Inputs'!$C$17,0,(SUM(OFFSET($I$22,0,AD$5-$I$5-$A48+1)))*$C101))</f>
        <v xml:space="preserve"> </v>
      </c>
      <c r="AE101" s="186">
        <f ca="1">IF(AE$5-$I$5&lt;$A48-1," ",IF(AE$5-$I$5+1&gt;'Primary Inputs'!$C$17,0,(SUM(OFFSET($I$22,0,AE$5-$I$5-$A48+1)))*$C101))</f>
        <v>0</v>
      </c>
      <c r="AF101" s="186">
        <f ca="1">IF(AF$5-$I$5&lt;$A48-1," ",IF(AF$5-$I$5+1&gt;'Primary Inputs'!$C$17,0,(SUM(OFFSET($I$22,0,AF$5-$I$5-$A48+1)))*$C101))</f>
        <v>0</v>
      </c>
      <c r="AG101" s="186">
        <f ca="1">IF(AG$5-$I$5&lt;$A48-1," ",IF(AG$5-$I$5+1&gt;'Primary Inputs'!$C$17,0,(SUM(OFFSET($I$22,0,AG$5-$I$5-$A48+1)))*$C101))</f>
        <v>0</v>
      </c>
      <c r="AH101" s="186">
        <f ca="1">IF(AH$5-$I$5&lt;$A48-1," ",IF(AH$5-$I$5+1&gt;'Primary Inputs'!$C$17,0,(SUM(OFFSET($I$22,0,AH$5-$I$5-$A48+1)))*$C101))</f>
        <v>0</v>
      </c>
      <c r="AI101" s="186">
        <f ca="1">IF(AI$5-$I$5&lt;$A48-1," ",IF(AI$5-$I$5+1&gt;'Primary Inputs'!$C$17,0,(SUM(OFFSET($I$22,0,AI$5-$I$5-$A48+1)))*$C101))</f>
        <v>0</v>
      </c>
      <c r="AJ101" s="186">
        <f ca="1">IF(AJ$5-$I$5&lt;$A48-1," ",IF(AJ$5-$I$5+1&gt;'Primary Inputs'!$C$17,0,(SUM(OFFSET($I$22,0,AJ$5-$I$5-$A48+1)))*$C101))</f>
        <v>0</v>
      </c>
      <c r="AK101" s="186">
        <f ca="1">IF(AK$5-$I$5&lt;$A48-1," ",IF(AK$5-$I$5+1&gt;'Primary Inputs'!$C$17,0,(SUM(OFFSET($I$22,0,AK$5-$I$5-$A48+1)))*$C101))</f>
        <v>0</v>
      </c>
      <c r="AL101" s="186">
        <f ca="1">IF(AL$5-$I$5&lt;$A48-1," ",IF(AL$5-$I$5+1&gt;'Primary Inputs'!$C$17,0,(SUM(OFFSET($I$22,0,AL$5-$I$5-$A48+1)))*$C101))</f>
        <v>0</v>
      </c>
      <c r="AM101" s="186">
        <f ca="1">IF(AM$5-$I$5&lt;$A48-1," ",IF(AM$5-$I$5+1&gt;'Primary Inputs'!$C$17,0,(SUM(OFFSET($I$22,0,AM$5-$I$5-$A48+1)))*$C101))</f>
        <v>0</v>
      </c>
      <c r="AN101" s="186">
        <f ca="1">IF(AN$5-$I$5&lt;$A48-1," ",IF(AN$5-$I$5+1&gt;'Primary Inputs'!$C$17,0,(SUM(OFFSET($I$22,0,AN$5-$I$5-$A48+1)))*$C101))</f>
        <v>0</v>
      </c>
      <c r="AO101" s="186">
        <f ca="1">IF(AO$5-$I$5&lt;$A48-1," ",IF(AO$5-$I$5+1&gt;'Primary Inputs'!$C$17,0,(SUM(OFFSET($I$22,0,AO$5-$I$5-$A48+1)))*$C101))</f>
        <v>0</v>
      </c>
      <c r="AP101" s="186">
        <f ca="1">IF(AP$5-$I$5&lt;$A48-1," ",IF(AP$5-$I$5+1&gt;'Primary Inputs'!$C$17,0,(SUM(OFFSET($I$22,0,AP$5-$I$5-$A48+1)))*$C101))</f>
        <v>0</v>
      </c>
      <c r="AQ101" s="186">
        <f ca="1">IF(AQ$5-$I$5&lt;$A48-1," ",IF(AQ$5-$I$5+1&gt;'Primary Inputs'!$C$17,0,(SUM(OFFSET($I$22,0,AQ$5-$I$5-$A48+1)))*$C101))</f>
        <v>0</v>
      </c>
      <c r="AR101" s="186">
        <f ca="1">IF(AR$5-$I$5&lt;$A48-1," ",IF(AR$5-$I$5+1&gt;'Primary Inputs'!$C$17,0,(SUM(OFFSET($I$22,0,AR$5-$I$5-$A48+1)))*$C101))</f>
        <v>0</v>
      </c>
      <c r="AS101" s="186">
        <f ca="1">IF(AS$5-$I$5&lt;$A48-1," ",IF(AS$5-$I$5+1&gt;'Primary Inputs'!$C$17,0,(SUM(OFFSET($I$22,0,AS$5-$I$5-$A48+1)))*$C101))</f>
        <v>0</v>
      </c>
      <c r="AT101" s="186">
        <f ca="1">IF(AT$5-$I$5&lt;$A48-1," ",IF(AT$5-$I$5+1&gt;'Primary Inputs'!$C$17,0,(SUM(OFFSET($I$22,0,AT$5-$I$5-$A48+1)))*$C101))</f>
        <v>0</v>
      </c>
      <c r="AU101" s="186">
        <f ca="1">IF(AU$5-$I$5&lt;$A48-1," ",IF(AU$5-$I$5+1&gt;'Primary Inputs'!$C$17,0,(SUM(OFFSET($I$22,0,AU$5-$I$5-$A48+1)))*$C101))</f>
        <v>0</v>
      </c>
      <c r="AV101" s="186">
        <f ca="1">IF(AV$5-$I$5&lt;$A48-1," ",IF(AV$5-$I$5+1&gt;'Primary Inputs'!$C$17,0,(SUM(OFFSET($I$22,0,AV$5-$I$5-$A48+1)))*$C101))</f>
        <v>0</v>
      </c>
      <c r="AW101" s="186">
        <f ca="1">IF(AW$5-$I$5&lt;$A48-1," ",IF(AW$5-$I$5+1&gt;'Primary Inputs'!$C$17,0,(SUM(OFFSET($I$22,0,AW$5-$I$5-$A48+1)))*$C101))</f>
        <v>0</v>
      </c>
      <c r="AX101" s="186">
        <f ca="1">IF(AX$5-$I$5&lt;$A48-1," ",IF(AX$5-$I$5+1&gt;'Primary Inputs'!$C$17,0,(SUM(OFFSET($I$22,0,AX$5-$I$5-$A48+1)))*$C101))</f>
        <v>0</v>
      </c>
      <c r="AY101" s="186">
        <f ca="1">IF(AY$5-$I$5&lt;$A48-1," ",IF(AY$5-$I$5+1&gt;'Primary Inputs'!$C$17,0,(SUM(OFFSET($I$22,0,AY$5-$I$5-$A48+1)))*$C101))</f>
        <v>0</v>
      </c>
      <c r="AZ101" s="186">
        <f ca="1">IF(AZ$5-$I$5&lt;$A48-1," ",IF(AZ$5-$I$5+1&gt;'Primary Inputs'!$C$17,0,(SUM(OFFSET($I$22,0,AZ$5-$I$5-$A48+1)))*$C101))</f>
        <v>0</v>
      </c>
      <c r="BA101" s="186">
        <f ca="1">IF(BA$5-$I$5&lt;$A48-1," ",IF(BA$5-$I$5+1&gt;'Primary Inputs'!$C$17,0,(SUM(OFFSET($I$22,0,BA$5-$I$5-$A48+1)))*$C101))</f>
        <v>0</v>
      </c>
      <c r="BB101" s="186">
        <f ca="1">IF(BB$5-$I$5&lt;$A48-1," ",IF(BB$5-$I$5+1&gt;'Primary Inputs'!$C$17,0,(SUM(OFFSET($I$22,0,BB$5-$I$5-$A48+1)))*$C101))</f>
        <v>0</v>
      </c>
      <c r="BC101" s="186">
        <f ca="1">IF(BC$5-$I$5&lt;$A48-1," ",IF(BC$5-$I$5+1&gt;'Primary Inputs'!$C$17,0,(SUM(OFFSET($I$22,0,BC$5-$I$5-$A48+1)))*$C101))</f>
        <v>0</v>
      </c>
      <c r="BD101" s="186">
        <f ca="1">IF(BD$5-$I$5&lt;$A48-1," ",IF(BD$5-$I$5+1&gt;'Primary Inputs'!$C$17,0,(SUM(OFFSET($I$22,0,BD$5-$I$5-$A48+1)))*$C101))</f>
        <v>0</v>
      </c>
      <c r="BE101" s="186">
        <f ca="1">IF(BE$5-$I$5&lt;$A48-1," ",IF(BE$5-$I$5+1&gt;'Primary Inputs'!$C$17,0,(SUM(OFFSET($I$22,0,BE$5-$I$5-$A48+1)))*$C101))</f>
        <v>0</v>
      </c>
      <c r="BF101" s="186">
        <f ca="1">IF(BF$5-$I$5&lt;$A48-1," ",IF(BF$5-$I$5+1&gt;'Primary Inputs'!$C$17,0,(SUM(OFFSET($I$22,0,BF$5-$I$5-$A48+1)))*$C101))</f>
        <v>0</v>
      </c>
    </row>
    <row r="102" spans="2:58">
      <c r="B102" s="134" t="s">
        <v>196</v>
      </c>
      <c r="C102" s="134">
        <f t="shared" ca="1" si="1"/>
        <v>0</v>
      </c>
      <c r="I102" s="186" t="str">
        <f ca="1">IF(I$5-$I$5&lt;$A49-1," ",IF(I$5-$I$5+1&gt;'Primary Inputs'!$C$17,0,(SUM(OFFSET($I$22,0,I$5-$I$5-$A49+1)))*$C102))</f>
        <v xml:space="preserve"> </v>
      </c>
      <c r="J102" s="186" t="str">
        <f ca="1">IF(J$5-$I$5&lt;$A49-1," ",IF(J$5-$I$5+1&gt;'Primary Inputs'!$C$17,0,(SUM(OFFSET($I$22,0,J$5-$I$5-$A49+1)))*$C102))</f>
        <v xml:space="preserve"> </v>
      </c>
      <c r="K102" s="186" t="str">
        <f ca="1">IF(K$5-$I$5&lt;$A49-1," ",IF(K$5-$I$5+1&gt;'Primary Inputs'!$C$17,0,(SUM(OFFSET($I$22,0,K$5-$I$5-$A49+1)))*$C102))</f>
        <v xml:space="preserve"> </v>
      </c>
      <c r="L102" s="186" t="str">
        <f ca="1">IF(L$5-$I$5&lt;$A49-1," ",IF(L$5-$I$5+1&gt;'Primary Inputs'!$C$17,0,(SUM(OFFSET($I$22,0,L$5-$I$5-$A49+1)))*$C102))</f>
        <v xml:space="preserve"> </v>
      </c>
      <c r="M102" s="186" t="str">
        <f ca="1">IF(M$5-$I$5&lt;$A49-1," ",IF(M$5-$I$5+1&gt;'Primary Inputs'!$C$17,0,(SUM(OFFSET($I$22,0,M$5-$I$5-$A49+1)))*$C102))</f>
        <v xml:space="preserve"> </v>
      </c>
      <c r="N102" s="186" t="str">
        <f ca="1">IF(N$5-$I$5&lt;$A49-1," ",IF(N$5-$I$5+1&gt;'Primary Inputs'!$C$17,0,(SUM(OFFSET($I$22,0,N$5-$I$5-$A49+1)))*$C102))</f>
        <v xml:space="preserve"> </v>
      </c>
      <c r="O102" s="186" t="str">
        <f ca="1">IF(O$5-$I$5&lt;$A49-1," ",IF(O$5-$I$5+1&gt;'Primary Inputs'!$C$17,0,(SUM(OFFSET($I$22,0,O$5-$I$5-$A49+1)))*$C102))</f>
        <v xml:space="preserve"> </v>
      </c>
      <c r="P102" s="186" t="str">
        <f ca="1">IF(P$5-$I$5&lt;$A49-1," ",IF(P$5-$I$5+1&gt;'Primary Inputs'!$C$17,0,(SUM(OFFSET($I$22,0,P$5-$I$5-$A49+1)))*$C102))</f>
        <v xml:space="preserve"> </v>
      </c>
      <c r="Q102" s="186" t="str">
        <f ca="1">IF(Q$5-$I$5&lt;$A49-1," ",IF(Q$5-$I$5+1&gt;'Primary Inputs'!$C$17,0,(SUM(OFFSET($I$22,0,Q$5-$I$5-$A49+1)))*$C102))</f>
        <v xml:space="preserve"> </v>
      </c>
      <c r="R102" s="186" t="str">
        <f ca="1">IF(R$5-$I$5&lt;$A49-1," ",IF(R$5-$I$5+1&gt;'Primary Inputs'!$C$17,0,(SUM(OFFSET($I$22,0,R$5-$I$5-$A49+1)))*$C102))</f>
        <v xml:space="preserve"> </v>
      </c>
      <c r="S102" s="186" t="str">
        <f ca="1">IF(S$5-$I$5&lt;$A49-1," ",IF(S$5-$I$5+1&gt;'Primary Inputs'!$C$17,0,(SUM(OFFSET($I$22,0,S$5-$I$5-$A49+1)))*$C102))</f>
        <v xml:space="preserve"> </v>
      </c>
      <c r="T102" s="186" t="str">
        <f ca="1">IF(T$5-$I$5&lt;$A49-1," ",IF(T$5-$I$5+1&gt;'Primary Inputs'!$C$17,0,(SUM(OFFSET($I$22,0,T$5-$I$5-$A49+1)))*$C102))</f>
        <v xml:space="preserve"> </v>
      </c>
      <c r="U102" s="186" t="str">
        <f ca="1">IF(U$5-$I$5&lt;$A49-1," ",IF(U$5-$I$5+1&gt;'Primary Inputs'!$C$17,0,(SUM(OFFSET($I$22,0,U$5-$I$5-$A49+1)))*$C102))</f>
        <v xml:space="preserve"> </v>
      </c>
      <c r="V102" s="186" t="str">
        <f ca="1">IF(V$5-$I$5&lt;$A49-1," ",IF(V$5-$I$5+1&gt;'Primary Inputs'!$C$17,0,(SUM(OFFSET($I$22,0,V$5-$I$5-$A49+1)))*$C102))</f>
        <v xml:space="preserve"> </v>
      </c>
      <c r="W102" s="186" t="str">
        <f ca="1">IF(W$5-$I$5&lt;$A49-1," ",IF(W$5-$I$5+1&gt;'Primary Inputs'!$C$17,0,(SUM(OFFSET($I$22,0,W$5-$I$5-$A49+1)))*$C102))</f>
        <v xml:space="preserve"> </v>
      </c>
      <c r="X102" s="186" t="str">
        <f ca="1">IF(X$5-$I$5&lt;$A49-1," ",IF(X$5-$I$5+1&gt;'Primary Inputs'!$C$17,0,(SUM(OFFSET($I$22,0,X$5-$I$5-$A49+1)))*$C102))</f>
        <v xml:space="preserve"> </v>
      </c>
      <c r="Y102" s="186" t="str">
        <f ca="1">IF(Y$5-$I$5&lt;$A49-1," ",IF(Y$5-$I$5+1&gt;'Primary Inputs'!$C$17,0,(SUM(OFFSET($I$22,0,Y$5-$I$5-$A49+1)))*$C102))</f>
        <v xml:space="preserve"> </v>
      </c>
      <c r="Z102" s="186" t="str">
        <f ca="1">IF(Z$5-$I$5&lt;$A49-1," ",IF(Z$5-$I$5+1&gt;'Primary Inputs'!$C$17,0,(SUM(OFFSET($I$22,0,Z$5-$I$5-$A49+1)))*$C102))</f>
        <v xml:space="preserve"> </v>
      </c>
      <c r="AA102" s="186" t="str">
        <f ca="1">IF(AA$5-$I$5&lt;$A49-1," ",IF(AA$5-$I$5+1&gt;'Primary Inputs'!$C$17,0,(SUM(OFFSET($I$22,0,AA$5-$I$5-$A49+1)))*$C102))</f>
        <v xml:space="preserve"> </v>
      </c>
      <c r="AB102" s="186" t="str">
        <f ca="1">IF(AB$5-$I$5&lt;$A49-1," ",IF(AB$5-$I$5+1&gt;'Primary Inputs'!$C$17,0,(SUM(OFFSET($I$22,0,AB$5-$I$5-$A49+1)))*$C102))</f>
        <v xml:space="preserve"> </v>
      </c>
      <c r="AC102" s="186" t="str">
        <f ca="1">IF(AC$5-$I$5&lt;$A49-1," ",IF(AC$5-$I$5+1&gt;'Primary Inputs'!$C$17,0,(SUM(OFFSET($I$22,0,AC$5-$I$5-$A49+1)))*$C102))</f>
        <v xml:space="preserve"> </v>
      </c>
      <c r="AD102" s="186" t="str">
        <f ca="1">IF(AD$5-$I$5&lt;$A49-1," ",IF(AD$5-$I$5+1&gt;'Primary Inputs'!$C$17,0,(SUM(OFFSET($I$22,0,AD$5-$I$5-$A49+1)))*$C102))</f>
        <v xml:space="preserve"> </v>
      </c>
      <c r="AE102" s="186" t="str">
        <f ca="1">IF(AE$5-$I$5&lt;$A49-1," ",IF(AE$5-$I$5+1&gt;'Primary Inputs'!$C$17,0,(SUM(OFFSET($I$22,0,AE$5-$I$5-$A49+1)))*$C102))</f>
        <v xml:space="preserve"> </v>
      </c>
      <c r="AF102" s="186">
        <f ca="1">IF(AF$5-$I$5&lt;$A49-1," ",IF(AF$5-$I$5+1&gt;'Primary Inputs'!$C$17,0,(SUM(OFFSET($I$22,0,AF$5-$I$5-$A49+1)))*$C102))</f>
        <v>0</v>
      </c>
      <c r="AG102" s="186">
        <f ca="1">IF(AG$5-$I$5&lt;$A49-1," ",IF(AG$5-$I$5+1&gt;'Primary Inputs'!$C$17,0,(SUM(OFFSET($I$22,0,AG$5-$I$5-$A49+1)))*$C102))</f>
        <v>0</v>
      </c>
      <c r="AH102" s="186">
        <f ca="1">IF(AH$5-$I$5&lt;$A49-1," ",IF(AH$5-$I$5+1&gt;'Primary Inputs'!$C$17,0,(SUM(OFFSET($I$22,0,AH$5-$I$5-$A49+1)))*$C102))</f>
        <v>0</v>
      </c>
      <c r="AI102" s="186">
        <f ca="1">IF(AI$5-$I$5&lt;$A49-1," ",IF(AI$5-$I$5+1&gt;'Primary Inputs'!$C$17,0,(SUM(OFFSET($I$22,0,AI$5-$I$5-$A49+1)))*$C102))</f>
        <v>0</v>
      </c>
      <c r="AJ102" s="186">
        <f ca="1">IF(AJ$5-$I$5&lt;$A49-1," ",IF(AJ$5-$I$5+1&gt;'Primary Inputs'!$C$17,0,(SUM(OFFSET($I$22,0,AJ$5-$I$5-$A49+1)))*$C102))</f>
        <v>0</v>
      </c>
      <c r="AK102" s="186">
        <f ca="1">IF(AK$5-$I$5&lt;$A49-1," ",IF(AK$5-$I$5+1&gt;'Primary Inputs'!$C$17,0,(SUM(OFFSET($I$22,0,AK$5-$I$5-$A49+1)))*$C102))</f>
        <v>0</v>
      </c>
      <c r="AL102" s="186">
        <f ca="1">IF(AL$5-$I$5&lt;$A49-1," ",IF(AL$5-$I$5+1&gt;'Primary Inputs'!$C$17,0,(SUM(OFFSET($I$22,0,AL$5-$I$5-$A49+1)))*$C102))</f>
        <v>0</v>
      </c>
      <c r="AM102" s="186">
        <f ca="1">IF(AM$5-$I$5&lt;$A49-1," ",IF(AM$5-$I$5+1&gt;'Primary Inputs'!$C$17,0,(SUM(OFFSET($I$22,0,AM$5-$I$5-$A49+1)))*$C102))</f>
        <v>0</v>
      </c>
      <c r="AN102" s="186">
        <f ca="1">IF(AN$5-$I$5&lt;$A49-1," ",IF(AN$5-$I$5+1&gt;'Primary Inputs'!$C$17,0,(SUM(OFFSET($I$22,0,AN$5-$I$5-$A49+1)))*$C102))</f>
        <v>0</v>
      </c>
      <c r="AO102" s="186">
        <f ca="1">IF(AO$5-$I$5&lt;$A49-1," ",IF(AO$5-$I$5+1&gt;'Primary Inputs'!$C$17,0,(SUM(OFFSET($I$22,0,AO$5-$I$5-$A49+1)))*$C102))</f>
        <v>0</v>
      </c>
      <c r="AP102" s="186">
        <f ca="1">IF(AP$5-$I$5&lt;$A49-1," ",IF(AP$5-$I$5+1&gt;'Primary Inputs'!$C$17,0,(SUM(OFFSET($I$22,0,AP$5-$I$5-$A49+1)))*$C102))</f>
        <v>0</v>
      </c>
      <c r="AQ102" s="186">
        <f ca="1">IF(AQ$5-$I$5&lt;$A49-1," ",IF(AQ$5-$I$5+1&gt;'Primary Inputs'!$C$17,0,(SUM(OFFSET($I$22,0,AQ$5-$I$5-$A49+1)))*$C102))</f>
        <v>0</v>
      </c>
      <c r="AR102" s="186">
        <f ca="1">IF(AR$5-$I$5&lt;$A49-1," ",IF(AR$5-$I$5+1&gt;'Primary Inputs'!$C$17,0,(SUM(OFFSET($I$22,0,AR$5-$I$5-$A49+1)))*$C102))</f>
        <v>0</v>
      </c>
      <c r="AS102" s="186">
        <f ca="1">IF(AS$5-$I$5&lt;$A49-1," ",IF(AS$5-$I$5+1&gt;'Primary Inputs'!$C$17,0,(SUM(OFFSET($I$22,0,AS$5-$I$5-$A49+1)))*$C102))</f>
        <v>0</v>
      </c>
      <c r="AT102" s="186">
        <f ca="1">IF(AT$5-$I$5&lt;$A49-1," ",IF(AT$5-$I$5+1&gt;'Primary Inputs'!$C$17,0,(SUM(OFFSET($I$22,0,AT$5-$I$5-$A49+1)))*$C102))</f>
        <v>0</v>
      </c>
      <c r="AU102" s="186">
        <f ca="1">IF(AU$5-$I$5&lt;$A49-1," ",IF(AU$5-$I$5+1&gt;'Primary Inputs'!$C$17,0,(SUM(OFFSET($I$22,0,AU$5-$I$5-$A49+1)))*$C102))</f>
        <v>0</v>
      </c>
      <c r="AV102" s="186">
        <f ca="1">IF(AV$5-$I$5&lt;$A49-1," ",IF(AV$5-$I$5+1&gt;'Primary Inputs'!$C$17,0,(SUM(OFFSET($I$22,0,AV$5-$I$5-$A49+1)))*$C102))</f>
        <v>0</v>
      </c>
      <c r="AW102" s="186">
        <f ca="1">IF(AW$5-$I$5&lt;$A49-1," ",IF(AW$5-$I$5+1&gt;'Primary Inputs'!$C$17,0,(SUM(OFFSET($I$22,0,AW$5-$I$5-$A49+1)))*$C102))</f>
        <v>0</v>
      </c>
      <c r="AX102" s="186">
        <f ca="1">IF(AX$5-$I$5&lt;$A49-1," ",IF(AX$5-$I$5+1&gt;'Primary Inputs'!$C$17,0,(SUM(OFFSET($I$22,0,AX$5-$I$5-$A49+1)))*$C102))</f>
        <v>0</v>
      </c>
      <c r="AY102" s="186">
        <f ca="1">IF(AY$5-$I$5&lt;$A49-1," ",IF(AY$5-$I$5+1&gt;'Primary Inputs'!$C$17,0,(SUM(OFFSET($I$22,0,AY$5-$I$5-$A49+1)))*$C102))</f>
        <v>0</v>
      </c>
      <c r="AZ102" s="186">
        <f ca="1">IF(AZ$5-$I$5&lt;$A49-1," ",IF(AZ$5-$I$5+1&gt;'Primary Inputs'!$C$17,0,(SUM(OFFSET($I$22,0,AZ$5-$I$5-$A49+1)))*$C102))</f>
        <v>0</v>
      </c>
      <c r="BA102" s="186">
        <f ca="1">IF(BA$5-$I$5&lt;$A49-1," ",IF(BA$5-$I$5+1&gt;'Primary Inputs'!$C$17,0,(SUM(OFFSET($I$22,0,BA$5-$I$5-$A49+1)))*$C102))</f>
        <v>0</v>
      </c>
      <c r="BB102" s="186">
        <f ca="1">IF(BB$5-$I$5&lt;$A49-1," ",IF(BB$5-$I$5+1&gt;'Primary Inputs'!$C$17,0,(SUM(OFFSET($I$22,0,BB$5-$I$5-$A49+1)))*$C102))</f>
        <v>0</v>
      </c>
      <c r="BC102" s="186">
        <f ca="1">IF(BC$5-$I$5&lt;$A49-1," ",IF(BC$5-$I$5+1&gt;'Primary Inputs'!$C$17,0,(SUM(OFFSET($I$22,0,BC$5-$I$5-$A49+1)))*$C102))</f>
        <v>0</v>
      </c>
      <c r="BD102" s="186">
        <f ca="1">IF(BD$5-$I$5&lt;$A49-1," ",IF(BD$5-$I$5+1&gt;'Primary Inputs'!$C$17,0,(SUM(OFFSET($I$22,0,BD$5-$I$5-$A49+1)))*$C102))</f>
        <v>0</v>
      </c>
      <c r="BE102" s="186">
        <f ca="1">IF(BE$5-$I$5&lt;$A49-1," ",IF(BE$5-$I$5+1&gt;'Primary Inputs'!$C$17,0,(SUM(OFFSET($I$22,0,BE$5-$I$5-$A49+1)))*$C102))</f>
        <v>0</v>
      </c>
      <c r="BF102" s="186">
        <f ca="1">IF(BF$5-$I$5&lt;$A49-1," ",IF(BF$5-$I$5+1&gt;'Primary Inputs'!$C$17,0,(SUM(OFFSET($I$22,0,BF$5-$I$5-$A49+1)))*$C102))</f>
        <v>0</v>
      </c>
    </row>
    <row r="103" spans="2:58">
      <c r="B103" s="134" t="s">
        <v>197</v>
      </c>
      <c r="C103" s="134">
        <f t="shared" ca="1" si="1"/>
        <v>0</v>
      </c>
      <c r="I103" s="186" t="str">
        <f ca="1">IF(I$5-$I$5&lt;$A50-1," ",IF(I$5-$I$5+1&gt;'Primary Inputs'!$C$17,0,(SUM(OFFSET($I$22,0,I$5-$I$5-$A50+1)))*$C103))</f>
        <v xml:space="preserve"> </v>
      </c>
      <c r="J103" s="186" t="str">
        <f ca="1">IF(J$5-$I$5&lt;$A50-1," ",IF(J$5-$I$5+1&gt;'Primary Inputs'!$C$17,0,(SUM(OFFSET($I$22,0,J$5-$I$5-$A50+1)))*$C103))</f>
        <v xml:space="preserve"> </v>
      </c>
      <c r="K103" s="186" t="str">
        <f ca="1">IF(K$5-$I$5&lt;$A50-1," ",IF(K$5-$I$5+1&gt;'Primary Inputs'!$C$17,0,(SUM(OFFSET($I$22,0,K$5-$I$5-$A50+1)))*$C103))</f>
        <v xml:space="preserve"> </v>
      </c>
      <c r="L103" s="186" t="str">
        <f ca="1">IF(L$5-$I$5&lt;$A50-1," ",IF(L$5-$I$5+1&gt;'Primary Inputs'!$C$17,0,(SUM(OFFSET($I$22,0,L$5-$I$5-$A50+1)))*$C103))</f>
        <v xml:space="preserve"> </v>
      </c>
      <c r="M103" s="186" t="str">
        <f ca="1">IF(M$5-$I$5&lt;$A50-1," ",IF(M$5-$I$5+1&gt;'Primary Inputs'!$C$17,0,(SUM(OFFSET($I$22,0,M$5-$I$5-$A50+1)))*$C103))</f>
        <v xml:space="preserve"> </v>
      </c>
      <c r="N103" s="186" t="str">
        <f ca="1">IF(N$5-$I$5&lt;$A50-1," ",IF(N$5-$I$5+1&gt;'Primary Inputs'!$C$17,0,(SUM(OFFSET($I$22,0,N$5-$I$5-$A50+1)))*$C103))</f>
        <v xml:space="preserve"> </v>
      </c>
      <c r="O103" s="186" t="str">
        <f ca="1">IF(O$5-$I$5&lt;$A50-1," ",IF(O$5-$I$5+1&gt;'Primary Inputs'!$C$17,0,(SUM(OFFSET($I$22,0,O$5-$I$5-$A50+1)))*$C103))</f>
        <v xml:space="preserve"> </v>
      </c>
      <c r="P103" s="186" t="str">
        <f ca="1">IF(P$5-$I$5&lt;$A50-1," ",IF(P$5-$I$5+1&gt;'Primary Inputs'!$C$17,0,(SUM(OFFSET($I$22,0,P$5-$I$5-$A50+1)))*$C103))</f>
        <v xml:space="preserve"> </v>
      </c>
      <c r="Q103" s="186" t="str">
        <f ca="1">IF(Q$5-$I$5&lt;$A50-1," ",IF(Q$5-$I$5+1&gt;'Primary Inputs'!$C$17,0,(SUM(OFFSET($I$22,0,Q$5-$I$5-$A50+1)))*$C103))</f>
        <v xml:space="preserve"> </v>
      </c>
      <c r="R103" s="186" t="str">
        <f ca="1">IF(R$5-$I$5&lt;$A50-1," ",IF(R$5-$I$5+1&gt;'Primary Inputs'!$C$17,0,(SUM(OFFSET($I$22,0,R$5-$I$5-$A50+1)))*$C103))</f>
        <v xml:space="preserve"> </v>
      </c>
      <c r="S103" s="186" t="str">
        <f ca="1">IF(S$5-$I$5&lt;$A50-1," ",IF(S$5-$I$5+1&gt;'Primary Inputs'!$C$17,0,(SUM(OFFSET($I$22,0,S$5-$I$5-$A50+1)))*$C103))</f>
        <v xml:space="preserve"> </v>
      </c>
      <c r="T103" s="186" t="str">
        <f ca="1">IF(T$5-$I$5&lt;$A50-1," ",IF(T$5-$I$5+1&gt;'Primary Inputs'!$C$17,0,(SUM(OFFSET($I$22,0,T$5-$I$5-$A50+1)))*$C103))</f>
        <v xml:space="preserve"> </v>
      </c>
      <c r="U103" s="186" t="str">
        <f ca="1">IF(U$5-$I$5&lt;$A50-1," ",IF(U$5-$I$5+1&gt;'Primary Inputs'!$C$17,0,(SUM(OFFSET($I$22,0,U$5-$I$5-$A50+1)))*$C103))</f>
        <v xml:space="preserve"> </v>
      </c>
      <c r="V103" s="186" t="str">
        <f ca="1">IF(V$5-$I$5&lt;$A50-1," ",IF(V$5-$I$5+1&gt;'Primary Inputs'!$C$17,0,(SUM(OFFSET($I$22,0,V$5-$I$5-$A50+1)))*$C103))</f>
        <v xml:space="preserve"> </v>
      </c>
      <c r="W103" s="186" t="str">
        <f ca="1">IF(W$5-$I$5&lt;$A50-1," ",IF(W$5-$I$5+1&gt;'Primary Inputs'!$C$17,0,(SUM(OFFSET($I$22,0,W$5-$I$5-$A50+1)))*$C103))</f>
        <v xml:space="preserve"> </v>
      </c>
      <c r="X103" s="186" t="str">
        <f ca="1">IF(X$5-$I$5&lt;$A50-1," ",IF(X$5-$I$5+1&gt;'Primary Inputs'!$C$17,0,(SUM(OFFSET($I$22,0,X$5-$I$5-$A50+1)))*$C103))</f>
        <v xml:space="preserve"> </v>
      </c>
      <c r="Y103" s="186" t="str">
        <f ca="1">IF(Y$5-$I$5&lt;$A50-1," ",IF(Y$5-$I$5+1&gt;'Primary Inputs'!$C$17,0,(SUM(OFFSET($I$22,0,Y$5-$I$5-$A50+1)))*$C103))</f>
        <v xml:space="preserve"> </v>
      </c>
      <c r="Z103" s="186" t="str">
        <f ca="1">IF(Z$5-$I$5&lt;$A50-1," ",IF(Z$5-$I$5+1&gt;'Primary Inputs'!$C$17,0,(SUM(OFFSET($I$22,0,Z$5-$I$5-$A50+1)))*$C103))</f>
        <v xml:space="preserve"> </v>
      </c>
      <c r="AA103" s="186" t="str">
        <f ca="1">IF(AA$5-$I$5&lt;$A50-1," ",IF(AA$5-$I$5+1&gt;'Primary Inputs'!$C$17,0,(SUM(OFFSET($I$22,0,AA$5-$I$5-$A50+1)))*$C103))</f>
        <v xml:space="preserve"> </v>
      </c>
      <c r="AB103" s="186" t="str">
        <f ca="1">IF(AB$5-$I$5&lt;$A50-1," ",IF(AB$5-$I$5+1&gt;'Primary Inputs'!$C$17,0,(SUM(OFFSET($I$22,0,AB$5-$I$5-$A50+1)))*$C103))</f>
        <v xml:space="preserve"> </v>
      </c>
      <c r="AC103" s="186" t="str">
        <f ca="1">IF(AC$5-$I$5&lt;$A50-1," ",IF(AC$5-$I$5+1&gt;'Primary Inputs'!$C$17,0,(SUM(OFFSET($I$22,0,AC$5-$I$5-$A50+1)))*$C103))</f>
        <v xml:space="preserve"> </v>
      </c>
      <c r="AD103" s="186" t="str">
        <f ca="1">IF(AD$5-$I$5&lt;$A50-1," ",IF(AD$5-$I$5+1&gt;'Primary Inputs'!$C$17,0,(SUM(OFFSET($I$22,0,AD$5-$I$5-$A50+1)))*$C103))</f>
        <v xml:space="preserve"> </v>
      </c>
      <c r="AE103" s="186" t="str">
        <f ca="1">IF(AE$5-$I$5&lt;$A50-1," ",IF(AE$5-$I$5+1&gt;'Primary Inputs'!$C$17,0,(SUM(OFFSET($I$22,0,AE$5-$I$5-$A50+1)))*$C103))</f>
        <v xml:space="preserve"> </v>
      </c>
      <c r="AF103" s="186" t="str">
        <f ca="1">IF(AF$5-$I$5&lt;$A50-1," ",IF(AF$5-$I$5+1&gt;'Primary Inputs'!$C$17,0,(SUM(OFFSET($I$22,0,AF$5-$I$5-$A50+1)))*$C103))</f>
        <v xml:space="preserve"> </v>
      </c>
      <c r="AG103" s="186">
        <f ca="1">IF(AG$5-$I$5&lt;$A50-1," ",IF(AG$5-$I$5+1&gt;'Primary Inputs'!$C$17,0,(SUM(OFFSET($I$22,0,AG$5-$I$5-$A50+1)))*$C103))</f>
        <v>0</v>
      </c>
      <c r="AH103" s="186">
        <f ca="1">IF(AH$5-$I$5&lt;$A50-1," ",IF(AH$5-$I$5+1&gt;'Primary Inputs'!$C$17,0,(SUM(OFFSET($I$22,0,AH$5-$I$5-$A50+1)))*$C103))</f>
        <v>0</v>
      </c>
      <c r="AI103" s="186">
        <f ca="1">IF(AI$5-$I$5&lt;$A50-1," ",IF(AI$5-$I$5+1&gt;'Primary Inputs'!$C$17,0,(SUM(OFFSET($I$22,0,AI$5-$I$5-$A50+1)))*$C103))</f>
        <v>0</v>
      </c>
      <c r="AJ103" s="186">
        <f ca="1">IF(AJ$5-$I$5&lt;$A50-1," ",IF(AJ$5-$I$5+1&gt;'Primary Inputs'!$C$17,0,(SUM(OFFSET($I$22,0,AJ$5-$I$5-$A50+1)))*$C103))</f>
        <v>0</v>
      </c>
      <c r="AK103" s="186">
        <f ca="1">IF(AK$5-$I$5&lt;$A50-1," ",IF(AK$5-$I$5+1&gt;'Primary Inputs'!$C$17,0,(SUM(OFFSET($I$22,0,AK$5-$I$5-$A50+1)))*$C103))</f>
        <v>0</v>
      </c>
      <c r="AL103" s="186">
        <f ca="1">IF(AL$5-$I$5&lt;$A50-1," ",IF(AL$5-$I$5+1&gt;'Primary Inputs'!$C$17,0,(SUM(OFFSET($I$22,0,AL$5-$I$5-$A50+1)))*$C103))</f>
        <v>0</v>
      </c>
      <c r="AM103" s="186">
        <f ca="1">IF(AM$5-$I$5&lt;$A50-1," ",IF(AM$5-$I$5+1&gt;'Primary Inputs'!$C$17,0,(SUM(OFFSET($I$22,0,AM$5-$I$5-$A50+1)))*$C103))</f>
        <v>0</v>
      </c>
      <c r="AN103" s="186">
        <f ca="1">IF(AN$5-$I$5&lt;$A50-1," ",IF(AN$5-$I$5+1&gt;'Primary Inputs'!$C$17,0,(SUM(OFFSET($I$22,0,AN$5-$I$5-$A50+1)))*$C103))</f>
        <v>0</v>
      </c>
      <c r="AO103" s="186">
        <f ca="1">IF(AO$5-$I$5&lt;$A50-1," ",IF(AO$5-$I$5+1&gt;'Primary Inputs'!$C$17,0,(SUM(OFFSET($I$22,0,AO$5-$I$5-$A50+1)))*$C103))</f>
        <v>0</v>
      </c>
      <c r="AP103" s="186">
        <f ca="1">IF(AP$5-$I$5&lt;$A50-1," ",IF(AP$5-$I$5+1&gt;'Primary Inputs'!$C$17,0,(SUM(OFFSET($I$22,0,AP$5-$I$5-$A50+1)))*$C103))</f>
        <v>0</v>
      </c>
      <c r="AQ103" s="186">
        <f ca="1">IF(AQ$5-$I$5&lt;$A50-1," ",IF(AQ$5-$I$5+1&gt;'Primary Inputs'!$C$17,0,(SUM(OFFSET($I$22,0,AQ$5-$I$5-$A50+1)))*$C103))</f>
        <v>0</v>
      </c>
      <c r="AR103" s="186">
        <f ca="1">IF(AR$5-$I$5&lt;$A50-1," ",IF(AR$5-$I$5+1&gt;'Primary Inputs'!$C$17,0,(SUM(OFFSET($I$22,0,AR$5-$I$5-$A50+1)))*$C103))</f>
        <v>0</v>
      </c>
      <c r="AS103" s="186">
        <f ca="1">IF(AS$5-$I$5&lt;$A50-1," ",IF(AS$5-$I$5+1&gt;'Primary Inputs'!$C$17,0,(SUM(OFFSET($I$22,0,AS$5-$I$5-$A50+1)))*$C103))</f>
        <v>0</v>
      </c>
      <c r="AT103" s="186">
        <f ca="1">IF(AT$5-$I$5&lt;$A50-1," ",IF(AT$5-$I$5+1&gt;'Primary Inputs'!$C$17,0,(SUM(OFFSET($I$22,0,AT$5-$I$5-$A50+1)))*$C103))</f>
        <v>0</v>
      </c>
      <c r="AU103" s="186">
        <f ca="1">IF(AU$5-$I$5&lt;$A50-1," ",IF(AU$5-$I$5+1&gt;'Primary Inputs'!$C$17,0,(SUM(OFFSET($I$22,0,AU$5-$I$5-$A50+1)))*$C103))</f>
        <v>0</v>
      </c>
      <c r="AV103" s="186">
        <f ca="1">IF(AV$5-$I$5&lt;$A50-1," ",IF(AV$5-$I$5+1&gt;'Primary Inputs'!$C$17,0,(SUM(OFFSET($I$22,0,AV$5-$I$5-$A50+1)))*$C103))</f>
        <v>0</v>
      </c>
      <c r="AW103" s="186">
        <f ca="1">IF(AW$5-$I$5&lt;$A50-1," ",IF(AW$5-$I$5+1&gt;'Primary Inputs'!$C$17,0,(SUM(OFFSET($I$22,0,AW$5-$I$5-$A50+1)))*$C103))</f>
        <v>0</v>
      </c>
      <c r="AX103" s="186">
        <f ca="1">IF(AX$5-$I$5&lt;$A50-1," ",IF(AX$5-$I$5+1&gt;'Primary Inputs'!$C$17,0,(SUM(OFFSET($I$22,0,AX$5-$I$5-$A50+1)))*$C103))</f>
        <v>0</v>
      </c>
      <c r="AY103" s="186">
        <f ca="1">IF(AY$5-$I$5&lt;$A50-1," ",IF(AY$5-$I$5+1&gt;'Primary Inputs'!$C$17,0,(SUM(OFFSET($I$22,0,AY$5-$I$5-$A50+1)))*$C103))</f>
        <v>0</v>
      </c>
      <c r="AZ103" s="186">
        <f ca="1">IF(AZ$5-$I$5&lt;$A50-1," ",IF(AZ$5-$I$5+1&gt;'Primary Inputs'!$C$17,0,(SUM(OFFSET($I$22,0,AZ$5-$I$5-$A50+1)))*$C103))</f>
        <v>0</v>
      </c>
      <c r="BA103" s="186">
        <f ca="1">IF(BA$5-$I$5&lt;$A50-1," ",IF(BA$5-$I$5+1&gt;'Primary Inputs'!$C$17,0,(SUM(OFFSET($I$22,0,BA$5-$I$5-$A50+1)))*$C103))</f>
        <v>0</v>
      </c>
      <c r="BB103" s="186">
        <f ca="1">IF(BB$5-$I$5&lt;$A50-1," ",IF(BB$5-$I$5+1&gt;'Primary Inputs'!$C$17,0,(SUM(OFFSET($I$22,0,BB$5-$I$5-$A50+1)))*$C103))</f>
        <v>0</v>
      </c>
      <c r="BC103" s="186">
        <f ca="1">IF(BC$5-$I$5&lt;$A50-1," ",IF(BC$5-$I$5+1&gt;'Primary Inputs'!$C$17,0,(SUM(OFFSET($I$22,0,BC$5-$I$5-$A50+1)))*$C103))</f>
        <v>0</v>
      </c>
      <c r="BD103" s="186">
        <f ca="1">IF(BD$5-$I$5&lt;$A50-1," ",IF(BD$5-$I$5+1&gt;'Primary Inputs'!$C$17,0,(SUM(OFFSET($I$22,0,BD$5-$I$5-$A50+1)))*$C103))</f>
        <v>0</v>
      </c>
      <c r="BE103" s="186">
        <f ca="1">IF(BE$5-$I$5&lt;$A50-1," ",IF(BE$5-$I$5+1&gt;'Primary Inputs'!$C$17,0,(SUM(OFFSET($I$22,0,BE$5-$I$5-$A50+1)))*$C103))</f>
        <v>0</v>
      </c>
      <c r="BF103" s="186">
        <f ca="1">IF(BF$5-$I$5&lt;$A50-1," ",IF(BF$5-$I$5+1&gt;'Primary Inputs'!$C$17,0,(SUM(OFFSET($I$22,0,BF$5-$I$5-$A50+1)))*$C103))</f>
        <v>0</v>
      </c>
    </row>
    <row r="104" spans="2:58">
      <c r="B104" s="134" t="s">
        <v>198</v>
      </c>
      <c r="C104" s="134">
        <f t="shared" ca="1" si="1"/>
        <v>0</v>
      </c>
      <c r="I104" s="186" t="str">
        <f ca="1">IF(I$5-$I$5&lt;$A51-1," ",IF(I$5-$I$5+1&gt;'Primary Inputs'!$C$17,0,(SUM(OFFSET($I$22,0,I$5-$I$5-$A51+1)))*$C104))</f>
        <v xml:space="preserve"> </v>
      </c>
      <c r="J104" s="186" t="str">
        <f ca="1">IF(J$5-$I$5&lt;$A51-1," ",IF(J$5-$I$5+1&gt;'Primary Inputs'!$C$17,0,(SUM(OFFSET($I$22,0,J$5-$I$5-$A51+1)))*$C104))</f>
        <v xml:space="preserve"> </v>
      </c>
      <c r="K104" s="186" t="str">
        <f ca="1">IF(K$5-$I$5&lt;$A51-1," ",IF(K$5-$I$5+1&gt;'Primary Inputs'!$C$17,0,(SUM(OFFSET($I$22,0,K$5-$I$5-$A51+1)))*$C104))</f>
        <v xml:space="preserve"> </v>
      </c>
      <c r="L104" s="186" t="str">
        <f ca="1">IF(L$5-$I$5&lt;$A51-1," ",IF(L$5-$I$5+1&gt;'Primary Inputs'!$C$17,0,(SUM(OFFSET($I$22,0,L$5-$I$5-$A51+1)))*$C104))</f>
        <v xml:space="preserve"> </v>
      </c>
      <c r="M104" s="186" t="str">
        <f ca="1">IF(M$5-$I$5&lt;$A51-1," ",IF(M$5-$I$5+1&gt;'Primary Inputs'!$C$17,0,(SUM(OFFSET($I$22,0,M$5-$I$5-$A51+1)))*$C104))</f>
        <v xml:space="preserve"> </v>
      </c>
      <c r="N104" s="186" t="str">
        <f ca="1">IF(N$5-$I$5&lt;$A51-1," ",IF(N$5-$I$5+1&gt;'Primary Inputs'!$C$17,0,(SUM(OFFSET($I$22,0,N$5-$I$5-$A51+1)))*$C104))</f>
        <v xml:space="preserve"> </v>
      </c>
      <c r="O104" s="186" t="str">
        <f ca="1">IF(O$5-$I$5&lt;$A51-1," ",IF(O$5-$I$5+1&gt;'Primary Inputs'!$C$17,0,(SUM(OFFSET($I$22,0,O$5-$I$5-$A51+1)))*$C104))</f>
        <v xml:space="preserve"> </v>
      </c>
      <c r="P104" s="186" t="str">
        <f ca="1">IF(P$5-$I$5&lt;$A51-1," ",IF(P$5-$I$5+1&gt;'Primary Inputs'!$C$17,0,(SUM(OFFSET($I$22,0,P$5-$I$5-$A51+1)))*$C104))</f>
        <v xml:space="preserve"> </v>
      </c>
      <c r="Q104" s="186" t="str">
        <f ca="1">IF(Q$5-$I$5&lt;$A51-1," ",IF(Q$5-$I$5+1&gt;'Primary Inputs'!$C$17,0,(SUM(OFFSET($I$22,0,Q$5-$I$5-$A51+1)))*$C104))</f>
        <v xml:space="preserve"> </v>
      </c>
      <c r="R104" s="186" t="str">
        <f ca="1">IF(R$5-$I$5&lt;$A51-1," ",IF(R$5-$I$5+1&gt;'Primary Inputs'!$C$17,0,(SUM(OFFSET($I$22,0,R$5-$I$5-$A51+1)))*$C104))</f>
        <v xml:space="preserve"> </v>
      </c>
      <c r="S104" s="186" t="str">
        <f ca="1">IF(S$5-$I$5&lt;$A51-1," ",IF(S$5-$I$5+1&gt;'Primary Inputs'!$C$17,0,(SUM(OFFSET($I$22,0,S$5-$I$5-$A51+1)))*$C104))</f>
        <v xml:space="preserve"> </v>
      </c>
      <c r="T104" s="186" t="str">
        <f ca="1">IF(T$5-$I$5&lt;$A51-1," ",IF(T$5-$I$5+1&gt;'Primary Inputs'!$C$17,0,(SUM(OFFSET($I$22,0,T$5-$I$5-$A51+1)))*$C104))</f>
        <v xml:space="preserve"> </v>
      </c>
      <c r="U104" s="186" t="str">
        <f ca="1">IF(U$5-$I$5&lt;$A51-1," ",IF(U$5-$I$5+1&gt;'Primary Inputs'!$C$17,0,(SUM(OFFSET($I$22,0,U$5-$I$5-$A51+1)))*$C104))</f>
        <v xml:space="preserve"> </v>
      </c>
      <c r="V104" s="186" t="str">
        <f ca="1">IF(V$5-$I$5&lt;$A51-1," ",IF(V$5-$I$5+1&gt;'Primary Inputs'!$C$17,0,(SUM(OFFSET($I$22,0,V$5-$I$5-$A51+1)))*$C104))</f>
        <v xml:space="preserve"> </v>
      </c>
      <c r="W104" s="186" t="str">
        <f ca="1">IF(W$5-$I$5&lt;$A51-1," ",IF(W$5-$I$5+1&gt;'Primary Inputs'!$C$17,0,(SUM(OFFSET($I$22,0,W$5-$I$5-$A51+1)))*$C104))</f>
        <v xml:space="preserve"> </v>
      </c>
      <c r="X104" s="186" t="str">
        <f ca="1">IF(X$5-$I$5&lt;$A51-1," ",IF(X$5-$I$5+1&gt;'Primary Inputs'!$C$17,0,(SUM(OFFSET($I$22,0,X$5-$I$5-$A51+1)))*$C104))</f>
        <v xml:space="preserve"> </v>
      </c>
      <c r="Y104" s="186" t="str">
        <f ca="1">IF(Y$5-$I$5&lt;$A51-1," ",IF(Y$5-$I$5+1&gt;'Primary Inputs'!$C$17,0,(SUM(OFFSET($I$22,0,Y$5-$I$5-$A51+1)))*$C104))</f>
        <v xml:space="preserve"> </v>
      </c>
      <c r="Z104" s="186" t="str">
        <f ca="1">IF(Z$5-$I$5&lt;$A51-1," ",IF(Z$5-$I$5+1&gt;'Primary Inputs'!$C$17,0,(SUM(OFFSET($I$22,0,Z$5-$I$5-$A51+1)))*$C104))</f>
        <v xml:space="preserve"> </v>
      </c>
      <c r="AA104" s="186" t="str">
        <f ca="1">IF(AA$5-$I$5&lt;$A51-1," ",IF(AA$5-$I$5+1&gt;'Primary Inputs'!$C$17,0,(SUM(OFFSET($I$22,0,AA$5-$I$5-$A51+1)))*$C104))</f>
        <v xml:space="preserve"> </v>
      </c>
      <c r="AB104" s="186" t="str">
        <f ca="1">IF(AB$5-$I$5&lt;$A51-1," ",IF(AB$5-$I$5+1&gt;'Primary Inputs'!$C$17,0,(SUM(OFFSET($I$22,0,AB$5-$I$5-$A51+1)))*$C104))</f>
        <v xml:space="preserve"> </v>
      </c>
      <c r="AC104" s="186" t="str">
        <f ca="1">IF(AC$5-$I$5&lt;$A51-1," ",IF(AC$5-$I$5+1&gt;'Primary Inputs'!$C$17,0,(SUM(OFFSET($I$22,0,AC$5-$I$5-$A51+1)))*$C104))</f>
        <v xml:space="preserve"> </v>
      </c>
      <c r="AD104" s="186" t="str">
        <f ca="1">IF(AD$5-$I$5&lt;$A51-1," ",IF(AD$5-$I$5+1&gt;'Primary Inputs'!$C$17,0,(SUM(OFFSET($I$22,0,AD$5-$I$5-$A51+1)))*$C104))</f>
        <v xml:space="preserve"> </v>
      </c>
      <c r="AE104" s="186" t="str">
        <f ca="1">IF(AE$5-$I$5&lt;$A51-1," ",IF(AE$5-$I$5+1&gt;'Primary Inputs'!$C$17,0,(SUM(OFFSET($I$22,0,AE$5-$I$5-$A51+1)))*$C104))</f>
        <v xml:space="preserve"> </v>
      </c>
      <c r="AF104" s="186" t="str">
        <f ca="1">IF(AF$5-$I$5&lt;$A51-1," ",IF(AF$5-$I$5+1&gt;'Primary Inputs'!$C$17,0,(SUM(OFFSET($I$22,0,AF$5-$I$5-$A51+1)))*$C104))</f>
        <v xml:space="preserve"> </v>
      </c>
      <c r="AG104" s="186" t="str">
        <f ca="1">IF(AG$5-$I$5&lt;$A51-1," ",IF(AG$5-$I$5+1&gt;'Primary Inputs'!$C$17,0,(SUM(OFFSET($I$22,0,AG$5-$I$5-$A51+1)))*$C104))</f>
        <v xml:space="preserve"> </v>
      </c>
      <c r="AH104" s="186">
        <f ca="1">IF(AH$5-$I$5&lt;$A51-1," ",IF(AH$5-$I$5+1&gt;'Primary Inputs'!$C$17,0,(SUM(OFFSET($I$22,0,AH$5-$I$5-$A51+1)))*$C104))</f>
        <v>0</v>
      </c>
      <c r="AI104" s="186">
        <f ca="1">IF(AI$5-$I$5&lt;$A51-1," ",IF(AI$5-$I$5+1&gt;'Primary Inputs'!$C$17,0,(SUM(OFFSET($I$22,0,AI$5-$I$5-$A51+1)))*$C104))</f>
        <v>0</v>
      </c>
      <c r="AJ104" s="186">
        <f ca="1">IF(AJ$5-$I$5&lt;$A51-1," ",IF(AJ$5-$I$5+1&gt;'Primary Inputs'!$C$17,0,(SUM(OFFSET($I$22,0,AJ$5-$I$5-$A51+1)))*$C104))</f>
        <v>0</v>
      </c>
      <c r="AK104" s="186">
        <f ca="1">IF(AK$5-$I$5&lt;$A51-1," ",IF(AK$5-$I$5+1&gt;'Primary Inputs'!$C$17,0,(SUM(OFFSET($I$22,0,AK$5-$I$5-$A51+1)))*$C104))</f>
        <v>0</v>
      </c>
      <c r="AL104" s="186">
        <f ca="1">IF(AL$5-$I$5&lt;$A51-1," ",IF(AL$5-$I$5+1&gt;'Primary Inputs'!$C$17,0,(SUM(OFFSET($I$22,0,AL$5-$I$5-$A51+1)))*$C104))</f>
        <v>0</v>
      </c>
      <c r="AM104" s="186">
        <f ca="1">IF(AM$5-$I$5&lt;$A51-1," ",IF(AM$5-$I$5+1&gt;'Primary Inputs'!$C$17,0,(SUM(OFFSET($I$22,0,AM$5-$I$5-$A51+1)))*$C104))</f>
        <v>0</v>
      </c>
      <c r="AN104" s="186">
        <f ca="1">IF(AN$5-$I$5&lt;$A51-1," ",IF(AN$5-$I$5+1&gt;'Primary Inputs'!$C$17,0,(SUM(OFFSET($I$22,0,AN$5-$I$5-$A51+1)))*$C104))</f>
        <v>0</v>
      </c>
      <c r="AO104" s="186">
        <f ca="1">IF(AO$5-$I$5&lt;$A51-1," ",IF(AO$5-$I$5+1&gt;'Primary Inputs'!$C$17,0,(SUM(OFFSET($I$22,0,AO$5-$I$5-$A51+1)))*$C104))</f>
        <v>0</v>
      </c>
      <c r="AP104" s="186">
        <f ca="1">IF(AP$5-$I$5&lt;$A51-1," ",IF(AP$5-$I$5+1&gt;'Primary Inputs'!$C$17,0,(SUM(OFFSET($I$22,0,AP$5-$I$5-$A51+1)))*$C104))</f>
        <v>0</v>
      </c>
      <c r="AQ104" s="186">
        <f ca="1">IF(AQ$5-$I$5&lt;$A51-1," ",IF(AQ$5-$I$5+1&gt;'Primary Inputs'!$C$17,0,(SUM(OFFSET($I$22,0,AQ$5-$I$5-$A51+1)))*$C104))</f>
        <v>0</v>
      </c>
      <c r="AR104" s="186">
        <f ca="1">IF(AR$5-$I$5&lt;$A51-1," ",IF(AR$5-$I$5+1&gt;'Primary Inputs'!$C$17,0,(SUM(OFFSET($I$22,0,AR$5-$I$5-$A51+1)))*$C104))</f>
        <v>0</v>
      </c>
      <c r="AS104" s="186">
        <f ca="1">IF(AS$5-$I$5&lt;$A51-1," ",IF(AS$5-$I$5+1&gt;'Primary Inputs'!$C$17,0,(SUM(OFFSET($I$22,0,AS$5-$I$5-$A51+1)))*$C104))</f>
        <v>0</v>
      </c>
      <c r="AT104" s="186">
        <f ca="1">IF(AT$5-$I$5&lt;$A51-1," ",IF(AT$5-$I$5+1&gt;'Primary Inputs'!$C$17,0,(SUM(OFFSET($I$22,0,AT$5-$I$5-$A51+1)))*$C104))</f>
        <v>0</v>
      </c>
      <c r="AU104" s="186">
        <f ca="1">IF(AU$5-$I$5&lt;$A51-1," ",IF(AU$5-$I$5+1&gt;'Primary Inputs'!$C$17,0,(SUM(OFFSET($I$22,0,AU$5-$I$5-$A51+1)))*$C104))</f>
        <v>0</v>
      </c>
      <c r="AV104" s="186">
        <f ca="1">IF(AV$5-$I$5&lt;$A51-1," ",IF(AV$5-$I$5+1&gt;'Primary Inputs'!$C$17,0,(SUM(OFFSET($I$22,0,AV$5-$I$5-$A51+1)))*$C104))</f>
        <v>0</v>
      </c>
      <c r="AW104" s="186">
        <f ca="1">IF(AW$5-$I$5&lt;$A51-1," ",IF(AW$5-$I$5+1&gt;'Primary Inputs'!$C$17,0,(SUM(OFFSET($I$22,0,AW$5-$I$5-$A51+1)))*$C104))</f>
        <v>0</v>
      </c>
      <c r="AX104" s="186">
        <f ca="1">IF(AX$5-$I$5&lt;$A51-1," ",IF(AX$5-$I$5+1&gt;'Primary Inputs'!$C$17,0,(SUM(OFFSET($I$22,0,AX$5-$I$5-$A51+1)))*$C104))</f>
        <v>0</v>
      </c>
      <c r="AY104" s="186">
        <f ca="1">IF(AY$5-$I$5&lt;$A51-1," ",IF(AY$5-$I$5+1&gt;'Primary Inputs'!$C$17,0,(SUM(OFFSET($I$22,0,AY$5-$I$5-$A51+1)))*$C104))</f>
        <v>0</v>
      </c>
      <c r="AZ104" s="186">
        <f ca="1">IF(AZ$5-$I$5&lt;$A51-1," ",IF(AZ$5-$I$5+1&gt;'Primary Inputs'!$C$17,0,(SUM(OFFSET($I$22,0,AZ$5-$I$5-$A51+1)))*$C104))</f>
        <v>0</v>
      </c>
      <c r="BA104" s="186">
        <f ca="1">IF(BA$5-$I$5&lt;$A51-1," ",IF(BA$5-$I$5+1&gt;'Primary Inputs'!$C$17,0,(SUM(OFFSET($I$22,0,BA$5-$I$5-$A51+1)))*$C104))</f>
        <v>0</v>
      </c>
      <c r="BB104" s="186">
        <f ca="1">IF(BB$5-$I$5&lt;$A51-1," ",IF(BB$5-$I$5+1&gt;'Primary Inputs'!$C$17,0,(SUM(OFFSET($I$22,0,BB$5-$I$5-$A51+1)))*$C104))</f>
        <v>0</v>
      </c>
      <c r="BC104" s="186">
        <f ca="1">IF(BC$5-$I$5&lt;$A51-1," ",IF(BC$5-$I$5+1&gt;'Primary Inputs'!$C$17,0,(SUM(OFFSET($I$22,0,BC$5-$I$5-$A51+1)))*$C104))</f>
        <v>0</v>
      </c>
      <c r="BD104" s="186">
        <f ca="1">IF(BD$5-$I$5&lt;$A51-1," ",IF(BD$5-$I$5+1&gt;'Primary Inputs'!$C$17,0,(SUM(OFFSET($I$22,0,BD$5-$I$5-$A51+1)))*$C104))</f>
        <v>0</v>
      </c>
      <c r="BE104" s="186">
        <f ca="1">IF(BE$5-$I$5&lt;$A51-1," ",IF(BE$5-$I$5+1&gt;'Primary Inputs'!$C$17,0,(SUM(OFFSET($I$22,0,BE$5-$I$5-$A51+1)))*$C104))</f>
        <v>0</v>
      </c>
      <c r="BF104" s="186">
        <f ca="1">IF(BF$5-$I$5&lt;$A51-1," ",IF(BF$5-$I$5+1&gt;'Primary Inputs'!$C$17,0,(SUM(OFFSET($I$22,0,BF$5-$I$5-$A51+1)))*$C104))</f>
        <v>0</v>
      </c>
    </row>
    <row r="105" spans="2:58">
      <c r="B105" s="134" t="s">
        <v>199</v>
      </c>
      <c r="C105" s="134">
        <f t="shared" ca="1" si="1"/>
        <v>0</v>
      </c>
      <c r="I105" s="186" t="str">
        <f ca="1">IF(I$5-$I$5&lt;$A52-1," ",IF(I$5-$I$5+1&gt;'Primary Inputs'!$C$17,0,(SUM(OFFSET($I$22,0,I$5-$I$5-$A52+1)))*$C105))</f>
        <v xml:space="preserve"> </v>
      </c>
      <c r="J105" s="186" t="str">
        <f ca="1">IF(J$5-$I$5&lt;$A52-1," ",IF(J$5-$I$5+1&gt;'Primary Inputs'!$C$17,0,(SUM(OFFSET($I$22,0,J$5-$I$5-$A52+1)))*$C105))</f>
        <v xml:space="preserve"> </v>
      </c>
      <c r="K105" s="186" t="str">
        <f ca="1">IF(K$5-$I$5&lt;$A52-1," ",IF(K$5-$I$5+1&gt;'Primary Inputs'!$C$17,0,(SUM(OFFSET($I$22,0,K$5-$I$5-$A52+1)))*$C105))</f>
        <v xml:space="preserve"> </v>
      </c>
      <c r="L105" s="186" t="str">
        <f ca="1">IF(L$5-$I$5&lt;$A52-1," ",IF(L$5-$I$5+1&gt;'Primary Inputs'!$C$17,0,(SUM(OFFSET($I$22,0,L$5-$I$5-$A52+1)))*$C105))</f>
        <v xml:space="preserve"> </v>
      </c>
      <c r="M105" s="186" t="str">
        <f ca="1">IF(M$5-$I$5&lt;$A52-1," ",IF(M$5-$I$5+1&gt;'Primary Inputs'!$C$17,0,(SUM(OFFSET($I$22,0,M$5-$I$5-$A52+1)))*$C105))</f>
        <v xml:space="preserve"> </v>
      </c>
      <c r="N105" s="186" t="str">
        <f ca="1">IF(N$5-$I$5&lt;$A52-1," ",IF(N$5-$I$5+1&gt;'Primary Inputs'!$C$17,0,(SUM(OFFSET($I$22,0,N$5-$I$5-$A52+1)))*$C105))</f>
        <v xml:space="preserve"> </v>
      </c>
      <c r="O105" s="186" t="str">
        <f ca="1">IF(O$5-$I$5&lt;$A52-1," ",IF(O$5-$I$5+1&gt;'Primary Inputs'!$C$17,0,(SUM(OFFSET($I$22,0,O$5-$I$5-$A52+1)))*$C105))</f>
        <v xml:space="preserve"> </v>
      </c>
      <c r="P105" s="186" t="str">
        <f ca="1">IF(P$5-$I$5&lt;$A52-1," ",IF(P$5-$I$5+1&gt;'Primary Inputs'!$C$17,0,(SUM(OFFSET($I$22,0,P$5-$I$5-$A52+1)))*$C105))</f>
        <v xml:space="preserve"> </v>
      </c>
      <c r="Q105" s="186" t="str">
        <f ca="1">IF(Q$5-$I$5&lt;$A52-1," ",IF(Q$5-$I$5+1&gt;'Primary Inputs'!$C$17,0,(SUM(OFFSET($I$22,0,Q$5-$I$5-$A52+1)))*$C105))</f>
        <v xml:space="preserve"> </v>
      </c>
      <c r="R105" s="186" t="str">
        <f ca="1">IF(R$5-$I$5&lt;$A52-1," ",IF(R$5-$I$5+1&gt;'Primary Inputs'!$C$17,0,(SUM(OFFSET($I$22,0,R$5-$I$5-$A52+1)))*$C105))</f>
        <v xml:space="preserve"> </v>
      </c>
      <c r="S105" s="186" t="str">
        <f ca="1">IF(S$5-$I$5&lt;$A52-1," ",IF(S$5-$I$5+1&gt;'Primary Inputs'!$C$17,0,(SUM(OFFSET($I$22,0,S$5-$I$5-$A52+1)))*$C105))</f>
        <v xml:space="preserve"> </v>
      </c>
      <c r="T105" s="186" t="str">
        <f ca="1">IF(T$5-$I$5&lt;$A52-1," ",IF(T$5-$I$5+1&gt;'Primary Inputs'!$C$17,0,(SUM(OFFSET($I$22,0,T$5-$I$5-$A52+1)))*$C105))</f>
        <v xml:space="preserve"> </v>
      </c>
      <c r="U105" s="186" t="str">
        <f ca="1">IF(U$5-$I$5&lt;$A52-1," ",IF(U$5-$I$5+1&gt;'Primary Inputs'!$C$17,0,(SUM(OFFSET($I$22,0,U$5-$I$5-$A52+1)))*$C105))</f>
        <v xml:space="preserve"> </v>
      </c>
      <c r="V105" s="186" t="str">
        <f ca="1">IF(V$5-$I$5&lt;$A52-1," ",IF(V$5-$I$5+1&gt;'Primary Inputs'!$C$17,0,(SUM(OFFSET($I$22,0,V$5-$I$5-$A52+1)))*$C105))</f>
        <v xml:space="preserve"> </v>
      </c>
      <c r="W105" s="186" t="str">
        <f ca="1">IF(W$5-$I$5&lt;$A52-1," ",IF(W$5-$I$5+1&gt;'Primary Inputs'!$C$17,0,(SUM(OFFSET($I$22,0,W$5-$I$5-$A52+1)))*$C105))</f>
        <v xml:space="preserve"> </v>
      </c>
      <c r="X105" s="186" t="str">
        <f ca="1">IF(X$5-$I$5&lt;$A52-1," ",IF(X$5-$I$5+1&gt;'Primary Inputs'!$C$17,0,(SUM(OFFSET($I$22,0,X$5-$I$5-$A52+1)))*$C105))</f>
        <v xml:space="preserve"> </v>
      </c>
      <c r="Y105" s="186" t="str">
        <f ca="1">IF(Y$5-$I$5&lt;$A52-1," ",IF(Y$5-$I$5+1&gt;'Primary Inputs'!$C$17,0,(SUM(OFFSET($I$22,0,Y$5-$I$5-$A52+1)))*$C105))</f>
        <v xml:space="preserve"> </v>
      </c>
      <c r="Z105" s="186" t="str">
        <f ca="1">IF(Z$5-$I$5&lt;$A52-1," ",IF(Z$5-$I$5+1&gt;'Primary Inputs'!$C$17,0,(SUM(OFFSET($I$22,0,Z$5-$I$5-$A52+1)))*$C105))</f>
        <v xml:space="preserve"> </v>
      </c>
      <c r="AA105" s="186" t="str">
        <f ca="1">IF(AA$5-$I$5&lt;$A52-1," ",IF(AA$5-$I$5+1&gt;'Primary Inputs'!$C$17,0,(SUM(OFFSET($I$22,0,AA$5-$I$5-$A52+1)))*$C105))</f>
        <v xml:space="preserve"> </v>
      </c>
      <c r="AB105" s="186" t="str">
        <f ca="1">IF(AB$5-$I$5&lt;$A52-1," ",IF(AB$5-$I$5+1&gt;'Primary Inputs'!$C$17,0,(SUM(OFFSET($I$22,0,AB$5-$I$5-$A52+1)))*$C105))</f>
        <v xml:space="preserve"> </v>
      </c>
      <c r="AC105" s="186" t="str">
        <f ca="1">IF(AC$5-$I$5&lt;$A52-1," ",IF(AC$5-$I$5+1&gt;'Primary Inputs'!$C$17,0,(SUM(OFFSET($I$22,0,AC$5-$I$5-$A52+1)))*$C105))</f>
        <v xml:space="preserve"> </v>
      </c>
      <c r="AD105" s="186" t="str">
        <f ca="1">IF(AD$5-$I$5&lt;$A52-1," ",IF(AD$5-$I$5+1&gt;'Primary Inputs'!$C$17,0,(SUM(OFFSET($I$22,0,AD$5-$I$5-$A52+1)))*$C105))</f>
        <v xml:space="preserve"> </v>
      </c>
      <c r="AE105" s="186" t="str">
        <f ca="1">IF(AE$5-$I$5&lt;$A52-1," ",IF(AE$5-$I$5+1&gt;'Primary Inputs'!$C$17,0,(SUM(OFFSET($I$22,0,AE$5-$I$5-$A52+1)))*$C105))</f>
        <v xml:space="preserve"> </v>
      </c>
      <c r="AF105" s="186" t="str">
        <f ca="1">IF(AF$5-$I$5&lt;$A52-1," ",IF(AF$5-$I$5+1&gt;'Primary Inputs'!$C$17,0,(SUM(OFFSET($I$22,0,AF$5-$I$5-$A52+1)))*$C105))</f>
        <v xml:space="preserve"> </v>
      </c>
      <c r="AG105" s="186" t="str">
        <f ca="1">IF(AG$5-$I$5&lt;$A52-1," ",IF(AG$5-$I$5+1&gt;'Primary Inputs'!$C$17,0,(SUM(OFFSET($I$22,0,AG$5-$I$5-$A52+1)))*$C105))</f>
        <v xml:space="preserve"> </v>
      </c>
      <c r="AH105" s="186" t="str">
        <f ca="1">IF(AH$5-$I$5&lt;$A52-1," ",IF(AH$5-$I$5+1&gt;'Primary Inputs'!$C$17,0,(SUM(OFFSET($I$22,0,AH$5-$I$5-$A52+1)))*$C105))</f>
        <v xml:space="preserve"> </v>
      </c>
      <c r="AI105" s="186">
        <f ca="1">IF(AI$5-$I$5&lt;$A52-1," ",IF(AI$5-$I$5+1&gt;'Primary Inputs'!$C$17,0,(SUM(OFFSET($I$22,0,AI$5-$I$5-$A52+1)))*$C105))</f>
        <v>0</v>
      </c>
      <c r="AJ105" s="186">
        <f ca="1">IF(AJ$5-$I$5&lt;$A52-1," ",IF(AJ$5-$I$5+1&gt;'Primary Inputs'!$C$17,0,(SUM(OFFSET($I$22,0,AJ$5-$I$5-$A52+1)))*$C105))</f>
        <v>0</v>
      </c>
      <c r="AK105" s="186">
        <f ca="1">IF(AK$5-$I$5&lt;$A52-1," ",IF(AK$5-$I$5+1&gt;'Primary Inputs'!$C$17,0,(SUM(OFFSET($I$22,0,AK$5-$I$5-$A52+1)))*$C105))</f>
        <v>0</v>
      </c>
      <c r="AL105" s="186">
        <f ca="1">IF(AL$5-$I$5&lt;$A52-1," ",IF(AL$5-$I$5+1&gt;'Primary Inputs'!$C$17,0,(SUM(OFFSET($I$22,0,AL$5-$I$5-$A52+1)))*$C105))</f>
        <v>0</v>
      </c>
      <c r="AM105" s="186">
        <f ca="1">IF(AM$5-$I$5&lt;$A52-1," ",IF(AM$5-$I$5+1&gt;'Primary Inputs'!$C$17,0,(SUM(OFFSET($I$22,0,AM$5-$I$5-$A52+1)))*$C105))</f>
        <v>0</v>
      </c>
      <c r="AN105" s="186">
        <f ca="1">IF(AN$5-$I$5&lt;$A52-1," ",IF(AN$5-$I$5+1&gt;'Primary Inputs'!$C$17,0,(SUM(OFFSET($I$22,0,AN$5-$I$5-$A52+1)))*$C105))</f>
        <v>0</v>
      </c>
      <c r="AO105" s="186">
        <f ca="1">IF(AO$5-$I$5&lt;$A52-1," ",IF(AO$5-$I$5+1&gt;'Primary Inputs'!$C$17,0,(SUM(OFFSET($I$22,0,AO$5-$I$5-$A52+1)))*$C105))</f>
        <v>0</v>
      </c>
      <c r="AP105" s="186">
        <f ca="1">IF(AP$5-$I$5&lt;$A52-1," ",IF(AP$5-$I$5+1&gt;'Primary Inputs'!$C$17,0,(SUM(OFFSET($I$22,0,AP$5-$I$5-$A52+1)))*$C105))</f>
        <v>0</v>
      </c>
      <c r="AQ105" s="186">
        <f ca="1">IF(AQ$5-$I$5&lt;$A52-1," ",IF(AQ$5-$I$5+1&gt;'Primary Inputs'!$C$17,0,(SUM(OFFSET($I$22,0,AQ$5-$I$5-$A52+1)))*$C105))</f>
        <v>0</v>
      </c>
      <c r="AR105" s="186">
        <f ca="1">IF(AR$5-$I$5&lt;$A52-1," ",IF(AR$5-$I$5+1&gt;'Primary Inputs'!$C$17,0,(SUM(OFFSET($I$22,0,AR$5-$I$5-$A52+1)))*$C105))</f>
        <v>0</v>
      </c>
      <c r="AS105" s="186">
        <f ca="1">IF(AS$5-$I$5&lt;$A52-1," ",IF(AS$5-$I$5+1&gt;'Primary Inputs'!$C$17,0,(SUM(OFFSET($I$22,0,AS$5-$I$5-$A52+1)))*$C105))</f>
        <v>0</v>
      </c>
      <c r="AT105" s="186">
        <f ca="1">IF(AT$5-$I$5&lt;$A52-1," ",IF(AT$5-$I$5+1&gt;'Primary Inputs'!$C$17,0,(SUM(OFFSET($I$22,0,AT$5-$I$5-$A52+1)))*$C105))</f>
        <v>0</v>
      </c>
      <c r="AU105" s="186">
        <f ca="1">IF(AU$5-$I$5&lt;$A52-1," ",IF(AU$5-$I$5+1&gt;'Primary Inputs'!$C$17,0,(SUM(OFFSET($I$22,0,AU$5-$I$5-$A52+1)))*$C105))</f>
        <v>0</v>
      </c>
      <c r="AV105" s="186">
        <f ca="1">IF(AV$5-$I$5&lt;$A52-1," ",IF(AV$5-$I$5+1&gt;'Primary Inputs'!$C$17,0,(SUM(OFFSET($I$22,0,AV$5-$I$5-$A52+1)))*$C105))</f>
        <v>0</v>
      </c>
      <c r="AW105" s="186">
        <f ca="1">IF(AW$5-$I$5&lt;$A52-1," ",IF(AW$5-$I$5+1&gt;'Primary Inputs'!$C$17,0,(SUM(OFFSET($I$22,0,AW$5-$I$5-$A52+1)))*$C105))</f>
        <v>0</v>
      </c>
      <c r="AX105" s="186">
        <f ca="1">IF(AX$5-$I$5&lt;$A52-1," ",IF(AX$5-$I$5+1&gt;'Primary Inputs'!$C$17,0,(SUM(OFFSET($I$22,0,AX$5-$I$5-$A52+1)))*$C105))</f>
        <v>0</v>
      </c>
      <c r="AY105" s="186">
        <f ca="1">IF(AY$5-$I$5&lt;$A52-1," ",IF(AY$5-$I$5+1&gt;'Primary Inputs'!$C$17,0,(SUM(OFFSET($I$22,0,AY$5-$I$5-$A52+1)))*$C105))</f>
        <v>0</v>
      </c>
      <c r="AZ105" s="186">
        <f ca="1">IF(AZ$5-$I$5&lt;$A52-1," ",IF(AZ$5-$I$5+1&gt;'Primary Inputs'!$C$17,0,(SUM(OFFSET($I$22,0,AZ$5-$I$5-$A52+1)))*$C105))</f>
        <v>0</v>
      </c>
      <c r="BA105" s="186">
        <f ca="1">IF(BA$5-$I$5&lt;$A52-1," ",IF(BA$5-$I$5+1&gt;'Primary Inputs'!$C$17,0,(SUM(OFFSET($I$22,0,BA$5-$I$5-$A52+1)))*$C105))</f>
        <v>0</v>
      </c>
      <c r="BB105" s="186">
        <f ca="1">IF(BB$5-$I$5&lt;$A52-1," ",IF(BB$5-$I$5+1&gt;'Primary Inputs'!$C$17,0,(SUM(OFFSET($I$22,0,BB$5-$I$5-$A52+1)))*$C105))</f>
        <v>0</v>
      </c>
      <c r="BC105" s="186">
        <f ca="1">IF(BC$5-$I$5&lt;$A52-1," ",IF(BC$5-$I$5+1&gt;'Primary Inputs'!$C$17,0,(SUM(OFFSET($I$22,0,BC$5-$I$5-$A52+1)))*$C105))</f>
        <v>0</v>
      </c>
      <c r="BD105" s="186">
        <f ca="1">IF(BD$5-$I$5&lt;$A52-1," ",IF(BD$5-$I$5+1&gt;'Primary Inputs'!$C$17,0,(SUM(OFFSET($I$22,0,BD$5-$I$5-$A52+1)))*$C105))</f>
        <v>0</v>
      </c>
      <c r="BE105" s="186">
        <f ca="1">IF(BE$5-$I$5&lt;$A52-1," ",IF(BE$5-$I$5+1&gt;'Primary Inputs'!$C$17,0,(SUM(OFFSET($I$22,0,BE$5-$I$5-$A52+1)))*$C105))</f>
        <v>0</v>
      </c>
      <c r="BF105" s="186">
        <f ca="1">IF(BF$5-$I$5&lt;$A52-1," ",IF(BF$5-$I$5+1&gt;'Primary Inputs'!$C$17,0,(SUM(OFFSET($I$22,0,BF$5-$I$5-$A52+1)))*$C105))</f>
        <v>0</v>
      </c>
    </row>
    <row r="106" spans="2:58">
      <c r="B106" s="134" t="s">
        <v>200</v>
      </c>
      <c r="C106" s="134">
        <f t="shared" ca="1" si="1"/>
        <v>0</v>
      </c>
      <c r="I106" s="186" t="str">
        <f ca="1">IF(I$5-$I$5&lt;$A53-1," ",IF(I$5-$I$5+1&gt;'Primary Inputs'!$C$17,0,(SUM(OFFSET($I$22,0,I$5-$I$5-$A53+1)))*$C106))</f>
        <v xml:space="preserve"> </v>
      </c>
      <c r="J106" s="186" t="str">
        <f ca="1">IF(J$5-$I$5&lt;$A53-1," ",IF(J$5-$I$5+1&gt;'Primary Inputs'!$C$17,0,(SUM(OFFSET($I$22,0,J$5-$I$5-$A53+1)))*$C106))</f>
        <v xml:space="preserve"> </v>
      </c>
      <c r="K106" s="186" t="str">
        <f ca="1">IF(K$5-$I$5&lt;$A53-1," ",IF(K$5-$I$5+1&gt;'Primary Inputs'!$C$17,0,(SUM(OFFSET($I$22,0,K$5-$I$5-$A53+1)))*$C106))</f>
        <v xml:space="preserve"> </v>
      </c>
      <c r="L106" s="186" t="str">
        <f ca="1">IF(L$5-$I$5&lt;$A53-1," ",IF(L$5-$I$5+1&gt;'Primary Inputs'!$C$17,0,(SUM(OFFSET($I$22,0,L$5-$I$5-$A53+1)))*$C106))</f>
        <v xml:space="preserve"> </v>
      </c>
      <c r="M106" s="186" t="str">
        <f ca="1">IF(M$5-$I$5&lt;$A53-1," ",IF(M$5-$I$5+1&gt;'Primary Inputs'!$C$17,0,(SUM(OFFSET($I$22,0,M$5-$I$5-$A53+1)))*$C106))</f>
        <v xml:space="preserve"> </v>
      </c>
      <c r="N106" s="186" t="str">
        <f ca="1">IF(N$5-$I$5&lt;$A53-1," ",IF(N$5-$I$5+1&gt;'Primary Inputs'!$C$17,0,(SUM(OFFSET($I$22,0,N$5-$I$5-$A53+1)))*$C106))</f>
        <v xml:space="preserve"> </v>
      </c>
      <c r="O106" s="186" t="str">
        <f ca="1">IF(O$5-$I$5&lt;$A53-1," ",IF(O$5-$I$5+1&gt;'Primary Inputs'!$C$17,0,(SUM(OFFSET($I$22,0,O$5-$I$5-$A53+1)))*$C106))</f>
        <v xml:space="preserve"> </v>
      </c>
      <c r="P106" s="186" t="str">
        <f ca="1">IF(P$5-$I$5&lt;$A53-1," ",IF(P$5-$I$5+1&gt;'Primary Inputs'!$C$17,0,(SUM(OFFSET($I$22,0,P$5-$I$5-$A53+1)))*$C106))</f>
        <v xml:space="preserve"> </v>
      </c>
      <c r="Q106" s="186" t="str">
        <f ca="1">IF(Q$5-$I$5&lt;$A53-1," ",IF(Q$5-$I$5+1&gt;'Primary Inputs'!$C$17,0,(SUM(OFFSET($I$22,0,Q$5-$I$5-$A53+1)))*$C106))</f>
        <v xml:space="preserve"> </v>
      </c>
      <c r="R106" s="186" t="str">
        <f ca="1">IF(R$5-$I$5&lt;$A53-1," ",IF(R$5-$I$5+1&gt;'Primary Inputs'!$C$17,0,(SUM(OFFSET($I$22,0,R$5-$I$5-$A53+1)))*$C106))</f>
        <v xml:space="preserve"> </v>
      </c>
      <c r="S106" s="186" t="str">
        <f ca="1">IF(S$5-$I$5&lt;$A53-1," ",IF(S$5-$I$5+1&gt;'Primary Inputs'!$C$17,0,(SUM(OFFSET($I$22,0,S$5-$I$5-$A53+1)))*$C106))</f>
        <v xml:space="preserve"> </v>
      </c>
      <c r="T106" s="186" t="str">
        <f ca="1">IF(T$5-$I$5&lt;$A53-1," ",IF(T$5-$I$5+1&gt;'Primary Inputs'!$C$17,0,(SUM(OFFSET($I$22,0,T$5-$I$5-$A53+1)))*$C106))</f>
        <v xml:space="preserve"> </v>
      </c>
      <c r="U106" s="186" t="str">
        <f ca="1">IF(U$5-$I$5&lt;$A53-1," ",IF(U$5-$I$5+1&gt;'Primary Inputs'!$C$17,0,(SUM(OFFSET($I$22,0,U$5-$I$5-$A53+1)))*$C106))</f>
        <v xml:space="preserve"> </v>
      </c>
      <c r="V106" s="186" t="str">
        <f ca="1">IF(V$5-$I$5&lt;$A53-1," ",IF(V$5-$I$5+1&gt;'Primary Inputs'!$C$17,0,(SUM(OFFSET($I$22,0,V$5-$I$5-$A53+1)))*$C106))</f>
        <v xml:space="preserve"> </v>
      </c>
      <c r="W106" s="186" t="str">
        <f ca="1">IF(W$5-$I$5&lt;$A53-1," ",IF(W$5-$I$5+1&gt;'Primary Inputs'!$C$17,0,(SUM(OFFSET($I$22,0,W$5-$I$5-$A53+1)))*$C106))</f>
        <v xml:space="preserve"> </v>
      </c>
      <c r="X106" s="186" t="str">
        <f ca="1">IF(X$5-$I$5&lt;$A53-1," ",IF(X$5-$I$5+1&gt;'Primary Inputs'!$C$17,0,(SUM(OFFSET($I$22,0,X$5-$I$5-$A53+1)))*$C106))</f>
        <v xml:space="preserve"> </v>
      </c>
      <c r="Y106" s="186" t="str">
        <f ca="1">IF(Y$5-$I$5&lt;$A53-1," ",IF(Y$5-$I$5+1&gt;'Primary Inputs'!$C$17,0,(SUM(OFFSET($I$22,0,Y$5-$I$5-$A53+1)))*$C106))</f>
        <v xml:space="preserve"> </v>
      </c>
      <c r="Z106" s="186" t="str">
        <f ca="1">IF(Z$5-$I$5&lt;$A53-1," ",IF(Z$5-$I$5+1&gt;'Primary Inputs'!$C$17,0,(SUM(OFFSET($I$22,0,Z$5-$I$5-$A53+1)))*$C106))</f>
        <v xml:space="preserve"> </v>
      </c>
      <c r="AA106" s="186" t="str">
        <f ca="1">IF(AA$5-$I$5&lt;$A53-1," ",IF(AA$5-$I$5+1&gt;'Primary Inputs'!$C$17,0,(SUM(OFFSET($I$22,0,AA$5-$I$5-$A53+1)))*$C106))</f>
        <v xml:space="preserve"> </v>
      </c>
      <c r="AB106" s="186" t="str">
        <f ca="1">IF(AB$5-$I$5&lt;$A53-1," ",IF(AB$5-$I$5+1&gt;'Primary Inputs'!$C$17,0,(SUM(OFFSET($I$22,0,AB$5-$I$5-$A53+1)))*$C106))</f>
        <v xml:space="preserve"> </v>
      </c>
      <c r="AC106" s="186" t="str">
        <f ca="1">IF(AC$5-$I$5&lt;$A53-1," ",IF(AC$5-$I$5+1&gt;'Primary Inputs'!$C$17,0,(SUM(OFFSET($I$22,0,AC$5-$I$5-$A53+1)))*$C106))</f>
        <v xml:space="preserve"> </v>
      </c>
      <c r="AD106" s="186" t="str">
        <f ca="1">IF(AD$5-$I$5&lt;$A53-1," ",IF(AD$5-$I$5+1&gt;'Primary Inputs'!$C$17,0,(SUM(OFFSET($I$22,0,AD$5-$I$5-$A53+1)))*$C106))</f>
        <v xml:space="preserve"> </v>
      </c>
      <c r="AE106" s="186" t="str">
        <f ca="1">IF(AE$5-$I$5&lt;$A53-1," ",IF(AE$5-$I$5+1&gt;'Primary Inputs'!$C$17,0,(SUM(OFFSET($I$22,0,AE$5-$I$5-$A53+1)))*$C106))</f>
        <v xml:space="preserve"> </v>
      </c>
      <c r="AF106" s="186" t="str">
        <f ca="1">IF(AF$5-$I$5&lt;$A53-1," ",IF(AF$5-$I$5+1&gt;'Primary Inputs'!$C$17,0,(SUM(OFFSET($I$22,0,AF$5-$I$5-$A53+1)))*$C106))</f>
        <v xml:space="preserve"> </v>
      </c>
      <c r="AG106" s="186" t="str">
        <f ca="1">IF(AG$5-$I$5&lt;$A53-1," ",IF(AG$5-$I$5+1&gt;'Primary Inputs'!$C$17,0,(SUM(OFFSET($I$22,0,AG$5-$I$5-$A53+1)))*$C106))</f>
        <v xml:space="preserve"> </v>
      </c>
      <c r="AH106" s="186" t="str">
        <f ca="1">IF(AH$5-$I$5&lt;$A53-1," ",IF(AH$5-$I$5+1&gt;'Primary Inputs'!$C$17,0,(SUM(OFFSET($I$22,0,AH$5-$I$5-$A53+1)))*$C106))</f>
        <v xml:space="preserve"> </v>
      </c>
      <c r="AI106" s="186" t="str">
        <f ca="1">IF(AI$5-$I$5&lt;$A53-1," ",IF(AI$5-$I$5+1&gt;'Primary Inputs'!$C$17,0,(SUM(OFFSET($I$22,0,AI$5-$I$5-$A53+1)))*$C106))</f>
        <v xml:space="preserve"> </v>
      </c>
      <c r="AJ106" s="186">
        <f ca="1">IF(AJ$5-$I$5&lt;$A53-1," ",IF(AJ$5-$I$5+1&gt;'Primary Inputs'!$C$17,0,(SUM(OFFSET($I$22,0,AJ$5-$I$5-$A53+1)))*$C106))</f>
        <v>0</v>
      </c>
      <c r="AK106" s="186">
        <f ca="1">IF(AK$5-$I$5&lt;$A53-1," ",IF(AK$5-$I$5+1&gt;'Primary Inputs'!$C$17,0,(SUM(OFFSET($I$22,0,AK$5-$I$5-$A53+1)))*$C106))</f>
        <v>0</v>
      </c>
      <c r="AL106" s="186">
        <f ca="1">IF(AL$5-$I$5&lt;$A53-1," ",IF(AL$5-$I$5+1&gt;'Primary Inputs'!$C$17,0,(SUM(OFFSET($I$22,0,AL$5-$I$5-$A53+1)))*$C106))</f>
        <v>0</v>
      </c>
      <c r="AM106" s="186">
        <f ca="1">IF(AM$5-$I$5&lt;$A53-1," ",IF(AM$5-$I$5+1&gt;'Primary Inputs'!$C$17,0,(SUM(OFFSET($I$22,0,AM$5-$I$5-$A53+1)))*$C106))</f>
        <v>0</v>
      </c>
      <c r="AN106" s="186">
        <f ca="1">IF(AN$5-$I$5&lt;$A53-1," ",IF(AN$5-$I$5+1&gt;'Primary Inputs'!$C$17,0,(SUM(OFFSET($I$22,0,AN$5-$I$5-$A53+1)))*$C106))</f>
        <v>0</v>
      </c>
      <c r="AO106" s="186">
        <f ca="1">IF(AO$5-$I$5&lt;$A53-1," ",IF(AO$5-$I$5+1&gt;'Primary Inputs'!$C$17,0,(SUM(OFFSET($I$22,0,AO$5-$I$5-$A53+1)))*$C106))</f>
        <v>0</v>
      </c>
      <c r="AP106" s="186">
        <f ca="1">IF(AP$5-$I$5&lt;$A53-1," ",IF(AP$5-$I$5+1&gt;'Primary Inputs'!$C$17,0,(SUM(OFFSET($I$22,0,AP$5-$I$5-$A53+1)))*$C106))</f>
        <v>0</v>
      </c>
      <c r="AQ106" s="186">
        <f ca="1">IF(AQ$5-$I$5&lt;$A53-1," ",IF(AQ$5-$I$5+1&gt;'Primary Inputs'!$C$17,0,(SUM(OFFSET($I$22,0,AQ$5-$I$5-$A53+1)))*$C106))</f>
        <v>0</v>
      </c>
      <c r="AR106" s="186">
        <f ca="1">IF(AR$5-$I$5&lt;$A53-1," ",IF(AR$5-$I$5+1&gt;'Primary Inputs'!$C$17,0,(SUM(OFFSET($I$22,0,AR$5-$I$5-$A53+1)))*$C106))</f>
        <v>0</v>
      </c>
      <c r="AS106" s="186">
        <f ca="1">IF(AS$5-$I$5&lt;$A53-1," ",IF(AS$5-$I$5+1&gt;'Primary Inputs'!$C$17,0,(SUM(OFFSET($I$22,0,AS$5-$I$5-$A53+1)))*$C106))</f>
        <v>0</v>
      </c>
      <c r="AT106" s="186">
        <f ca="1">IF(AT$5-$I$5&lt;$A53-1," ",IF(AT$5-$I$5+1&gt;'Primary Inputs'!$C$17,0,(SUM(OFFSET($I$22,0,AT$5-$I$5-$A53+1)))*$C106))</f>
        <v>0</v>
      </c>
      <c r="AU106" s="186">
        <f ca="1">IF(AU$5-$I$5&lt;$A53-1," ",IF(AU$5-$I$5+1&gt;'Primary Inputs'!$C$17,0,(SUM(OFFSET($I$22,0,AU$5-$I$5-$A53+1)))*$C106))</f>
        <v>0</v>
      </c>
      <c r="AV106" s="186">
        <f ca="1">IF(AV$5-$I$5&lt;$A53-1," ",IF(AV$5-$I$5+1&gt;'Primary Inputs'!$C$17,0,(SUM(OFFSET($I$22,0,AV$5-$I$5-$A53+1)))*$C106))</f>
        <v>0</v>
      </c>
      <c r="AW106" s="186">
        <f ca="1">IF(AW$5-$I$5&lt;$A53-1," ",IF(AW$5-$I$5+1&gt;'Primary Inputs'!$C$17,0,(SUM(OFFSET($I$22,0,AW$5-$I$5-$A53+1)))*$C106))</f>
        <v>0</v>
      </c>
      <c r="AX106" s="186">
        <f ca="1">IF(AX$5-$I$5&lt;$A53-1," ",IF(AX$5-$I$5+1&gt;'Primary Inputs'!$C$17,0,(SUM(OFFSET($I$22,0,AX$5-$I$5-$A53+1)))*$C106))</f>
        <v>0</v>
      </c>
      <c r="AY106" s="186">
        <f ca="1">IF(AY$5-$I$5&lt;$A53-1," ",IF(AY$5-$I$5+1&gt;'Primary Inputs'!$C$17,0,(SUM(OFFSET($I$22,0,AY$5-$I$5-$A53+1)))*$C106))</f>
        <v>0</v>
      </c>
      <c r="AZ106" s="186">
        <f ca="1">IF(AZ$5-$I$5&lt;$A53-1," ",IF(AZ$5-$I$5+1&gt;'Primary Inputs'!$C$17,0,(SUM(OFFSET($I$22,0,AZ$5-$I$5-$A53+1)))*$C106))</f>
        <v>0</v>
      </c>
      <c r="BA106" s="186">
        <f ca="1">IF(BA$5-$I$5&lt;$A53-1," ",IF(BA$5-$I$5+1&gt;'Primary Inputs'!$C$17,0,(SUM(OFFSET($I$22,0,BA$5-$I$5-$A53+1)))*$C106))</f>
        <v>0</v>
      </c>
      <c r="BB106" s="186">
        <f ca="1">IF(BB$5-$I$5&lt;$A53-1," ",IF(BB$5-$I$5+1&gt;'Primary Inputs'!$C$17,0,(SUM(OFFSET($I$22,0,BB$5-$I$5-$A53+1)))*$C106))</f>
        <v>0</v>
      </c>
      <c r="BC106" s="186">
        <f ca="1">IF(BC$5-$I$5&lt;$A53-1," ",IF(BC$5-$I$5+1&gt;'Primary Inputs'!$C$17,0,(SUM(OFFSET($I$22,0,BC$5-$I$5-$A53+1)))*$C106))</f>
        <v>0</v>
      </c>
      <c r="BD106" s="186">
        <f ca="1">IF(BD$5-$I$5&lt;$A53-1," ",IF(BD$5-$I$5+1&gt;'Primary Inputs'!$C$17,0,(SUM(OFFSET($I$22,0,BD$5-$I$5-$A53+1)))*$C106))</f>
        <v>0</v>
      </c>
      <c r="BE106" s="186">
        <f ca="1">IF(BE$5-$I$5&lt;$A53-1," ",IF(BE$5-$I$5+1&gt;'Primary Inputs'!$C$17,0,(SUM(OFFSET($I$22,0,BE$5-$I$5-$A53+1)))*$C106))</f>
        <v>0</v>
      </c>
      <c r="BF106" s="186">
        <f ca="1">IF(BF$5-$I$5&lt;$A53-1," ",IF(BF$5-$I$5+1&gt;'Primary Inputs'!$C$17,0,(SUM(OFFSET($I$22,0,BF$5-$I$5-$A53+1)))*$C106))</f>
        <v>0</v>
      </c>
    </row>
    <row r="107" spans="2:58">
      <c r="B107" s="134" t="s">
        <v>201</v>
      </c>
      <c r="C107" s="134">
        <f t="shared" ca="1" si="1"/>
        <v>0</v>
      </c>
      <c r="I107" s="186" t="str">
        <f ca="1">IF(I$5-$I$5&lt;$A54-1," ",IF(I$5-$I$5+1&gt;'Primary Inputs'!$C$17,0,(SUM(OFFSET($I$22,0,I$5-$I$5-$A54+1)))*$C107))</f>
        <v xml:space="preserve"> </v>
      </c>
      <c r="J107" s="186" t="str">
        <f ca="1">IF(J$5-$I$5&lt;$A54-1," ",IF(J$5-$I$5+1&gt;'Primary Inputs'!$C$17,0,(SUM(OFFSET($I$22,0,J$5-$I$5-$A54+1)))*$C107))</f>
        <v xml:space="preserve"> </v>
      </c>
      <c r="K107" s="186" t="str">
        <f ca="1">IF(K$5-$I$5&lt;$A54-1," ",IF(K$5-$I$5+1&gt;'Primary Inputs'!$C$17,0,(SUM(OFFSET($I$22,0,K$5-$I$5-$A54+1)))*$C107))</f>
        <v xml:space="preserve"> </v>
      </c>
      <c r="L107" s="186" t="str">
        <f ca="1">IF(L$5-$I$5&lt;$A54-1," ",IF(L$5-$I$5+1&gt;'Primary Inputs'!$C$17,0,(SUM(OFFSET($I$22,0,L$5-$I$5-$A54+1)))*$C107))</f>
        <v xml:space="preserve"> </v>
      </c>
      <c r="M107" s="186" t="str">
        <f ca="1">IF(M$5-$I$5&lt;$A54-1," ",IF(M$5-$I$5+1&gt;'Primary Inputs'!$C$17,0,(SUM(OFFSET($I$22,0,M$5-$I$5-$A54+1)))*$C107))</f>
        <v xml:space="preserve"> </v>
      </c>
      <c r="N107" s="186" t="str">
        <f ca="1">IF(N$5-$I$5&lt;$A54-1," ",IF(N$5-$I$5+1&gt;'Primary Inputs'!$C$17,0,(SUM(OFFSET($I$22,0,N$5-$I$5-$A54+1)))*$C107))</f>
        <v xml:space="preserve"> </v>
      </c>
      <c r="O107" s="186" t="str">
        <f ca="1">IF(O$5-$I$5&lt;$A54-1," ",IF(O$5-$I$5+1&gt;'Primary Inputs'!$C$17,0,(SUM(OFFSET($I$22,0,O$5-$I$5-$A54+1)))*$C107))</f>
        <v xml:space="preserve"> </v>
      </c>
      <c r="P107" s="186" t="str">
        <f ca="1">IF(P$5-$I$5&lt;$A54-1," ",IF(P$5-$I$5+1&gt;'Primary Inputs'!$C$17,0,(SUM(OFFSET($I$22,0,P$5-$I$5-$A54+1)))*$C107))</f>
        <v xml:space="preserve"> </v>
      </c>
      <c r="Q107" s="186" t="str">
        <f ca="1">IF(Q$5-$I$5&lt;$A54-1," ",IF(Q$5-$I$5+1&gt;'Primary Inputs'!$C$17,0,(SUM(OFFSET($I$22,0,Q$5-$I$5-$A54+1)))*$C107))</f>
        <v xml:space="preserve"> </v>
      </c>
      <c r="R107" s="186" t="str">
        <f ca="1">IF(R$5-$I$5&lt;$A54-1," ",IF(R$5-$I$5+1&gt;'Primary Inputs'!$C$17,0,(SUM(OFFSET($I$22,0,R$5-$I$5-$A54+1)))*$C107))</f>
        <v xml:space="preserve"> </v>
      </c>
      <c r="S107" s="186" t="str">
        <f ca="1">IF(S$5-$I$5&lt;$A54-1," ",IF(S$5-$I$5+1&gt;'Primary Inputs'!$C$17,0,(SUM(OFFSET($I$22,0,S$5-$I$5-$A54+1)))*$C107))</f>
        <v xml:space="preserve"> </v>
      </c>
      <c r="T107" s="186" t="str">
        <f ca="1">IF(T$5-$I$5&lt;$A54-1," ",IF(T$5-$I$5+1&gt;'Primary Inputs'!$C$17,0,(SUM(OFFSET($I$22,0,T$5-$I$5-$A54+1)))*$C107))</f>
        <v xml:space="preserve"> </v>
      </c>
      <c r="U107" s="186" t="str">
        <f ca="1">IF(U$5-$I$5&lt;$A54-1," ",IF(U$5-$I$5+1&gt;'Primary Inputs'!$C$17,0,(SUM(OFFSET($I$22,0,U$5-$I$5-$A54+1)))*$C107))</f>
        <v xml:space="preserve"> </v>
      </c>
      <c r="V107" s="186" t="str">
        <f ca="1">IF(V$5-$I$5&lt;$A54-1," ",IF(V$5-$I$5+1&gt;'Primary Inputs'!$C$17,0,(SUM(OFFSET($I$22,0,V$5-$I$5-$A54+1)))*$C107))</f>
        <v xml:space="preserve"> </v>
      </c>
      <c r="W107" s="186" t="str">
        <f ca="1">IF(W$5-$I$5&lt;$A54-1," ",IF(W$5-$I$5+1&gt;'Primary Inputs'!$C$17,0,(SUM(OFFSET($I$22,0,W$5-$I$5-$A54+1)))*$C107))</f>
        <v xml:space="preserve"> </v>
      </c>
      <c r="X107" s="186" t="str">
        <f ca="1">IF(X$5-$I$5&lt;$A54-1," ",IF(X$5-$I$5+1&gt;'Primary Inputs'!$C$17,0,(SUM(OFFSET($I$22,0,X$5-$I$5-$A54+1)))*$C107))</f>
        <v xml:space="preserve"> </v>
      </c>
      <c r="Y107" s="186" t="str">
        <f ca="1">IF(Y$5-$I$5&lt;$A54-1," ",IF(Y$5-$I$5+1&gt;'Primary Inputs'!$C$17,0,(SUM(OFFSET($I$22,0,Y$5-$I$5-$A54+1)))*$C107))</f>
        <v xml:space="preserve"> </v>
      </c>
      <c r="Z107" s="186" t="str">
        <f ca="1">IF(Z$5-$I$5&lt;$A54-1," ",IF(Z$5-$I$5+1&gt;'Primary Inputs'!$C$17,0,(SUM(OFFSET($I$22,0,Z$5-$I$5-$A54+1)))*$C107))</f>
        <v xml:space="preserve"> </v>
      </c>
      <c r="AA107" s="186" t="str">
        <f ca="1">IF(AA$5-$I$5&lt;$A54-1," ",IF(AA$5-$I$5+1&gt;'Primary Inputs'!$C$17,0,(SUM(OFFSET($I$22,0,AA$5-$I$5-$A54+1)))*$C107))</f>
        <v xml:space="preserve"> </v>
      </c>
      <c r="AB107" s="186" t="str">
        <f ca="1">IF(AB$5-$I$5&lt;$A54-1," ",IF(AB$5-$I$5+1&gt;'Primary Inputs'!$C$17,0,(SUM(OFFSET($I$22,0,AB$5-$I$5-$A54+1)))*$C107))</f>
        <v xml:space="preserve"> </v>
      </c>
      <c r="AC107" s="186" t="str">
        <f ca="1">IF(AC$5-$I$5&lt;$A54-1," ",IF(AC$5-$I$5+1&gt;'Primary Inputs'!$C$17,0,(SUM(OFFSET($I$22,0,AC$5-$I$5-$A54+1)))*$C107))</f>
        <v xml:space="preserve"> </v>
      </c>
      <c r="AD107" s="186" t="str">
        <f ca="1">IF(AD$5-$I$5&lt;$A54-1," ",IF(AD$5-$I$5+1&gt;'Primary Inputs'!$C$17,0,(SUM(OFFSET($I$22,0,AD$5-$I$5-$A54+1)))*$C107))</f>
        <v xml:space="preserve"> </v>
      </c>
      <c r="AE107" s="186" t="str">
        <f ca="1">IF(AE$5-$I$5&lt;$A54-1," ",IF(AE$5-$I$5+1&gt;'Primary Inputs'!$C$17,0,(SUM(OFFSET($I$22,0,AE$5-$I$5-$A54+1)))*$C107))</f>
        <v xml:space="preserve"> </v>
      </c>
      <c r="AF107" s="186" t="str">
        <f ca="1">IF(AF$5-$I$5&lt;$A54-1," ",IF(AF$5-$I$5+1&gt;'Primary Inputs'!$C$17,0,(SUM(OFFSET($I$22,0,AF$5-$I$5-$A54+1)))*$C107))</f>
        <v xml:space="preserve"> </v>
      </c>
      <c r="AG107" s="186" t="str">
        <f ca="1">IF(AG$5-$I$5&lt;$A54-1," ",IF(AG$5-$I$5+1&gt;'Primary Inputs'!$C$17,0,(SUM(OFFSET($I$22,0,AG$5-$I$5-$A54+1)))*$C107))</f>
        <v xml:space="preserve"> </v>
      </c>
      <c r="AH107" s="186" t="str">
        <f ca="1">IF(AH$5-$I$5&lt;$A54-1," ",IF(AH$5-$I$5+1&gt;'Primary Inputs'!$C$17,0,(SUM(OFFSET($I$22,0,AH$5-$I$5-$A54+1)))*$C107))</f>
        <v xml:space="preserve"> </v>
      </c>
      <c r="AI107" s="186" t="str">
        <f ca="1">IF(AI$5-$I$5&lt;$A54-1," ",IF(AI$5-$I$5+1&gt;'Primary Inputs'!$C$17,0,(SUM(OFFSET($I$22,0,AI$5-$I$5-$A54+1)))*$C107))</f>
        <v xml:space="preserve"> </v>
      </c>
      <c r="AJ107" s="186" t="str">
        <f ca="1">IF(AJ$5-$I$5&lt;$A54-1," ",IF(AJ$5-$I$5+1&gt;'Primary Inputs'!$C$17,0,(SUM(OFFSET($I$22,0,AJ$5-$I$5-$A54+1)))*$C107))</f>
        <v xml:space="preserve"> </v>
      </c>
      <c r="AK107" s="186">
        <f ca="1">IF(AK$5-$I$5&lt;$A54-1," ",IF(AK$5-$I$5+1&gt;'Primary Inputs'!$C$17,0,(SUM(OFFSET($I$22,0,AK$5-$I$5-$A54+1)))*$C107))</f>
        <v>0</v>
      </c>
      <c r="AL107" s="186">
        <f ca="1">IF(AL$5-$I$5&lt;$A54-1," ",IF(AL$5-$I$5+1&gt;'Primary Inputs'!$C$17,0,(SUM(OFFSET($I$22,0,AL$5-$I$5-$A54+1)))*$C107))</f>
        <v>0</v>
      </c>
      <c r="AM107" s="186">
        <f ca="1">IF(AM$5-$I$5&lt;$A54-1," ",IF(AM$5-$I$5+1&gt;'Primary Inputs'!$C$17,0,(SUM(OFFSET($I$22,0,AM$5-$I$5-$A54+1)))*$C107))</f>
        <v>0</v>
      </c>
      <c r="AN107" s="186">
        <f ca="1">IF(AN$5-$I$5&lt;$A54-1," ",IF(AN$5-$I$5+1&gt;'Primary Inputs'!$C$17,0,(SUM(OFFSET($I$22,0,AN$5-$I$5-$A54+1)))*$C107))</f>
        <v>0</v>
      </c>
      <c r="AO107" s="186">
        <f ca="1">IF(AO$5-$I$5&lt;$A54-1," ",IF(AO$5-$I$5+1&gt;'Primary Inputs'!$C$17,0,(SUM(OFFSET($I$22,0,AO$5-$I$5-$A54+1)))*$C107))</f>
        <v>0</v>
      </c>
      <c r="AP107" s="186">
        <f ca="1">IF(AP$5-$I$5&lt;$A54-1," ",IF(AP$5-$I$5+1&gt;'Primary Inputs'!$C$17,0,(SUM(OFFSET($I$22,0,AP$5-$I$5-$A54+1)))*$C107))</f>
        <v>0</v>
      </c>
      <c r="AQ107" s="186">
        <f ca="1">IF(AQ$5-$I$5&lt;$A54-1," ",IF(AQ$5-$I$5+1&gt;'Primary Inputs'!$C$17,0,(SUM(OFFSET($I$22,0,AQ$5-$I$5-$A54+1)))*$C107))</f>
        <v>0</v>
      </c>
      <c r="AR107" s="186">
        <f ca="1">IF(AR$5-$I$5&lt;$A54-1," ",IF(AR$5-$I$5+1&gt;'Primary Inputs'!$C$17,0,(SUM(OFFSET($I$22,0,AR$5-$I$5-$A54+1)))*$C107))</f>
        <v>0</v>
      </c>
      <c r="AS107" s="186">
        <f ca="1">IF(AS$5-$I$5&lt;$A54-1," ",IF(AS$5-$I$5+1&gt;'Primary Inputs'!$C$17,0,(SUM(OFFSET($I$22,0,AS$5-$I$5-$A54+1)))*$C107))</f>
        <v>0</v>
      </c>
      <c r="AT107" s="186">
        <f ca="1">IF(AT$5-$I$5&lt;$A54-1," ",IF(AT$5-$I$5+1&gt;'Primary Inputs'!$C$17,0,(SUM(OFFSET($I$22,0,AT$5-$I$5-$A54+1)))*$C107))</f>
        <v>0</v>
      </c>
      <c r="AU107" s="186">
        <f ca="1">IF(AU$5-$I$5&lt;$A54-1," ",IF(AU$5-$I$5+1&gt;'Primary Inputs'!$C$17,0,(SUM(OFFSET($I$22,0,AU$5-$I$5-$A54+1)))*$C107))</f>
        <v>0</v>
      </c>
      <c r="AV107" s="186">
        <f ca="1">IF(AV$5-$I$5&lt;$A54-1," ",IF(AV$5-$I$5+1&gt;'Primary Inputs'!$C$17,0,(SUM(OFFSET($I$22,0,AV$5-$I$5-$A54+1)))*$C107))</f>
        <v>0</v>
      </c>
      <c r="AW107" s="186">
        <f ca="1">IF(AW$5-$I$5&lt;$A54-1," ",IF(AW$5-$I$5+1&gt;'Primary Inputs'!$C$17,0,(SUM(OFFSET($I$22,0,AW$5-$I$5-$A54+1)))*$C107))</f>
        <v>0</v>
      </c>
      <c r="AX107" s="186">
        <f ca="1">IF(AX$5-$I$5&lt;$A54-1," ",IF(AX$5-$I$5+1&gt;'Primary Inputs'!$C$17,0,(SUM(OFFSET($I$22,0,AX$5-$I$5-$A54+1)))*$C107))</f>
        <v>0</v>
      </c>
      <c r="AY107" s="186">
        <f ca="1">IF(AY$5-$I$5&lt;$A54-1," ",IF(AY$5-$I$5+1&gt;'Primary Inputs'!$C$17,0,(SUM(OFFSET($I$22,0,AY$5-$I$5-$A54+1)))*$C107))</f>
        <v>0</v>
      </c>
      <c r="AZ107" s="186">
        <f ca="1">IF(AZ$5-$I$5&lt;$A54-1," ",IF(AZ$5-$I$5+1&gt;'Primary Inputs'!$C$17,0,(SUM(OFFSET($I$22,0,AZ$5-$I$5-$A54+1)))*$C107))</f>
        <v>0</v>
      </c>
      <c r="BA107" s="186">
        <f ca="1">IF(BA$5-$I$5&lt;$A54-1," ",IF(BA$5-$I$5+1&gt;'Primary Inputs'!$C$17,0,(SUM(OFFSET($I$22,0,BA$5-$I$5-$A54+1)))*$C107))</f>
        <v>0</v>
      </c>
      <c r="BB107" s="186">
        <f ca="1">IF(BB$5-$I$5&lt;$A54-1," ",IF(BB$5-$I$5+1&gt;'Primary Inputs'!$C$17,0,(SUM(OFFSET($I$22,0,BB$5-$I$5-$A54+1)))*$C107))</f>
        <v>0</v>
      </c>
      <c r="BC107" s="186">
        <f ca="1">IF(BC$5-$I$5&lt;$A54-1," ",IF(BC$5-$I$5+1&gt;'Primary Inputs'!$C$17,0,(SUM(OFFSET($I$22,0,BC$5-$I$5-$A54+1)))*$C107))</f>
        <v>0</v>
      </c>
      <c r="BD107" s="186">
        <f ca="1">IF(BD$5-$I$5&lt;$A54-1," ",IF(BD$5-$I$5+1&gt;'Primary Inputs'!$C$17,0,(SUM(OFFSET($I$22,0,BD$5-$I$5-$A54+1)))*$C107))</f>
        <v>0</v>
      </c>
      <c r="BE107" s="186">
        <f ca="1">IF(BE$5-$I$5&lt;$A54-1," ",IF(BE$5-$I$5+1&gt;'Primary Inputs'!$C$17,0,(SUM(OFFSET($I$22,0,BE$5-$I$5-$A54+1)))*$C107))</f>
        <v>0</v>
      </c>
      <c r="BF107" s="186">
        <f ca="1">IF(BF$5-$I$5&lt;$A54-1," ",IF(BF$5-$I$5+1&gt;'Primary Inputs'!$C$17,0,(SUM(OFFSET($I$22,0,BF$5-$I$5-$A54+1)))*$C107))</f>
        <v>0</v>
      </c>
    </row>
    <row r="108" spans="2:58">
      <c r="B108" s="134" t="s">
        <v>202</v>
      </c>
      <c r="C108" s="134">
        <f t="shared" ca="1" si="1"/>
        <v>0</v>
      </c>
      <c r="I108" s="186" t="str">
        <f ca="1">IF(I$5-$I$5&lt;$A55-1," ",IF(I$5-$I$5+1&gt;'Primary Inputs'!$C$17,0,(SUM(OFFSET($I$22,0,I$5-$I$5-$A55+1)))*$C108))</f>
        <v xml:space="preserve"> </v>
      </c>
      <c r="J108" s="186" t="str">
        <f ca="1">IF(J$5-$I$5&lt;$A55-1," ",IF(J$5-$I$5+1&gt;'Primary Inputs'!$C$17,0,(SUM(OFFSET($I$22,0,J$5-$I$5-$A55+1)))*$C108))</f>
        <v xml:space="preserve"> </v>
      </c>
      <c r="K108" s="186" t="str">
        <f ca="1">IF(K$5-$I$5&lt;$A55-1," ",IF(K$5-$I$5+1&gt;'Primary Inputs'!$C$17,0,(SUM(OFFSET($I$22,0,K$5-$I$5-$A55+1)))*$C108))</f>
        <v xml:space="preserve"> </v>
      </c>
      <c r="L108" s="186" t="str">
        <f ca="1">IF(L$5-$I$5&lt;$A55-1," ",IF(L$5-$I$5+1&gt;'Primary Inputs'!$C$17,0,(SUM(OFFSET($I$22,0,L$5-$I$5-$A55+1)))*$C108))</f>
        <v xml:space="preserve"> </v>
      </c>
      <c r="M108" s="186" t="str">
        <f ca="1">IF(M$5-$I$5&lt;$A55-1," ",IF(M$5-$I$5+1&gt;'Primary Inputs'!$C$17,0,(SUM(OFFSET($I$22,0,M$5-$I$5-$A55+1)))*$C108))</f>
        <v xml:space="preserve"> </v>
      </c>
      <c r="N108" s="186" t="str">
        <f ca="1">IF(N$5-$I$5&lt;$A55-1," ",IF(N$5-$I$5+1&gt;'Primary Inputs'!$C$17,0,(SUM(OFFSET($I$22,0,N$5-$I$5-$A55+1)))*$C108))</f>
        <v xml:space="preserve"> </v>
      </c>
      <c r="O108" s="186" t="str">
        <f ca="1">IF(O$5-$I$5&lt;$A55-1," ",IF(O$5-$I$5+1&gt;'Primary Inputs'!$C$17,0,(SUM(OFFSET($I$22,0,O$5-$I$5-$A55+1)))*$C108))</f>
        <v xml:space="preserve"> </v>
      </c>
      <c r="P108" s="186" t="str">
        <f ca="1">IF(P$5-$I$5&lt;$A55-1," ",IF(P$5-$I$5+1&gt;'Primary Inputs'!$C$17,0,(SUM(OFFSET($I$22,0,P$5-$I$5-$A55+1)))*$C108))</f>
        <v xml:space="preserve"> </v>
      </c>
      <c r="Q108" s="186" t="str">
        <f ca="1">IF(Q$5-$I$5&lt;$A55-1," ",IF(Q$5-$I$5+1&gt;'Primary Inputs'!$C$17,0,(SUM(OFFSET($I$22,0,Q$5-$I$5-$A55+1)))*$C108))</f>
        <v xml:space="preserve"> </v>
      </c>
      <c r="R108" s="186" t="str">
        <f ca="1">IF(R$5-$I$5&lt;$A55-1," ",IF(R$5-$I$5+1&gt;'Primary Inputs'!$C$17,0,(SUM(OFFSET($I$22,0,R$5-$I$5-$A55+1)))*$C108))</f>
        <v xml:space="preserve"> </v>
      </c>
      <c r="S108" s="186" t="str">
        <f ca="1">IF(S$5-$I$5&lt;$A55-1," ",IF(S$5-$I$5+1&gt;'Primary Inputs'!$C$17,0,(SUM(OFFSET($I$22,0,S$5-$I$5-$A55+1)))*$C108))</f>
        <v xml:space="preserve"> </v>
      </c>
      <c r="T108" s="186" t="str">
        <f ca="1">IF(T$5-$I$5&lt;$A55-1," ",IF(T$5-$I$5+1&gt;'Primary Inputs'!$C$17,0,(SUM(OFFSET($I$22,0,T$5-$I$5-$A55+1)))*$C108))</f>
        <v xml:space="preserve"> </v>
      </c>
      <c r="U108" s="186" t="str">
        <f ca="1">IF(U$5-$I$5&lt;$A55-1," ",IF(U$5-$I$5+1&gt;'Primary Inputs'!$C$17,0,(SUM(OFFSET($I$22,0,U$5-$I$5-$A55+1)))*$C108))</f>
        <v xml:space="preserve"> </v>
      </c>
      <c r="V108" s="186" t="str">
        <f ca="1">IF(V$5-$I$5&lt;$A55-1," ",IF(V$5-$I$5+1&gt;'Primary Inputs'!$C$17,0,(SUM(OFFSET($I$22,0,V$5-$I$5-$A55+1)))*$C108))</f>
        <v xml:space="preserve"> </v>
      </c>
      <c r="W108" s="186" t="str">
        <f ca="1">IF(W$5-$I$5&lt;$A55-1," ",IF(W$5-$I$5+1&gt;'Primary Inputs'!$C$17,0,(SUM(OFFSET($I$22,0,W$5-$I$5-$A55+1)))*$C108))</f>
        <v xml:space="preserve"> </v>
      </c>
      <c r="X108" s="186" t="str">
        <f ca="1">IF(X$5-$I$5&lt;$A55-1," ",IF(X$5-$I$5+1&gt;'Primary Inputs'!$C$17,0,(SUM(OFFSET($I$22,0,X$5-$I$5-$A55+1)))*$C108))</f>
        <v xml:space="preserve"> </v>
      </c>
      <c r="Y108" s="186" t="str">
        <f ca="1">IF(Y$5-$I$5&lt;$A55-1," ",IF(Y$5-$I$5+1&gt;'Primary Inputs'!$C$17,0,(SUM(OFFSET($I$22,0,Y$5-$I$5-$A55+1)))*$C108))</f>
        <v xml:space="preserve"> </v>
      </c>
      <c r="Z108" s="186" t="str">
        <f ca="1">IF(Z$5-$I$5&lt;$A55-1," ",IF(Z$5-$I$5+1&gt;'Primary Inputs'!$C$17,0,(SUM(OFFSET($I$22,0,Z$5-$I$5-$A55+1)))*$C108))</f>
        <v xml:space="preserve"> </v>
      </c>
      <c r="AA108" s="186" t="str">
        <f ca="1">IF(AA$5-$I$5&lt;$A55-1," ",IF(AA$5-$I$5+1&gt;'Primary Inputs'!$C$17,0,(SUM(OFFSET($I$22,0,AA$5-$I$5-$A55+1)))*$C108))</f>
        <v xml:space="preserve"> </v>
      </c>
      <c r="AB108" s="186" t="str">
        <f ca="1">IF(AB$5-$I$5&lt;$A55-1," ",IF(AB$5-$I$5+1&gt;'Primary Inputs'!$C$17,0,(SUM(OFFSET($I$22,0,AB$5-$I$5-$A55+1)))*$C108))</f>
        <v xml:space="preserve"> </v>
      </c>
      <c r="AC108" s="186" t="str">
        <f ca="1">IF(AC$5-$I$5&lt;$A55-1," ",IF(AC$5-$I$5+1&gt;'Primary Inputs'!$C$17,0,(SUM(OFFSET($I$22,0,AC$5-$I$5-$A55+1)))*$C108))</f>
        <v xml:space="preserve"> </v>
      </c>
      <c r="AD108" s="186" t="str">
        <f ca="1">IF(AD$5-$I$5&lt;$A55-1," ",IF(AD$5-$I$5+1&gt;'Primary Inputs'!$C$17,0,(SUM(OFFSET($I$22,0,AD$5-$I$5-$A55+1)))*$C108))</f>
        <v xml:space="preserve"> </v>
      </c>
      <c r="AE108" s="186" t="str">
        <f ca="1">IF(AE$5-$I$5&lt;$A55-1," ",IF(AE$5-$I$5+1&gt;'Primary Inputs'!$C$17,0,(SUM(OFFSET($I$22,0,AE$5-$I$5-$A55+1)))*$C108))</f>
        <v xml:space="preserve"> </v>
      </c>
      <c r="AF108" s="186" t="str">
        <f ca="1">IF(AF$5-$I$5&lt;$A55-1," ",IF(AF$5-$I$5+1&gt;'Primary Inputs'!$C$17,0,(SUM(OFFSET($I$22,0,AF$5-$I$5-$A55+1)))*$C108))</f>
        <v xml:space="preserve"> </v>
      </c>
      <c r="AG108" s="186" t="str">
        <f ca="1">IF(AG$5-$I$5&lt;$A55-1," ",IF(AG$5-$I$5+1&gt;'Primary Inputs'!$C$17,0,(SUM(OFFSET($I$22,0,AG$5-$I$5-$A55+1)))*$C108))</f>
        <v xml:space="preserve"> </v>
      </c>
      <c r="AH108" s="186" t="str">
        <f ca="1">IF(AH$5-$I$5&lt;$A55-1," ",IF(AH$5-$I$5+1&gt;'Primary Inputs'!$C$17,0,(SUM(OFFSET($I$22,0,AH$5-$I$5-$A55+1)))*$C108))</f>
        <v xml:space="preserve"> </v>
      </c>
      <c r="AI108" s="186" t="str">
        <f ca="1">IF(AI$5-$I$5&lt;$A55-1," ",IF(AI$5-$I$5+1&gt;'Primary Inputs'!$C$17,0,(SUM(OFFSET($I$22,0,AI$5-$I$5-$A55+1)))*$C108))</f>
        <v xml:space="preserve"> </v>
      </c>
      <c r="AJ108" s="186" t="str">
        <f ca="1">IF(AJ$5-$I$5&lt;$A55-1," ",IF(AJ$5-$I$5+1&gt;'Primary Inputs'!$C$17,0,(SUM(OFFSET($I$22,0,AJ$5-$I$5-$A55+1)))*$C108))</f>
        <v xml:space="preserve"> </v>
      </c>
      <c r="AK108" s="186" t="str">
        <f ca="1">IF(AK$5-$I$5&lt;$A55-1," ",IF(AK$5-$I$5+1&gt;'Primary Inputs'!$C$17,0,(SUM(OFFSET($I$22,0,AK$5-$I$5-$A55+1)))*$C108))</f>
        <v xml:space="preserve"> </v>
      </c>
      <c r="AL108" s="186">
        <f ca="1">IF(AL$5-$I$5&lt;$A55-1," ",IF(AL$5-$I$5+1&gt;'Primary Inputs'!$C$17,0,(SUM(OFFSET($I$22,0,AL$5-$I$5-$A55+1)))*$C108))</f>
        <v>0</v>
      </c>
      <c r="AM108" s="186">
        <f ca="1">IF(AM$5-$I$5&lt;$A55-1," ",IF(AM$5-$I$5+1&gt;'Primary Inputs'!$C$17,0,(SUM(OFFSET($I$22,0,AM$5-$I$5-$A55+1)))*$C108))</f>
        <v>0</v>
      </c>
      <c r="AN108" s="186">
        <f ca="1">IF(AN$5-$I$5&lt;$A55-1," ",IF(AN$5-$I$5+1&gt;'Primary Inputs'!$C$17,0,(SUM(OFFSET($I$22,0,AN$5-$I$5-$A55+1)))*$C108))</f>
        <v>0</v>
      </c>
      <c r="AO108" s="186">
        <f ca="1">IF(AO$5-$I$5&lt;$A55-1," ",IF(AO$5-$I$5+1&gt;'Primary Inputs'!$C$17,0,(SUM(OFFSET($I$22,0,AO$5-$I$5-$A55+1)))*$C108))</f>
        <v>0</v>
      </c>
      <c r="AP108" s="186">
        <f ca="1">IF(AP$5-$I$5&lt;$A55-1," ",IF(AP$5-$I$5+1&gt;'Primary Inputs'!$C$17,0,(SUM(OFFSET($I$22,0,AP$5-$I$5-$A55+1)))*$C108))</f>
        <v>0</v>
      </c>
      <c r="AQ108" s="186">
        <f ca="1">IF(AQ$5-$I$5&lt;$A55-1," ",IF(AQ$5-$I$5+1&gt;'Primary Inputs'!$C$17,0,(SUM(OFFSET($I$22,0,AQ$5-$I$5-$A55+1)))*$C108))</f>
        <v>0</v>
      </c>
      <c r="AR108" s="186">
        <f ca="1">IF(AR$5-$I$5&lt;$A55-1," ",IF(AR$5-$I$5+1&gt;'Primary Inputs'!$C$17,0,(SUM(OFFSET($I$22,0,AR$5-$I$5-$A55+1)))*$C108))</f>
        <v>0</v>
      </c>
      <c r="AS108" s="186">
        <f ca="1">IF(AS$5-$I$5&lt;$A55-1," ",IF(AS$5-$I$5+1&gt;'Primary Inputs'!$C$17,0,(SUM(OFFSET($I$22,0,AS$5-$I$5-$A55+1)))*$C108))</f>
        <v>0</v>
      </c>
      <c r="AT108" s="186">
        <f ca="1">IF(AT$5-$I$5&lt;$A55-1," ",IF(AT$5-$I$5+1&gt;'Primary Inputs'!$C$17,0,(SUM(OFFSET($I$22,0,AT$5-$I$5-$A55+1)))*$C108))</f>
        <v>0</v>
      </c>
      <c r="AU108" s="186">
        <f ca="1">IF(AU$5-$I$5&lt;$A55-1," ",IF(AU$5-$I$5+1&gt;'Primary Inputs'!$C$17,0,(SUM(OFFSET($I$22,0,AU$5-$I$5-$A55+1)))*$C108))</f>
        <v>0</v>
      </c>
      <c r="AV108" s="186">
        <f ca="1">IF(AV$5-$I$5&lt;$A55-1," ",IF(AV$5-$I$5+1&gt;'Primary Inputs'!$C$17,0,(SUM(OFFSET($I$22,0,AV$5-$I$5-$A55+1)))*$C108))</f>
        <v>0</v>
      </c>
      <c r="AW108" s="186">
        <f ca="1">IF(AW$5-$I$5&lt;$A55-1," ",IF(AW$5-$I$5+1&gt;'Primary Inputs'!$C$17,0,(SUM(OFFSET($I$22,0,AW$5-$I$5-$A55+1)))*$C108))</f>
        <v>0</v>
      </c>
      <c r="AX108" s="186">
        <f ca="1">IF(AX$5-$I$5&lt;$A55-1," ",IF(AX$5-$I$5+1&gt;'Primary Inputs'!$C$17,0,(SUM(OFFSET($I$22,0,AX$5-$I$5-$A55+1)))*$C108))</f>
        <v>0</v>
      </c>
      <c r="AY108" s="186">
        <f ca="1">IF(AY$5-$I$5&lt;$A55-1," ",IF(AY$5-$I$5+1&gt;'Primary Inputs'!$C$17,0,(SUM(OFFSET($I$22,0,AY$5-$I$5-$A55+1)))*$C108))</f>
        <v>0</v>
      </c>
      <c r="AZ108" s="186">
        <f ca="1">IF(AZ$5-$I$5&lt;$A55-1," ",IF(AZ$5-$I$5+1&gt;'Primary Inputs'!$C$17,0,(SUM(OFFSET($I$22,0,AZ$5-$I$5-$A55+1)))*$C108))</f>
        <v>0</v>
      </c>
      <c r="BA108" s="186">
        <f ca="1">IF(BA$5-$I$5&lt;$A55-1," ",IF(BA$5-$I$5+1&gt;'Primary Inputs'!$C$17,0,(SUM(OFFSET($I$22,0,BA$5-$I$5-$A55+1)))*$C108))</f>
        <v>0</v>
      </c>
      <c r="BB108" s="186">
        <f ca="1">IF(BB$5-$I$5&lt;$A55-1," ",IF(BB$5-$I$5+1&gt;'Primary Inputs'!$C$17,0,(SUM(OFFSET($I$22,0,BB$5-$I$5-$A55+1)))*$C108))</f>
        <v>0</v>
      </c>
      <c r="BC108" s="186">
        <f ca="1">IF(BC$5-$I$5&lt;$A55-1," ",IF(BC$5-$I$5+1&gt;'Primary Inputs'!$C$17,0,(SUM(OFFSET($I$22,0,BC$5-$I$5-$A55+1)))*$C108))</f>
        <v>0</v>
      </c>
      <c r="BD108" s="186">
        <f ca="1">IF(BD$5-$I$5&lt;$A55-1," ",IF(BD$5-$I$5+1&gt;'Primary Inputs'!$C$17,0,(SUM(OFFSET($I$22,0,BD$5-$I$5-$A55+1)))*$C108))</f>
        <v>0</v>
      </c>
      <c r="BE108" s="186">
        <f ca="1">IF(BE$5-$I$5&lt;$A55-1," ",IF(BE$5-$I$5+1&gt;'Primary Inputs'!$C$17,0,(SUM(OFFSET($I$22,0,BE$5-$I$5-$A55+1)))*$C108))</f>
        <v>0</v>
      </c>
      <c r="BF108" s="186">
        <f ca="1">IF(BF$5-$I$5&lt;$A55-1," ",IF(BF$5-$I$5+1&gt;'Primary Inputs'!$C$17,0,(SUM(OFFSET($I$22,0,BF$5-$I$5-$A55+1)))*$C108))</f>
        <v>0</v>
      </c>
    </row>
    <row r="109" spans="2:58">
      <c r="B109" s="134" t="s">
        <v>203</v>
      </c>
      <c r="C109" s="134">
        <f t="shared" ca="1" si="1"/>
        <v>0</v>
      </c>
      <c r="I109" s="186" t="str">
        <f ca="1">IF(I$5-$I$5&lt;$A56-1," ",IF(I$5-$I$5+1&gt;'Primary Inputs'!$C$17,0,(SUM(OFFSET($I$22,0,I$5-$I$5-$A56+1)))*$C109))</f>
        <v xml:space="preserve"> </v>
      </c>
      <c r="J109" s="186" t="str">
        <f ca="1">IF(J$5-$I$5&lt;$A56-1," ",IF(J$5-$I$5+1&gt;'Primary Inputs'!$C$17,0,(SUM(OFFSET($I$22,0,J$5-$I$5-$A56+1)))*$C109))</f>
        <v xml:space="preserve"> </v>
      </c>
      <c r="K109" s="186" t="str">
        <f ca="1">IF(K$5-$I$5&lt;$A56-1," ",IF(K$5-$I$5+1&gt;'Primary Inputs'!$C$17,0,(SUM(OFFSET($I$22,0,K$5-$I$5-$A56+1)))*$C109))</f>
        <v xml:space="preserve"> </v>
      </c>
      <c r="L109" s="186" t="str">
        <f ca="1">IF(L$5-$I$5&lt;$A56-1," ",IF(L$5-$I$5+1&gt;'Primary Inputs'!$C$17,0,(SUM(OFFSET($I$22,0,L$5-$I$5-$A56+1)))*$C109))</f>
        <v xml:space="preserve"> </v>
      </c>
      <c r="M109" s="186" t="str">
        <f ca="1">IF(M$5-$I$5&lt;$A56-1," ",IF(M$5-$I$5+1&gt;'Primary Inputs'!$C$17,0,(SUM(OFFSET($I$22,0,M$5-$I$5-$A56+1)))*$C109))</f>
        <v xml:space="preserve"> </v>
      </c>
      <c r="N109" s="186" t="str">
        <f ca="1">IF(N$5-$I$5&lt;$A56-1," ",IF(N$5-$I$5+1&gt;'Primary Inputs'!$C$17,0,(SUM(OFFSET($I$22,0,N$5-$I$5-$A56+1)))*$C109))</f>
        <v xml:space="preserve"> </v>
      </c>
      <c r="O109" s="186" t="str">
        <f ca="1">IF(O$5-$I$5&lt;$A56-1," ",IF(O$5-$I$5+1&gt;'Primary Inputs'!$C$17,0,(SUM(OFFSET($I$22,0,O$5-$I$5-$A56+1)))*$C109))</f>
        <v xml:space="preserve"> </v>
      </c>
      <c r="P109" s="186" t="str">
        <f ca="1">IF(P$5-$I$5&lt;$A56-1," ",IF(P$5-$I$5+1&gt;'Primary Inputs'!$C$17,0,(SUM(OFFSET($I$22,0,P$5-$I$5-$A56+1)))*$C109))</f>
        <v xml:space="preserve"> </v>
      </c>
      <c r="Q109" s="186" t="str">
        <f ca="1">IF(Q$5-$I$5&lt;$A56-1," ",IF(Q$5-$I$5+1&gt;'Primary Inputs'!$C$17,0,(SUM(OFFSET($I$22,0,Q$5-$I$5-$A56+1)))*$C109))</f>
        <v xml:space="preserve"> </v>
      </c>
      <c r="R109" s="186" t="str">
        <f ca="1">IF(R$5-$I$5&lt;$A56-1," ",IF(R$5-$I$5+1&gt;'Primary Inputs'!$C$17,0,(SUM(OFFSET($I$22,0,R$5-$I$5-$A56+1)))*$C109))</f>
        <v xml:space="preserve"> </v>
      </c>
      <c r="S109" s="186" t="str">
        <f ca="1">IF(S$5-$I$5&lt;$A56-1," ",IF(S$5-$I$5+1&gt;'Primary Inputs'!$C$17,0,(SUM(OFFSET($I$22,0,S$5-$I$5-$A56+1)))*$C109))</f>
        <v xml:space="preserve"> </v>
      </c>
      <c r="T109" s="186" t="str">
        <f ca="1">IF(T$5-$I$5&lt;$A56-1," ",IF(T$5-$I$5+1&gt;'Primary Inputs'!$C$17,0,(SUM(OFFSET($I$22,0,T$5-$I$5-$A56+1)))*$C109))</f>
        <v xml:space="preserve"> </v>
      </c>
      <c r="U109" s="186" t="str">
        <f ca="1">IF(U$5-$I$5&lt;$A56-1," ",IF(U$5-$I$5+1&gt;'Primary Inputs'!$C$17,0,(SUM(OFFSET($I$22,0,U$5-$I$5-$A56+1)))*$C109))</f>
        <v xml:space="preserve"> </v>
      </c>
      <c r="V109" s="186" t="str">
        <f ca="1">IF(V$5-$I$5&lt;$A56-1," ",IF(V$5-$I$5+1&gt;'Primary Inputs'!$C$17,0,(SUM(OFFSET($I$22,0,V$5-$I$5-$A56+1)))*$C109))</f>
        <v xml:space="preserve"> </v>
      </c>
      <c r="W109" s="186" t="str">
        <f ca="1">IF(W$5-$I$5&lt;$A56-1," ",IF(W$5-$I$5+1&gt;'Primary Inputs'!$C$17,0,(SUM(OFFSET($I$22,0,W$5-$I$5-$A56+1)))*$C109))</f>
        <v xml:space="preserve"> </v>
      </c>
      <c r="X109" s="186" t="str">
        <f ca="1">IF(X$5-$I$5&lt;$A56-1," ",IF(X$5-$I$5+1&gt;'Primary Inputs'!$C$17,0,(SUM(OFFSET($I$22,0,X$5-$I$5-$A56+1)))*$C109))</f>
        <v xml:space="preserve"> </v>
      </c>
      <c r="Y109" s="186" t="str">
        <f ca="1">IF(Y$5-$I$5&lt;$A56-1," ",IF(Y$5-$I$5+1&gt;'Primary Inputs'!$C$17,0,(SUM(OFFSET($I$22,0,Y$5-$I$5-$A56+1)))*$C109))</f>
        <v xml:space="preserve"> </v>
      </c>
      <c r="Z109" s="186" t="str">
        <f ca="1">IF(Z$5-$I$5&lt;$A56-1," ",IF(Z$5-$I$5+1&gt;'Primary Inputs'!$C$17,0,(SUM(OFFSET($I$22,0,Z$5-$I$5-$A56+1)))*$C109))</f>
        <v xml:space="preserve"> </v>
      </c>
      <c r="AA109" s="186" t="str">
        <f ca="1">IF(AA$5-$I$5&lt;$A56-1," ",IF(AA$5-$I$5+1&gt;'Primary Inputs'!$C$17,0,(SUM(OFFSET($I$22,0,AA$5-$I$5-$A56+1)))*$C109))</f>
        <v xml:space="preserve"> </v>
      </c>
      <c r="AB109" s="186" t="str">
        <f ca="1">IF(AB$5-$I$5&lt;$A56-1," ",IF(AB$5-$I$5+1&gt;'Primary Inputs'!$C$17,0,(SUM(OFFSET($I$22,0,AB$5-$I$5-$A56+1)))*$C109))</f>
        <v xml:space="preserve"> </v>
      </c>
      <c r="AC109" s="186" t="str">
        <f ca="1">IF(AC$5-$I$5&lt;$A56-1," ",IF(AC$5-$I$5+1&gt;'Primary Inputs'!$C$17,0,(SUM(OFFSET($I$22,0,AC$5-$I$5-$A56+1)))*$C109))</f>
        <v xml:space="preserve"> </v>
      </c>
      <c r="AD109" s="186" t="str">
        <f ca="1">IF(AD$5-$I$5&lt;$A56-1," ",IF(AD$5-$I$5+1&gt;'Primary Inputs'!$C$17,0,(SUM(OFFSET($I$22,0,AD$5-$I$5-$A56+1)))*$C109))</f>
        <v xml:space="preserve"> </v>
      </c>
      <c r="AE109" s="186" t="str">
        <f ca="1">IF(AE$5-$I$5&lt;$A56-1," ",IF(AE$5-$I$5+1&gt;'Primary Inputs'!$C$17,0,(SUM(OFFSET($I$22,0,AE$5-$I$5-$A56+1)))*$C109))</f>
        <v xml:space="preserve"> </v>
      </c>
      <c r="AF109" s="186" t="str">
        <f ca="1">IF(AF$5-$I$5&lt;$A56-1," ",IF(AF$5-$I$5+1&gt;'Primary Inputs'!$C$17,0,(SUM(OFFSET($I$22,0,AF$5-$I$5-$A56+1)))*$C109))</f>
        <v xml:space="preserve"> </v>
      </c>
      <c r="AG109" s="186" t="str">
        <f ca="1">IF(AG$5-$I$5&lt;$A56-1," ",IF(AG$5-$I$5+1&gt;'Primary Inputs'!$C$17,0,(SUM(OFFSET($I$22,0,AG$5-$I$5-$A56+1)))*$C109))</f>
        <v xml:space="preserve"> </v>
      </c>
      <c r="AH109" s="186" t="str">
        <f ca="1">IF(AH$5-$I$5&lt;$A56-1," ",IF(AH$5-$I$5+1&gt;'Primary Inputs'!$C$17,0,(SUM(OFFSET($I$22,0,AH$5-$I$5-$A56+1)))*$C109))</f>
        <v xml:space="preserve"> </v>
      </c>
      <c r="AI109" s="186" t="str">
        <f ca="1">IF(AI$5-$I$5&lt;$A56-1," ",IF(AI$5-$I$5+1&gt;'Primary Inputs'!$C$17,0,(SUM(OFFSET($I$22,0,AI$5-$I$5-$A56+1)))*$C109))</f>
        <v xml:space="preserve"> </v>
      </c>
      <c r="AJ109" s="186" t="str">
        <f ca="1">IF(AJ$5-$I$5&lt;$A56-1," ",IF(AJ$5-$I$5+1&gt;'Primary Inputs'!$C$17,0,(SUM(OFFSET($I$22,0,AJ$5-$I$5-$A56+1)))*$C109))</f>
        <v xml:space="preserve"> </v>
      </c>
      <c r="AK109" s="186" t="str">
        <f ca="1">IF(AK$5-$I$5&lt;$A56-1," ",IF(AK$5-$I$5+1&gt;'Primary Inputs'!$C$17,0,(SUM(OFFSET($I$22,0,AK$5-$I$5-$A56+1)))*$C109))</f>
        <v xml:space="preserve"> </v>
      </c>
      <c r="AL109" s="186" t="str">
        <f ca="1">IF(AL$5-$I$5&lt;$A56-1," ",IF(AL$5-$I$5+1&gt;'Primary Inputs'!$C$17,0,(SUM(OFFSET($I$22,0,AL$5-$I$5-$A56+1)))*$C109))</f>
        <v xml:space="preserve"> </v>
      </c>
      <c r="AM109" s="186">
        <f ca="1">IF(AM$5-$I$5&lt;$A56-1," ",IF(AM$5-$I$5+1&gt;'Primary Inputs'!$C$17,0,(SUM(OFFSET($I$22,0,AM$5-$I$5-$A56+1)))*$C109))</f>
        <v>0</v>
      </c>
      <c r="AN109" s="186">
        <f ca="1">IF(AN$5-$I$5&lt;$A56-1," ",IF(AN$5-$I$5+1&gt;'Primary Inputs'!$C$17,0,(SUM(OFFSET($I$22,0,AN$5-$I$5-$A56+1)))*$C109))</f>
        <v>0</v>
      </c>
      <c r="AO109" s="186">
        <f ca="1">IF(AO$5-$I$5&lt;$A56-1," ",IF(AO$5-$I$5+1&gt;'Primary Inputs'!$C$17,0,(SUM(OFFSET($I$22,0,AO$5-$I$5-$A56+1)))*$C109))</f>
        <v>0</v>
      </c>
      <c r="AP109" s="186">
        <f ca="1">IF(AP$5-$I$5&lt;$A56-1," ",IF(AP$5-$I$5+1&gt;'Primary Inputs'!$C$17,0,(SUM(OFFSET($I$22,0,AP$5-$I$5-$A56+1)))*$C109))</f>
        <v>0</v>
      </c>
      <c r="AQ109" s="186">
        <f ca="1">IF(AQ$5-$I$5&lt;$A56-1," ",IF(AQ$5-$I$5+1&gt;'Primary Inputs'!$C$17,0,(SUM(OFFSET($I$22,0,AQ$5-$I$5-$A56+1)))*$C109))</f>
        <v>0</v>
      </c>
      <c r="AR109" s="186">
        <f ca="1">IF(AR$5-$I$5&lt;$A56-1," ",IF(AR$5-$I$5+1&gt;'Primary Inputs'!$C$17,0,(SUM(OFFSET($I$22,0,AR$5-$I$5-$A56+1)))*$C109))</f>
        <v>0</v>
      </c>
      <c r="AS109" s="186">
        <f ca="1">IF(AS$5-$I$5&lt;$A56-1," ",IF(AS$5-$I$5+1&gt;'Primary Inputs'!$C$17,0,(SUM(OFFSET($I$22,0,AS$5-$I$5-$A56+1)))*$C109))</f>
        <v>0</v>
      </c>
      <c r="AT109" s="186">
        <f ca="1">IF(AT$5-$I$5&lt;$A56-1," ",IF(AT$5-$I$5+1&gt;'Primary Inputs'!$C$17,0,(SUM(OFFSET($I$22,0,AT$5-$I$5-$A56+1)))*$C109))</f>
        <v>0</v>
      </c>
      <c r="AU109" s="186">
        <f ca="1">IF(AU$5-$I$5&lt;$A56-1," ",IF(AU$5-$I$5+1&gt;'Primary Inputs'!$C$17,0,(SUM(OFFSET($I$22,0,AU$5-$I$5-$A56+1)))*$C109))</f>
        <v>0</v>
      </c>
      <c r="AV109" s="186">
        <f ca="1">IF(AV$5-$I$5&lt;$A56-1," ",IF(AV$5-$I$5+1&gt;'Primary Inputs'!$C$17,0,(SUM(OFFSET($I$22,0,AV$5-$I$5-$A56+1)))*$C109))</f>
        <v>0</v>
      </c>
      <c r="AW109" s="186">
        <f ca="1">IF(AW$5-$I$5&lt;$A56-1," ",IF(AW$5-$I$5+1&gt;'Primary Inputs'!$C$17,0,(SUM(OFFSET($I$22,0,AW$5-$I$5-$A56+1)))*$C109))</f>
        <v>0</v>
      </c>
      <c r="AX109" s="186">
        <f ca="1">IF(AX$5-$I$5&lt;$A56-1," ",IF(AX$5-$I$5+1&gt;'Primary Inputs'!$C$17,0,(SUM(OFFSET($I$22,0,AX$5-$I$5-$A56+1)))*$C109))</f>
        <v>0</v>
      </c>
      <c r="AY109" s="186">
        <f ca="1">IF(AY$5-$I$5&lt;$A56-1," ",IF(AY$5-$I$5+1&gt;'Primary Inputs'!$C$17,0,(SUM(OFFSET($I$22,0,AY$5-$I$5-$A56+1)))*$C109))</f>
        <v>0</v>
      </c>
      <c r="AZ109" s="186">
        <f ca="1">IF(AZ$5-$I$5&lt;$A56-1," ",IF(AZ$5-$I$5+1&gt;'Primary Inputs'!$C$17,0,(SUM(OFFSET($I$22,0,AZ$5-$I$5-$A56+1)))*$C109))</f>
        <v>0</v>
      </c>
      <c r="BA109" s="186">
        <f ca="1">IF(BA$5-$I$5&lt;$A56-1," ",IF(BA$5-$I$5+1&gt;'Primary Inputs'!$C$17,0,(SUM(OFFSET($I$22,0,BA$5-$I$5-$A56+1)))*$C109))</f>
        <v>0</v>
      </c>
      <c r="BB109" s="186">
        <f ca="1">IF(BB$5-$I$5&lt;$A56-1," ",IF(BB$5-$I$5+1&gt;'Primary Inputs'!$C$17,0,(SUM(OFFSET($I$22,0,BB$5-$I$5-$A56+1)))*$C109))</f>
        <v>0</v>
      </c>
      <c r="BC109" s="186">
        <f ca="1">IF(BC$5-$I$5&lt;$A56-1," ",IF(BC$5-$I$5+1&gt;'Primary Inputs'!$C$17,0,(SUM(OFFSET($I$22,0,BC$5-$I$5-$A56+1)))*$C109))</f>
        <v>0</v>
      </c>
      <c r="BD109" s="186">
        <f ca="1">IF(BD$5-$I$5&lt;$A56-1," ",IF(BD$5-$I$5+1&gt;'Primary Inputs'!$C$17,0,(SUM(OFFSET($I$22,0,BD$5-$I$5-$A56+1)))*$C109))</f>
        <v>0</v>
      </c>
      <c r="BE109" s="186">
        <f ca="1">IF(BE$5-$I$5&lt;$A56-1," ",IF(BE$5-$I$5+1&gt;'Primary Inputs'!$C$17,0,(SUM(OFFSET($I$22,0,BE$5-$I$5-$A56+1)))*$C109))</f>
        <v>0</v>
      </c>
      <c r="BF109" s="186">
        <f ca="1">IF(BF$5-$I$5&lt;$A56-1," ",IF(BF$5-$I$5+1&gt;'Primary Inputs'!$C$17,0,(SUM(OFFSET($I$22,0,BF$5-$I$5-$A56+1)))*$C109))</f>
        <v>0</v>
      </c>
    </row>
    <row r="110" spans="2:58">
      <c r="B110" s="134" t="s">
        <v>204</v>
      </c>
      <c r="C110" s="134">
        <f t="shared" ca="1" si="1"/>
        <v>0</v>
      </c>
      <c r="I110" s="186" t="str">
        <f ca="1">IF(I$5-$I$5&lt;$A57-1," ",IF(I$5-$I$5+1&gt;'Primary Inputs'!$C$17,0,(SUM(OFFSET($I$22,0,I$5-$I$5-$A57+1)))*$C110))</f>
        <v xml:space="preserve"> </v>
      </c>
      <c r="J110" s="186" t="str">
        <f ca="1">IF(J$5-$I$5&lt;$A57-1," ",IF(J$5-$I$5+1&gt;'Primary Inputs'!$C$17,0,(SUM(OFFSET($I$22,0,J$5-$I$5-$A57+1)))*$C110))</f>
        <v xml:space="preserve"> </v>
      </c>
      <c r="K110" s="186" t="str">
        <f ca="1">IF(K$5-$I$5&lt;$A57-1," ",IF(K$5-$I$5+1&gt;'Primary Inputs'!$C$17,0,(SUM(OFFSET($I$22,0,K$5-$I$5-$A57+1)))*$C110))</f>
        <v xml:space="preserve"> </v>
      </c>
      <c r="L110" s="186" t="str">
        <f ca="1">IF(L$5-$I$5&lt;$A57-1," ",IF(L$5-$I$5+1&gt;'Primary Inputs'!$C$17,0,(SUM(OFFSET($I$22,0,L$5-$I$5-$A57+1)))*$C110))</f>
        <v xml:space="preserve"> </v>
      </c>
      <c r="M110" s="186" t="str">
        <f ca="1">IF(M$5-$I$5&lt;$A57-1," ",IF(M$5-$I$5+1&gt;'Primary Inputs'!$C$17,0,(SUM(OFFSET($I$22,0,M$5-$I$5-$A57+1)))*$C110))</f>
        <v xml:space="preserve"> </v>
      </c>
      <c r="N110" s="186" t="str">
        <f ca="1">IF(N$5-$I$5&lt;$A57-1," ",IF(N$5-$I$5+1&gt;'Primary Inputs'!$C$17,0,(SUM(OFFSET($I$22,0,N$5-$I$5-$A57+1)))*$C110))</f>
        <v xml:space="preserve"> </v>
      </c>
      <c r="O110" s="186" t="str">
        <f ca="1">IF(O$5-$I$5&lt;$A57-1," ",IF(O$5-$I$5+1&gt;'Primary Inputs'!$C$17,0,(SUM(OFFSET($I$22,0,O$5-$I$5-$A57+1)))*$C110))</f>
        <v xml:space="preserve"> </v>
      </c>
      <c r="P110" s="186" t="str">
        <f ca="1">IF(P$5-$I$5&lt;$A57-1," ",IF(P$5-$I$5+1&gt;'Primary Inputs'!$C$17,0,(SUM(OFFSET($I$22,0,P$5-$I$5-$A57+1)))*$C110))</f>
        <v xml:space="preserve"> </v>
      </c>
      <c r="Q110" s="186" t="str">
        <f ca="1">IF(Q$5-$I$5&lt;$A57-1," ",IF(Q$5-$I$5+1&gt;'Primary Inputs'!$C$17,0,(SUM(OFFSET($I$22,0,Q$5-$I$5-$A57+1)))*$C110))</f>
        <v xml:space="preserve"> </v>
      </c>
      <c r="R110" s="186" t="str">
        <f ca="1">IF(R$5-$I$5&lt;$A57-1," ",IF(R$5-$I$5+1&gt;'Primary Inputs'!$C$17,0,(SUM(OFFSET($I$22,0,R$5-$I$5-$A57+1)))*$C110))</f>
        <v xml:space="preserve"> </v>
      </c>
      <c r="S110" s="186" t="str">
        <f ca="1">IF(S$5-$I$5&lt;$A57-1," ",IF(S$5-$I$5+1&gt;'Primary Inputs'!$C$17,0,(SUM(OFFSET($I$22,0,S$5-$I$5-$A57+1)))*$C110))</f>
        <v xml:space="preserve"> </v>
      </c>
      <c r="T110" s="186" t="str">
        <f ca="1">IF(T$5-$I$5&lt;$A57-1," ",IF(T$5-$I$5+1&gt;'Primary Inputs'!$C$17,0,(SUM(OFFSET($I$22,0,T$5-$I$5-$A57+1)))*$C110))</f>
        <v xml:space="preserve"> </v>
      </c>
      <c r="U110" s="186" t="str">
        <f ca="1">IF(U$5-$I$5&lt;$A57-1," ",IF(U$5-$I$5+1&gt;'Primary Inputs'!$C$17,0,(SUM(OFFSET($I$22,0,U$5-$I$5-$A57+1)))*$C110))</f>
        <v xml:space="preserve"> </v>
      </c>
      <c r="V110" s="186" t="str">
        <f ca="1">IF(V$5-$I$5&lt;$A57-1," ",IF(V$5-$I$5+1&gt;'Primary Inputs'!$C$17,0,(SUM(OFFSET($I$22,0,V$5-$I$5-$A57+1)))*$C110))</f>
        <v xml:space="preserve"> </v>
      </c>
      <c r="W110" s="186" t="str">
        <f ca="1">IF(W$5-$I$5&lt;$A57-1," ",IF(W$5-$I$5+1&gt;'Primary Inputs'!$C$17,0,(SUM(OFFSET($I$22,0,W$5-$I$5-$A57+1)))*$C110))</f>
        <v xml:space="preserve"> </v>
      </c>
      <c r="X110" s="186" t="str">
        <f ca="1">IF(X$5-$I$5&lt;$A57-1," ",IF(X$5-$I$5+1&gt;'Primary Inputs'!$C$17,0,(SUM(OFFSET($I$22,0,X$5-$I$5-$A57+1)))*$C110))</f>
        <v xml:space="preserve"> </v>
      </c>
      <c r="Y110" s="186" t="str">
        <f ca="1">IF(Y$5-$I$5&lt;$A57-1," ",IF(Y$5-$I$5+1&gt;'Primary Inputs'!$C$17,0,(SUM(OFFSET($I$22,0,Y$5-$I$5-$A57+1)))*$C110))</f>
        <v xml:space="preserve"> </v>
      </c>
      <c r="Z110" s="186" t="str">
        <f ca="1">IF(Z$5-$I$5&lt;$A57-1," ",IF(Z$5-$I$5+1&gt;'Primary Inputs'!$C$17,0,(SUM(OFFSET($I$22,0,Z$5-$I$5-$A57+1)))*$C110))</f>
        <v xml:space="preserve"> </v>
      </c>
      <c r="AA110" s="186" t="str">
        <f ca="1">IF(AA$5-$I$5&lt;$A57-1," ",IF(AA$5-$I$5+1&gt;'Primary Inputs'!$C$17,0,(SUM(OFFSET($I$22,0,AA$5-$I$5-$A57+1)))*$C110))</f>
        <v xml:space="preserve"> </v>
      </c>
      <c r="AB110" s="186" t="str">
        <f ca="1">IF(AB$5-$I$5&lt;$A57-1," ",IF(AB$5-$I$5+1&gt;'Primary Inputs'!$C$17,0,(SUM(OFFSET($I$22,0,AB$5-$I$5-$A57+1)))*$C110))</f>
        <v xml:space="preserve"> </v>
      </c>
      <c r="AC110" s="186" t="str">
        <f ca="1">IF(AC$5-$I$5&lt;$A57-1," ",IF(AC$5-$I$5+1&gt;'Primary Inputs'!$C$17,0,(SUM(OFFSET($I$22,0,AC$5-$I$5-$A57+1)))*$C110))</f>
        <v xml:space="preserve"> </v>
      </c>
      <c r="AD110" s="186" t="str">
        <f ca="1">IF(AD$5-$I$5&lt;$A57-1," ",IF(AD$5-$I$5+1&gt;'Primary Inputs'!$C$17,0,(SUM(OFFSET($I$22,0,AD$5-$I$5-$A57+1)))*$C110))</f>
        <v xml:space="preserve"> </v>
      </c>
      <c r="AE110" s="186" t="str">
        <f ca="1">IF(AE$5-$I$5&lt;$A57-1," ",IF(AE$5-$I$5+1&gt;'Primary Inputs'!$C$17,0,(SUM(OFFSET($I$22,0,AE$5-$I$5-$A57+1)))*$C110))</f>
        <v xml:space="preserve"> </v>
      </c>
      <c r="AF110" s="186" t="str">
        <f ca="1">IF(AF$5-$I$5&lt;$A57-1," ",IF(AF$5-$I$5+1&gt;'Primary Inputs'!$C$17,0,(SUM(OFFSET($I$22,0,AF$5-$I$5-$A57+1)))*$C110))</f>
        <v xml:space="preserve"> </v>
      </c>
      <c r="AG110" s="186" t="str">
        <f ca="1">IF(AG$5-$I$5&lt;$A57-1," ",IF(AG$5-$I$5+1&gt;'Primary Inputs'!$C$17,0,(SUM(OFFSET($I$22,0,AG$5-$I$5-$A57+1)))*$C110))</f>
        <v xml:space="preserve"> </v>
      </c>
      <c r="AH110" s="186" t="str">
        <f ca="1">IF(AH$5-$I$5&lt;$A57-1," ",IF(AH$5-$I$5+1&gt;'Primary Inputs'!$C$17,0,(SUM(OFFSET($I$22,0,AH$5-$I$5-$A57+1)))*$C110))</f>
        <v xml:space="preserve"> </v>
      </c>
      <c r="AI110" s="186" t="str">
        <f ca="1">IF(AI$5-$I$5&lt;$A57-1," ",IF(AI$5-$I$5+1&gt;'Primary Inputs'!$C$17,0,(SUM(OFFSET($I$22,0,AI$5-$I$5-$A57+1)))*$C110))</f>
        <v xml:space="preserve"> </v>
      </c>
      <c r="AJ110" s="186" t="str">
        <f ca="1">IF(AJ$5-$I$5&lt;$A57-1," ",IF(AJ$5-$I$5+1&gt;'Primary Inputs'!$C$17,0,(SUM(OFFSET($I$22,0,AJ$5-$I$5-$A57+1)))*$C110))</f>
        <v xml:space="preserve"> </v>
      </c>
      <c r="AK110" s="186" t="str">
        <f ca="1">IF(AK$5-$I$5&lt;$A57-1," ",IF(AK$5-$I$5+1&gt;'Primary Inputs'!$C$17,0,(SUM(OFFSET($I$22,0,AK$5-$I$5-$A57+1)))*$C110))</f>
        <v xml:space="preserve"> </v>
      </c>
      <c r="AL110" s="186" t="str">
        <f ca="1">IF(AL$5-$I$5&lt;$A57-1," ",IF(AL$5-$I$5+1&gt;'Primary Inputs'!$C$17,0,(SUM(OFFSET($I$22,0,AL$5-$I$5-$A57+1)))*$C110))</f>
        <v xml:space="preserve"> </v>
      </c>
      <c r="AM110" s="186" t="str">
        <f ca="1">IF(AM$5-$I$5&lt;$A57-1," ",IF(AM$5-$I$5+1&gt;'Primary Inputs'!$C$17,0,(SUM(OFFSET($I$22,0,AM$5-$I$5-$A57+1)))*$C110))</f>
        <v xml:space="preserve"> </v>
      </c>
      <c r="AN110" s="186">
        <f ca="1">IF(AN$5-$I$5&lt;$A57-1," ",IF(AN$5-$I$5+1&gt;'Primary Inputs'!$C$17,0,(SUM(OFFSET($I$22,0,AN$5-$I$5-$A57+1)))*$C110))</f>
        <v>0</v>
      </c>
      <c r="AO110" s="186">
        <f ca="1">IF(AO$5-$I$5&lt;$A57-1," ",IF(AO$5-$I$5+1&gt;'Primary Inputs'!$C$17,0,(SUM(OFFSET($I$22,0,AO$5-$I$5-$A57+1)))*$C110))</f>
        <v>0</v>
      </c>
      <c r="AP110" s="186">
        <f ca="1">IF(AP$5-$I$5&lt;$A57-1," ",IF(AP$5-$I$5+1&gt;'Primary Inputs'!$C$17,0,(SUM(OFFSET($I$22,0,AP$5-$I$5-$A57+1)))*$C110))</f>
        <v>0</v>
      </c>
      <c r="AQ110" s="186">
        <f ca="1">IF(AQ$5-$I$5&lt;$A57-1," ",IF(AQ$5-$I$5+1&gt;'Primary Inputs'!$C$17,0,(SUM(OFFSET($I$22,0,AQ$5-$I$5-$A57+1)))*$C110))</f>
        <v>0</v>
      </c>
      <c r="AR110" s="186">
        <f ca="1">IF(AR$5-$I$5&lt;$A57-1," ",IF(AR$5-$I$5+1&gt;'Primary Inputs'!$C$17,0,(SUM(OFFSET($I$22,0,AR$5-$I$5-$A57+1)))*$C110))</f>
        <v>0</v>
      </c>
      <c r="AS110" s="186">
        <f ca="1">IF(AS$5-$I$5&lt;$A57-1," ",IF(AS$5-$I$5+1&gt;'Primary Inputs'!$C$17,0,(SUM(OFFSET($I$22,0,AS$5-$I$5-$A57+1)))*$C110))</f>
        <v>0</v>
      </c>
      <c r="AT110" s="186">
        <f ca="1">IF(AT$5-$I$5&lt;$A57-1," ",IF(AT$5-$I$5+1&gt;'Primary Inputs'!$C$17,0,(SUM(OFFSET($I$22,0,AT$5-$I$5-$A57+1)))*$C110))</f>
        <v>0</v>
      </c>
      <c r="AU110" s="186">
        <f ca="1">IF(AU$5-$I$5&lt;$A57-1," ",IF(AU$5-$I$5+1&gt;'Primary Inputs'!$C$17,0,(SUM(OFFSET($I$22,0,AU$5-$I$5-$A57+1)))*$C110))</f>
        <v>0</v>
      </c>
      <c r="AV110" s="186">
        <f ca="1">IF(AV$5-$I$5&lt;$A57-1," ",IF(AV$5-$I$5+1&gt;'Primary Inputs'!$C$17,0,(SUM(OFFSET($I$22,0,AV$5-$I$5-$A57+1)))*$C110))</f>
        <v>0</v>
      </c>
      <c r="AW110" s="186">
        <f ca="1">IF(AW$5-$I$5&lt;$A57-1," ",IF(AW$5-$I$5+1&gt;'Primary Inputs'!$C$17,0,(SUM(OFFSET($I$22,0,AW$5-$I$5-$A57+1)))*$C110))</f>
        <v>0</v>
      </c>
      <c r="AX110" s="186">
        <f ca="1">IF(AX$5-$I$5&lt;$A57-1," ",IF(AX$5-$I$5+1&gt;'Primary Inputs'!$C$17,0,(SUM(OFFSET($I$22,0,AX$5-$I$5-$A57+1)))*$C110))</f>
        <v>0</v>
      </c>
      <c r="AY110" s="186">
        <f ca="1">IF(AY$5-$I$5&lt;$A57-1," ",IF(AY$5-$I$5+1&gt;'Primary Inputs'!$C$17,0,(SUM(OFFSET($I$22,0,AY$5-$I$5-$A57+1)))*$C110))</f>
        <v>0</v>
      </c>
      <c r="AZ110" s="186">
        <f ca="1">IF(AZ$5-$I$5&lt;$A57-1," ",IF(AZ$5-$I$5+1&gt;'Primary Inputs'!$C$17,0,(SUM(OFFSET($I$22,0,AZ$5-$I$5-$A57+1)))*$C110))</f>
        <v>0</v>
      </c>
      <c r="BA110" s="186">
        <f ca="1">IF(BA$5-$I$5&lt;$A57-1," ",IF(BA$5-$I$5+1&gt;'Primary Inputs'!$C$17,0,(SUM(OFFSET($I$22,0,BA$5-$I$5-$A57+1)))*$C110))</f>
        <v>0</v>
      </c>
      <c r="BB110" s="186">
        <f ca="1">IF(BB$5-$I$5&lt;$A57-1," ",IF(BB$5-$I$5+1&gt;'Primary Inputs'!$C$17,0,(SUM(OFFSET($I$22,0,BB$5-$I$5-$A57+1)))*$C110))</f>
        <v>0</v>
      </c>
      <c r="BC110" s="186">
        <f ca="1">IF(BC$5-$I$5&lt;$A57-1," ",IF(BC$5-$I$5+1&gt;'Primary Inputs'!$C$17,0,(SUM(OFFSET($I$22,0,BC$5-$I$5-$A57+1)))*$C110))</f>
        <v>0</v>
      </c>
      <c r="BD110" s="186">
        <f ca="1">IF(BD$5-$I$5&lt;$A57-1," ",IF(BD$5-$I$5+1&gt;'Primary Inputs'!$C$17,0,(SUM(OFFSET($I$22,0,BD$5-$I$5-$A57+1)))*$C110))</f>
        <v>0</v>
      </c>
      <c r="BE110" s="186">
        <f ca="1">IF(BE$5-$I$5&lt;$A57-1," ",IF(BE$5-$I$5+1&gt;'Primary Inputs'!$C$17,0,(SUM(OFFSET($I$22,0,BE$5-$I$5-$A57+1)))*$C110))</f>
        <v>0</v>
      </c>
      <c r="BF110" s="186">
        <f ca="1">IF(BF$5-$I$5&lt;$A57-1," ",IF(BF$5-$I$5+1&gt;'Primary Inputs'!$C$17,0,(SUM(OFFSET($I$22,0,BF$5-$I$5-$A57+1)))*$C110))</f>
        <v>0</v>
      </c>
    </row>
    <row r="111" spans="2:58">
      <c r="B111" s="134" t="s">
        <v>205</v>
      </c>
      <c r="C111" s="134">
        <f t="shared" ca="1" si="1"/>
        <v>0</v>
      </c>
      <c r="I111" s="186" t="str">
        <f ca="1">IF(I$5-$I$5&lt;$A58-1," ",IF(I$5-$I$5+1&gt;'Primary Inputs'!$C$17,0,(SUM(OFFSET($I$22,0,I$5-$I$5-$A58+1)))*$C111))</f>
        <v xml:space="preserve"> </v>
      </c>
      <c r="J111" s="186" t="str">
        <f ca="1">IF(J$5-$I$5&lt;$A58-1," ",IF(J$5-$I$5+1&gt;'Primary Inputs'!$C$17,0,(SUM(OFFSET($I$22,0,J$5-$I$5-$A58+1)))*$C111))</f>
        <v xml:space="preserve"> </v>
      </c>
      <c r="K111" s="186" t="str">
        <f ca="1">IF(K$5-$I$5&lt;$A58-1," ",IF(K$5-$I$5+1&gt;'Primary Inputs'!$C$17,0,(SUM(OFFSET($I$22,0,K$5-$I$5-$A58+1)))*$C111))</f>
        <v xml:space="preserve"> </v>
      </c>
      <c r="L111" s="186" t="str">
        <f ca="1">IF(L$5-$I$5&lt;$A58-1," ",IF(L$5-$I$5+1&gt;'Primary Inputs'!$C$17,0,(SUM(OFFSET($I$22,0,L$5-$I$5-$A58+1)))*$C111))</f>
        <v xml:space="preserve"> </v>
      </c>
      <c r="M111" s="186" t="str">
        <f ca="1">IF(M$5-$I$5&lt;$A58-1," ",IF(M$5-$I$5+1&gt;'Primary Inputs'!$C$17,0,(SUM(OFFSET($I$22,0,M$5-$I$5-$A58+1)))*$C111))</f>
        <v xml:space="preserve"> </v>
      </c>
      <c r="N111" s="186" t="str">
        <f ca="1">IF(N$5-$I$5&lt;$A58-1," ",IF(N$5-$I$5+1&gt;'Primary Inputs'!$C$17,0,(SUM(OFFSET($I$22,0,N$5-$I$5-$A58+1)))*$C111))</f>
        <v xml:space="preserve"> </v>
      </c>
      <c r="O111" s="186" t="str">
        <f ca="1">IF(O$5-$I$5&lt;$A58-1," ",IF(O$5-$I$5+1&gt;'Primary Inputs'!$C$17,0,(SUM(OFFSET($I$22,0,O$5-$I$5-$A58+1)))*$C111))</f>
        <v xml:space="preserve"> </v>
      </c>
      <c r="P111" s="186" t="str">
        <f ca="1">IF(P$5-$I$5&lt;$A58-1," ",IF(P$5-$I$5+1&gt;'Primary Inputs'!$C$17,0,(SUM(OFFSET($I$22,0,P$5-$I$5-$A58+1)))*$C111))</f>
        <v xml:space="preserve"> </v>
      </c>
      <c r="Q111" s="186" t="str">
        <f ca="1">IF(Q$5-$I$5&lt;$A58-1," ",IF(Q$5-$I$5+1&gt;'Primary Inputs'!$C$17,0,(SUM(OFFSET($I$22,0,Q$5-$I$5-$A58+1)))*$C111))</f>
        <v xml:space="preserve"> </v>
      </c>
      <c r="R111" s="186" t="str">
        <f ca="1">IF(R$5-$I$5&lt;$A58-1," ",IF(R$5-$I$5+1&gt;'Primary Inputs'!$C$17,0,(SUM(OFFSET($I$22,0,R$5-$I$5-$A58+1)))*$C111))</f>
        <v xml:space="preserve"> </v>
      </c>
      <c r="S111" s="186" t="str">
        <f ca="1">IF(S$5-$I$5&lt;$A58-1," ",IF(S$5-$I$5+1&gt;'Primary Inputs'!$C$17,0,(SUM(OFFSET($I$22,0,S$5-$I$5-$A58+1)))*$C111))</f>
        <v xml:space="preserve"> </v>
      </c>
      <c r="T111" s="186" t="str">
        <f ca="1">IF(T$5-$I$5&lt;$A58-1," ",IF(T$5-$I$5+1&gt;'Primary Inputs'!$C$17,0,(SUM(OFFSET($I$22,0,T$5-$I$5-$A58+1)))*$C111))</f>
        <v xml:space="preserve"> </v>
      </c>
      <c r="U111" s="186" t="str">
        <f ca="1">IF(U$5-$I$5&lt;$A58-1," ",IF(U$5-$I$5+1&gt;'Primary Inputs'!$C$17,0,(SUM(OFFSET($I$22,0,U$5-$I$5-$A58+1)))*$C111))</f>
        <v xml:space="preserve"> </v>
      </c>
      <c r="V111" s="186" t="str">
        <f ca="1">IF(V$5-$I$5&lt;$A58-1," ",IF(V$5-$I$5+1&gt;'Primary Inputs'!$C$17,0,(SUM(OFFSET($I$22,0,V$5-$I$5-$A58+1)))*$C111))</f>
        <v xml:space="preserve"> </v>
      </c>
      <c r="W111" s="186" t="str">
        <f ca="1">IF(W$5-$I$5&lt;$A58-1," ",IF(W$5-$I$5+1&gt;'Primary Inputs'!$C$17,0,(SUM(OFFSET($I$22,0,W$5-$I$5-$A58+1)))*$C111))</f>
        <v xml:space="preserve"> </v>
      </c>
      <c r="X111" s="186" t="str">
        <f ca="1">IF(X$5-$I$5&lt;$A58-1," ",IF(X$5-$I$5+1&gt;'Primary Inputs'!$C$17,0,(SUM(OFFSET($I$22,0,X$5-$I$5-$A58+1)))*$C111))</f>
        <v xml:space="preserve"> </v>
      </c>
      <c r="Y111" s="186" t="str">
        <f ca="1">IF(Y$5-$I$5&lt;$A58-1," ",IF(Y$5-$I$5+1&gt;'Primary Inputs'!$C$17,0,(SUM(OFFSET($I$22,0,Y$5-$I$5-$A58+1)))*$C111))</f>
        <v xml:space="preserve"> </v>
      </c>
      <c r="Z111" s="186" t="str">
        <f ca="1">IF(Z$5-$I$5&lt;$A58-1," ",IF(Z$5-$I$5+1&gt;'Primary Inputs'!$C$17,0,(SUM(OFFSET($I$22,0,Z$5-$I$5-$A58+1)))*$C111))</f>
        <v xml:space="preserve"> </v>
      </c>
      <c r="AA111" s="186" t="str">
        <f ca="1">IF(AA$5-$I$5&lt;$A58-1," ",IF(AA$5-$I$5+1&gt;'Primary Inputs'!$C$17,0,(SUM(OFFSET($I$22,0,AA$5-$I$5-$A58+1)))*$C111))</f>
        <v xml:space="preserve"> </v>
      </c>
      <c r="AB111" s="186" t="str">
        <f ca="1">IF(AB$5-$I$5&lt;$A58-1," ",IF(AB$5-$I$5+1&gt;'Primary Inputs'!$C$17,0,(SUM(OFFSET($I$22,0,AB$5-$I$5-$A58+1)))*$C111))</f>
        <v xml:space="preserve"> </v>
      </c>
      <c r="AC111" s="186" t="str">
        <f ca="1">IF(AC$5-$I$5&lt;$A58-1," ",IF(AC$5-$I$5+1&gt;'Primary Inputs'!$C$17,0,(SUM(OFFSET($I$22,0,AC$5-$I$5-$A58+1)))*$C111))</f>
        <v xml:space="preserve"> </v>
      </c>
      <c r="AD111" s="186" t="str">
        <f ca="1">IF(AD$5-$I$5&lt;$A58-1," ",IF(AD$5-$I$5+1&gt;'Primary Inputs'!$C$17,0,(SUM(OFFSET($I$22,0,AD$5-$I$5-$A58+1)))*$C111))</f>
        <v xml:space="preserve"> </v>
      </c>
      <c r="AE111" s="186" t="str">
        <f ca="1">IF(AE$5-$I$5&lt;$A58-1," ",IF(AE$5-$I$5+1&gt;'Primary Inputs'!$C$17,0,(SUM(OFFSET($I$22,0,AE$5-$I$5-$A58+1)))*$C111))</f>
        <v xml:space="preserve"> </v>
      </c>
      <c r="AF111" s="186" t="str">
        <f ca="1">IF(AF$5-$I$5&lt;$A58-1," ",IF(AF$5-$I$5+1&gt;'Primary Inputs'!$C$17,0,(SUM(OFFSET($I$22,0,AF$5-$I$5-$A58+1)))*$C111))</f>
        <v xml:space="preserve"> </v>
      </c>
      <c r="AG111" s="186" t="str">
        <f ca="1">IF(AG$5-$I$5&lt;$A58-1," ",IF(AG$5-$I$5+1&gt;'Primary Inputs'!$C$17,0,(SUM(OFFSET($I$22,0,AG$5-$I$5-$A58+1)))*$C111))</f>
        <v xml:space="preserve"> </v>
      </c>
      <c r="AH111" s="186" t="str">
        <f ca="1">IF(AH$5-$I$5&lt;$A58-1," ",IF(AH$5-$I$5+1&gt;'Primary Inputs'!$C$17,0,(SUM(OFFSET($I$22,0,AH$5-$I$5-$A58+1)))*$C111))</f>
        <v xml:space="preserve"> </v>
      </c>
      <c r="AI111" s="186" t="str">
        <f ca="1">IF(AI$5-$I$5&lt;$A58-1," ",IF(AI$5-$I$5+1&gt;'Primary Inputs'!$C$17,0,(SUM(OFFSET($I$22,0,AI$5-$I$5-$A58+1)))*$C111))</f>
        <v xml:space="preserve"> </v>
      </c>
      <c r="AJ111" s="186" t="str">
        <f ca="1">IF(AJ$5-$I$5&lt;$A58-1," ",IF(AJ$5-$I$5+1&gt;'Primary Inputs'!$C$17,0,(SUM(OFFSET($I$22,0,AJ$5-$I$5-$A58+1)))*$C111))</f>
        <v xml:space="preserve"> </v>
      </c>
      <c r="AK111" s="186" t="str">
        <f ca="1">IF(AK$5-$I$5&lt;$A58-1," ",IF(AK$5-$I$5+1&gt;'Primary Inputs'!$C$17,0,(SUM(OFFSET($I$22,0,AK$5-$I$5-$A58+1)))*$C111))</f>
        <v xml:space="preserve"> </v>
      </c>
      <c r="AL111" s="186" t="str">
        <f ca="1">IF(AL$5-$I$5&lt;$A58-1," ",IF(AL$5-$I$5+1&gt;'Primary Inputs'!$C$17,0,(SUM(OFFSET($I$22,0,AL$5-$I$5-$A58+1)))*$C111))</f>
        <v xml:space="preserve"> </v>
      </c>
      <c r="AM111" s="186" t="str">
        <f ca="1">IF(AM$5-$I$5&lt;$A58-1," ",IF(AM$5-$I$5+1&gt;'Primary Inputs'!$C$17,0,(SUM(OFFSET($I$22,0,AM$5-$I$5-$A58+1)))*$C111))</f>
        <v xml:space="preserve"> </v>
      </c>
      <c r="AN111" s="186" t="str">
        <f ca="1">IF(AN$5-$I$5&lt;$A58-1," ",IF(AN$5-$I$5+1&gt;'Primary Inputs'!$C$17,0,(SUM(OFFSET($I$22,0,AN$5-$I$5-$A58+1)))*$C111))</f>
        <v xml:space="preserve"> </v>
      </c>
      <c r="AO111" s="186">
        <f ca="1">IF(AO$5-$I$5&lt;$A58-1," ",IF(AO$5-$I$5+1&gt;'Primary Inputs'!$C$17,0,(SUM(OFFSET($I$22,0,AO$5-$I$5-$A58+1)))*$C111))</f>
        <v>0</v>
      </c>
      <c r="AP111" s="186">
        <f ca="1">IF(AP$5-$I$5&lt;$A58-1," ",IF(AP$5-$I$5+1&gt;'Primary Inputs'!$C$17,0,(SUM(OFFSET($I$22,0,AP$5-$I$5-$A58+1)))*$C111))</f>
        <v>0</v>
      </c>
      <c r="AQ111" s="186">
        <f ca="1">IF(AQ$5-$I$5&lt;$A58-1," ",IF(AQ$5-$I$5+1&gt;'Primary Inputs'!$C$17,0,(SUM(OFFSET($I$22,0,AQ$5-$I$5-$A58+1)))*$C111))</f>
        <v>0</v>
      </c>
      <c r="AR111" s="186">
        <f ca="1">IF(AR$5-$I$5&lt;$A58-1," ",IF(AR$5-$I$5+1&gt;'Primary Inputs'!$C$17,0,(SUM(OFFSET($I$22,0,AR$5-$I$5-$A58+1)))*$C111))</f>
        <v>0</v>
      </c>
      <c r="AS111" s="186">
        <f ca="1">IF(AS$5-$I$5&lt;$A58-1," ",IF(AS$5-$I$5+1&gt;'Primary Inputs'!$C$17,0,(SUM(OFFSET($I$22,0,AS$5-$I$5-$A58+1)))*$C111))</f>
        <v>0</v>
      </c>
      <c r="AT111" s="186">
        <f ca="1">IF(AT$5-$I$5&lt;$A58-1," ",IF(AT$5-$I$5+1&gt;'Primary Inputs'!$C$17,0,(SUM(OFFSET($I$22,0,AT$5-$I$5-$A58+1)))*$C111))</f>
        <v>0</v>
      </c>
      <c r="AU111" s="186">
        <f ca="1">IF(AU$5-$I$5&lt;$A58-1," ",IF(AU$5-$I$5+1&gt;'Primary Inputs'!$C$17,0,(SUM(OFFSET($I$22,0,AU$5-$I$5-$A58+1)))*$C111))</f>
        <v>0</v>
      </c>
      <c r="AV111" s="186">
        <f ca="1">IF(AV$5-$I$5&lt;$A58-1," ",IF(AV$5-$I$5+1&gt;'Primary Inputs'!$C$17,0,(SUM(OFFSET($I$22,0,AV$5-$I$5-$A58+1)))*$C111))</f>
        <v>0</v>
      </c>
      <c r="AW111" s="186">
        <f ca="1">IF(AW$5-$I$5&lt;$A58-1," ",IF(AW$5-$I$5+1&gt;'Primary Inputs'!$C$17,0,(SUM(OFFSET($I$22,0,AW$5-$I$5-$A58+1)))*$C111))</f>
        <v>0</v>
      </c>
      <c r="AX111" s="186">
        <f ca="1">IF(AX$5-$I$5&lt;$A58-1," ",IF(AX$5-$I$5+1&gt;'Primary Inputs'!$C$17,0,(SUM(OFFSET($I$22,0,AX$5-$I$5-$A58+1)))*$C111))</f>
        <v>0</v>
      </c>
      <c r="AY111" s="186">
        <f ca="1">IF(AY$5-$I$5&lt;$A58-1," ",IF(AY$5-$I$5+1&gt;'Primary Inputs'!$C$17,0,(SUM(OFFSET($I$22,0,AY$5-$I$5-$A58+1)))*$C111))</f>
        <v>0</v>
      </c>
      <c r="AZ111" s="186">
        <f ca="1">IF(AZ$5-$I$5&lt;$A58-1," ",IF(AZ$5-$I$5+1&gt;'Primary Inputs'!$C$17,0,(SUM(OFFSET($I$22,0,AZ$5-$I$5-$A58+1)))*$C111))</f>
        <v>0</v>
      </c>
      <c r="BA111" s="186">
        <f ca="1">IF(BA$5-$I$5&lt;$A58-1," ",IF(BA$5-$I$5+1&gt;'Primary Inputs'!$C$17,0,(SUM(OFFSET($I$22,0,BA$5-$I$5-$A58+1)))*$C111))</f>
        <v>0</v>
      </c>
      <c r="BB111" s="186">
        <f ca="1">IF(BB$5-$I$5&lt;$A58-1," ",IF(BB$5-$I$5+1&gt;'Primary Inputs'!$C$17,0,(SUM(OFFSET($I$22,0,BB$5-$I$5-$A58+1)))*$C111))</f>
        <v>0</v>
      </c>
      <c r="BC111" s="186">
        <f ca="1">IF(BC$5-$I$5&lt;$A58-1," ",IF(BC$5-$I$5+1&gt;'Primary Inputs'!$C$17,0,(SUM(OFFSET($I$22,0,BC$5-$I$5-$A58+1)))*$C111))</f>
        <v>0</v>
      </c>
      <c r="BD111" s="186">
        <f ca="1">IF(BD$5-$I$5&lt;$A58-1," ",IF(BD$5-$I$5+1&gt;'Primary Inputs'!$C$17,0,(SUM(OFFSET($I$22,0,BD$5-$I$5-$A58+1)))*$C111))</f>
        <v>0</v>
      </c>
      <c r="BE111" s="186">
        <f ca="1">IF(BE$5-$I$5&lt;$A58-1," ",IF(BE$5-$I$5+1&gt;'Primary Inputs'!$C$17,0,(SUM(OFFSET($I$22,0,BE$5-$I$5-$A58+1)))*$C111))</f>
        <v>0</v>
      </c>
      <c r="BF111" s="186">
        <f ca="1">IF(BF$5-$I$5&lt;$A58-1," ",IF(BF$5-$I$5+1&gt;'Primary Inputs'!$C$17,0,(SUM(OFFSET($I$22,0,BF$5-$I$5-$A58+1)))*$C111))</f>
        <v>0</v>
      </c>
    </row>
    <row r="112" spans="2:58">
      <c r="B112" s="134" t="s">
        <v>206</v>
      </c>
      <c r="C112" s="134">
        <f t="shared" ca="1" si="1"/>
        <v>0</v>
      </c>
      <c r="I112" s="186" t="str">
        <f ca="1">IF(I$5-$I$5&lt;$A59-1," ",IF(I$5-$I$5+1&gt;'Primary Inputs'!$C$17,0,(SUM(OFFSET($I$22,0,I$5-$I$5-$A59+1)))*$C112))</f>
        <v xml:space="preserve"> </v>
      </c>
      <c r="J112" s="186" t="str">
        <f ca="1">IF(J$5-$I$5&lt;$A59-1," ",IF(J$5-$I$5+1&gt;'Primary Inputs'!$C$17,0,(SUM(OFFSET($I$22,0,J$5-$I$5-$A59+1)))*$C112))</f>
        <v xml:space="preserve"> </v>
      </c>
      <c r="K112" s="186" t="str">
        <f ca="1">IF(K$5-$I$5&lt;$A59-1," ",IF(K$5-$I$5+1&gt;'Primary Inputs'!$C$17,0,(SUM(OFFSET($I$22,0,K$5-$I$5-$A59+1)))*$C112))</f>
        <v xml:space="preserve"> </v>
      </c>
      <c r="L112" s="186" t="str">
        <f ca="1">IF(L$5-$I$5&lt;$A59-1," ",IF(L$5-$I$5+1&gt;'Primary Inputs'!$C$17,0,(SUM(OFFSET($I$22,0,L$5-$I$5-$A59+1)))*$C112))</f>
        <v xml:space="preserve"> </v>
      </c>
      <c r="M112" s="186" t="str">
        <f ca="1">IF(M$5-$I$5&lt;$A59-1," ",IF(M$5-$I$5+1&gt;'Primary Inputs'!$C$17,0,(SUM(OFFSET($I$22,0,M$5-$I$5-$A59+1)))*$C112))</f>
        <v xml:space="preserve"> </v>
      </c>
      <c r="N112" s="186" t="str">
        <f ca="1">IF(N$5-$I$5&lt;$A59-1," ",IF(N$5-$I$5+1&gt;'Primary Inputs'!$C$17,0,(SUM(OFFSET($I$22,0,N$5-$I$5-$A59+1)))*$C112))</f>
        <v xml:space="preserve"> </v>
      </c>
      <c r="O112" s="186" t="str">
        <f ca="1">IF(O$5-$I$5&lt;$A59-1," ",IF(O$5-$I$5+1&gt;'Primary Inputs'!$C$17,0,(SUM(OFFSET($I$22,0,O$5-$I$5-$A59+1)))*$C112))</f>
        <v xml:space="preserve"> </v>
      </c>
      <c r="P112" s="186" t="str">
        <f ca="1">IF(P$5-$I$5&lt;$A59-1," ",IF(P$5-$I$5+1&gt;'Primary Inputs'!$C$17,0,(SUM(OFFSET($I$22,0,P$5-$I$5-$A59+1)))*$C112))</f>
        <v xml:space="preserve"> </v>
      </c>
      <c r="Q112" s="186" t="str">
        <f ca="1">IF(Q$5-$I$5&lt;$A59-1," ",IF(Q$5-$I$5+1&gt;'Primary Inputs'!$C$17,0,(SUM(OFFSET($I$22,0,Q$5-$I$5-$A59+1)))*$C112))</f>
        <v xml:space="preserve"> </v>
      </c>
      <c r="R112" s="186" t="str">
        <f ca="1">IF(R$5-$I$5&lt;$A59-1," ",IF(R$5-$I$5+1&gt;'Primary Inputs'!$C$17,0,(SUM(OFFSET($I$22,0,R$5-$I$5-$A59+1)))*$C112))</f>
        <v xml:space="preserve"> </v>
      </c>
      <c r="S112" s="186" t="str">
        <f ca="1">IF(S$5-$I$5&lt;$A59-1," ",IF(S$5-$I$5+1&gt;'Primary Inputs'!$C$17,0,(SUM(OFFSET($I$22,0,S$5-$I$5-$A59+1)))*$C112))</f>
        <v xml:space="preserve"> </v>
      </c>
      <c r="T112" s="186" t="str">
        <f ca="1">IF(T$5-$I$5&lt;$A59-1," ",IF(T$5-$I$5+1&gt;'Primary Inputs'!$C$17,0,(SUM(OFFSET($I$22,0,T$5-$I$5-$A59+1)))*$C112))</f>
        <v xml:space="preserve"> </v>
      </c>
      <c r="U112" s="186" t="str">
        <f ca="1">IF(U$5-$I$5&lt;$A59-1," ",IF(U$5-$I$5+1&gt;'Primary Inputs'!$C$17,0,(SUM(OFFSET($I$22,0,U$5-$I$5-$A59+1)))*$C112))</f>
        <v xml:space="preserve"> </v>
      </c>
      <c r="V112" s="186" t="str">
        <f ca="1">IF(V$5-$I$5&lt;$A59-1," ",IF(V$5-$I$5+1&gt;'Primary Inputs'!$C$17,0,(SUM(OFFSET($I$22,0,V$5-$I$5-$A59+1)))*$C112))</f>
        <v xml:space="preserve"> </v>
      </c>
      <c r="W112" s="186" t="str">
        <f ca="1">IF(W$5-$I$5&lt;$A59-1," ",IF(W$5-$I$5+1&gt;'Primary Inputs'!$C$17,0,(SUM(OFFSET($I$22,0,W$5-$I$5-$A59+1)))*$C112))</f>
        <v xml:space="preserve"> </v>
      </c>
      <c r="X112" s="186" t="str">
        <f ca="1">IF(X$5-$I$5&lt;$A59-1," ",IF(X$5-$I$5+1&gt;'Primary Inputs'!$C$17,0,(SUM(OFFSET($I$22,0,X$5-$I$5-$A59+1)))*$C112))</f>
        <v xml:space="preserve"> </v>
      </c>
      <c r="Y112" s="186" t="str">
        <f ca="1">IF(Y$5-$I$5&lt;$A59-1," ",IF(Y$5-$I$5+1&gt;'Primary Inputs'!$C$17,0,(SUM(OFFSET($I$22,0,Y$5-$I$5-$A59+1)))*$C112))</f>
        <v xml:space="preserve"> </v>
      </c>
      <c r="Z112" s="186" t="str">
        <f ca="1">IF(Z$5-$I$5&lt;$A59-1," ",IF(Z$5-$I$5+1&gt;'Primary Inputs'!$C$17,0,(SUM(OFFSET($I$22,0,Z$5-$I$5-$A59+1)))*$C112))</f>
        <v xml:space="preserve"> </v>
      </c>
      <c r="AA112" s="186" t="str">
        <f ca="1">IF(AA$5-$I$5&lt;$A59-1," ",IF(AA$5-$I$5+1&gt;'Primary Inputs'!$C$17,0,(SUM(OFFSET($I$22,0,AA$5-$I$5-$A59+1)))*$C112))</f>
        <v xml:space="preserve"> </v>
      </c>
      <c r="AB112" s="186" t="str">
        <f ca="1">IF(AB$5-$I$5&lt;$A59-1," ",IF(AB$5-$I$5+1&gt;'Primary Inputs'!$C$17,0,(SUM(OFFSET($I$22,0,AB$5-$I$5-$A59+1)))*$C112))</f>
        <v xml:space="preserve"> </v>
      </c>
      <c r="AC112" s="186" t="str">
        <f ca="1">IF(AC$5-$I$5&lt;$A59-1," ",IF(AC$5-$I$5+1&gt;'Primary Inputs'!$C$17,0,(SUM(OFFSET($I$22,0,AC$5-$I$5-$A59+1)))*$C112))</f>
        <v xml:space="preserve"> </v>
      </c>
      <c r="AD112" s="186" t="str">
        <f ca="1">IF(AD$5-$I$5&lt;$A59-1," ",IF(AD$5-$I$5+1&gt;'Primary Inputs'!$C$17,0,(SUM(OFFSET($I$22,0,AD$5-$I$5-$A59+1)))*$C112))</f>
        <v xml:space="preserve"> </v>
      </c>
      <c r="AE112" s="186" t="str">
        <f ca="1">IF(AE$5-$I$5&lt;$A59-1," ",IF(AE$5-$I$5+1&gt;'Primary Inputs'!$C$17,0,(SUM(OFFSET($I$22,0,AE$5-$I$5-$A59+1)))*$C112))</f>
        <v xml:space="preserve"> </v>
      </c>
      <c r="AF112" s="186" t="str">
        <f ca="1">IF(AF$5-$I$5&lt;$A59-1," ",IF(AF$5-$I$5+1&gt;'Primary Inputs'!$C$17,0,(SUM(OFFSET($I$22,0,AF$5-$I$5-$A59+1)))*$C112))</f>
        <v xml:space="preserve"> </v>
      </c>
      <c r="AG112" s="186" t="str">
        <f ca="1">IF(AG$5-$I$5&lt;$A59-1," ",IF(AG$5-$I$5+1&gt;'Primary Inputs'!$C$17,0,(SUM(OFFSET($I$22,0,AG$5-$I$5-$A59+1)))*$C112))</f>
        <v xml:space="preserve"> </v>
      </c>
      <c r="AH112" s="186" t="str">
        <f ca="1">IF(AH$5-$I$5&lt;$A59-1," ",IF(AH$5-$I$5+1&gt;'Primary Inputs'!$C$17,0,(SUM(OFFSET($I$22,0,AH$5-$I$5-$A59+1)))*$C112))</f>
        <v xml:space="preserve"> </v>
      </c>
      <c r="AI112" s="186" t="str">
        <f ca="1">IF(AI$5-$I$5&lt;$A59-1," ",IF(AI$5-$I$5+1&gt;'Primary Inputs'!$C$17,0,(SUM(OFFSET($I$22,0,AI$5-$I$5-$A59+1)))*$C112))</f>
        <v xml:space="preserve"> </v>
      </c>
      <c r="AJ112" s="186" t="str">
        <f ca="1">IF(AJ$5-$I$5&lt;$A59-1," ",IF(AJ$5-$I$5+1&gt;'Primary Inputs'!$C$17,0,(SUM(OFFSET($I$22,0,AJ$5-$I$5-$A59+1)))*$C112))</f>
        <v xml:space="preserve"> </v>
      </c>
      <c r="AK112" s="186" t="str">
        <f ca="1">IF(AK$5-$I$5&lt;$A59-1," ",IF(AK$5-$I$5+1&gt;'Primary Inputs'!$C$17,0,(SUM(OFFSET($I$22,0,AK$5-$I$5-$A59+1)))*$C112))</f>
        <v xml:space="preserve"> </v>
      </c>
      <c r="AL112" s="186" t="str">
        <f ca="1">IF(AL$5-$I$5&lt;$A59-1," ",IF(AL$5-$I$5+1&gt;'Primary Inputs'!$C$17,0,(SUM(OFFSET($I$22,0,AL$5-$I$5-$A59+1)))*$C112))</f>
        <v xml:space="preserve"> </v>
      </c>
      <c r="AM112" s="186" t="str">
        <f ca="1">IF(AM$5-$I$5&lt;$A59-1," ",IF(AM$5-$I$5+1&gt;'Primary Inputs'!$C$17,0,(SUM(OFFSET($I$22,0,AM$5-$I$5-$A59+1)))*$C112))</f>
        <v xml:space="preserve"> </v>
      </c>
      <c r="AN112" s="186" t="str">
        <f ca="1">IF(AN$5-$I$5&lt;$A59-1," ",IF(AN$5-$I$5+1&gt;'Primary Inputs'!$C$17,0,(SUM(OFFSET($I$22,0,AN$5-$I$5-$A59+1)))*$C112))</f>
        <v xml:space="preserve"> </v>
      </c>
      <c r="AO112" s="186" t="str">
        <f ca="1">IF(AO$5-$I$5&lt;$A59-1," ",IF(AO$5-$I$5+1&gt;'Primary Inputs'!$C$17,0,(SUM(OFFSET($I$22,0,AO$5-$I$5-$A59+1)))*$C112))</f>
        <v xml:space="preserve"> </v>
      </c>
      <c r="AP112" s="186">
        <f ca="1">IF(AP$5-$I$5&lt;$A59-1," ",IF(AP$5-$I$5+1&gt;'Primary Inputs'!$C$17,0,(SUM(OFFSET($I$22,0,AP$5-$I$5-$A59+1)))*$C112))</f>
        <v>0</v>
      </c>
      <c r="AQ112" s="186">
        <f ca="1">IF(AQ$5-$I$5&lt;$A59-1," ",IF(AQ$5-$I$5+1&gt;'Primary Inputs'!$C$17,0,(SUM(OFFSET($I$22,0,AQ$5-$I$5-$A59+1)))*$C112))</f>
        <v>0</v>
      </c>
      <c r="AR112" s="186">
        <f ca="1">IF(AR$5-$I$5&lt;$A59-1," ",IF(AR$5-$I$5+1&gt;'Primary Inputs'!$C$17,0,(SUM(OFFSET($I$22,0,AR$5-$I$5-$A59+1)))*$C112))</f>
        <v>0</v>
      </c>
      <c r="AS112" s="186">
        <f ca="1">IF(AS$5-$I$5&lt;$A59-1," ",IF(AS$5-$I$5+1&gt;'Primary Inputs'!$C$17,0,(SUM(OFFSET($I$22,0,AS$5-$I$5-$A59+1)))*$C112))</f>
        <v>0</v>
      </c>
      <c r="AT112" s="186">
        <f ca="1">IF(AT$5-$I$5&lt;$A59-1," ",IF(AT$5-$I$5+1&gt;'Primary Inputs'!$C$17,0,(SUM(OFFSET($I$22,0,AT$5-$I$5-$A59+1)))*$C112))</f>
        <v>0</v>
      </c>
      <c r="AU112" s="186">
        <f ca="1">IF(AU$5-$I$5&lt;$A59-1," ",IF(AU$5-$I$5+1&gt;'Primary Inputs'!$C$17,0,(SUM(OFFSET($I$22,0,AU$5-$I$5-$A59+1)))*$C112))</f>
        <v>0</v>
      </c>
      <c r="AV112" s="186">
        <f ca="1">IF(AV$5-$I$5&lt;$A59-1," ",IF(AV$5-$I$5+1&gt;'Primary Inputs'!$C$17,0,(SUM(OFFSET($I$22,0,AV$5-$I$5-$A59+1)))*$C112))</f>
        <v>0</v>
      </c>
      <c r="AW112" s="186">
        <f ca="1">IF(AW$5-$I$5&lt;$A59-1," ",IF(AW$5-$I$5+1&gt;'Primary Inputs'!$C$17,0,(SUM(OFFSET($I$22,0,AW$5-$I$5-$A59+1)))*$C112))</f>
        <v>0</v>
      </c>
      <c r="AX112" s="186">
        <f ca="1">IF(AX$5-$I$5&lt;$A59-1," ",IF(AX$5-$I$5+1&gt;'Primary Inputs'!$C$17,0,(SUM(OFFSET($I$22,0,AX$5-$I$5-$A59+1)))*$C112))</f>
        <v>0</v>
      </c>
      <c r="AY112" s="186">
        <f ca="1">IF(AY$5-$I$5&lt;$A59-1," ",IF(AY$5-$I$5+1&gt;'Primary Inputs'!$C$17,0,(SUM(OFFSET($I$22,0,AY$5-$I$5-$A59+1)))*$C112))</f>
        <v>0</v>
      </c>
      <c r="AZ112" s="186">
        <f ca="1">IF(AZ$5-$I$5&lt;$A59-1," ",IF(AZ$5-$I$5+1&gt;'Primary Inputs'!$C$17,0,(SUM(OFFSET($I$22,0,AZ$5-$I$5-$A59+1)))*$C112))</f>
        <v>0</v>
      </c>
      <c r="BA112" s="186">
        <f ca="1">IF(BA$5-$I$5&lt;$A59-1," ",IF(BA$5-$I$5+1&gt;'Primary Inputs'!$C$17,0,(SUM(OFFSET($I$22,0,BA$5-$I$5-$A59+1)))*$C112))</f>
        <v>0</v>
      </c>
      <c r="BB112" s="186">
        <f ca="1">IF(BB$5-$I$5&lt;$A59-1," ",IF(BB$5-$I$5+1&gt;'Primary Inputs'!$C$17,0,(SUM(OFFSET($I$22,0,BB$5-$I$5-$A59+1)))*$C112))</f>
        <v>0</v>
      </c>
      <c r="BC112" s="186">
        <f ca="1">IF(BC$5-$I$5&lt;$A59-1," ",IF(BC$5-$I$5+1&gt;'Primary Inputs'!$C$17,0,(SUM(OFFSET($I$22,0,BC$5-$I$5-$A59+1)))*$C112))</f>
        <v>0</v>
      </c>
      <c r="BD112" s="186">
        <f ca="1">IF(BD$5-$I$5&lt;$A59-1," ",IF(BD$5-$I$5+1&gt;'Primary Inputs'!$C$17,0,(SUM(OFFSET($I$22,0,BD$5-$I$5-$A59+1)))*$C112))</f>
        <v>0</v>
      </c>
      <c r="BE112" s="186">
        <f ca="1">IF(BE$5-$I$5&lt;$A59-1," ",IF(BE$5-$I$5+1&gt;'Primary Inputs'!$C$17,0,(SUM(OFFSET($I$22,0,BE$5-$I$5-$A59+1)))*$C112))</f>
        <v>0</v>
      </c>
      <c r="BF112" s="186">
        <f ca="1">IF(BF$5-$I$5&lt;$A59-1," ",IF(BF$5-$I$5+1&gt;'Primary Inputs'!$C$17,0,(SUM(OFFSET($I$22,0,BF$5-$I$5-$A59+1)))*$C112))</f>
        <v>0</v>
      </c>
    </row>
    <row r="113" spans="2:58">
      <c r="B113" s="134" t="s">
        <v>207</v>
      </c>
      <c r="C113" s="134">
        <f t="shared" ca="1" si="1"/>
        <v>0</v>
      </c>
      <c r="I113" s="186" t="str">
        <f ca="1">IF(I$5-$I$5&lt;$A60-1," ",IF(I$5-$I$5+1&gt;'Primary Inputs'!$C$17,0,(SUM(OFFSET($I$22,0,I$5-$I$5-$A60+1)))*$C113))</f>
        <v xml:space="preserve"> </v>
      </c>
      <c r="J113" s="186" t="str">
        <f ca="1">IF(J$5-$I$5&lt;$A60-1," ",IF(J$5-$I$5+1&gt;'Primary Inputs'!$C$17,0,(SUM(OFFSET($I$22,0,J$5-$I$5-$A60+1)))*$C113))</f>
        <v xml:space="preserve"> </v>
      </c>
      <c r="K113" s="186" t="str">
        <f ca="1">IF(K$5-$I$5&lt;$A60-1," ",IF(K$5-$I$5+1&gt;'Primary Inputs'!$C$17,0,(SUM(OFFSET($I$22,0,K$5-$I$5-$A60+1)))*$C113))</f>
        <v xml:space="preserve"> </v>
      </c>
      <c r="L113" s="186" t="str">
        <f ca="1">IF(L$5-$I$5&lt;$A60-1," ",IF(L$5-$I$5+1&gt;'Primary Inputs'!$C$17,0,(SUM(OFFSET($I$22,0,L$5-$I$5-$A60+1)))*$C113))</f>
        <v xml:space="preserve"> </v>
      </c>
      <c r="M113" s="186" t="str">
        <f ca="1">IF(M$5-$I$5&lt;$A60-1," ",IF(M$5-$I$5+1&gt;'Primary Inputs'!$C$17,0,(SUM(OFFSET($I$22,0,M$5-$I$5-$A60+1)))*$C113))</f>
        <v xml:space="preserve"> </v>
      </c>
      <c r="N113" s="186" t="str">
        <f ca="1">IF(N$5-$I$5&lt;$A60-1," ",IF(N$5-$I$5+1&gt;'Primary Inputs'!$C$17,0,(SUM(OFFSET($I$22,0,N$5-$I$5-$A60+1)))*$C113))</f>
        <v xml:space="preserve"> </v>
      </c>
      <c r="O113" s="186" t="str">
        <f ca="1">IF(O$5-$I$5&lt;$A60-1," ",IF(O$5-$I$5+1&gt;'Primary Inputs'!$C$17,0,(SUM(OFFSET($I$22,0,O$5-$I$5-$A60+1)))*$C113))</f>
        <v xml:space="preserve"> </v>
      </c>
      <c r="P113" s="186" t="str">
        <f ca="1">IF(P$5-$I$5&lt;$A60-1," ",IF(P$5-$I$5+1&gt;'Primary Inputs'!$C$17,0,(SUM(OFFSET($I$22,0,P$5-$I$5-$A60+1)))*$C113))</f>
        <v xml:space="preserve"> </v>
      </c>
      <c r="Q113" s="186" t="str">
        <f ca="1">IF(Q$5-$I$5&lt;$A60-1," ",IF(Q$5-$I$5+1&gt;'Primary Inputs'!$C$17,0,(SUM(OFFSET($I$22,0,Q$5-$I$5-$A60+1)))*$C113))</f>
        <v xml:space="preserve"> </v>
      </c>
      <c r="R113" s="186" t="str">
        <f ca="1">IF(R$5-$I$5&lt;$A60-1," ",IF(R$5-$I$5+1&gt;'Primary Inputs'!$C$17,0,(SUM(OFFSET($I$22,0,R$5-$I$5-$A60+1)))*$C113))</f>
        <v xml:space="preserve"> </v>
      </c>
      <c r="S113" s="186" t="str">
        <f ca="1">IF(S$5-$I$5&lt;$A60-1," ",IF(S$5-$I$5+1&gt;'Primary Inputs'!$C$17,0,(SUM(OFFSET($I$22,0,S$5-$I$5-$A60+1)))*$C113))</f>
        <v xml:space="preserve"> </v>
      </c>
      <c r="T113" s="186" t="str">
        <f ca="1">IF(T$5-$I$5&lt;$A60-1," ",IF(T$5-$I$5+1&gt;'Primary Inputs'!$C$17,0,(SUM(OFFSET($I$22,0,T$5-$I$5-$A60+1)))*$C113))</f>
        <v xml:space="preserve"> </v>
      </c>
      <c r="U113" s="186" t="str">
        <f ca="1">IF(U$5-$I$5&lt;$A60-1," ",IF(U$5-$I$5+1&gt;'Primary Inputs'!$C$17,0,(SUM(OFFSET($I$22,0,U$5-$I$5-$A60+1)))*$C113))</f>
        <v xml:space="preserve"> </v>
      </c>
      <c r="V113" s="186" t="str">
        <f ca="1">IF(V$5-$I$5&lt;$A60-1," ",IF(V$5-$I$5+1&gt;'Primary Inputs'!$C$17,0,(SUM(OFFSET($I$22,0,V$5-$I$5-$A60+1)))*$C113))</f>
        <v xml:space="preserve"> </v>
      </c>
      <c r="W113" s="186" t="str">
        <f ca="1">IF(W$5-$I$5&lt;$A60-1," ",IF(W$5-$I$5+1&gt;'Primary Inputs'!$C$17,0,(SUM(OFFSET($I$22,0,W$5-$I$5-$A60+1)))*$C113))</f>
        <v xml:space="preserve"> </v>
      </c>
      <c r="X113" s="186" t="str">
        <f ca="1">IF(X$5-$I$5&lt;$A60-1," ",IF(X$5-$I$5+1&gt;'Primary Inputs'!$C$17,0,(SUM(OFFSET($I$22,0,X$5-$I$5-$A60+1)))*$C113))</f>
        <v xml:space="preserve"> </v>
      </c>
      <c r="Y113" s="186" t="str">
        <f ca="1">IF(Y$5-$I$5&lt;$A60-1," ",IF(Y$5-$I$5+1&gt;'Primary Inputs'!$C$17,0,(SUM(OFFSET($I$22,0,Y$5-$I$5-$A60+1)))*$C113))</f>
        <v xml:space="preserve"> </v>
      </c>
      <c r="Z113" s="186" t="str">
        <f ca="1">IF(Z$5-$I$5&lt;$A60-1," ",IF(Z$5-$I$5+1&gt;'Primary Inputs'!$C$17,0,(SUM(OFFSET($I$22,0,Z$5-$I$5-$A60+1)))*$C113))</f>
        <v xml:space="preserve"> </v>
      </c>
      <c r="AA113" s="186" t="str">
        <f ca="1">IF(AA$5-$I$5&lt;$A60-1," ",IF(AA$5-$I$5+1&gt;'Primary Inputs'!$C$17,0,(SUM(OFFSET($I$22,0,AA$5-$I$5-$A60+1)))*$C113))</f>
        <v xml:space="preserve"> </v>
      </c>
      <c r="AB113" s="186" t="str">
        <f ca="1">IF(AB$5-$I$5&lt;$A60-1," ",IF(AB$5-$I$5+1&gt;'Primary Inputs'!$C$17,0,(SUM(OFFSET($I$22,0,AB$5-$I$5-$A60+1)))*$C113))</f>
        <v xml:space="preserve"> </v>
      </c>
      <c r="AC113" s="186" t="str">
        <f ca="1">IF(AC$5-$I$5&lt;$A60-1," ",IF(AC$5-$I$5+1&gt;'Primary Inputs'!$C$17,0,(SUM(OFFSET($I$22,0,AC$5-$I$5-$A60+1)))*$C113))</f>
        <v xml:space="preserve"> </v>
      </c>
      <c r="AD113" s="186" t="str">
        <f ca="1">IF(AD$5-$I$5&lt;$A60-1," ",IF(AD$5-$I$5+1&gt;'Primary Inputs'!$C$17,0,(SUM(OFFSET($I$22,0,AD$5-$I$5-$A60+1)))*$C113))</f>
        <v xml:space="preserve"> </v>
      </c>
      <c r="AE113" s="186" t="str">
        <f ca="1">IF(AE$5-$I$5&lt;$A60-1," ",IF(AE$5-$I$5+1&gt;'Primary Inputs'!$C$17,0,(SUM(OFFSET($I$22,0,AE$5-$I$5-$A60+1)))*$C113))</f>
        <v xml:space="preserve"> </v>
      </c>
      <c r="AF113" s="186" t="str">
        <f ca="1">IF(AF$5-$I$5&lt;$A60-1," ",IF(AF$5-$I$5+1&gt;'Primary Inputs'!$C$17,0,(SUM(OFFSET($I$22,0,AF$5-$I$5-$A60+1)))*$C113))</f>
        <v xml:space="preserve"> </v>
      </c>
      <c r="AG113" s="186" t="str">
        <f ca="1">IF(AG$5-$I$5&lt;$A60-1," ",IF(AG$5-$I$5+1&gt;'Primary Inputs'!$C$17,0,(SUM(OFFSET($I$22,0,AG$5-$I$5-$A60+1)))*$C113))</f>
        <v xml:space="preserve"> </v>
      </c>
      <c r="AH113" s="186" t="str">
        <f ca="1">IF(AH$5-$I$5&lt;$A60-1," ",IF(AH$5-$I$5+1&gt;'Primary Inputs'!$C$17,0,(SUM(OFFSET($I$22,0,AH$5-$I$5-$A60+1)))*$C113))</f>
        <v xml:space="preserve"> </v>
      </c>
      <c r="AI113" s="186" t="str">
        <f ca="1">IF(AI$5-$I$5&lt;$A60-1," ",IF(AI$5-$I$5+1&gt;'Primary Inputs'!$C$17,0,(SUM(OFFSET($I$22,0,AI$5-$I$5-$A60+1)))*$C113))</f>
        <v xml:space="preserve"> </v>
      </c>
      <c r="AJ113" s="186" t="str">
        <f ca="1">IF(AJ$5-$I$5&lt;$A60-1," ",IF(AJ$5-$I$5+1&gt;'Primary Inputs'!$C$17,0,(SUM(OFFSET($I$22,0,AJ$5-$I$5-$A60+1)))*$C113))</f>
        <v xml:space="preserve"> </v>
      </c>
      <c r="AK113" s="186" t="str">
        <f ca="1">IF(AK$5-$I$5&lt;$A60-1," ",IF(AK$5-$I$5+1&gt;'Primary Inputs'!$C$17,0,(SUM(OFFSET($I$22,0,AK$5-$I$5-$A60+1)))*$C113))</f>
        <v xml:space="preserve"> </v>
      </c>
      <c r="AL113" s="186" t="str">
        <f ca="1">IF(AL$5-$I$5&lt;$A60-1," ",IF(AL$5-$I$5+1&gt;'Primary Inputs'!$C$17,0,(SUM(OFFSET($I$22,0,AL$5-$I$5-$A60+1)))*$C113))</f>
        <v xml:space="preserve"> </v>
      </c>
      <c r="AM113" s="186" t="str">
        <f ca="1">IF(AM$5-$I$5&lt;$A60-1," ",IF(AM$5-$I$5+1&gt;'Primary Inputs'!$C$17,0,(SUM(OFFSET($I$22,0,AM$5-$I$5-$A60+1)))*$C113))</f>
        <v xml:space="preserve"> </v>
      </c>
      <c r="AN113" s="186" t="str">
        <f ca="1">IF(AN$5-$I$5&lt;$A60-1," ",IF(AN$5-$I$5+1&gt;'Primary Inputs'!$C$17,0,(SUM(OFFSET($I$22,0,AN$5-$I$5-$A60+1)))*$C113))</f>
        <v xml:space="preserve"> </v>
      </c>
      <c r="AO113" s="186" t="str">
        <f ca="1">IF(AO$5-$I$5&lt;$A60-1," ",IF(AO$5-$I$5+1&gt;'Primary Inputs'!$C$17,0,(SUM(OFFSET($I$22,0,AO$5-$I$5-$A60+1)))*$C113))</f>
        <v xml:space="preserve"> </v>
      </c>
      <c r="AP113" s="186" t="str">
        <f ca="1">IF(AP$5-$I$5&lt;$A60-1," ",IF(AP$5-$I$5+1&gt;'Primary Inputs'!$C$17,0,(SUM(OFFSET($I$22,0,AP$5-$I$5-$A60+1)))*$C113))</f>
        <v xml:space="preserve"> </v>
      </c>
      <c r="AQ113" s="186">
        <f ca="1">IF(AQ$5-$I$5&lt;$A60-1," ",IF(AQ$5-$I$5+1&gt;'Primary Inputs'!$C$17,0,(SUM(OFFSET($I$22,0,AQ$5-$I$5-$A60+1)))*$C113))</f>
        <v>0</v>
      </c>
      <c r="AR113" s="186">
        <f ca="1">IF(AR$5-$I$5&lt;$A60-1," ",IF(AR$5-$I$5+1&gt;'Primary Inputs'!$C$17,0,(SUM(OFFSET($I$22,0,AR$5-$I$5-$A60+1)))*$C113))</f>
        <v>0</v>
      </c>
      <c r="AS113" s="186">
        <f ca="1">IF(AS$5-$I$5&lt;$A60-1," ",IF(AS$5-$I$5+1&gt;'Primary Inputs'!$C$17,0,(SUM(OFFSET($I$22,0,AS$5-$I$5-$A60+1)))*$C113))</f>
        <v>0</v>
      </c>
      <c r="AT113" s="186">
        <f ca="1">IF(AT$5-$I$5&lt;$A60-1," ",IF(AT$5-$I$5+1&gt;'Primary Inputs'!$C$17,0,(SUM(OFFSET($I$22,0,AT$5-$I$5-$A60+1)))*$C113))</f>
        <v>0</v>
      </c>
      <c r="AU113" s="186">
        <f ca="1">IF(AU$5-$I$5&lt;$A60-1," ",IF(AU$5-$I$5+1&gt;'Primary Inputs'!$C$17,0,(SUM(OFFSET($I$22,0,AU$5-$I$5-$A60+1)))*$C113))</f>
        <v>0</v>
      </c>
      <c r="AV113" s="186">
        <f ca="1">IF(AV$5-$I$5&lt;$A60-1," ",IF(AV$5-$I$5+1&gt;'Primary Inputs'!$C$17,0,(SUM(OFFSET($I$22,0,AV$5-$I$5-$A60+1)))*$C113))</f>
        <v>0</v>
      </c>
      <c r="AW113" s="186">
        <f ca="1">IF(AW$5-$I$5&lt;$A60-1," ",IF(AW$5-$I$5+1&gt;'Primary Inputs'!$C$17,0,(SUM(OFFSET($I$22,0,AW$5-$I$5-$A60+1)))*$C113))</f>
        <v>0</v>
      </c>
      <c r="AX113" s="186">
        <f ca="1">IF(AX$5-$I$5&lt;$A60-1," ",IF(AX$5-$I$5+1&gt;'Primary Inputs'!$C$17,0,(SUM(OFFSET($I$22,0,AX$5-$I$5-$A60+1)))*$C113))</f>
        <v>0</v>
      </c>
      <c r="AY113" s="186">
        <f ca="1">IF(AY$5-$I$5&lt;$A60-1," ",IF(AY$5-$I$5+1&gt;'Primary Inputs'!$C$17,0,(SUM(OFFSET($I$22,0,AY$5-$I$5-$A60+1)))*$C113))</f>
        <v>0</v>
      </c>
      <c r="AZ113" s="186">
        <f ca="1">IF(AZ$5-$I$5&lt;$A60-1," ",IF(AZ$5-$I$5+1&gt;'Primary Inputs'!$C$17,0,(SUM(OFFSET($I$22,0,AZ$5-$I$5-$A60+1)))*$C113))</f>
        <v>0</v>
      </c>
      <c r="BA113" s="186">
        <f ca="1">IF(BA$5-$I$5&lt;$A60-1," ",IF(BA$5-$I$5+1&gt;'Primary Inputs'!$C$17,0,(SUM(OFFSET($I$22,0,BA$5-$I$5-$A60+1)))*$C113))</f>
        <v>0</v>
      </c>
      <c r="BB113" s="186">
        <f ca="1">IF(BB$5-$I$5&lt;$A60-1," ",IF(BB$5-$I$5+1&gt;'Primary Inputs'!$C$17,0,(SUM(OFFSET($I$22,0,BB$5-$I$5-$A60+1)))*$C113))</f>
        <v>0</v>
      </c>
      <c r="BC113" s="186">
        <f ca="1">IF(BC$5-$I$5&lt;$A60-1," ",IF(BC$5-$I$5+1&gt;'Primary Inputs'!$C$17,0,(SUM(OFFSET($I$22,0,BC$5-$I$5-$A60+1)))*$C113))</f>
        <v>0</v>
      </c>
      <c r="BD113" s="186">
        <f ca="1">IF(BD$5-$I$5&lt;$A60-1," ",IF(BD$5-$I$5+1&gt;'Primary Inputs'!$C$17,0,(SUM(OFFSET($I$22,0,BD$5-$I$5-$A60+1)))*$C113))</f>
        <v>0</v>
      </c>
      <c r="BE113" s="186">
        <f ca="1">IF(BE$5-$I$5&lt;$A60-1," ",IF(BE$5-$I$5+1&gt;'Primary Inputs'!$C$17,0,(SUM(OFFSET($I$22,0,BE$5-$I$5-$A60+1)))*$C113))</f>
        <v>0</v>
      </c>
      <c r="BF113" s="186">
        <f ca="1">IF(BF$5-$I$5&lt;$A60-1," ",IF(BF$5-$I$5+1&gt;'Primary Inputs'!$C$17,0,(SUM(OFFSET($I$22,0,BF$5-$I$5-$A60+1)))*$C113))</f>
        <v>0</v>
      </c>
    </row>
    <row r="114" spans="2:58">
      <c r="B114" s="134" t="s">
        <v>208</v>
      </c>
      <c r="C114" s="134">
        <f t="shared" ca="1" si="1"/>
        <v>0</v>
      </c>
      <c r="I114" s="186" t="str">
        <f ca="1">IF(I$5-$I$5&lt;$A61-1," ",IF(I$5-$I$5+1&gt;'Primary Inputs'!$C$17,0,(SUM(OFFSET($I$22,0,I$5-$I$5-$A61+1)))*$C114))</f>
        <v xml:space="preserve"> </v>
      </c>
      <c r="J114" s="186" t="str">
        <f ca="1">IF(J$5-$I$5&lt;$A61-1," ",IF(J$5-$I$5+1&gt;'Primary Inputs'!$C$17,0,(SUM(OFFSET($I$22,0,J$5-$I$5-$A61+1)))*$C114))</f>
        <v xml:space="preserve"> </v>
      </c>
      <c r="K114" s="186" t="str">
        <f ca="1">IF(K$5-$I$5&lt;$A61-1," ",IF(K$5-$I$5+1&gt;'Primary Inputs'!$C$17,0,(SUM(OFFSET($I$22,0,K$5-$I$5-$A61+1)))*$C114))</f>
        <v xml:space="preserve"> </v>
      </c>
      <c r="L114" s="186" t="str">
        <f ca="1">IF(L$5-$I$5&lt;$A61-1," ",IF(L$5-$I$5+1&gt;'Primary Inputs'!$C$17,0,(SUM(OFFSET($I$22,0,L$5-$I$5-$A61+1)))*$C114))</f>
        <v xml:space="preserve"> </v>
      </c>
      <c r="M114" s="186" t="str">
        <f ca="1">IF(M$5-$I$5&lt;$A61-1," ",IF(M$5-$I$5+1&gt;'Primary Inputs'!$C$17,0,(SUM(OFFSET($I$22,0,M$5-$I$5-$A61+1)))*$C114))</f>
        <v xml:space="preserve"> </v>
      </c>
      <c r="N114" s="186" t="str">
        <f ca="1">IF(N$5-$I$5&lt;$A61-1," ",IF(N$5-$I$5+1&gt;'Primary Inputs'!$C$17,0,(SUM(OFFSET($I$22,0,N$5-$I$5-$A61+1)))*$C114))</f>
        <v xml:space="preserve"> </v>
      </c>
      <c r="O114" s="186" t="str">
        <f ca="1">IF(O$5-$I$5&lt;$A61-1," ",IF(O$5-$I$5+1&gt;'Primary Inputs'!$C$17,0,(SUM(OFFSET($I$22,0,O$5-$I$5-$A61+1)))*$C114))</f>
        <v xml:space="preserve"> </v>
      </c>
      <c r="P114" s="186" t="str">
        <f ca="1">IF(P$5-$I$5&lt;$A61-1," ",IF(P$5-$I$5+1&gt;'Primary Inputs'!$C$17,0,(SUM(OFFSET($I$22,0,P$5-$I$5-$A61+1)))*$C114))</f>
        <v xml:space="preserve"> </v>
      </c>
      <c r="Q114" s="186" t="str">
        <f ca="1">IF(Q$5-$I$5&lt;$A61-1," ",IF(Q$5-$I$5+1&gt;'Primary Inputs'!$C$17,0,(SUM(OFFSET($I$22,0,Q$5-$I$5-$A61+1)))*$C114))</f>
        <v xml:space="preserve"> </v>
      </c>
      <c r="R114" s="186" t="str">
        <f ca="1">IF(R$5-$I$5&lt;$A61-1," ",IF(R$5-$I$5+1&gt;'Primary Inputs'!$C$17,0,(SUM(OFFSET($I$22,0,R$5-$I$5-$A61+1)))*$C114))</f>
        <v xml:space="preserve"> </v>
      </c>
      <c r="S114" s="186" t="str">
        <f ca="1">IF(S$5-$I$5&lt;$A61-1," ",IF(S$5-$I$5+1&gt;'Primary Inputs'!$C$17,0,(SUM(OFFSET($I$22,0,S$5-$I$5-$A61+1)))*$C114))</f>
        <v xml:space="preserve"> </v>
      </c>
      <c r="T114" s="186" t="str">
        <f ca="1">IF(T$5-$I$5&lt;$A61-1," ",IF(T$5-$I$5+1&gt;'Primary Inputs'!$C$17,0,(SUM(OFFSET($I$22,0,T$5-$I$5-$A61+1)))*$C114))</f>
        <v xml:space="preserve"> </v>
      </c>
      <c r="U114" s="186" t="str">
        <f ca="1">IF(U$5-$I$5&lt;$A61-1," ",IF(U$5-$I$5+1&gt;'Primary Inputs'!$C$17,0,(SUM(OFFSET($I$22,0,U$5-$I$5-$A61+1)))*$C114))</f>
        <v xml:space="preserve"> </v>
      </c>
      <c r="V114" s="186" t="str">
        <f ca="1">IF(V$5-$I$5&lt;$A61-1," ",IF(V$5-$I$5+1&gt;'Primary Inputs'!$C$17,0,(SUM(OFFSET($I$22,0,V$5-$I$5-$A61+1)))*$C114))</f>
        <v xml:space="preserve"> </v>
      </c>
      <c r="W114" s="186" t="str">
        <f ca="1">IF(W$5-$I$5&lt;$A61-1," ",IF(W$5-$I$5+1&gt;'Primary Inputs'!$C$17,0,(SUM(OFFSET($I$22,0,W$5-$I$5-$A61+1)))*$C114))</f>
        <v xml:space="preserve"> </v>
      </c>
      <c r="X114" s="186" t="str">
        <f ca="1">IF(X$5-$I$5&lt;$A61-1," ",IF(X$5-$I$5+1&gt;'Primary Inputs'!$C$17,0,(SUM(OFFSET($I$22,0,X$5-$I$5-$A61+1)))*$C114))</f>
        <v xml:space="preserve"> </v>
      </c>
      <c r="Y114" s="186" t="str">
        <f ca="1">IF(Y$5-$I$5&lt;$A61-1," ",IF(Y$5-$I$5+1&gt;'Primary Inputs'!$C$17,0,(SUM(OFFSET($I$22,0,Y$5-$I$5-$A61+1)))*$C114))</f>
        <v xml:space="preserve"> </v>
      </c>
      <c r="Z114" s="186" t="str">
        <f ca="1">IF(Z$5-$I$5&lt;$A61-1," ",IF(Z$5-$I$5+1&gt;'Primary Inputs'!$C$17,0,(SUM(OFFSET($I$22,0,Z$5-$I$5-$A61+1)))*$C114))</f>
        <v xml:space="preserve"> </v>
      </c>
      <c r="AA114" s="186" t="str">
        <f ca="1">IF(AA$5-$I$5&lt;$A61-1," ",IF(AA$5-$I$5+1&gt;'Primary Inputs'!$C$17,0,(SUM(OFFSET($I$22,0,AA$5-$I$5-$A61+1)))*$C114))</f>
        <v xml:space="preserve"> </v>
      </c>
      <c r="AB114" s="186" t="str">
        <f ca="1">IF(AB$5-$I$5&lt;$A61-1," ",IF(AB$5-$I$5+1&gt;'Primary Inputs'!$C$17,0,(SUM(OFFSET($I$22,0,AB$5-$I$5-$A61+1)))*$C114))</f>
        <v xml:space="preserve"> </v>
      </c>
      <c r="AC114" s="186" t="str">
        <f ca="1">IF(AC$5-$I$5&lt;$A61-1," ",IF(AC$5-$I$5+1&gt;'Primary Inputs'!$C$17,0,(SUM(OFFSET($I$22,0,AC$5-$I$5-$A61+1)))*$C114))</f>
        <v xml:space="preserve"> </v>
      </c>
      <c r="AD114" s="186" t="str">
        <f ca="1">IF(AD$5-$I$5&lt;$A61-1," ",IF(AD$5-$I$5+1&gt;'Primary Inputs'!$C$17,0,(SUM(OFFSET($I$22,0,AD$5-$I$5-$A61+1)))*$C114))</f>
        <v xml:space="preserve"> </v>
      </c>
      <c r="AE114" s="186" t="str">
        <f ca="1">IF(AE$5-$I$5&lt;$A61-1," ",IF(AE$5-$I$5+1&gt;'Primary Inputs'!$C$17,0,(SUM(OFFSET($I$22,0,AE$5-$I$5-$A61+1)))*$C114))</f>
        <v xml:space="preserve"> </v>
      </c>
      <c r="AF114" s="186" t="str">
        <f ca="1">IF(AF$5-$I$5&lt;$A61-1," ",IF(AF$5-$I$5+1&gt;'Primary Inputs'!$C$17,0,(SUM(OFFSET($I$22,0,AF$5-$I$5-$A61+1)))*$C114))</f>
        <v xml:space="preserve"> </v>
      </c>
      <c r="AG114" s="186" t="str">
        <f ca="1">IF(AG$5-$I$5&lt;$A61-1," ",IF(AG$5-$I$5+1&gt;'Primary Inputs'!$C$17,0,(SUM(OFFSET($I$22,0,AG$5-$I$5-$A61+1)))*$C114))</f>
        <v xml:space="preserve"> </v>
      </c>
      <c r="AH114" s="186" t="str">
        <f ca="1">IF(AH$5-$I$5&lt;$A61-1," ",IF(AH$5-$I$5+1&gt;'Primary Inputs'!$C$17,0,(SUM(OFFSET($I$22,0,AH$5-$I$5-$A61+1)))*$C114))</f>
        <v xml:space="preserve"> </v>
      </c>
      <c r="AI114" s="186" t="str">
        <f ca="1">IF(AI$5-$I$5&lt;$A61-1," ",IF(AI$5-$I$5+1&gt;'Primary Inputs'!$C$17,0,(SUM(OFFSET($I$22,0,AI$5-$I$5-$A61+1)))*$C114))</f>
        <v xml:space="preserve"> </v>
      </c>
      <c r="AJ114" s="186" t="str">
        <f ca="1">IF(AJ$5-$I$5&lt;$A61-1," ",IF(AJ$5-$I$5+1&gt;'Primary Inputs'!$C$17,0,(SUM(OFFSET($I$22,0,AJ$5-$I$5-$A61+1)))*$C114))</f>
        <v xml:space="preserve"> </v>
      </c>
      <c r="AK114" s="186" t="str">
        <f ca="1">IF(AK$5-$I$5&lt;$A61-1," ",IF(AK$5-$I$5+1&gt;'Primary Inputs'!$C$17,0,(SUM(OFFSET($I$22,0,AK$5-$I$5-$A61+1)))*$C114))</f>
        <v xml:space="preserve"> </v>
      </c>
      <c r="AL114" s="186" t="str">
        <f ca="1">IF(AL$5-$I$5&lt;$A61-1," ",IF(AL$5-$I$5+1&gt;'Primary Inputs'!$C$17,0,(SUM(OFFSET($I$22,0,AL$5-$I$5-$A61+1)))*$C114))</f>
        <v xml:space="preserve"> </v>
      </c>
      <c r="AM114" s="186" t="str">
        <f ca="1">IF(AM$5-$I$5&lt;$A61-1," ",IF(AM$5-$I$5+1&gt;'Primary Inputs'!$C$17,0,(SUM(OFFSET($I$22,0,AM$5-$I$5-$A61+1)))*$C114))</f>
        <v xml:space="preserve"> </v>
      </c>
      <c r="AN114" s="186" t="str">
        <f ca="1">IF(AN$5-$I$5&lt;$A61-1," ",IF(AN$5-$I$5+1&gt;'Primary Inputs'!$C$17,0,(SUM(OFFSET($I$22,0,AN$5-$I$5-$A61+1)))*$C114))</f>
        <v xml:space="preserve"> </v>
      </c>
      <c r="AO114" s="186" t="str">
        <f ca="1">IF(AO$5-$I$5&lt;$A61-1," ",IF(AO$5-$I$5+1&gt;'Primary Inputs'!$C$17,0,(SUM(OFFSET($I$22,0,AO$5-$I$5-$A61+1)))*$C114))</f>
        <v xml:space="preserve"> </v>
      </c>
      <c r="AP114" s="186" t="str">
        <f ca="1">IF(AP$5-$I$5&lt;$A61-1," ",IF(AP$5-$I$5+1&gt;'Primary Inputs'!$C$17,0,(SUM(OFFSET($I$22,0,AP$5-$I$5-$A61+1)))*$C114))</f>
        <v xml:space="preserve"> </v>
      </c>
      <c r="AQ114" s="186" t="str">
        <f ca="1">IF(AQ$5-$I$5&lt;$A61-1," ",IF(AQ$5-$I$5+1&gt;'Primary Inputs'!$C$17,0,(SUM(OFFSET($I$22,0,AQ$5-$I$5-$A61+1)))*$C114))</f>
        <v xml:space="preserve"> </v>
      </c>
      <c r="AR114" s="186">
        <f ca="1">IF(AR$5-$I$5&lt;$A61-1," ",IF(AR$5-$I$5+1&gt;'Primary Inputs'!$C$17,0,(SUM(OFFSET($I$22,0,AR$5-$I$5-$A61+1)))*$C114))</f>
        <v>0</v>
      </c>
      <c r="AS114" s="186">
        <f ca="1">IF(AS$5-$I$5&lt;$A61-1," ",IF(AS$5-$I$5+1&gt;'Primary Inputs'!$C$17,0,(SUM(OFFSET($I$22,0,AS$5-$I$5-$A61+1)))*$C114))</f>
        <v>0</v>
      </c>
      <c r="AT114" s="186">
        <f ca="1">IF(AT$5-$I$5&lt;$A61-1," ",IF(AT$5-$I$5+1&gt;'Primary Inputs'!$C$17,0,(SUM(OFFSET($I$22,0,AT$5-$I$5-$A61+1)))*$C114))</f>
        <v>0</v>
      </c>
      <c r="AU114" s="186">
        <f ca="1">IF(AU$5-$I$5&lt;$A61-1," ",IF(AU$5-$I$5+1&gt;'Primary Inputs'!$C$17,0,(SUM(OFFSET($I$22,0,AU$5-$I$5-$A61+1)))*$C114))</f>
        <v>0</v>
      </c>
      <c r="AV114" s="186">
        <f ca="1">IF(AV$5-$I$5&lt;$A61-1," ",IF(AV$5-$I$5+1&gt;'Primary Inputs'!$C$17,0,(SUM(OFFSET($I$22,0,AV$5-$I$5-$A61+1)))*$C114))</f>
        <v>0</v>
      </c>
      <c r="AW114" s="186">
        <f ca="1">IF(AW$5-$I$5&lt;$A61-1," ",IF(AW$5-$I$5+1&gt;'Primary Inputs'!$C$17,0,(SUM(OFFSET($I$22,0,AW$5-$I$5-$A61+1)))*$C114))</f>
        <v>0</v>
      </c>
      <c r="AX114" s="186">
        <f ca="1">IF(AX$5-$I$5&lt;$A61-1," ",IF(AX$5-$I$5+1&gt;'Primary Inputs'!$C$17,0,(SUM(OFFSET($I$22,0,AX$5-$I$5-$A61+1)))*$C114))</f>
        <v>0</v>
      </c>
      <c r="AY114" s="186">
        <f ca="1">IF(AY$5-$I$5&lt;$A61-1," ",IF(AY$5-$I$5+1&gt;'Primary Inputs'!$C$17,0,(SUM(OFFSET($I$22,0,AY$5-$I$5-$A61+1)))*$C114))</f>
        <v>0</v>
      </c>
      <c r="AZ114" s="186">
        <f ca="1">IF(AZ$5-$I$5&lt;$A61-1," ",IF(AZ$5-$I$5+1&gt;'Primary Inputs'!$C$17,0,(SUM(OFFSET($I$22,0,AZ$5-$I$5-$A61+1)))*$C114))</f>
        <v>0</v>
      </c>
      <c r="BA114" s="186">
        <f ca="1">IF(BA$5-$I$5&lt;$A61-1," ",IF(BA$5-$I$5+1&gt;'Primary Inputs'!$C$17,0,(SUM(OFFSET($I$22,0,BA$5-$I$5-$A61+1)))*$C114))</f>
        <v>0</v>
      </c>
      <c r="BB114" s="186">
        <f ca="1">IF(BB$5-$I$5&lt;$A61-1," ",IF(BB$5-$I$5+1&gt;'Primary Inputs'!$C$17,0,(SUM(OFFSET($I$22,0,BB$5-$I$5-$A61+1)))*$C114))</f>
        <v>0</v>
      </c>
      <c r="BC114" s="186">
        <f ca="1">IF(BC$5-$I$5&lt;$A61-1," ",IF(BC$5-$I$5+1&gt;'Primary Inputs'!$C$17,0,(SUM(OFFSET($I$22,0,BC$5-$I$5-$A61+1)))*$C114))</f>
        <v>0</v>
      </c>
      <c r="BD114" s="186">
        <f ca="1">IF(BD$5-$I$5&lt;$A61-1," ",IF(BD$5-$I$5+1&gt;'Primary Inputs'!$C$17,0,(SUM(OFFSET($I$22,0,BD$5-$I$5-$A61+1)))*$C114))</f>
        <v>0</v>
      </c>
      <c r="BE114" s="186">
        <f ca="1">IF(BE$5-$I$5&lt;$A61-1," ",IF(BE$5-$I$5+1&gt;'Primary Inputs'!$C$17,0,(SUM(OFFSET($I$22,0,BE$5-$I$5-$A61+1)))*$C114))</f>
        <v>0</v>
      </c>
      <c r="BF114" s="186">
        <f ca="1">IF(BF$5-$I$5&lt;$A61-1," ",IF(BF$5-$I$5+1&gt;'Primary Inputs'!$C$17,0,(SUM(OFFSET($I$22,0,BF$5-$I$5-$A61+1)))*$C114))</f>
        <v>0</v>
      </c>
    </row>
    <row r="115" spans="2:58">
      <c r="B115" s="134" t="s">
        <v>209</v>
      </c>
      <c r="C115" s="134">
        <f t="shared" ca="1" si="1"/>
        <v>0</v>
      </c>
      <c r="I115" s="186" t="str">
        <f ca="1">IF(I$5-$I$5&lt;$A62-1," ",IF(I$5-$I$5+1&gt;'Primary Inputs'!$C$17,0,(SUM(OFFSET($I$22,0,I$5-$I$5-$A62+1)))*$C115))</f>
        <v xml:space="preserve"> </v>
      </c>
      <c r="J115" s="186" t="str">
        <f ca="1">IF(J$5-$I$5&lt;$A62-1," ",IF(J$5-$I$5+1&gt;'Primary Inputs'!$C$17,0,(SUM(OFFSET($I$22,0,J$5-$I$5-$A62+1)))*$C115))</f>
        <v xml:space="preserve"> </v>
      </c>
      <c r="K115" s="186" t="str">
        <f ca="1">IF(K$5-$I$5&lt;$A62-1," ",IF(K$5-$I$5+1&gt;'Primary Inputs'!$C$17,0,(SUM(OFFSET($I$22,0,K$5-$I$5-$A62+1)))*$C115))</f>
        <v xml:space="preserve"> </v>
      </c>
      <c r="L115" s="186" t="str">
        <f ca="1">IF(L$5-$I$5&lt;$A62-1," ",IF(L$5-$I$5+1&gt;'Primary Inputs'!$C$17,0,(SUM(OFFSET($I$22,0,L$5-$I$5-$A62+1)))*$C115))</f>
        <v xml:space="preserve"> </v>
      </c>
      <c r="M115" s="186" t="str">
        <f ca="1">IF(M$5-$I$5&lt;$A62-1," ",IF(M$5-$I$5+1&gt;'Primary Inputs'!$C$17,0,(SUM(OFFSET($I$22,0,M$5-$I$5-$A62+1)))*$C115))</f>
        <v xml:space="preserve"> </v>
      </c>
      <c r="N115" s="186" t="str">
        <f ca="1">IF(N$5-$I$5&lt;$A62-1," ",IF(N$5-$I$5+1&gt;'Primary Inputs'!$C$17,0,(SUM(OFFSET($I$22,0,N$5-$I$5-$A62+1)))*$C115))</f>
        <v xml:space="preserve"> </v>
      </c>
      <c r="O115" s="186" t="str">
        <f ca="1">IF(O$5-$I$5&lt;$A62-1," ",IF(O$5-$I$5+1&gt;'Primary Inputs'!$C$17,0,(SUM(OFFSET($I$22,0,O$5-$I$5-$A62+1)))*$C115))</f>
        <v xml:space="preserve"> </v>
      </c>
      <c r="P115" s="186" t="str">
        <f ca="1">IF(P$5-$I$5&lt;$A62-1," ",IF(P$5-$I$5+1&gt;'Primary Inputs'!$C$17,0,(SUM(OFFSET($I$22,0,P$5-$I$5-$A62+1)))*$C115))</f>
        <v xml:space="preserve"> </v>
      </c>
      <c r="Q115" s="186" t="str">
        <f ca="1">IF(Q$5-$I$5&lt;$A62-1," ",IF(Q$5-$I$5+1&gt;'Primary Inputs'!$C$17,0,(SUM(OFFSET($I$22,0,Q$5-$I$5-$A62+1)))*$C115))</f>
        <v xml:space="preserve"> </v>
      </c>
      <c r="R115" s="186" t="str">
        <f ca="1">IF(R$5-$I$5&lt;$A62-1," ",IF(R$5-$I$5+1&gt;'Primary Inputs'!$C$17,0,(SUM(OFFSET($I$22,0,R$5-$I$5-$A62+1)))*$C115))</f>
        <v xml:space="preserve"> </v>
      </c>
      <c r="S115" s="186" t="str">
        <f ca="1">IF(S$5-$I$5&lt;$A62-1," ",IF(S$5-$I$5+1&gt;'Primary Inputs'!$C$17,0,(SUM(OFFSET($I$22,0,S$5-$I$5-$A62+1)))*$C115))</f>
        <v xml:space="preserve"> </v>
      </c>
      <c r="T115" s="186" t="str">
        <f ca="1">IF(T$5-$I$5&lt;$A62-1," ",IF(T$5-$I$5+1&gt;'Primary Inputs'!$C$17,0,(SUM(OFFSET($I$22,0,T$5-$I$5-$A62+1)))*$C115))</f>
        <v xml:space="preserve"> </v>
      </c>
      <c r="U115" s="186" t="str">
        <f ca="1">IF(U$5-$I$5&lt;$A62-1," ",IF(U$5-$I$5+1&gt;'Primary Inputs'!$C$17,0,(SUM(OFFSET($I$22,0,U$5-$I$5-$A62+1)))*$C115))</f>
        <v xml:space="preserve"> </v>
      </c>
      <c r="V115" s="186" t="str">
        <f ca="1">IF(V$5-$I$5&lt;$A62-1," ",IF(V$5-$I$5+1&gt;'Primary Inputs'!$C$17,0,(SUM(OFFSET($I$22,0,V$5-$I$5-$A62+1)))*$C115))</f>
        <v xml:space="preserve"> </v>
      </c>
      <c r="W115" s="186" t="str">
        <f ca="1">IF(W$5-$I$5&lt;$A62-1," ",IF(W$5-$I$5+1&gt;'Primary Inputs'!$C$17,0,(SUM(OFFSET($I$22,0,W$5-$I$5-$A62+1)))*$C115))</f>
        <v xml:space="preserve"> </v>
      </c>
      <c r="X115" s="186" t="str">
        <f ca="1">IF(X$5-$I$5&lt;$A62-1," ",IF(X$5-$I$5+1&gt;'Primary Inputs'!$C$17,0,(SUM(OFFSET($I$22,0,X$5-$I$5-$A62+1)))*$C115))</f>
        <v xml:space="preserve"> </v>
      </c>
      <c r="Y115" s="186" t="str">
        <f ca="1">IF(Y$5-$I$5&lt;$A62-1," ",IF(Y$5-$I$5+1&gt;'Primary Inputs'!$C$17,0,(SUM(OFFSET($I$22,0,Y$5-$I$5-$A62+1)))*$C115))</f>
        <v xml:space="preserve"> </v>
      </c>
      <c r="Z115" s="186" t="str">
        <f ca="1">IF(Z$5-$I$5&lt;$A62-1," ",IF(Z$5-$I$5+1&gt;'Primary Inputs'!$C$17,0,(SUM(OFFSET($I$22,0,Z$5-$I$5-$A62+1)))*$C115))</f>
        <v xml:space="preserve"> </v>
      </c>
      <c r="AA115" s="186" t="str">
        <f ca="1">IF(AA$5-$I$5&lt;$A62-1," ",IF(AA$5-$I$5+1&gt;'Primary Inputs'!$C$17,0,(SUM(OFFSET($I$22,0,AA$5-$I$5-$A62+1)))*$C115))</f>
        <v xml:space="preserve"> </v>
      </c>
      <c r="AB115" s="186" t="str">
        <f ca="1">IF(AB$5-$I$5&lt;$A62-1," ",IF(AB$5-$I$5+1&gt;'Primary Inputs'!$C$17,0,(SUM(OFFSET($I$22,0,AB$5-$I$5-$A62+1)))*$C115))</f>
        <v xml:space="preserve"> </v>
      </c>
      <c r="AC115" s="186" t="str">
        <f ca="1">IF(AC$5-$I$5&lt;$A62-1," ",IF(AC$5-$I$5+1&gt;'Primary Inputs'!$C$17,0,(SUM(OFFSET($I$22,0,AC$5-$I$5-$A62+1)))*$C115))</f>
        <v xml:space="preserve"> </v>
      </c>
      <c r="AD115" s="186" t="str">
        <f ca="1">IF(AD$5-$I$5&lt;$A62-1," ",IF(AD$5-$I$5+1&gt;'Primary Inputs'!$C$17,0,(SUM(OFFSET($I$22,0,AD$5-$I$5-$A62+1)))*$C115))</f>
        <v xml:space="preserve"> </v>
      </c>
      <c r="AE115" s="186" t="str">
        <f ca="1">IF(AE$5-$I$5&lt;$A62-1," ",IF(AE$5-$I$5+1&gt;'Primary Inputs'!$C$17,0,(SUM(OFFSET($I$22,0,AE$5-$I$5-$A62+1)))*$C115))</f>
        <v xml:space="preserve"> </v>
      </c>
      <c r="AF115" s="186" t="str">
        <f ca="1">IF(AF$5-$I$5&lt;$A62-1," ",IF(AF$5-$I$5+1&gt;'Primary Inputs'!$C$17,0,(SUM(OFFSET($I$22,0,AF$5-$I$5-$A62+1)))*$C115))</f>
        <v xml:space="preserve"> </v>
      </c>
      <c r="AG115" s="186" t="str">
        <f ca="1">IF(AG$5-$I$5&lt;$A62-1," ",IF(AG$5-$I$5+1&gt;'Primary Inputs'!$C$17,0,(SUM(OFFSET($I$22,0,AG$5-$I$5-$A62+1)))*$C115))</f>
        <v xml:space="preserve"> </v>
      </c>
      <c r="AH115" s="186" t="str">
        <f ca="1">IF(AH$5-$I$5&lt;$A62-1," ",IF(AH$5-$I$5+1&gt;'Primary Inputs'!$C$17,0,(SUM(OFFSET($I$22,0,AH$5-$I$5-$A62+1)))*$C115))</f>
        <v xml:space="preserve"> </v>
      </c>
      <c r="AI115" s="186" t="str">
        <f ca="1">IF(AI$5-$I$5&lt;$A62-1," ",IF(AI$5-$I$5+1&gt;'Primary Inputs'!$C$17,0,(SUM(OFFSET($I$22,0,AI$5-$I$5-$A62+1)))*$C115))</f>
        <v xml:space="preserve"> </v>
      </c>
      <c r="AJ115" s="186" t="str">
        <f ca="1">IF(AJ$5-$I$5&lt;$A62-1," ",IF(AJ$5-$I$5+1&gt;'Primary Inputs'!$C$17,0,(SUM(OFFSET($I$22,0,AJ$5-$I$5-$A62+1)))*$C115))</f>
        <v xml:space="preserve"> </v>
      </c>
      <c r="AK115" s="186" t="str">
        <f ca="1">IF(AK$5-$I$5&lt;$A62-1," ",IF(AK$5-$I$5+1&gt;'Primary Inputs'!$C$17,0,(SUM(OFFSET($I$22,0,AK$5-$I$5-$A62+1)))*$C115))</f>
        <v xml:space="preserve"> </v>
      </c>
      <c r="AL115" s="186" t="str">
        <f ca="1">IF(AL$5-$I$5&lt;$A62-1," ",IF(AL$5-$I$5+1&gt;'Primary Inputs'!$C$17,0,(SUM(OFFSET($I$22,0,AL$5-$I$5-$A62+1)))*$C115))</f>
        <v xml:space="preserve"> </v>
      </c>
      <c r="AM115" s="186" t="str">
        <f ca="1">IF(AM$5-$I$5&lt;$A62-1," ",IF(AM$5-$I$5+1&gt;'Primary Inputs'!$C$17,0,(SUM(OFFSET($I$22,0,AM$5-$I$5-$A62+1)))*$C115))</f>
        <v xml:space="preserve"> </v>
      </c>
      <c r="AN115" s="186" t="str">
        <f ca="1">IF(AN$5-$I$5&lt;$A62-1," ",IF(AN$5-$I$5+1&gt;'Primary Inputs'!$C$17,0,(SUM(OFFSET($I$22,0,AN$5-$I$5-$A62+1)))*$C115))</f>
        <v xml:space="preserve"> </v>
      </c>
      <c r="AO115" s="186" t="str">
        <f ca="1">IF(AO$5-$I$5&lt;$A62-1," ",IF(AO$5-$I$5+1&gt;'Primary Inputs'!$C$17,0,(SUM(OFFSET($I$22,0,AO$5-$I$5-$A62+1)))*$C115))</f>
        <v xml:space="preserve"> </v>
      </c>
      <c r="AP115" s="186" t="str">
        <f ca="1">IF(AP$5-$I$5&lt;$A62-1," ",IF(AP$5-$I$5+1&gt;'Primary Inputs'!$C$17,0,(SUM(OFFSET($I$22,0,AP$5-$I$5-$A62+1)))*$C115))</f>
        <v xml:space="preserve"> </v>
      </c>
      <c r="AQ115" s="186" t="str">
        <f ca="1">IF(AQ$5-$I$5&lt;$A62-1," ",IF(AQ$5-$I$5+1&gt;'Primary Inputs'!$C$17,0,(SUM(OFFSET($I$22,0,AQ$5-$I$5-$A62+1)))*$C115))</f>
        <v xml:space="preserve"> </v>
      </c>
      <c r="AR115" s="186" t="str">
        <f ca="1">IF(AR$5-$I$5&lt;$A62-1," ",IF(AR$5-$I$5+1&gt;'Primary Inputs'!$C$17,0,(SUM(OFFSET($I$22,0,AR$5-$I$5-$A62+1)))*$C115))</f>
        <v xml:space="preserve"> </v>
      </c>
      <c r="AS115" s="186">
        <f ca="1">IF(AS$5-$I$5&lt;$A62-1," ",IF(AS$5-$I$5+1&gt;'Primary Inputs'!$C$17,0,(SUM(OFFSET($I$22,0,AS$5-$I$5-$A62+1)))*$C115))</f>
        <v>0</v>
      </c>
      <c r="AT115" s="186">
        <f ca="1">IF(AT$5-$I$5&lt;$A62-1," ",IF(AT$5-$I$5+1&gt;'Primary Inputs'!$C$17,0,(SUM(OFFSET($I$22,0,AT$5-$I$5-$A62+1)))*$C115))</f>
        <v>0</v>
      </c>
      <c r="AU115" s="186">
        <f ca="1">IF(AU$5-$I$5&lt;$A62-1," ",IF(AU$5-$I$5+1&gt;'Primary Inputs'!$C$17,0,(SUM(OFFSET($I$22,0,AU$5-$I$5-$A62+1)))*$C115))</f>
        <v>0</v>
      </c>
      <c r="AV115" s="186">
        <f ca="1">IF(AV$5-$I$5&lt;$A62-1," ",IF(AV$5-$I$5+1&gt;'Primary Inputs'!$C$17,0,(SUM(OFFSET($I$22,0,AV$5-$I$5-$A62+1)))*$C115))</f>
        <v>0</v>
      </c>
      <c r="AW115" s="186">
        <f ca="1">IF(AW$5-$I$5&lt;$A62-1," ",IF(AW$5-$I$5+1&gt;'Primary Inputs'!$C$17,0,(SUM(OFFSET($I$22,0,AW$5-$I$5-$A62+1)))*$C115))</f>
        <v>0</v>
      </c>
      <c r="AX115" s="186">
        <f ca="1">IF(AX$5-$I$5&lt;$A62-1," ",IF(AX$5-$I$5+1&gt;'Primary Inputs'!$C$17,0,(SUM(OFFSET($I$22,0,AX$5-$I$5-$A62+1)))*$C115))</f>
        <v>0</v>
      </c>
      <c r="AY115" s="186">
        <f ca="1">IF(AY$5-$I$5&lt;$A62-1," ",IF(AY$5-$I$5+1&gt;'Primary Inputs'!$C$17,0,(SUM(OFFSET($I$22,0,AY$5-$I$5-$A62+1)))*$C115))</f>
        <v>0</v>
      </c>
      <c r="AZ115" s="186">
        <f ca="1">IF(AZ$5-$I$5&lt;$A62-1," ",IF(AZ$5-$I$5+1&gt;'Primary Inputs'!$C$17,0,(SUM(OFFSET($I$22,0,AZ$5-$I$5-$A62+1)))*$C115))</f>
        <v>0</v>
      </c>
      <c r="BA115" s="186">
        <f ca="1">IF(BA$5-$I$5&lt;$A62-1," ",IF(BA$5-$I$5+1&gt;'Primary Inputs'!$C$17,0,(SUM(OFFSET($I$22,0,BA$5-$I$5-$A62+1)))*$C115))</f>
        <v>0</v>
      </c>
      <c r="BB115" s="186">
        <f ca="1">IF(BB$5-$I$5&lt;$A62-1," ",IF(BB$5-$I$5+1&gt;'Primary Inputs'!$C$17,0,(SUM(OFFSET($I$22,0,BB$5-$I$5-$A62+1)))*$C115))</f>
        <v>0</v>
      </c>
      <c r="BC115" s="186">
        <f ca="1">IF(BC$5-$I$5&lt;$A62-1," ",IF(BC$5-$I$5+1&gt;'Primary Inputs'!$C$17,0,(SUM(OFFSET($I$22,0,BC$5-$I$5-$A62+1)))*$C115))</f>
        <v>0</v>
      </c>
      <c r="BD115" s="186">
        <f ca="1">IF(BD$5-$I$5&lt;$A62-1," ",IF(BD$5-$I$5+1&gt;'Primary Inputs'!$C$17,0,(SUM(OFFSET($I$22,0,BD$5-$I$5-$A62+1)))*$C115))</f>
        <v>0</v>
      </c>
      <c r="BE115" s="186">
        <f ca="1">IF(BE$5-$I$5&lt;$A62-1," ",IF(BE$5-$I$5+1&gt;'Primary Inputs'!$C$17,0,(SUM(OFFSET($I$22,0,BE$5-$I$5-$A62+1)))*$C115))</f>
        <v>0</v>
      </c>
      <c r="BF115" s="186">
        <f ca="1">IF(BF$5-$I$5&lt;$A62-1," ",IF(BF$5-$I$5+1&gt;'Primary Inputs'!$C$17,0,(SUM(OFFSET($I$22,0,BF$5-$I$5-$A62+1)))*$C115))</f>
        <v>0</v>
      </c>
    </row>
    <row r="116" spans="2:58">
      <c r="B116" s="134" t="s">
        <v>210</v>
      </c>
      <c r="C116" s="134">
        <f t="shared" ca="1" si="1"/>
        <v>0</v>
      </c>
      <c r="I116" s="186" t="str">
        <f ca="1">IF(I$5-$I$5&lt;$A63-1," ",IF(I$5-$I$5+1&gt;'Primary Inputs'!$C$17,0,(SUM(OFFSET($I$22,0,I$5-$I$5-$A63+1)))*$C116))</f>
        <v xml:space="preserve"> </v>
      </c>
      <c r="J116" s="186" t="str">
        <f ca="1">IF(J$5-$I$5&lt;$A63-1," ",IF(J$5-$I$5+1&gt;'Primary Inputs'!$C$17,0,(SUM(OFFSET($I$22,0,J$5-$I$5-$A63+1)))*$C116))</f>
        <v xml:space="preserve"> </v>
      </c>
      <c r="K116" s="186" t="str">
        <f ca="1">IF(K$5-$I$5&lt;$A63-1," ",IF(K$5-$I$5+1&gt;'Primary Inputs'!$C$17,0,(SUM(OFFSET($I$22,0,K$5-$I$5-$A63+1)))*$C116))</f>
        <v xml:space="preserve"> </v>
      </c>
      <c r="L116" s="186" t="str">
        <f ca="1">IF(L$5-$I$5&lt;$A63-1," ",IF(L$5-$I$5+1&gt;'Primary Inputs'!$C$17,0,(SUM(OFFSET($I$22,0,L$5-$I$5-$A63+1)))*$C116))</f>
        <v xml:space="preserve"> </v>
      </c>
      <c r="M116" s="186" t="str">
        <f ca="1">IF(M$5-$I$5&lt;$A63-1," ",IF(M$5-$I$5+1&gt;'Primary Inputs'!$C$17,0,(SUM(OFFSET($I$22,0,M$5-$I$5-$A63+1)))*$C116))</f>
        <v xml:space="preserve"> </v>
      </c>
      <c r="N116" s="186" t="str">
        <f ca="1">IF(N$5-$I$5&lt;$A63-1," ",IF(N$5-$I$5+1&gt;'Primary Inputs'!$C$17,0,(SUM(OFFSET($I$22,0,N$5-$I$5-$A63+1)))*$C116))</f>
        <v xml:space="preserve"> </v>
      </c>
      <c r="O116" s="186" t="str">
        <f ca="1">IF(O$5-$I$5&lt;$A63-1," ",IF(O$5-$I$5+1&gt;'Primary Inputs'!$C$17,0,(SUM(OFFSET($I$22,0,O$5-$I$5-$A63+1)))*$C116))</f>
        <v xml:space="preserve"> </v>
      </c>
      <c r="P116" s="186" t="str">
        <f ca="1">IF(P$5-$I$5&lt;$A63-1," ",IF(P$5-$I$5+1&gt;'Primary Inputs'!$C$17,0,(SUM(OFFSET($I$22,0,P$5-$I$5-$A63+1)))*$C116))</f>
        <v xml:space="preserve"> </v>
      </c>
      <c r="Q116" s="186" t="str">
        <f ca="1">IF(Q$5-$I$5&lt;$A63-1," ",IF(Q$5-$I$5+1&gt;'Primary Inputs'!$C$17,0,(SUM(OFFSET($I$22,0,Q$5-$I$5-$A63+1)))*$C116))</f>
        <v xml:space="preserve"> </v>
      </c>
      <c r="R116" s="186" t="str">
        <f ca="1">IF(R$5-$I$5&lt;$A63-1," ",IF(R$5-$I$5+1&gt;'Primary Inputs'!$C$17,0,(SUM(OFFSET($I$22,0,R$5-$I$5-$A63+1)))*$C116))</f>
        <v xml:space="preserve"> </v>
      </c>
      <c r="S116" s="186" t="str">
        <f ca="1">IF(S$5-$I$5&lt;$A63-1," ",IF(S$5-$I$5+1&gt;'Primary Inputs'!$C$17,0,(SUM(OFFSET($I$22,0,S$5-$I$5-$A63+1)))*$C116))</f>
        <v xml:space="preserve"> </v>
      </c>
      <c r="T116" s="186" t="str">
        <f ca="1">IF(T$5-$I$5&lt;$A63-1," ",IF(T$5-$I$5+1&gt;'Primary Inputs'!$C$17,0,(SUM(OFFSET($I$22,0,T$5-$I$5-$A63+1)))*$C116))</f>
        <v xml:space="preserve"> </v>
      </c>
      <c r="U116" s="186" t="str">
        <f ca="1">IF(U$5-$I$5&lt;$A63-1," ",IF(U$5-$I$5+1&gt;'Primary Inputs'!$C$17,0,(SUM(OFFSET($I$22,0,U$5-$I$5-$A63+1)))*$C116))</f>
        <v xml:space="preserve"> </v>
      </c>
      <c r="V116" s="186" t="str">
        <f ca="1">IF(V$5-$I$5&lt;$A63-1," ",IF(V$5-$I$5+1&gt;'Primary Inputs'!$C$17,0,(SUM(OFFSET($I$22,0,V$5-$I$5-$A63+1)))*$C116))</f>
        <v xml:space="preserve"> </v>
      </c>
      <c r="W116" s="186" t="str">
        <f ca="1">IF(W$5-$I$5&lt;$A63-1," ",IF(W$5-$I$5+1&gt;'Primary Inputs'!$C$17,0,(SUM(OFFSET($I$22,0,W$5-$I$5-$A63+1)))*$C116))</f>
        <v xml:space="preserve"> </v>
      </c>
      <c r="X116" s="186" t="str">
        <f ca="1">IF(X$5-$I$5&lt;$A63-1," ",IF(X$5-$I$5+1&gt;'Primary Inputs'!$C$17,0,(SUM(OFFSET($I$22,0,X$5-$I$5-$A63+1)))*$C116))</f>
        <v xml:space="preserve"> </v>
      </c>
      <c r="Y116" s="186" t="str">
        <f ca="1">IF(Y$5-$I$5&lt;$A63-1," ",IF(Y$5-$I$5+1&gt;'Primary Inputs'!$C$17,0,(SUM(OFFSET($I$22,0,Y$5-$I$5-$A63+1)))*$C116))</f>
        <v xml:space="preserve"> </v>
      </c>
      <c r="Z116" s="186" t="str">
        <f ca="1">IF(Z$5-$I$5&lt;$A63-1," ",IF(Z$5-$I$5+1&gt;'Primary Inputs'!$C$17,0,(SUM(OFFSET($I$22,0,Z$5-$I$5-$A63+1)))*$C116))</f>
        <v xml:space="preserve"> </v>
      </c>
      <c r="AA116" s="186" t="str">
        <f ca="1">IF(AA$5-$I$5&lt;$A63-1," ",IF(AA$5-$I$5+1&gt;'Primary Inputs'!$C$17,0,(SUM(OFFSET($I$22,0,AA$5-$I$5-$A63+1)))*$C116))</f>
        <v xml:space="preserve"> </v>
      </c>
      <c r="AB116" s="186" t="str">
        <f ca="1">IF(AB$5-$I$5&lt;$A63-1," ",IF(AB$5-$I$5+1&gt;'Primary Inputs'!$C$17,0,(SUM(OFFSET($I$22,0,AB$5-$I$5-$A63+1)))*$C116))</f>
        <v xml:space="preserve"> </v>
      </c>
      <c r="AC116" s="186" t="str">
        <f ca="1">IF(AC$5-$I$5&lt;$A63-1," ",IF(AC$5-$I$5+1&gt;'Primary Inputs'!$C$17,0,(SUM(OFFSET($I$22,0,AC$5-$I$5-$A63+1)))*$C116))</f>
        <v xml:space="preserve"> </v>
      </c>
      <c r="AD116" s="186" t="str">
        <f ca="1">IF(AD$5-$I$5&lt;$A63-1," ",IF(AD$5-$I$5+1&gt;'Primary Inputs'!$C$17,0,(SUM(OFFSET($I$22,0,AD$5-$I$5-$A63+1)))*$C116))</f>
        <v xml:space="preserve"> </v>
      </c>
      <c r="AE116" s="186" t="str">
        <f ca="1">IF(AE$5-$I$5&lt;$A63-1," ",IF(AE$5-$I$5+1&gt;'Primary Inputs'!$C$17,0,(SUM(OFFSET($I$22,0,AE$5-$I$5-$A63+1)))*$C116))</f>
        <v xml:space="preserve"> </v>
      </c>
      <c r="AF116" s="186" t="str">
        <f ca="1">IF(AF$5-$I$5&lt;$A63-1," ",IF(AF$5-$I$5+1&gt;'Primary Inputs'!$C$17,0,(SUM(OFFSET($I$22,0,AF$5-$I$5-$A63+1)))*$C116))</f>
        <v xml:space="preserve"> </v>
      </c>
      <c r="AG116" s="186" t="str">
        <f ca="1">IF(AG$5-$I$5&lt;$A63-1," ",IF(AG$5-$I$5+1&gt;'Primary Inputs'!$C$17,0,(SUM(OFFSET($I$22,0,AG$5-$I$5-$A63+1)))*$C116))</f>
        <v xml:space="preserve"> </v>
      </c>
      <c r="AH116" s="186" t="str">
        <f ca="1">IF(AH$5-$I$5&lt;$A63-1," ",IF(AH$5-$I$5+1&gt;'Primary Inputs'!$C$17,0,(SUM(OFFSET($I$22,0,AH$5-$I$5-$A63+1)))*$C116))</f>
        <v xml:space="preserve"> </v>
      </c>
      <c r="AI116" s="186" t="str">
        <f ca="1">IF(AI$5-$I$5&lt;$A63-1," ",IF(AI$5-$I$5+1&gt;'Primary Inputs'!$C$17,0,(SUM(OFFSET($I$22,0,AI$5-$I$5-$A63+1)))*$C116))</f>
        <v xml:space="preserve"> </v>
      </c>
      <c r="AJ116" s="186" t="str">
        <f ca="1">IF(AJ$5-$I$5&lt;$A63-1," ",IF(AJ$5-$I$5+1&gt;'Primary Inputs'!$C$17,0,(SUM(OFFSET($I$22,0,AJ$5-$I$5-$A63+1)))*$C116))</f>
        <v xml:space="preserve"> </v>
      </c>
      <c r="AK116" s="186" t="str">
        <f ca="1">IF(AK$5-$I$5&lt;$A63-1," ",IF(AK$5-$I$5+1&gt;'Primary Inputs'!$C$17,0,(SUM(OFFSET($I$22,0,AK$5-$I$5-$A63+1)))*$C116))</f>
        <v xml:space="preserve"> </v>
      </c>
      <c r="AL116" s="186" t="str">
        <f ca="1">IF(AL$5-$I$5&lt;$A63-1," ",IF(AL$5-$I$5+1&gt;'Primary Inputs'!$C$17,0,(SUM(OFFSET($I$22,0,AL$5-$I$5-$A63+1)))*$C116))</f>
        <v xml:space="preserve"> </v>
      </c>
      <c r="AM116" s="186" t="str">
        <f ca="1">IF(AM$5-$I$5&lt;$A63-1," ",IF(AM$5-$I$5+1&gt;'Primary Inputs'!$C$17,0,(SUM(OFFSET($I$22,0,AM$5-$I$5-$A63+1)))*$C116))</f>
        <v xml:space="preserve"> </v>
      </c>
      <c r="AN116" s="186" t="str">
        <f ca="1">IF(AN$5-$I$5&lt;$A63-1," ",IF(AN$5-$I$5+1&gt;'Primary Inputs'!$C$17,0,(SUM(OFFSET($I$22,0,AN$5-$I$5-$A63+1)))*$C116))</f>
        <v xml:space="preserve"> </v>
      </c>
      <c r="AO116" s="186" t="str">
        <f ca="1">IF(AO$5-$I$5&lt;$A63-1," ",IF(AO$5-$I$5+1&gt;'Primary Inputs'!$C$17,0,(SUM(OFFSET($I$22,0,AO$5-$I$5-$A63+1)))*$C116))</f>
        <v xml:space="preserve"> </v>
      </c>
      <c r="AP116" s="186" t="str">
        <f ca="1">IF(AP$5-$I$5&lt;$A63-1," ",IF(AP$5-$I$5+1&gt;'Primary Inputs'!$C$17,0,(SUM(OFFSET($I$22,0,AP$5-$I$5-$A63+1)))*$C116))</f>
        <v xml:space="preserve"> </v>
      </c>
      <c r="AQ116" s="186" t="str">
        <f ca="1">IF(AQ$5-$I$5&lt;$A63-1," ",IF(AQ$5-$I$5+1&gt;'Primary Inputs'!$C$17,0,(SUM(OFFSET($I$22,0,AQ$5-$I$5-$A63+1)))*$C116))</f>
        <v xml:space="preserve"> </v>
      </c>
      <c r="AR116" s="186" t="str">
        <f ca="1">IF(AR$5-$I$5&lt;$A63-1," ",IF(AR$5-$I$5+1&gt;'Primary Inputs'!$C$17,0,(SUM(OFFSET($I$22,0,AR$5-$I$5-$A63+1)))*$C116))</f>
        <v xml:space="preserve"> </v>
      </c>
      <c r="AS116" s="186" t="str">
        <f ca="1">IF(AS$5-$I$5&lt;$A63-1," ",IF(AS$5-$I$5+1&gt;'Primary Inputs'!$C$17,0,(SUM(OFFSET($I$22,0,AS$5-$I$5-$A63+1)))*$C116))</f>
        <v xml:space="preserve"> </v>
      </c>
      <c r="AT116" s="186">
        <f ca="1">IF(AT$5-$I$5&lt;$A63-1," ",IF(AT$5-$I$5+1&gt;'Primary Inputs'!$C$17,0,(SUM(OFFSET($I$22,0,AT$5-$I$5-$A63+1)))*$C116))</f>
        <v>0</v>
      </c>
      <c r="AU116" s="186">
        <f ca="1">IF(AU$5-$I$5&lt;$A63-1," ",IF(AU$5-$I$5+1&gt;'Primary Inputs'!$C$17,0,(SUM(OFFSET($I$22,0,AU$5-$I$5-$A63+1)))*$C116))</f>
        <v>0</v>
      </c>
      <c r="AV116" s="186">
        <f ca="1">IF(AV$5-$I$5&lt;$A63-1," ",IF(AV$5-$I$5+1&gt;'Primary Inputs'!$C$17,0,(SUM(OFFSET($I$22,0,AV$5-$I$5-$A63+1)))*$C116))</f>
        <v>0</v>
      </c>
      <c r="AW116" s="186">
        <f ca="1">IF(AW$5-$I$5&lt;$A63-1," ",IF(AW$5-$I$5+1&gt;'Primary Inputs'!$C$17,0,(SUM(OFFSET($I$22,0,AW$5-$I$5-$A63+1)))*$C116))</f>
        <v>0</v>
      </c>
      <c r="AX116" s="186">
        <f ca="1">IF(AX$5-$I$5&lt;$A63-1," ",IF(AX$5-$I$5+1&gt;'Primary Inputs'!$C$17,0,(SUM(OFFSET($I$22,0,AX$5-$I$5-$A63+1)))*$C116))</f>
        <v>0</v>
      </c>
      <c r="AY116" s="186">
        <f ca="1">IF(AY$5-$I$5&lt;$A63-1," ",IF(AY$5-$I$5+1&gt;'Primary Inputs'!$C$17,0,(SUM(OFFSET($I$22,0,AY$5-$I$5-$A63+1)))*$C116))</f>
        <v>0</v>
      </c>
      <c r="AZ116" s="186">
        <f ca="1">IF(AZ$5-$I$5&lt;$A63-1," ",IF(AZ$5-$I$5+1&gt;'Primary Inputs'!$C$17,0,(SUM(OFFSET($I$22,0,AZ$5-$I$5-$A63+1)))*$C116))</f>
        <v>0</v>
      </c>
      <c r="BA116" s="186">
        <f ca="1">IF(BA$5-$I$5&lt;$A63-1," ",IF(BA$5-$I$5+1&gt;'Primary Inputs'!$C$17,0,(SUM(OFFSET($I$22,0,BA$5-$I$5-$A63+1)))*$C116))</f>
        <v>0</v>
      </c>
      <c r="BB116" s="186">
        <f ca="1">IF(BB$5-$I$5&lt;$A63-1," ",IF(BB$5-$I$5+1&gt;'Primary Inputs'!$C$17,0,(SUM(OFFSET($I$22,0,BB$5-$I$5-$A63+1)))*$C116))</f>
        <v>0</v>
      </c>
      <c r="BC116" s="186">
        <f ca="1">IF(BC$5-$I$5&lt;$A63-1," ",IF(BC$5-$I$5+1&gt;'Primary Inputs'!$C$17,0,(SUM(OFFSET($I$22,0,BC$5-$I$5-$A63+1)))*$C116))</f>
        <v>0</v>
      </c>
      <c r="BD116" s="186">
        <f ca="1">IF(BD$5-$I$5&lt;$A63-1," ",IF(BD$5-$I$5+1&gt;'Primary Inputs'!$C$17,0,(SUM(OFFSET($I$22,0,BD$5-$I$5-$A63+1)))*$C116))</f>
        <v>0</v>
      </c>
      <c r="BE116" s="186">
        <f ca="1">IF(BE$5-$I$5&lt;$A63-1," ",IF(BE$5-$I$5+1&gt;'Primary Inputs'!$C$17,0,(SUM(OFFSET($I$22,0,BE$5-$I$5-$A63+1)))*$C116))</f>
        <v>0</v>
      </c>
      <c r="BF116" s="186">
        <f ca="1">IF(BF$5-$I$5&lt;$A63-1," ",IF(BF$5-$I$5+1&gt;'Primary Inputs'!$C$17,0,(SUM(OFFSET($I$22,0,BF$5-$I$5-$A63+1)))*$C116))</f>
        <v>0</v>
      </c>
    </row>
    <row r="117" spans="2:58">
      <c r="B117" s="134" t="s">
        <v>211</v>
      </c>
      <c r="C117" s="134">
        <f t="shared" ca="1" si="1"/>
        <v>0</v>
      </c>
      <c r="I117" s="186" t="str">
        <f ca="1">IF(I$5-$I$5&lt;$A64-1," ",IF(I$5-$I$5+1&gt;'Primary Inputs'!$C$17,0,(SUM(OFFSET($I$22,0,I$5-$I$5-$A64+1)))*$C117))</f>
        <v xml:space="preserve"> </v>
      </c>
      <c r="J117" s="186" t="str">
        <f ca="1">IF(J$5-$I$5&lt;$A64-1," ",IF(J$5-$I$5+1&gt;'Primary Inputs'!$C$17,0,(SUM(OFFSET($I$22,0,J$5-$I$5-$A64+1)))*$C117))</f>
        <v xml:space="preserve"> </v>
      </c>
      <c r="K117" s="186" t="str">
        <f ca="1">IF(K$5-$I$5&lt;$A64-1," ",IF(K$5-$I$5+1&gt;'Primary Inputs'!$C$17,0,(SUM(OFFSET($I$22,0,K$5-$I$5-$A64+1)))*$C117))</f>
        <v xml:space="preserve"> </v>
      </c>
      <c r="L117" s="186" t="str">
        <f ca="1">IF(L$5-$I$5&lt;$A64-1," ",IF(L$5-$I$5+1&gt;'Primary Inputs'!$C$17,0,(SUM(OFFSET($I$22,0,L$5-$I$5-$A64+1)))*$C117))</f>
        <v xml:space="preserve"> </v>
      </c>
      <c r="M117" s="186" t="str">
        <f ca="1">IF(M$5-$I$5&lt;$A64-1," ",IF(M$5-$I$5+1&gt;'Primary Inputs'!$C$17,0,(SUM(OFFSET($I$22,0,M$5-$I$5-$A64+1)))*$C117))</f>
        <v xml:space="preserve"> </v>
      </c>
      <c r="N117" s="186" t="str">
        <f ca="1">IF(N$5-$I$5&lt;$A64-1," ",IF(N$5-$I$5+1&gt;'Primary Inputs'!$C$17,0,(SUM(OFFSET($I$22,0,N$5-$I$5-$A64+1)))*$C117))</f>
        <v xml:space="preserve"> </v>
      </c>
      <c r="O117" s="186" t="str">
        <f ca="1">IF(O$5-$I$5&lt;$A64-1," ",IF(O$5-$I$5+1&gt;'Primary Inputs'!$C$17,0,(SUM(OFFSET($I$22,0,O$5-$I$5-$A64+1)))*$C117))</f>
        <v xml:space="preserve"> </v>
      </c>
      <c r="P117" s="186" t="str">
        <f ca="1">IF(P$5-$I$5&lt;$A64-1," ",IF(P$5-$I$5+1&gt;'Primary Inputs'!$C$17,0,(SUM(OFFSET($I$22,0,P$5-$I$5-$A64+1)))*$C117))</f>
        <v xml:space="preserve"> </v>
      </c>
      <c r="Q117" s="186" t="str">
        <f ca="1">IF(Q$5-$I$5&lt;$A64-1," ",IF(Q$5-$I$5+1&gt;'Primary Inputs'!$C$17,0,(SUM(OFFSET($I$22,0,Q$5-$I$5-$A64+1)))*$C117))</f>
        <v xml:space="preserve"> </v>
      </c>
      <c r="R117" s="186" t="str">
        <f ca="1">IF(R$5-$I$5&lt;$A64-1," ",IF(R$5-$I$5+1&gt;'Primary Inputs'!$C$17,0,(SUM(OFFSET($I$22,0,R$5-$I$5-$A64+1)))*$C117))</f>
        <v xml:space="preserve"> </v>
      </c>
      <c r="S117" s="186" t="str">
        <f ca="1">IF(S$5-$I$5&lt;$A64-1," ",IF(S$5-$I$5+1&gt;'Primary Inputs'!$C$17,0,(SUM(OFFSET($I$22,0,S$5-$I$5-$A64+1)))*$C117))</f>
        <v xml:space="preserve"> </v>
      </c>
      <c r="T117" s="186" t="str">
        <f ca="1">IF(T$5-$I$5&lt;$A64-1," ",IF(T$5-$I$5+1&gt;'Primary Inputs'!$C$17,0,(SUM(OFFSET($I$22,0,T$5-$I$5-$A64+1)))*$C117))</f>
        <v xml:space="preserve"> </v>
      </c>
      <c r="U117" s="186" t="str">
        <f ca="1">IF(U$5-$I$5&lt;$A64-1," ",IF(U$5-$I$5+1&gt;'Primary Inputs'!$C$17,0,(SUM(OFFSET($I$22,0,U$5-$I$5-$A64+1)))*$C117))</f>
        <v xml:space="preserve"> </v>
      </c>
      <c r="V117" s="186" t="str">
        <f ca="1">IF(V$5-$I$5&lt;$A64-1," ",IF(V$5-$I$5+1&gt;'Primary Inputs'!$C$17,0,(SUM(OFFSET($I$22,0,V$5-$I$5-$A64+1)))*$C117))</f>
        <v xml:space="preserve"> </v>
      </c>
      <c r="W117" s="186" t="str">
        <f ca="1">IF(W$5-$I$5&lt;$A64-1," ",IF(W$5-$I$5+1&gt;'Primary Inputs'!$C$17,0,(SUM(OFFSET($I$22,0,W$5-$I$5-$A64+1)))*$C117))</f>
        <v xml:space="preserve"> </v>
      </c>
      <c r="X117" s="186" t="str">
        <f ca="1">IF(X$5-$I$5&lt;$A64-1," ",IF(X$5-$I$5+1&gt;'Primary Inputs'!$C$17,0,(SUM(OFFSET($I$22,0,X$5-$I$5-$A64+1)))*$C117))</f>
        <v xml:space="preserve"> </v>
      </c>
      <c r="Y117" s="186" t="str">
        <f ca="1">IF(Y$5-$I$5&lt;$A64-1," ",IF(Y$5-$I$5+1&gt;'Primary Inputs'!$C$17,0,(SUM(OFFSET($I$22,0,Y$5-$I$5-$A64+1)))*$C117))</f>
        <v xml:space="preserve"> </v>
      </c>
      <c r="Z117" s="186" t="str">
        <f ca="1">IF(Z$5-$I$5&lt;$A64-1," ",IF(Z$5-$I$5+1&gt;'Primary Inputs'!$C$17,0,(SUM(OFFSET($I$22,0,Z$5-$I$5-$A64+1)))*$C117))</f>
        <v xml:space="preserve"> </v>
      </c>
      <c r="AA117" s="186" t="str">
        <f ca="1">IF(AA$5-$I$5&lt;$A64-1," ",IF(AA$5-$I$5+1&gt;'Primary Inputs'!$C$17,0,(SUM(OFFSET($I$22,0,AA$5-$I$5-$A64+1)))*$C117))</f>
        <v xml:space="preserve"> </v>
      </c>
      <c r="AB117" s="186" t="str">
        <f ca="1">IF(AB$5-$I$5&lt;$A64-1," ",IF(AB$5-$I$5+1&gt;'Primary Inputs'!$C$17,0,(SUM(OFFSET($I$22,0,AB$5-$I$5-$A64+1)))*$C117))</f>
        <v xml:space="preserve"> </v>
      </c>
      <c r="AC117" s="186" t="str">
        <f ca="1">IF(AC$5-$I$5&lt;$A64-1," ",IF(AC$5-$I$5+1&gt;'Primary Inputs'!$C$17,0,(SUM(OFFSET($I$22,0,AC$5-$I$5-$A64+1)))*$C117))</f>
        <v xml:space="preserve"> </v>
      </c>
      <c r="AD117" s="186" t="str">
        <f ca="1">IF(AD$5-$I$5&lt;$A64-1," ",IF(AD$5-$I$5+1&gt;'Primary Inputs'!$C$17,0,(SUM(OFFSET($I$22,0,AD$5-$I$5-$A64+1)))*$C117))</f>
        <v xml:space="preserve"> </v>
      </c>
      <c r="AE117" s="186" t="str">
        <f ca="1">IF(AE$5-$I$5&lt;$A64-1," ",IF(AE$5-$I$5+1&gt;'Primary Inputs'!$C$17,0,(SUM(OFFSET($I$22,0,AE$5-$I$5-$A64+1)))*$C117))</f>
        <v xml:space="preserve"> </v>
      </c>
      <c r="AF117" s="186" t="str">
        <f ca="1">IF(AF$5-$I$5&lt;$A64-1," ",IF(AF$5-$I$5+1&gt;'Primary Inputs'!$C$17,0,(SUM(OFFSET($I$22,0,AF$5-$I$5-$A64+1)))*$C117))</f>
        <v xml:space="preserve"> </v>
      </c>
      <c r="AG117" s="186" t="str">
        <f ca="1">IF(AG$5-$I$5&lt;$A64-1," ",IF(AG$5-$I$5+1&gt;'Primary Inputs'!$C$17,0,(SUM(OFFSET($I$22,0,AG$5-$I$5-$A64+1)))*$C117))</f>
        <v xml:space="preserve"> </v>
      </c>
      <c r="AH117" s="186" t="str">
        <f ca="1">IF(AH$5-$I$5&lt;$A64-1," ",IF(AH$5-$I$5+1&gt;'Primary Inputs'!$C$17,0,(SUM(OFFSET($I$22,0,AH$5-$I$5-$A64+1)))*$C117))</f>
        <v xml:space="preserve"> </v>
      </c>
      <c r="AI117" s="186" t="str">
        <f ca="1">IF(AI$5-$I$5&lt;$A64-1," ",IF(AI$5-$I$5+1&gt;'Primary Inputs'!$C$17,0,(SUM(OFFSET($I$22,0,AI$5-$I$5-$A64+1)))*$C117))</f>
        <v xml:space="preserve"> </v>
      </c>
      <c r="AJ117" s="186" t="str">
        <f ca="1">IF(AJ$5-$I$5&lt;$A64-1," ",IF(AJ$5-$I$5+1&gt;'Primary Inputs'!$C$17,0,(SUM(OFFSET($I$22,0,AJ$5-$I$5-$A64+1)))*$C117))</f>
        <v xml:space="preserve"> </v>
      </c>
      <c r="AK117" s="186" t="str">
        <f ca="1">IF(AK$5-$I$5&lt;$A64-1," ",IF(AK$5-$I$5+1&gt;'Primary Inputs'!$C$17,0,(SUM(OFFSET($I$22,0,AK$5-$I$5-$A64+1)))*$C117))</f>
        <v xml:space="preserve"> </v>
      </c>
      <c r="AL117" s="186" t="str">
        <f ca="1">IF(AL$5-$I$5&lt;$A64-1," ",IF(AL$5-$I$5+1&gt;'Primary Inputs'!$C$17,0,(SUM(OFFSET($I$22,0,AL$5-$I$5-$A64+1)))*$C117))</f>
        <v xml:space="preserve"> </v>
      </c>
      <c r="AM117" s="186" t="str">
        <f ca="1">IF(AM$5-$I$5&lt;$A64-1," ",IF(AM$5-$I$5+1&gt;'Primary Inputs'!$C$17,0,(SUM(OFFSET($I$22,0,AM$5-$I$5-$A64+1)))*$C117))</f>
        <v xml:space="preserve"> </v>
      </c>
      <c r="AN117" s="186" t="str">
        <f ca="1">IF(AN$5-$I$5&lt;$A64-1," ",IF(AN$5-$I$5+1&gt;'Primary Inputs'!$C$17,0,(SUM(OFFSET($I$22,0,AN$5-$I$5-$A64+1)))*$C117))</f>
        <v xml:space="preserve"> </v>
      </c>
      <c r="AO117" s="186" t="str">
        <f ca="1">IF(AO$5-$I$5&lt;$A64-1," ",IF(AO$5-$I$5+1&gt;'Primary Inputs'!$C$17,0,(SUM(OFFSET($I$22,0,AO$5-$I$5-$A64+1)))*$C117))</f>
        <v xml:space="preserve"> </v>
      </c>
      <c r="AP117" s="186" t="str">
        <f ca="1">IF(AP$5-$I$5&lt;$A64-1," ",IF(AP$5-$I$5+1&gt;'Primary Inputs'!$C$17,0,(SUM(OFFSET($I$22,0,AP$5-$I$5-$A64+1)))*$C117))</f>
        <v xml:space="preserve"> </v>
      </c>
      <c r="AQ117" s="186" t="str">
        <f ca="1">IF(AQ$5-$I$5&lt;$A64-1," ",IF(AQ$5-$I$5+1&gt;'Primary Inputs'!$C$17,0,(SUM(OFFSET($I$22,0,AQ$5-$I$5-$A64+1)))*$C117))</f>
        <v xml:space="preserve"> </v>
      </c>
      <c r="AR117" s="186" t="str">
        <f ca="1">IF(AR$5-$I$5&lt;$A64-1," ",IF(AR$5-$I$5+1&gt;'Primary Inputs'!$C$17,0,(SUM(OFFSET($I$22,0,AR$5-$I$5-$A64+1)))*$C117))</f>
        <v xml:space="preserve"> </v>
      </c>
      <c r="AS117" s="186" t="str">
        <f ca="1">IF(AS$5-$I$5&lt;$A64-1," ",IF(AS$5-$I$5+1&gt;'Primary Inputs'!$C$17,0,(SUM(OFFSET($I$22,0,AS$5-$I$5-$A64+1)))*$C117))</f>
        <v xml:space="preserve"> </v>
      </c>
      <c r="AT117" s="186" t="str">
        <f ca="1">IF(AT$5-$I$5&lt;$A64-1," ",IF(AT$5-$I$5+1&gt;'Primary Inputs'!$C$17,0,(SUM(OFFSET($I$22,0,AT$5-$I$5-$A64+1)))*$C117))</f>
        <v xml:space="preserve"> </v>
      </c>
      <c r="AU117" s="186">
        <f ca="1">IF(AU$5-$I$5&lt;$A64-1," ",IF(AU$5-$I$5+1&gt;'Primary Inputs'!$C$17,0,(SUM(OFFSET($I$22,0,AU$5-$I$5-$A64+1)))*$C117))</f>
        <v>0</v>
      </c>
      <c r="AV117" s="186">
        <f ca="1">IF(AV$5-$I$5&lt;$A64-1," ",IF(AV$5-$I$5+1&gt;'Primary Inputs'!$C$17,0,(SUM(OFFSET($I$22,0,AV$5-$I$5-$A64+1)))*$C117))</f>
        <v>0</v>
      </c>
      <c r="AW117" s="186">
        <f ca="1">IF(AW$5-$I$5&lt;$A64-1," ",IF(AW$5-$I$5+1&gt;'Primary Inputs'!$C$17,0,(SUM(OFFSET($I$22,0,AW$5-$I$5-$A64+1)))*$C117))</f>
        <v>0</v>
      </c>
      <c r="AX117" s="186">
        <f ca="1">IF(AX$5-$I$5&lt;$A64-1," ",IF(AX$5-$I$5+1&gt;'Primary Inputs'!$C$17,0,(SUM(OFFSET($I$22,0,AX$5-$I$5-$A64+1)))*$C117))</f>
        <v>0</v>
      </c>
      <c r="AY117" s="186">
        <f ca="1">IF(AY$5-$I$5&lt;$A64-1," ",IF(AY$5-$I$5+1&gt;'Primary Inputs'!$C$17,0,(SUM(OFFSET($I$22,0,AY$5-$I$5-$A64+1)))*$C117))</f>
        <v>0</v>
      </c>
      <c r="AZ117" s="186">
        <f ca="1">IF(AZ$5-$I$5&lt;$A64-1," ",IF(AZ$5-$I$5+1&gt;'Primary Inputs'!$C$17,0,(SUM(OFFSET($I$22,0,AZ$5-$I$5-$A64+1)))*$C117))</f>
        <v>0</v>
      </c>
      <c r="BA117" s="186">
        <f ca="1">IF(BA$5-$I$5&lt;$A64-1," ",IF(BA$5-$I$5+1&gt;'Primary Inputs'!$C$17,0,(SUM(OFFSET($I$22,0,BA$5-$I$5-$A64+1)))*$C117))</f>
        <v>0</v>
      </c>
      <c r="BB117" s="186">
        <f ca="1">IF(BB$5-$I$5&lt;$A64-1," ",IF(BB$5-$I$5+1&gt;'Primary Inputs'!$C$17,0,(SUM(OFFSET($I$22,0,BB$5-$I$5-$A64+1)))*$C117))</f>
        <v>0</v>
      </c>
      <c r="BC117" s="186">
        <f ca="1">IF(BC$5-$I$5&lt;$A64-1," ",IF(BC$5-$I$5+1&gt;'Primary Inputs'!$C$17,0,(SUM(OFFSET($I$22,0,BC$5-$I$5-$A64+1)))*$C117))</f>
        <v>0</v>
      </c>
      <c r="BD117" s="186">
        <f ca="1">IF(BD$5-$I$5&lt;$A64-1," ",IF(BD$5-$I$5+1&gt;'Primary Inputs'!$C$17,0,(SUM(OFFSET($I$22,0,BD$5-$I$5-$A64+1)))*$C117))</f>
        <v>0</v>
      </c>
      <c r="BE117" s="186">
        <f ca="1">IF(BE$5-$I$5&lt;$A64-1," ",IF(BE$5-$I$5+1&gt;'Primary Inputs'!$C$17,0,(SUM(OFFSET($I$22,0,BE$5-$I$5-$A64+1)))*$C117))</f>
        <v>0</v>
      </c>
      <c r="BF117" s="186">
        <f ca="1">IF(BF$5-$I$5&lt;$A64-1," ",IF(BF$5-$I$5+1&gt;'Primary Inputs'!$C$17,0,(SUM(OFFSET($I$22,0,BF$5-$I$5-$A64+1)))*$C117))</f>
        <v>0</v>
      </c>
    </row>
    <row r="118" spans="2:58">
      <c r="B118" s="134" t="s">
        <v>212</v>
      </c>
      <c r="C118" s="134">
        <f t="shared" ca="1" si="1"/>
        <v>0</v>
      </c>
      <c r="I118" s="186" t="str">
        <f ca="1">IF(I$5-$I$5&lt;$A65-1," ",IF(I$5-$I$5+1&gt;'Primary Inputs'!$C$17,0,(SUM(OFFSET($I$22,0,I$5-$I$5-$A65+1)))*$C118))</f>
        <v xml:space="preserve"> </v>
      </c>
      <c r="J118" s="186" t="str">
        <f ca="1">IF(J$5-$I$5&lt;$A65-1," ",IF(J$5-$I$5+1&gt;'Primary Inputs'!$C$17,0,(SUM(OFFSET($I$22,0,J$5-$I$5-$A65+1)))*$C118))</f>
        <v xml:space="preserve"> </v>
      </c>
      <c r="K118" s="186" t="str">
        <f ca="1">IF(K$5-$I$5&lt;$A65-1," ",IF(K$5-$I$5+1&gt;'Primary Inputs'!$C$17,0,(SUM(OFFSET($I$22,0,K$5-$I$5-$A65+1)))*$C118))</f>
        <v xml:space="preserve"> </v>
      </c>
      <c r="L118" s="186" t="str">
        <f ca="1">IF(L$5-$I$5&lt;$A65-1," ",IF(L$5-$I$5+1&gt;'Primary Inputs'!$C$17,0,(SUM(OFFSET($I$22,0,L$5-$I$5-$A65+1)))*$C118))</f>
        <v xml:space="preserve"> </v>
      </c>
      <c r="M118" s="186" t="str">
        <f ca="1">IF(M$5-$I$5&lt;$A65-1," ",IF(M$5-$I$5+1&gt;'Primary Inputs'!$C$17,0,(SUM(OFFSET($I$22,0,M$5-$I$5-$A65+1)))*$C118))</f>
        <v xml:space="preserve"> </v>
      </c>
      <c r="N118" s="186" t="str">
        <f ca="1">IF(N$5-$I$5&lt;$A65-1," ",IF(N$5-$I$5+1&gt;'Primary Inputs'!$C$17,0,(SUM(OFFSET($I$22,0,N$5-$I$5-$A65+1)))*$C118))</f>
        <v xml:space="preserve"> </v>
      </c>
      <c r="O118" s="186" t="str">
        <f ca="1">IF(O$5-$I$5&lt;$A65-1," ",IF(O$5-$I$5+1&gt;'Primary Inputs'!$C$17,0,(SUM(OFFSET($I$22,0,O$5-$I$5-$A65+1)))*$C118))</f>
        <v xml:space="preserve"> </v>
      </c>
      <c r="P118" s="186" t="str">
        <f ca="1">IF(P$5-$I$5&lt;$A65-1," ",IF(P$5-$I$5+1&gt;'Primary Inputs'!$C$17,0,(SUM(OFFSET($I$22,0,P$5-$I$5-$A65+1)))*$C118))</f>
        <v xml:space="preserve"> </v>
      </c>
      <c r="Q118" s="186" t="str">
        <f ca="1">IF(Q$5-$I$5&lt;$A65-1," ",IF(Q$5-$I$5+1&gt;'Primary Inputs'!$C$17,0,(SUM(OFFSET($I$22,0,Q$5-$I$5-$A65+1)))*$C118))</f>
        <v xml:space="preserve"> </v>
      </c>
      <c r="R118" s="186" t="str">
        <f ca="1">IF(R$5-$I$5&lt;$A65-1," ",IF(R$5-$I$5+1&gt;'Primary Inputs'!$C$17,0,(SUM(OFFSET($I$22,0,R$5-$I$5-$A65+1)))*$C118))</f>
        <v xml:space="preserve"> </v>
      </c>
      <c r="S118" s="186" t="str">
        <f ca="1">IF(S$5-$I$5&lt;$A65-1," ",IF(S$5-$I$5+1&gt;'Primary Inputs'!$C$17,0,(SUM(OFFSET($I$22,0,S$5-$I$5-$A65+1)))*$C118))</f>
        <v xml:space="preserve"> </v>
      </c>
      <c r="T118" s="186" t="str">
        <f ca="1">IF(T$5-$I$5&lt;$A65-1," ",IF(T$5-$I$5+1&gt;'Primary Inputs'!$C$17,0,(SUM(OFFSET($I$22,0,T$5-$I$5-$A65+1)))*$C118))</f>
        <v xml:space="preserve"> </v>
      </c>
      <c r="U118" s="186" t="str">
        <f ca="1">IF(U$5-$I$5&lt;$A65-1," ",IF(U$5-$I$5+1&gt;'Primary Inputs'!$C$17,0,(SUM(OFFSET($I$22,0,U$5-$I$5-$A65+1)))*$C118))</f>
        <v xml:space="preserve"> </v>
      </c>
      <c r="V118" s="186" t="str">
        <f ca="1">IF(V$5-$I$5&lt;$A65-1," ",IF(V$5-$I$5+1&gt;'Primary Inputs'!$C$17,0,(SUM(OFFSET($I$22,0,V$5-$I$5-$A65+1)))*$C118))</f>
        <v xml:space="preserve"> </v>
      </c>
      <c r="W118" s="186" t="str">
        <f ca="1">IF(W$5-$I$5&lt;$A65-1," ",IF(W$5-$I$5+1&gt;'Primary Inputs'!$C$17,0,(SUM(OFFSET($I$22,0,W$5-$I$5-$A65+1)))*$C118))</f>
        <v xml:space="preserve"> </v>
      </c>
      <c r="X118" s="186" t="str">
        <f ca="1">IF(X$5-$I$5&lt;$A65-1," ",IF(X$5-$I$5+1&gt;'Primary Inputs'!$C$17,0,(SUM(OFFSET($I$22,0,X$5-$I$5-$A65+1)))*$C118))</f>
        <v xml:space="preserve"> </v>
      </c>
      <c r="Y118" s="186" t="str">
        <f ca="1">IF(Y$5-$I$5&lt;$A65-1," ",IF(Y$5-$I$5+1&gt;'Primary Inputs'!$C$17,0,(SUM(OFFSET($I$22,0,Y$5-$I$5-$A65+1)))*$C118))</f>
        <v xml:space="preserve"> </v>
      </c>
      <c r="Z118" s="186" t="str">
        <f ca="1">IF(Z$5-$I$5&lt;$A65-1," ",IF(Z$5-$I$5+1&gt;'Primary Inputs'!$C$17,0,(SUM(OFFSET($I$22,0,Z$5-$I$5-$A65+1)))*$C118))</f>
        <v xml:space="preserve"> </v>
      </c>
      <c r="AA118" s="186" t="str">
        <f ca="1">IF(AA$5-$I$5&lt;$A65-1," ",IF(AA$5-$I$5+1&gt;'Primary Inputs'!$C$17,0,(SUM(OFFSET($I$22,0,AA$5-$I$5-$A65+1)))*$C118))</f>
        <v xml:space="preserve"> </v>
      </c>
      <c r="AB118" s="186" t="str">
        <f ca="1">IF(AB$5-$I$5&lt;$A65-1," ",IF(AB$5-$I$5+1&gt;'Primary Inputs'!$C$17,0,(SUM(OFFSET($I$22,0,AB$5-$I$5-$A65+1)))*$C118))</f>
        <v xml:space="preserve"> </v>
      </c>
      <c r="AC118" s="186" t="str">
        <f ca="1">IF(AC$5-$I$5&lt;$A65-1," ",IF(AC$5-$I$5+1&gt;'Primary Inputs'!$C$17,0,(SUM(OFFSET($I$22,0,AC$5-$I$5-$A65+1)))*$C118))</f>
        <v xml:space="preserve"> </v>
      </c>
      <c r="AD118" s="186" t="str">
        <f ca="1">IF(AD$5-$I$5&lt;$A65-1," ",IF(AD$5-$I$5+1&gt;'Primary Inputs'!$C$17,0,(SUM(OFFSET($I$22,0,AD$5-$I$5-$A65+1)))*$C118))</f>
        <v xml:space="preserve"> </v>
      </c>
      <c r="AE118" s="186" t="str">
        <f ca="1">IF(AE$5-$I$5&lt;$A65-1," ",IF(AE$5-$I$5+1&gt;'Primary Inputs'!$C$17,0,(SUM(OFFSET($I$22,0,AE$5-$I$5-$A65+1)))*$C118))</f>
        <v xml:space="preserve"> </v>
      </c>
      <c r="AF118" s="186" t="str">
        <f ca="1">IF(AF$5-$I$5&lt;$A65-1," ",IF(AF$5-$I$5+1&gt;'Primary Inputs'!$C$17,0,(SUM(OFFSET($I$22,0,AF$5-$I$5-$A65+1)))*$C118))</f>
        <v xml:space="preserve"> </v>
      </c>
      <c r="AG118" s="186" t="str">
        <f ca="1">IF(AG$5-$I$5&lt;$A65-1," ",IF(AG$5-$I$5+1&gt;'Primary Inputs'!$C$17,0,(SUM(OFFSET($I$22,0,AG$5-$I$5-$A65+1)))*$C118))</f>
        <v xml:space="preserve"> </v>
      </c>
      <c r="AH118" s="186" t="str">
        <f ca="1">IF(AH$5-$I$5&lt;$A65-1," ",IF(AH$5-$I$5+1&gt;'Primary Inputs'!$C$17,0,(SUM(OFFSET($I$22,0,AH$5-$I$5-$A65+1)))*$C118))</f>
        <v xml:space="preserve"> </v>
      </c>
      <c r="AI118" s="186" t="str">
        <f ca="1">IF(AI$5-$I$5&lt;$A65-1," ",IF(AI$5-$I$5+1&gt;'Primary Inputs'!$C$17,0,(SUM(OFFSET($I$22,0,AI$5-$I$5-$A65+1)))*$C118))</f>
        <v xml:space="preserve"> </v>
      </c>
      <c r="AJ118" s="186" t="str">
        <f ca="1">IF(AJ$5-$I$5&lt;$A65-1," ",IF(AJ$5-$I$5+1&gt;'Primary Inputs'!$C$17,0,(SUM(OFFSET($I$22,0,AJ$5-$I$5-$A65+1)))*$C118))</f>
        <v xml:space="preserve"> </v>
      </c>
      <c r="AK118" s="186" t="str">
        <f ca="1">IF(AK$5-$I$5&lt;$A65-1," ",IF(AK$5-$I$5+1&gt;'Primary Inputs'!$C$17,0,(SUM(OFFSET($I$22,0,AK$5-$I$5-$A65+1)))*$C118))</f>
        <v xml:space="preserve"> </v>
      </c>
      <c r="AL118" s="186" t="str">
        <f ca="1">IF(AL$5-$I$5&lt;$A65-1," ",IF(AL$5-$I$5+1&gt;'Primary Inputs'!$C$17,0,(SUM(OFFSET($I$22,0,AL$5-$I$5-$A65+1)))*$C118))</f>
        <v xml:space="preserve"> </v>
      </c>
      <c r="AM118" s="186" t="str">
        <f ca="1">IF(AM$5-$I$5&lt;$A65-1," ",IF(AM$5-$I$5+1&gt;'Primary Inputs'!$C$17,0,(SUM(OFFSET($I$22,0,AM$5-$I$5-$A65+1)))*$C118))</f>
        <v xml:space="preserve"> </v>
      </c>
      <c r="AN118" s="186" t="str">
        <f ca="1">IF(AN$5-$I$5&lt;$A65-1," ",IF(AN$5-$I$5+1&gt;'Primary Inputs'!$C$17,0,(SUM(OFFSET($I$22,0,AN$5-$I$5-$A65+1)))*$C118))</f>
        <v xml:space="preserve"> </v>
      </c>
      <c r="AO118" s="186" t="str">
        <f ca="1">IF(AO$5-$I$5&lt;$A65-1," ",IF(AO$5-$I$5+1&gt;'Primary Inputs'!$C$17,0,(SUM(OFFSET($I$22,0,AO$5-$I$5-$A65+1)))*$C118))</f>
        <v xml:space="preserve"> </v>
      </c>
      <c r="AP118" s="186" t="str">
        <f ca="1">IF(AP$5-$I$5&lt;$A65-1," ",IF(AP$5-$I$5+1&gt;'Primary Inputs'!$C$17,0,(SUM(OFFSET($I$22,0,AP$5-$I$5-$A65+1)))*$C118))</f>
        <v xml:space="preserve"> </v>
      </c>
      <c r="AQ118" s="186" t="str">
        <f ca="1">IF(AQ$5-$I$5&lt;$A65-1," ",IF(AQ$5-$I$5+1&gt;'Primary Inputs'!$C$17,0,(SUM(OFFSET($I$22,0,AQ$5-$I$5-$A65+1)))*$C118))</f>
        <v xml:space="preserve"> </v>
      </c>
      <c r="AR118" s="186" t="str">
        <f ca="1">IF(AR$5-$I$5&lt;$A65-1," ",IF(AR$5-$I$5+1&gt;'Primary Inputs'!$C$17,0,(SUM(OFFSET($I$22,0,AR$5-$I$5-$A65+1)))*$C118))</f>
        <v xml:space="preserve"> </v>
      </c>
      <c r="AS118" s="186" t="str">
        <f ca="1">IF(AS$5-$I$5&lt;$A65-1," ",IF(AS$5-$I$5+1&gt;'Primary Inputs'!$C$17,0,(SUM(OFFSET($I$22,0,AS$5-$I$5-$A65+1)))*$C118))</f>
        <v xml:space="preserve"> </v>
      </c>
      <c r="AT118" s="186" t="str">
        <f ca="1">IF(AT$5-$I$5&lt;$A65-1," ",IF(AT$5-$I$5+1&gt;'Primary Inputs'!$C$17,0,(SUM(OFFSET($I$22,0,AT$5-$I$5-$A65+1)))*$C118))</f>
        <v xml:space="preserve"> </v>
      </c>
      <c r="AU118" s="186" t="str">
        <f ca="1">IF(AU$5-$I$5&lt;$A65-1," ",IF(AU$5-$I$5+1&gt;'Primary Inputs'!$C$17,0,(SUM(OFFSET($I$22,0,AU$5-$I$5-$A65+1)))*$C118))</f>
        <v xml:space="preserve"> </v>
      </c>
      <c r="AV118" s="186">
        <f ca="1">IF(AV$5-$I$5&lt;$A65-1," ",IF(AV$5-$I$5+1&gt;'Primary Inputs'!$C$17,0,(SUM(OFFSET($I$22,0,AV$5-$I$5-$A65+1)))*$C118))</f>
        <v>0</v>
      </c>
      <c r="AW118" s="186">
        <f ca="1">IF(AW$5-$I$5&lt;$A65-1," ",IF(AW$5-$I$5+1&gt;'Primary Inputs'!$C$17,0,(SUM(OFFSET($I$22,0,AW$5-$I$5-$A65+1)))*$C118))</f>
        <v>0</v>
      </c>
      <c r="AX118" s="186">
        <f ca="1">IF(AX$5-$I$5&lt;$A65-1," ",IF(AX$5-$I$5+1&gt;'Primary Inputs'!$C$17,0,(SUM(OFFSET($I$22,0,AX$5-$I$5-$A65+1)))*$C118))</f>
        <v>0</v>
      </c>
      <c r="AY118" s="186">
        <f ca="1">IF(AY$5-$I$5&lt;$A65-1," ",IF(AY$5-$I$5+1&gt;'Primary Inputs'!$C$17,0,(SUM(OFFSET($I$22,0,AY$5-$I$5-$A65+1)))*$C118))</f>
        <v>0</v>
      </c>
      <c r="AZ118" s="186">
        <f ca="1">IF(AZ$5-$I$5&lt;$A65-1," ",IF(AZ$5-$I$5+1&gt;'Primary Inputs'!$C$17,0,(SUM(OFFSET($I$22,0,AZ$5-$I$5-$A65+1)))*$C118))</f>
        <v>0</v>
      </c>
      <c r="BA118" s="186">
        <f ca="1">IF(BA$5-$I$5&lt;$A65-1," ",IF(BA$5-$I$5+1&gt;'Primary Inputs'!$C$17,0,(SUM(OFFSET($I$22,0,BA$5-$I$5-$A65+1)))*$C118))</f>
        <v>0</v>
      </c>
      <c r="BB118" s="186">
        <f ca="1">IF(BB$5-$I$5&lt;$A65-1," ",IF(BB$5-$I$5+1&gt;'Primary Inputs'!$C$17,0,(SUM(OFFSET($I$22,0,BB$5-$I$5-$A65+1)))*$C118))</f>
        <v>0</v>
      </c>
      <c r="BC118" s="186">
        <f ca="1">IF(BC$5-$I$5&lt;$A65-1," ",IF(BC$5-$I$5+1&gt;'Primary Inputs'!$C$17,0,(SUM(OFFSET($I$22,0,BC$5-$I$5-$A65+1)))*$C118))</f>
        <v>0</v>
      </c>
      <c r="BD118" s="186">
        <f ca="1">IF(BD$5-$I$5&lt;$A65-1," ",IF(BD$5-$I$5+1&gt;'Primary Inputs'!$C$17,0,(SUM(OFFSET($I$22,0,BD$5-$I$5-$A65+1)))*$C118))</f>
        <v>0</v>
      </c>
      <c r="BE118" s="186">
        <f ca="1">IF(BE$5-$I$5&lt;$A65-1," ",IF(BE$5-$I$5+1&gt;'Primary Inputs'!$C$17,0,(SUM(OFFSET($I$22,0,BE$5-$I$5-$A65+1)))*$C118))</f>
        <v>0</v>
      </c>
      <c r="BF118" s="186">
        <f ca="1">IF(BF$5-$I$5&lt;$A65-1," ",IF(BF$5-$I$5+1&gt;'Primary Inputs'!$C$17,0,(SUM(OFFSET($I$22,0,BF$5-$I$5-$A65+1)))*$C118))</f>
        <v>0</v>
      </c>
    </row>
    <row r="119" spans="2:58">
      <c r="B119" s="134" t="s">
        <v>213</v>
      </c>
      <c r="C119" s="134">
        <f t="shared" ca="1" si="1"/>
        <v>0</v>
      </c>
      <c r="I119" s="186" t="str">
        <f ca="1">IF(I$5-$I$5&lt;$A66-1," ",IF(I$5-$I$5+1&gt;'Primary Inputs'!$C$17,0,(SUM(OFFSET($I$22,0,I$5-$I$5-$A66+1)))*$C119))</f>
        <v xml:space="preserve"> </v>
      </c>
      <c r="J119" s="186" t="str">
        <f ca="1">IF(J$5-$I$5&lt;$A66-1," ",IF(J$5-$I$5+1&gt;'Primary Inputs'!$C$17,0,(SUM(OFFSET($I$22,0,J$5-$I$5-$A66+1)))*$C119))</f>
        <v xml:space="preserve"> </v>
      </c>
      <c r="K119" s="186" t="str">
        <f ca="1">IF(K$5-$I$5&lt;$A66-1," ",IF(K$5-$I$5+1&gt;'Primary Inputs'!$C$17,0,(SUM(OFFSET($I$22,0,K$5-$I$5-$A66+1)))*$C119))</f>
        <v xml:space="preserve"> </v>
      </c>
      <c r="L119" s="186" t="str">
        <f ca="1">IF(L$5-$I$5&lt;$A66-1," ",IF(L$5-$I$5+1&gt;'Primary Inputs'!$C$17,0,(SUM(OFFSET($I$22,0,L$5-$I$5-$A66+1)))*$C119))</f>
        <v xml:space="preserve"> </v>
      </c>
      <c r="M119" s="186" t="str">
        <f ca="1">IF(M$5-$I$5&lt;$A66-1," ",IF(M$5-$I$5+1&gt;'Primary Inputs'!$C$17,0,(SUM(OFFSET($I$22,0,M$5-$I$5-$A66+1)))*$C119))</f>
        <v xml:space="preserve"> </v>
      </c>
      <c r="N119" s="186" t="str">
        <f ca="1">IF(N$5-$I$5&lt;$A66-1," ",IF(N$5-$I$5+1&gt;'Primary Inputs'!$C$17,0,(SUM(OFFSET($I$22,0,N$5-$I$5-$A66+1)))*$C119))</f>
        <v xml:space="preserve"> </v>
      </c>
      <c r="O119" s="186" t="str">
        <f ca="1">IF(O$5-$I$5&lt;$A66-1," ",IF(O$5-$I$5+1&gt;'Primary Inputs'!$C$17,0,(SUM(OFFSET($I$22,0,O$5-$I$5-$A66+1)))*$C119))</f>
        <v xml:space="preserve"> </v>
      </c>
      <c r="P119" s="186" t="str">
        <f ca="1">IF(P$5-$I$5&lt;$A66-1," ",IF(P$5-$I$5+1&gt;'Primary Inputs'!$C$17,0,(SUM(OFFSET($I$22,0,P$5-$I$5-$A66+1)))*$C119))</f>
        <v xml:space="preserve"> </v>
      </c>
      <c r="Q119" s="186" t="str">
        <f ca="1">IF(Q$5-$I$5&lt;$A66-1," ",IF(Q$5-$I$5+1&gt;'Primary Inputs'!$C$17,0,(SUM(OFFSET($I$22,0,Q$5-$I$5-$A66+1)))*$C119))</f>
        <v xml:space="preserve"> </v>
      </c>
      <c r="R119" s="186" t="str">
        <f ca="1">IF(R$5-$I$5&lt;$A66-1," ",IF(R$5-$I$5+1&gt;'Primary Inputs'!$C$17,0,(SUM(OFFSET($I$22,0,R$5-$I$5-$A66+1)))*$C119))</f>
        <v xml:space="preserve"> </v>
      </c>
      <c r="S119" s="186" t="str">
        <f ca="1">IF(S$5-$I$5&lt;$A66-1," ",IF(S$5-$I$5+1&gt;'Primary Inputs'!$C$17,0,(SUM(OFFSET($I$22,0,S$5-$I$5-$A66+1)))*$C119))</f>
        <v xml:space="preserve"> </v>
      </c>
      <c r="T119" s="186" t="str">
        <f ca="1">IF(T$5-$I$5&lt;$A66-1," ",IF(T$5-$I$5+1&gt;'Primary Inputs'!$C$17,0,(SUM(OFFSET($I$22,0,T$5-$I$5-$A66+1)))*$C119))</f>
        <v xml:space="preserve"> </v>
      </c>
      <c r="U119" s="186" t="str">
        <f ca="1">IF(U$5-$I$5&lt;$A66-1," ",IF(U$5-$I$5+1&gt;'Primary Inputs'!$C$17,0,(SUM(OFFSET($I$22,0,U$5-$I$5-$A66+1)))*$C119))</f>
        <v xml:space="preserve"> </v>
      </c>
      <c r="V119" s="186" t="str">
        <f ca="1">IF(V$5-$I$5&lt;$A66-1," ",IF(V$5-$I$5+1&gt;'Primary Inputs'!$C$17,0,(SUM(OFFSET($I$22,0,V$5-$I$5-$A66+1)))*$C119))</f>
        <v xml:space="preserve"> </v>
      </c>
      <c r="W119" s="186" t="str">
        <f ca="1">IF(W$5-$I$5&lt;$A66-1," ",IF(W$5-$I$5+1&gt;'Primary Inputs'!$C$17,0,(SUM(OFFSET($I$22,0,W$5-$I$5-$A66+1)))*$C119))</f>
        <v xml:space="preserve"> </v>
      </c>
      <c r="X119" s="186" t="str">
        <f ca="1">IF(X$5-$I$5&lt;$A66-1," ",IF(X$5-$I$5+1&gt;'Primary Inputs'!$C$17,0,(SUM(OFFSET($I$22,0,X$5-$I$5-$A66+1)))*$C119))</f>
        <v xml:space="preserve"> </v>
      </c>
      <c r="Y119" s="186" t="str">
        <f ca="1">IF(Y$5-$I$5&lt;$A66-1," ",IF(Y$5-$I$5+1&gt;'Primary Inputs'!$C$17,0,(SUM(OFFSET($I$22,0,Y$5-$I$5-$A66+1)))*$C119))</f>
        <v xml:space="preserve"> </v>
      </c>
      <c r="Z119" s="186" t="str">
        <f ca="1">IF(Z$5-$I$5&lt;$A66-1," ",IF(Z$5-$I$5+1&gt;'Primary Inputs'!$C$17,0,(SUM(OFFSET($I$22,0,Z$5-$I$5-$A66+1)))*$C119))</f>
        <v xml:space="preserve"> </v>
      </c>
      <c r="AA119" s="186" t="str">
        <f ca="1">IF(AA$5-$I$5&lt;$A66-1," ",IF(AA$5-$I$5+1&gt;'Primary Inputs'!$C$17,0,(SUM(OFFSET($I$22,0,AA$5-$I$5-$A66+1)))*$C119))</f>
        <v xml:space="preserve"> </v>
      </c>
      <c r="AB119" s="186" t="str">
        <f ca="1">IF(AB$5-$I$5&lt;$A66-1," ",IF(AB$5-$I$5+1&gt;'Primary Inputs'!$C$17,0,(SUM(OFFSET($I$22,0,AB$5-$I$5-$A66+1)))*$C119))</f>
        <v xml:space="preserve"> </v>
      </c>
      <c r="AC119" s="186" t="str">
        <f ca="1">IF(AC$5-$I$5&lt;$A66-1," ",IF(AC$5-$I$5+1&gt;'Primary Inputs'!$C$17,0,(SUM(OFFSET($I$22,0,AC$5-$I$5-$A66+1)))*$C119))</f>
        <v xml:space="preserve"> </v>
      </c>
      <c r="AD119" s="186" t="str">
        <f ca="1">IF(AD$5-$I$5&lt;$A66-1," ",IF(AD$5-$I$5+1&gt;'Primary Inputs'!$C$17,0,(SUM(OFFSET($I$22,0,AD$5-$I$5-$A66+1)))*$C119))</f>
        <v xml:space="preserve"> </v>
      </c>
      <c r="AE119" s="186" t="str">
        <f ca="1">IF(AE$5-$I$5&lt;$A66-1," ",IF(AE$5-$I$5+1&gt;'Primary Inputs'!$C$17,0,(SUM(OFFSET($I$22,0,AE$5-$I$5-$A66+1)))*$C119))</f>
        <v xml:space="preserve"> </v>
      </c>
      <c r="AF119" s="186" t="str">
        <f ca="1">IF(AF$5-$I$5&lt;$A66-1," ",IF(AF$5-$I$5+1&gt;'Primary Inputs'!$C$17,0,(SUM(OFFSET($I$22,0,AF$5-$I$5-$A66+1)))*$C119))</f>
        <v xml:space="preserve"> </v>
      </c>
      <c r="AG119" s="186" t="str">
        <f ca="1">IF(AG$5-$I$5&lt;$A66-1," ",IF(AG$5-$I$5+1&gt;'Primary Inputs'!$C$17,0,(SUM(OFFSET($I$22,0,AG$5-$I$5-$A66+1)))*$C119))</f>
        <v xml:space="preserve"> </v>
      </c>
      <c r="AH119" s="186" t="str">
        <f ca="1">IF(AH$5-$I$5&lt;$A66-1," ",IF(AH$5-$I$5+1&gt;'Primary Inputs'!$C$17,0,(SUM(OFFSET($I$22,0,AH$5-$I$5-$A66+1)))*$C119))</f>
        <v xml:space="preserve"> </v>
      </c>
      <c r="AI119" s="186" t="str">
        <f ca="1">IF(AI$5-$I$5&lt;$A66-1," ",IF(AI$5-$I$5+1&gt;'Primary Inputs'!$C$17,0,(SUM(OFFSET($I$22,0,AI$5-$I$5-$A66+1)))*$C119))</f>
        <v xml:space="preserve"> </v>
      </c>
      <c r="AJ119" s="186" t="str">
        <f ca="1">IF(AJ$5-$I$5&lt;$A66-1," ",IF(AJ$5-$I$5+1&gt;'Primary Inputs'!$C$17,0,(SUM(OFFSET($I$22,0,AJ$5-$I$5-$A66+1)))*$C119))</f>
        <v xml:space="preserve"> </v>
      </c>
      <c r="AK119" s="186" t="str">
        <f ca="1">IF(AK$5-$I$5&lt;$A66-1," ",IF(AK$5-$I$5+1&gt;'Primary Inputs'!$C$17,0,(SUM(OFFSET($I$22,0,AK$5-$I$5-$A66+1)))*$C119))</f>
        <v xml:space="preserve"> </v>
      </c>
      <c r="AL119" s="186" t="str">
        <f ca="1">IF(AL$5-$I$5&lt;$A66-1," ",IF(AL$5-$I$5+1&gt;'Primary Inputs'!$C$17,0,(SUM(OFFSET($I$22,0,AL$5-$I$5-$A66+1)))*$C119))</f>
        <v xml:space="preserve"> </v>
      </c>
      <c r="AM119" s="186" t="str">
        <f ca="1">IF(AM$5-$I$5&lt;$A66-1," ",IF(AM$5-$I$5+1&gt;'Primary Inputs'!$C$17,0,(SUM(OFFSET($I$22,0,AM$5-$I$5-$A66+1)))*$C119))</f>
        <v xml:space="preserve"> </v>
      </c>
      <c r="AN119" s="186" t="str">
        <f ca="1">IF(AN$5-$I$5&lt;$A66-1," ",IF(AN$5-$I$5+1&gt;'Primary Inputs'!$C$17,0,(SUM(OFFSET($I$22,0,AN$5-$I$5-$A66+1)))*$C119))</f>
        <v xml:space="preserve"> </v>
      </c>
      <c r="AO119" s="186" t="str">
        <f ca="1">IF(AO$5-$I$5&lt;$A66-1," ",IF(AO$5-$I$5+1&gt;'Primary Inputs'!$C$17,0,(SUM(OFFSET($I$22,0,AO$5-$I$5-$A66+1)))*$C119))</f>
        <v xml:space="preserve"> </v>
      </c>
      <c r="AP119" s="186" t="str">
        <f ca="1">IF(AP$5-$I$5&lt;$A66-1," ",IF(AP$5-$I$5+1&gt;'Primary Inputs'!$C$17,0,(SUM(OFFSET($I$22,0,AP$5-$I$5-$A66+1)))*$C119))</f>
        <v xml:space="preserve"> </v>
      </c>
      <c r="AQ119" s="186" t="str">
        <f ca="1">IF(AQ$5-$I$5&lt;$A66-1," ",IF(AQ$5-$I$5+1&gt;'Primary Inputs'!$C$17,0,(SUM(OFFSET($I$22,0,AQ$5-$I$5-$A66+1)))*$C119))</f>
        <v xml:space="preserve"> </v>
      </c>
      <c r="AR119" s="186" t="str">
        <f ca="1">IF(AR$5-$I$5&lt;$A66-1," ",IF(AR$5-$I$5+1&gt;'Primary Inputs'!$C$17,0,(SUM(OFFSET($I$22,0,AR$5-$I$5-$A66+1)))*$C119))</f>
        <v xml:space="preserve"> </v>
      </c>
      <c r="AS119" s="186" t="str">
        <f ca="1">IF(AS$5-$I$5&lt;$A66-1," ",IF(AS$5-$I$5+1&gt;'Primary Inputs'!$C$17,0,(SUM(OFFSET($I$22,0,AS$5-$I$5-$A66+1)))*$C119))</f>
        <v xml:space="preserve"> </v>
      </c>
      <c r="AT119" s="186" t="str">
        <f ca="1">IF(AT$5-$I$5&lt;$A66-1," ",IF(AT$5-$I$5+1&gt;'Primary Inputs'!$C$17,0,(SUM(OFFSET($I$22,0,AT$5-$I$5-$A66+1)))*$C119))</f>
        <v xml:space="preserve"> </v>
      </c>
      <c r="AU119" s="186" t="str">
        <f ca="1">IF(AU$5-$I$5&lt;$A66-1," ",IF(AU$5-$I$5+1&gt;'Primary Inputs'!$C$17,0,(SUM(OFFSET($I$22,0,AU$5-$I$5-$A66+1)))*$C119))</f>
        <v xml:space="preserve"> </v>
      </c>
      <c r="AV119" s="186" t="str">
        <f ca="1">IF(AV$5-$I$5&lt;$A66-1," ",IF(AV$5-$I$5+1&gt;'Primary Inputs'!$C$17,0,(SUM(OFFSET($I$22,0,AV$5-$I$5-$A66+1)))*$C119))</f>
        <v xml:space="preserve"> </v>
      </c>
      <c r="AW119" s="186">
        <f ca="1">IF(AW$5-$I$5&lt;$A66-1," ",IF(AW$5-$I$5+1&gt;'Primary Inputs'!$C$17,0,(SUM(OFFSET($I$22,0,AW$5-$I$5-$A66+1)))*$C119))</f>
        <v>0</v>
      </c>
      <c r="AX119" s="186">
        <f ca="1">IF(AX$5-$I$5&lt;$A66-1," ",IF(AX$5-$I$5+1&gt;'Primary Inputs'!$C$17,0,(SUM(OFFSET($I$22,0,AX$5-$I$5-$A66+1)))*$C119))</f>
        <v>0</v>
      </c>
      <c r="AY119" s="186">
        <f ca="1">IF(AY$5-$I$5&lt;$A66-1," ",IF(AY$5-$I$5+1&gt;'Primary Inputs'!$C$17,0,(SUM(OFFSET($I$22,0,AY$5-$I$5-$A66+1)))*$C119))</f>
        <v>0</v>
      </c>
      <c r="AZ119" s="186">
        <f ca="1">IF(AZ$5-$I$5&lt;$A66-1," ",IF(AZ$5-$I$5+1&gt;'Primary Inputs'!$C$17,0,(SUM(OFFSET($I$22,0,AZ$5-$I$5-$A66+1)))*$C119))</f>
        <v>0</v>
      </c>
      <c r="BA119" s="186">
        <f ca="1">IF(BA$5-$I$5&lt;$A66-1," ",IF(BA$5-$I$5+1&gt;'Primary Inputs'!$C$17,0,(SUM(OFFSET($I$22,0,BA$5-$I$5-$A66+1)))*$C119))</f>
        <v>0</v>
      </c>
      <c r="BB119" s="186">
        <f ca="1">IF(BB$5-$I$5&lt;$A66-1," ",IF(BB$5-$I$5+1&gt;'Primary Inputs'!$C$17,0,(SUM(OFFSET($I$22,0,BB$5-$I$5-$A66+1)))*$C119))</f>
        <v>0</v>
      </c>
      <c r="BC119" s="186">
        <f ca="1">IF(BC$5-$I$5&lt;$A66-1," ",IF(BC$5-$I$5+1&gt;'Primary Inputs'!$C$17,0,(SUM(OFFSET($I$22,0,BC$5-$I$5-$A66+1)))*$C119))</f>
        <v>0</v>
      </c>
      <c r="BD119" s="186">
        <f ca="1">IF(BD$5-$I$5&lt;$A66-1," ",IF(BD$5-$I$5+1&gt;'Primary Inputs'!$C$17,0,(SUM(OFFSET($I$22,0,BD$5-$I$5-$A66+1)))*$C119))</f>
        <v>0</v>
      </c>
      <c r="BE119" s="186">
        <f ca="1">IF(BE$5-$I$5&lt;$A66-1," ",IF(BE$5-$I$5+1&gt;'Primary Inputs'!$C$17,0,(SUM(OFFSET($I$22,0,BE$5-$I$5-$A66+1)))*$C119))</f>
        <v>0</v>
      </c>
      <c r="BF119" s="186">
        <f ca="1">IF(BF$5-$I$5&lt;$A66-1," ",IF(BF$5-$I$5+1&gt;'Primary Inputs'!$C$17,0,(SUM(OFFSET($I$22,0,BF$5-$I$5-$A66+1)))*$C119))</f>
        <v>0</v>
      </c>
    </row>
    <row r="120" spans="2:58">
      <c r="B120" s="134" t="s">
        <v>214</v>
      </c>
      <c r="C120" s="134">
        <f t="shared" ca="1" si="1"/>
        <v>0</v>
      </c>
      <c r="I120" s="186" t="str">
        <f ca="1">IF(I$5-$I$5&lt;$A67-1," ",IF(I$5-$I$5+1&gt;'Primary Inputs'!$C$17,0,(SUM(OFFSET($I$22,0,I$5-$I$5-$A67+1)))*$C120))</f>
        <v xml:space="preserve"> </v>
      </c>
      <c r="J120" s="186" t="str">
        <f ca="1">IF(J$5-$I$5&lt;$A67-1," ",IF(J$5-$I$5+1&gt;'Primary Inputs'!$C$17,0,(SUM(OFFSET($I$22,0,J$5-$I$5-$A67+1)))*$C120))</f>
        <v xml:space="preserve"> </v>
      </c>
      <c r="K120" s="186" t="str">
        <f ca="1">IF(K$5-$I$5&lt;$A67-1," ",IF(K$5-$I$5+1&gt;'Primary Inputs'!$C$17,0,(SUM(OFFSET($I$22,0,K$5-$I$5-$A67+1)))*$C120))</f>
        <v xml:space="preserve"> </v>
      </c>
      <c r="L120" s="186" t="str">
        <f ca="1">IF(L$5-$I$5&lt;$A67-1," ",IF(L$5-$I$5+1&gt;'Primary Inputs'!$C$17,0,(SUM(OFFSET($I$22,0,L$5-$I$5-$A67+1)))*$C120))</f>
        <v xml:space="preserve"> </v>
      </c>
      <c r="M120" s="186" t="str">
        <f ca="1">IF(M$5-$I$5&lt;$A67-1," ",IF(M$5-$I$5+1&gt;'Primary Inputs'!$C$17,0,(SUM(OFFSET($I$22,0,M$5-$I$5-$A67+1)))*$C120))</f>
        <v xml:space="preserve"> </v>
      </c>
      <c r="N120" s="186" t="str">
        <f ca="1">IF(N$5-$I$5&lt;$A67-1," ",IF(N$5-$I$5+1&gt;'Primary Inputs'!$C$17,0,(SUM(OFFSET($I$22,0,N$5-$I$5-$A67+1)))*$C120))</f>
        <v xml:space="preserve"> </v>
      </c>
      <c r="O120" s="186" t="str">
        <f ca="1">IF(O$5-$I$5&lt;$A67-1," ",IF(O$5-$I$5+1&gt;'Primary Inputs'!$C$17,0,(SUM(OFFSET($I$22,0,O$5-$I$5-$A67+1)))*$C120))</f>
        <v xml:space="preserve"> </v>
      </c>
      <c r="P120" s="186" t="str">
        <f ca="1">IF(P$5-$I$5&lt;$A67-1," ",IF(P$5-$I$5+1&gt;'Primary Inputs'!$C$17,0,(SUM(OFFSET($I$22,0,P$5-$I$5-$A67+1)))*$C120))</f>
        <v xml:space="preserve"> </v>
      </c>
      <c r="Q120" s="186" t="str">
        <f ca="1">IF(Q$5-$I$5&lt;$A67-1," ",IF(Q$5-$I$5+1&gt;'Primary Inputs'!$C$17,0,(SUM(OFFSET($I$22,0,Q$5-$I$5-$A67+1)))*$C120))</f>
        <v xml:space="preserve"> </v>
      </c>
      <c r="R120" s="186" t="str">
        <f ca="1">IF(R$5-$I$5&lt;$A67-1," ",IF(R$5-$I$5+1&gt;'Primary Inputs'!$C$17,0,(SUM(OFFSET($I$22,0,R$5-$I$5-$A67+1)))*$C120))</f>
        <v xml:space="preserve"> </v>
      </c>
      <c r="S120" s="186" t="str">
        <f ca="1">IF(S$5-$I$5&lt;$A67-1," ",IF(S$5-$I$5+1&gt;'Primary Inputs'!$C$17,0,(SUM(OFFSET($I$22,0,S$5-$I$5-$A67+1)))*$C120))</f>
        <v xml:space="preserve"> </v>
      </c>
      <c r="T120" s="186" t="str">
        <f ca="1">IF(T$5-$I$5&lt;$A67-1," ",IF(T$5-$I$5+1&gt;'Primary Inputs'!$C$17,0,(SUM(OFFSET($I$22,0,T$5-$I$5-$A67+1)))*$C120))</f>
        <v xml:space="preserve"> </v>
      </c>
      <c r="U120" s="186" t="str">
        <f ca="1">IF(U$5-$I$5&lt;$A67-1," ",IF(U$5-$I$5+1&gt;'Primary Inputs'!$C$17,0,(SUM(OFFSET($I$22,0,U$5-$I$5-$A67+1)))*$C120))</f>
        <v xml:space="preserve"> </v>
      </c>
      <c r="V120" s="186" t="str">
        <f ca="1">IF(V$5-$I$5&lt;$A67-1," ",IF(V$5-$I$5+1&gt;'Primary Inputs'!$C$17,0,(SUM(OFFSET($I$22,0,V$5-$I$5-$A67+1)))*$C120))</f>
        <v xml:space="preserve"> </v>
      </c>
      <c r="W120" s="186" t="str">
        <f ca="1">IF(W$5-$I$5&lt;$A67-1," ",IF(W$5-$I$5+1&gt;'Primary Inputs'!$C$17,0,(SUM(OFFSET($I$22,0,W$5-$I$5-$A67+1)))*$C120))</f>
        <v xml:space="preserve"> </v>
      </c>
      <c r="X120" s="186" t="str">
        <f ca="1">IF(X$5-$I$5&lt;$A67-1," ",IF(X$5-$I$5+1&gt;'Primary Inputs'!$C$17,0,(SUM(OFFSET($I$22,0,X$5-$I$5-$A67+1)))*$C120))</f>
        <v xml:space="preserve"> </v>
      </c>
      <c r="Y120" s="186" t="str">
        <f ca="1">IF(Y$5-$I$5&lt;$A67-1," ",IF(Y$5-$I$5+1&gt;'Primary Inputs'!$C$17,0,(SUM(OFFSET($I$22,0,Y$5-$I$5-$A67+1)))*$C120))</f>
        <v xml:space="preserve"> </v>
      </c>
      <c r="Z120" s="186" t="str">
        <f ca="1">IF(Z$5-$I$5&lt;$A67-1," ",IF(Z$5-$I$5+1&gt;'Primary Inputs'!$C$17,0,(SUM(OFFSET($I$22,0,Z$5-$I$5-$A67+1)))*$C120))</f>
        <v xml:space="preserve"> </v>
      </c>
      <c r="AA120" s="186" t="str">
        <f ca="1">IF(AA$5-$I$5&lt;$A67-1," ",IF(AA$5-$I$5+1&gt;'Primary Inputs'!$C$17,0,(SUM(OFFSET($I$22,0,AA$5-$I$5-$A67+1)))*$C120))</f>
        <v xml:space="preserve"> </v>
      </c>
      <c r="AB120" s="186" t="str">
        <f ca="1">IF(AB$5-$I$5&lt;$A67-1," ",IF(AB$5-$I$5+1&gt;'Primary Inputs'!$C$17,0,(SUM(OFFSET($I$22,0,AB$5-$I$5-$A67+1)))*$C120))</f>
        <v xml:space="preserve"> </v>
      </c>
      <c r="AC120" s="186" t="str">
        <f ca="1">IF(AC$5-$I$5&lt;$A67-1," ",IF(AC$5-$I$5+1&gt;'Primary Inputs'!$C$17,0,(SUM(OFFSET($I$22,0,AC$5-$I$5-$A67+1)))*$C120))</f>
        <v xml:space="preserve"> </v>
      </c>
      <c r="AD120" s="186" t="str">
        <f ca="1">IF(AD$5-$I$5&lt;$A67-1," ",IF(AD$5-$I$5+1&gt;'Primary Inputs'!$C$17,0,(SUM(OFFSET($I$22,0,AD$5-$I$5-$A67+1)))*$C120))</f>
        <v xml:space="preserve"> </v>
      </c>
      <c r="AE120" s="186" t="str">
        <f ca="1">IF(AE$5-$I$5&lt;$A67-1," ",IF(AE$5-$I$5+1&gt;'Primary Inputs'!$C$17,0,(SUM(OFFSET($I$22,0,AE$5-$I$5-$A67+1)))*$C120))</f>
        <v xml:space="preserve"> </v>
      </c>
      <c r="AF120" s="186" t="str">
        <f ca="1">IF(AF$5-$I$5&lt;$A67-1," ",IF(AF$5-$I$5+1&gt;'Primary Inputs'!$C$17,0,(SUM(OFFSET($I$22,0,AF$5-$I$5-$A67+1)))*$C120))</f>
        <v xml:space="preserve"> </v>
      </c>
      <c r="AG120" s="186" t="str">
        <f ca="1">IF(AG$5-$I$5&lt;$A67-1," ",IF(AG$5-$I$5+1&gt;'Primary Inputs'!$C$17,0,(SUM(OFFSET($I$22,0,AG$5-$I$5-$A67+1)))*$C120))</f>
        <v xml:space="preserve"> </v>
      </c>
      <c r="AH120" s="186" t="str">
        <f ca="1">IF(AH$5-$I$5&lt;$A67-1," ",IF(AH$5-$I$5+1&gt;'Primary Inputs'!$C$17,0,(SUM(OFFSET($I$22,0,AH$5-$I$5-$A67+1)))*$C120))</f>
        <v xml:space="preserve"> </v>
      </c>
      <c r="AI120" s="186" t="str">
        <f ca="1">IF(AI$5-$I$5&lt;$A67-1," ",IF(AI$5-$I$5+1&gt;'Primary Inputs'!$C$17,0,(SUM(OFFSET($I$22,0,AI$5-$I$5-$A67+1)))*$C120))</f>
        <v xml:space="preserve"> </v>
      </c>
      <c r="AJ120" s="186" t="str">
        <f ca="1">IF(AJ$5-$I$5&lt;$A67-1," ",IF(AJ$5-$I$5+1&gt;'Primary Inputs'!$C$17,0,(SUM(OFFSET($I$22,0,AJ$5-$I$5-$A67+1)))*$C120))</f>
        <v xml:space="preserve"> </v>
      </c>
      <c r="AK120" s="186" t="str">
        <f ca="1">IF(AK$5-$I$5&lt;$A67-1," ",IF(AK$5-$I$5+1&gt;'Primary Inputs'!$C$17,0,(SUM(OFFSET($I$22,0,AK$5-$I$5-$A67+1)))*$C120))</f>
        <v xml:space="preserve"> </v>
      </c>
      <c r="AL120" s="186" t="str">
        <f ca="1">IF(AL$5-$I$5&lt;$A67-1," ",IF(AL$5-$I$5+1&gt;'Primary Inputs'!$C$17,0,(SUM(OFFSET($I$22,0,AL$5-$I$5-$A67+1)))*$C120))</f>
        <v xml:space="preserve"> </v>
      </c>
      <c r="AM120" s="186" t="str">
        <f ca="1">IF(AM$5-$I$5&lt;$A67-1," ",IF(AM$5-$I$5+1&gt;'Primary Inputs'!$C$17,0,(SUM(OFFSET($I$22,0,AM$5-$I$5-$A67+1)))*$C120))</f>
        <v xml:space="preserve"> </v>
      </c>
      <c r="AN120" s="186" t="str">
        <f ca="1">IF(AN$5-$I$5&lt;$A67-1," ",IF(AN$5-$I$5+1&gt;'Primary Inputs'!$C$17,0,(SUM(OFFSET($I$22,0,AN$5-$I$5-$A67+1)))*$C120))</f>
        <v xml:space="preserve"> </v>
      </c>
      <c r="AO120" s="186" t="str">
        <f ca="1">IF(AO$5-$I$5&lt;$A67-1," ",IF(AO$5-$I$5+1&gt;'Primary Inputs'!$C$17,0,(SUM(OFFSET($I$22,0,AO$5-$I$5-$A67+1)))*$C120))</f>
        <v xml:space="preserve"> </v>
      </c>
      <c r="AP120" s="186" t="str">
        <f ca="1">IF(AP$5-$I$5&lt;$A67-1," ",IF(AP$5-$I$5+1&gt;'Primary Inputs'!$C$17,0,(SUM(OFFSET($I$22,0,AP$5-$I$5-$A67+1)))*$C120))</f>
        <v xml:space="preserve"> </v>
      </c>
      <c r="AQ120" s="186" t="str">
        <f ca="1">IF(AQ$5-$I$5&lt;$A67-1," ",IF(AQ$5-$I$5+1&gt;'Primary Inputs'!$C$17,0,(SUM(OFFSET($I$22,0,AQ$5-$I$5-$A67+1)))*$C120))</f>
        <v xml:space="preserve"> </v>
      </c>
      <c r="AR120" s="186" t="str">
        <f ca="1">IF(AR$5-$I$5&lt;$A67-1," ",IF(AR$5-$I$5+1&gt;'Primary Inputs'!$C$17,0,(SUM(OFFSET($I$22,0,AR$5-$I$5-$A67+1)))*$C120))</f>
        <v xml:space="preserve"> </v>
      </c>
      <c r="AS120" s="186" t="str">
        <f ca="1">IF(AS$5-$I$5&lt;$A67-1," ",IF(AS$5-$I$5+1&gt;'Primary Inputs'!$C$17,0,(SUM(OFFSET($I$22,0,AS$5-$I$5-$A67+1)))*$C120))</f>
        <v xml:space="preserve"> </v>
      </c>
      <c r="AT120" s="186" t="str">
        <f ca="1">IF(AT$5-$I$5&lt;$A67-1," ",IF(AT$5-$I$5+1&gt;'Primary Inputs'!$C$17,0,(SUM(OFFSET($I$22,0,AT$5-$I$5-$A67+1)))*$C120))</f>
        <v xml:space="preserve"> </v>
      </c>
      <c r="AU120" s="186" t="str">
        <f ca="1">IF(AU$5-$I$5&lt;$A67-1," ",IF(AU$5-$I$5+1&gt;'Primary Inputs'!$C$17,0,(SUM(OFFSET($I$22,0,AU$5-$I$5-$A67+1)))*$C120))</f>
        <v xml:space="preserve"> </v>
      </c>
      <c r="AV120" s="186" t="str">
        <f ca="1">IF(AV$5-$I$5&lt;$A67-1," ",IF(AV$5-$I$5+1&gt;'Primary Inputs'!$C$17,0,(SUM(OFFSET($I$22,0,AV$5-$I$5-$A67+1)))*$C120))</f>
        <v xml:space="preserve"> </v>
      </c>
      <c r="AW120" s="186" t="str">
        <f ca="1">IF(AW$5-$I$5&lt;$A67-1," ",IF(AW$5-$I$5+1&gt;'Primary Inputs'!$C$17,0,(SUM(OFFSET($I$22,0,AW$5-$I$5-$A67+1)))*$C120))</f>
        <v xml:space="preserve"> </v>
      </c>
      <c r="AX120" s="186">
        <f ca="1">IF(AX$5-$I$5&lt;$A67-1," ",IF(AX$5-$I$5+1&gt;'Primary Inputs'!$C$17,0,(SUM(OFFSET($I$22,0,AX$5-$I$5-$A67+1)))*$C120))</f>
        <v>0</v>
      </c>
      <c r="AY120" s="186">
        <f ca="1">IF(AY$5-$I$5&lt;$A67-1," ",IF(AY$5-$I$5+1&gt;'Primary Inputs'!$C$17,0,(SUM(OFFSET($I$22,0,AY$5-$I$5-$A67+1)))*$C120))</f>
        <v>0</v>
      </c>
      <c r="AZ120" s="186">
        <f ca="1">IF(AZ$5-$I$5&lt;$A67-1," ",IF(AZ$5-$I$5+1&gt;'Primary Inputs'!$C$17,0,(SUM(OFFSET($I$22,0,AZ$5-$I$5-$A67+1)))*$C120))</f>
        <v>0</v>
      </c>
      <c r="BA120" s="186">
        <f ca="1">IF(BA$5-$I$5&lt;$A67-1," ",IF(BA$5-$I$5+1&gt;'Primary Inputs'!$C$17,0,(SUM(OFFSET($I$22,0,BA$5-$I$5-$A67+1)))*$C120))</f>
        <v>0</v>
      </c>
      <c r="BB120" s="186">
        <f ca="1">IF(BB$5-$I$5&lt;$A67-1," ",IF(BB$5-$I$5+1&gt;'Primary Inputs'!$C$17,0,(SUM(OFFSET($I$22,0,BB$5-$I$5-$A67+1)))*$C120))</f>
        <v>0</v>
      </c>
      <c r="BC120" s="186">
        <f ca="1">IF(BC$5-$I$5&lt;$A67-1," ",IF(BC$5-$I$5+1&gt;'Primary Inputs'!$C$17,0,(SUM(OFFSET($I$22,0,BC$5-$I$5-$A67+1)))*$C120))</f>
        <v>0</v>
      </c>
      <c r="BD120" s="186">
        <f ca="1">IF(BD$5-$I$5&lt;$A67-1," ",IF(BD$5-$I$5+1&gt;'Primary Inputs'!$C$17,0,(SUM(OFFSET($I$22,0,BD$5-$I$5-$A67+1)))*$C120))</f>
        <v>0</v>
      </c>
      <c r="BE120" s="186">
        <f ca="1">IF(BE$5-$I$5&lt;$A67-1," ",IF(BE$5-$I$5+1&gt;'Primary Inputs'!$C$17,0,(SUM(OFFSET($I$22,0,BE$5-$I$5-$A67+1)))*$C120))</f>
        <v>0</v>
      </c>
      <c r="BF120" s="186">
        <f ca="1">IF(BF$5-$I$5&lt;$A67-1," ",IF(BF$5-$I$5+1&gt;'Primary Inputs'!$C$17,0,(SUM(OFFSET($I$22,0,BF$5-$I$5-$A67+1)))*$C120))</f>
        <v>0</v>
      </c>
    </row>
    <row r="121" spans="2:58">
      <c r="B121" s="134" t="s">
        <v>215</v>
      </c>
      <c r="C121" s="134">
        <f t="shared" ca="1" si="1"/>
        <v>0</v>
      </c>
      <c r="I121" s="186" t="str">
        <f ca="1">IF(I$5-$I$5&lt;$A68-1," ",IF(I$5-$I$5+1&gt;'Primary Inputs'!$C$17,0,(SUM(OFFSET($I$22,0,I$5-$I$5-$A68+1)))*$C121))</f>
        <v xml:space="preserve"> </v>
      </c>
      <c r="J121" s="186" t="str">
        <f ca="1">IF(J$5-$I$5&lt;$A68-1," ",IF(J$5-$I$5+1&gt;'Primary Inputs'!$C$17,0,(SUM(OFFSET($I$22,0,J$5-$I$5-$A68+1)))*$C121))</f>
        <v xml:space="preserve"> </v>
      </c>
      <c r="K121" s="186" t="str">
        <f ca="1">IF(K$5-$I$5&lt;$A68-1," ",IF(K$5-$I$5+1&gt;'Primary Inputs'!$C$17,0,(SUM(OFFSET($I$22,0,K$5-$I$5-$A68+1)))*$C121))</f>
        <v xml:space="preserve"> </v>
      </c>
      <c r="L121" s="186" t="str">
        <f ca="1">IF(L$5-$I$5&lt;$A68-1," ",IF(L$5-$I$5+1&gt;'Primary Inputs'!$C$17,0,(SUM(OFFSET($I$22,0,L$5-$I$5-$A68+1)))*$C121))</f>
        <v xml:space="preserve"> </v>
      </c>
      <c r="M121" s="186" t="str">
        <f ca="1">IF(M$5-$I$5&lt;$A68-1," ",IF(M$5-$I$5+1&gt;'Primary Inputs'!$C$17,0,(SUM(OFFSET($I$22,0,M$5-$I$5-$A68+1)))*$C121))</f>
        <v xml:space="preserve"> </v>
      </c>
      <c r="N121" s="186" t="str">
        <f ca="1">IF(N$5-$I$5&lt;$A68-1," ",IF(N$5-$I$5+1&gt;'Primary Inputs'!$C$17,0,(SUM(OFFSET($I$22,0,N$5-$I$5-$A68+1)))*$C121))</f>
        <v xml:space="preserve"> </v>
      </c>
      <c r="O121" s="186" t="str">
        <f ca="1">IF(O$5-$I$5&lt;$A68-1," ",IF(O$5-$I$5+1&gt;'Primary Inputs'!$C$17,0,(SUM(OFFSET($I$22,0,O$5-$I$5-$A68+1)))*$C121))</f>
        <v xml:space="preserve"> </v>
      </c>
      <c r="P121" s="186" t="str">
        <f ca="1">IF(P$5-$I$5&lt;$A68-1," ",IF(P$5-$I$5+1&gt;'Primary Inputs'!$C$17,0,(SUM(OFFSET($I$22,0,P$5-$I$5-$A68+1)))*$C121))</f>
        <v xml:space="preserve"> </v>
      </c>
      <c r="Q121" s="186" t="str">
        <f ca="1">IF(Q$5-$I$5&lt;$A68-1," ",IF(Q$5-$I$5+1&gt;'Primary Inputs'!$C$17,0,(SUM(OFFSET($I$22,0,Q$5-$I$5-$A68+1)))*$C121))</f>
        <v xml:space="preserve"> </v>
      </c>
      <c r="R121" s="186" t="str">
        <f ca="1">IF(R$5-$I$5&lt;$A68-1," ",IF(R$5-$I$5+1&gt;'Primary Inputs'!$C$17,0,(SUM(OFFSET($I$22,0,R$5-$I$5-$A68+1)))*$C121))</f>
        <v xml:space="preserve"> </v>
      </c>
      <c r="S121" s="186" t="str">
        <f ca="1">IF(S$5-$I$5&lt;$A68-1," ",IF(S$5-$I$5+1&gt;'Primary Inputs'!$C$17,0,(SUM(OFFSET($I$22,0,S$5-$I$5-$A68+1)))*$C121))</f>
        <v xml:space="preserve"> </v>
      </c>
      <c r="T121" s="186" t="str">
        <f ca="1">IF(T$5-$I$5&lt;$A68-1," ",IF(T$5-$I$5+1&gt;'Primary Inputs'!$C$17,0,(SUM(OFFSET($I$22,0,T$5-$I$5-$A68+1)))*$C121))</f>
        <v xml:space="preserve"> </v>
      </c>
      <c r="U121" s="186" t="str">
        <f ca="1">IF(U$5-$I$5&lt;$A68-1," ",IF(U$5-$I$5+1&gt;'Primary Inputs'!$C$17,0,(SUM(OFFSET($I$22,0,U$5-$I$5-$A68+1)))*$C121))</f>
        <v xml:space="preserve"> </v>
      </c>
      <c r="V121" s="186" t="str">
        <f ca="1">IF(V$5-$I$5&lt;$A68-1," ",IF(V$5-$I$5+1&gt;'Primary Inputs'!$C$17,0,(SUM(OFFSET($I$22,0,V$5-$I$5-$A68+1)))*$C121))</f>
        <v xml:space="preserve"> </v>
      </c>
      <c r="W121" s="186" t="str">
        <f ca="1">IF(W$5-$I$5&lt;$A68-1," ",IF(W$5-$I$5+1&gt;'Primary Inputs'!$C$17,0,(SUM(OFFSET($I$22,0,W$5-$I$5-$A68+1)))*$C121))</f>
        <v xml:space="preserve"> </v>
      </c>
      <c r="X121" s="186" t="str">
        <f ca="1">IF(X$5-$I$5&lt;$A68-1," ",IF(X$5-$I$5+1&gt;'Primary Inputs'!$C$17,0,(SUM(OFFSET($I$22,0,X$5-$I$5-$A68+1)))*$C121))</f>
        <v xml:space="preserve"> </v>
      </c>
      <c r="Y121" s="186" t="str">
        <f ca="1">IF(Y$5-$I$5&lt;$A68-1," ",IF(Y$5-$I$5+1&gt;'Primary Inputs'!$C$17,0,(SUM(OFFSET($I$22,0,Y$5-$I$5-$A68+1)))*$C121))</f>
        <v xml:space="preserve"> </v>
      </c>
      <c r="Z121" s="186" t="str">
        <f ca="1">IF(Z$5-$I$5&lt;$A68-1," ",IF(Z$5-$I$5+1&gt;'Primary Inputs'!$C$17,0,(SUM(OFFSET($I$22,0,Z$5-$I$5-$A68+1)))*$C121))</f>
        <v xml:space="preserve"> </v>
      </c>
      <c r="AA121" s="186" t="str">
        <f ca="1">IF(AA$5-$I$5&lt;$A68-1," ",IF(AA$5-$I$5+1&gt;'Primary Inputs'!$C$17,0,(SUM(OFFSET($I$22,0,AA$5-$I$5-$A68+1)))*$C121))</f>
        <v xml:space="preserve"> </v>
      </c>
      <c r="AB121" s="186" t="str">
        <f ca="1">IF(AB$5-$I$5&lt;$A68-1," ",IF(AB$5-$I$5+1&gt;'Primary Inputs'!$C$17,0,(SUM(OFFSET($I$22,0,AB$5-$I$5-$A68+1)))*$C121))</f>
        <v xml:space="preserve"> </v>
      </c>
      <c r="AC121" s="186" t="str">
        <f ca="1">IF(AC$5-$I$5&lt;$A68-1," ",IF(AC$5-$I$5+1&gt;'Primary Inputs'!$C$17,0,(SUM(OFFSET($I$22,0,AC$5-$I$5-$A68+1)))*$C121))</f>
        <v xml:space="preserve"> </v>
      </c>
      <c r="AD121" s="186" t="str">
        <f ca="1">IF(AD$5-$I$5&lt;$A68-1," ",IF(AD$5-$I$5+1&gt;'Primary Inputs'!$C$17,0,(SUM(OFFSET($I$22,0,AD$5-$I$5-$A68+1)))*$C121))</f>
        <v xml:space="preserve"> </v>
      </c>
      <c r="AE121" s="186" t="str">
        <f ca="1">IF(AE$5-$I$5&lt;$A68-1," ",IF(AE$5-$I$5+1&gt;'Primary Inputs'!$C$17,0,(SUM(OFFSET($I$22,0,AE$5-$I$5-$A68+1)))*$C121))</f>
        <v xml:space="preserve"> </v>
      </c>
      <c r="AF121" s="186" t="str">
        <f ca="1">IF(AF$5-$I$5&lt;$A68-1," ",IF(AF$5-$I$5+1&gt;'Primary Inputs'!$C$17,0,(SUM(OFFSET($I$22,0,AF$5-$I$5-$A68+1)))*$C121))</f>
        <v xml:space="preserve"> </v>
      </c>
      <c r="AG121" s="186" t="str">
        <f ca="1">IF(AG$5-$I$5&lt;$A68-1," ",IF(AG$5-$I$5+1&gt;'Primary Inputs'!$C$17,0,(SUM(OFFSET($I$22,0,AG$5-$I$5-$A68+1)))*$C121))</f>
        <v xml:space="preserve"> </v>
      </c>
      <c r="AH121" s="186" t="str">
        <f ca="1">IF(AH$5-$I$5&lt;$A68-1," ",IF(AH$5-$I$5+1&gt;'Primary Inputs'!$C$17,0,(SUM(OFFSET($I$22,0,AH$5-$I$5-$A68+1)))*$C121))</f>
        <v xml:space="preserve"> </v>
      </c>
      <c r="AI121" s="186" t="str">
        <f ca="1">IF(AI$5-$I$5&lt;$A68-1," ",IF(AI$5-$I$5+1&gt;'Primary Inputs'!$C$17,0,(SUM(OFFSET($I$22,0,AI$5-$I$5-$A68+1)))*$C121))</f>
        <v xml:space="preserve"> </v>
      </c>
      <c r="AJ121" s="186" t="str">
        <f ca="1">IF(AJ$5-$I$5&lt;$A68-1," ",IF(AJ$5-$I$5+1&gt;'Primary Inputs'!$C$17,0,(SUM(OFFSET($I$22,0,AJ$5-$I$5-$A68+1)))*$C121))</f>
        <v xml:space="preserve"> </v>
      </c>
      <c r="AK121" s="186" t="str">
        <f ca="1">IF(AK$5-$I$5&lt;$A68-1," ",IF(AK$5-$I$5+1&gt;'Primary Inputs'!$C$17,0,(SUM(OFFSET($I$22,0,AK$5-$I$5-$A68+1)))*$C121))</f>
        <v xml:space="preserve"> </v>
      </c>
      <c r="AL121" s="186" t="str">
        <f ca="1">IF(AL$5-$I$5&lt;$A68-1," ",IF(AL$5-$I$5+1&gt;'Primary Inputs'!$C$17,0,(SUM(OFFSET($I$22,0,AL$5-$I$5-$A68+1)))*$C121))</f>
        <v xml:space="preserve"> </v>
      </c>
      <c r="AM121" s="186" t="str">
        <f ca="1">IF(AM$5-$I$5&lt;$A68-1," ",IF(AM$5-$I$5+1&gt;'Primary Inputs'!$C$17,0,(SUM(OFFSET($I$22,0,AM$5-$I$5-$A68+1)))*$C121))</f>
        <v xml:space="preserve"> </v>
      </c>
      <c r="AN121" s="186" t="str">
        <f ca="1">IF(AN$5-$I$5&lt;$A68-1," ",IF(AN$5-$I$5+1&gt;'Primary Inputs'!$C$17,0,(SUM(OFFSET($I$22,0,AN$5-$I$5-$A68+1)))*$C121))</f>
        <v xml:space="preserve"> </v>
      </c>
      <c r="AO121" s="186" t="str">
        <f ca="1">IF(AO$5-$I$5&lt;$A68-1," ",IF(AO$5-$I$5+1&gt;'Primary Inputs'!$C$17,0,(SUM(OFFSET($I$22,0,AO$5-$I$5-$A68+1)))*$C121))</f>
        <v xml:space="preserve"> </v>
      </c>
      <c r="AP121" s="186" t="str">
        <f ca="1">IF(AP$5-$I$5&lt;$A68-1," ",IF(AP$5-$I$5+1&gt;'Primary Inputs'!$C$17,0,(SUM(OFFSET($I$22,0,AP$5-$I$5-$A68+1)))*$C121))</f>
        <v xml:space="preserve"> </v>
      </c>
      <c r="AQ121" s="186" t="str">
        <f ca="1">IF(AQ$5-$I$5&lt;$A68-1," ",IF(AQ$5-$I$5+1&gt;'Primary Inputs'!$C$17,0,(SUM(OFFSET($I$22,0,AQ$5-$I$5-$A68+1)))*$C121))</f>
        <v xml:space="preserve"> </v>
      </c>
      <c r="AR121" s="186" t="str">
        <f ca="1">IF(AR$5-$I$5&lt;$A68-1," ",IF(AR$5-$I$5+1&gt;'Primary Inputs'!$C$17,0,(SUM(OFFSET($I$22,0,AR$5-$I$5-$A68+1)))*$C121))</f>
        <v xml:space="preserve"> </v>
      </c>
      <c r="AS121" s="186" t="str">
        <f ca="1">IF(AS$5-$I$5&lt;$A68-1," ",IF(AS$5-$I$5+1&gt;'Primary Inputs'!$C$17,0,(SUM(OFFSET($I$22,0,AS$5-$I$5-$A68+1)))*$C121))</f>
        <v xml:space="preserve"> </v>
      </c>
      <c r="AT121" s="186" t="str">
        <f ca="1">IF(AT$5-$I$5&lt;$A68-1," ",IF(AT$5-$I$5+1&gt;'Primary Inputs'!$C$17,0,(SUM(OFFSET($I$22,0,AT$5-$I$5-$A68+1)))*$C121))</f>
        <v xml:space="preserve"> </v>
      </c>
      <c r="AU121" s="186" t="str">
        <f ca="1">IF(AU$5-$I$5&lt;$A68-1," ",IF(AU$5-$I$5+1&gt;'Primary Inputs'!$C$17,0,(SUM(OFFSET($I$22,0,AU$5-$I$5-$A68+1)))*$C121))</f>
        <v xml:space="preserve"> </v>
      </c>
      <c r="AV121" s="186" t="str">
        <f ca="1">IF(AV$5-$I$5&lt;$A68-1," ",IF(AV$5-$I$5+1&gt;'Primary Inputs'!$C$17,0,(SUM(OFFSET($I$22,0,AV$5-$I$5-$A68+1)))*$C121))</f>
        <v xml:space="preserve"> </v>
      </c>
      <c r="AW121" s="186" t="str">
        <f ca="1">IF(AW$5-$I$5&lt;$A68-1," ",IF(AW$5-$I$5+1&gt;'Primary Inputs'!$C$17,0,(SUM(OFFSET($I$22,0,AW$5-$I$5-$A68+1)))*$C121))</f>
        <v xml:space="preserve"> </v>
      </c>
      <c r="AX121" s="186" t="str">
        <f ca="1">IF(AX$5-$I$5&lt;$A68-1," ",IF(AX$5-$I$5+1&gt;'Primary Inputs'!$C$17,0,(SUM(OFFSET($I$22,0,AX$5-$I$5-$A68+1)))*$C121))</f>
        <v xml:space="preserve"> </v>
      </c>
      <c r="AY121" s="186">
        <f ca="1">IF(AY$5-$I$5&lt;$A68-1," ",IF(AY$5-$I$5+1&gt;'Primary Inputs'!$C$17,0,(SUM(OFFSET($I$22,0,AY$5-$I$5-$A68+1)))*$C121))</f>
        <v>0</v>
      </c>
      <c r="AZ121" s="186">
        <f ca="1">IF(AZ$5-$I$5&lt;$A68-1," ",IF(AZ$5-$I$5+1&gt;'Primary Inputs'!$C$17,0,(SUM(OFFSET($I$22,0,AZ$5-$I$5-$A68+1)))*$C121))</f>
        <v>0</v>
      </c>
      <c r="BA121" s="186">
        <f ca="1">IF(BA$5-$I$5&lt;$A68-1," ",IF(BA$5-$I$5+1&gt;'Primary Inputs'!$C$17,0,(SUM(OFFSET($I$22,0,BA$5-$I$5-$A68+1)))*$C121))</f>
        <v>0</v>
      </c>
      <c r="BB121" s="186">
        <f ca="1">IF(BB$5-$I$5&lt;$A68-1," ",IF(BB$5-$I$5+1&gt;'Primary Inputs'!$C$17,0,(SUM(OFFSET($I$22,0,BB$5-$I$5-$A68+1)))*$C121))</f>
        <v>0</v>
      </c>
      <c r="BC121" s="186">
        <f ca="1">IF(BC$5-$I$5&lt;$A68-1," ",IF(BC$5-$I$5+1&gt;'Primary Inputs'!$C$17,0,(SUM(OFFSET($I$22,0,BC$5-$I$5-$A68+1)))*$C121))</f>
        <v>0</v>
      </c>
      <c r="BD121" s="186">
        <f ca="1">IF(BD$5-$I$5&lt;$A68-1," ",IF(BD$5-$I$5+1&gt;'Primary Inputs'!$C$17,0,(SUM(OFFSET($I$22,0,BD$5-$I$5-$A68+1)))*$C121))</f>
        <v>0</v>
      </c>
      <c r="BE121" s="186">
        <f ca="1">IF(BE$5-$I$5&lt;$A68-1," ",IF(BE$5-$I$5+1&gt;'Primary Inputs'!$C$17,0,(SUM(OFFSET($I$22,0,BE$5-$I$5-$A68+1)))*$C121))</f>
        <v>0</v>
      </c>
      <c r="BF121" s="186">
        <f ca="1">IF(BF$5-$I$5&lt;$A68-1," ",IF(BF$5-$I$5+1&gt;'Primary Inputs'!$C$17,0,(SUM(OFFSET($I$22,0,BF$5-$I$5-$A68+1)))*$C121))</f>
        <v>0</v>
      </c>
    </row>
    <row r="122" spans="2:58">
      <c r="B122" s="134" t="s">
        <v>216</v>
      </c>
      <c r="C122" s="134">
        <f t="shared" ca="1" si="1"/>
        <v>0</v>
      </c>
      <c r="I122" s="186" t="str">
        <f ca="1">IF(I$5-$I$5&lt;$A69-1," ",IF(I$5-$I$5+1&gt;'Primary Inputs'!$C$17,0,(SUM(OFFSET($I$22,0,I$5-$I$5-$A69+1)))*$C122))</f>
        <v xml:space="preserve"> </v>
      </c>
      <c r="J122" s="186" t="str">
        <f ca="1">IF(J$5-$I$5&lt;$A69-1," ",IF(J$5-$I$5+1&gt;'Primary Inputs'!$C$17,0,(SUM(OFFSET($I$22,0,J$5-$I$5-$A69+1)))*$C122))</f>
        <v xml:space="preserve"> </v>
      </c>
      <c r="K122" s="186" t="str">
        <f ca="1">IF(K$5-$I$5&lt;$A69-1," ",IF(K$5-$I$5+1&gt;'Primary Inputs'!$C$17,0,(SUM(OFFSET($I$22,0,K$5-$I$5-$A69+1)))*$C122))</f>
        <v xml:space="preserve"> </v>
      </c>
      <c r="L122" s="186" t="str">
        <f ca="1">IF(L$5-$I$5&lt;$A69-1," ",IF(L$5-$I$5+1&gt;'Primary Inputs'!$C$17,0,(SUM(OFFSET($I$22,0,L$5-$I$5-$A69+1)))*$C122))</f>
        <v xml:space="preserve"> </v>
      </c>
      <c r="M122" s="186" t="str">
        <f ca="1">IF(M$5-$I$5&lt;$A69-1," ",IF(M$5-$I$5+1&gt;'Primary Inputs'!$C$17,0,(SUM(OFFSET($I$22,0,M$5-$I$5-$A69+1)))*$C122))</f>
        <v xml:space="preserve"> </v>
      </c>
      <c r="N122" s="186" t="str">
        <f ca="1">IF(N$5-$I$5&lt;$A69-1," ",IF(N$5-$I$5+1&gt;'Primary Inputs'!$C$17,0,(SUM(OFFSET($I$22,0,N$5-$I$5-$A69+1)))*$C122))</f>
        <v xml:space="preserve"> </v>
      </c>
      <c r="O122" s="186" t="str">
        <f ca="1">IF(O$5-$I$5&lt;$A69-1," ",IF(O$5-$I$5+1&gt;'Primary Inputs'!$C$17,0,(SUM(OFFSET($I$22,0,O$5-$I$5-$A69+1)))*$C122))</f>
        <v xml:space="preserve"> </v>
      </c>
      <c r="P122" s="186" t="str">
        <f ca="1">IF(P$5-$I$5&lt;$A69-1," ",IF(P$5-$I$5+1&gt;'Primary Inputs'!$C$17,0,(SUM(OFFSET($I$22,0,P$5-$I$5-$A69+1)))*$C122))</f>
        <v xml:space="preserve"> </v>
      </c>
      <c r="Q122" s="186" t="str">
        <f ca="1">IF(Q$5-$I$5&lt;$A69-1," ",IF(Q$5-$I$5+1&gt;'Primary Inputs'!$C$17,0,(SUM(OFFSET($I$22,0,Q$5-$I$5-$A69+1)))*$C122))</f>
        <v xml:space="preserve"> </v>
      </c>
      <c r="R122" s="186" t="str">
        <f ca="1">IF(R$5-$I$5&lt;$A69-1," ",IF(R$5-$I$5+1&gt;'Primary Inputs'!$C$17,0,(SUM(OFFSET($I$22,0,R$5-$I$5-$A69+1)))*$C122))</f>
        <v xml:space="preserve"> </v>
      </c>
      <c r="S122" s="186" t="str">
        <f ca="1">IF(S$5-$I$5&lt;$A69-1," ",IF(S$5-$I$5+1&gt;'Primary Inputs'!$C$17,0,(SUM(OFFSET($I$22,0,S$5-$I$5-$A69+1)))*$C122))</f>
        <v xml:space="preserve"> </v>
      </c>
      <c r="T122" s="186" t="str">
        <f ca="1">IF(T$5-$I$5&lt;$A69-1," ",IF(T$5-$I$5+1&gt;'Primary Inputs'!$C$17,0,(SUM(OFFSET($I$22,0,T$5-$I$5-$A69+1)))*$C122))</f>
        <v xml:space="preserve"> </v>
      </c>
      <c r="U122" s="186" t="str">
        <f ca="1">IF(U$5-$I$5&lt;$A69-1," ",IF(U$5-$I$5+1&gt;'Primary Inputs'!$C$17,0,(SUM(OFFSET($I$22,0,U$5-$I$5-$A69+1)))*$C122))</f>
        <v xml:space="preserve"> </v>
      </c>
      <c r="V122" s="186" t="str">
        <f ca="1">IF(V$5-$I$5&lt;$A69-1," ",IF(V$5-$I$5+1&gt;'Primary Inputs'!$C$17,0,(SUM(OFFSET($I$22,0,V$5-$I$5-$A69+1)))*$C122))</f>
        <v xml:space="preserve"> </v>
      </c>
      <c r="W122" s="186" t="str">
        <f ca="1">IF(W$5-$I$5&lt;$A69-1," ",IF(W$5-$I$5+1&gt;'Primary Inputs'!$C$17,0,(SUM(OFFSET($I$22,0,W$5-$I$5-$A69+1)))*$C122))</f>
        <v xml:space="preserve"> </v>
      </c>
      <c r="X122" s="186" t="str">
        <f ca="1">IF(X$5-$I$5&lt;$A69-1," ",IF(X$5-$I$5+1&gt;'Primary Inputs'!$C$17,0,(SUM(OFFSET($I$22,0,X$5-$I$5-$A69+1)))*$C122))</f>
        <v xml:space="preserve"> </v>
      </c>
      <c r="Y122" s="186" t="str">
        <f ca="1">IF(Y$5-$I$5&lt;$A69-1," ",IF(Y$5-$I$5+1&gt;'Primary Inputs'!$C$17,0,(SUM(OFFSET($I$22,0,Y$5-$I$5-$A69+1)))*$C122))</f>
        <v xml:space="preserve"> </v>
      </c>
      <c r="Z122" s="186" t="str">
        <f ca="1">IF(Z$5-$I$5&lt;$A69-1," ",IF(Z$5-$I$5+1&gt;'Primary Inputs'!$C$17,0,(SUM(OFFSET($I$22,0,Z$5-$I$5-$A69+1)))*$C122))</f>
        <v xml:space="preserve"> </v>
      </c>
      <c r="AA122" s="186" t="str">
        <f ca="1">IF(AA$5-$I$5&lt;$A69-1," ",IF(AA$5-$I$5+1&gt;'Primary Inputs'!$C$17,0,(SUM(OFFSET($I$22,0,AA$5-$I$5-$A69+1)))*$C122))</f>
        <v xml:space="preserve"> </v>
      </c>
      <c r="AB122" s="186" t="str">
        <f ca="1">IF(AB$5-$I$5&lt;$A69-1," ",IF(AB$5-$I$5+1&gt;'Primary Inputs'!$C$17,0,(SUM(OFFSET($I$22,0,AB$5-$I$5-$A69+1)))*$C122))</f>
        <v xml:space="preserve"> </v>
      </c>
      <c r="AC122" s="186" t="str">
        <f ca="1">IF(AC$5-$I$5&lt;$A69-1," ",IF(AC$5-$I$5+1&gt;'Primary Inputs'!$C$17,0,(SUM(OFFSET($I$22,0,AC$5-$I$5-$A69+1)))*$C122))</f>
        <v xml:space="preserve"> </v>
      </c>
      <c r="AD122" s="186" t="str">
        <f ca="1">IF(AD$5-$I$5&lt;$A69-1," ",IF(AD$5-$I$5+1&gt;'Primary Inputs'!$C$17,0,(SUM(OFFSET($I$22,0,AD$5-$I$5-$A69+1)))*$C122))</f>
        <v xml:space="preserve"> </v>
      </c>
      <c r="AE122" s="186" t="str">
        <f ca="1">IF(AE$5-$I$5&lt;$A69-1," ",IF(AE$5-$I$5+1&gt;'Primary Inputs'!$C$17,0,(SUM(OFFSET($I$22,0,AE$5-$I$5-$A69+1)))*$C122))</f>
        <v xml:space="preserve"> </v>
      </c>
      <c r="AF122" s="186" t="str">
        <f ca="1">IF(AF$5-$I$5&lt;$A69-1," ",IF(AF$5-$I$5+1&gt;'Primary Inputs'!$C$17,0,(SUM(OFFSET($I$22,0,AF$5-$I$5-$A69+1)))*$C122))</f>
        <v xml:space="preserve"> </v>
      </c>
      <c r="AG122" s="186" t="str">
        <f ca="1">IF(AG$5-$I$5&lt;$A69-1," ",IF(AG$5-$I$5+1&gt;'Primary Inputs'!$C$17,0,(SUM(OFFSET($I$22,0,AG$5-$I$5-$A69+1)))*$C122))</f>
        <v xml:space="preserve"> </v>
      </c>
      <c r="AH122" s="186" t="str">
        <f ca="1">IF(AH$5-$I$5&lt;$A69-1," ",IF(AH$5-$I$5+1&gt;'Primary Inputs'!$C$17,0,(SUM(OFFSET($I$22,0,AH$5-$I$5-$A69+1)))*$C122))</f>
        <v xml:space="preserve"> </v>
      </c>
      <c r="AI122" s="186" t="str">
        <f ca="1">IF(AI$5-$I$5&lt;$A69-1," ",IF(AI$5-$I$5+1&gt;'Primary Inputs'!$C$17,0,(SUM(OFFSET($I$22,0,AI$5-$I$5-$A69+1)))*$C122))</f>
        <v xml:space="preserve"> </v>
      </c>
      <c r="AJ122" s="186" t="str">
        <f ca="1">IF(AJ$5-$I$5&lt;$A69-1," ",IF(AJ$5-$I$5+1&gt;'Primary Inputs'!$C$17,0,(SUM(OFFSET($I$22,0,AJ$5-$I$5-$A69+1)))*$C122))</f>
        <v xml:space="preserve"> </v>
      </c>
      <c r="AK122" s="186" t="str">
        <f ca="1">IF(AK$5-$I$5&lt;$A69-1," ",IF(AK$5-$I$5+1&gt;'Primary Inputs'!$C$17,0,(SUM(OFFSET($I$22,0,AK$5-$I$5-$A69+1)))*$C122))</f>
        <v xml:space="preserve"> </v>
      </c>
      <c r="AL122" s="186" t="str">
        <f ca="1">IF(AL$5-$I$5&lt;$A69-1," ",IF(AL$5-$I$5+1&gt;'Primary Inputs'!$C$17,0,(SUM(OFFSET($I$22,0,AL$5-$I$5-$A69+1)))*$C122))</f>
        <v xml:space="preserve"> </v>
      </c>
      <c r="AM122" s="186" t="str">
        <f ca="1">IF(AM$5-$I$5&lt;$A69-1," ",IF(AM$5-$I$5+1&gt;'Primary Inputs'!$C$17,0,(SUM(OFFSET($I$22,0,AM$5-$I$5-$A69+1)))*$C122))</f>
        <v xml:space="preserve"> </v>
      </c>
      <c r="AN122" s="186" t="str">
        <f ca="1">IF(AN$5-$I$5&lt;$A69-1," ",IF(AN$5-$I$5+1&gt;'Primary Inputs'!$C$17,0,(SUM(OFFSET($I$22,0,AN$5-$I$5-$A69+1)))*$C122))</f>
        <v xml:space="preserve"> </v>
      </c>
      <c r="AO122" s="186" t="str">
        <f ca="1">IF(AO$5-$I$5&lt;$A69-1," ",IF(AO$5-$I$5+1&gt;'Primary Inputs'!$C$17,0,(SUM(OFFSET($I$22,0,AO$5-$I$5-$A69+1)))*$C122))</f>
        <v xml:space="preserve"> </v>
      </c>
      <c r="AP122" s="186" t="str">
        <f ca="1">IF(AP$5-$I$5&lt;$A69-1," ",IF(AP$5-$I$5+1&gt;'Primary Inputs'!$C$17,0,(SUM(OFFSET($I$22,0,AP$5-$I$5-$A69+1)))*$C122))</f>
        <v xml:space="preserve"> </v>
      </c>
      <c r="AQ122" s="186" t="str">
        <f ca="1">IF(AQ$5-$I$5&lt;$A69-1," ",IF(AQ$5-$I$5+1&gt;'Primary Inputs'!$C$17,0,(SUM(OFFSET($I$22,0,AQ$5-$I$5-$A69+1)))*$C122))</f>
        <v xml:space="preserve"> </v>
      </c>
      <c r="AR122" s="186" t="str">
        <f ca="1">IF(AR$5-$I$5&lt;$A69-1," ",IF(AR$5-$I$5+1&gt;'Primary Inputs'!$C$17,0,(SUM(OFFSET($I$22,0,AR$5-$I$5-$A69+1)))*$C122))</f>
        <v xml:space="preserve"> </v>
      </c>
      <c r="AS122" s="186" t="str">
        <f ca="1">IF(AS$5-$I$5&lt;$A69-1," ",IF(AS$5-$I$5+1&gt;'Primary Inputs'!$C$17,0,(SUM(OFFSET($I$22,0,AS$5-$I$5-$A69+1)))*$C122))</f>
        <v xml:space="preserve"> </v>
      </c>
      <c r="AT122" s="186" t="str">
        <f ca="1">IF(AT$5-$I$5&lt;$A69-1," ",IF(AT$5-$I$5+1&gt;'Primary Inputs'!$C$17,0,(SUM(OFFSET($I$22,0,AT$5-$I$5-$A69+1)))*$C122))</f>
        <v xml:space="preserve"> </v>
      </c>
      <c r="AU122" s="186" t="str">
        <f ca="1">IF(AU$5-$I$5&lt;$A69-1," ",IF(AU$5-$I$5+1&gt;'Primary Inputs'!$C$17,0,(SUM(OFFSET($I$22,0,AU$5-$I$5-$A69+1)))*$C122))</f>
        <v xml:space="preserve"> </v>
      </c>
      <c r="AV122" s="186" t="str">
        <f ca="1">IF(AV$5-$I$5&lt;$A69-1," ",IF(AV$5-$I$5+1&gt;'Primary Inputs'!$C$17,0,(SUM(OFFSET($I$22,0,AV$5-$I$5-$A69+1)))*$C122))</f>
        <v xml:space="preserve"> </v>
      </c>
      <c r="AW122" s="186" t="str">
        <f ca="1">IF(AW$5-$I$5&lt;$A69-1," ",IF(AW$5-$I$5+1&gt;'Primary Inputs'!$C$17,0,(SUM(OFFSET($I$22,0,AW$5-$I$5-$A69+1)))*$C122))</f>
        <v xml:space="preserve"> </v>
      </c>
      <c r="AX122" s="186" t="str">
        <f ca="1">IF(AX$5-$I$5&lt;$A69-1," ",IF(AX$5-$I$5+1&gt;'Primary Inputs'!$C$17,0,(SUM(OFFSET($I$22,0,AX$5-$I$5-$A69+1)))*$C122))</f>
        <v xml:space="preserve"> </v>
      </c>
      <c r="AY122" s="186" t="str">
        <f ca="1">IF(AY$5-$I$5&lt;$A69-1," ",IF(AY$5-$I$5+1&gt;'Primary Inputs'!$C$17,0,(SUM(OFFSET($I$22,0,AY$5-$I$5-$A69+1)))*$C122))</f>
        <v xml:space="preserve"> </v>
      </c>
      <c r="AZ122" s="186">
        <f ca="1">IF(AZ$5-$I$5&lt;$A69-1," ",IF(AZ$5-$I$5+1&gt;'Primary Inputs'!$C$17,0,(SUM(OFFSET($I$22,0,AZ$5-$I$5-$A69+1)))*$C122))</f>
        <v>0</v>
      </c>
      <c r="BA122" s="186">
        <f ca="1">IF(BA$5-$I$5&lt;$A69-1," ",IF(BA$5-$I$5+1&gt;'Primary Inputs'!$C$17,0,(SUM(OFFSET($I$22,0,BA$5-$I$5-$A69+1)))*$C122))</f>
        <v>0</v>
      </c>
      <c r="BB122" s="186">
        <f ca="1">IF(BB$5-$I$5&lt;$A69-1," ",IF(BB$5-$I$5+1&gt;'Primary Inputs'!$C$17,0,(SUM(OFFSET($I$22,0,BB$5-$I$5-$A69+1)))*$C122))</f>
        <v>0</v>
      </c>
      <c r="BC122" s="186">
        <f ca="1">IF(BC$5-$I$5&lt;$A69-1," ",IF(BC$5-$I$5+1&gt;'Primary Inputs'!$C$17,0,(SUM(OFFSET($I$22,0,BC$5-$I$5-$A69+1)))*$C122))</f>
        <v>0</v>
      </c>
      <c r="BD122" s="186">
        <f ca="1">IF(BD$5-$I$5&lt;$A69-1," ",IF(BD$5-$I$5+1&gt;'Primary Inputs'!$C$17,0,(SUM(OFFSET($I$22,0,BD$5-$I$5-$A69+1)))*$C122))</f>
        <v>0</v>
      </c>
      <c r="BE122" s="186">
        <f ca="1">IF(BE$5-$I$5&lt;$A69-1," ",IF(BE$5-$I$5+1&gt;'Primary Inputs'!$C$17,0,(SUM(OFFSET($I$22,0,BE$5-$I$5-$A69+1)))*$C122))</f>
        <v>0</v>
      </c>
      <c r="BF122" s="186">
        <f ca="1">IF(BF$5-$I$5&lt;$A69-1," ",IF(BF$5-$I$5+1&gt;'Primary Inputs'!$C$17,0,(SUM(OFFSET($I$22,0,BF$5-$I$5-$A69+1)))*$C122))</f>
        <v>0</v>
      </c>
    </row>
    <row r="123" spans="2:58">
      <c r="B123" s="134" t="s">
        <v>217</v>
      </c>
      <c r="C123" s="134">
        <f t="shared" ca="1" si="1"/>
        <v>0</v>
      </c>
      <c r="I123" s="186" t="str">
        <f ca="1">IF(I$5-$I$5&lt;$A70-1," ",IF(I$5-$I$5+1&gt;'Primary Inputs'!$C$17,0,(SUM(OFFSET($I$22,0,I$5-$I$5-$A70+1)))*$C123))</f>
        <v xml:space="preserve"> </v>
      </c>
      <c r="J123" s="186" t="str">
        <f ca="1">IF(J$5-$I$5&lt;$A70-1," ",IF(J$5-$I$5+1&gt;'Primary Inputs'!$C$17,0,(SUM(OFFSET($I$22,0,J$5-$I$5-$A70+1)))*$C123))</f>
        <v xml:space="preserve"> </v>
      </c>
      <c r="K123" s="186" t="str">
        <f ca="1">IF(K$5-$I$5&lt;$A70-1," ",IF(K$5-$I$5+1&gt;'Primary Inputs'!$C$17,0,(SUM(OFFSET($I$22,0,K$5-$I$5-$A70+1)))*$C123))</f>
        <v xml:space="preserve"> </v>
      </c>
      <c r="L123" s="186" t="str">
        <f ca="1">IF(L$5-$I$5&lt;$A70-1," ",IF(L$5-$I$5+1&gt;'Primary Inputs'!$C$17,0,(SUM(OFFSET($I$22,0,L$5-$I$5-$A70+1)))*$C123))</f>
        <v xml:space="preserve"> </v>
      </c>
      <c r="M123" s="186" t="str">
        <f ca="1">IF(M$5-$I$5&lt;$A70-1," ",IF(M$5-$I$5+1&gt;'Primary Inputs'!$C$17,0,(SUM(OFFSET($I$22,0,M$5-$I$5-$A70+1)))*$C123))</f>
        <v xml:space="preserve"> </v>
      </c>
      <c r="N123" s="186" t="str">
        <f ca="1">IF(N$5-$I$5&lt;$A70-1," ",IF(N$5-$I$5+1&gt;'Primary Inputs'!$C$17,0,(SUM(OFFSET($I$22,0,N$5-$I$5-$A70+1)))*$C123))</f>
        <v xml:space="preserve"> </v>
      </c>
      <c r="O123" s="186" t="str">
        <f ca="1">IF(O$5-$I$5&lt;$A70-1," ",IF(O$5-$I$5+1&gt;'Primary Inputs'!$C$17,0,(SUM(OFFSET($I$22,0,O$5-$I$5-$A70+1)))*$C123))</f>
        <v xml:space="preserve"> </v>
      </c>
      <c r="P123" s="186" t="str">
        <f ca="1">IF(P$5-$I$5&lt;$A70-1," ",IF(P$5-$I$5+1&gt;'Primary Inputs'!$C$17,0,(SUM(OFFSET($I$22,0,P$5-$I$5-$A70+1)))*$C123))</f>
        <v xml:space="preserve"> </v>
      </c>
      <c r="Q123" s="186" t="str">
        <f ca="1">IF(Q$5-$I$5&lt;$A70-1," ",IF(Q$5-$I$5+1&gt;'Primary Inputs'!$C$17,0,(SUM(OFFSET($I$22,0,Q$5-$I$5-$A70+1)))*$C123))</f>
        <v xml:space="preserve"> </v>
      </c>
      <c r="R123" s="186" t="str">
        <f ca="1">IF(R$5-$I$5&lt;$A70-1," ",IF(R$5-$I$5+1&gt;'Primary Inputs'!$C$17,0,(SUM(OFFSET($I$22,0,R$5-$I$5-$A70+1)))*$C123))</f>
        <v xml:space="preserve"> </v>
      </c>
      <c r="S123" s="186" t="str">
        <f ca="1">IF(S$5-$I$5&lt;$A70-1," ",IF(S$5-$I$5+1&gt;'Primary Inputs'!$C$17,0,(SUM(OFFSET($I$22,0,S$5-$I$5-$A70+1)))*$C123))</f>
        <v xml:space="preserve"> </v>
      </c>
      <c r="T123" s="186" t="str">
        <f ca="1">IF(T$5-$I$5&lt;$A70-1," ",IF(T$5-$I$5+1&gt;'Primary Inputs'!$C$17,0,(SUM(OFFSET($I$22,0,T$5-$I$5-$A70+1)))*$C123))</f>
        <v xml:space="preserve"> </v>
      </c>
      <c r="U123" s="186" t="str">
        <f ca="1">IF(U$5-$I$5&lt;$A70-1," ",IF(U$5-$I$5+1&gt;'Primary Inputs'!$C$17,0,(SUM(OFFSET($I$22,0,U$5-$I$5-$A70+1)))*$C123))</f>
        <v xml:space="preserve"> </v>
      </c>
      <c r="V123" s="186" t="str">
        <f ca="1">IF(V$5-$I$5&lt;$A70-1," ",IF(V$5-$I$5+1&gt;'Primary Inputs'!$C$17,0,(SUM(OFFSET($I$22,0,V$5-$I$5-$A70+1)))*$C123))</f>
        <v xml:space="preserve"> </v>
      </c>
      <c r="W123" s="186" t="str">
        <f ca="1">IF(W$5-$I$5&lt;$A70-1," ",IF(W$5-$I$5+1&gt;'Primary Inputs'!$C$17,0,(SUM(OFFSET($I$22,0,W$5-$I$5-$A70+1)))*$C123))</f>
        <v xml:space="preserve"> </v>
      </c>
      <c r="X123" s="186" t="str">
        <f ca="1">IF(X$5-$I$5&lt;$A70-1," ",IF(X$5-$I$5+1&gt;'Primary Inputs'!$C$17,0,(SUM(OFFSET($I$22,0,X$5-$I$5-$A70+1)))*$C123))</f>
        <v xml:space="preserve"> </v>
      </c>
      <c r="Y123" s="186" t="str">
        <f ca="1">IF(Y$5-$I$5&lt;$A70-1," ",IF(Y$5-$I$5+1&gt;'Primary Inputs'!$C$17,0,(SUM(OFFSET($I$22,0,Y$5-$I$5-$A70+1)))*$C123))</f>
        <v xml:space="preserve"> </v>
      </c>
      <c r="Z123" s="186" t="str">
        <f ca="1">IF(Z$5-$I$5&lt;$A70-1," ",IF(Z$5-$I$5+1&gt;'Primary Inputs'!$C$17,0,(SUM(OFFSET($I$22,0,Z$5-$I$5-$A70+1)))*$C123))</f>
        <v xml:space="preserve"> </v>
      </c>
      <c r="AA123" s="186" t="str">
        <f ca="1">IF(AA$5-$I$5&lt;$A70-1," ",IF(AA$5-$I$5+1&gt;'Primary Inputs'!$C$17,0,(SUM(OFFSET($I$22,0,AA$5-$I$5-$A70+1)))*$C123))</f>
        <v xml:space="preserve"> </v>
      </c>
      <c r="AB123" s="186" t="str">
        <f ca="1">IF(AB$5-$I$5&lt;$A70-1," ",IF(AB$5-$I$5+1&gt;'Primary Inputs'!$C$17,0,(SUM(OFFSET($I$22,0,AB$5-$I$5-$A70+1)))*$C123))</f>
        <v xml:space="preserve"> </v>
      </c>
      <c r="AC123" s="186" t="str">
        <f ca="1">IF(AC$5-$I$5&lt;$A70-1," ",IF(AC$5-$I$5+1&gt;'Primary Inputs'!$C$17,0,(SUM(OFFSET($I$22,0,AC$5-$I$5-$A70+1)))*$C123))</f>
        <v xml:space="preserve"> </v>
      </c>
      <c r="AD123" s="186" t="str">
        <f ca="1">IF(AD$5-$I$5&lt;$A70-1," ",IF(AD$5-$I$5+1&gt;'Primary Inputs'!$C$17,0,(SUM(OFFSET($I$22,0,AD$5-$I$5-$A70+1)))*$C123))</f>
        <v xml:space="preserve"> </v>
      </c>
      <c r="AE123" s="186" t="str">
        <f ca="1">IF(AE$5-$I$5&lt;$A70-1," ",IF(AE$5-$I$5+1&gt;'Primary Inputs'!$C$17,0,(SUM(OFFSET($I$22,0,AE$5-$I$5-$A70+1)))*$C123))</f>
        <v xml:space="preserve"> </v>
      </c>
      <c r="AF123" s="186" t="str">
        <f ca="1">IF(AF$5-$I$5&lt;$A70-1," ",IF(AF$5-$I$5+1&gt;'Primary Inputs'!$C$17,0,(SUM(OFFSET($I$22,0,AF$5-$I$5-$A70+1)))*$C123))</f>
        <v xml:space="preserve"> </v>
      </c>
      <c r="AG123" s="186" t="str">
        <f ca="1">IF(AG$5-$I$5&lt;$A70-1," ",IF(AG$5-$I$5+1&gt;'Primary Inputs'!$C$17,0,(SUM(OFFSET($I$22,0,AG$5-$I$5-$A70+1)))*$C123))</f>
        <v xml:space="preserve"> </v>
      </c>
      <c r="AH123" s="186" t="str">
        <f ca="1">IF(AH$5-$I$5&lt;$A70-1," ",IF(AH$5-$I$5+1&gt;'Primary Inputs'!$C$17,0,(SUM(OFFSET($I$22,0,AH$5-$I$5-$A70+1)))*$C123))</f>
        <v xml:space="preserve"> </v>
      </c>
      <c r="AI123" s="186" t="str">
        <f ca="1">IF(AI$5-$I$5&lt;$A70-1," ",IF(AI$5-$I$5+1&gt;'Primary Inputs'!$C$17,0,(SUM(OFFSET($I$22,0,AI$5-$I$5-$A70+1)))*$C123))</f>
        <v xml:space="preserve"> </v>
      </c>
      <c r="AJ123" s="186" t="str">
        <f ca="1">IF(AJ$5-$I$5&lt;$A70-1," ",IF(AJ$5-$I$5+1&gt;'Primary Inputs'!$C$17,0,(SUM(OFFSET($I$22,0,AJ$5-$I$5-$A70+1)))*$C123))</f>
        <v xml:space="preserve"> </v>
      </c>
      <c r="AK123" s="186" t="str">
        <f ca="1">IF(AK$5-$I$5&lt;$A70-1," ",IF(AK$5-$I$5+1&gt;'Primary Inputs'!$C$17,0,(SUM(OFFSET($I$22,0,AK$5-$I$5-$A70+1)))*$C123))</f>
        <v xml:space="preserve"> </v>
      </c>
      <c r="AL123" s="186" t="str">
        <f ca="1">IF(AL$5-$I$5&lt;$A70-1," ",IF(AL$5-$I$5+1&gt;'Primary Inputs'!$C$17,0,(SUM(OFFSET($I$22,0,AL$5-$I$5-$A70+1)))*$C123))</f>
        <v xml:space="preserve"> </v>
      </c>
      <c r="AM123" s="186" t="str">
        <f ca="1">IF(AM$5-$I$5&lt;$A70-1," ",IF(AM$5-$I$5+1&gt;'Primary Inputs'!$C$17,0,(SUM(OFFSET($I$22,0,AM$5-$I$5-$A70+1)))*$C123))</f>
        <v xml:space="preserve"> </v>
      </c>
      <c r="AN123" s="186" t="str">
        <f ca="1">IF(AN$5-$I$5&lt;$A70-1," ",IF(AN$5-$I$5+1&gt;'Primary Inputs'!$C$17,0,(SUM(OFFSET($I$22,0,AN$5-$I$5-$A70+1)))*$C123))</f>
        <v xml:space="preserve"> </v>
      </c>
      <c r="AO123" s="186" t="str">
        <f ca="1">IF(AO$5-$I$5&lt;$A70-1," ",IF(AO$5-$I$5+1&gt;'Primary Inputs'!$C$17,0,(SUM(OFFSET($I$22,0,AO$5-$I$5-$A70+1)))*$C123))</f>
        <v xml:space="preserve"> </v>
      </c>
      <c r="AP123" s="186" t="str">
        <f ca="1">IF(AP$5-$I$5&lt;$A70-1," ",IF(AP$5-$I$5+1&gt;'Primary Inputs'!$C$17,0,(SUM(OFFSET($I$22,0,AP$5-$I$5-$A70+1)))*$C123))</f>
        <v xml:space="preserve"> </v>
      </c>
      <c r="AQ123" s="186" t="str">
        <f ca="1">IF(AQ$5-$I$5&lt;$A70-1," ",IF(AQ$5-$I$5+1&gt;'Primary Inputs'!$C$17,0,(SUM(OFFSET($I$22,0,AQ$5-$I$5-$A70+1)))*$C123))</f>
        <v xml:space="preserve"> </v>
      </c>
      <c r="AR123" s="186" t="str">
        <f ca="1">IF(AR$5-$I$5&lt;$A70-1," ",IF(AR$5-$I$5+1&gt;'Primary Inputs'!$C$17,0,(SUM(OFFSET($I$22,0,AR$5-$I$5-$A70+1)))*$C123))</f>
        <v xml:space="preserve"> </v>
      </c>
      <c r="AS123" s="186" t="str">
        <f ca="1">IF(AS$5-$I$5&lt;$A70-1," ",IF(AS$5-$I$5+1&gt;'Primary Inputs'!$C$17,0,(SUM(OFFSET($I$22,0,AS$5-$I$5-$A70+1)))*$C123))</f>
        <v xml:space="preserve"> </v>
      </c>
      <c r="AT123" s="186" t="str">
        <f ca="1">IF(AT$5-$I$5&lt;$A70-1," ",IF(AT$5-$I$5+1&gt;'Primary Inputs'!$C$17,0,(SUM(OFFSET($I$22,0,AT$5-$I$5-$A70+1)))*$C123))</f>
        <v xml:space="preserve"> </v>
      </c>
      <c r="AU123" s="186" t="str">
        <f ca="1">IF(AU$5-$I$5&lt;$A70-1," ",IF(AU$5-$I$5+1&gt;'Primary Inputs'!$C$17,0,(SUM(OFFSET($I$22,0,AU$5-$I$5-$A70+1)))*$C123))</f>
        <v xml:space="preserve"> </v>
      </c>
      <c r="AV123" s="186" t="str">
        <f ca="1">IF(AV$5-$I$5&lt;$A70-1," ",IF(AV$5-$I$5+1&gt;'Primary Inputs'!$C$17,0,(SUM(OFFSET($I$22,0,AV$5-$I$5-$A70+1)))*$C123))</f>
        <v xml:space="preserve"> </v>
      </c>
      <c r="AW123" s="186" t="str">
        <f ca="1">IF(AW$5-$I$5&lt;$A70-1," ",IF(AW$5-$I$5+1&gt;'Primary Inputs'!$C$17,0,(SUM(OFFSET($I$22,0,AW$5-$I$5-$A70+1)))*$C123))</f>
        <v xml:space="preserve"> </v>
      </c>
      <c r="AX123" s="186" t="str">
        <f ca="1">IF(AX$5-$I$5&lt;$A70-1," ",IF(AX$5-$I$5+1&gt;'Primary Inputs'!$C$17,0,(SUM(OFFSET($I$22,0,AX$5-$I$5-$A70+1)))*$C123))</f>
        <v xml:space="preserve"> </v>
      </c>
      <c r="AY123" s="186" t="str">
        <f ca="1">IF(AY$5-$I$5&lt;$A70-1," ",IF(AY$5-$I$5+1&gt;'Primary Inputs'!$C$17,0,(SUM(OFFSET($I$22,0,AY$5-$I$5-$A70+1)))*$C123))</f>
        <v xml:space="preserve"> </v>
      </c>
      <c r="AZ123" s="186" t="str">
        <f ca="1">IF(AZ$5-$I$5&lt;$A70-1," ",IF(AZ$5-$I$5+1&gt;'Primary Inputs'!$C$17,0,(SUM(OFFSET($I$22,0,AZ$5-$I$5-$A70+1)))*$C123))</f>
        <v xml:space="preserve"> </v>
      </c>
      <c r="BA123" s="186">
        <f ca="1">IF(BA$5-$I$5&lt;$A70-1," ",IF(BA$5-$I$5+1&gt;'Primary Inputs'!$C$17,0,(SUM(OFFSET($I$22,0,BA$5-$I$5-$A70+1)))*$C123))</f>
        <v>0</v>
      </c>
      <c r="BB123" s="186">
        <f ca="1">IF(BB$5-$I$5&lt;$A70-1," ",IF(BB$5-$I$5+1&gt;'Primary Inputs'!$C$17,0,(SUM(OFFSET($I$22,0,BB$5-$I$5-$A70+1)))*$C123))</f>
        <v>0</v>
      </c>
      <c r="BC123" s="186">
        <f ca="1">IF(BC$5-$I$5&lt;$A70-1," ",IF(BC$5-$I$5+1&gt;'Primary Inputs'!$C$17,0,(SUM(OFFSET($I$22,0,BC$5-$I$5-$A70+1)))*$C123))</f>
        <v>0</v>
      </c>
      <c r="BD123" s="186">
        <f ca="1">IF(BD$5-$I$5&lt;$A70-1," ",IF(BD$5-$I$5+1&gt;'Primary Inputs'!$C$17,0,(SUM(OFFSET($I$22,0,BD$5-$I$5-$A70+1)))*$C123))</f>
        <v>0</v>
      </c>
      <c r="BE123" s="186">
        <f ca="1">IF(BE$5-$I$5&lt;$A70-1," ",IF(BE$5-$I$5+1&gt;'Primary Inputs'!$C$17,0,(SUM(OFFSET($I$22,0,BE$5-$I$5-$A70+1)))*$C123))</f>
        <v>0</v>
      </c>
      <c r="BF123" s="186">
        <f ca="1">IF(BF$5-$I$5&lt;$A70-1," ",IF(BF$5-$I$5+1&gt;'Primary Inputs'!$C$17,0,(SUM(OFFSET($I$22,0,BF$5-$I$5-$A70+1)))*$C123))</f>
        <v>0</v>
      </c>
    </row>
    <row r="124" spans="2:58">
      <c r="B124" s="134" t="s">
        <v>218</v>
      </c>
      <c r="C124" s="134">
        <f t="shared" ca="1" si="1"/>
        <v>0</v>
      </c>
      <c r="I124" s="186" t="str">
        <f ca="1">IF(I$5-$I$5&lt;$A71-1," ",IF(I$5-$I$5+1&gt;'Primary Inputs'!$C$17,0,(SUM(OFFSET($I$22,0,I$5-$I$5-$A71+1)))*$C124))</f>
        <v xml:space="preserve"> </v>
      </c>
      <c r="J124" s="186" t="str">
        <f ca="1">IF(J$5-$I$5&lt;$A71-1," ",IF(J$5-$I$5+1&gt;'Primary Inputs'!$C$17,0,(SUM(OFFSET($I$22,0,J$5-$I$5-$A71+1)))*$C124))</f>
        <v xml:space="preserve"> </v>
      </c>
      <c r="K124" s="186" t="str">
        <f ca="1">IF(K$5-$I$5&lt;$A71-1," ",IF(K$5-$I$5+1&gt;'Primary Inputs'!$C$17,0,(SUM(OFFSET($I$22,0,K$5-$I$5-$A71+1)))*$C124))</f>
        <v xml:space="preserve"> </v>
      </c>
      <c r="L124" s="186" t="str">
        <f ca="1">IF(L$5-$I$5&lt;$A71-1," ",IF(L$5-$I$5+1&gt;'Primary Inputs'!$C$17,0,(SUM(OFFSET($I$22,0,L$5-$I$5-$A71+1)))*$C124))</f>
        <v xml:space="preserve"> </v>
      </c>
      <c r="M124" s="186" t="str">
        <f ca="1">IF(M$5-$I$5&lt;$A71-1," ",IF(M$5-$I$5+1&gt;'Primary Inputs'!$C$17,0,(SUM(OFFSET($I$22,0,M$5-$I$5-$A71+1)))*$C124))</f>
        <v xml:space="preserve"> </v>
      </c>
      <c r="N124" s="186" t="str">
        <f ca="1">IF(N$5-$I$5&lt;$A71-1," ",IF(N$5-$I$5+1&gt;'Primary Inputs'!$C$17,0,(SUM(OFFSET($I$22,0,N$5-$I$5-$A71+1)))*$C124))</f>
        <v xml:space="preserve"> </v>
      </c>
      <c r="O124" s="186" t="str">
        <f ca="1">IF(O$5-$I$5&lt;$A71-1," ",IF(O$5-$I$5+1&gt;'Primary Inputs'!$C$17,0,(SUM(OFFSET($I$22,0,O$5-$I$5-$A71+1)))*$C124))</f>
        <v xml:space="preserve"> </v>
      </c>
      <c r="P124" s="186" t="str">
        <f ca="1">IF(P$5-$I$5&lt;$A71-1," ",IF(P$5-$I$5+1&gt;'Primary Inputs'!$C$17,0,(SUM(OFFSET($I$22,0,P$5-$I$5-$A71+1)))*$C124))</f>
        <v xml:space="preserve"> </v>
      </c>
      <c r="Q124" s="186" t="str">
        <f ca="1">IF(Q$5-$I$5&lt;$A71-1," ",IF(Q$5-$I$5+1&gt;'Primary Inputs'!$C$17,0,(SUM(OFFSET($I$22,0,Q$5-$I$5-$A71+1)))*$C124))</f>
        <v xml:space="preserve"> </v>
      </c>
      <c r="R124" s="186" t="str">
        <f ca="1">IF(R$5-$I$5&lt;$A71-1," ",IF(R$5-$I$5+1&gt;'Primary Inputs'!$C$17,0,(SUM(OFFSET($I$22,0,R$5-$I$5-$A71+1)))*$C124))</f>
        <v xml:space="preserve"> </v>
      </c>
      <c r="S124" s="186" t="str">
        <f ca="1">IF(S$5-$I$5&lt;$A71-1," ",IF(S$5-$I$5+1&gt;'Primary Inputs'!$C$17,0,(SUM(OFFSET($I$22,0,S$5-$I$5-$A71+1)))*$C124))</f>
        <v xml:space="preserve"> </v>
      </c>
      <c r="T124" s="186" t="str">
        <f ca="1">IF(T$5-$I$5&lt;$A71-1," ",IF(T$5-$I$5+1&gt;'Primary Inputs'!$C$17,0,(SUM(OFFSET($I$22,0,T$5-$I$5-$A71+1)))*$C124))</f>
        <v xml:space="preserve"> </v>
      </c>
      <c r="U124" s="186" t="str">
        <f ca="1">IF(U$5-$I$5&lt;$A71-1," ",IF(U$5-$I$5+1&gt;'Primary Inputs'!$C$17,0,(SUM(OFFSET($I$22,0,U$5-$I$5-$A71+1)))*$C124))</f>
        <v xml:space="preserve"> </v>
      </c>
      <c r="V124" s="186" t="str">
        <f ca="1">IF(V$5-$I$5&lt;$A71-1," ",IF(V$5-$I$5+1&gt;'Primary Inputs'!$C$17,0,(SUM(OFFSET($I$22,0,V$5-$I$5-$A71+1)))*$C124))</f>
        <v xml:space="preserve"> </v>
      </c>
      <c r="W124" s="186" t="str">
        <f ca="1">IF(W$5-$I$5&lt;$A71-1," ",IF(W$5-$I$5+1&gt;'Primary Inputs'!$C$17,0,(SUM(OFFSET($I$22,0,W$5-$I$5-$A71+1)))*$C124))</f>
        <v xml:space="preserve"> </v>
      </c>
      <c r="X124" s="186" t="str">
        <f ca="1">IF(X$5-$I$5&lt;$A71-1," ",IF(X$5-$I$5+1&gt;'Primary Inputs'!$C$17,0,(SUM(OFFSET($I$22,0,X$5-$I$5-$A71+1)))*$C124))</f>
        <v xml:space="preserve"> </v>
      </c>
      <c r="Y124" s="186" t="str">
        <f ca="1">IF(Y$5-$I$5&lt;$A71-1," ",IF(Y$5-$I$5+1&gt;'Primary Inputs'!$C$17,0,(SUM(OFFSET($I$22,0,Y$5-$I$5-$A71+1)))*$C124))</f>
        <v xml:space="preserve"> </v>
      </c>
      <c r="Z124" s="186" t="str">
        <f ca="1">IF(Z$5-$I$5&lt;$A71-1," ",IF(Z$5-$I$5+1&gt;'Primary Inputs'!$C$17,0,(SUM(OFFSET($I$22,0,Z$5-$I$5-$A71+1)))*$C124))</f>
        <v xml:space="preserve"> </v>
      </c>
      <c r="AA124" s="186" t="str">
        <f ca="1">IF(AA$5-$I$5&lt;$A71-1," ",IF(AA$5-$I$5+1&gt;'Primary Inputs'!$C$17,0,(SUM(OFFSET($I$22,0,AA$5-$I$5-$A71+1)))*$C124))</f>
        <v xml:space="preserve"> </v>
      </c>
      <c r="AB124" s="186" t="str">
        <f ca="1">IF(AB$5-$I$5&lt;$A71-1," ",IF(AB$5-$I$5+1&gt;'Primary Inputs'!$C$17,0,(SUM(OFFSET($I$22,0,AB$5-$I$5-$A71+1)))*$C124))</f>
        <v xml:space="preserve"> </v>
      </c>
      <c r="AC124" s="186" t="str">
        <f ca="1">IF(AC$5-$I$5&lt;$A71-1," ",IF(AC$5-$I$5+1&gt;'Primary Inputs'!$C$17,0,(SUM(OFFSET($I$22,0,AC$5-$I$5-$A71+1)))*$C124))</f>
        <v xml:space="preserve"> </v>
      </c>
      <c r="AD124" s="186" t="str">
        <f ca="1">IF(AD$5-$I$5&lt;$A71-1," ",IF(AD$5-$I$5+1&gt;'Primary Inputs'!$C$17,0,(SUM(OFFSET($I$22,0,AD$5-$I$5-$A71+1)))*$C124))</f>
        <v xml:space="preserve"> </v>
      </c>
      <c r="AE124" s="186" t="str">
        <f ca="1">IF(AE$5-$I$5&lt;$A71-1," ",IF(AE$5-$I$5+1&gt;'Primary Inputs'!$C$17,0,(SUM(OFFSET($I$22,0,AE$5-$I$5-$A71+1)))*$C124))</f>
        <v xml:space="preserve"> </v>
      </c>
      <c r="AF124" s="186" t="str">
        <f ca="1">IF(AF$5-$I$5&lt;$A71-1," ",IF(AF$5-$I$5+1&gt;'Primary Inputs'!$C$17,0,(SUM(OFFSET($I$22,0,AF$5-$I$5-$A71+1)))*$C124))</f>
        <v xml:space="preserve"> </v>
      </c>
      <c r="AG124" s="186" t="str">
        <f ca="1">IF(AG$5-$I$5&lt;$A71-1," ",IF(AG$5-$I$5+1&gt;'Primary Inputs'!$C$17,0,(SUM(OFFSET($I$22,0,AG$5-$I$5-$A71+1)))*$C124))</f>
        <v xml:space="preserve"> </v>
      </c>
      <c r="AH124" s="186" t="str">
        <f ca="1">IF(AH$5-$I$5&lt;$A71-1," ",IF(AH$5-$I$5+1&gt;'Primary Inputs'!$C$17,0,(SUM(OFFSET($I$22,0,AH$5-$I$5-$A71+1)))*$C124))</f>
        <v xml:space="preserve"> </v>
      </c>
      <c r="AI124" s="186" t="str">
        <f ca="1">IF(AI$5-$I$5&lt;$A71-1," ",IF(AI$5-$I$5+1&gt;'Primary Inputs'!$C$17,0,(SUM(OFFSET($I$22,0,AI$5-$I$5-$A71+1)))*$C124))</f>
        <v xml:space="preserve"> </v>
      </c>
      <c r="AJ124" s="186" t="str">
        <f ca="1">IF(AJ$5-$I$5&lt;$A71-1," ",IF(AJ$5-$I$5+1&gt;'Primary Inputs'!$C$17,0,(SUM(OFFSET($I$22,0,AJ$5-$I$5-$A71+1)))*$C124))</f>
        <v xml:space="preserve"> </v>
      </c>
      <c r="AK124" s="186" t="str">
        <f ca="1">IF(AK$5-$I$5&lt;$A71-1," ",IF(AK$5-$I$5+1&gt;'Primary Inputs'!$C$17,0,(SUM(OFFSET($I$22,0,AK$5-$I$5-$A71+1)))*$C124))</f>
        <v xml:space="preserve"> </v>
      </c>
      <c r="AL124" s="186" t="str">
        <f ca="1">IF(AL$5-$I$5&lt;$A71-1," ",IF(AL$5-$I$5+1&gt;'Primary Inputs'!$C$17,0,(SUM(OFFSET($I$22,0,AL$5-$I$5-$A71+1)))*$C124))</f>
        <v xml:space="preserve"> </v>
      </c>
      <c r="AM124" s="186" t="str">
        <f ca="1">IF(AM$5-$I$5&lt;$A71-1," ",IF(AM$5-$I$5+1&gt;'Primary Inputs'!$C$17,0,(SUM(OFFSET($I$22,0,AM$5-$I$5-$A71+1)))*$C124))</f>
        <v xml:space="preserve"> </v>
      </c>
      <c r="AN124" s="186" t="str">
        <f ca="1">IF(AN$5-$I$5&lt;$A71-1," ",IF(AN$5-$I$5+1&gt;'Primary Inputs'!$C$17,0,(SUM(OFFSET($I$22,0,AN$5-$I$5-$A71+1)))*$C124))</f>
        <v xml:space="preserve"> </v>
      </c>
      <c r="AO124" s="186" t="str">
        <f ca="1">IF(AO$5-$I$5&lt;$A71-1," ",IF(AO$5-$I$5+1&gt;'Primary Inputs'!$C$17,0,(SUM(OFFSET($I$22,0,AO$5-$I$5-$A71+1)))*$C124))</f>
        <v xml:space="preserve"> </v>
      </c>
      <c r="AP124" s="186" t="str">
        <f ca="1">IF(AP$5-$I$5&lt;$A71-1," ",IF(AP$5-$I$5+1&gt;'Primary Inputs'!$C$17,0,(SUM(OFFSET($I$22,0,AP$5-$I$5-$A71+1)))*$C124))</f>
        <v xml:space="preserve"> </v>
      </c>
      <c r="AQ124" s="186" t="str">
        <f ca="1">IF(AQ$5-$I$5&lt;$A71-1," ",IF(AQ$5-$I$5+1&gt;'Primary Inputs'!$C$17,0,(SUM(OFFSET($I$22,0,AQ$5-$I$5-$A71+1)))*$C124))</f>
        <v xml:space="preserve"> </v>
      </c>
      <c r="AR124" s="186" t="str">
        <f ca="1">IF(AR$5-$I$5&lt;$A71-1," ",IF(AR$5-$I$5+1&gt;'Primary Inputs'!$C$17,0,(SUM(OFFSET($I$22,0,AR$5-$I$5-$A71+1)))*$C124))</f>
        <v xml:space="preserve"> </v>
      </c>
      <c r="AS124" s="186" t="str">
        <f ca="1">IF(AS$5-$I$5&lt;$A71-1," ",IF(AS$5-$I$5+1&gt;'Primary Inputs'!$C$17,0,(SUM(OFFSET($I$22,0,AS$5-$I$5-$A71+1)))*$C124))</f>
        <v xml:space="preserve"> </v>
      </c>
      <c r="AT124" s="186" t="str">
        <f ca="1">IF(AT$5-$I$5&lt;$A71-1," ",IF(AT$5-$I$5+1&gt;'Primary Inputs'!$C$17,0,(SUM(OFFSET($I$22,0,AT$5-$I$5-$A71+1)))*$C124))</f>
        <v xml:space="preserve"> </v>
      </c>
      <c r="AU124" s="186" t="str">
        <f ca="1">IF(AU$5-$I$5&lt;$A71-1," ",IF(AU$5-$I$5+1&gt;'Primary Inputs'!$C$17,0,(SUM(OFFSET($I$22,0,AU$5-$I$5-$A71+1)))*$C124))</f>
        <v xml:space="preserve"> </v>
      </c>
      <c r="AV124" s="186" t="str">
        <f ca="1">IF(AV$5-$I$5&lt;$A71-1," ",IF(AV$5-$I$5+1&gt;'Primary Inputs'!$C$17,0,(SUM(OFFSET($I$22,0,AV$5-$I$5-$A71+1)))*$C124))</f>
        <v xml:space="preserve"> </v>
      </c>
      <c r="AW124" s="186" t="str">
        <f ca="1">IF(AW$5-$I$5&lt;$A71-1," ",IF(AW$5-$I$5+1&gt;'Primary Inputs'!$C$17,0,(SUM(OFFSET($I$22,0,AW$5-$I$5-$A71+1)))*$C124))</f>
        <v xml:space="preserve"> </v>
      </c>
      <c r="AX124" s="186" t="str">
        <f ca="1">IF(AX$5-$I$5&lt;$A71-1," ",IF(AX$5-$I$5+1&gt;'Primary Inputs'!$C$17,0,(SUM(OFFSET($I$22,0,AX$5-$I$5-$A71+1)))*$C124))</f>
        <v xml:space="preserve"> </v>
      </c>
      <c r="AY124" s="186" t="str">
        <f ca="1">IF(AY$5-$I$5&lt;$A71-1," ",IF(AY$5-$I$5+1&gt;'Primary Inputs'!$C$17,0,(SUM(OFFSET($I$22,0,AY$5-$I$5-$A71+1)))*$C124))</f>
        <v xml:space="preserve"> </v>
      </c>
      <c r="AZ124" s="186" t="str">
        <f ca="1">IF(AZ$5-$I$5&lt;$A71-1," ",IF(AZ$5-$I$5+1&gt;'Primary Inputs'!$C$17,0,(SUM(OFFSET($I$22,0,AZ$5-$I$5-$A71+1)))*$C124))</f>
        <v xml:space="preserve"> </v>
      </c>
      <c r="BA124" s="186" t="str">
        <f ca="1">IF(BA$5-$I$5&lt;$A71-1," ",IF(BA$5-$I$5+1&gt;'Primary Inputs'!$C$17,0,(SUM(OFFSET($I$22,0,BA$5-$I$5-$A71+1)))*$C124))</f>
        <v xml:space="preserve"> </v>
      </c>
      <c r="BB124" s="186">
        <f ca="1">IF(BB$5-$I$5&lt;$A71-1," ",IF(BB$5-$I$5+1&gt;'Primary Inputs'!$C$17,0,(SUM(OFFSET($I$22,0,BB$5-$I$5-$A71+1)))*$C124))</f>
        <v>0</v>
      </c>
      <c r="BC124" s="186">
        <f ca="1">IF(BC$5-$I$5&lt;$A71-1," ",IF(BC$5-$I$5+1&gt;'Primary Inputs'!$C$17,0,(SUM(OFFSET($I$22,0,BC$5-$I$5-$A71+1)))*$C124))</f>
        <v>0</v>
      </c>
      <c r="BD124" s="186">
        <f ca="1">IF(BD$5-$I$5&lt;$A71-1," ",IF(BD$5-$I$5+1&gt;'Primary Inputs'!$C$17,0,(SUM(OFFSET($I$22,0,BD$5-$I$5-$A71+1)))*$C124))</f>
        <v>0</v>
      </c>
      <c r="BE124" s="186">
        <f ca="1">IF(BE$5-$I$5&lt;$A71-1," ",IF(BE$5-$I$5+1&gt;'Primary Inputs'!$C$17,0,(SUM(OFFSET($I$22,0,BE$5-$I$5-$A71+1)))*$C124))</f>
        <v>0</v>
      </c>
      <c r="BF124" s="186">
        <f ca="1">IF(BF$5-$I$5&lt;$A71-1," ",IF(BF$5-$I$5+1&gt;'Primary Inputs'!$C$17,0,(SUM(OFFSET($I$22,0,BF$5-$I$5-$A71+1)))*$C124))</f>
        <v>0</v>
      </c>
    </row>
    <row r="125" spans="2:58">
      <c r="B125" s="134" t="s">
        <v>219</v>
      </c>
      <c r="C125" s="134">
        <f t="shared" ca="1" si="1"/>
        <v>0</v>
      </c>
      <c r="I125" s="186" t="str">
        <f ca="1">IF(I$5-$I$5&lt;$A72-1," ",IF(I$5-$I$5+1&gt;'Primary Inputs'!$C$17,0,(SUM(OFFSET($I$22,0,I$5-$I$5-$A72+1)))*$C125))</f>
        <v xml:space="preserve"> </v>
      </c>
      <c r="J125" s="186" t="str">
        <f ca="1">IF(J$5-$I$5&lt;$A72-1," ",IF(J$5-$I$5+1&gt;'Primary Inputs'!$C$17,0,(SUM(OFFSET($I$22,0,J$5-$I$5-$A72+1)))*$C125))</f>
        <v xml:space="preserve"> </v>
      </c>
      <c r="K125" s="186" t="str">
        <f ca="1">IF(K$5-$I$5&lt;$A72-1," ",IF(K$5-$I$5+1&gt;'Primary Inputs'!$C$17,0,(SUM(OFFSET($I$22,0,K$5-$I$5-$A72+1)))*$C125))</f>
        <v xml:space="preserve"> </v>
      </c>
      <c r="L125" s="186" t="str">
        <f ca="1">IF(L$5-$I$5&lt;$A72-1," ",IF(L$5-$I$5+1&gt;'Primary Inputs'!$C$17,0,(SUM(OFFSET($I$22,0,L$5-$I$5-$A72+1)))*$C125))</f>
        <v xml:space="preserve"> </v>
      </c>
      <c r="M125" s="186" t="str">
        <f ca="1">IF(M$5-$I$5&lt;$A72-1," ",IF(M$5-$I$5+1&gt;'Primary Inputs'!$C$17,0,(SUM(OFFSET($I$22,0,M$5-$I$5-$A72+1)))*$C125))</f>
        <v xml:space="preserve"> </v>
      </c>
      <c r="N125" s="186" t="str">
        <f ca="1">IF(N$5-$I$5&lt;$A72-1," ",IF(N$5-$I$5+1&gt;'Primary Inputs'!$C$17,0,(SUM(OFFSET($I$22,0,N$5-$I$5-$A72+1)))*$C125))</f>
        <v xml:space="preserve"> </v>
      </c>
      <c r="O125" s="186" t="str">
        <f ca="1">IF(O$5-$I$5&lt;$A72-1," ",IF(O$5-$I$5+1&gt;'Primary Inputs'!$C$17,0,(SUM(OFFSET($I$22,0,O$5-$I$5-$A72+1)))*$C125))</f>
        <v xml:space="preserve"> </v>
      </c>
      <c r="P125" s="186" t="str">
        <f ca="1">IF(P$5-$I$5&lt;$A72-1," ",IF(P$5-$I$5+1&gt;'Primary Inputs'!$C$17,0,(SUM(OFFSET($I$22,0,P$5-$I$5-$A72+1)))*$C125))</f>
        <v xml:space="preserve"> </v>
      </c>
      <c r="Q125" s="186" t="str">
        <f ca="1">IF(Q$5-$I$5&lt;$A72-1," ",IF(Q$5-$I$5+1&gt;'Primary Inputs'!$C$17,0,(SUM(OFFSET($I$22,0,Q$5-$I$5-$A72+1)))*$C125))</f>
        <v xml:space="preserve"> </v>
      </c>
      <c r="R125" s="186" t="str">
        <f ca="1">IF(R$5-$I$5&lt;$A72-1," ",IF(R$5-$I$5+1&gt;'Primary Inputs'!$C$17,0,(SUM(OFFSET($I$22,0,R$5-$I$5-$A72+1)))*$C125))</f>
        <v xml:space="preserve"> </v>
      </c>
      <c r="S125" s="186" t="str">
        <f ca="1">IF(S$5-$I$5&lt;$A72-1," ",IF(S$5-$I$5+1&gt;'Primary Inputs'!$C$17,0,(SUM(OFFSET($I$22,0,S$5-$I$5-$A72+1)))*$C125))</f>
        <v xml:space="preserve"> </v>
      </c>
      <c r="T125" s="186" t="str">
        <f ca="1">IF(T$5-$I$5&lt;$A72-1," ",IF(T$5-$I$5+1&gt;'Primary Inputs'!$C$17,0,(SUM(OFFSET($I$22,0,T$5-$I$5-$A72+1)))*$C125))</f>
        <v xml:space="preserve"> </v>
      </c>
      <c r="U125" s="186" t="str">
        <f ca="1">IF(U$5-$I$5&lt;$A72-1," ",IF(U$5-$I$5+1&gt;'Primary Inputs'!$C$17,0,(SUM(OFFSET($I$22,0,U$5-$I$5-$A72+1)))*$C125))</f>
        <v xml:space="preserve"> </v>
      </c>
      <c r="V125" s="186" t="str">
        <f ca="1">IF(V$5-$I$5&lt;$A72-1," ",IF(V$5-$I$5+1&gt;'Primary Inputs'!$C$17,0,(SUM(OFFSET($I$22,0,V$5-$I$5-$A72+1)))*$C125))</f>
        <v xml:space="preserve"> </v>
      </c>
      <c r="W125" s="186" t="str">
        <f ca="1">IF(W$5-$I$5&lt;$A72-1," ",IF(W$5-$I$5+1&gt;'Primary Inputs'!$C$17,0,(SUM(OFFSET($I$22,0,W$5-$I$5-$A72+1)))*$C125))</f>
        <v xml:space="preserve"> </v>
      </c>
      <c r="X125" s="186" t="str">
        <f ca="1">IF(X$5-$I$5&lt;$A72-1," ",IF(X$5-$I$5+1&gt;'Primary Inputs'!$C$17,0,(SUM(OFFSET($I$22,0,X$5-$I$5-$A72+1)))*$C125))</f>
        <v xml:space="preserve"> </v>
      </c>
      <c r="Y125" s="186" t="str">
        <f ca="1">IF(Y$5-$I$5&lt;$A72-1," ",IF(Y$5-$I$5+1&gt;'Primary Inputs'!$C$17,0,(SUM(OFFSET($I$22,0,Y$5-$I$5-$A72+1)))*$C125))</f>
        <v xml:space="preserve"> </v>
      </c>
      <c r="Z125" s="186" t="str">
        <f ca="1">IF(Z$5-$I$5&lt;$A72-1," ",IF(Z$5-$I$5+1&gt;'Primary Inputs'!$C$17,0,(SUM(OFFSET($I$22,0,Z$5-$I$5-$A72+1)))*$C125))</f>
        <v xml:space="preserve"> </v>
      </c>
      <c r="AA125" s="186" t="str">
        <f ca="1">IF(AA$5-$I$5&lt;$A72-1," ",IF(AA$5-$I$5+1&gt;'Primary Inputs'!$C$17,0,(SUM(OFFSET($I$22,0,AA$5-$I$5-$A72+1)))*$C125))</f>
        <v xml:space="preserve"> </v>
      </c>
      <c r="AB125" s="186" t="str">
        <f ca="1">IF(AB$5-$I$5&lt;$A72-1," ",IF(AB$5-$I$5+1&gt;'Primary Inputs'!$C$17,0,(SUM(OFFSET($I$22,0,AB$5-$I$5-$A72+1)))*$C125))</f>
        <v xml:space="preserve"> </v>
      </c>
      <c r="AC125" s="186" t="str">
        <f ca="1">IF(AC$5-$I$5&lt;$A72-1," ",IF(AC$5-$I$5+1&gt;'Primary Inputs'!$C$17,0,(SUM(OFFSET($I$22,0,AC$5-$I$5-$A72+1)))*$C125))</f>
        <v xml:space="preserve"> </v>
      </c>
      <c r="AD125" s="186" t="str">
        <f ca="1">IF(AD$5-$I$5&lt;$A72-1," ",IF(AD$5-$I$5+1&gt;'Primary Inputs'!$C$17,0,(SUM(OFFSET($I$22,0,AD$5-$I$5-$A72+1)))*$C125))</f>
        <v xml:space="preserve"> </v>
      </c>
      <c r="AE125" s="186" t="str">
        <f ca="1">IF(AE$5-$I$5&lt;$A72-1," ",IF(AE$5-$I$5+1&gt;'Primary Inputs'!$C$17,0,(SUM(OFFSET($I$22,0,AE$5-$I$5-$A72+1)))*$C125))</f>
        <v xml:space="preserve"> </v>
      </c>
      <c r="AF125" s="186" t="str">
        <f ca="1">IF(AF$5-$I$5&lt;$A72-1," ",IF(AF$5-$I$5+1&gt;'Primary Inputs'!$C$17,0,(SUM(OFFSET($I$22,0,AF$5-$I$5-$A72+1)))*$C125))</f>
        <v xml:space="preserve"> </v>
      </c>
      <c r="AG125" s="186" t="str">
        <f ca="1">IF(AG$5-$I$5&lt;$A72-1," ",IF(AG$5-$I$5+1&gt;'Primary Inputs'!$C$17,0,(SUM(OFFSET($I$22,0,AG$5-$I$5-$A72+1)))*$C125))</f>
        <v xml:space="preserve"> </v>
      </c>
      <c r="AH125" s="186" t="str">
        <f ca="1">IF(AH$5-$I$5&lt;$A72-1," ",IF(AH$5-$I$5+1&gt;'Primary Inputs'!$C$17,0,(SUM(OFFSET($I$22,0,AH$5-$I$5-$A72+1)))*$C125))</f>
        <v xml:space="preserve"> </v>
      </c>
      <c r="AI125" s="186" t="str">
        <f ca="1">IF(AI$5-$I$5&lt;$A72-1," ",IF(AI$5-$I$5+1&gt;'Primary Inputs'!$C$17,0,(SUM(OFFSET($I$22,0,AI$5-$I$5-$A72+1)))*$C125))</f>
        <v xml:space="preserve"> </v>
      </c>
      <c r="AJ125" s="186" t="str">
        <f ca="1">IF(AJ$5-$I$5&lt;$A72-1," ",IF(AJ$5-$I$5+1&gt;'Primary Inputs'!$C$17,0,(SUM(OFFSET($I$22,0,AJ$5-$I$5-$A72+1)))*$C125))</f>
        <v xml:space="preserve"> </v>
      </c>
      <c r="AK125" s="186" t="str">
        <f ca="1">IF(AK$5-$I$5&lt;$A72-1," ",IF(AK$5-$I$5+1&gt;'Primary Inputs'!$C$17,0,(SUM(OFFSET($I$22,0,AK$5-$I$5-$A72+1)))*$C125))</f>
        <v xml:space="preserve"> </v>
      </c>
      <c r="AL125" s="186" t="str">
        <f ca="1">IF(AL$5-$I$5&lt;$A72-1," ",IF(AL$5-$I$5+1&gt;'Primary Inputs'!$C$17,0,(SUM(OFFSET($I$22,0,AL$5-$I$5-$A72+1)))*$C125))</f>
        <v xml:space="preserve"> </v>
      </c>
      <c r="AM125" s="186" t="str">
        <f ca="1">IF(AM$5-$I$5&lt;$A72-1," ",IF(AM$5-$I$5+1&gt;'Primary Inputs'!$C$17,0,(SUM(OFFSET($I$22,0,AM$5-$I$5-$A72+1)))*$C125))</f>
        <v xml:space="preserve"> </v>
      </c>
      <c r="AN125" s="186" t="str">
        <f ca="1">IF(AN$5-$I$5&lt;$A72-1," ",IF(AN$5-$I$5+1&gt;'Primary Inputs'!$C$17,0,(SUM(OFFSET($I$22,0,AN$5-$I$5-$A72+1)))*$C125))</f>
        <v xml:space="preserve"> </v>
      </c>
      <c r="AO125" s="186" t="str">
        <f ca="1">IF(AO$5-$I$5&lt;$A72-1," ",IF(AO$5-$I$5+1&gt;'Primary Inputs'!$C$17,0,(SUM(OFFSET($I$22,0,AO$5-$I$5-$A72+1)))*$C125))</f>
        <v xml:space="preserve"> </v>
      </c>
      <c r="AP125" s="186" t="str">
        <f ca="1">IF(AP$5-$I$5&lt;$A72-1," ",IF(AP$5-$I$5+1&gt;'Primary Inputs'!$C$17,0,(SUM(OFFSET($I$22,0,AP$5-$I$5-$A72+1)))*$C125))</f>
        <v xml:space="preserve"> </v>
      </c>
      <c r="AQ125" s="186" t="str">
        <f ca="1">IF(AQ$5-$I$5&lt;$A72-1," ",IF(AQ$5-$I$5+1&gt;'Primary Inputs'!$C$17,0,(SUM(OFFSET($I$22,0,AQ$5-$I$5-$A72+1)))*$C125))</f>
        <v xml:space="preserve"> </v>
      </c>
      <c r="AR125" s="186" t="str">
        <f ca="1">IF(AR$5-$I$5&lt;$A72-1," ",IF(AR$5-$I$5+1&gt;'Primary Inputs'!$C$17,0,(SUM(OFFSET($I$22,0,AR$5-$I$5-$A72+1)))*$C125))</f>
        <v xml:space="preserve"> </v>
      </c>
      <c r="AS125" s="186" t="str">
        <f ca="1">IF(AS$5-$I$5&lt;$A72-1," ",IF(AS$5-$I$5+1&gt;'Primary Inputs'!$C$17,0,(SUM(OFFSET($I$22,0,AS$5-$I$5-$A72+1)))*$C125))</f>
        <v xml:space="preserve"> </v>
      </c>
      <c r="AT125" s="186" t="str">
        <f ca="1">IF(AT$5-$I$5&lt;$A72-1," ",IF(AT$5-$I$5+1&gt;'Primary Inputs'!$C$17,0,(SUM(OFFSET($I$22,0,AT$5-$I$5-$A72+1)))*$C125))</f>
        <v xml:space="preserve"> </v>
      </c>
      <c r="AU125" s="186" t="str">
        <f ca="1">IF(AU$5-$I$5&lt;$A72-1," ",IF(AU$5-$I$5+1&gt;'Primary Inputs'!$C$17,0,(SUM(OFFSET($I$22,0,AU$5-$I$5-$A72+1)))*$C125))</f>
        <v xml:space="preserve"> </v>
      </c>
      <c r="AV125" s="186" t="str">
        <f ca="1">IF(AV$5-$I$5&lt;$A72-1," ",IF(AV$5-$I$5+1&gt;'Primary Inputs'!$C$17,0,(SUM(OFFSET($I$22,0,AV$5-$I$5-$A72+1)))*$C125))</f>
        <v xml:space="preserve"> </v>
      </c>
      <c r="AW125" s="186" t="str">
        <f ca="1">IF(AW$5-$I$5&lt;$A72-1," ",IF(AW$5-$I$5+1&gt;'Primary Inputs'!$C$17,0,(SUM(OFFSET($I$22,0,AW$5-$I$5-$A72+1)))*$C125))</f>
        <v xml:space="preserve"> </v>
      </c>
      <c r="AX125" s="186" t="str">
        <f ca="1">IF(AX$5-$I$5&lt;$A72-1," ",IF(AX$5-$I$5+1&gt;'Primary Inputs'!$C$17,0,(SUM(OFFSET($I$22,0,AX$5-$I$5-$A72+1)))*$C125))</f>
        <v xml:space="preserve"> </v>
      </c>
      <c r="AY125" s="186" t="str">
        <f ca="1">IF(AY$5-$I$5&lt;$A72-1," ",IF(AY$5-$I$5+1&gt;'Primary Inputs'!$C$17,0,(SUM(OFFSET($I$22,0,AY$5-$I$5-$A72+1)))*$C125))</f>
        <v xml:space="preserve"> </v>
      </c>
      <c r="AZ125" s="186" t="str">
        <f ca="1">IF(AZ$5-$I$5&lt;$A72-1," ",IF(AZ$5-$I$5+1&gt;'Primary Inputs'!$C$17,0,(SUM(OFFSET($I$22,0,AZ$5-$I$5-$A72+1)))*$C125))</f>
        <v xml:space="preserve"> </v>
      </c>
      <c r="BA125" s="186" t="str">
        <f ca="1">IF(BA$5-$I$5&lt;$A72-1," ",IF(BA$5-$I$5+1&gt;'Primary Inputs'!$C$17,0,(SUM(OFFSET($I$22,0,BA$5-$I$5-$A72+1)))*$C125))</f>
        <v xml:space="preserve"> </v>
      </c>
      <c r="BB125" s="186" t="str">
        <f ca="1">IF(BB$5-$I$5&lt;$A72-1," ",IF(BB$5-$I$5+1&gt;'Primary Inputs'!$C$17,0,(SUM(OFFSET($I$22,0,BB$5-$I$5-$A72+1)))*$C125))</f>
        <v xml:space="preserve"> </v>
      </c>
      <c r="BC125" s="186">
        <f ca="1">IF(BC$5-$I$5&lt;$A72-1," ",IF(BC$5-$I$5+1&gt;'Primary Inputs'!$C$17,0,(SUM(OFFSET($I$22,0,BC$5-$I$5-$A72+1)))*$C125))</f>
        <v>0</v>
      </c>
      <c r="BD125" s="186">
        <f ca="1">IF(BD$5-$I$5&lt;$A72-1," ",IF(BD$5-$I$5+1&gt;'Primary Inputs'!$C$17,0,(SUM(OFFSET($I$22,0,BD$5-$I$5-$A72+1)))*$C125))</f>
        <v>0</v>
      </c>
      <c r="BE125" s="186">
        <f ca="1">IF(BE$5-$I$5&lt;$A72-1," ",IF(BE$5-$I$5+1&gt;'Primary Inputs'!$C$17,0,(SUM(OFFSET($I$22,0,BE$5-$I$5-$A72+1)))*$C125))</f>
        <v>0</v>
      </c>
      <c r="BF125" s="186">
        <f ca="1">IF(BF$5-$I$5&lt;$A72-1," ",IF(BF$5-$I$5+1&gt;'Primary Inputs'!$C$17,0,(SUM(OFFSET($I$22,0,BF$5-$I$5-$A72+1)))*$C125))</f>
        <v>0</v>
      </c>
    </row>
    <row r="126" spans="2:58">
      <c r="B126" s="134" t="s">
        <v>220</v>
      </c>
      <c r="C126" s="134">
        <f t="shared" ca="1" si="1"/>
        <v>0</v>
      </c>
      <c r="I126" s="186" t="str">
        <f ca="1">IF(I$5-$I$5&lt;$A73-1," ",IF(I$5-$I$5+1&gt;'Primary Inputs'!$C$17,0,(SUM(OFFSET($I$22,0,I$5-$I$5-$A73+1)))*$C126))</f>
        <v xml:space="preserve"> </v>
      </c>
      <c r="J126" s="186" t="str">
        <f ca="1">IF(J$5-$I$5&lt;$A73-1," ",IF(J$5-$I$5+1&gt;'Primary Inputs'!$C$17,0,(SUM(OFFSET($I$22,0,J$5-$I$5-$A73+1)))*$C126))</f>
        <v xml:space="preserve"> </v>
      </c>
      <c r="K126" s="186" t="str">
        <f ca="1">IF(K$5-$I$5&lt;$A73-1," ",IF(K$5-$I$5+1&gt;'Primary Inputs'!$C$17,0,(SUM(OFFSET($I$22,0,K$5-$I$5-$A73+1)))*$C126))</f>
        <v xml:space="preserve"> </v>
      </c>
      <c r="L126" s="186" t="str">
        <f ca="1">IF(L$5-$I$5&lt;$A73-1," ",IF(L$5-$I$5+1&gt;'Primary Inputs'!$C$17,0,(SUM(OFFSET($I$22,0,L$5-$I$5-$A73+1)))*$C126))</f>
        <v xml:space="preserve"> </v>
      </c>
      <c r="M126" s="186" t="str">
        <f ca="1">IF(M$5-$I$5&lt;$A73-1," ",IF(M$5-$I$5+1&gt;'Primary Inputs'!$C$17,0,(SUM(OFFSET($I$22,0,M$5-$I$5-$A73+1)))*$C126))</f>
        <v xml:space="preserve"> </v>
      </c>
      <c r="N126" s="186" t="str">
        <f ca="1">IF(N$5-$I$5&lt;$A73-1," ",IF(N$5-$I$5+1&gt;'Primary Inputs'!$C$17,0,(SUM(OFFSET($I$22,0,N$5-$I$5-$A73+1)))*$C126))</f>
        <v xml:space="preserve"> </v>
      </c>
      <c r="O126" s="186" t="str">
        <f ca="1">IF(O$5-$I$5&lt;$A73-1," ",IF(O$5-$I$5+1&gt;'Primary Inputs'!$C$17,0,(SUM(OFFSET($I$22,0,O$5-$I$5-$A73+1)))*$C126))</f>
        <v xml:space="preserve"> </v>
      </c>
      <c r="P126" s="186" t="str">
        <f ca="1">IF(P$5-$I$5&lt;$A73-1," ",IF(P$5-$I$5+1&gt;'Primary Inputs'!$C$17,0,(SUM(OFFSET($I$22,0,P$5-$I$5-$A73+1)))*$C126))</f>
        <v xml:space="preserve"> </v>
      </c>
      <c r="Q126" s="186" t="str">
        <f ca="1">IF(Q$5-$I$5&lt;$A73-1," ",IF(Q$5-$I$5+1&gt;'Primary Inputs'!$C$17,0,(SUM(OFFSET($I$22,0,Q$5-$I$5-$A73+1)))*$C126))</f>
        <v xml:space="preserve"> </v>
      </c>
      <c r="R126" s="186" t="str">
        <f ca="1">IF(R$5-$I$5&lt;$A73-1," ",IF(R$5-$I$5+1&gt;'Primary Inputs'!$C$17,0,(SUM(OFFSET($I$22,0,R$5-$I$5-$A73+1)))*$C126))</f>
        <v xml:space="preserve"> </v>
      </c>
      <c r="S126" s="186" t="str">
        <f ca="1">IF(S$5-$I$5&lt;$A73-1," ",IF(S$5-$I$5+1&gt;'Primary Inputs'!$C$17,0,(SUM(OFFSET($I$22,0,S$5-$I$5-$A73+1)))*$C126))</f>
        <v xml:space="preserve"> </v>
      </c>
      <c r="T126" s="186" t="str">
        <f ca="1">IF(T$5-$I$5&lt;$A73-1," ",IF(T$5-$I$5+1&gt;'Primary Inputs'!$C$17,0,(SUM(OFFSET($I$22,0,T$5-$I$5-$A73+1)))*$C126))</f>
        <v xml:space="preserve"> </v>
      </c>
      <c r="U126" s="186" t="str">
        <f ca="1">IF(U$5-$I$5&lt;$A73-1," ",IF(U$5-$I$5+1&gt;'Primary Inputs'!$C$17,0,(SUM(OFFSET($I$22,0,U$5-$I$5-$A73+1)))*$C126))</f>
        <v xml:space="preserve"> </v>
      </c>
      <c r="V126" s="186" t="str">
        <f ca="1">IF(V$5-$I$5&lt;$A73-1," ",IF(V$5-$I$5+1&gt;'Primary Inputs'!$C$17,0,(SUM(OFFSET($I$22,0,V$5-$I$5-$A73+1)))*$C126))</f>
        <v xml:space="preserve"> </v>
      </c>
      <c r="W126" s="186" t="str">
        <f ca="1">IF(W$5-$I$5&lt;$A73-1," ",IF(W$5-$I$5+1&gt;'Primary Inputs'!$C$17,0,(SUM(OFFSET($I$22,0,W$5-$I$5-$A73+1)))*$C126))</f>
        <v xml:space="preserve"> </v>
      </c>
      <c r="X126" s="186" t="str">
        <f ca="1">IF(X$5-$I$5&lt;$A73-1," ",IF(X$5-$I$5+1&gt;'Primary Inputs'!$C$17,0,(SUM(OFFSET($I$22,0,X$5-$I$5-$A73+1)))*$C126))</f>
        <v xml:space="preserve"> </v>
      </c>
      <c r="Y126" s="186" t="str">
        <f ca="1">IF(Y$5-$I$5&lt;$A73-1," ",IF(Y$5-$I$5+1&gt;'Primary Inputs'!$C$17,0,(SUM(OFFSET($I$22,0,Y$5-$I$5-$A73+1)))*$C126))</f>
        <v xml:space="preserve"> </v>
      </c>
      <c r="Z126" s="186" t="str">
        <f ca="1">IF(Z$5-$I$5&lt;$A73-1," ",IF(Z$5-$I$5+1&gt;'Primary Inputs'!$C$17,0,(SUM(OFFSET($I$22,0,Z$5-$I$5-$A73+1)))*$C126))</f>
        <v xml:space="preserve"> </v>
      </c>
      <c r="AA126" s="186" t="str">
        <f ca="1">IF(AA$5-$I$5&lt;$A73-1," ",IF(AA$5-$I$5+1&gt;'Primary Inputs'!$C$17,0,(SUM(OFFSET($I$22,0,AA$5-$I$5-$A73+1)))*$C126))</f>
        <v xml:space="preserve"> </v>
      </c>
      <c r="AB126" s="186" t="str">
        <f ca="1">IF(AB$5-$I$5&lt;$A73-1," ",IF(AB$5-$I$5+1&gt;'Primary Inputs'!$C$17,0,(SUM(OFFSET($I$22,0,AB$5-$I$5-$A73+1)))*$C126))</f>
        <v xml:space="preserve"> </v>
      </c>
      <c r="AC126" s="186" t="str">
        <f ca="1">IF(AC$5-$I$5&lt;$A73-1," ",IF(AC$5-$I$5+1&gt;'Primary Inputs'!$C$17,0,(SUM(OFFSET($I$22,0,AC$5-$I$5-$A73+1)))*$C126))</f>
        <v xml:space="preserve"> </v>
      </c>
      <c r="AD126" s="186" t="str">
        <f ca="1">IF(AD$5-$I$5&lt;$A73-1," ",IF(AD$5-$I$5+1&gt;'Primary Inputs'!$C$17,0,(SUM(OFFSET($I$22,0,AD$5-$I$5-$A73+1)))*$C126))</f>
        <v xml:space="preserve"> </v>
      </c>
      <c r="AE126" s="186" t="str">
        <f ca="1">IF(AE$5-$I$5&lt;$A73-1," ",IF(AE$5-$I$5+1&gt;'Primary Inputs'!$C$17,0,(SUM(OFFSET($I$22,0,AE$5-$I$5-$A73+1)))*$C126))</f>
        <v xml:space="preserve"> </v>
      </c>
      <c r="AF126" s="186" t="str">
        <f ca="1">IF(AF$5-$I$5&lt;$A73-1," ",IF(AF$5-$I$5+1&gt;'Primary Inputs'!$C$17,0,(SUM(OFFSET($I$22,0,AF$5-$I$5-$A73+1)))*$C126))</f>
        <v xml:space="preserve"> </v>
      </c>
      <c r="AG126" s="186" t="str">
        <f ca="1">IF(AG$5-$I$5&lt;$A73-1," ",IF(AG$5-$I$5+1&gt;'Primary Inputs'!$C$17,0,(SUM(OFFSET($I$22,0,AG$5-$I$5-$A73+1)))*$C126))</f>
        <v xml:space="preserve"> </v>
      </c>
      <c r="AH126" s="186" t="str">
        <f ca="1">IF(AH$5-$I$5&lt;$A73-1," ",IF(AH$5-$I$5+1&gt;'Primary Inputs'!$C$17,0,(SUM(OFFSET($I$22,0,AH$5-$I$5-$A73+1)))*$C126))</f>
        <v xml:space="preserve"> </v>
      </c>
      <c r="AI126" s="186" t="str">
        <f ca="1">IF(AI$5-$I$5&lt;$A73-1," ",IF(AI$5-$I$5+1&gt;'Primary Inputs'!$C$17,0,(SUM(OFFSET($I$22,0,AI$5-$I$5-$A73+1)))*$C126))</f>
        <v xml:space="preserve"> </v>
      </c>
      <c r="AJ126" s="186" t="str">
        <f ca="1">IF(AJ$5-$I$5&lt;$A73-1," ",IF(AJ$5-$I$5+1&gt;'Primary Inputs'!$C$17,0,(SUM(OFFSET($I$22,0,AJ$5-$I$5-$A73+1)))*$C126))</f>
        <v xml:space="preserve"> </v>
      </c>
      <c r="AK126" s="186" t="str">
        <f ca="1">IF(AK$5-$I$5&lt;$A73-1," ",IF(AK$5-$I$5+1&gt;'Primary Inputs'!$C$17,0,(SUM(OFFSET($I$22,0,AK$5-$I$5-$A73+1)))*$C126))</f>
        <v xml:space="preserve"> </v>
      </c>
      <c r="AL126" s="186" t="str">
        <f ca="1">IF(AL$5-$I$5&lt;$A73-1," ",IF(AL$5-$I$5+1&gt;'Primary Inputs'!$C$17,0,(SUM(OFFSET($I$22,0,AL$5-$I$5-$A73+1)))*$C126))</f>
        <v xml:space="preserve"> </v>
      </c>
      <c r="AM126" s="186" t="str">
        <f ca="1">IF(AM$5-$I$5&lt;$A73-1," ",IF(AM$5-$I$5+1&gt;'Primary Inputs'!$C$17,0,(SUM(OFFSET($I$22,0,AM$5-$I$5-$A73+1)))*$C126))</f>
        <v xml:space="preserve"> </v>
      </c>
      <c r="AN126" s="186" t="str">
        <f ca="1">IF(AN$5-$I$5&lt;$A73-1," ",IF(AN$5-$I$5+1&gt;'Primary Inputs'!$C$17,0,(SUM(OFFSET($I$22,0,AN$5-$I$5-$A73+1)))*$C126))</f>
        <v xml:space="preserve"> </v>
      </c>
      <c r="AO126" s="186" t="str">
        <f ca="1">IF(AO$5-$I$5&lt;$A73-1," ",IF(AO$5-$I$5+1&gt;'Primary Inputs'!$C$17,0,(SUM(OFFSET($I$22,0,AO$5-$I$5-$A73+1)))*$C126))</f>
        <v xml:space="preserve"> </v>
      </c>
      <c r="AP126" s="186" t="str">
        <f ca="1">IF(AP$5-$I$5&lt;$A73-1," ",IF(AP$5-$I$5+1&gt;'Primary Inputs'!$C$17,0,(SUM(OFFSET($I$22,0,AP$5-$I$5-$A73+1)))*$C126))</f>
        <v xml:space="preserve"> </v>
      </c>
      <c r="AQ126" s="186" t="str">
        <f ca="1">IF(AQ$5-$I$5&lt;$A73-1," ",IF(AQ$5-$I$5+1&gt;'Primary Inputs'!$C$17,0,(SUM(OFFSET($I$22,0,AQ$5-$I$5-$A73+1)))*$C126))</f>
        <v xml:space="preserve"> </v>
      </c>
      <c r="AR126" s="186" t="str">
        <f ca="1">IF(AR$5-$I$5&lt;$A73-1," ",IF(AR$5-$I$5+1&gt;'Primary Inputs'!$C$17,0,(SUM(OFFSET($I$22,0,AR$5-$I$5-$A73+1)))*$C126))</f>
        <v xml:space="preserve"> </v>
      </c>
      <c r="AS126" s="186" t="str">
        <f ca="1">IF(AS$5-$I$5&lt;$A73-1," ",IF(AS$5-$I$5+1&gt;'Primary Inputs'!$C$17,0,(SUM(OFFSET($I$22,0,AS$5-$I$5-$A73+1)))*$C126))</f>
        <v xml:space="preserve"> </v>
      </c>
      <c r="AT126" s="186" t="str">
        <f ca="1">IF(AT$5-$I$5&lt;$A73-1," ",IF(AT$5-$I$5+1&gt;'Primary Inputs'!$C$17,0,(SUM(OFFSET($I$22,0,AT$5-$I$5-$A73+1)))*$C126))</f>
        <v xml:space="preserve"> </v>
      </c>
      <c r="AU126" s="186" t="str">
        <f ca="1">IF(AU$5-$I$5&lt;$A73-1," ",IF(AU$5-$I$5+1&gt;'Primary Inputs'!$C$17,0,(SUM(OFFSET($I$22,0,AU$5-$I$5-$A73+1)))*$C126))</f>
        <v xml:space="preserve"> </v>
      </c>
      <c r="AV126" s="186" t="str">
        <f ca="1">IF(AV$5-$I$5&lt;$A73-1," ",IF(AV$5-$I$5+1&gt;'Primary Inputs'!$C$17,0,(SUM(OFFSET($I$22,0,AV$5-$I$5-$A73+1)))*$C126))</f>
        <v xml:space="preserve"> </v>
      </c>
      <c r="AW126" s="186" t="str">
        <f ca="1">IF(AW$5-$I$5&lt;$A73-1," ",IF(AW$5-$I$5+1&gt;'Primary Inputs'!$C$17,0,(SUM(OFFSET($I$22,0,AW$5-$I$5-$A73+1)))*$C126))</f>
        <v xml:space="preserve"> </v>
      </c>
      <c r="AX126" s="186" t="str">
        <f ca="1">IF(AX$5-$I$5&lt;$A73-1," ",IF(AX$5-$I$5+1&gt;'Primary Inputs'!$C$17,0,(SUM(OFFSET($I$22,0,AX$5-$I$5-$A73+1)))*$C126))</f>
        <v xml:space="preserve"> </v>
      </c>
      <c r="AY126" s="186" t="str">
        <f ca="1">IF(AY$5-$I$5&lt;$A73-1," ",IF(AY$5-$I$5+1&gt;'Primary Inputs'!$C$17,0,(SUM(OFFSET($I$22,0,AY$5-$I$5-$A73+1)))*$C126))</f>
        <v xml:space="preserve"> </v>
      </c>
      <c r="AZ126" s="186" t="str">
        <f ca="1">IF(AZ$5-$I$5&lt;$A73-1," ",IF(AZ$5-$I$5+1&gt;'Primary Inputs'!$C$17,0,(SUM(OFFSET($I$22,0,AZ$5-$I$5-$A73+1)))*$C126))</f>
        <v xml:space="preserve"> </v>
      </c>
      <c r="BA126" s="186" t="str">
        <f ca="1">IF(BA$5-$I$5&lt;$A73-1," ",IF(BA$5-$I$5+1&gt;'Primary Inputs'!$C$17,0,(SUM(OFFSET($I$22,0,BA$5-$I$5-$A73+1)))*$C126))</f>
        <v xml:space="preserve"> </v>
      </c>
      <c r="BB126" s="186" t="str">
        <f ca="1">IF(BB$5-$I$5&lt;$A73-1," ",IF(BB$5-$I$5+1&gt;'Primary Inputs'!$C$17,0,(SUM(OFFSET($I$22,0,BB$5-$I$5-$A73+1)))*$C126))</f>
        <v xml:space="preserve"> </v>
      </c>
      <c r="BC126" s="186" t="str">
        <f ca="1">IF(BC$5-$I$5&lt;$A73-1," ",IF(BC$5-$I$5+1&gt;'Primary Inputs'!$C$17,0,(SUM(OFFSET($I$22,0,BC$5-$I$5-$A73+1)))*$C126))</f>
        <v xml:space="preserve"> </v>
      </c>
      <c r="BD126" s="186">
        <f ca="1">IF(BD$5-$I$5&lt;$A73-1," ",IF(BD$5-$I$5+1&gt;'Primary Inputs'!$C$17,0,(SUM(OFFSET($I$22,0,BD$5-$I$5-$A73+1)))*$C126))</f>
        <v>0</v>
      </c>
      <c r="BE126" s="186">
        <f ca="1">IF(BE$5-$I$5&lt;$A73-1," ",IF(BE$5-$I$5+1&gt;'Primary Inputs'!$C$17,0,(SUM(OFFSET($I$22,0,BE$5-$I$5-$A73+1)))*$C126))</f>
        <v>0</v>
      </c>
      <c r="BF126" s="186">
        <f ca="1">IF(BF$5-$I$5&lt;$A73-1," ",IF(BF$5-$I$5+1&gt;'Primary Inputs'!$C$17,0,(SUM(OFFSET($I$22,0,BF$5-$I$5-$A73+1)))*$C126))</f>
        <v>0</v>
      </c>
    </row>
    <row r="127" spans="2:58">
      <c r="B127" s="134" t="s">
        <v>221</v>
      </c>
      <c r="C127" s="134">
        <f t="shared" ca="1" si="1"/>
        <v>0</v>
      </c>
      <c r="I127" s="186" t="str">
        <f ca="1">IF(I$5-$I$5&lt;$A74-1," ",IF(I$5-$I$5+1&gt;'Primary Inputs'!$C$17,0,(SUM(OFFSET($I$22,0,I$5-$I$5-$A74+1)))*$C127))</f>
        <v xml:space="preserve"> </v>
      </c>
      <c r="J127" s="186" t="str">
        <f ca="1">IF(J$5-$I$5&lt;$A74-1," ",IF(J$5-$I$5+1&gt;'Primary Inputs'!$C$17,0,(SUM(OFFSET($I$22,0,J$5-$I$5-$A74+1)))*$C127))</f>
        <v xml:space="preserve"> </v>
      </c>
      <c r="K127" s="186" t="str">
        <f ca="1">IF(K$5-$I$5&lt;$A74-1," ",IF(K$5-$I$5+1&gt;'Primary Inputs'!$C$17,0,(SUM(OFFSET($I$22,0,K$5-$I$5-$A74+1)))*$C127))</f>
        <v xml:space="preserve"> </v>
      </c>
      <c r="L127" s="186" t="str">
        <f ca="1">IF(L$5-$I$5&lt;$A74-1," ",IF(L$5-$I$5+1&gt;'Primary Inputs'!$C$17,0,(SUM(OFFSET($I$22,0,L$5-$I$5-$A74+1)))*$C127))</f>
        <v xml:space="preserve"> </v>
      </c>
      <c r="M127" s="186" t="str">
        <f ca="1">IF(M$5-$I$5&lt;$A74-1," ",IF(M$5-$I$5+1&gt;'Primary Inputs'!$C$17,0,(SUM(OFFSET($I$22,0,M$5-$I$5-$A74+1)))*$C127))</f>
        <v xml:space="preserve"> </v>
      </c>
      <c r="N127" s="186" t="str">
        <f ca="1">IF(N$5-$I$5&lt;$A74-1," ",IF(N$5-$I$5+1&gt;'Primary Inputs'!$C$17,0,(SUM(OFFSET($I$22,0,N$5-$I$5-$A74+1)))*$C127))</f>
        <v xml:space="preserve"> </v>
      </c>
      <c r="O127" s="186" t="str">
        <f ca="1">IF(O$5-$I$5&lt;$A74-1," ",IF(O$5-$I$5+1&gt;'Primary Inputs'!$C$17,0,(SUM(OFFSET($I$22,0,O$5-$I$5-$A74+1)))*$C127))</f>
        <v xml:space="preserve"> </v>
      </c>
      <c r="P127" s="186" t="str">
        <f ca="1">IF(P$5-$I$5&lt;$A74-1," ",IF(P$5-$I$5+1&gt;'Primary Inputs'!$C$17,0,(SUM(OFFSET($I$22,0,P$5-$I$5-$A74+1)))*$C127))</f>
        <v xml:space="preserve"> </v>
      </c>
      <c r="Q127" s="186" t="str">
        <f ca="1">IF(Q$5-$I$5&lt;$A74-1," ",IF(Q$5-$I$5+1&gt;'Primary Inputs'!$C$17,0,(SUM(OFFSET($I$22,0,Q$5-$I$5-$A74+1)))*$C127))</f>
        <v xml:space="preserve"> </v>
      </c>
      <c r="R127" s="186" t="str">
        <f ca="1">IF(R$5-$I$5&lt;$A74-1," ",IF(R$5-$I$5+1&gt;'Primary Inputs'!$C$17,0,(SUM(OFFSET($I$22,0,R$5-$I$5-$A74+1)))*$C127))</f>
        <v xml:space="preserve"> </v>
      </c>
      <c r="S127" s="186" t="str">
        <f ca="1">IF(S$5-$I$5&lt;$A74-1," ",IF(S$5-$I$5+1&gt;'Primary Inputs'!$C$17,0,(SUM(OFFSET($I$22,0,S$5-$I$5-$A74+1)))*$C127))</f>
        <v xml:space="preserve"> </v>
      </c>
      <c r="T127" s="186" t="str">
        <f ca="1">IF(T$5-$I$5&lt;$A74-1," ",IF(T$5-$I$5+1&gt;'Primary Inputs'!$C$17,0,(SUM(OFFSET($I$22,0,T$5-$I$5-$A74+1)))*$C127))</f>
        <v xml:space="preserve"> </v>
      </c>
      <c r="U127" s="186" t="str">
        <f ca="1">IF(U$5-$I$5&lt;$A74-1," ",IF(U$5-$I$5+1&gt;'Primary Inputs'!$C$17,0,(SUM(OFFSET($I$22,0,U$5-$I$5-$A74+1)))*$C127))</f>
        <v xml:space="preserve"> </v>
      </c>
      <c r="V127" s="186" t="str">
        <f ca="1">IF(V$5-$I$5&lt;$A74-1," ",IF(V$5-$I$5+1&gt;'Primary Inputs'!$C$17,0,(SUM(OFFSET($I$22,0,V$5-$I$5-$A74+1)))*$C127))</f>
        <v xml:space="preserve"> </v>
      </c>
      <c r="W127" s="186" t="str">
        <f ca="1">IF(W$5-$I$5&lt;$A74-1," ",IF(W$5-$I$5+1&gt;'Primary Inputs'!$C$17,0,(SUM(OFFSET($I$22,0,W$5-$I$5-$A74+1)))*$C127))</f>
        <v xml:space="preserve"> </v>
      </c>
      <c r="X127" s="186" t="str">
        <f ca="1">IF(X$5-$I$5&lt;$A74-1," ",IF(X$5-$I$5+1&gt;'Primary Inputs'!$C$17,0,(SUM(OFFSET($I$22,0,X$5-$I$5-$A74+1)))*$C127))</f>
        <v xml:space="preserve"> </v>
      </c>
      <c r="Y127" s="186" t="str">
        <f ca="1">IF(Y$5-$I$5&lt;$A74-1," ",IF(Y$5-$I$5+1&gt;'Primary Inputs'!$C$17,0,(SUM(OFFSET($I$22,0,Y$5-$I$5-$A74+1)))*$C127))</f>
        <v xml:space="preserve"> </v>
      </c>
      <c r="Z127" s="186" t="str">
        <f ca="1">IF(Z$5-$I$5&lt;$A74-1," ",IF(Z$5-$I$5+1&gt;'Primary Inputs'!$C$17,0,(SUM(OFFSET($I$22,0,Z$5-$I$5-$A74+1)))*$C127))</f>
        <v xml:space="preserve"> </v>
      </c>
      <c r="AA127" s="186" t="str">
        <f ca="1">IF(AA$5-$I$5&lt;$A74-1," ",IF(AA$5-$I$5+1&gt;'Primary Inputs'!$C$17,0,(SUM(OFFSET($I$22,0,AA$5-$I$5-$A74+1)))*$C127))</f>
        <v xml:space="preserve"> </v>
      </c>
      <c r="AB127" s="186" t="str">
        <f ca="1">IF(AB$5-$I$5&lt;$A74-1," ",IF(AB$5-$I$5+1&gt;'Primary Inputs'!$C$17,0,(SUM(OFFSET($I$22,0,AB$5-$I$5-$A74+1)))*$C127))</f>
        <v xml:space="preserve"> </v>
      </c>
      <c r="AC127" s="186" t="str">
        <f ca="1">IF(AC$5-$I$5&lt;$A74-1," ",IF(AC$5-$I$5+1&gt;'Primary Inputs'!$C$17,0,(SUM(OFFSET($I$22,0,AC$5-$I$5-$A74+1)))*$C127))</f>
        <v xml:space="preserve"> </v>
      </c>
      <c r="AD127" s="186" t="str">
        <f ca="1">IF(AD$5-$I$5&lt;$A74-1," ",IF(AD$5-$I$5+1&gt;'Primary Inputs'!$C$17,0,(SUM(OFFSET($I$22,0,AD$5-$I$5-$A74+1)))*$C127))</f>
        <v xml:space="preserve"> </v>
      </c>
      <c r="AE127" s="186" t="str">
        <f ca="1">IF(AE$5-$I$5&lt;$A74-1," ",IF(AE$5-$I$5+1&gt;'Primary Inputs'!$C$17,0,(SUM(OFFSET($I$22,0,AE$5-$I$5-$A74+1)))*$C127))</f>
        <v xml:space="preserve"> </v>
      </c>
      <c r="AF127" s="186" t="str">
        <f ca="1">IF(AF$5-$I$5&lt;$A74-1," ",IF(AF$5-$I$5+1&gt;'Primary Inputs'!$C$17,0,(SUM(OFFSET($I$22,0,AF$5-$I$5-$A74+1)))*$C127))</f>
        <v xml:space="preserve"> </v>
      </c>
      <c r="AG127" s="186" t="str">
        <f ca="1">IF(AG$5-$I$5&lt;$A74-1," ",IF(AG$5-$I$5+1&gt;'Primary Inputs'!$C$17,0,(SUM(OFFSET($I$22,0,AG$5-$I$5-$A74+1)))*$C127))</f>
        <v xml:space="preserve"> </v>
      </c>
      <c r="AH127" s="186" t="str">
        <f ca="1">IF(AH$5-$I$5&lt;$A74-1," ",IF(AH$5-$I$5+1&gt;'Primary Inputs'!$C$17,0,(SUM(OFFSET($I$22,0,AH$5-$I$5-$A74+1)))*$C127))</f>
        <v xml:space="preserve"> </v>
      </c>
      <c r="AI127" s="186" t="str">
        <f ca="1">IF(AI$5-$I$5&lt;$A74-1," ",IF(AI$5-$I$5+1&gt;'Primary Inputs'!$C$17,0,(SUM(OFFSET($I$22,0,AI$5-$I$5-$A74+1)))*$C127))</f>
        <v xml:space="preserve"> </v>
      </c>
      <c r="AJ127" s="186" t="str">
        <f ca="1">IF(AJ$5-$I$5&lt;$A74-1," ",IF(AJ$5-$I$5+1&gt;'Primary Inputs'!$C$17,0,(SUM(OFFSET($I$22,0,AJ$5-$I$5-$A74+1)))*$C127))</f>
        <v xml:space="preserve"> </v>
      </c>
      <c r="AK127" s="186" t="str">
        <f ca="1">IF(AK$5-$I$5&lt;$A74-1," ",IF(AK$5-$I$5+1&gt;'Primary Inputs'!$C$17,0,(SUM(OFFSET($I$22,0,AK$5-$I$5-$A74+1)))*$C127))</f>
        <v xml:space="preserve"> </v>
      </c>
      <c r="AL127" s="186" t="str">
        <f ca="1">IF(AL$5-$I$5&lt;$A74-1," ",IF(AL$5-$I$5+1&gt;'Primary Inputs'!$C$17,0,(SUM(OFFSET($I$22,0,AL$5-$I$5-$A74+1)))*$C127))</f>
        <v xml:space="preserve"> </v>
      </c>
      <c r="AM127" s="186" t="str">
        <f ca="1">IF(AM$5-$I$5&lt;$A74-1," ",IF(AM$5-$I$5+1&gt;'Primary Inputs'!$C$17,0,(SUM(OFFSET($I$22,0,AM$5-$I$5-$A74+1)))*$C127))</f>
        <v xml:space="preserve"> </v>
      </c>
      <c r="AN127" s="186" t="str">
        <f ca="1">IF(AN$5-$I$5&lt;$A74-1," ",IF(AN$5-$I$5+1&gt;'Primary Inputs'!$C$17,0,(SUM(OFFSET($I$22,0,AN$5-$I$5-$A74+1)))*$C127))</f>
        <v xml:space="preserve"> </v>
      </c>
      <c r="AO127" s="186" t="str">
        <f ca="1">IF(AO$5-$I$5&lt;$A74-1," ",IF(AO$5-$I$5+1&gt;'Primary Inputs'!$C$17,0,(SUM(OFFSET($I$22,0,AO$5-$I$5-$A74+1)))*$C127))</f>
        <v xml:space="preserve"> </v>
      </c>
      <c r="AP127" s="186" t="str">
        <f ca="1">IF(AP$5-$I$5&lt;$A74-1," ",IF(AP$5-$I$5+1&gt;'Primary Inputs'!$C$17,0,(SUM(OFFSET($I$22,0,AP$5-$I$5-$A74+1)))*$C127))</f>
        <v xml:space="preserve"> </v>
      </c>
      <c r="AQ127" s="186" t="str">
        <f ca="1">IF(AQ$5-$I$5&lt;$A74-1," ",IF(AQ$5-$I$5+1&gt;'Primary Inputs'!$C$17,0,(SUM(OFFSET($I$22,0,AQ$5-$I$5-$A74+1)))*$C127))</f>
        <v xml:space="preserve"> </v>
      </c>
      <c r="AR127" s="186" t="str">
        <f ca="1">IF(AR$5-$I$5&lt;$A74-1," ",IF(AR$5-$I$5+1&gt;'Primary Inputs'!$C$17,0,(SUM(OFFSET($I$22,0,AR$5-$I$5-$A74+1)))*$C127))</f>
        <v xml:space="preserve"> </v>
      </c>
      <c r="AS127" s="186" t="str">
        <f ca="1">IF(AS$5-$I$5&lt;$A74-1," ",IF(AS$5-$I$5+1&gt;'Primary Inputs'!$C$17,0,(SUM(OFFSET($I$22,0,AS$5-$I$5-$A74+1)))*$C127))</f>
        <v xml:space="preserve"> </v>
      </c>
      <c r="AT127" s="186" t="str">
        <f ca="1">IF(AT$5-$I$5&lt;$A74-1," ",IF(AT$5-$I$5+1&gt;'Primary Inputs'!$C$17,0,(SUM(OFFSET($I$22,0,AT$5-$I$5-$A74+1)))*$C127))</f>
        <v xml:space="preserve"> </v>
      </c>
      <c r="AU127" s="186" t="str">
        <f ca="1">IF(AU$5-$I$5&lt;$A74-1," ",IF(AU$5-$I$5+1&gt;'Primary Inputs'!$C$17,0,(SUM(OFFSET($I$22,0,AU$5-$I$5-$A74+1)))*$C127))</f>
        <v xml:space="preserve"> </v>
      </c>
      <c r="AV127" s="186" t="str">
        <f ca="1">IF(AV$5-$I$5&lt;$A74-1," ",IF(AV$5-$I$5+1&gt;'Primary Inputs'!$C$17,0,(SUM(OFFSET($I$22,0,AV$5-$I$5-$A74+1)))*$C127))</f>
        <v xml:space="preserve"> </v>
      </c>
      <c r="AW127" s="186" t="str">
        <f ca="1">IF(AW$5-$I$5&lt;$A74-1," ",IF(AW$5-$I$5+1&gt;'Primary Inputs'!$C$17,0,(SUM(OFFSET($I$22,0,AW$5-$I$5-$A74+1)))*$C127))</f>
        <v xml:space="preserve"> </v>
      </c>
      <c r="AX127" s="186" t="str">
        <f ca="1">IF(AX$5-$I$5&lt;$A74-1," ",IF(AX$5-$I$5+1&gt;'Primary Inputs'!$C$17,0,(SUM(OFFSET($I$22,0,AX$5-$I$5-$A74+1)))*$C127))</f>
        <v xml:space="preserve"> </v>
      </c>
      <c r="AY127" s="186" t="str">
        <f ca="1">IF(AY$5-$I$5&lt;$A74-1," ",IF(AY$5-$I$5+1&gt;'Primary Inputs'!$C$17,0,(SUM(OFFSET($I$22,0,AY$5-$I$5-$A74+1)))*$C127))</f>
        <v xml:space="preserve"> </v>
      </c>
      <c r="AZ127" s="186" t="str">
        <f ca="1">IF(AZ$5-$I$5&lt;$A74-1," ",IF(AZ$5-$I$5+1&gt;'Primary Inputs'!$C$17,0,(SUM(OFFSET($I$22,0,AZ$5-$I$5-$A74+1)))*$C127))</f>
        <v xml:space="preserve"> </v>
      </c>
      <c r="BA127" s="186" t="str">
        <f ca="1">IF(BA$5-$I$5&lt;$A74-1," ",IF(BA$5-$I$5+1&gt;'Primary Inputs'!$C$17,0,(SUM(OFFSET($I$22,0,BA$5-$I$5-$A74+1)))*$C127))</f>
        <v xml:space="preserve"> </v>
      </c>
      <c r="BB127" s="186" t="str">
        <f ca="1">IF(BB$5-$I$5&lt;$A74-1," ",IF(BB$5-$I$5+1&gt;'Primary Inputs'!$C$17,0,(SUM(OFFSET($I$22,0,BB$5-$I$5-$A74+1)))*$C127))</f>
        <v xml:space="preserve"> </v>
      </c>
      <c r="BC127" s="186" t="str">
        <f ca="1">IF(BC$5-$I$5&lt;$A74-1," ",IF(BC$5-$I$5+1&gt;'Primary Inputs'!$C$17,0,(SUM(OFFSET($I$22,0,BC$5-$I$5-$A74+1)))*$C127))</f>
        <v xml:space="preserve"> </v>
      </c>
      <c r="BD127" s="186" t="str">
        <f ca="1">IF(BD$5-$I$5&lt;$A74-1," ",IF(BD$5-$I$5+1&gt;'Primary Inputs'!$C$17,0,(SUM(OFFSET($I$22,0,BD$5-$I$5-$A74+1)))*$C127))</f>
        <v xml:space="preserve"> </v>
      </c>
      <c r="BE127" s="186">
        <f ca="1">IF(BE$5-$I$5&lt;$A74-1," ",IF(BE$5-$I$5+1&gt;'Primary Inputs'!$C$17,0,(SUM(OFFSET($I$22,0,BE$5-$I$5-$A74+1)))*$C127))</f>
        <v>0</v>
      </c>
      <c r="BF127" s="186">
        <f ca="1">IF(BF$5-$I$5&lt;$A74-1," ",IF(BF$5-$I$5+1&gt;'Primary Inputs'!$C$17,0,(SUM(OFFSET($I$22,0,BF$5-$I$5-$A74+1)))*$C127))</f>
        <v>0</v>
      </c>
    </row>
    <row r="128" spans="2:58">
      <c r="B128" s="134" t="s">
        <v>222</v>
      </c>
      <c r="C128" s="134">
        <f t="shared" ca="1" si="1"/>
        <v>0</v>
      </c>
      <c r="I128" s="186" t="str">
        <f ca="1">IF(I$5-$I$5&lt;$A75-1," ",IF(I$5-$I$5+1&gt;'Primary Inputs'!$C$17,0,(SUM(OFFSET($I$22,0,I$5-$I$5-$A75+1)))*$C128))</f>
        <v xml:space="preserve"> </v>
      </c>
      <c r="J128" s="186" t="str">
        <f ca="1">IF(J$5-$I$5&lt;$A75-1," ",IF(J$5-$I$5+1&gt;'Primary Inputs'!$C$17,0,(SUM(OFFSET($I$22,0,J$5-$I$5-$A75+1)))*$C128))</f>
        <v xml:space="preserve"> </v>
      </c>
      <c r="K128" s="186" t="str">
        <f ca="1">IF(K$5-$I$5&lt;$A75-1," ",IF(K$5-$I$5+1&gt;'Primary Inputs'!$C$17,0,(SUM(OFFSET($I$22,0,K$5-$I$5-$A75+1)))*$C128))</f>
        <v xml:space="preserve"> </v>
      </c>
      <c r="L128" s="186" t="str">
        <f ca="1">IF(L$5-$I$5&lt;$A75-1," ",IF(L$5-$I$5+1&gt;'Primary Inputs'!$C$17,0,(SUM(OFFSET($I$22,0,L$5-$I$5-$A75+1)))*$C128))</f>
        <v xml:space="preserve"> </v>
      </c>
      <c r="M128" s="186" t="str">
        <f ca="1">IF(M$5-$I$5&lt;$A75-1," ",IF(M$5-$I$5+1&gt;'Primary Inputs'!$C$17,0,(SUM(OFFSET($I$22,0,M$5-$I$5-$A75+1)))*$C128))</f>
        <v xml:space="preserve"> </v>
      </c>
      <c r="N128" s="186" t="str">
        <f ca="1">IF(N$5-$I$5&lt;$A75-1," ",IF(N$5-$I$5+1&gt;'Primary Inputs'!$C$17,0,(SUM(OFFSET($I$22,0,N$5-$I$5-$A75+1)))*$C128))</f>
        <v xml:space="preserve"> </v>
      </c>
      <c r="O128" s="186" t="str">
        <f ca="1">IF(O$5-$I$5&lt;$A75-1," ",IF(O$5-$I$5+1&gt;'Primary Inputs'!$C$17,0,(SUM(OFFSET($I$22,0,O$5-$I$5-$A75+1)))*$C128))</f>
        <v xml:space="preserve"> </v>
      </c>
      <c r="P128" s="186" t="str">
        <f ca="1">IF(P$5-$I$5&lt;$A75-1," ",IF(P$5-$I$5+1&gt;'Primary Inputs'!$C$17,0,(SUM(OFFSET($I$22,0,P$5-$I$5-$A75+1)))*$C128))</f>
        <v xml:space="preserve"> </v>
      </c>
      <c r="Q128" s="186" t="str">
        <f ca="1">IF(Q$5-$I$5&lt;$A75-1," ",IF(Q$5-$I$5+1&gt;'Primary Inputs'!$C$17,0,(SUM(OFFSET($I$22,0,Q$5-$I$5-$A75+1)))*$C128))</f>
        <v xml:space="preserve"> </v>
      </c>
      <c r="R128" s="186" t="str">
        <f ca="1">IF(R$5-$I$5&lt;$A75-1," ",IF(R$5-$I$5+1&gt;'Primary Inputs'!$C$17,0,(SUM(OFFSET($I$22,0,R$5-$I$5-$A75+1)))*$C128))</f>
        <v xml:space="preserve"> </v>
      </c>
      <c r="S128" s="186" t="str">
        <f ca="1">IF(S$5-$I$5&lt;$A75-1," ",IF(S$5-$I$5+1&gt;'Primary Inputs'!$C$17,0,(SUM(OFFSET($I$22,0,S$5-$I$5-$A75+1)))*$C128))</f>
        <v xml:space="preserve"> </v>
      </c>
      <c r="T128" s="186" t="str">
        <f ca="1">IF(T$5-$I$5&lt;$A75-1," ",IF(T$5-$I$5+1&gt;'Primary Inputs'!$C$17,0,(SUM(OFFSET($I$22,0,T$5-$I$5-$A75+1)))*$C128))</f>
        <v xml:space="preserve"> </v>
      </c>
      <c r="U128" s="186" t="str">
        <f ca="1">IF(U$5-$I$5&lt;$A75-1," ",IF(U$5-$I$5+1&gt;'Primary Inputs'!$C$17,0,(SUM(OFFSET($I$22,0,U$5-$I$5-$A75+1)))*$C128))</f>
        <v xml:space="preserve"> </v>
      </c>
      <c r="V128" s="186" t="str">
        <f ca="1">IF(V$5-$I$5&lt;$A75-1," ",IF(V$5-$I$5+1&gt;'Primary Inputs'!$C$17,0,(SUM(OFFSET($I$22,0,V$5-$I$5-$A75+1)))*$C128))</f>
        <v xml:space="preserve"> </v>
      </c>
      <c r="W128" s="186" t="str">
        <f ca="1">IF(W$5-$I$5&lt;$A75-1," ",IF(W$5-$I$5+1&gt;'Primary Inputs'!$C$17,0,(SUM(OFFSET($I$22,0,W$5-$I$5-$A75+1)))*$C128))</f>
        <v xml:space="preserve"> </v>
      </c>
      <c r="X128" s="186" t="str">
        <f ca="1">IF(X$5-$I$5&lt;$A75-1," ",IF(X$5-$I$5+1&gt;'Primary Inputs'!$C$17,0,(SUM(OFFSET($I$22,0,X$5-$I$5-$A75+1)))*$C128))</f>
        <v xml:space="preserve"> </v>
      </c>
      <c r="Y128" s="186" t="str">
        <f ca="1">IF(Y$5-$I$5&lt;$A75-1," ",IF(Y$5-$I$5+1&gt;'Primary Inputs'!$C$17,0,(SUM(OFFSET($I$22,0,Y$5-$I$5-$A75+1)))*$C128))</f>
        <v xml:space="preserve"> </v>
      </c>
      <c r="Z128" s="186" t="str">
        <f ca="1">IF(Z$5-$I$5&lt;$A75-1," ",IF(Z$5-$I$5+1&gt;'Primary Inputs'!$C$17,0,(SUM(OFFSET($I$22,0,Z$5-$I$5-$A75+1)))*$C128))</f>
        <v xml:space="preserve"> </v>
      </c>
      <c r="AA128" s="186" t="str">
        <f ca="1">IF(AA$5-$I$5&lt;$A75-1," ",IF(AA$5-$I$5+1&gt;'Primary Inputs'!$C$17,0,(SUM(OFFSET($I$22,0,AA$5-$I$5-$A75+1)))*$C128))</f>
        <v xml:space="preserve"> </v>
      </c>
      <c r="AB128" s="186" t="str">
        <f ca="1">IF(AB$5-$I$5&lt;$A75-1," ",IF(AB$5-$I$5+1&gt;'Primary Inputs'!$C$17,0,(SUM(OFFSET($I$22,0,AB$5-$I$5-$A75+1)))*$C128))</f>
        <v xml:space="preserve"> </v>
      </c>
      <c r="AC128" s="186" t="str">
        <f ca="1">IF(AC$5-$I$5&lt;$A75-1," ",IF(AC$5-$I$5+1&gt;'Primary Inputs'!$C$17,0,(SUM(OFFSET($I$22,0,AC$5-$I$5-$A75+1)))*$C128))</f>
        <v xml:space="preserve"> </v>
      </c>
      <c r="AD128" s="186" t="str">
        <f ca="1">IF(AD$5-$I$5&lt;$A75-1," ",IF(AD$5-$I$5+1&gt;'Primary Inputs'!$C$17,0,(SUM(OFFSET($I$22,0,AD$5-$I$5-$A75+1)))*$C128))</f>
        <v xml:space="preserve"> </v>
      </c>
      <c r="AE128" s="186" t="str">
        <f ca="1">IF(AE$5-$I$5&lt;$A75-1," ",IF(AE$5-$I$5+1&gt;'Primary Inputs'!$C$17,0,(SUM(OFFSET($I$22,0,AE$5-$I$5-$A75+1)))*$C128))</f>
        <v xml:space="preserve"> </v>
      </c>
      <c r="AF128" s="186" t="str">
        <f ca="1">IF(AF$5-$I$5&lt;$A75-1," ",IF(AF$5-$I$5+1&gt;'Primary Inputs'!$C$17,0,(SUM(OFFSET($I$22,0,AF$5-$I$5-$A75+1)))*$C128))</f>
        <v xml:space="preserve"> </v>
      </c>
      <c r="AG128" s="186" t="str">
        <f ca="1">IF(AG$5-$I$5&lt;$A75-1," ",IF(AG$5-$I$5+1&gt;'Primary Inputs'!$C$17,0,(SUM(OFFSET($I$22,0,AG$5-$I$5-$A75+1)))*$C128))</f>
        <v xml:space="preserve"> </v>
      </c>
      <c r="AH128" s="186" t="str">
        <f ca="1">IF(AH$5-$I$5&lt;$A75-1," ",IF(AH$5-$I$5+1&gt;'Primary Inputs'!$C$17,0,(SUM(OFFSET($I$22,0,AH$5-$I$5-$A75+1)))*$C128))</f>
        <v xml:space="preserve"> </v>
      </c>
      <c r="AI128" s="186" t="str">
        <f ca="1">IF(AI$5-$I$5&lt;$A75-1," ",IF(AI$5-$I$5+1&gt;'Primary Inputs'!$C$17,0,(SUM(OFFSET($I$22,0,AI$5-$I$5-$A75+1)))*$C128))</f>
        <v xml:space="preserve"> </v>
      </c>
      <c r="AJ128" s="186" t="str">
        <f ca="1">IF(AJ$5-$I$5&lt;$A75-1," ",IF(AJ$5-$I$5+1&gt;'Primary Inputs'!$C$17,0,(SUM(OFFSET($I$22,0,AJ$5-$I$5-$A75+1)))*$C128))</f>
        <v xml:space="preserve"> </v>
      </c>
      <c r="AK128" s="186" t="str">
        <f ca="1">IF(AK$5-$I$5&lt;$A75-1," ",IF(AK$5-$I$5+1&gt;'Primary Inputs'!$C$17,0,(SUM(OFFSET($I$22,0,AK$5-$I$5-$A75+1)))*$C128))</f>
        <v xml:space="preserve"> </v>
      </c>
      <c r="AL128" s="186" t="str">
        <f ca="1">IF(AL$5-$I$5&lt;$A75-1," ",IF(AL$5-$I$5+1&gt;'Primary Inputs'!$C$17,0,(SUM(OFFSET($I$22,0,AL$5-$I$5-$A75+1)))*$C128))</f>
        <v xml:space="preserve"> </v>
      </c>
      <c r="AM128" s="186" t="str">
        <f ca="1">IF(AM$5-$I$5&lt;$A75-1," ",IF(AM$5-$I$5+1&gt;'Primary Inputs'!$C$17,0,(SUM(OFFSET($I$22,0,AM$5-$I$5-$A75+1)))*$C128))</f>
        <v xml:space="preserve"> </v>
      </c>
      <c r="AN128" s="186" t="str">
        <f ca="1">IF(AN$5-$I$5&lt;$A75-1," ",IF(AN$5-$I$5+1&gt;'Primary Inputs'!$C$17,0,(SUM(OFFSET($I$22,0,AN$5-$I$5-$A75+1)))*$C128))</f>
        <v xml:space="preserve"> </v>
      </c>
      <c r="AO128" s="186" t="str">
        <f ca="1">IF(AO$5-$I$5&lt;$A75-1," ",IF(AO$5-$I$5+1&gt;'Primary Inputs'!$C$17,0,(SUM(OFFSET($I$22,0,AO$5-$I$5-$A75+1)))*$C128))</f>
        <v xml:space="preserve"> </v>
      </c>
      <c r="AP128" s="186" t="str">
        <f ca="1">IF(AP$5-$I$5&lt;$A75-1," ",IF(AP$5-$I$5+1&gt;'Primary Inputs'!$C$17,0,(SUM(OFFSET($I$22,0,AP$5-$I$5-$A75+1)))*$C128))</f>
        <v xml:space="preserve"> </v>
      </c>
      <c r="AQ128" s="186" t="str">
        <f ca="1">IF(AQ$5-$I$5&lt;$A75-1," ",IF(AQ$5-$I$5+1&gt;'Primary Inputs'!$C$17,0,(SUM(OFFSET($I$22,0,AQ$5-$I$5-$A75+1)))*$C128))</f>
        <v xml:space="preserve"> </v>
      </c>
      <c r="AR128" s="186" t="str">
        <f ca="1">IF(AR$5-$I$5&lt;$A75-1," ",IF(AR$5-$I$5+1&gt;'Primary Inputs'!$C$17,0,(SUM(OFFSET($I$22,0,AR$5-$I$5-$A75+1)))*$C128))</f>
        <v xml:space="preserve"> </v>
      </c>
      <c r="AS128" s="186" t="str">
        <f ca="1">IF(AS$5-$I$5&lt;$A75-1," ",IF(AS$5-$I$5+1&gt;'Primary Inputs'!$C$17,0,(SUM(OFFSET($I$22,0,AS$5-$I$5-$A75+1)))*$C128))</f>
        <v xml:space="preserve"> </v>
      </c>
      <c r="AT128" s="186" t="str">
        <f ca="1">IF(AT$5-$I$5&lt;$A75-1," ",IF(AT$5-$I$5+1&gt;'Primary Inputs'!$C$17,0,(SUM(OFFSET($I$22,0,AT$5-$I$5-$A75+1)))*$C128))</f>
        <v xml:space="preserve"> </v>
      </c>
      <c r="AU128" s="186" t="str">
        <f ca="1">IF(AU$5-$I$5&lt;$A75-1," ",IF(AU$5-$I$5+1&gt;'Primary Inputs'!$C$17,0,(SUM(OFFSET($I$22,0,AU$5-$I$5-$A75+1)))*$C128))</f>
        <v xml:space="preserve"> </v>
      </c>
      <c r="AV128" s="186" t="str">
        <f ca="1">IF(AV$5-$I$5&lt;$A75-1," ",IF(AV$5-$I$5+1&gt;'Primary Inputs'!$C$17,0,(SUM(OFFSET($I$22,0,AV$5-$I$5-$A75+1)))*$C128))</f>
        <v xml:space="preserve"> </v>
      </c>
      <c r="AW128" s="186" t="str">
        <f ca="1">IF(AW$5-$I$5&lt;$A75-1," ",IF(AW$5-$I$5+1&gt;'Primary Inputs'!$C$17,0,(SUM(OFFSET($I$22,0,AW$5-$I$5-$A75+1)))*$C128))</f>
        <v xml:space="preserve"> </v>
      </c>
      <c r="AX128" s="186" t="str">
        <f ca="1">IF(AX$5-$I$5&lt;$A75-1," ",IF(AX$5-$I$5+1&gt;'Primary Inputs'!$C$17,0,(SUM(OFFSET($I$22,0,AX$5-$I$5-$A75+1)))*$C128))</f>
        <v xml:space="preserve"> </v>
      </c>
      <c r="AY128" s="186" t="str">
        <f ca="1">IF(AY$5-$I$5&lt;$A75-1," ",IF(AY$5-$I$5+1&gt;'Primary Inputs'!$C$17,0,(SUM(OFFSET($I$22,0,AY$5-$I$5-$A75+1)))*$C128))</f>
        <v xml:space="preserve"> </v>
      </c>
      <c r="AZ128" s="186" t="str">
        <f ca="1">IF(AZ$5-$I$5&lt;$A75-1," ",IF(AZ$5-$I$5+1&gt;'Primary Inputs'!$C$17,0,(SUM(OFFSET($I$22,0,AZ$5-$I$5-$A75+1)))*$C128))</f>
        <v xml:space="preserve"> </v>
      </c>
      <c r="BA128" s="186" t="str">
        <f ca="1">IF(BA$5-$I$5&lt;$A75-1," ",IF(BA$5-$I$5+1&gt;'Primary Inputs'!$C$17,0,(SUM(OFFSET($I$22,0,BA$5-$I$5-$A75+1)))*$C128))</f>
        <v xml:space="preserve"> </v>
      </c>
      <c r="BB128" s="186" t="str">
        <f ca="1">IF(BB$5-$I$5&lt;$A75-1," ",IF(BB$5-$I$5+1&gt;'Primary Inputs'!$C$17,0,(SUM(OFFSET($I$22,0,BB$5-$I$5-$A75+1)))*$C128))</f>
        <v xml:space="preserve"> </v>
      </c>
      <c r="BC128" s="186" t="str">
        <f ca="1">IF(BC$5-$I$5&lt;$A75-1," ",IF(BC$5-$I$5+1&gt;'Primary Inputs'!$C$17,0,(SUM(OFFSET($I$22,0,BC$5-$I$5-$A75+1)))*$C128))</f>
        <v xml:space="preserve"> </v>
      </c>
      <c r="BD128" s="186" t="str">
        <f ca="1">IF(BD$5-$I$5&lt;$A75-1," ",IF(BD$5-$I$5+1&gt;'Primary Inputs'!$C$17,0,(SUM(OFFSET($I$22,0,BD$5-$I$5-$A75+1)))*$C128))</f>
        <v xml:space="preserve"> </v>
      </c>
      <c r="BE128" s="186" t="str">
        <f ca="1">IF(BE$5-$I$5&lt;$A75-1," ",IF(BE$5-$I$5+1&gt;'Primary Inputs'!$C$17,0,(SUM(OFFSET($I$22,0,BE$5-$I$5-$A75+1)))*$C128))</f>
        <v xml:space="preserve"> </v>
      </c>
      <c r="BF128" s="186">
        <f ca="1">IF(BF$5-$I$5&lt;$A75-1," ",IF(BF$5-$I$5+1&gt;'Primary Inputs'!$C$17,0,(SUM(OFFSET($I$22,0,BF$5-$I$5-$A75+1)))*$C128))</f>
        <v>0</v>
      </c>
    </row>
    <row r="129" spans="2:58">
      <c r="H129" s="157" t="s">
        <v>156</v>
      </c>
      <c r="I129" s="155">
        <f ca="1">SUM(I79:I128)</f>
        <v>0</v>
      </c>
      <c r="J129" s="155">
        <f t="shared" ref="J129:BE129" ca="1" si="2">SUM(J79:J128)</f>
        <v>34842672.984630331</v>
      </c>
      <c r="K129" s="155">
        <f t="shared" ca="1" si="2"/>
        <v>6870.1351610356614</v>
      </c>
      <c r="L129" s="155">
        <f t="shared" ca="1" si="2"/>
        <v>13740.270322071323</v>
      </c>
      <c r="M129" s="155">
        <f t="shared" ca="1" si="2"/>
        <v>13740.270322071323</v>
      </c>
      <c r="N129" s="155">
        <f t="shared" ca="1" si="2"/>
        <v>13740.270322071323</v>
      </c>
      <c r="O129" s="155">
        <f t="shared" ca="1" si="2"/>
        <v>13740.270322071323</v>
      </c>
      <c r="P129" s="155">
        <f t="shared" ca="1" si="2"/>
        <v>13740.270322071323</v>
      </c>
      <c r="Q129" s="155">
        <f t="shared" ca="1" si="2"/>
        <v>13740.270322071323</v>
      </c>
      <c r="R129" s="155">
        <f t="shared" ca="1" si="2"/>
        <v>13740.270322071323</v>
      </c>
      <c r="S129" s="155">
        <f t="shared" ca="1" si="2"/>
        <v>13740.270322071323</v>
      </c>
      <c r="T129" s="155">
        <f t="shared" ca="1" si="2"/>
        <v>13740.270322071323</v>
      </c>
      <c r="U129" s="155">
        <f t="shared" ca="1" si="2"/>
        <v>13740.270322071323</v>
      </c>
      <c r="V129" s="155">
        <f t="shared" ca="1" si="2"/>
        <v>13740.270322071323</v>
      </c>
      <c r="W129" s="155">
        <f t="shared" ca="1" si="2"/>
        <v>13740.270322071323</v>
      </c>
      <c r="X129" s="155">
        <f t="shared" ca="1" si="2"/>
        <v>13740.270322071323</v>
      </c>
      <c r="Y129" s="155">
        <f t="shared" ca="1" si="2"/>
        <v>13740.270322071323</v>
      </c>
      <c r="Z129" s="155">
        <f t="shared" ca="1" si="2"/>
        <v>13740.270322071323</v>
      </c>
      <c r="AA129" s="155">
        <f t="shared" ca="1" si="2"/>
        <v>13740.270322071323</v>
      </c>
      <c r="AB129" s="155">
        <f t="shared" ca="1" si="2"/>
        <v>13740.270322071323</v>
      </c>
      <c r="AC129" s="155">
        <f t="shared" ca="1" si="2"/>
        <v>13740.270322071323</v>
      </c>
      <c r="AD129" s="155">
        <f t="shared" ca="1" si="2"/>
        <v>13740.270322071323</v>
      </c>
      <c r="AE129" s="155">
        <f t="shared" ca="1" si="2"/>
        <v>13740.270322071323</v>
      </c>
      <c r="AF129" s="155">
        <f t="shared" ca="1" si="2"/>
        <v>13740.270322071323</v>
      </c>
      <c r="AG129" s="155">
        <f t="shared" ca="1" si="2"/>
        <v>13740.270322071323</v>
      </c>
      <c r="AH129" s="155">
        <f t="shared" ca="1" si="2"/>
        <v>13740.270322071323</v>
      </c>
      <c r="AI129" s="155">
        <f t="shared" ca="1" si="2"/>
        <v>13740.270322071323</v>
      </c>
      <c r="AJ129" s="155">
        <f t="shared" ca="1" si="2"/>
        <v>13740.270322071323</v>
      </c>
      <c r="AK129" s="155">
        <f t="shared" ca="1" si="2"/>
        <v>13740.270322071323</v>
      </c>
      <c r="AL129" s="155">
        <f t="shared" ca="1" si="2"/>
        <v>13740.270322071323</v>
      </c>
      <c r="AM129" s="155">
        <f t="shared" ca="1" si="2"/>
        <v>13740.270322071323</v>
      </c>
      <c r="AN129" s="155">
        <f t="shared" ca="1" si="2"/>
        <v>13740.270322071323</v>
      </c>
      <c r="AO129" s="155">
        <f t="shared" ca="1" si="2"/>
        <v>13740.270322071323</v>
      </c>
      <c r="AP129" s="155">
        <f t="shared" ca="1" si="2"/>
        <v>13740.270322071323</v>
      </c>
      <c r="AQ129" s="155">
        <f t="shared" ca="1" si="2"/>
        <v>13740.270322071323</v>
      </c>
      <c r="AR129" s="155">
        <f t="shared" ca="1" si="2"/>
        <v>13740.270322071323</v>
      </c>
      <c r="AS129" s="155">
        <f t="shared" ca="1" si="2"/>
        <v>13740.270322071323</v>
      </c>
      <c r="AT129" s="155">
        <f t="shared" ca="1" si="2"/>
        <v>13740.270322071323</v>
      </c>
      <c r="AU129" s="155">
        <f t="shared" ca="1" si="2"/>
        <v>13740.270322071323</v>
      </c>
      <c r="AV129" s="155">
        <f t="shared" ca="1" si="2"/>
        <v>13740.270322071323</v>
      </c>
      <c r="AW129" s="155">
        <f t="shared" ca="1" si="2"/>
        <v>13740.270322071323</v>
      </c>
      <c r="AX129" s="155">
        <f t="shared" ca="1" si="2"/>
        <v>13740.270322071323</v>
      </c>
      <c r="AY129" s="155">
        <f t="shared" ca="1" si="2"/>
        <v>13740.270322071323</v>
      </c>
      <c r="AZ129" s="155">
        <f t="shared" ca="1" si="2"/>
        <v>13740.270322071323</v>
      </c>
      <c r="BA129" s="155">
        <f t="shared" ca="1" si="2"/>
        <v>13740.270322071323</v>
      </c>
      <c r="BB129" s="155">
        <f t="shared" ca="1" si="2"/>
        <v>13740.270322071323</v>
      </c>
      <c r="BC129" s="155">
        <f t="shared" ca="1" si="2"/>
        <v>13740.270322071323</v>
      </c>
      <c r="BD129" s="155">
        <f t="shared" ca="1" si="2"/>
        <v>13740.270322071323</v>
      </c>
      <c r="BE129" s="155">
        <f t="shared" ca="1" si="2"/>
        <v>13740.270322071323</v>
      </c>
      <c r="BF129" s="155">
        <f ca="1">SUM(BF79:BF128)</f>
        <v>13740.270322071323</v>
      </c>
    </row>
    <row r="130" spans="2:58">
      <c r="B130" s="86"/>
      <c r="C130" s="87"/>
      <c r="D130" s="87"/>
      <c r="E130" s="87"/>
      <c r="F130" s="87"/>
      <c r="G130" s="87"/>
      <c r="H130" s="87"/>
    </row>
    <row r="131" spans="2:58">
      <c r="I131" s="155"/>
      <c r="J131" s="155"/>
      <c r="K131" s="155"/>
      <c r="L131" s="155"/>
      <c r="M131" s="155"/>
      <c r="N131" s="155"/>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c r="BB131" s="155"/>
      <c r="BC131" s="155"/>
      <c r="BD131" s="155"/>
      <c r="BE131" s="155"/>
      <c r="BF131" s="155"/>
    </row>
    <row r="132" spans="2:58">
      <c r="B132" s="159" t="s">
        <v>163</v>
      </c>
      <c r="C132" s="159" t="s">
        <v>147</v>
      </c>
      <c r="I132" s="155"/>
      <c r="J132" s="155"/>
      <c r="K132" s="155"/>
      <c r="L132" s="155"/>
      <c r="M132" s="155"/>
      <c r="N132" s="155"/>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c r="BB132" s="155"/>
      <c r="BC132" s="155"/>
      <c r="BD132" s="155"/>
      <c r="BE132" s="155"/>
      <c r="BF132" s="155"/>
    </row>
    <row r="133" spans="2:58" s="153" customFormat="1">
      <c r="B133" s="153" t="s">
        <v>7</v>
      </c>
      <c r="C133" s="153">
        <f ca="1">C26</f>
        <v>0</v>
      </c>
      <c r="D133" s="160"/>
      <c r="E133" s="160"/>
      <c r="F133" s="160"/>
      <c r="G133" s="160"/>
      <c r="H133" s="160"/>
      <c r="I133" s="185">
        <f ca="1">IF(I$5-$I$5&lt;$A26-1," ",IF(I$5-$I$5+1&gt;'Primary Inputs'!$C$17,0,(SUM(OFFSET($I$23,0,I$5-$I$5-$A26+1)))*$C79))</f>
        <v>0</v>
      </c>
      <c r="J133" s="185">
        <f ca="1">IF(J$5-$I$5&lt;$A26-1," ",IF(J$5-$I$5+1&gt;'Primary Inputs'!$C$17,0,(SUM(OFFSET($I$23,0,J$5-$I$5-$A26+1)))*$C79))</f>
        <v>0</v>
      </c>
      <c r="K133" s="185">
        <f ca="1">IF(K$5-$I$5&lt;$A26-1," ",IF(K$5-$I$5+1&gt;'Primary Inputs'!$C$17,0,(SUM(OFFSET($I$23,0,K$5-$I$5-$A26+1)))*$C79))</f>
        <v>0</v>
      </c>
      <c r="L133" s="185">
        <f ca="1">IF(L$5-$I$5&lt;$A26-1," ",IF(L$5-$I$5+1&gt;'Primary Inputs'!$C$17,0,(SUM(OFFSET($I$23,0,L$5-$I$5-$A26+1)))*$C79))</f>
        <v>0</v>
      </c>
      <c r="M133" s="185">
        <f ca="1">IF(M$5-$I$5&lt;$A26-1," ",IF(M$5-$I$5+1&gt;'Primary Inputs'!$C$17,0,(SUM(OFFSET($I$23,0,M$5-$I$5-$A26+1)))*$C79))</f>
        <v>0</v>
      </c>
      <c r="N133" s="185">
        <f ca="1">IF(N$5-$I$5&lt;$A26-1," ",IF(N$5-$I$5+1&gt;'Primary Inputs'!$C$17,0,(SUM(OFFSET($I$23,0,N$5-$I$5-$A26+1)))*$C79))</f>
        <v>0</v>
      </c>
      <c r="O133" s="185">
        <f ca="1">IF(O$5-$I$5&lt;$A26-1," ",IF(O$5-$I$5+1&gt;'Primary Inputs'!$C$17,0,(SUM(OFFSET($I$23,0,O$5-$I$5-$A26+1)))*$C79))</f>
        <v>0</v>
      </c>
      <c r="P133" s="185">
        <f ca="1">IF(P$5-$I$5&lt;$A26-1," ",IF(P$5-$I$5+1&gt;'Primary Inputs'!$C$17,0,(SUM(OFFSET($I$23,0,P$5-$I$5-$A26+1)))*$C79))</f>
        <v>0</v>
      </c>
      <c r="Q133" s="185">
        <f ca="1">IF(Q$5-$I$5&lt;$A26-1," ",IF(Q$5-$I$5+1&gt;'Primary Inputs'!$C$17,0,(SUM(OFFSET($I$23,0,Q$5-$I$5-$A26+1)))*$C79))</f>
        <v>0</v>
      </c>
      <c r="R133" s="185">
        <f ca="1">IF(R$5-$I$5&lt;$A26-1," ",IF(R$5-$I$5+1&gt;'Primary Inputs'!$C$17,0,(SUM(OFFSET($I$23,0,R$5-$I$5-$A26+1)))*$C79))</f>
        <v>0</v>
      </c>
      <c r="S133" s="185">
        <f ca="1">IF(S$5-$I$5&lt;$A26-1," ",IF(S$5-$I$5+1&gt;'Primary Inputs'!$C$17,0,(SUM(OFFSET($I$23,0,S$5-$I$5-$A26+1)))*$C79))</f>
        <v>0</v>
      </c>
      <c r="T133" s="185">
        <f ca="1">IF(T$5-$I$5&lt;$A26-1," ",IF(T$5-$I$5+1&gt;'Primary Inputs'!$C$17,0,(SUM(OFFSET($I$23,0,T$5-$I$5-$A26+1)))*$C79))</f>
        <v>0</v>
      </c>
      <c r="U133" s="185">
        <f ca="1">IF(U$5-$I$5&lt;$A26-1," ",IF(U$5-$I$5+1&gt;'Primary Inputs'!$C$17,0,(SUM(OFFSET($I$23,0,U$5-$I$5-$A26+1)))*$C79))</f>
        <v>0</v>
      </c>
      <c r="V133" s="185">
        <f ca="1">IF(V$5-$I$5&lt;$A26-1," ",IF(V$5-$I$5+1&gt;'Primary Inputs'!$C$17,0,(SUM(OFFSET($I$23,0,V$5-$I$5-$A26+1)))*$C79))</f>
        <v>0</v>
      </c>
      <c r="W133" s="185">
        <f ca="1">IF(W$5-$I$5&lt;$A26-1," ",IF(W$5-$I$5+1&gt;'Primary Inputs'!$C$17,0,(SUM(OFFSET($I$23,0,W$5-$I$5-$A26+1)))*$C79))</f>
        <v>0</v>
      </c>
      <c r="X133" s="185">
        <f ca="1">IF(X$5-$I$5&lt;$A26-1," ",IF(X$5-$I$5+1&gt;'Primary Inputs'!$C$17,0,(SUM(OFFSET($I$23,0,X$5-$I$5-$A26+1)))*$C79))</f>
        <v>0</v>
      </c>
      <c r="Y133" s="185">
        <f ca="1">IF(Y$5-$I$5&lt;$A26-1," ",IF(Y$5-$I$5+1&gt;'Primary Inputs'!$C$17,0,(SUM(OFFSET($I$23,0,Y$5-$I$5-$A26+1)))*$C79))</f>
        <v>0</v>
      </c>
      <c r="Z133" s="185">
        <f ca="1">IF(Z$5-$I$5&lt;$A26-1," ",IF(Z$5-$I$5+1&gt;'Primary Inputs'!$C$17,0,(SUM(OFFSET($I$23,0,Z$5-$I$5-$A26+1)))*$C79))</f>
        <v>0</v>
      </c>
      <c r="AA133" s="185">
        <f ca="1">IF(AA$5-$I$5&lt;$A26-1," ",IF(AA$5-$I$5+1&gt;'Primary Inputs'!$C$17,0,(SUM(OFFSET($I$23,0,AA$5-$I$5-$A26+1)))*$C79))</f>
        <v>0</v>
      </c>
      <c r="AB133" s="185">
        <f ca="1">IF(AB$5-$I$5&lt;$A26-1," ",IF(AB$5-$I$5+1&gt;'Primary Inputs'!$C$17,0,(SUM(OFFSET($I$23,0,AB$5-$I$5-$A26+1)))*$C79))</f>
        <v>0</v>
      </c>
      <c r="AC133" s="185">
        <f ca="1">IF(AC$5-$I$5&lt;$A26-1," ",IF(AC$5-$I$5+1&gt;'Primary Inputs'!$C$17,0,(SUM(OFFSET($I$23,0,AC$5-$I$5-$A26+1)))*$C79))</f>
        <v>0</v>
      </c>
      <c r="AD133" s="185">
        <f ca="1">IF(AD$5-$I$5&lt;$A26-1," ",IF(AD$5-$I$5+1&gt;'Primary Inputs'!$C$17,0,(SUM(OFFSET($I$23,0,AD$5-$I$5-$A26+1)))*$C79))</f>
        <v>0</v>
      </c>
      <c r="AE133" s="185">
        <f ca="1">IF(AE$5-$I$5&lt;$A26-1," ",IF(AE$5-$I$5+1&gt;'Primary Inputs'!$C$17,0,(SUM(OFFSET($I$23,0,AE$5-$I$5-$A26+1)))*$C79))</f>
        <v>0</v>
      </c>
      <c r="AF133" s="185">
        <f ca="1">IF(AF$5-$I$5&lt;$A26-1," ",IF(AF$5-$I$5+1&gt;'Primary Inputs'!$C$17,0,(SUM(OFFSET($I$23,0,AF$5-$I$5-$A26+1)))*$C79))</f>
        <v>0</v>
      </c>
      <c r="AG133" s="185">
        <f ca="1">IF(AG$5-$I$5&lt;$A26-1," ",IF(AG$5-$I$5+1&gt;'Primary Inputs'!$C$17,0,(SUM(OFFSET($I$23,0,AG$5-$I$5-$A26+1)))*$C79))</f>
        <v>0</v>
      </c>
      <c r="AH133" s="185">
        <f ca="1">IF(AH$5-$I$5&lt;$A26-1," ",IF(AH$5-$I$5+1&gt;'Primary Inputs'!$C$17,0,(SUM(OFFSET($I$23,0,AH$5-$I$5-$A26+1)))*$C79))</f>
        <v>0</v>
      </c>
      <c r="AI133" s="185">
        <f ca="1">IF(AI$5-$I$5&lt;$A26-1," ",IF(AI$5-$I$5+1&gt;'Primary Inputs'!$C$17,0,(SUM(OFFSET($I$23,0,AI$5-$I$5-$A26+1)))*$C79))</f>
        <v>0</v>
      </c>
      <c r="AJ133" s="185">
        <f ca="1">IF(AJ$5-$I$5&lt;$A26-1," ",IF(AJ$5-$I$5+1&gt;'Primary Inputs'!$C$17,0,(SUM(OFFSET($I$23,0,AJ$5-$I$5-$A26+1)))*$C79))</f>
        <v>0</v>
      </c>
      <c r="AK133" s="185">
        <f ca="1">IF(AK$5-$I$5&lt;$A26-1," ",IF(AK$5-$I$5+1&gt;'Primary Inputs'!$C$17,0,(SUM(OFFSET($I$23,0,AK$5-$I$5-$A26+1)))*$C79))</f>
        <v>0</v>
      </c>
      <c r="AL133" s="185">
        <f ca="1">IF(AL$5-$I$5&lt;$A26-1," ",IF(AL$5-$I$5+1&gt;'Primary Inputs'!$C$17,0,(SUM(OFFSET($I$23,0,AL$5-$I$5-$A26+1)))*$C79))</f>
        <v>0</v>
      </c>
      <c r="AM133" s="185">
        <f ca="1">IF(AM$5-$I$5&lt;$A26-1," ",IF(AM$5-$I$5+1&gt;'Primary Inputs'!$C$17,0,(SUM(OFFSET($I$23,0,AM$5-$I$5-$A26+1)))*$C79))</f>
        <v>0</v>
      </c>
      <c r="AN133" s="185">
        <f ca="1">IF(AN$5-$I$5&lt;$A26-1," ",IF(AN$5-$I$5+1&gt;'Primary Inputs'!$C$17,0,(SUM(OFFSET($I$23,0,AN$5-$I$5-$A26+1)))*$C79))</f>
        <v>0</v>
      </c>
      <c r="AO133" s="185">
        <f ca="1">IF(AO$5-$I$5&lt;$A26-1," ",IF(AO$5-$I$5+1&gt;'Primary Inputs'!$C$17,0,(SUM(OFFSET($I$23,0,AO$5-$I$5-$A26+1)))*$C79))</f>
        <v>0</v>
      </c>
      <c r="AP133" s="185">
        <f ca="1">IF(AP$5-$I$5&lt;$A26-1," ",IF(AP$5-$I$5+1&gt;'Primary Inputs'!$C$17,0,(SUM(OFFSET($I$23,0,AP$5-$I$5-$A26+1)))*$C79))</f>
        <v>0</v>
      </c>
      <c r="AQ133" s="185">
        <f ca="1">IF(AQ$5-$I$5&lt;$A26-1," ",IF(AQ$5-$I$5+1&gt;'Primary Inputs'!$C$17,0,(SUM(OFFSET($I$23,0,AQ$5-$I$5-$A26+1)))*$C79))</f>
        <v>0</v>
      </c>
      <c r="AR133" s="185">
        <f ca="1">IF(AR$5-$I$5&lt;$A26-1," ",IF(AR$5-$I$5+1&gt;'Primary Inputs'!$C$17,0,(SUM(OFFSET($I$23,0,AR$5-$I$5-$A26+1)))*$C79))</f>
        <v>0</v>
      </c>
      <c r="AS133" s="185">
        <f ca="1">IF(AS$5-$I$5&lt;$A26-1," ",IF(AS$5-$I$5+1&gt;'Primary Inputs'!$C$17,0,(SUM(OFFSET($I$23,0,AS$5-$I$5-$A26+1)))*$C79))</f>
        <v>0</v>
      </c>
      <c r="AT133" s="185">
        <f ca="1">IF(AT$5-$I$5&lt;$A26-1," ",IF(AT$5-$I$5+1&gt;'Primary Inputs'!$C$17,0,(SUM(OFFSET($I$23,0,AT$5-$I$5-$A26+1)))*$C79))</f>
        <v>0</v>
      </c>
      <c r="AU133" s="185">
        <f ca="1">IF(AU$5-$I$5&lt;$A26-1," ",IF(AU$5-$I$5+1&gt;'Primary Inputs'!$C$17,0,(SUM(OFFSET($I$23,0,AU$5-$I$5-$A26+1)))*$C79))</f>
        <v>0</v>
      </c>
      <c r="AV133" s="185">
        <f ca="1">IF(AV$5-$I$5&lt;$A26-1," ",IF(AV$5-$I$5+1&gt;'Primary Inputs'!$C$17,0,(SUM(OFFSET($I$23,0,AV$5-$I$5-$A26+1)))*$C79))</f>
        <v>0</v>
      </c>
      <c r="AW133" s="185">
        <f ca="1">IF(AW$5-$I$5&lt;$A26-1," ",IF(AW$5-$I$5+1&gt;'Primary Inputs'!$C$17,0,(SUM(OFFSET($I$23,0,AW$5-$I$5-$A26+1)))*$C79))</f>
        <v>0</v>
      </c>
      <c r="AX133" s="185">
        <f ca="1">IF(AX$5-$I$5&lt;$A26-1," ",IF(AX$5-$I$5+1&gt;'Primary Inputs'!$C$17,0,(SUM(OFFSET($I$23,0,AX$5-$I$5-$A26+1)))*$C79))</f>
        <v>0</v>
      </c>
      <c r="AY133" s="185">
        <f ca="1">IF(AY$5-$I$5&lt;$A26-1," ",IF(AY$5-$I$5+1&gt;'Primary Inputs'!$C$17,0,(SUM(OFFSET($I$23,0,AY$5-$I$5-$A26+1)))*$C79))</f>
        <v>0</v>
      </c>
      <c r="AZ133" s="185">
        <f ca="1">IF(AZ$5-$I$5&lt;$A26-1," ",IF(AZ$5-$I$5+1&gt;'Primary Inputs'!$C$17,0,(SUM(OFFSET($I$23,0,AZ$5-$I$5-$A26+1)))*$C79))</f>
        <v>0</v>
      </c>
      <c r="BA133" s="185">
        <f ca="1">IF(BA$5-$I$5&lt;$A26-1," ",IF(BA$5-$I$5+1&gt;'Primary Inputs'!$C$17,0,(SUM(OFFSET($I$23,0,BA$5-$I$5-$A26+1)))*$C79))</f>
        <v>0</v>
      </c>
      <c r="BB133" s="185">
        <f ca="1">IF(BB$5-$I$5&lt;$A26-1," ",IF(BB$5-$I$5+1&gt;'Primary Inputs'!$C$17,0,(SUM(OFFSET($I$23,0,BB$5-$I$5-$A26+1)))*$C79))</f>
        <v>0</v>
      </c>
      <c r="BC133" s="185">
        <f ca="1">IF(BC$5-$I$5&lt;$A26-1," ",IF(BC$5-$I$5+1&gt;'Primary Inputs'!$C$17,0,(SUM(OFFSET($I$23,0,BC$5-$I$5-$A26+1)))*$C79))</f>
        <v>0</v>
      </c>
      <c r="BD133" s="185">
        <f ca="1">IF(BD$5-$I$5&lt;$A26-1," ",IF(BD$5-$I$5+1&gt;'Primary Inputs'!$C$17,0,(SUM(OFFSET($I$23,0,BD$5-$I$5-$A26+1)))*$C79))</f>
        <v>0</v>
      </c>
      <c r="BE133" s="185">
        <f ca="1">IF(BE$5-$I$5&lt;$A26-1," ",IF(BE$5-$I$5+1&gt;'Primary Inputs'!$C$17,0,(SUM(OFFSET($I$23,0,BE$5-$I$5-$A26+1)))*$C79))</f>
        <v>0</v>
      </c>
      <c r="BF133" s="185">
        <f ca="1">IF(BF$5-$I$5&lt;$A26-1," ",IF(BF$5-$I$5+1&gt;'Primary Inputs'!$C$17,0,(SUM(OFFSET($I$23,0,BF$5-$I$5-$A26+1)))*$C79))</f>
        <v>0</v>
      </c>
    </row>
    <row r="134" spans="2:58">
      <c r="B134" s="134" t="s">
        <v>8</v>
      </c>
      <c r="C134" s="134">
        <f ca="1">C27</f>
        <v>792</v>
      </c>
      <c r="I134" s="186" t="str">
        <f ca="1">IF(I$5-$I$5&lt;$A27-1," ",IF(I$5-$I$5+1&gt;'Primary Inputs'!$C$17,0,(SUM(OFFSET($I$23,0,I$5-$I$5-$A27+1)))*$C80))</f>
        <v xml:space="preserve"> </v>
      </c>
      <c r="J134" s="186">
        <f ca="1">IF(J$5-$I$5&lt;$A27-1," ",IF(J$5-$I$5+1&gt;'Primary Inputs'!$C$17,0,(SUM(OFFSET($I$23,0,J$5-$I$5-$A27+1)))*$C80))</f>
        <v>-31995901.939631894</v>
      </c>
      <c r="K134" s="186">
        <f ca="1">IF(K$5-$I$5&lt;$A27-1," ",IF(K$5-$I$5+1&gt;'Primary Inputs'!$C$17,0,(SUM(OFFSET($I$23,0,K$5-$I$5-$A27+1)))*$C80))</f>
        <v>13740.270322071323</v>
      </c>
      <c r="L134" s="186">
        <f ca="1">IF(L$5-$I$5&lt;$A27-1," ",IF(L$5-$I$5+1&gt;'Primary Inputs'!$C$17,0,(SUM(OFFSET($I$23,0,L$5-$I$5-$A27+1)))*$C80))</f>
        <v>27480.540644142646</v>
      </c>
      <c r="M134" s="186">
        <f ca="1">IF(M$5-$I$5&lt;$A27-1," ",IF(M$5-$I$5+1&gt;'Primary Inputs'!$C$17,0,(SUM(OFFSET($I$23,0,M$5-$I$5-$A27+1)))*$C80))</f>
        <v>27480.540644142646</v>
      </c>
      <c r="N134" s="186">
        <f ca="1">IF(N$5-$I$5&lt;$A27-1," ",IF(N$5-$I$5+1&gt;'Primary Inputs'!$C$17,0,(SUM(OFFSET($I$23,0,N$5-$I$5-$A27+1)))*$C80))</f>
        <v>27480.540644142646</v>
      </c>
      <c r="O134" s="186">
        <f ca="1">IF(O$5-$I$5&lt;$A27-1," ",IF(O$5-$I$5+1&gt;'Primary Inputs'!$C$17,0,(SUM(OFFSET($I$23,0,O$5-$I$5-$A27+1)))*$C80))</f>
        <v>27480.540644142646</v>
      </c>
      <c r="P134" s="186">
        <f ca="1">IF(P$5-$I$5&lt;$A27-1," ",IF(P$5-$I$5+1&gt;'Primary Inputs'!$C$17,0,(SUM(OFFSET($I$23,0,P$5-$I$5-$A27+1)))*$C80))</f>
        <v>27480.540644142646</v>
      </c>
      <c r="Q134" s="186">
        <f ca="1">IF(Q$5-$I$5&lt;$A27-1," ",IF(Q$5-$I$5+1&gt;'Primary Inputs'!$C$17,0,(SUM(OFFSET($I$23,0,Q$5-$I$5-$A27+1)))*$C80))</f>
        <v>27480.540644142646</v>
      </c>
      <c r="R134" s="186">
        <f ca="1">IF(R$5-$I$5&lt;$A27-1," ",IF(R$5-$I$5+1&gt;'Primary Inputs'!$C$17,0,(SUM(OFFSET($I$23,0,R$5-$I$5-$A27+1)))*$C80))</f>
        <v>27480.540644142646</v>
      </c>
      <c r="S134" s="186">
        <f ca="1">IF(S$5-$I$5&lt;$A27-1," ",IF(S$5-$I$5+1&gt;'Primary Inputs'!$C$17,0,(SUM(OFFSET($I$23,0,S$5-$I$5-$A27+1)))*$C80))</f>
        <v>27480.540644142646</v>
      </c>
      <c r="T134" s="186">
        <f ca="1">IF(T$5-$I$5&lt;$A27-1," ",IF(T$5-$I$5+1&gt;'Primary Inputs'!$C$17,0,(SUM(OFFSET($I$23,0,T$5-$I$5-$A27+1)))*$C80))</f>
        <v>27480.540644142646</v>
      </c>
      <c r="U134" s="186">
        <f ca="1">IF(U$5-$I$5&lt;$A27-1," ",IF(U$5-$I$5+1&gt;'Primary Inputs'!$C$17,0,(SUM(OFFSET($I$23,0,U$5-$I$5-$A27+1)))*$C80))</f>
        <v>27480.540644142646</v>
      </c>
      <c r="V134" s="186">
        <f ca="1">IF(V$5-$I$5&lt;$A27-1," ",IF(V$5-$I$5+1&gt;'Primary Inputs'!$C$17,0,(SUM(OFFSET($I$23,0,V$5-$I$5-$A27+1)))*$C80))</f>
        <v>27480.540644142646</v>
      </c>
      <c r="W134" s="186">
        <f ca="1">IF(W$5-$I$5&lt;$A27-1," ",IF(W$5-$I$5+1&gt;'Primary Inputs'!$C$17,0,(SUM(OFFSET($I$23,0,W$5-$I$5-$A27+1)))*$C80))</f>
        <v>27480.540644142646</v>
      </c>
      <c r="X134" s="186">
        <f ca="1">IF(X$5-$I$5&lt;$A27-1," ",IF(X$5-$I$5+1&gt;'Primary Inputs'!$C$17,0,(SUM(OFFSET($I$23,0,X$5-$I$5-$A27+1)))*$C80))</f>
        <v>27480.540644142646</v>
      </c>
      <c r="Y134" s="186">
        <f ca="1">IF(Y$5-$I$5&lt;$A27-1," ",IF(Y$5-$I$5+1&gt;'Primary Inputs'!$C$17,0,(SUM(OFFSET($I$23,0,Y$5-$I$5-$A27+1)))*$C80))</f>
        <v>27480.540644142646</v>
      </c>
      <c r="Z134" s="186">
        <f ca="1">IF(Z$5-$I$5&lt;$A27-1," ",IF(Z$5-$I$5+1&gt;'Primary Inputs'!$C$17,0,(SUM(OFFSET($I$23,0,Z$5-$I$5-$A27+1)))*$C80))</f>
        <v>27480.540644142646</v>
      </c>
      <c r="AA134" s="186">
        <f ca="1">IF(AA$5-$I$5&lt;$A27-1," ",IF(AA$5-$I$5+1&gt;'Primary Inputs'!$C$17,0,(SUM(OFFSET($I$23,0,AA$5-$I$5-$A27+1)))*$C80))</f>
        <v>27480.540644142646</v>
      </c>
      <c r="AB134" s="186">
        <f ca="1">IF(AB$5-$I$5&lt;$A27-1," ",IF(AB$5-$I$5+1&gt;'Primary Inputs'!$C$17,0,(SUM(OFFSET($I$23,0,AB$5-$I$5-$A27+1)))*$C80))</f>
        <v>27480.540644142646</v>
      </c>
      <c r="AC134" s="186">
        <f ca="1">IF(AC$5-$I$5&lt;$A27-1," ",IF(AC$5-$I$5+1&gt;'Primary Inputs'!$C$17,0,(SUM(OFFSET($I$23,0,AC$5-$I$5-$A27+1)))*$C80))</f>
        <v>27480.540644142646</v>
      </c>
      <c r="AD134" s="186">
        <f ca="1">IF(AD$5-$I$5&lt;$A27-1," ",IF(AD$5-$I$5+1&gt;'Primary Inputs'!$C$17,0,(SUM(OFFSET($I$23,0,AD$5-$I$5-$A27+1)))*$C80))</f>
        <v>27480.540644142646</v>
      </c>
      <c r="AE134" s="186">
        <f ca="1">IF(AE$5-$I$5&lt;$A27-1," ",IF(AE$5-$I$5+1&gt;'Primary Inputs'!$C$17,0,(SUM(OFFSET($I$23,0,AE$5-$I$5-$A27+1)))*$C80))</f>
        <v>27480.540644142646</v>
      </c>
      <c r="AF134" s="186">
        <f ca="1">IF(AF$5-$I$5&lt;$A27-1," ",IF(AF$5-$I$5+1&gt;'Primary Inputs'!$C$17,0,(SUM(OFFSET($I$23,0,AF$5-$I$5-$A27+1)))*$C80))</f>
        <v>27480.540644142646</v>
      </c>
      <c r="AG134" s="186">
        <f ca="1">IF(AG$5-$I$5&lt;$A27-1," ",IF(AG$5-$I$5+1&gt;'Primary Inputs'!$C$17,0,(SUM(OFFSET($I$23,0,AG$5-$I$5-$A27+1)))*$C80))</f>
        <v>27480.540644142646</v>
      </c>
      <c r="AH134" s="186">
        <f ca="1">IF(AH$5-$I$5&lt;$A27-1," ",IF(AH$5-$I$5+1&gt;'Primary Inputs'!$C$17,0,(SUM(OFFSET($I$23,0,AH$5-$I$5-$A27+1)))*$C80))</f>
        <v>27480.540644142646</v>
      </c>
      <c r="AI134" s="186">
        <f ca="1">IF(AI$5-$I$5&lt;$A27-1," ",IF(AI$5-$I$5+1&gt;'Primary Inputs'!$C$17,0,(SUM(OFFSET($I$23,0,AI$5-$I$5-$A27+1)))*$C80))</f>
        <v>27480.540644142646</v>
      </c>
      <c r="AJ134" s="186">
        <f ca="1">IF(AJ$5-$I$5&lt;$A27-1," ",IF(AJ$5-$I$5+1&gt;'Primary Inputs'!$C$17,0,(SUM(OFFSET($I$23,0,AJ$5-$I$5-$A27+1)))*$C80))</f>
        <v>27480.540644142646</v>
      </c>
      <c r="AK134" s="186">
        <f ca="1">IF(AK$5-$I$5&lt;$A27-1," ",IF(AK$5-$I$5+1&gt;'Primary Inputs'!$C$17,0,(SUM(OFFSET($I$23,0,AK$5-$I$5-$A27+1)))*$C80))</f>
        <v>27480.540644142646</v>
      </c>
      <c r="AL134" s="186">
        <f ca="1">IF(AL$5-$I$5&lt;$A27-1," ",IF(AL$5-$I$5+1&gt;'Primary Inputs'!$C$17,0,(SUM(OFFSET($I$23,0,AL$5-$I$5-$A27+1)))*$C80))</f>
        <v>27480.540644142646</v>
      </c>
      <c r="AM134" s="186">
        <f ca="1">IF(AM$5-$I$5&lt;$A27-1," ",IF(AM$5-$I$5+1&gt;'Primary Inputs'!$C$17,0,(SUM(OFFSET($I$23,0,AM$5-$I$5-$A27+1)))*$C80))</f>
        <v>27480.540644142646</v>
      </c>
      <c r="AN134" s="186">
        <f ca="1">IF(AN$5-$I$5&lt;$A27-1," ",IF(AN$5-$I$5+1&gt;'Primary Inputs'!$C$17,0,(SUM(OFFSET($I$23,0,AN$5-$I$5-$A27+1)))*$C80))</f>
        <v>27480.540644142646</v>
      </c>
      <c r="AO134" s="186">
        <f ca="1">IF(AO$5-$I$5&lt;$A27-1," ",IF(AO$5-$I$5+1&gt;'Primary Inputs'!$C$17,0,(SUM(OFFSET($I$23,0,AO$5-$I$5-$A27+1)))*$C80))</f>
        <v>27480.540644142646</v>
      </c>
      <c r="AP134" s="186">
        <f ca="1">IF(AP$5-$I$5&lt;$A27-1," ",IF(AP$5-$I$5+1&gt;'Primary Inputs'!$C$17,0,(SUM(OFFSET($I$23,0,AP$5-$I$5-$A27+1)))*$C80))</f>
        <v>27480.540644142646</v>
      </c>
      <c r="AQ134" s="186">
        <f ca="1">IF(AQ$5-$I$5&lt;$A27-1," ",IF(AQ$5-$I$5+1&gt;'Primary Inputs'!$C$17,0,(SUM(OFFSET($I$23,0,AQ$5-$I$5-$A27+1)))*$C80))</f>
        <v>27480.540644142646</v>
      </c>
      <c r="AR134" s="186">
        <f ca="1">IF(AR$5-$I$5&lt;$A27-1," ",IF(AR$5-$I$5+1&gt;'Primary Inputs'!$C$17,0,(SUM(OFFSET($I$23,0,AR$5-$I$5-$A27+1)))*$C80))</f>
        <v>27480.540644142646</v>
      </c>
      <c r="AS134" s="186">
        <f ca="1">IF(AS$5-$I$5&lt;$A27-1," ",IF(AS$5-$I$5+1&gt;'Primary Inputs'!$C$17,0,(SUM(OFFSET($I$23,0,AS$5-$I$5-$A27+1)))*$C80))</f>
        <v>27480.540644142646</v>
      </c>
      <c r="AT134" s="186">
        <f ca="1">IF(AT$5-$I$5&lt;$A27-1," ",IF(AT$5-$I$5+1&gt;'Primary Inputs'!$C$17,0,(SUM(OFFSET($I$23,0,AT$5-$I$5-$A27+1)))*$C80))</f>
        <v>27480.540644142646</v>
      </c>
      <c r="AU134" s="186">
        <f ca="1">IF(AU$5-$I$5&lt;$A27-1," ",IF(AU$5-$I$5+1&gt;'Primary Inputs'!$C$17,0,(SUM(OFFSET($I$23,0,AU$5-$I$5-$A27+1)))*$C80))</f>
        <v>27480.540644142646</v>
      </c>
      <c r="AV134" s="186">
        <f ca="1">IF(AV$5-$I$5&lt;$A27-1," ",IF(AV$5-$I$5+1&gt;'Primary Inputs'!$C$17,0,(SUM(OFFSET($I$23,0,AV$5-$I$5-$A27+1)))*$C80))</f>
        <v>27480.540644142646</v>
      </c>
      <c r="AW134" s="186">
        <f ca="1">IF(AW$5-$I$5&lt;$A27-1," ",IF(AW$5-$I$5+1&gt;'Primary Inputs'!$C$17,0,(SUM(OFFSET($I$23,0,AW$5-$I$5-$A27+1)))*$C80))</f>
        <v>27480.540644142646</v>
      </c>
      <c r="AX134" s="186">
        <f ca="1">IF(AX$5-$I$5&lt;$A27-1," ",IF(AX$5-$I$5+1&gt;'Primary Inputs'!$C$17,0,(SUM(OFFSET($I$23,0,AX$5-$I$5-$A27+1)))*$C80))</f>
        <v>27480.540644142646</v>
      </c>
      <c r="AY134" s="186">
        <f ca="1">IF(AY$5-$I$5&lt;$A27-1," ",IF(AY$5-$I$5+1&gt;'Primary Inputs'!$C$17,0,(SUM(OFFSET($I$23,0,AY$5-$I$5-$A27+1)))*$C80))</f>
        <v>27480.540644142646</v>
      </c>
      <c r="AZ134" s="186">
        <f ca="1">IF(AZ$5-$I$5&lt;$A27-1," ",IF(AZ$5-$I$5+1&gt;'Primary Inputs'!$C$17,0,(SUM(OFFSET($I$23,0,AZ$5-$I$5-$A27+1)))*$C80))</f>
        <v>27480.540644142646</v>
      </c>
      <c r="BA134" s="186">
        <f ca="1">IF(BA$5-$I$5&lt;$A27-1," ",IF(BA$5-$I$5+1&gt;'Primary Inputs'!$C$17,0,(SUM(OFFSET($I$23,0,BA$5-$I$5-$A27+1)))*$C80))</f>
        <v>27480.540644142646</v>
      </c>
      <c r="BB134" s="186">
        <f ca="1">IF(BB$5-$I$5&lt;$A27-1," ",IF(BB$5-$I$5+1&gt;'Primary Inputs'!$C$17,0,(SUM(OFFSET($I$23,0,BB$5-$I$5-$A27+1)))*$C80))</f>
        <v>27480.540644142646</v>
      </c>
      <c r="BC134" s="186">
        <f ca="1">IF(BC$5-$I$5&lt;$A27-1," ",IF(BC$5-$I$5+1&gt;'Primary Inputs'!$C$17,0,(SUM(OFFSET($I$23,0,BC$5-$I$5-$A27+1)))*$C80))</f>
        <v>27480.540644142646</v>
      </c>
      <c r="BD134" s="186">
        <f ca="1">IF(BD$5-$I$5&lt;$A27-1," ",IF(BD$5-$I$5+1&gt;'Primary Inputs'!$C$17,0,(SUM(OFFSET($I$23,0,BD$5-$I$5-$A27+1)))*$C80))</f>
        <v>27480.540644142646</v>
      </c>
      <c r="BE134" s="186">
        <f ca="1">IF(BE$5-$I$5&lt;$A27-1," ",IF(BE$5-$I$5+1&gt;'Primary Inputs'!$C$17,0,(SUM(OFFSET($I$23,0,BE$5-$I$5-$A27+1)))*$C80))</f>
        <v>27480.540644142646</v>
      </c>
      <c r="BF134" s="186">
        <f ca="1">IF(BF$5-$I$5&lt;$A27-1," ",IF(BF$5-$I$5+1&gt;'Primary Inputs'!$C$17,0,(SUM(OFFSET($I$23,0,BF$5-$I$5-$A27+1)))*$C80))</f>
        <v>27480.540644142646</v>
      </c>
    </row>
    <row r="135" spans="2:58">
      <c r="B135" s="134" t="s">
        <v>9</v>
      </c>
      <c r="C135" s="134">
        <f t="shared" ref="C135:C182" ca="1" si="3">C28</f>
        <v>0</v>
      </c>
      <c r="I135" s="186" t="str">
        <f ca="1">IF(I$5-$I$5&lt;$A28-1," ",IF(I$5-$I$5+1&gt;'Primary Inputs'!$C$17,0,(SUM(OFFSET($I$23,0,I$5-$I$5-$A28+1)))*$C81))</f>
        <v xml:space="preserve"> </v>
      </c>
      <c r="J135" s="186" t="str">
        <f ca="1">IF(J$5-$I$5&lt;$A28-1," ",IF(J$5-$I$5+1&gt;'Primary Inputs'!$C$17,0,(SUM(OFFSET($I$23,0,J$5-$I$5-$A28+1)))*$C81))</f>
        <v xml:space="preserve"> </v>
      </c>
      <c r="K135" s="186">
        <f ca="1">IF(K$5-$I$5&lt;$A28-1," ",IF(K$5-$I$5+1&gt;'Primary Inputs'!$C$17,0,(SUM(OFFSET($I$23,0,K$5-$I$5-$A28+1)))*$C81))</f>
        <v>0</v>
      </c>
      <c r="L135" s="186">
        <f ca="1">IF(L$5-$I$5&lt;$A28-1," ",IF(L$5-$I$5+1&gt;'Primary Inputs'!$C$17,0,(SUM(OFFSET($I$23,0,L$5-$I$5-$A28+1)))*$C81))</f>
        <v>0</v>
      </c>
      <c r="M135" s="186">
        <f ca="1">IF(M$5-$I$5&lt;$A28-1," ",IF(M$5-$I$5+1&gt;'Primary Inputs'!$C$17,0,(SUM(OFFSET($I$23,0,M$5-$I$5-$A28+1)))*$C81))</f>
        <v>0</v>
      </c>
      <c r="N135" s="186">
        <f ca="1">IF(N$5-$I$5&lt;$A28-1," ",IF(N$5-$I$5+1&gt;'Primary Inputs'!$C$17,0,(SUM(OFFSET($I$23,0,N$5-$I$5-$A28+1)))*$C81))</f>
        <v>0</v>
      </c>
      <c r="O135" s="186">
        <f ca="1">IF(O$5-$I$5&lt;$A28-1," ",IF(O$5-$I$5+1&gt;'Primary Inputs'!$C$17,0,(SUM(OFFSET($I$23,0,O$5-$I$5-$A28+1)))*$C81))</f>
        <v>0</v>
      </c>
      <c r="P135" s="186">
        <f ca="1">IF(P$5-$I$5&lt;$A28-1," ",IF(P$5-$I$5+1&gt;'Primary Inputs'!$C$17,0,(SUM(OFFSET($I$23,0,P$5-$I$5-$A28+1)))*$C81))</f>
        <v>0</v>
      </c>
      <c r="Q135" s="186">
        <f ca="1">IF(Q$5-$I$5&lt;$A28-1," ",IF(Q$5-$I$5+1&gt;'Primary Inputs'!$C$17,0,(SUM(OFFSET($I$23,0,Q$5-$I$5-$A28+1)))*$C81))</f>
        <v>0</v>
      </c>
      <c r="R135" s="186">
        <f ca="1">IF(R$5-$I$5&lt;$A28-1," ",IF(R$5-$I$5+1&gt;'Primary Inputs'!$C$17,0,(SUM(OFFSET($I$23,0,R$5-$I$5-$A28+1)))*$C81))</f>
        <v>0</v>
      </c>
      <c r="S135" s="186">
        <f ca="1">IF(S$5-$I$5&lt;$A28-1," ",IF(S$5-$I$5+1&gt;'Primary Inputs'!$C$17,0,(SUM(OFFSET($I$23,0,S$5-$I$5-$A28+1)))*$C81))</f>
        <v>0</v>
      </c>
      <c r="T135" s="186">
        <f ca="1">IF(T$5-$I$5&lt;$A28-1," ",IF(T$5-$I$5+1&gt;'Primary Inputs'!$C$17,0,(SUM(OFFSET($I$23,0,T$5-$I$5-$A28+1)))*$C81))</f>
        <v>0</v>
      </c>
      <c r="U135" s="186">
        <f ca="1">IF(U$5-$I$5&lt;$A28-1," ",IF(U$5-$I$5+1&gt;'Primary Inputs'!$C$17,0,(SUM(OFFSET($I$23,0,U$5-$I$5-$A28+1)))*$C81))</f>
        <v>0</v>
      </c>
      <c r="V135" s="186">
        <f ca="1">IF(V$5-$I$5&lt;$A28-1," ",IF(V$5-$I$5+1&gt;'Primary Inputs'!$C$17,0,(SUM(OFFSET($I$23,0,V$5-$I$5-$A28+1)))*$C81))</f>
        <v>0</v>
      </c>
      <c r="W135" s="186">
        <f ca="1">IF(W$5-$I$5&lt;$A28-1," ",IF(W$5-$I$5+1&gt;'Primary Inputs'!$C$17,0,(SUM(OFFSET($I$23,0,W$5-$I$5-$A28+1)))*$C81))</f>
        <v>0</v>
      </c>
      <c r="X135" s="186">
        <f ca="1">IF(X$5-$I$5&lt;$A28-1," ",IF(X$5-$I$5+1&gt;'Primary Inputs'!$C$17,0,(SUM(OFFSET($I$23,0,X$5-$I$5-$A28+1)))*$C81))</f>
        <v>0</v>
      </c>
      <c r="Y135" s="186">
        <f ca="1">IF(Y$5-$I$5&lt;$A28-1," ",IF(Y$5-$I$5+1&gt;'Primary Inputs'!$C$17,0,(SUM(OFFSET($I$23,0,Y$5-$I$5-$A28+1)))*$C81))</f>
        <v>0</v>
      </c>
      <c r="Z135" s="186">
        <f ca="1">IF(Z$5-$I$5&lt;$A28-1," ",IF(Z$5-$I$5+1&gt;'Primary Inputs'!$C$17,0,(SUM(OFFSET($I$23,0,Z$5-$I$5-$A28+1)))*$C81))</f>
        <v>0</v>
      </c>
      <c r="AA135" s="186">
        <f ca="1">IF(AA$5-$I$5&lt;$A28-1," ",IF(AA$5-$I$5+1&gt;'Primary Inputs'!$C$17,0,(SUM(OFFSET($I$23,0,AA$5-$I$5-$A28+1)))*$C81))</f>
        <v>0</v>
      </c>
      <c r="AB135" s="186">
        <f ca="1">IF(AB$5-$I$5&lt;$A28-1," ",IF(AB$5-$I$5+1&gt;'Primary Inputs'!$C$17,0,(SUM(OFFSET($I$23,0,AB$5-$I$5-$A28+1)))*$C81))</f>
        <v>0</v>
      </c>
      <c r="AC135" s="186">
        <f ca="1">IF(AC$5-$I$5&lt;$A28-1," ",IF(AC$5-$I$5+1&gt;'Primary Inputs'!$C$17,0,(SUM(OFFSET($I$23,0,AC$5-$I$5-$A28+1)))*$C81))</f>
        <v>0</v>
      </c>
      <c r="AD135" s="186">
        <f ca="1">IF(AD$5-$I$5&lt;$A28-1," ",IF(AD$5-$I$5+1&gt;'Primary Inputs'!$C$17,0,(SUM(OFFSET($I$23,0,AD$5-$I$5-$A28+1)))*$C81))</f>
        <v>0</v>
      </c>
      <c r="AE135" s="186">
        <f ca="1">IF(AE$5-$I$5&lt;$A28-1," ",IF(AE$5-$I$5+1&gt;'Primary Inputs'!$C$17,0,(SUM(OFFSET($I$23,0,AE$5-$I$5-$A28+1)))*$C81))</f>
        <v>0</v>
      </c>
      <c r="AF135" s="186">
        <f ca="1">IF(AF$5-$I$5&lt;$A28-1," ",IF(AF$5-$I$5+1&gt;'Primary Inputs'!$C$17,0,(SUM(OFFSET($I$23,0,AF$5-$I$5-$A28+1)))*$C81))</f>
        <v>0</v>
      </c>
      <c r="AG135" s="186">
        <f ca="1">IF(AG$5-$I$5&lt;$A28-1," ",IF(AG$5-$I$5+1&gt;'Primary Inputs'!$C$17,0,(SUM(OFFSET($I$23,0,AG$5-$I$5-$A28+1)))*$C81))</f>
        <v>0</v>
      </c>
      <c r="AH135" s="186">
        <f ca="1">IF(AH$5-$I$5&lt;$A28-1," ",IF(AH$5-$I$5+1&gt;'Primary Inputs'!$C$17,0,(SUM(OFFSET($I$23,0,AH$5-$I$5-$A28+1)))*$C81))</f>
        <v>0</v>
      </c>
      <c r="AI135" s="186">
        <f ca="1">IF(AI$5-$I$5&lt;$A28-1," ",IF(AI$5-$I$5+1&gt;'Primary Inputs'!$C$17,0,(SUM(OFFSET($I$23,0,AI$5-$I$5-$A28+1)))*$C81))</f>
        <v>0</v>
      </c>
      <c r="AJ135" s="186">
        <f ca="1">IF(AJ$5-$I$5&lt;$A28-1," ",IF(AJ$5-$I$5+1&gt;'Primary Inputs'!$C$17,0,(SUM(OFFSET($I$23,0,AJ$5-$I$5-$A28+1)))*$C81))</f>
        <v>0</v>
      </c>
      <c r="AK135" s="186">
        <f ca="1">IF(AK$5-$I$5&lt;$A28-1," ",IF(AK$5-$I$5+1&gt;'Primary Inputs'!$C$17,0,(SUM(OFFSET($I$23,0,AK$5-$I$5-$A28+1)))*$C81))</f>
        <v>0</v>
      </c>
      <c r="AL135" s="186">
        <f ca="1">IF(AL$5-$I$5&lt;$A28-1," ",IF(AL$5-$I$5+1&gt;'Primary Inputs'!$C$17,0,(SUM(OFFSET($I$23,0,AL$5-$I$5-$A28+1)))*$C81))</f>
        <v>0</v>
      </c>
      <c r="AM135" s="186">
        <f ca="1">IF(AM$5-$I$5&lt;$A28-1," ",IF(AM$5-$I$5+1&gt;'Primary Inputs'!$C$17,0,(SUM(OFFSET($I$23,0,AM$5-$I$5-$A28+1)))*$C81))</f>
        <v>0</v>
      </c>
      <c r="AN135" s="186">
        <f ca="1">IF(AN$5-$I$5&lt;$A28-1," ",IF(AN$5-$I$5+1&gt;'Primary Inputs'!$C$17,0,(SUM(OFFSET($I$23,0,AN$5-$I$5-$A28+1)))*$C81))</f>
        <v>0</v>
      </c>
      <c r="AO135" s="186">
        <f ca="1">IF(AO$5-$I$5&lt;$A28-1," ",IF(AO$5-$I$5+1&gt;'Primary Inputs'!$C$17,0,(SUM(OFFSET($I$23,0,AO$5-$I$5-$A28+1)))*$C81))</f>
        <v>0</v>
      </c>
      <c r="AP135" s="186">
        <f ca="1">IF(AP$5-$I$5&lt;$A28-1," ",IF(AP$5-$I$5+1&gt;'Primary Inputs'!$C$17,0,(SUM(OFFSET($I$23,0,AP$5-$I$5-$A28+1)))*$C81))</f>
        <v>0</v>
      </c>
      <c r="AQ135" s="186">
        <f ca="1">IF(AQ$5-$I$5&lt;$A28-1," ",IF(AQ$5-$I$5+1&gt;'Primary Inputs'!$C$17,0,(SUM(OFFSET($I$23,0,AQ$5-$I$5-$A28+1)))*$C81))</f>
        <v>0</v>
      </c>
      <c r="AR135" s="186">
        <f ca="1">IF(AR$5-$I$5&lt;$A28-1," ",IF(AR$5-$I$5+1&gt;'Primary Inputs'!$C$17,0,(SUM(OFFSET($I$23,0,AR$5-$I$5-$A28+1)))*$C81))</f>
        <v>0</v>
      </c>
      <c r="AS135" s="186">
        <f ca="1">IF(AS$5-$I$5&lt;$A28-1," ",IF(AS$5-$I$5+1&gt;'Primary Inputs'!$C$17,0,(SUM(OFFSET($I$23,0,AS$5-$I$5-$A28+1)))*$C81))</f>
        <v>0</v>
      </c>
      <c r="AT135" s="186">
        <f ca="1">IF(AT$5-$I$5&lt;$A28-1," ",IF(AT$5-$I$5+1&gt;'Primary Inputs'!$C$17,0,(SUM(OFFSET($I$23,0,AT$5-$I$5-$A28+1)))*$C81))</f>
        <v>0</v>
      </c>
      <c r="AU135" s="186">
        <f ca="1">IF(AU$5-$I$5&lt;$A28-1," ",IF(AU$5-$I$5+1&gt;'Primary Inputs'!$C$17,0,(SUM(OFFSET($I$23,0,AU$5-$I$5-$A28+1)))*$C81))</f>
        <v>0</v>
      </c>
      <c r="AV135" s="186">
        <f ca="1">IF(AV$5-$I$5&lt;$A28-1," ",IF(AV$5-$I$5+1&gt;'Primary Inputs'!$C$17,0,(SUM(OFFSET($I$23,0,AV$5-$I$5-$A28+1)))*$C81))</f>
        <v>0</v>
      </c>
      <c r="AW135" s="186">
        <f ca="1">IF(AW$5-$I$5&lt;$A28-1," ",IF(AW$5-$I$5+1&gt;'Primary Inputs'!$C$17,0,(SUM(OFFSET($I$23,0,AW$5-$I$5-$A28+1)))*$C81))</f>
        <v>0</v>
      </c>
      <c r="AX135" s="186">
        <f ca="1">IF(AX$5-$I$5&lt;$A28-1," ",IF(AX$5-$I$5+1&gt;'Primary Inputs'!$C$17,0,(SUM(OFFSET($I$23,0,AX$5-$I$5-$A28+1)))*$C81))</f>
        <v>0</v>
      </c>
      <c r="AY135" s="186">
        <f ca="1">IF(AY$5-$I$5&lt;$A28-1," ",IF(AY$5-$I$5+1&gt;'Primary Inputs'!$C$17,0,(SUM(OFFSET($I$23,0,AY$5-$I$5-$A28+1)))*$C81))</f>
        <v>0</v>
      </c>
      <c r="AZ135" s="186">
        <f ca="1">IF(AZ$5-$I$5&lt;$A28-1," ",IF(AZ$5-$I$5+1&gt;'Primary Inputs'!$C$17,0,(SUM(OFFSET($I$23,0,AZ$5-$I$5-$A28+1)))*$C81))</f>
        <v>0</v>
      </c>
      <c r="BA135" s="186">
        <f ca="1">IF(BA$5-$I$5&lt;$A28-1," ",IF(BA$5-$I$5+1&gt;'Primary Inputs'!$C$17,0,(SUM(OFFSET($I$23,0,BA$5-$I$5-$A28+1)))*$C81))</f>
        <v>0</v>
      </c>
      <c r="BB135" s="186">
        <f ca="1">IF(BB$5-$I$5&lt;$A28-1," ",IF(BB$5-$I$5+1&gt;'Primary Inputs'!$C$17,0,(SUM(OFFSET($I$23,0,BB$5-$I$5-$A28+1)))*$C81))</f>
        <v>0</v>
      </c>
      <c r="BC135" s="186">
        <f ca="1">IF(BC$5-$I$5&lt;$A28-1," ",IF(BC$5-$I$5+1&gt;'Primary Inputs'!$C$17,0,(SUM(OFFSET($I$23,0,BC$5-$I$5-$A28+1)))*$C81))</f>
        <v>0</v>
      </c>
      <c r="BD135" s="186">
        <f ca="1">IF(BD$5-$I$5&lt;$A28-1," ",IF(BD$5-$I$5+1&gt;'Primary Inputs'!$C$17,0,(SUM(OFFSET($I$23,0,BD$5-$I$5-$A28+1)))*$C81))</f>
        <v>0</v>
      </c>
      <c r="BE135" s="186">
        <f ca="1">IF(BE$5-$I$5&lt;$A28-1," ",IF(BE$5-$I$5+1&gt;'Primary Inputs'!$C$17,0,(SUM(OFFSET($I$23,0,BE$5-$I$5-$A28+1)))*$C81))</f>
        <v>0</v>
      </c>
      <c r="BF135" s="186">
        <f ca="1">IF(BF$5-$I$5&lt;$A28-1," ",IF(BF$5-$I$5+1&gt;'Primary Inputs'!$C$17,0,(SUM(OFFSET($I$23,0,BF$5-$I$5-$A28+1)))*$C81))</f>
        <v>0</v>
      </c>
    </row>
    <row r="136" spans="2:58">
      <c r="B136" s="134" t="s">
        <v>10</v>
      </c>
      <c r="C136" s="134">
        <f t="shared" ca="1" si="3"/>
        <v>0</v>
      </c>
      <c r="I136" s="186" t="str">
        <f ca="1">IF(I$5-$I$5&lt;$A29-1," ",IF(I$5-$I$5+1&gt;'Primary Inputs'!$C$17,0,(SUM(OFFSET($I$23,0,I$5-$I$5-$A29+1)))*$C82))</f>
        <v xml:space="preserve"> </v>
      </c>
      <c r="J136" s="186" t="str">
        <f ca="1">IF(J$5-$I$5&lt;$A29-1," ",IF(J$5-$I$5+1&gt;'Primary Inputs'!$C$17,0,(SUM(OFFSET($I$23,0,J$5-$I$5-$A29+1)))*$C82))</f>
        <v xml:space="preserve"> </v>
      </c>
      <c r="K136" s="186" t="str">
        <f ca="1">IF(K$5-$I$5&lt;$A29-1," ",IF(K$5-$I$5+1&gt;'Primary Inputs'!$C$17,0,(SUM(OFFSET($I$23,0,K$5-$I$5-$A29+1)))*$C82))</f>
        <v xml:space="preserve"> </v>
      </c>
      <c r="L136" s="186">
        <f ca="1">IF(L$5-$I$5&lt;$A29-1," ",IF(L$5-$I$5+1&gt;'Primary Inputs'!$C$17,0,(SUM(OFFSET($I$23,0,L$5-$I$5-$A29+1)))*$C82))</f>
        <v>0</v>
      </c>
      <c r="M136" s="186">
        <f ca="1">IF(M$5-$I$5&lt;$A29-1," ",IF(M$5-$I$5+1&gt;'Primary Inputs'!$C$17,0,(SUM(OFFSET($I$23,0,M$5-$I$5-$A29+1)))*$C82))</f>
        <v>0</v>
      </c>
      <c r="N136" s="186">
        <f ca="1">IF(N$5-$I$5&lt;$A29-1," ",IF(N$5-$I$5+1&gt;'Primary Inputs'!$C$17,0,(SUM(OFFSET($I$23,0,N$5-$I$5-$A29+1)))*$C82))</f>
        <v>0</v>
      </c>
      <c r="O136" s="186">
        <f ca="1">IF(O$5-$I$5&lt;$A29-1," ",IF(O$5-$I$5+1&gt;'Primary Inputs'!$C$17,0,(SUM(OFFSET($I$23,0,O$5-$I$5-$A29+1)))*$C82))</f>
        <v>0</v>
      </c>
      <c r="P136" s="186">
        <f ca="1">IF(P$5-$I$5&lt;$A29-1," ",IF(P$5-$I$5+1&gt;'Primary Inputs'!$C$17,0,(SUM(OFFSET($I$23,0,P$5-$I$5-$A29+1)))*$C82))</f>
        <v>0</v>
      </c>
      <c r="Q136" s="186">
        <f ca="1">IF(Q$5-$I$5&lt;$A29-1," ",IF(Q$5-$I$5+1&gt;'Primary Inputs'!$C$17,0,(SUM(OFFSET($I$23,0,Q$5-$I$5-$A29+1)))*$C82))</f>
        <v>0</v>
      </c>
      <c r="R136" s="186">
        <f ca="1">IF(R$5-$I$5&lt;$A29-1," ",IF(R$5-$I$5+1&gt;'Primary Inputs'!$C$17,0,(SUM(OFFSET($I$23,0,R$5-$I$5-$A29+1)))*$C82))</f>
        <v>0</v>
      </c>
      <c r="S136" s="186">
        <f ca="1">IF(S$5-$I$5&lt;$A29-1," ",IF(S$5-$I$5+1&gt;'Primary Inputs'!$C$17,0,(SUM(OFFSET($I$23,0,S$5-$I$5-$A29+1)))*$C82))</f>
        <v>0</v>
      </c>
      <c r="T136" s="186">
        <f ca="1">IF(T$5-$I$5&lt;$A29-1," ",IF(T$5-$I$5+1&gt;'Primary Inputs'!$C$17,0,(SUM(OFFSET($I$23,0,T$5-$I$5-$A29+1)))*$C82))</f>
        <v>0</v>
      </c>
      <c r="U136" s="186">
        <f ca="1">IF(U$5-$I$5&lt;$A29-1," ",IF(U$5-$I$5+1&gt;'Primary Inputs'!$C$17,0,(SUM(OFFSET($I$23,0,U$5-$I$5-$A29+1)))*$C82))</f>
        <v>0</v>
      </c>
      <c r="V136" s="186">
        <f ca="1">IF(V$5-$I$5&lt;$A29-1," ",IF(V$5-$I$5+1&gt;'Primary Inputs'!$C$17,0,(SUM(OFFSET($I$23,0,V$5-$I$5-$A29+1)))*$C82))</f>
        <v>0</v>
      </c>
      <c r="W136" s="186">
        <f ca="1">IF(W$5-$I$5&lt;$A29-1," ",IF(W$5-$I$5+1&gt;'Primary Inputs'!$C$17,0,(SUM(OFFSET($I$23,0,W$5-$I$5-$A29+1)))*$C82))</f>
        <v>0</v>
      </c>
      <c r="X136" s="186">
        <f ca="1">IF(X$5-$I$5&lt;$A29-1," ",IF(X$5-$I$5+1&gt;'Primary Inputs'!$C$17,0,(SUM(OFFSET($I$23,0,X$5-$I$5-$A29+1)))*$C82))</f>
        <v>0</v>
      </c>
      <c r="Y136" s="186">
        <f ca="1">IF(Y$5-$I$5&lt;$A29-1," ",IF(Y$5-$I$5+1&gt;'Primary Inputs'!$C$17,0,(SUM(OFFSET($I$23,0,Y$5-$I$5-$A29+1)))*$C82))</f>
        <v>0</v>
      </c>
      <c r="Z136" s="186">
        <f ca="1">IF(Z$5-$I$5&lt;$A29-1," ",IF(Z$5-$I$5+1&gt;'Primary Inputs'!$C$17,0,(SUM(OFFSET($I$23,0,Z$5-$I$5-$A29+1)))*$C82))</f>
        <v>0</v>
      </c>
      <c r="AA136" s="186">
        <f ca="1">IF(AA$5-$I$5&lt;$A29-1," ",IF(AA$5-$I$5+1&gt;'Primary Inputs'!$C$17,0,(SUM(OFFSET($I$23,0,AA$5-$I$5-$A29+1)))*$C82))</f>
        <v>0</v>
      </c>
      <c r="AB136" s="186">
        <f ca="1">IF(AB$5-$I$5&lt;$A29-1," ",IF(AB$5-$I$5+1&gt;'Primary Inputs'!$C$17,0,(SUM(OFFSET($I$23,0,AB$5-$I$5-$A29+1)))*$C82))</f>
        <v>0</v>
      </c>
      <c r="AC136" s="186">
        <f ca="1">IF(AC$5-$I$5&lt;$A29-1," ",IF(AC$5-$I$5+1&gt;'Primary Inputs'!$C$17,0,(SUM(OFFSET($I$23,0,AC$5-$I$5-$A29+1)))*$C82))</f>
        <v>0</v>
      </c>
      <c r="AD136" s="186">
        <f ca="1">IF(AD$5-$I$5&lt;$A29-1," ",IF(AD$5-$I$5+1&gt;'Primary Inputs'!$C$17,0,(SUM(OFFSET($I$23,0,AD$5-$I$5-$A29+1)))*$C82))</f>
        <v>0</v>
      </c>
      <c r="AE136" s="186">
        <f ca="1">IF(AE$5-$I$5&lt;$A29-1," ",IF(AE$5-$I$5+1&gt;'Primary Inputs'!$C$17,0,(SUM(OFFSET($I$23,0,AE$5-$I$5-$A29+1)))*$C82))</f>
        <v>0</v>
      </c>
      <c r="AF136" s="186">
        <f ca="1">IF(AF$5-$I$5&lt;$A29-1," ",IF(AF$5-$I$5+1&gt;'Primary Inputs'!$C$17,0,(SUM(OFFSET($I$23,0,AF$5-$I$5-$A29+1)))*$C82))</f>
        <v>0</v>
      </c>
      <c r="AG136" s="186">
        <f ca="1">IF(AG$5-$I$5&lt;$A29-1," ",IF(AG$5-$I$5+1&gt;'Primary Inputs'!$C$17,0,(SUM(OFFSET($I$23,0,AG$5-$I$5-$A29+1)))*$C82))</f>
        <v>0</v>
      </c>
      <c r="AH136" s="186">
        <f ca="1">IF(AH$5-$I$5&lt;$A29-1," ",IF(AH$5-$I$5+1&gt;'Primary Inputs'!$C$17,0,(SUM(OFFSET($I$23,0,AH$5-$I$5-$A29+1)))*$C82))</f>
        <v>0</v>
      </c>
      <c r="AI136" s="186">
        <f ca="1">IF(AI$5-$I$5&lt;$A29-1," ",IF(AI$5-$I$5+1&gt;'Primary Inputs'!$C$17,0,(SUM(OFFSET($I$23,0,AI$5-$I$5-$A29+1)))*$C82))</f>
        <v>0</v>
      </c>
      <c r="AJ136" s="186">
        <f ca="1">IF(AJ$5-$I$5&lt;$A29-1," ",IF(AJ$5-$I$5+1&gt;'Primary Inputs'!$C$17,0,(SUM(OFFSET($I$23,0,AJ$5-$I$5-$A29+1)))*$C82))</f>
        <v>0</v>
      </c>
      <c r="AK136" s="186">
        <f ca="1">IF(AK$5-$I$5&lt;$A29-1," ",IF(AK$5-$I$5+1&gt;'Primary Inputs'!$C$17,0,(SUM(OFFSET($I$23,0,AK$5-$I$5-$A29+1)))*$C82))</f>
        <v>0</v>
      </c>
      <c r="AL136" s="186">
        <f ca="1">IF(AL$5-$I$5&lt;$A29-1," ",IF(AL$5-$I$5+1&gt;'Primary Inputs'!$C$17,0,(SUM(OFFSET($I$23,0,AL$5-$I$5-$A29+1)))*$C82))</f>
        <v>0</v>
      </c>
      <c r="AM136" s="186">
        <f ca="1">IF(AM$5-$I$5&lt;$A29-1," ",IF(AM$5-$I$5+1&gt;'Primary Inputs'!$C$17,0,(SUM(OFFSET($I$23,0,AM$5-$I$5-$A29+1)))*$C82))</f>
        <v>0</v>
      </c>
      <c r="AN136" s="186">
        <f ca="1">IF(AN$5-$I$5&lt;$A29-1," ",IF(AN$5-$I$5+1&gt;'Primary Inputs'!$C$17,0,(SUM(OFFSET($I$23,0,AN$5-$I$5-$A29+1)))*$C82))</f>
        <v>0</v>
      </c>
      <c r="AO136" s="186">
        <f ca="1">IF(AO$5-$I$5&lt;$A29-1," ",IF(AO$5-$I$5+1&gt;'Primary Inputs'!$C$17,0,(SUM(OFFSET($I$23,0,AO$5-$I$5-$A29+1)))*$C82))</f>
        <v>0</v>
      </c>
      <c r="AP136" s="186">
        <f ca="1">IF(AP$5-$I$5&lt;$A29-1," ",IF(AP$5-$I$5+1&gt;'Primary Inputs'!$C$17,0,(SUM(OFFSET($I$23,0,AP$5-$I$5-$A29+1)))*$C82))</f>
        <v>0</v>
      </c>
      <c r="AQ136" s="186">
        <f ca="1">IF(AQ$5-$I$5&lt;$A29-1," ",IF(AQ$5-$I$5+1&gt;'Primary Inputs'!$C$17,0,(SUM(OFFSET($I$23,0,AQ$5-$I$5-$A29+1)))*$C82))</f>
        <v>0</v>
      </c>
      <c r="AR136" s="186">
        <f ca="1">IF(AR$5-$I$5&lt;$A29-1," ",IF(AR$5-$I$5+1&gt;'Primary Inputs'!$C$17,0,(SUM(OFFSET($I$23,0,AR$5-$I$5-$A29+1)))*$C82))</f>
        <v>0</v>
      </c>
      <c r="AS136" s="186">
        <f ca="1">IF(AS$5-$I$5&lt;$A29-1," ",IF(AS$5-$I$5+1&gt;'Primary Inputs'!$C$17,0,(SUM(OFFSET($I$23,0,AS$5-$I$5-$A29+1)))*$C82))</f>
        <v>0</v>
      </c>
      <c r="AT136" s="186">
        <f ca="1">IF(AT$5-$I$5&lt;$A29-1," ",IF(AT$5-$I$5+1&gt;'Primary Inputs'!$C$17,0,(SUM(OFFSET($I$23,0,AT$5-$I$5-$A29+1)))*$C82))</f>
        <v>0</v>
      </c>
      <c r="AU136" s="186">
        <f ca="1">IF(AU$5-$I$5&lt;$A29-1," ",IF(AU$5-$I$5+1&gt;'Primary Inputs'!$C$17,0,(SUM(OFFSET($I$23,0,AU$5-$I$5-$A29+1)))*$C82))</f>
        <v>0</v>
      </c>
      <c r="AV136" s="186">
        <f ca="1">IF(AV$5-$I$5&lt;$A29-1," ",IF(AV$5-$I$5+1&gt;'Primary Inputs'!$C$17,0,(SUM(OFFSET($I$23,0,AV$5-$I$5-$A29+1)))*$C82))</f>
        <v>0</v>
      </c>
      <c r="AW136" s="186">
        <f ca="1">IF(AW$5-$I$5&lt;$A29-1," ",IF(AW$5-$I$5+1&gt;'Primary Inputs'!$C$17,0,(SUM(OFFSET($I$23,0,AW$5-$I$5-$A29+1)))*$C82))</f>
        <v>0</v>
      </c>
      <c r="AX136" s="186">
        <f ca="1">IF(AX$5-$I$5&lt;$A29-1," ",IF(AX$5-$I$5+1&gt;'Primary Inputs'!$C$17,0,(SUM(OFFSET($I$23,0,AX$5-$I$5-$A29+1)))*$C82))</f>
        <v>0</v>
      </c>
      <c r="AY136" s="186">
        <f ca="1">IF(AY$5-$I$5&lt;$A29-1," ",IF(AY$5-$I$5+1&gt;'Primary Inputs'!$C$17,0,(SUM(OFFSET($I$23,0,AY$5-$I$5-$A29+1)))*$C82))</f>
        <v>0</v>
      </c>
      <c r="AZ136" s="186">
        <f ca="1">IF(AZ$5-$I$5&lt;$A29-1," ",IF(AZ$5-$I$5+1&gt;'Primary Inputs'!$C$17,0,(SUM(OFFSET($I$23,0,AZ$5-$I$5-$A29+1)))*$C82))</f>
        <v>0</v>
      </c>
      <c r="BA136" s="186">
        <f ca="1">IF(BA$5-$I$5&lt;$A29-1," ",IF(BA$5-$I$5+1&gt;'Primary Inputs'!$C$17,0,(SUM(OFFSET($I$23,0,BA$5-$I$5-$A29+1)))*$C82))</f>
        <v>0</v>
      </c>
      <c r="BB136" s="186">
        <f ca="1">IF(BB$5-$I$5&lt;$A29-1," ",IF(BB$5-$I$5+1&gt;'Primary Inputs'!$C$17,0,(SUM(OFFSET($I$23,0,BB$5-$I$5-$A29+1)))*$C82))</f>
        <v>0</v>
      </c>
      <c r="BC136" s="186">
        <f ca="1">IF(BC$5-$I$5&lt;$A29-1," ",IF(BC$5-$I$5+1&gt;'Primary Inputs'!$C$17,0,(SUM(OFFSET($I$23,0,BC$5-$I$5-$A29+1)))*$C82))</f>
        <v>0</v>
      </c>
      <c r="BD136" s="186">
        <f ca="1">IF(BD$5-$I$5&lt;$A29-1," ",IF(BD$5-$I$5+1&gt;'Primary Inputs'!$C$17,0,(SUM(OFFSET($I$23,0,BD$5-$I$5-$A29+1)))*$C82))</f>
        <v>0</v>
      </c>
      <c r="BE136" s="186">
        <f ca="1">IF(BE$5-$I$5&lt;$A29-1," ",IF(BE$5-$I$5+1&gt;'Primary Inputs'!$C$17,0,(SUM(OFFSET($I$23,0,BE$5-$I$5-$A29+1)))*$C82))</f>
        <v>0</v>
      </c>
      <c r="BF136" s="186">
        <f ca="1">IF(BF$5-$I$5&lt;$A29-1," ",IF(BF$5-$I$5+1&gt;'Primary Inputs'!$C$17,0,(SUM(OFFSET($I$23,0,BF$5-$I$5-$A29+1)))*$C82))</f>
        <v>0</v>
      </c>
    </row>
    <row r="137" spans="2:58">
      <c r="B137" s="134" t="s">
        <v>11</v>
      </c>
      <c r="C137" s="134">
        <f t="shared" ca="1" si="3"/>
        <v>0</v>
      </c>
      <c r="I137" s="186" t="str">
        <f ca="1">IF(I$5-$I$5&lt;$A30-1," ",IF(I$5-$I$5+1&gt;'Primary Inputs'!$C$17,0,(SUM(OFFSET($I$23,0,I$5-$I$5-$A30+1)))*$C83))</f>
        <v xml:space="preserve"> </v>
      </c>
      <c r="J137" s="186" t="str">
        <f ca="1">IF(J$5-$I$5&lt;$A30-1," ",IF(J$5-$I$5+1&gt;'Primary Inputs'!$C$17,0,(SUM(OFFSET($I$23,0,J$5-$I$5-$A30+1)))*$C83))</f>
        <v xml:space="preserve"> </v>
      </c>
      <c r="K137" s="186" t="str">
        <f ca="1">IF(K$5-$I$5&lt;$A30-1," ",IF(K$5-$I$5+1&gt;'Primary Inputs'!$C$17,0,(SUM(OFFSET($I$23,0,K$5-$I$5-$A30+1)))*$C83))</f>
        <v xml:space="preserve"> </v>
      </c>
      <c r="L137" s="186" t="str">
        <f ca="1">IF(L$5-$I$5&lt;$A30-1," ",IF(L$5-$I$5+1&gt;'Primary Inputs'!$C$17,0,(SUM(OFFSET($I$23,0,L$5-$I$5-$A30+1)))*$C83))</f>
        <v xml:space="preserve"> </v>
      </c>
      <c r="M137" s="186">
        <f ca="1">IF(M$5-$I$5&lt;$A30-1," ",IF(M$5-$I$5+1&gt;'Primary Inputs'!$C$17,0,(SUM(OFFSET($I$23,0,M$5-$I$5-$A30+1)))*$C83))</f>
        <v>0</v>
      </c>
      <c r="N137" s="186">
        <f ca="1">IF(N$5-$I$5&lt;$A30-1," ",IF(N$5-$I$5+1&gt;'Primary Inputs'!$C$17,0,(SUM(OFFSET($I$23,0,N$5-$I$5-$A30+1)))*$C83))</f>
        <v>0</v>
      </c>
      <c r="O137" s="186">
        <f ca="1">IF(O$5-$I$5&lt;$A30-1," ",IF(O$5-$I$5+1&gt;'Primary Inputs'!$C$17,0,(SUM(OFFSET($I$23,0,O$5-$I$5-$A30+1)))*$C83))</f>
        <v>0</v>
      </c>
      <c r="P137" s="186">
        <f ca="1">IF(P$5-$I$5&lt;$A30-1," ",IF(P$5-$I$5+1&gt;'Primary Inputs'!$C$17,0,(SUM(OFFSET($I$23,0,P$5-$I$5-$A30+1)))*$C83))</f>
        <v>0</v>
      </c>
      <c r="Q137" s="186">
        <f ca="1">IF(Q$5-$I$5&lt;$A30-1," ",IF(Q$5-$I$5+1&gt;'Primary Inputs'!$C$17,0,(SUM(OFFSET($I$23,0,Q$5-$I$5-$A30+1)))*$C83))</f>
        <v>0</v>
      </c>
      <c r="R137" s="186">
        <f ca="1">IF(R$5-$I$5&lt;$A30-1," ",IF(R$5-$I$5+1&gt;'Primary Inputs'!$C$17,0,(SUM(OFFSET($I$23,0,R$5-$I$5-$A30+1)))*$C83))</f>
        <v>0</v>
      </c>
      <c r="S137" s="186">
        <f ca="1">IF(S$5-$I$5&lt;$A30-1," ",IF(S$5-$I$5+1&gt;'Primary Inputs'!$C$17,0,(SUM(OFFSET($I$23,0,S$5-$I$5-$A30+1)))*$C83))</f>
        <v>0</v>
      </c>
      <c r="T137" s="186">
        <f ca="1">IF(T$5-$I$5&lt;$A30-1," ",IF(T$5-$I$5+1&gt;'Primary Inputs'!$C$17,0,(SUM(OFFSET($I$23,0,T$5-$I$5-$A30+1)))*$C83))</f>
        <v>0</v>
      </c>
      <c r="U137" s="186">
        <f ca="1">IF(U$5-$I$5&lt;$A30-1," ",IF(U$5-$I$5+1&gt;'Primary Inputs'!$C$17,0,(SUM(OFFSET($I$23,0,U$5-$I$5-$A30+1)))*$C83))</f>
        <v>0</v>
      </c>
      <c r="V137" s="186">
        <f ca="1">IF(V$5-$I$5&lt;$A30-1," ",IF(V$5-$I$5+1&gt;'Primary Inputs'!$C$17,0,(SUM(OFFSET($I$23,0,V$5-$I$5-$A30+1)))*$C83))</f>
        <v>0</v>
      </c>
      <c r="W137" s="186">
        <f ca="1">IF(W$5-$I$5&lt;$A30-1," ",IF(W$5-$I$5+1&gt;'Primary Inputs'!$C$17,0,(SUM(OFFSET($I$23,0,W$5-$I$5-$A30+1)))*$C83))</f>
        <v>0</v>
      </c>
      <c r="X137" s="186">
        <f ca="1">IF(X$5-$I$5&lt;$A30-1," ",IF(X$5-$I$5+1&gt;'Primary Inputs'!$C$17,0,(SUM(OFFSET($I$23,0,X$5-$I$5-$A30+1)))*$C83))</f>
        <v>0</v>
      </c>
      <c r="Y137" s="186">
        <f ca="1">IF(Y$5-$I$5&lt;$A30-1," ",IF(Y$5-$I$5+1&gt;'Primary Inputs'!$C$17,0,(SUM(OFFSET($I$23,0,Y$5-$I$5-$A30+1)))*$C83))</f>
        <v>0</v>
      </c>
      <c r="Z137" s="186">
        <f ca="1">IF(Z$5-$I$5&lt;$A30-1," ",IF(Z$5-$I$5+1&gt;'Primary Inputs'!$C$17,0,(SUM(OFFSET($I$23,0,Z$5-$I$5-$A30+1)))*$C83))</f>
        <v>0</v>
      </c>
      <c r="AA137" s="186">
        <f ca="1">IF(AA$5-$I$5&lt;$A30-1," ",IF(AA$5-$I$5+1&gt;'Primary Inputs'!$C$17,0,(SUM(OFFSET($I$23,0,AA$5-$I$5-$A30+1)))*$C83))</f>
        <v>0</v>
      </c>
      <c r="AB137" s="186">
        <f ca="1">IF(AB$5-$I$5&lt;$A30-1," ",IF(AB$5-$I$5+1&gt;'Primary Inputs'!$C$17,0,(SUM(OFFSET($I$23,0,AB$5-$I$5-$A30+1)))*$C83))</f>
        <v>0</v>
      </c>
      <c r="AC137" s="186">
        <f ca="1">IF(AC$5-$I$5&lt;$A30-1," ",IF(AC$5-$I$5+1&gt;'Primary Inputs'!$C$17,0,(SUM(OFFSET($I$23,0,AC$5-$I$5-$A30+1)))*$C83))</f>
        <v>0</v>
      </c>
      <c r="AD137" s="186">
        <f ca="1">IF(AD$5-$I$5&lt;$A30-1," ",IF(AD$5-$I$5+1&gt;'Primary Inputs'!$C$17,0,(SUM(OFFSET($I$23,0,AD$5-$I$5-$A30+1)))*$C83))</f>
        <v>0</v>
      </c>
      <c r="AE137" s="186">
        <f ca="1">IF(AE$5-$I$5&lt;$A30-1," ",IF(AE$5-$I$5+1&gt;'Primary Inputs'!$C$17,0,(SUM(OFFSET($I$23,0,AE$5-$I$5-$A30+1)))*$C83))</f>
        <v>0</v>
      </c>
      <c r="AF137" s="186">
        <f ca="1">IF(AF$5-$I$5&lt;$A30-1," ",IF(AF$5-$I$5+1&gt;'Primary Inputs'!$C$17,0,(SUM(OFFSET($I$23,0,AF$5-$I$5-$A30+1)))*$C83))</f>
        <v>0</v>
      </c>
      <c r="AG137" s="186">
        <f ca="1">IF(AG$5-$I$5&lt;$A30-1," ",IF(AG$5-$I$5+1&gt;'Primary Inputs'!$C$17,0,(SUM(OFFSET($I$23,0,AG$5-$I$5-$A30+1)))*$C83))</f>
        <v>0</v>
      </c>
      <c r="AH137" s="186">
        <f ca="1">IF(AH$5-$I$5&lt;$A30-1," ",IF(AH$5-$I$5+1&gt;'Primary Inputs'!$C$17,0,(SUM(OFFSET($I$23,0,AH$5-$I$5-$A30+1)))*$C83))</f>
        <v>0</v>
      </c>
      <c r="AI137" s="186">
        <f ca="1">IF(AI$5-$I$5&lt;$A30-1," ",IF(AI$5-$I$5+1&gt;'Primary Inputs'!$C$17,0,(SUM(OFFSET($I$23,0,AI$5-$I$5-$A30+1)))*$C83))</f>
        <v>0</v>
      </c>
      <c r="AJ137" s="186">
        <f ca="1">IF(AJ$5-$I$5&lt;$A30-1," ",IF(AJ$5-$I$5+1&gt;'Primary Inputs'!$C$17,0,(SUM(OFFSET($I$23,0,AJ$5-$I$5-$A30+1)))*$C83))</f>
        <v>0</v>
      </c>
      <c r="AK137" s="186">
        <f ca="1">IF(AK$5-$I$5&lt;$A30-1," ",IF(AK$5-$I$5+1&gt;'Primary Inputs'!$C$17,0,(SUM(OFFSET($I$23,0,AK$5-$I$5-$A30+1)))*$C83))</f>
        <v>0</v>
      </c>
      <c r="AL137" s="186">
        <f ca="1">IF(AL$5-$I$5&lt;$A30-1," ",IF(AL$5-$I$5+1&gt;'Primary Inputs'!$C$17,0,(SUM(OFFSET($I$23,0,AL$5-$I$5-$A30+1)))*$C83))</f>
        <v>0</v>
      </c>
      <c r="AM137" s="186">
        <f ca="1">IF(AM$5-$I$5&lt;$A30-1," ",IF(AM$5-$I$5+1&gt;'Primary Inputs'!$C$17,0,(SUM(OFFSET($I$23,0,AM$5-$I$5-$A30+1)))*$C83))</f>
        <v>0</v>
      </c>
      <c r="AN137" s="186">
        <f ca="1">IF(AN$5-$I$5&lt;$A30-1," ",IF(AN$5-$I$5+1&gt;'Primary Inputs'!$C$17,0,(SUM(OFFSET($I$23,0,AN$5-$I$5-$A30+1)))*$C83))</f>
        <v>0</v>
      </c>
      <c r="AO137" s="186">
        <f ca="1">IF(AO$5-$I$5&lt;$A30-1," ",IF(AO$5-$I$5+1&gt;'Primary Inputs'!$C$17,0,(SUM(OFFSET($I$23,0,AO$5-$I$5-$A30+1)))*$C83))</f>
        <v>0</v>
      </c>
      <c r="AP137" s="186">
        <f ca="1">IF(AP$5-$I$5&lt;$A30-1," ",IF(AP$5-$I$5+1&gt;'Primary Inputs'!$C$17,0,(SUM(OFFSET($I$23,0,AP$5-$I$5-$A30+1)))*$C83))</f>
        <v>0</v>
      </c>
      <c r="AQ137" s="186">
        <f ca="1">IF(AQ$5-$I$5&lt;$A30-1," ",IF(AQ$5-$I$5+1&gt;'Primary Inputs'!$C$17,0,(SUM(OFFSET($I$23,0,AQ$5-$I$5-$A30+1)))*$C83))</f>
        <v>0</v>
      </c>
      <c r="AR137" s="186">
        <f ca="1">IF(AR$5-$I$5&lt;$A30-1," ",IF(AR$5-$I$5+1&gt;'Primary Inputs'!$C$17,0,(SUM(OFFSET($I$23,0,AR$5-$I$5-$A30+1)))*$C83))</f>
        <v>0</v>
      </c>
      <c r="AS137" s="186">
        <f ca="1">IF(AS$5-$I$5&lt;$A30-1," ",IF(AS$5-$I$5+1&gt;'Primary Inputs'!$C$17,0,(SUM(OFFSET($I$23,0,AS$5-$I$5-$A30+1)))*$C83))</f>
        <v>0</v>
      </c>
      <c r="AT137" s="186">
        <f ca="1">IF(AT$5-$I$5&lt;$A30-1," ",IF(AT$5-$I$5+1&gt;'Primary Inputs'!$C$17,0,(SUM(OFFSET($I$23,0,AT$5-$I$5-$A30+1)))*$C83))</f>
        <v>0</v>
      </c>
      <c r="AU137" s="186">
        <f ca="1">IF(AU$5-$I$5&lt;$A30-1," ",IF(AU$5-$I$5+1&gt;'Primary Inputs'!$C$17,0,(SUM(OFFSET($I$23,0,AU$5-$I$5-$A30+1)))*$C83))</f>
        <v>0</v>
      </c>
      <c r="AV137" s="186">
        <f ca="1">IF(AV$5-$I$5&lt;$A30-1," ",IF(AV$5-$I$5+1&gt;'Primary Inputs'!$C$17,0,(SUM(OFFSET($I$23,0,AV$5-$I$5-$A30+1)))*$C83))</f>
        <v>0</v>
      </c>
      <c r="AW137" s="186">
        <f ca="1">IF(AW$5-$I$5&lt;$A30-1," ",IF(AW$5-$I$5+1&gt;'Primary Inputs'!$C$17,0,(SUM(OFFSET($I$23,0,AW$5-$I$5-$A30+1)))*$C83))</f>
        <v>0</v>
      </c>
      <c r="AX137" s="186">
        <f ca="1">IF(AX$5-$I$5&lt;$A30-1," ",IF(AX$5-$I$5+1&gt;'Primary Inputs'!$C$17,0,(SUM(OFFSET($I$23,0,AX$5-$I$5-$A30+1)))*$C83))</f>
        <v>0</v>
      </c>
      <c r="AY137" s="186">
        <f ca="1">IF(AY$5-$I$5&lt;$A30-1," ",IF(AY$5-$I$5+1&gt;'Primary Inputs'!$C$17,0,(SUM(OFFSET($I$23,0,AY$5-$I$5-$A30+1)))*$C83))</f>
        <v>0</v>
      </c>
      <c r="AZ137" s="186">
        <f ca="1">IF(AZ$5-$I$5&lt;$A30-1," ",IF(AZ$5-$I$5+1&gt;'Primary Inputs'!$C$17,0,(SUM(OFFSET($I$23,0,AZ$5-$I$5-$A30+1)))*$C83))</f>
        <v>0</v>
      </c>
      <c r="BA137" s="186">
        <f ca="1">IF(BA$5-$I$5&lt;$A30-1," ",IF(BA$5-$I$5+1&gt;'Primary Inputs'!$C$17,0,(SUM(OFFSET($I$23,0,BA$5-$I$5-$A30+1)))*$C83))</f>
        <v>0</v>
      </c>
      <c r="BB137" s="186">
        <f ca="1">IF(BB$5-$I$5&lt;$A30-1," ",IF(BB$5-$I$5+1&gt;'Primary Inputs'!$C$17,0,(SUM(OFFSET($I$23,0,BB$5-$I$5-$A30+1)))*$C83))</f>
        <v>0</v>
      </c>
      <c r="BC137" s="186">
        <f ca="1">IF(BC$5-$I$5&lt;$A30-1," ",IF(BC$5-$I$5+1&gt;'Primary Inputs'!$C$17,0,(SUM(OFFSET($I$23,0,BC$5-$I$5-$A30+1)))*$C83))</f>
        <v>0</v>
      </c>
      <c r="BD137" s="186">
        <f ca="1">IF(BD$5-$I$5&lt;$A30-1," ",IF(BD$5-$I$5+1&gt;'Primary Inputs'!$C$17,0,(SUM(OFFSET($I$23,0,BD$5-$I$5-$A30+1)))*$C83))</f>
        <v>0</v>
      </c>
      <c r="BE137" s="186">
        <f ca="1">IF(BE$5-$I$5&lt;$A30-1," ",IF(BE$5-$I$5+1&gt;'Primary Inputs'!$C$17,0,(SUM(OFFSET($I$23,0,BE$5-$I$5-$A30+1)))*$C83))</f>
        <v>0</v>
      </c>
      <c r="BF137" s="186">
        <f ca="1">IF(BF$5-$I$5&lt;$A30-1," ",IF(BF$5-$I$5+1&gt;'Primary Inputs'!$C$17,0,(SUM(OFFSET($I$23,0,BF$5-$I$5-$A30+1)))*$C83))</f>
        <v>0</v>
      </c>
    </row>
    <row r="138" spans="2:58">
      <c r="B138" s="134" t="s">
        <v>178</v>
      </c>
      <c r="C138" s="134">
        <f t="shared" ca="1" si="3"/>
        <v>0</v>
      </c>
      <c r="I138" s="186" t="str">
        <f ca="1">IF(I$5-$I$5&lt;$A31-1," ",IF(I$5-$I$5+1&gt;'Primary Inputs'!$C$17,0,(SUM(OFFSET($I$23,0,I$5-$I$5-$A31+1)))*$C84))</f>
        <v xml:space="preserve"> </v>
      </c>
      <c r="J138" s="186" t="str">
        <f ca="1">IF(J$5-$I$5&lt;$A31-1," ",IF(J$5-$I$5+1&gt;'Primary Inputs'!$C$17,0,(SUM(OFFSET($I$23,0,J$5-$I$5-$A31+1)))*$C84))</f>
        <v xml:space="preserve"> </v>
      </c>
      <c r="K138" s="186" t="str">
        <f ca="1">IF(K$5-$I$5&lt;$A31-1," ",IF(K$5-$I$5+1&gt;'Primary Inputs'!$C$17,0,(SUM(OFFSET($I$23,0,K$5-$I$5-$A31+1)))*$C84))</f>
        <v xml:space="preserve"> </v>
      </c>
      <c r="L138" s="186" t="str">
        <f ca="1">IF(L$5-$I$5&lt;$A31-1," ",IF(L$5-$I$5+1&gt;'Primary Inputs'!$C$17,0,(SUM(OFFSET($I$23,0,L$5-$I$5-$A31+1)))*$C84))</f>
        <v xml:space="preserve"> </v>
      </c>
      <c r="M138" s="186" t="str">
        <f ca="1">IF(M$5-$I$5&lt;$A31-1," ",IF(M$5-$I$5+1&gt;'Primary Inputs'!$C$17,0,(SUM(OFFSET($I$23,0,M$5-$I$5-$A31+1)))*$C84))</f>
        <v xml:space="preserve"> </v>
      </c>
      <c r="N138" s="186">
        <f ca="1">IF(N$5-$I$5&lt;$A31-1," ",IF(N$5-$I$5+1&gt;'Primary Inputs'!$C$17,0,(SUM(OFFSET($I$23,0,N$5-$I$5-$A31+1)))*$C84))</f>
        <v>0</v>
      </c>
      <c r="O138" s="186">
        <f ca="1">IF(O$5-$I$5&lt;$A31-1," ",IF(O$5-$I$5+1&gt;'Primary Inputs'!$C$17,0,(SUM(OFFSET($I$23,0,O$5-$I$5-$A31+1)))*$C84))</f>
        <v>0</v>
      </c>
      <c r="P138" s="186">
        <f ca="1">IF(P$5-$I$5&lt;$A31-1," ",IF(P$5-$I$5+1&gt;'Primary Inputs'!$C$17,0,(SUM(OFFSET($I$23,0,P$5-$I$5-$A31+1)))*$C84))</f>
        <v>0</v>
      </c>
      <c r="Q138" s="186">
        <f ca="1">IF(Q$5-$I$5&lt;$A31-1," ",IF(Q$5-$I$5+1&gt;'Primary Inputs'!$C$17,0,(SUM(OFFSET($I$23,0,Q$5-$I$5-$A31+1)))*$C84))</f>
        <v>0</v>
      </c>
      <c r="R138" s="186">
        <f ca="1">IF(R$5-$I$5&lt;$A31-1," ",IF(R$5-$I$5+1&gt;'Primary Inputs'!$C$17,0,(SUM(OFFSET($I$23,0,R$5-$I$5-$A31+1)))*$C84))</f>
        <v>0</v>
      </c>
      <c r="S138" s="186">
        <f ca="1">IF(S$5-$I$5&lt;$A31-1," ",IF(S$5-$I$5+1&gt;'Primary Inputs'!$C$17,0,(SUM(OFFSET($I$23,0,S$5-$I$5-$A31+1)))*$C84))</f>
        <v>0</v>
      </c>
      <c r="T138" s="186">
        <f ca="1">IF(T$5-$I$5&lt;$A31-1," ",IF(T$5-$I$5+1&gt;'Primary Inputs'!$C$17,0,(SUM(OFFSET($I$23,0,T$5-$I$5-$A31+1)))*$C84))</f>
        <v>0</v>
      </c>
      <c r="U138" s="186">
        <f ca="1">IF(U$5-$I$5&lt;$A31-1," ",IF(U$5-$I$5+1&gt;'Primary Inputs'!$C$17,0,(SUM(OFFSET($I$23,0,U$5-$I$5-$A31+1)))*$C84))</f>
        <v>0</v>
      </c>
      <c r="V138" s="186">
        <f ca="1">IF(V$5-$I$5&lt;$A31-1," ",IF(V$5-$I$5+1&gt;'Primary Inputs'!$C$17,0,(SUM(OFFSET($I$23,0,V$5-$I$5-$A31+1)))*$C84))</f>
        <v>0</v>
      </c>
      <c r="W138" s="186">
        <f ca="1">IF(W$5-$I$5&lt;$A31-1," ",IF(W$5-$I$5+1&gt;'Primary Inputs'!$C$17,0,(SUM(OFFSET($I$23,0,W$5-$I$5-$A31+1)))*$C84))</f>
        <v>0</v>
      </c>
      <c r="X138" s="186">
        <f ca="1">IF(X$5-$I$5&lt;$A31-1," ",IF(X$5-$I$5+1&gt;'Primary Inputs'!$C$17,0,(SUM(OFFSET($I$23,0,X$5-$I$5-$A31+1)))*$C84))</f>
        <v>0</v>
      </c>
      <c r="Y138" s="186">
        <f ca="1">IF(Y$5-$I$5&lt;$A31-1," ",IF(Y$5-$I$5+1&gt;'Primary Inputs'!$C$17,0,(SUM(OFFSET($I$23,0,Y$5-$I$5-$A31+1)))*$C84))</f>
        <v>0</v>
      </c>
      <c r="Z138" s="186">
        <f ca="1">IF(Z$5-$I$5&lt;$A31-1," ",IF(Z$5-$I$5+1&gt;'Primary Inputs'!$C$17,0,(SUM(OFFSET($I$23,0,Z$5-$I$5-$A31+1)))*$C84))</f>
        <v>0</v>
      </c>
      <c r="AA138" s="186">
        <f ca="1">IF(AA$5-$I$5&lt;$A31-1," ",IF(AA$5-$I$5+1&gt;'Primary Inputs'!$C$17,0,(SUM(OFFSET($I$23,0,AA$5-$I$5-$A31+1)))*$C84))</f>
        <v>0</v>
      </c>
      <c r="AB138" s="186">
        <f ca="1">IF(AB$5-$I$5&lt;$A31-1," ",IF(AB$5-$I$5+1&gt;'Primary Inputs'!$C$17,0,(SUM(OFFSET($I$23,0,AB$5-$I$5-$A31+1)))*$C84))</f>
        <v>0</v>
      </c>
      <c r="AC138" s="186">
        <f ca="1">IF(AC$5-$I$5&lt;$A31-1," ",IF(AC$5-$I$5+1&gt;'Primary Inputs'!$C$17,0,(SUM(OFFSET($I$23,0,AC$5-$I$5-$A31+1)))*$C84))</f>
        <v>0</v>
      </c>
      <c r="AD138" s="186">
        <f ca="1">IF(AD$5-$I$5&lt;$A31-1," ",IF(AD$5-$I$5+1&gt;'Primary Inputs'!$C$17,0,(SUM(OFFSET($I$23,0,AD$5-$I$5-$A31+1)))*$C84))</f>
        <v>0</v>
      </c>
      <c r="AE138" s="186">
        <f ca="1">IF(AE$5-$I$5&lt;$A31-1," ",IF(AE$5-$I$5+1&gt;'Primary Inputs'!$C$17,0,(SUM(OFFSET($I$23,0,AE$5-$I$5-$A31+1)))*$C84))</f>
        <v>0</v>
      </c>
      <c r="AF138" s="186">
        <f ca="1">IF(AF$5-$I$5&lt;$A31-1," ",IF(AF$5-$I$5+1&gt;'Primary Inputs'!$C$17,0,(SUM(OFFSET($I$23,0,AF$5-$I$5-$A31+1)))*$C84))</f>
        <v>0</v>
      </c>
      <c r="AG138" s="186">
        <f ca="1">IF(AG$5-$I$5&lt;$A31-1," ",IF(AG$5-$I$5+1&gt;'Primary Inputs'!$C$17,0,(SUM(OFFSET($I$23,0,AG$5-$I$5-$A31+1)))*$C84))</f>
        <v>0</v>
      </c>
      <c r="AH138" s="186">
        <f ca="1">IF(AH$5-$I$5&lt;$A31-1," ",IF(AH$5-$I$5+1&gt;'Primary Inputs'!$C$17,0,(SUM(OFFSET($I$23,0,AH$5-$I$5-$A31+1)))*$C84))</f>
        <v>0</v>
      </c>
      <c r="AI138" s="186">
        <f ca="1">IF(AI$5-$I$5&lt;$A31-1," ",IF(AI$5-$I$5+1&gt;'Primary Inputs'!$C$17,0,(SUM(OFFSET($I$23,0,AI$5-$I$5-$A31+1)))*$C84))</f>
        <v>0</v>
      </c>
      <c r="AJ138" s="186">
        <f ca="1">IF(AJ$5-$I$5&lt;$A31-1," ",IF(AJ$5-$I$5+1&gt;'Primary Inputs'!$C$17,0,(SUM(OFFSET($I$23,0,AJ$5-$I$5-$A31+1)))*$C84))</f>
        <v>0</v>
      </c>
      <c r="AK138" s="186">
        <f ca="1">IF(AK$5-$I$5&lt;$A31-1," ",IF(AK$5-$I$5+1&gt;'Primary Inputs'!$C$17,0,(SUM(OFFSET($I$23,0,AK$5-$I$5-$A31+1)))*$C84))</f>
        <v>0</v>
      </c>
      <c r="AL138" s="186">
        <f ca="1">IF(AL$5-$I$5&lt;$A31-1," ",IF(AL$5-$I$5+1&gt;'Primary Inputs'!$C$17,0,(SUM(OFFSET($I$23,0,AL$5-$I$5-$A31+1)))*$C84))</f>
        <v>0</v>
      </c>
      <c r="AM138" s="186">
        <f ca="1">IF(AM$5-$I$5&lt;$A31-1," ",IF(AM$5-$I$5+1&gt;'Primary Inputs'!$C$17,0,(SUM(OFFSET($I$23,0,AM$5-$I$5-$A31+1)))*$C84))</f>
        <v>0</v>
      </c>
      <c r="AN138" s="186">
        <f ca="1">IF(AN$5-$I$5&lt;$A31-1," ",IF(AN$5-$I$5+1&gt;'Primary Inputs'!$C$17,0,(SUM(OFFSET($I$23,0,AN$5-$I$5-$A31+1)))*$C84))</f>
        <v>0</v>
      </c>
      <c r="AO138" s="186">
        <f ca="1">IF(AO$5-$I$5&lt;$A31-1," ",IF(AO$5-$I$5+1&gt;'Primary Inputs'!$C$17,0,(SUM(OFFSET($I$23,0,AO$5-$I$5-$A31+1)))*$C84))</f>
        <v>0</v>
      </c>
      <c r="AP138" s="186">
        <f ca="1">IF(AP$5-$I$5&lt;$A31-1," ",IF(AP$5-$I$5+1&gt;'Primary Inputs'!$C$17,0,(SUM(OFFSET($I$23,0,AP$5-$I$5-$A31+1)))*$C84))</f>
        <v>0</v>
      </c>
      <c r="AQ138" s="186">
        <f ca="1">IF(AQ$5-$I$5&lt;$A31-1," ",IF(AQ$5-$I$5+1&gt;'Primary Inputs'!$C$17,0,(SUM(OFFSET($I$23,0,AQ$5-$I$5-$A31+1)))*$C84))</f>
        <v>0</v>
      </c>
      <c r="AR138" s="186">
        <f ca="1">IF(AR$5-$I$5&lt;$A31-1," ",IF(AR$5-$I$5+1&gt;'Primary Inputs'!$C$17,0,(SUM(OFFSET($I$23,0,AR$5-$I$5-$A31+1)))*$C84))</f>
        <v>0</v>
      </c>
      <c r="AS138" s="186">
        <f ca="1">IF(AS$5-$I$5&lt;$A31-1," ",IF(AS$5-$I$5+1&gt;'Primary Inputs'!$C$17,0,(SUM(OFFSET($I$23,0,AS$5-$I$5-$A31+1)))*$C84))</f>
        <v>0</v>
      </c>
      <c r="AT138" s="186">
        <f ca="1">IF(AT$5-$I$5&lt;$A31-1," ",IF(AT$5-$I$5+1&gt;'Primary Inputs'!$C$17,0,(SUM(OFFSET($I$23,0,AT$5-$I$5-$A31+1)))*$C84))</f>
        <v>0</v>
      </c>
      <c r="AU138" s="186">
        <f ca="1">IF(AU$5-$I$5&lt;$A31-1," ",IF(AU$5-$I$5+1&gt;'Primary Inputs'!$C$17,0,(SUM(OFFSET($I$23,0,AU$5-$I$5-$A31+1)))*$C84))</f>
        <v>0</v>
      </c>
      <c r="AV138" s="186">
        <f ca="1">IF(AV$5-$I$5&lt;$A31-1," ",IF(AV$5-$I$5+1&gt;'Primary Inputs'!$C$17,0,(SUM(OFFSET($I$23,0,AV$5-$I$5-$A31+1)))*$C84))</f>
        <v>0</v>
      </c>
      <c r="AW138" s="186">
        <f ca="1">IF(AW$5-$I$5&lt;$A31-1," ",IF(AW$5-$I$5+1&gt;'Primary Inputs'!$C$17,0,(SUM(OFFSET($I$23,0,AW$5-$I$5-$A31+1)))*$C84))</f>
        <v>0</v>
      </c>
      <c r="AX138" s="186">
        <f ca="1">IF(AX$5-$I$5&lt;$A31-1," ",IF(AX$5-$I$5+1&gt;'Primary Inputs'!$C$17,0,(SUM(OFFSET($I$23,0,AX$5-$I$5-$A31+1)))*$C84))</f>
        <v>0</v>
      </c>
      <c r="AY138" s="186">
        <f ca="1">IF(AY$5-$I$5&lt;$A31-1," ",IF(AY$5-$I$5+1&gt;'Primary Inputs'!$C$17,0,(SUM(OFFSET($I$23,0,AY$5-$I$5-$A31+1)))*$C84))</f>
        <v>0</v>
      </c>
      <c r="AZ138" s="186">
        <f ca="1">IF(AZ$5-$I$5&lt;$A31-1," ",IF(AZ$5-$I$5+1&gt;'Primary Inputs'!$C$17,0,(SUM(OFFSET($I$23,0,AZ$5-$I$5-$A31+1)))*$C84))</f>
        <v>0</v>
      </c>
      <c r="BA138" s="186">
        <f ca="1">IF(BA$5-$I$5&lt;$A31-1," ",IF(BA$5-$I$5+1&gt;'Primary Inputs'!$C$17,0,(SUM(OFFSET($I$23,0,BA$5-$I$5-$A31+1)))*$C84))</f>
        <v>0</v>
      </c>
      <c r="BB138" s="186">
        <f ca="1">IF(BB$5-$I$5&lt;$A31-1," ",IF(BB$5-$I$5+1&gt;'Primary Inputs'!$C$17,0,(SUM(OFFSET($I$23,0,BB$5-$I$5-$A31+1)))*$C84))</f>
        <v>0</v>
      </c>
      <c r="BC138" s="186">
        <f ca="1">IF(BC$5-$I$5&lt;$A31-1," ",IF(BC$5-$I$5+1&gt;'Primary Inputs'!$C$17,0,(SUM(OFFSET($I$23,0,BC$5-$I$5-$A31+1)))*$C84))</f>
        <v>0</v>
      </c>
      <c r="BD138" s="186">
        <f ca="1">IF(BD$5-$I$5&lt;$A31-1," ",IF(BD$5-$I$5+1&gt;'Primary Inputs'!$C$17,0,(SUM(OFFSET($I$23,0,BD$5-$I$5-$A31+1)))*$C84))</f>
        <v>0</v>
      </c>
      <c r="BE138" s="186">
        <f ca="1">IF(BE$5-$I$5&lt;$A31-1," ",IF(BE$5-$I$5+1&gt;'Primary Inputs'!$C$17,0,(SUM(OFFSET($I$23,0,BE$5-$I$5-$A31+1)))*$C84))</f>
        <v>0</v>
      </c>
      <c r="BF138" s="186">
        <f ca="1">IF(BF$5-$I$5&lt;$A31-1," ",IF(BF$5-$I$5+1&gt;'Primary Inputs'!$C$17,0,(SUM(OFFSET($I$23,0,BF$5-$I$5-$A31+1)))*$C84))</f>
        <v>0</v>
      </c>
    </row>
    <row r="139" spans="2:58">
      <c r="B139" s="134" t="s">
        <v>179</v>
      </c>
      <c r="C139" s="134">
        <f t="shared" ca="1" si="3"/>
        <v>0</v>
      </c>
      <c r="I139" s="186" t="str">
        <f ca="1">IF(I$5-$I$5&lt;$A32-1," ",IF(I$5-$I$5+1&gt;'Primary Inputs'!$C$17,0,(SUM(OFFSET($I$23,0,I$5-$I$5-$A32+1)))*$C85))</f>
        <v xml:space="preserve"> </v>
      </c>
      <c r="J139" s="186" t="str">
        <f ca="1">IF(J$5-$I$5&lt;$A32-1," ",IF(J$5-$I$5+1&gt;'Primary Inputs'!$C$17,0,(SUM(OFFSET($I$23,0,J$5-$I$5-$A32+1)))*$C85))</f>
        <v xml:space="preserve"> </v>
      </c>
      <c r="K139" s="186" t="str">
        <f ca="1">IF(K$5-$I$5&lt;$A32-1," ",IF(K$5-$I$5+1&gt;'Primary Inputs'!$C$17,0,(SUM(OFFSET($I$23,0,K$5-$I$5-$A32+1)))*$C85))</f>
        <v xml:space="preserve"> </v>
      </c>
      <c r="L139" s="186" t="str">
        <f ca="1">IF(L$5-$I$5&lt;$A32-1," ",IF(L$5-$I$5+1&gt;'Primary Inputs'!$C$17,0,(SUM(OFFSET($I$23,0,L$5-$I$5-$A32+1)))*$C85))</f>
        <v xml:space="preserve"> </v>
      </c>
      <c r="M139" s="186" t="str">
        <f ca="1">IF(M$5-$I$5&lt;$A32-1," ",IF(M$5-$I$5+1&gt;'Primary Inputs'!$C$17,0,(SUM(OFFSET($I$23,0,M$5-$I$5-$A32+1)))*$C85))</f>
        <v xml:space="preserve"> </v>
      </c>
      <c r="N139" s="186" t="str">
        <f ca="1">IF(N$5-$I$5&lt;$A32-1," ",IF(N$5-$I$5+1&gt;'Primary Inputs'!$C$17,0,(SUM(OFFSET($I$23,0,N$5-$I$5-$A32+1)))*$C85))</f>
        <v xml:space="preserve"> </v>
      </c>
      <c r="O139" s="186">
        <f ca="1">IF(O$5-$I$5&lt;$A32-1," ",IF(O$5-$I$5+1&gt;'Primary Inputs'!$C$17,0,(SUM(OFFSET($I$23,0,O$5-$I$5-$A32+1)))*$C85))</f>
        <v>0</v>
      </c>
      <c r="P139" s="186">
        <f ca="1">IF(P$5-$I$5&lt;$A32-1," ",IF(P$5-$I$5+1&gt;'Primary Inputs'!$C$17,0,(SUM(OFFSET($I$23,0,P$5-$I$5-$A32+1)))*$C85))</f>
        <v>0</v>
      </c>
      <c r="Q139" s="186">
        <f ca="1">IF(Q$5-$I$5&lt;$A32-1," ",IF(Q$5-$I$5+1&gt;'Primary Inputs'!$C$17,0,(SUM(OFFSET($I$23,0,Q$5-$I$5-$A32+1)))*$C85))</f>
        <v>0</v>
      </c>
      <c r="R139" s="186">
        <f ca="1">IF(R$5-$I$5&lt;$A32-1," ",IF(R$5-$I$5+1&gt;'Primary Inputs'!$C$17,0,(SUM(OFFSET($I$23,0,R$5-$I$5-$A32+1)))*$C85))</f>
        <v>0</v>
      </c>
      <c r="S139" s="186">
        <f ca="1">IF(S$5-$I$5&lt;$A32-1," ",IF(S$5-$I$5+1&gt;'Primary Inputs'!$C$17,0,(SUM(OFFSET($I$23,0,S$5-$I$5-$A32+1)))*$C85))</f>
        <v>0</v>
      </c>
      <c r="T139" s="186">
        <f ca="1">IF(T$5-$I$5&lt;$A32-1," ",IF(T$5-$I$5+1&gt;'Primary Inputs'!$C$17,0,(SUM(OFFSET($I$23,0,T$5-$I$5-$A32+1)))*$C85))</f>
        <v>0</v>
      </c>
      <c r="U139" s="186">
        <f ca="1">IF(U$5-$I$5&lt;$A32-1," ",IF(U$5-$I$5+1&gt;'Primary Inputs'!$C$17,0,(SUM(OFFSET($I$23,0,U$5-$I$5-$A32+1)))*$C85))</f>
        <v>0</v>
      </c>
      <c r="V139" s="186">
        <f ca="1">IF(V$5-$I$5&lt;$A32-1," ",IF(V$5-$I$5+1&gt;'Primary Inputs'!$C$17,0,(SUM(OFFSET($I$23,0,V$5-$I$5-$A32+1)))*$C85))</f>
        <v>0</v>
      </c>
      <c r="W139" s="186">
        <f ca="1">IF(W$5-$I$5&lt;$A32-1," ",IF(W$5-$I$5+1&gt;'Primary Inputs'!$C$17,0,(SUM(OFFSET($I$23,0,W$5-$I$5-$A32+1)))*$C85))</f>
        <v>0</v>
      </c>
      <c r="X139" s="186">
        <f ca="1">IF(X$5-$I$5&lt;$A32-1," ",IF(X$5-$I$5+1&gt;'Primary Inputs'!$C$17,0,(SUM(OFFSET($I$23,0,X$5-$I$5-$A32+1)))*$C85))</f>
        <v>0</v>
      </c>
      <c r="Y139" s="186">
        <f ca="1">IF(Y$5-$I$5&lt;$A32-1," ",IF(Y$5-$I$5+1&gt;'Primary Inputs'!$C$17,0,(SUM(OFFSET($I$23,0,Y$5-$I$5-$A32+1)))*$C85))</f>
        <v>0</v>
      </c>
      <c r="Z139" s="186">
        <f ca="1">IF(Z$5-$I$5&lt;$A32-1," ",IF(Z$5-$I$5+1&gt;'Primary Inputs'!$C$17,0,(SUM(OFFSET($I$23,0,Z$5-$I$5-$A32+1)))*$C85))</f>
        <v>0</v>
      </c>
      <c r="AA139" s="186">
        <f ca="1">IF(AA$5-$I$5&lt;$A32-1," ",IF(AA$5-$I$5+1&gt;'Primary Inputs'!$C$17,0,(SUM(OFFSET($I$23,0,AA$5-$I$5-$A32+1)))*$C85))</f>
        <v>0</v>
      </c>
      <c r="AB139" s="186">
        <f ca="1">IF(AB$5-$I$5&lt;$A32-1," ",IF(AB$5-$I$5+1&gt;'Primary Inputs'!$C$17,0,(SUM(OFFSET($I$23,0,AB$5-$I$5-$A32+1)))*$C85))</f>
        <v>0</v>
      </c>
      <c r="AC139" s="186">
        <f ca="1">IF(AC$5-$I$5&lt;$A32-1," ",IF(AC$5-$I$5+1&gt;'Primary Inputs'!$C$17,0,(SUM(OFFSET($I$23,0,AC$5-$I$5-$A32+1)))*$C85))</f>
        <v>0</v>
      </c>
      <c r="AD139" s="186">
        <f ca="1">IF(AD$5-$I$5&lt;$A32-1," ",IF(AD$5-$I$5+1&gt;'Primary Inputs'!$C$17,0,(SUM(OFFSET($I$23,0,AD$5-$I$5-$A32+1)))*$C85))</f>
        <v>0</v>
      </c>
      <c r="AE139" s="186">
        <f ca="1">IF(AE$5-$I$5&lt;$A32-1," ",IF(AE$5-$I$5+1&gt;'Primary Inputs'!$C$17,0,(SUM(OFFSET($I$23,0,AE$5-$I$5-$A32+1)))*$C85))</f>
        <v>0</v>
      </c>
      <c r="AF139" s="186">
        <f ca="1">IF(AF$5-$I$5&lt;$A32-1," ",IF(AF$5-$I$5+1&gt;'Primary Inputs'!$C$17,0,(SUM(OFFSET($I$23,0,AF$5-$I$5-$A32+1)))*$C85))</f>
        <v>0</v>
      </c>
      <c r="AG139" s="186">
        <f ca="1">IF(AG$5-$I$5&lt;$A32-1," ",IF(AG$5-$I$5+1&gt;'Primary Inputs'!$C$17,0,(SUM(OFFSET($I$23,0,AG$5-$I$5-$A32+1)))*$C85))</f>
        <v>0</v>
      </c>
      <c r="AH139" s="186">
        <f ca="1">IF(AH$5-$I$5&lt;$A32-1," ",IF(AH$5-$I$5+1&gt;'Primary Inputs'!$C$17,0,(SUM(OFFSET($I$23,0,AH$5-$I$5-$A32+1)))*$C85))</f>
        <v>0</v>
      </c>
      <c r="AI139" s="186">
        <f ca="1">IF(AI$5-$I$5&lt;$A32-1," ",IF(AI$5-$I$5+1&gt;'Primary Inputs'!$C$17,0,(SUM(OFFSET($I$23,0,AI$5-$I$5-$A32+1)))*$C85))</f>
        <v>0</v>
      </c>
      <c r="AJ139" s="186">
        <f ca="1">IF(AJ$5-$I$5&lt;$A32-1," ",IF(AJ$5-$I$5+1&gt;'Primary Inputs'!$C$17,0,(SUM(OFFSET($I$23,0,AJ$5-$I$5-$A32+1)))*$C85))</f>
        <v>0</v>
      </c>
      <c r="AK139" s="186">
        <f ca="1">IF(AK$5-$I$5&lt;$A32-1," ",IF(AK$5-$I$5+1&gt;'Primary Inputs'!$C$17,0,(SUM(OFFSET($I$23,0,AK$5-$I$5-$A32+1)))*$C85))</f>
        <v>0</v>
      </c>
      <c r="AL139" s="186">
        <f ca="1">IF(AL$5-$I$5&lt;$A32-1," ",IF(AL$5-$I$5+1&gt;'Primary Inputs'!$C$17,0,(SUM(OFFSET($I$23,0,AL$5-$I$5-$A32+1)))*$C85))</f>
        <v>0</v>
      </c>
      <c r="AM139" s="186">
        <f ca="1">IF(AM$5-$I$5&lt;$A32-1," ",IF(AM$5-$I$5+1&gt;'Primary Inputs'!$C$17,0,(SUM(OFFSET($I$23,0,AM$5-$I$5-$A32+1)))*$C85))</f>
        <v>0</v>
      </c>
      <c r="AN139" s="186">
        <f ca="1">IF(AN$5-$I$5&lt;$A32-1," ",IF(AN$5-$I$5+1&gt;'Primary Inputs'!$C$17,0,(SUM(OFFSET($I$23,0,AN$5-$I$5-$A32+1)))*$C85))</f>
        <v>0</v>
      </c>
      <c r="AO139" s="186">
        <f ca="1">IF(AO$5-$I$5&lt;$A32-1," ",IF(AO$5-$I$5+1&gt;'Primary Inputs'!$C$17,0,(SUM(OFFSET($I$23,0,AO$5-$I$5-$A32+1)))*$C85))</f>
        <v>0</v>
      </c>
      <c r="AP139" s="186">
        <f ca="1">IF(AP$5-$I$5&lt;$A32-1," ",IF(AP$5-$I$5+1&gt;'Primary Inputs'!$C$17,0,(SUM(OFFSET($I$23,0,AP$5-$I$5-$A32+1)))*$C85))</f>
        <v>0</v>
      </c>
      <c r="AQ139" s="186">
        <f ca="1">IF(AQ$5-$I$5&lt;$A32-1," ",IF(AQ$5-$I$5+1&gt;'Primary Inputs'!$C$17,0,(SUM(OFFSET($I$23,0,AQ$5-$I$5-$A32+1)))*$C85))</f>
        <v>0</v>
      </c>
      <c r="AR139" s="186">
        <f ca="1">IF(AR$5-$I$5&lt;$A32-1," ",IF(AR$5-$I$5+1&gt;'Primary Inputs'!$C$17,0,(SUM(OFFSET($I$23,0,AR$5-$I$5-$A32+1)))*$C85))</f>
        <v>0</v>
      </c>
      <c r="AS139" s="186">
        <f ca="1">IF(AS$5-$I$5&lt;$A32-1," ",IF(AS$5-$I$5+1&gt;'Primary Inputs'!$C$17,0,(SUM(OFFSET($I$23,0,AS$5-$I$5-$A32+1)))*$C85))</f>
        <v>0</v>
      </c>
      <c r="AT139" s="186">
        <f ca="1">IF(AT$5-$I$5&lt;$A32-1," ",IF(AT$5-$I$5+1&gt;'Primary Inputs'!$C$17,0,(SUM(OFFSET($I$23,0,AT$5-$I$5-$A32+1)))*$C85))</f>
        <v>0</v>
      </c>
      <c r="AU139" s="186">
        <f ca="1">IF(AU$5-$I$5&lt;$A32-1," ",IF(AU$5-$I$5+1&gt;'Primary Inputs'!$C$17,0,(SUM(OFFSET($I$23,0,AU$5-$I$5-$A32+1)))*$C85))</f>
        <v>0</v>
      </c>
      <c r="AV139" s="186">
        <f ca="1">IF(AV$5-$I$5&lt;$A32-1," ",IF(AV$5-$I$5+1&gt;'Primary Inputs'!$C$17,0,(SUM(OFFSET($I$23,0,AV$5-$I$5-$A32+1)))*$C85))</f>
        <v>0</v>
      </c>
      <c r="AW139" s="186">
        <f ca="1">IF(AW$5-$I$5&lt;$A32-1," ",IF(AW$5-$I$5+1&gt;'Primary Inputs'!$C$17,0,(SUM(OFFSET($I$23,0,AW$5-$I$5-$A32+1)))*$C85))</f>
        <v>0</v>
      </c>
      <c r="AX139" s="186">
        <f ca="1">IF(AX$5-$I$5&lt;$A32-1," ",IF(AX$5-$I$5+1&gt;'Primary Inputs'!$C$17,0,(SUM(OFFSET($I$23,0,AX$5-$I$5-$A32+1)))*$C85))</f>
        <v>0</v>
      </c>
      <c r="AY139" s="186">
        <f ca="1">IF(AY$5-$I$5&lt;$A32-1," ",IF(AY$5-$I$5+1&gt;'Primary Inputs'!$C$17,0,(SUM(OFFSET($I$23,0,AY$5-$I$5-$A32+1)))*$C85))</f>
        <v>0</v>
      </c>
      <c r="AZ139" s="186">
        <f ca="1">IF(AZ$5-$I$5&lt;$A32-1," ",IF(AZ$5-$I$5+1&gt;'Primary Inputs'!$C$17,0,(SUM(OFFSET($I$23,0,AZ$5-$I$5-$A32+1)))*$C85))</f>
        <v>0</v>
      </c>
      <c r="BA139" s="186">
        <f ca="1">IF(BA$5-$I$5&lt;$A32-1," ",IF(BA$5-$I$5+1&gt;'Primary Inputs'!$C$17,0,(SUM(OFFSET($I$23,0,BA$5-$I$5-$A32+1)))*$C85))</f>
        <v>0</v>
      </c>
      <c r="BB139" s="186">
        <f ca="1">IF(BB$5-$I$5&lt;$A32-1," ",IF(BB$5-$I$5+1&gt;'Primary Inputs'!$C$17,0,(SUM(OFFSET($I$23,0,BB$5-$I$5-$A32+1)))*$C85))</f>
        <v>0</v>
      </c>
      <c r="BC139" s="186">
        <f ca="1">IF(BC$5-$I$5&lt;$A32-1," ",IF(BC$5-$I$5+1&gt;'Primary Inputs'!$C$17,0,(SUM(OFFSET($I$23,0,BC$5-$I$5-$A32+1)))*$C85))</f>
        <v>0</v>
      </c>
      <c r="BD139" s="186">
        <f ca="1">IF(BD$5-$I$5&lt;$A32-1," ",IF(BD$5-$I$5+1&gt;'Primary Inputs'!$C$17,0,(SUM(OFFSET($I$23,0,BD$5-$I$5-$A32+1)))*$C85))</f>
        <v>0</v>
      </c>
      <c r="BE139" s="186">
        <f ca="1">IF(BE$5-$I$5&lt;$A32-1," ",IF(BE$5-$I$5+1&gt;'Primary Inputs'!$C$17,0,(SUM(OFFSET($I$23,0,BE$5-$I$5-$A32+1)))*$C85))</f>
        <v>0</v>
      </c>
      <c r="BF139" s="186">
        <f ca="1">IF(BF$5-$I$5&lt;$A32-1," ",IF(BF$5-$I$5+1&gt;'Primary Inputs'!$C$17,0,(SUM(OFFSET($I$23,0,BF$5-$I$5-$A32+1)))*$C85))</f>
        <v>0</v>
      </c>
    </row>
    <row r="140" spans="2:58">
      <c r="B140" s="134" t="s">
        <v>180</v>
      </c>
      <c r="C140" s="134">
        <f t="shared" ca="1" si="3"/>
        <v>0</v>
      </c>
      <c r="I140" s="186" t="str">
        <f ca="1">IF(I$5-$I$5&lt;$A33-1," ",IF(I$5-$I$5+1&gt;'Primary Inputs'!$C$17,0,(SUM(OFFSET($I$23,0,I$5-$I$5-$A33+1)))*$C86))</f>
        <v xml:space="preserve"> </v>
      </c>
      <c r="J140" s="186" t="str">
        <f ca="1">IF(J$5-$I$5&lt;$A33-1," ",IF(J$5-$I$5+1&gt;'Primary Inputs'!$C$17,0,(SUM(OFFSET($I$23,0,J$5-$I$5-$A33+1)))*$C86))</f>
        <v xml:space="preserve"> </v>
      </c>
      <c r="K140" s="186" t="str">
        <f ca="1">IF(K$5-$I$5&lt;$A33-1," ",IF(K$5-$I$5+1&gt;'Primary Inputs'!$C$17,0,(SUM(OFFSET($I$23,0,K$5-$I$5-$A33+1)))*$C86))</f>
        <v xml:space="preserve"> </v>
      </c>
      <c r="L140" s="186" t="str">
        <f ca="1">IF(L$5-$I$5&lt;$A33-1," ",IF(L$5-$I$5+1&gt;'Primary Inputs'!$C$17,0,(SUM(OFFSET($I$23,0,L$5-$I$5-$A33+1)))*$C86))</f>
        <v xml:space="preserve"> </v>
      </c>
      <c r="M140" s="186" t="str">
        <f ca="1">IF(M$5-$I$5&lt;$A33-1," ",IF(M$5-$I$5+1&gt;'Primary Inputs'!$C$17,0,(SUM(OFFSET($I$23,0,M$5-$I$5-$A33+1)))*$C86))</f>
        <v xml:space="preserve"> </v>
      </c>
      <c r="N140" s="186" t="str">
        <f ca="1">IF(N$5-$I$5&lt;$A33-1," ",IF(N$5-$I$5+1&gt;'Primary Inputs'!$C$17,0,(SUM(OFFSET($I$23,0,N$5-$I$5-$A33+1)))*$C86))</f>
        <v xml:space="preserve"> </v>
      </c>
      <c r="O140" s="186" t="str">
        <f ca="1">IF(O$5-$I$5&lt;$A33-1," ",IF(O$5-$I$5+1&gt;'Primary Inputs'!$C$17,0,(SUM(OFFSET($I$23,0,O$5-$I$5-$A33+1)))*$C86))</f>
        <v xml:space="preserve"> </v>
      </c>
      <c r="P140" s="186">
        <f ca="1">IF(P$5-$I$5&lt;$A33-1," ",IF(P$5-$I$5+1&gt;'Primary Inputs'!$C$17,0,(SUM(OFFSET($I$23,0,P$5-$I$5-$A33+1)))*$C86))</f>
        <v>0</v>
      </c>
      <c r="Q140" s="186">
        <f ca="1">IF(Q$5-$I$5&lt;$A33-1," ",IF(Q$5-$I$5+1&gt;'Primary Inputs'!$C$17,0,(SUM(OFFSET($I$23,0,Q$5-$I$5-$A33+1)))*$C86))</f>
        <v>0</v>
      </c>
      <c r="R140" s="186">
        <f ca="1">IF(R$5-$I$5&lt;$A33-1," ",IF(R$5-$I$5+1&gt;'Primary Inputs'!$C$17,0,(SUM(OFFSET($I$23,0,R$5-$I$5-$A33+1)))*$C86))</f>
        <v>0</v>
      </c>
      <c r="S140" s="186">
        <f ca="1">IF(S$5-$I$5&lt;$A33-1," ",IF(S$5-$I$5+1&gt;'Primary Inputs'!$C$17,0,(SUM(OFFSET($I$23,0,S$5-$I$5-$A33+1)))*$C86))</f>
        <v>0</v>
      </c>
      <c r="T140" s="186">
        <f ca="1">IF(T$5-$I$5&lt;$A33-1," ",IF(T$5-$I$5+1&gt;'Primary Inputs'!$C$17,0,(SUM(OFFSET($I$23,0,T$5-$I$5-$A33+1)))*$C86))</f>
        <v>0</v>
      </c>
      <c r="U140" s="186">
        <f ca="1">IF(U$5-$I$5&lt;$A33-1," ",IF(U$5-$I$5+1&gt;'Primary Inputs'!$C$17,0,(SUM(OFFSET($I$23,0,U$5-$I$5-$A33+1)))*$C86))</f>
        <v>0</v>
      </c>
      <c r="V140" s="186">
        <f ca="1">IF(V$5-$I$5&lt;$A33-1," ",IF(V$5-$I$5+1&gt;'Primary Inputs'!$C$17,0,(SUM(OFFSET($I$23,0,V$5-$I$5-$A33+1)))*$C86))</f>
        <v>0</v>
      </c>
      <c r="W140" s="186">
        <f ca="1">IF(W$5-$I$5&lt;$A33-1," ",IF(W$5-$I$5+1&gt;'Primary Inputs'!$C$17,0,(SUM(OFFSET($I$23,0,W$5-$I$5-$A33+1)))*$C86))</f>
        <v>0</v>
      </c>
      <c r="X140" s="186">
        <f ca="1">IF(X$5-$I$5&lt;$A33-1," ",IF(X$5-$I$5+1&gt;'Primary Inputs'!$C$17,0,(SUM(OFFSET($I$23,0,X$5-$I$5-$A33+1)))*$C86))</f>
        <v>0</v>
      </c>
      <c r="Y140" s="186">
        <f ca="1">IF(Y$5-$I$5&lt;$A33-1," ",IF(Y$5-$I$5+1&gt;'Primary Inputs'!$C$17,0,(SUM(OFFSET($I$23,0,Y$5-$I$5-$A33+1)))*$C86))</f>
        <v>0</v>
      </c>
      <c r="Z140" s="186">
        <f ca="1">IF(Z$5-$I$5&lt;$A33-1," ",IF(Z$5-$I$5+1&gt;'Primary Inputs'!$C$17,0,(SUM(OFFSET($I$23,0,Z$5-$I$5-$A33+1)))*$C86))</f>
        <v>0</v>
      </c>
      <c r="AA140" s="186">
        <f ca="1">IF(AA$5-$I$5&lt;$A33-1," ",IF(AA$5-$I$5+1&gt;'Primary Inputs'!$C$17,0,(SUM(OFFSET($I$23,0,AA$5-$I$5-$A33+1)))*$C86))</f>
        <v>0</v>
      </c>
      <c r="AB140" s="186">
        <f ca="1">IF(AB$5-$I$5&lt;$A33-1," ",IF(AB$5-$I$5+1&gt;'Primary Inputs'!$C$17,0,(SUM(OFFSET($I$23,0,AB$5-$I$5-$A33+1)))*$C86))</f>
        <v>0</v>
      </c>
      <c r="AC140" s="186">
        <f ca="1">IF(AC$5-$I$5&lt;$A33-1," ",IF(AC$5-$I$5+1&gt;'Primary Inputs'!$C$17,0,(SUM(OFFSET($I$23,0,AC$5-$I$5-$A33+1)))*$C86))</f>
        <v>0</v>
      </c>
      <c r="AD140" s="186">
        <f ca="1">IF(AD$5-$I$5&lt;$A33-1," ",IF(AD$5-$I$5+1&gt;'Primary Inputs'!$C$17,0,(SUM(OFFSET($I$23,0,AD$5-$I$5-$A33+1)))*$C86))</f>
        <v>0</v>
      </c>
      <c r="AE140" s="186">
        <f ca="1">IF(AE$5-$I$5&lt;$A33-1," ",IF(AE$5-$I$5+1&gt;'Primary Inputs'!$C$17,0,(SUM(OFFSET($I$23,0,AE$5-$I$5-$A33+1)))*$C86))</f>
        <v>0</v>
      </c>
      <c r="AF140" s="186">
        <f ca="1">IF(AF$5-$I$5&lt;$A33-1," ",IF(AF$5-$I$5+1&gt;'Primary Inputs'!$C$17,0,(SUM(OFFSET($I$23,0,AF$5-$I$5-$A33+1)))*$C86))</f>
        <v>0</v>
      </c>
      <c r="AG140" s="186">
        <f ca="1">IF(AG$5-$I$5&lt;$A33-1," ",IF(AG$5-$I$5+1&gt;'Primary Inputs'!$C$17,0,(SUM(OFFSET($I$23,0,AG$5-$I$5-$A33+1)))*$C86))</f>
        <v>0</v>
      </c>
      <c r="AH140" s="186">
        <f ca="1">IF(AH$5-$I$5&lt;$A33-1," ",IF(AH$5-$I$5+1&gt;'Primary Inputs'!$C$17,0,(SUM(OFFSET($I$23,0,AH$5-$I$5-$A33+1)))*$C86))</f>
        <v>0</v>
      </c>
      <c r="AI140" s="186">
        <f ca="1">IF(AI$5-$I$5&lt;$A33-1," ",IF(AI$5-$I$5+1&gt;'Primary Inputs'!$C$17,0,(SUM(OFFSET($I$23,0,AI$5-$I$5-$A33+1)))*$C86))</f>
        <v>0</v>
      </c>
      <c r="AJ140" s="186">
        <f ca="1">IF(AJ$5-$I$5&lt;$A33-1," ",IF(AJ$5-$I$5+1&gt;'Primary Inputs'!$C$17,0,(SUM(OFFSET($I$23,0,AJ$5-$I$5-$A33+1)))*$C86))</f>
        <v>0</v>
      </c>
      <c r="AK140" s="186">
        <f ca="1">IF(AK$5-$I$5&lt;$A33-1," ",IF(AK$5-$I$5+1&gt;'Primary Inputs'!$C$17,0,(SUM(OFFSET($I$23,0,AK$5-$I$5-$A33+1)))*$C86))</f>
        <v>0</v>
      </c>
      <c r="AL140" s="186">
        <f ca="1">IF(AL$5-$I$5&lt;$A33-1," ",IF(AL$5-$I$5+1&gt;'Primary Inputs'!$C$17,0,(SUM(OFFSET($I$23,0,AL$5-$I$5-$A33+1)))*$C86))</f>
        <v>0</v>
      </c>
      <c r="AM140" s="186">
        <f ca="1">IF(AM$5-$I$5&lt;$A33-1," ",IF(AM$5-$I$5+1&gt;'Primary Inputs'!$C$17,0,(SUM(OFFSET($I$23,0,AM$5-$I$5-$A33+1)))*$C86))</f>
        <v>0</v>
      </c>
      <c r="AN140" s="186">
        <f ca="1">IF(AN$5-$I$5&lt;$A33-1," ",IF(AN$5-$I$5+1&gt;'Primary Inputs'!$C$17,0,(SUM(OFFSET($I$23,0,AN$5-$I$5-$A33+1)))*$C86))</f>
        <v>0</v>
      </c>
      <c r="AO140" s="186">
        <f ca="1">IF(AO$5-$I$5&lt;$A33-1," ",IF(AO$5-$I$5+1&gt;'Primary Inputs'!$C$17,0,(SUM(OFFSET($I$23,0,AO$5-$I$5-$A33+1)))*$C86))</f>
        <v>0</v>
      </c>
      <c r="AP140" s="186">
        <f ca="1">IF(AP$5-$I$5&lt;$A33-1," ",IF(AP$5-$I$5+1&gt;'Primary Inputs'!$C$17,0,(SUM(OFFSET($I$23,0,AP$5-$I$5-$A33+1)))*$C86))</f>
        <v>0</v>
      </c>
      <c r="AQ140" s="186">
        <f ca="1">IF(AQ$5-$I$5&lt;$A33-1," ",IF(AQ$5-$I$5+1&gt;'Primary Inputs'!$C$17,0,(SUM(OFFSET($I$23,0,AQ$5-$I$5-$A33+1)))*$C86))</f>
        <v>0</v>
      </c>
      <c r="AR140" s="186">
        <f ca="1">IF(AR$5-$I$5&lt;$A33-1," ",IF(AR$5-$I$5+1&gt;'Primary Inputs'!$C$17,0,(SUM(OFFSET($I$23,0,AR$5-$I$5-$A33+1)))*$C86))</f>
        <v>0</v>
      </c>
      <c r="AS140" s="186">
        <f ca="1">IF(AS$5-$I$5&lt;$A33-1," ",IF(AS$5-$I$5+1&gt;'Primary Inputs'!$C$17,0,(SUM(OFFSET($I$23,0,AS$5-$I$5-$A33+1)))*$C86))</f>
        <v>0</v>
      </c>
      <c r="AT140" s="186">
        <f ca="1">IF(AT$5-$I$5&lt;$A33-1," ",IF(AT$5-$I$5+1&gt;'Primary Inputs'!$C$17,0,(SUM(OFFSET($I$23,0,AT$5-$I$5-$A33+1)))*$C86))</f>
        <v>0</v>
      </c>
      <c r="AU140" s="186">
        <f ca="1">IF(AU$5-$I$5&lt;$A33-1," ",IF(AU$5-$I$5+1&gt;'Primary Inputs'!$C$17,0,(SUM(OFFSET($I$23,0,AU$5-$I$5-$A33+1)))*$C86))</f>
        <v>0</v>
      </c>
      <c r="AV140" s="186">
        <f ca="1">IF(AV$5-$I$5&lt;$A33-1," ",IF(AV$5-$I$5+1&gt;'Primary Inputs'!$C$17,0,(SUM(OFFSET($I$23,0,AV$5-$I$5-$A33+1)))*$C86))</f>
        <v>0</v>
      </c>
      <c r="AW140" s="186">
        <f ca="1">IF(AW$5-$I$5&lt;$A33-1," ",IF(AW$5-$I$5+1&gt;'Primary Inputs'!$C$17,0,(SUM(OFFSET($I$23,0,AW$5-$I$5-$A33+1)))*$C86))</f>
        <v>0</v>
      </c>
      <c r="AX140" s="186">
        <f ca="1">IF(AX$5-$I$5&lt;$A33-1," ",IF(AX$5-$I$5+1&gt;'Primary Inputs'!$C$17,0,(SUM(OFFSET($I$23,0,AX$5-$I$5-$A33+1)))*$C86))</f>
        <v>0</v>
      </c>
      <c r="AY140" s="186">
        <f ca="1">IF(AY$5-$I$5&lt;$A33-1," ",IF(AY$5-$I$5+1&gt;'Primary Inputs'!$C$17,0,(SUM(OFFSET($I$23,0,AY$5-$I$5-$A33+1)))*$C86))</f>
        <v>0</v>
      </c>
      <c r="AZ140" s="186">
        <f ca="1">IF(AZ$5-$I$5&lt;$A33-1," ",IF(AZ$5-$I$5+1&gt;'Primary Inputs'!$C$17,0,(SUM(OFFSET($I$23,0,AZ$5-$I$5-$A33+1)))*$C86))</f>
        <v>0</v>
      </c>
      <c r="BA140" s="186">
        <f ca="1">IF(BA$5-$I$5&lt;$A33-1," ",IF(BA$5-$I$5+1&gt;'Primary Inputs'!$C$17,0,(SUM(OFFSET($I$23,0,BA$5-$I$5-$A33+1)))*$C86))</f>
        <v>0</v>
      </c>
      <c r="BB140" s="186">
        <f ca="1">IF(BB$5-$I$5&lt;$A33-1," ",IF(BB$5-$I$5+1&gt;'Primary Inputs'!$C$17,0,(SUM(OFFSET($I$23,0,BB$5-$I$5-$A33+1)))*$C86))</f>
        <v>0</v>
      </c>
      <c r="BC140" s="186">
        <f ca="1">IF(BC$5-$I$5&lt;$A33-1," ",IF(BC$5-$I$5+1&gt;'Primary Inputs'!$C$17,0,(SUM(OFFSET($I$23,0,BC$5-$I$5-$A33+1)))*$C86))</f>
        <v>0</v>
      </c>
      <c r="BD140" s="186">
        <f ca="1">IF(BD$5-$I$5&lt;$A33-1," ",IF(BD$5-$I$5+1&gt;'Primary Inputs'!$C$17,0,(SUM(OFFSET($I$23,0,BD$5-$I$5-$A33+1)))*$C86))</f>
        <v>0</v>
      </c>
      <c r="BE140" s="186">
        <f ca="1">IF(BE$5-$I$5&lt;$A33-1," ",IF(BE$5-$I$5+1&gt;'Primary Inputs'!$C$17,0,(SUM(OFFSET($I$23,0,BE$5-$I$5-$A33+1)))*$C86))</f>
        <v>0</v>
      </c>
      <c r="BF140" s="186">
        <f ca="1">IF(BF$5-$I$5&lt;$A33-1," ",IF(BF$5-$I$5+1&gt;'Primary Inputs'!$C$17,0,(SUM(OFFSET($I$23,0,BF$5-$I$5-$A33+1)))*$C86))</f>
        <v>0</v>
      </c>
    </row>
    <row r="141" spans="2:58">
      <c r="B141" s="134" t="s">
        <v>181</v>
      </c>
      <c r="C141" s="134">
        <f t="shared" ca="1" si="3"/>
        <v>0</v>
      </c>
      <c r="I141" s="186" t="str">
        <f ca="1">IF(I$5-$I$5&lt;$A34-1," ",IF(I$5-$I$5+1&gt;'Primary Inputs'!$C$17,0,(SUM(OFFSET($I$23,0,I$5-$I$5-$A34+1)))*$C87))</f>
        <v xml:space="preserve"> </v>
      </c>
      <c r="J141" s="186" t="str">
        <f ca="1">IF(J$5-$I$5&lt;$A34-1," ",IF(J$5-$I$5+1&gt;'Primary Inputs'!$C$17,0,(SUM(OFFSET($I$23,0,J$5-$I$5-$A34+1)))*$C87))</f>
        <v xml:space="preserve"> </v>
      </c>
      <c r="K141" s="186" t="str">
        <f ca="1">IF(K$5-$I$5&lt;$A34-1," ",IF(K$5-$I$5+1&gt;'Primary Inputs'!$C$17,0,(SUM(OFFSET($I$23,0,K$5-$I$5-$A34+1)))*$C87))</f>
        <v xml:space="preserve"> </v>
      </c>
      <c r="L141" s="186" t="str">
        <f ca="1">IF(L$5-$I$5&lt;$A34-1," ",IF(L$5-$I$5+1&gt;'Primary Inputs'!$C$17,0,(SUM(OFFSET($I$23,0,L$5-$I$5-$A34+1)))*$C87))</f>
        <v xml:space="preserve"> </v>
      </c>
      <c r="M141" s="186" t="str">
        <f ca="1">IF(M$5-$I$5&lt;$A34-1," ",IF(M$5-$I$5+1&gt;'Primary Inputs'!$C$17,0,(SUM(OFFSET($I$23,0,M$5-$I$5-$A34+1)))*$C87))</f>
        <v xml:space="preserve"> </v>
      </c>
      <c r="N141" s="186" t="str">
        <f ca="1">IF(N$5-$I$5&lt;$A34-1," ",IF(N$5-$I$5+1&gt;'Primary Inputs'!$C$17,0,(SUM(OFFSET($I$23,0,N$5-$I$5-$A34+1)))*$C87))</f>
        <v xml:space="preserve"> </v>
      </c>
      <c r="O141" s="186" t="str">
        <f ca="1">IF(O$5-$I$5&lt;$A34-1," ",IF(O$5-$I$5+1&gt;'Primary Inputs'!$C$17,0,(SUM(OFFSET($I$23,0,O$5-$I$5-$A34+1)))*$C87))</f>
        <v xml:space="preserve"> </v>
      </c>
      <c r="P141" s="186" t="str">
        <f ca="1">IF(P$5-$I$5&lt;$A34-1," ",IF(P$5-$I$5+1&gt;'Primary Inputs'!$C$17,0,(SUM(OFFSET($I$23,0,P$5-$I$5-$A34+1)))*$C87))</f>
        <v xml:space="preserve"> </v>
      </c>
      <c r="Q141" s="186">
        <f ca="1">IF(Q$5-$I$5&lt;$A34-1," ",IF(Q$5-$I$5+1&gt;'Primary Inputs'!$C$17,0,(SUM(OFFSET($I$23,0,Q$5-$I$5-$A34+1)))*$C87))</f>
        <v>0</v>
      </c>
      <c r="R141" s="186">
        <f ca="1">IF(R$5-$I$5&lt;$A34-1," ",IF(R$5-$I$5+1&gt;'Primary Inputs'!$C$17,0,(SUM(OFFSET($I$23,0,R$5-$I$5-$A34+1)))*$C87))</f>
        <v>0</v>
      </c>
      <c r="S141" s="186">
        <f ca="1">IF(S$5-$I$5&lt;$A34-1," ",IF(S$5-$I$5+1&gt;'Primary Inputs'!$C$17,0,(SUM(OFFSET($I$23,0,S$5-$I$5-$A34+1)))*$C87))</f>
        <v>0</v>
      </c>
      <c r="T141" s="186">
        <f ca="1">IF(T$5-$I$5&lt;$A34-1," ",IF(T$5-$I$5+1&gt;'Primary Inputs'!$C$17,0,(SUM(OFFSET($I$23,0,T$5-$I$5-$A34+1)))*$C87))</f>
        <v>0</v>
      </c>
      <c r="U141" s="186">
        <f ca="1">IF(U$5-$I$5&lt;$A34-1," ",IF(U$5-$I$5+1&gt;'Primary Inputs'!$C$17,0,(SUM(OFFSET($I$23,0,U$5-$I$5-$A34+1)))*$C87))</f>
        <v>0</v>
      </c>
      <c r="V141" s="186">
        <f ca="1">IF(V$5-$I$5&lt;$A34-1," ",IF(V$5-$I$5+1&gt;'Primary Inputs'!$C$17,0,(SUM(OFFSET($I$23,0,V$5-$I$5-$A34+1)))*$C87))</f>
        <v>0</v>
      </c>
      <c r="W141" s="186">
        <f ca="1">IF(W$5-$I$5&lt;$A34-1," ",IF(W$5-$I$5+1&gt;'Primary Inputs'!$C$17,0,(SUM(OFFSET($I$23,0,W$5-$I$5-$A34+1)))*$C87))</f>
        <v>0</v>
      </c>
      <c r="X141" s="186">
        <f ca="1">IF(X$5-$I$5&lt;$A34-1," ",IF(X$5-$I$5+1&gt;'Primary Inputs'!$C$17,0,(SUM(OFFSET($I$23,0,X$5-$I$5-$A34+1)))*$C87))</f>
        <v>0</v>
      </c>
      <c r="Y141" s="186">
        <f ca="1">IF(Y$5-$I$5&lt;$A34-1," ",IF(Y$5-$I$5+1&gt;'Primary Inputs'!$C$17,0,(SUM(OFFSET($I$23,0,Y$5-$I$5-$A34+1)))*$C87))</f>
        <v>0</v>
      </c>
      <c r="Z141" s="186">
        <f ca="1">IF(Z$5-$I$5&lt;$A34-1," ",IF(Z$5-$I$5+1&gt;'Primary Inputs'!$C$17,0,(SUM(OFFSET($I$23,0,Z$5-$I$5-$A34+1)))*$C87))</f>
        <v>0</v>
      </c>
      <c r="AA141" s="186">
        <f ca="1">IF(AA$5-$I$5&lt;$A34-1," ",IF(AA$5-$I$5+1&gt;'Primary Inputs'!$C$17,0,(SUM(OFFSET($I$23,0,AA$5-$I$5-$A34+1)))*$C87))</f>
        <v>0</v>
      </c>
      <c r="AB141" s="186">
        <f ca="1">IF(AB$5-$I$5&lt;$A34-1," ",IF(AB$5-$I$5+1&gt;'Primary Inputs'!$C$17,0,(SUM(OFFSET($I$23,0,AB$5-$I$5-$A34+1)))*$C87))</f>
        <v>0</v>
      </c>
      <c r="AC141" s="186">
        <f ca="1">IF(AC$5-$I$5&lt;$A34-1," ",IF(AC$5-$I$5+1&gt;'Primary Inputs'!$C$17,0,(SUM(OFFSET($I$23,0,AC$5-$I$5-$A34+1)))*$C87))</f>
        <v>0</v>
      </c>
      <c r="AD141" s="186">
        <f ca="1">IF(AD$5-$I$5&lt;$A34-1," ",IF(AD$5-$I$5+1&gt;'Primary Inputs'!$C$17,0,(SUM(OFFSET($I$23,0,AD$5-$I$5-$A34+1)))*$C87))</f>
        <v>0</v>
      </c>
      <c r="AE141" s="186">
        <f ca="1">IF(AE$5-$I$5&lt;$A34-1," ",IF(AE$5-$I$5+1&gt;'Primary Inputs'!$C$17,0,(SUM(OFFSET($I$23,0,AE$5-$I$5-$A34+1)))*$C87))</f>
        <v>0</v>
      </c>
      <c r="AF141" s="186">
        <f ca="1">IF(AF$5-$I$5&lt;$A34-1," ",IF(AF$5-$I$5+1&gt;'Primary Inputs'!$C$17,0,(SUM(OFFSET($I$23,0,AF$5-$I$5-$A34+1)))*$C87))</f>
        <v>0</v>
      </c>
      <c r="AG141" s="186">
        <f ca="1">IF(AG$5-$I$5&lt;$A34-1," ",IF(AG$5-$I$5+1&gt;'Primary Inputs'!$C$17,0,(SUM(OFFSET($I$23,0,AG$5-$I$5-$A34+1)))*$C87))</f>
        <v>0</v>
      </c>
      <c r="AH141" s="186">
        <f ca="1">IF(AH$5-$I$5&lt;$A34-1," ",IF(AH$5-$I$5+1&gt;'Primary Inputs'!$C$17,0,(SUM(OFFSET($I$23,0,AH$5-$I$5-$A34+1)))*$C87))</f>
        <v>0</v>
      </c>
      <c r="AI141" s="186">
        <f ca="1">IF(AI$5-$I$5&lt;$A34-1," ",IF(AI$5-$I$5+1&gt;'Primary Inputs'!$C$17,0,(SUM(OFFSET($I$23,0,AI$5-$I$5-$A34+1)))*$C87))</f>
        <v>0</v>
      </c>
      <c r="AJ141" s="186">
        <f ca="1">IF(AJ$5-$I$5&lt;$A34-1," ",IF(AJ$5-$I$5+1&gt;'Primary Inputs'!$C$17,0,(SUM(OFFSET($I$23,0,AJ$5-$I$5-$A34+1)))*$C87))</f>
        <v>0</v>
      </c>
      <c r="AK141" s="186">
        <f ca="1">IF(AK$5-$I$5&lt;$A34-1," ",IF(AK$5-$I$5+1&gt;'Primary Inputs'!$C$17,0,(SUM(OFFSET($I$23,0,AK$5-$I$5-$A34+1)))*$C87))</f>
        <v>0</v>
      </c>
      <c r="AL141" s="186">
        <f ca="1">IF(AL$5-$I$5&lt;$A34-1," ",IF(AL$5-$I$5+1&gt;'Primary Inputs'!$C$17,0,(SUM(OFFSET($I$23,0,AL$5-$I$5-$A34+1)))*$C87))</f>
        <v>0</v>
      </c>
      <c r="AM141" s="186">
        <f ca="1">IF(AM$5-$I$5&lt;$A34-1," ",IF(AM$5-$I$5+1&gt;'Primary Inputs'!$C$17,0,(SUM(OFFSET($I$23,0,AM$5-$I$5-$A34+1)))*$C87))</f>
        <v>0</v>
      </c>
      <c r="AN141" s="186">
        <f ca="1">IF(AN$5-$I$5&lt;$A34-1," ",IF(AN$5-$I$5+1&gt;'Primary Inputs'!$C$17,0,(SUM(OFFSET($I$23,0,AN$5-$I$5-$A34+1)))*$C87))</f>
        <v>0</v>
      </c>
      <c r="AO141" s="186">
        <f ca="1">IF(AO$5-$I$5&lt;$A34-1," ",IF(AO$5-$I$5+1&gt;'Primary Inputs'!$C$17,0,(SUM(OFFSET($I$23,0,AO$5-$I$5-$A34+1)))*$C87))</f>
        <v>0</v>
      </c>
      <c r="AP141" s="186">
        <f ca="1">IF(AP$5-$I$5&lt;$A34-1," ",IF(AP$5-$I$5+1&gt;'Primary Inputs'!$C$17,0,(SUM(OFFSET($I$23,0,AP$5-$I$5-$A34+1)))*$C87))</f>
        <v>0</v>
      </c>
      <c r="AQ141" s="186">
        <f ca="1">IF(AQ$5-$I$5&lt;$A34-1," ",IF(AQ$5-$I$5+1&gt;'Primary Inputs'!$C$17,0,(SUM(OFFSET($I$23,0,AQ$5-$I$5-$A34+1)))*$C87))</f>
        <v>0</v>
      </c>
      <c r="AR141" s="186">
        <f ca="1">IF(AR$5-$I$5&lt;$A34-1," ",IF(AR$5-$I$5+1&gt;'Primary Inputs'!$C$17,0,(SUM(OFFSET($I$23,0,AR$5-$I$5-$A34+1)))*$C87))</f>
        <v>0</v>
      </c>
      <c r="AS141" s="186">
        <f ca="1">IF(AS$5-$I$5&lt;$A34-1," ",IF(AS$5-$I$5+1&gt;'Primary Inputs'!$C$17,0,(SUM(OFFSET($I$23,0,AS$5-$I$5-$A34+1)))*$C87))</f>
        <v>0</v>
      </c>
      <c r="AT141" s="186">
        <f ca="1">IF(AT$5-$I$5&lt;$A34-1," ",IF(AT$5-$I$5+1&gt;'Primary Inputs'!$C$17,0,(SUM(OFFSET($I$23,0,AT$5-$I$5-$A34+1)))*$C87))</f>
        <v>0</v>
      </c>
      <c r="AU141" s="186">
        <f ca="1">IF(AU$5-$I$5&lt;$A34-1," ",IF(AU$5-$I$5+1&gt;'Primary Inputs'!$C$17,0,(SUM(OFFSET($I$23,0,AU$5-$I$5-$A34+1)))*$C87))</f>
        <v>0</v>
      </c>
      <c r="AV141" s="186">
        <f ca="1">IF(AV$5-$I$5&lt;$A34-1," ",IF(AV$5-$I$5+1&gt;'Primary Inputs'!$C$17,0,(SUM(OFFSET($I$23,0,AV$5-$I$5-$A34+1)))*$C87))</f>
        <v>0</v>
      </c>
      <c r="AW141" s="186">
        <f ca="1">IF(AW$5-$I$5&lt;$A34-1," ",IF(AW$5-$I$5+1&gt;'Primary Inputs'!$C$17,0,(SUM(OFFSET($I$23,0,AW$5-$I$5-$A34+1)))*$C87))</f>
        <v>0</v>
      </c>
      <c r="AX141" s="186">
        <f ca="1">IF(AX$5-$I$5&lt;$A34-1," ",IF(AX$5-$I$5+1&gt;'Primary Inputs'!$C$17,0,(SUM(OFFSET($I$23,0,AX$5-$I$5-$A34+1)))*$C87))</f>
        <v>0</v>
      </c>
      <c r="AY141" s="186">
        <f ca="1">IF(AY$5-$I$5&lt;$A34-1," ",IF(AY$5-$I$5+1&gt;'Primary Inputs'!$C$17,0,(SUM(OFFSET($I$23,0,AY$5-$I$5-$A34+1)))*$C87))</f>
        <v>0</v>
      </c>
      <c r="AZ141" s="186">
        <f ca="1">IF(AZ$5-$I$5&lt;$A34-1," ",IF(AZ$5-$I$5+1&gt;'Primary Inputs'!$C$17,0,(SUM(OFFSET($I$23,0,AZ$5-$I$5-$A34+1)))*$C87))</f>
        <v>0</v>
      </c>
      <c r="BA141" s="186">
        <f ca="1">IF(BA$5-$I$5&lt;$A34-1," ",IF(BA$5-$I$5+1&gt;'Primary Inputs'!$C$17,0,(SUM(OFFSET($I$23,0,BA$5-$I$5-$A34+1)))*$C87))</f>
        <v>0</v>
      </c>
      <c r="BB141" s="186">
        <f ca="1">IF(BB$5-$I$5&lt;$A34-1," ",IF(BB$5-$I$5+1&gt;'Primary Inputs'!$C$17,0,(SUM(OFFSET($I$23,0,BB$5-$I$5-$A34+1)))*$C87))</f>
        <v>0</v>
      </c>
      <c r="BC141" s="186">
        <f ca="1">IF(BC$5-$I$5&lt;$A34-1," ",IF(BC$5-$I$5+1&gt;'Primary Inputs'!$C$17,0,(SUM(OFFSET($I$23,0,BC$5-$I$5-$A34+1)))*$C87))</f>
        <v>0</v>
      </c>
      <c r="BD141" s="186">
        <f ca="1">IF(BD$5-$I$5&lt;$A34-1," ",IF(BD$5-$I$5+1&gt;'Primary Inputs'!$C$17,0,(SUM(OFFSET($I$23,0,BD$5-$I$5-$A34+1)))*$C87))</f>
        <v>0</v>
      </c>
      <c r="BE141" s="186">
        <f ca="1">IF(BE$5-$I$5&lt;$A34-1," ",IF(BE$5-$I$5+1&gt;'Primary Inputs'!$C$17,0,(SUM(OFFSET($I$23,0,BE$5-$I$5-$A34+1)))*$C87))</f>
        <v>0</v>
      </c>
      <c r="BF141" s="186">
        <f ca="1">IF(BF$5-$I$5&lt;$A34-1," ",IF(BF$5-$I$5+1&gt;'Primary Inputs'!$C$17,0,(SUM(OFFSET($I$23,0,BF$5-$I$5-$A34+1)))*$C87))</f>
        <v>0</v>
      </c>
    </row>
    <row r="142" spans="2:58">
      <c r="B142" s="134" t="s">
        <v>182</v>
      </c>
      <c r="C142" s="134">
        <f t="shared" ca="1" si="3"/>
        <v>0</v>
      </c>
      <c r="I142" s="186" t="str">
        <f ca="1">IF(I$5-$I$5&lt;$A35-1," ",IF(I$5-$I$5+1&gt;'Primary Inputs'!$C$17,0,(SUM(OFFSET($I$23,0,I$5-$I$5-$A35+1)))*$C88))</f>
        <v xml:space="preserve"> </v>
      </c>
      <c r="J142" s="186" t="str">
        <f ca="1">IF(J$5-$I$5&lt;$A35-1," ",IF(J$5-$I$5+1&gt;'Primary Inputs'!$C$17,0,(SUM(OFFSET($I$23,0,J$5-$I$5-$A35+1)))*$C88))</f>
        <v xml:space="preserve"> </v>
      </c>
      <c r="K142" s="186" t="str">
        <f ca="1">IF(K$5-$I$5&lt;$A35-1," ",IF(K$5-$I$5+1&gt;'Primary Inputs'!$C$17,0,(SUM(OFFSET($I$23,0,K$5-$I$5-$A35+1)))*$C88))</f>
        <v xml:space="preserve"> </v>
      </c>
      <c r="L142" s="186" t="str">
        <f ca="1">IF(L$5-$I$5&lt;$A35-1," ",IF(L$5-$I$5+1&gt;'Primary Inputs'!$C$17,0,(SUM(OFFSET($I$23,0,L$5-$I$5-$A35+1)))*$C88))</f>
        <v xml:space="preserve"> </v>
      </c>
      <c r="M142" s="186" t="str">
        <f ca="1">IF(M$5-$I$5&lt;$A35-1," ",IF(M$5-$I$5+1&gt;'Primary Inputs'!$C$17,0,(SUM(OFFSET($I$23,0,M$5-$I$5-$A35+1)))*$C88))</f>
        <v xml:space="preserve"> </v>
      </c>
      <c r="N142" s="186" t="str">
        <f ca="1">IF(N$5-$I$5&lt;$A35-1," ",IF(N$5-$I$5+1&gt;'Primary Inputs'!$C$17,0,(SUM(OFFSET($I$23,0,N$5-$I$5-$A35+1)))*$C88))</f>
        <v xml:space="preserve"> </v>
      </c>
      <c r="O142" s="186" t="str">
        <f ca="1">IF(O$5-$I$5&lt;$A35-1," ",IF(O$5-$I$5+1&gt;'Primary Inputs'!$C$17,0,(SUM(OFFSET($I$23,0,O$5-$I$5-$A35+1)))*$C88))</f>
        <v xml:space="preserve"> </v>
      </c>
      <c r="P142" s="186" t="str">
        <f ca="1">IF(P$5-$I$5&lt;$A35-1," ",IF(P$5-$I$5+1&gt;'Primary Inputs'!$C$17,0,(SUM(OFFSET($I$23,0,P$5-$I$5-$A35+1)))*$C88))</f>
        <v xml:space="preserve"> </v>
      </c>
      <c r="Q142" s="186" t="str">
        <f ca="1">IF(Q$5-$I$5&lt;$A35-1," ",IF(Q$5-$I$5+1&gt;'Primary Inputs'!$C$17,0,(SUM(OFFSET($I$23,0,Q$5-$I$5-$A35+1)))*$C88))</f>
        <v xml:space="preserve"> </v>
      </c>
      <c r="R142" s="186">
        <f ca="1">IF(R$5-$I$5&lt;$A35-1," ",IF(R$5-$I$5+1&gt;'Primary Inputs'!$C$17,0,(SUM(OFFSET($I$23,0,R$5-$I$5-$A35+1)))*$C88))</f>
        <v>0</v>
      </c>
      <c r="S142" s="186">
        <f ca="1">IF(S$5-$I$5&lt;$A35-1," ",IF(S$5-$I$5+1&gt;'Primary Inputs'!$C$17,0,(SUM(OFFSET($I$23,0,S$5-$I$5-$A35+1)))*$C88))</f>
        <v>0</v>
      </c>
      <c r="T142" s="186">
        <f ca="1">IF(T$5-$I$5&lt;$A35-1," ",IF(T$5-$I$5+1&gt;'Primary Inputs'!$C$17,0,(SUM(OFFSET($I$23,0,T$5-$I$5-$A35+1)))*$C88))</f>
        <v>0</v>
      </c>
      <c r="U142" s="186">
        <f ca="1">IF(U$5-$I$5&lt;$A35-1," ",IF(U$5-$I$5+1&gt;'Primary Inputs'!$C$17,0,(SUM(OFFSET($I$23,0,U$5-$I$5-$A35+1)))*$C88))</f>
        <v>0</v>
      </c>
      <c r="V142" s="186">
        <f ca="1">IF(V$5-$I$5&lt;$A35-1," ",IF(V$5-$I$5+1&gt;'Primary Inputs'!$C$17,0,(SUM(OFFSET($I$23,0,V$5-$I$5-$A35+1)))*$C88))</f>
        <v>0</v>
      </c>
      <c r="W142" s="186">
        <f ca="1">IF(W$5-$I$5&lt;$A35-1," ",IF(W$5-$I$5+1&gt;'Primary Inputs'!$C$17,0,(SUM(OFFSET($I$23,0,W$5-$I$5-$A35+1)))*$C88))</f>
        <v>0</v>
      </c>
      <c r="X142" s="186">
        <f ca="1">IF(X$5-$I$5&lt;$A35-1," ",IF(X$5-$I$5+1&gt;'Primary Inputs'!$C$17,0,(SUM(OFFSET($I$23,0,X$5-$I$5-$A35+1)))*$C88))</f>
        <v>0</v>
      </c>
      <c r="Y142" s="186">
        <f ca="1">IF(Y$5-$I$5&lt;$A35-1," ",IF(Y$5-$I$5+1&gt;'Primary Inputs'!$C$17,0,(SUM(OFFSET($I$23,0,Y$5-$I$5-$A35+1)))*$C88))</f>
        <v>0</v>
      </c>
      <c r="Z142" s="186">
        <f ca="1">IF(Z$5-$I$5&lt;$A35-1," ",IF(Z$5-$I$5+1&gt;'Primary Inputs'!$C$17,0,(SUM(OFFSET($I$23,0,Z$5-$I$5-$A35+1)))*$C88))</f>
        <v>0</v>
      </c>
      <c r="AA142" s="186">
        <f ca="1">IF(AA$5-$I$5&lt;$A35-1," ",IF(AA$5-$I$5+1&gt;'Primary Inputs'!$C$17,0,(SUM(OFFSET($I$23,0,AA$5-$I$5-$A35+1)))*$C88))</f>
        <v>0</v>
      </c>
      <c r="AB142" s="186">
        <f ca="1">IF(AB$5-$I$5&lt;$A35-1," ",IF(AB$5-$I$5+1&gt;'Primary Inputs'!$C$17,0,(SUM(OFFSET($I$23,0,AB$5-$I$5-$A35+1)))*$C88))</f>
        <v>0</v>
      </c>
      <c r="AC142" s="186">
        <f ca="1">IF(AC$5-$I$5&lt;$A35-1," ",IF(AC$5-$I$5+1&gt;'Primary Inputs'!$C$17,0,(SUM(OFFSET($I$23,0,AC$5-$I$5-$A35+1)))*$C88))</f>
        <v>0</v>
      </c>
      <c r="AD142" s="186">
        <f ca="1">IF(AD$5-$I$5&lt;$A35-1," ",IF(AD$5-$I$5+1&gt;'Primary Inputs'!$C$17,0,(SUM(OFFSET($I$23,0,AD$5-$I$5-$A35+1)))*$C88))</f>
        <v>0</v>
      </c>
      <c r="AE142" s="186">
        <f ca="1">IF(AE$5-$I$5&lt;$A35-1," ",IF(AE$5-$I$5+1&gt;'Primary Inputs'!$C$17,0,(SUM(OFFSET($I$23,0,AE$5-$I$5-$A35+1)))*$C88))</f>
        <v>0</v>
      </c>
      <c r="AF142" s="186">
        <f ca="1">IF(AF$5-$I$5&lt;$A35-1," ",IF(AF$5-$I$5+1&gt;'Primary Inputs'!$C$17,0,(SUM(OFFSET($I$23,0,AF$5-$I$5-$A35+1)))*$C88))</f>
        <v>0</v>
      </c>
      <c r="AG142" s="186">
        <f ca="1">IF(AG$5-$I$5&lt;$A35-1," ",IF(AG$5-$I$5+1&gt;'Primary Inputs'!$C$17,0,(SUM(OFFSET($I$23,0,AG$5-$I$5-$A35+1)))*$C88))</f>
        <v>0</v>
      </c>
      <c r="AH142" s="186">
        <f ca="1">IF(AH$5-$I$5&lt;$A35-1," ",IF(AH$5-$I$5+1&gt;'Primary Inputs'!$C$17,0,(SUM(OFFSET($I$23,0,AH$5-$I$5-$A35+1)))*$C88))</f>
        <v>0</v>
      </c>
      <c r="AI142" s="186">
        <f ca="1">IF(AI$5-$I$5&lt;$A35-1," ",IF(AI$5-$I$5+1&gt;'Primary Inputs'!$C$17,0,(SUM(OFFSET($I$23,0,AI$5-$I$5-$A35+1)))*$C88))</f>
        <v>0</v>
      </c>
      <c r="AJ142" s="186">
        <f ca="1">IF(AJ$5-$I$5&lt;$A35-1," ",IF(AJ$5-$I$5+1&gt;'Primary Inputs'!$C$17,0,(SUM(OFFSET($I$23,0,AJ$5-$I$5-$A35+1)))*$C88))</f>
        <v>0</v>
      </c>
      <c r="AK142" s="186">
        <f ca="1">IF(AK$5-$I$5&lt;$A35-1," ",IF(AK$5-$I$5+1&gt;'Primary Inputs'!$C$17,0,(SUM(OFFSET($I$23,0,AK$5-$I$5-$A35+1)))*$C88))</f>
        <v>0</v>
      </c>
      <c r="AL142" s="186">
        <f ca="1">IF(AL$5-$I$5&lt;$A35-1," ",IF(AL$5-$I$5+1&gt;'Primary Inputs'!$C$17,0,(SUM(OFFSET($I$23,0,AL$5-$I$5-$A35+1)))*$C88))</f>
        <v>0</v>
      </c>
      <c r="AM142" s="186">
        <f ca="1">IF(AM$5-$I$5&lt;$A35-1," ",IF(AM$5-$I$5+1&gt;'Primary Inputs'!$C$17,0,(SUM(OFFSET($I$23,0,AM$5-$I$5-$A35+1)))*$C88))</f>
        <v>0</v>
      </c>
      <c r="AN142" s="186">
        <f ca="1">IF(AN$5-$I$5&lt;$A35-1," ",IF(AN$5-$I$5+1&gt;'Primary Inputs'!$C$17,0,(SUM(OFFSET($I$23,0,AN$5-$I$5-$A35+1)))*$C88))</f>
        <v>0</v>
      </c>
      <c r="AO142" s="186">
        <f ca="1">IF(AO$5-$I$5&lt;$A35-1," ",IF(AO$5-$I$5+1&gt;'Primary Inputs'!$C$17,0,(SUM(OFFSET($I$23,0,AO$5-$I$5-$A35+1)))*$C88))</f>
        <v>0</v>
      </c>
      <c r="AP142" s="186">
        <f ca="1">IF(AP$5-$I$5&lt;$A35-1," ",IF(AP$5-$I$5+1&gt;'Primary Inputs'!$C$17,0,(SUM(OFFSET($I$23,0,AP$5-$I$5-$A35+1)))*$C88))</f>
        <v>0</v>
      </c>
      <c r="AQ142" s="186">
        <f ca="1">IF(AQ$5-$I$5&lt;$A35-1," ",IF(AQ$5-$I$5+1&gt;'Primary Inputs'!$C$17,0,(SUM(OFFSET($I$23,0,AQ$5-$I$5-$A35+1)))*$C88))</f>
        <v>0</v>
      </c>
      <c r="AR142" s="186">
        <f ca="1">IF(AR$5-$I$5&lt;$A35-1," ",IF(AR$5-$I$5+1&gt;'Primary Inputs'!$C$17,0,(SUM(OFFSET($I$23,0,AR$5-$I$5-$A35+1)))*$C88))</f>
        <v>0</v>
      </c>
      <c r="AS142" s="186">
        <f ca="1">IF(AS$5-$I$5&lt;$A35-1," ",IF(AS$5-$I$5+1&gt;'Primary Inputs'!$C$17,0,(SUM(OFFSET($I$23,0,AS$5-$I$5-$A35+1)))*$C88))</f>
        <v>0</v>
      </c>
      <c r="AT142" s="186">
        <f ca="1">IF(AT$5-$I$5&lt;$A35-1," ",IF(AT$5-$I$5+1&gt;'Primary Inputs'!$C$17,0,(SUM(OFFSET($I$23,0,AT$5-$I$5-$A35+1)))*$C88))</f>
        <v>0</v>
      </c>
      <c r="AU142" s="186">
        <f ca="1">IF(AU$5-$I$5&lt;$A35-1," ",IF(AU$5-$I$5+1&gt;'Primary Inputs'!$C$17,0,(SUM(OFFSET($I$23,0,AU$5-$I$5-$A35+1)))*$C88))</f>
        <v>0</v>
      </c>
      <c r="AV142" s="186">
        <f ca="1">IF(AV$5-$I$5&lt;$A35-1," ",IF(AV$5-$I$5+1&gt;'Primary Inputs'!$C$17,0,(SUM(OFFSET($I$23,0,AV$5-$I$5-$A35+1)))*$C88))</f>
        <v>0</v>
      </c>
      <c r="AW142" s="186">
        <f ca="1">IF(AW$5-$I$5&lt;$A35-1," ",IF(AW$5-$I$5+1&gt;'Primary Inputs'!$C$17,0,(SUM(OFFSET($I$23,0,AW$5-$I$5-$A35+1)))*$C88))</f>
        <v>0</v>
      </c>
      <c r="AX142" s="186">
        <f ca="1">IF(AX$5-$I$5&lt;$A35-1," ",IF(AX$5-$I$5+1&gt;'Primary Inputs'!$C$17,0,(SUM(OFFSET($I$23,0,AX$5-$I$5-$A35+1)))*$C88))</f>
        <v>0</v>
      </c>
      <c r="AY142" s="186">
        <f ca="1">IF(AY$5-$I$5&lt;$A35-1," ",IF(AY$5-$I$5+1&gt;'Primary Inputs'!$C$17,0,(SUM(OFFSET($I$23,0,AY$5-$I$5-$A35+1)))*$C88))</f>
        <v>0</v>
      </c>
      <c r="AZ142" s="186">
        <f ca="1">IF(AZ$5-$I$5&lt;$A35-1," ",IF(AZ$5-$I$5+1&gt;'Primary Inputs'!$C$17,0,(SUM(OFFSET($I$23,0,AZ$5-$I$5-$A35+1)))*$C88))</f>
        <v>0</v>
      </c>
      <c r="BA142" s="186">
        <f ca="1">IF(BA$5-$I$5&lt;$A35-1," ",IF(BA$5-$I$5+1&gt;'Primary Inputs'!$C$17,0,(SUM(OFFSET($I$23,0,BA$5-$I$5-$A35+1)))*$C88))</f>
        <v>0</v>
      </c>
      <c r="BB142" s="186">
        <f ca="1">IF(BB$5-$I$5&lt;$A35-1," ",IF(BB$5-$I$5+1&gt;'Primary Inputs'!$C$17,0,(SUM(OFFSET($I$23,0,BB$5-$I$5-$A35+1)))*$C88))</f>
        <v>0</v>
      </c>
      <c r="BC142" s="186">
        <f ca="1">IF(BC$5-$I$5&lt;$A35-1," ",IF(BC$5-$I$5+1&gt;'Primary Inputs'!$C$17,0,(SUM(OFFSET($I$23,0,BC$5-$I$5-$A35+1)))*$C88))</f>
        <v>0</v>
      </c>
      <c r="BD142" s="186">
        <f ca="1">IF(BD$5-$I$5&lt;$A35-1," ",IF(BD$5-$I$5+1&gt;'Primary Inputs'!$C$17,0,(SUM(OFFSET($I$23,0,BD$5-$I$5-$A35+1)))*$C88))</f>
        <v>0</v>
      </c>
      <c r="BE142" s="186">
        <f ca="1">IF(BE$5-$I$5&lt;$A35-1," ",IF(BE$5-$I$5+1&gt;'Primary Inputs'!$C$17,0,(SUM(OFFSET($I$23,0,BE$5-$I$5-$A35+1)))*$C88))</f>
        <v>0</v>
      </c>
      <c r="BF142" s="186">
        <f ca="1">IF(BF$5-$I$5&lt;$A35-1," ",IF(BF$5-$I$5+1&gt;'Primary Inputs'!$C$17,0,(SUM(OFFSET($I$23,0,BF$5-$I$5-$A35+1)))*$C88))</f>
        <v>0</v>
      </c>
    </row>
    <row r="143" spans="2:58">
      <c r="B143" s="134" t="s">
        <v>183</v>
      </c>
      <c r="C143" s="134">
        <f t="shared" ca="1" si="3"/>
        <v>0</v>
      </c>
      <c r="I143" s="186" t="str">
        <f ca="1">IF(I$5-$I$5&lt;$A36-1," ",IF(I$5-$I$5+1&gt;'Primary Inputs'!$C$17,0,(SUM(OFFSET($I$23,0,I$5-$I$5-$A36+1)))*$C89))</f>
        <v xml:space="preserve"> </v>
      </c>
      <c r="J143" s="186" t="str">
        <f ca="1">IF(J$5-$I$5&lt;$A36-1," ",IF(J$5-$I$5+1&gt;'Primary Inputs'!$C$17,0,(SUM(OFFSET($I$23,0,J$5-$I$5-$A36+1)))*$C89))</f>
        <v xml:space="preserve"> </v>
      </c>
      <c r="K143" s="186" t="str">
        <f ca="1">IF(K$5-$I$5&lt;$A36-1," ",IF(K$5-$I$5+1&gt;'Primary Inputs'!$C$17,0,(SUM(OFFSET($I$23,0,K$5-$I$5-$A36+1)))*$C89))</f>
        <v xml:space="preserve"> </v>
      </c>
      <c r="L143" s="186" t="str">
        <f ca="1">IF(L$5-$I$5&lt;$A36-1," ",IF(L$5-$I$5+1&gt;'Primary Inputs'!$C$17,0,(SUM(OFFSET($I$23,0,L$5-$I$5-$A36+1)))*$C89))</f>
        <v xml:space="preserve"> </v>
      </c>
      <c r="M143" s="186" t="str">
        <f ca="1">IF(M$5-$I$5&lt;$A36-1," ",IF(M$5-$I$5+1&gt;'Primary Inputs'!$C$17,0,(SUM(OFFSET($I$23,0,M$5-$I$5-$A36+1)))*$C89))</f>
        <v xml:space="preserve"> </v>
      </c>
      <c r="N143" s="186" t="str">
        <f ca="1">IF(N$5-$I$5&lt;$A36-1," ",IF(N$5-$I$5+1&gt;'Primary Inputs'!$C$17,0,(SUM(OFFSET($I$23,0,N$5-$I$5-$A36+1)))*$C89))</f>
        <v xml:space="preserve"> </v>
      </c>
      <c r="O143" s="186" t="str">
        <f ca="1">IF(O$5-$I$5&lt;$A36-1," ",IF(O$5-$I$5+1&gt;'Primary Inputs'!$C$17,0,(SUM(OFFSET($I$23,0,O$5-$I$5-$A36+1)))*$C89))</f>
        <v xml:space="preserve"> </v>
      </c>
      <c r="P143" s="186" t="str">
        <f ca="1">IF(P$5-$I$5&lt;$A36-1," ",IF(P$5-$I$5+1&gt;'Primary Inputs'!$C$17,0,(SUM(OFFSET($I$23,0,P$5-$I$5-$A36+1)))*$C89))</f>
        <v xml:space="preserve"> </v>
      </c>
      <c r="Q143" s="186" t="str">
        <f ca="1">IF(Q$5-$I$5&lt;$A36-1," ",IF(Q$5-$I$5+1&gt;'Primary Inputs'!$C$17,0,(SUM(OFFSET($I$23,0,Q$5-$I$5-$A36+1)))*$C89))</f>
        <v xml:space="preserve"> </v>
      </c>
      <c r="R143" s="186" t="str">
        <f ca="1">IF(R$5-$I$5&lt;$A36-1," ",IF(R$5-$I$5+1&gt;'Primary Inputs'!$C$17,0,(SUM(OFFSET($I$23,0,R$5-$I$5-$A36+1)))*$C89))</f>
        <v xml:space="preserve"> </v>
      </c>
      <c r="S143" s="186">
        <f ca="1">IF(S$5-$I$5&lt;$A36-1," ",IF(S$5-$I$5+1&gt;'Primary Inputs'!$C$17,0,(SUM(OFFSET($I$23,0,S$5-$I$5-$A36+1)))*$C89))</f>
        <v>0</v>
      </c>
      <c r="T143" s="186">
        <f ca="1">IF(T$5-$I$5&lt;$A36-1," ",IF(T$5-$I$5+1&gt;'Primary Inputs'!$C$17,0,(SUM(OFFSET($I$23,0,T$5-$I$5-$A36+1)))*$C89))</f>
        <v>0</v>
      </c>
      <c r="U143" s="186">
        <f ca="1">IF(U$5-$I$5&lt;$A36-1," ",IF(U$5-$I$5+1&gt;'Primary Inputs'!$C$17,0,(SUM(OFFSET($I$23,0,U$5-$I$5-$A36+1)))*$C89))</f>
        <v>0</v>
      </c>
      <c r="V143" s="186">
        <f ca="1">IF(V$5-$I$5&lt;$A36-1," ",IF(V$5-$I$5+1&gt;'Primary Inputs'!$C$17,0,(SUM(OFFSET($I$23,0,V$5-$I$5-$A36+1)))*$C89))</f>
        <v>0</v>
      </c>
      <c r="W143" s="186">
        <f ca="1">IF(W$5-$I$5&lt;$A36-1," ",IF(W$5-$I$5+1&gt;'Primary Inputs'!$C$17,0,(SUM(OFFSET($I$23,0,W$5-$I$5-$A36+1)))*$C89))</f>
        <v>0</v>
      </c>
      <c r="X143" s="186">
        <f ca="1">IF(X$5-$I$5&lt;$A36-1," ",IF(X$5-$I$5+1&gt;'Primary Inputs'!$C$17,0,(SUM(OFFSET($I$23,0,X$5-$I$5-$A36+1)))*$C89))</f>
        <v>0</v>
      </c>
      <c r="Y143" s="186">
        <f ca="1">IF(Y$5-$I$5&lt;$A36-1," ",IF(Y$5-$I$5+1&gt;'Primary Inputs'!$C$17,0,(SUM(OFFSET($I$23,0,Y$5-$I$5-$A36+1)))*$C89))</f>
        <v>0</v>
      </c>
      <c r="Z143" s="186">
        <f ca="1">IF(Z$5-$I$5&lt;$A36-1," ",IF(Z$5-$I$5+1&gt;'Primary Inputs'!$C$17,0,(SUM(OFFSET($I$23,0,Z$5-$I$5-$A36+1)))*$C89))</f>
        <v>0</v>
      </c>
      <c r="AA143" s="186">
        <f ca="1">IF(AA$5-$I$5&lt;$A36-1," ",IF(AA$5-$I$5+1&gt;'Primary Inputs'!$C$17,0,(SUM(OFFSET($I$23,0,AA$5-$I$5-$A36+1)))*$C89))</f>
        <v>0</v>
      </c>
      <c r="AB143" s="186">
        <f ca="1">IF(AB$5-$I$5&lt;$A36-1," ",IF(AB$5-$I$5+1&gt;'Primary Inputs'!$C$17,0,(SUM(OFFSET($I$23,0,AB$5-$I$5-$A36+1)))*$C89))</f>
        <v>0</v>
      </c>
      <c r="AC143" s="186">
        <f ca="1">IF(AC$5-$I$5&lt;$A36-1," ",IF(AC$5-$I$5+1&gt;'Primary Inputs'!$C$17,0,(SUM(OFFSET($I$23,0,AC$5-$I$5-$A36+1)))*$C89))</f>
        <v>0</v>
      </c>
      <c r="AD143" s="186">
        <f ca="1">IF(AD$5-$I$5&lt;$A36-1," ",IF(AD$5-$I$5+1&gt;'Primary Inputs'!$C$17,0,(SUM(OFFSET($I$23,0,AD$5-$I$5-$A36+1)))*$C89))</f>
        <v>0</v>
      </c>
      <c r="AE143" s="186">
        <f ca="1">IF(AE$5-$I$5&lt;$A36-1," ",IF(AE$5-$I$5+1&gt;'Primary Inputs'!$C$17,0,(SUM(OFFSET($I$23,0,AE$5-$I$5-$A36+1)))*$C89))</f>
        <v>0</v>
      </c>
      <c r="AF143" s="186">
        <f ca="1">IF(AF$5-$I$5&lt;$A36-1," ",IF(AF$5-$I$5+1&gt;'Primary Inputs'!$C$17,0,(SUM(OFFSET($I$23,0,AF$5-$I$5-$A36+1)))*$C89))</f>
        <v>0</v>
      </c>
      <c r="AG143" s="186">
        <f ca="1">IF(AG$5-$I$5&lt;$A36-1," ",IF(AG$5-$I$5+1&gt;'Primary Inputs'!$C$17,0,(SUM(OFFSET($I$23,0,AG$5-$I$5-$A36+1)))*$C89))</f>
        <v>0</v>
      </c>
      <c r="AH143" s="186">
        <f ca="1">IF(AH$5-$I$5&lt;$A36-1," ",IF(AH$5-$I$5+1&gt;'Primary Inputs'!$C$17,0,(SUM(OFFSET($I$23,0,AH$5-$I$5-$A36+1)))*$C89))</f>
        <v>0</v>
      </c>
      <c r="AI143" s="186">
        <f ca="1">IF(AI$5-$I$5&lt;$A36-1," ",IF(AI$5-$I$5+1&gt;'Primary Inputs'!$C$17,0,(SUM(OFFSET($I$23,0,AI$5-$I$5-$A36+1)))*$C89))</f>
        <v>0</v>
      </c>
      <c r="AJ143" s="186">
        <f ca="1">IF(AJ$5-$I$5&lt;$A36-1," ",IF(AJ$5-$I$5+1&gt;'Primary Inputs'!$C$17,0,(SUM(OFFSET($I$23,0,AJ$5-$I$5-$A36+1)))*$C89))</f>
        <v>0</v>
      </c>
      <c r="AK143" s="186">
        <f ca="1">IF(AK$5-$I$5&lt;$A36-1," ",IF(AK$5-$I$5+1&gt;'Primary Inputs'!$C$17,0,(SUM(OFFSET($I$23,0,AK$5-$I$5-$A36+1)))*$C89))</f>
        <v>0</v>
      </c>
      <c r="AL143" s="186">
        <f ca="1">IF(AL$5-$I$5&lt;$A36-1," ",IF(AL$5-$I$5+1&gt;'Primary Inputs'!$C$17,0,(SUM(OFFSET($I$23,0,AL$5-$I$5-$A36+1)))*$C89))</f>
        <v>0</v>
      </c>
      <c r="AM143" s="186">
        <f ca="1">IF(AM$5-$I$5&lt;$A36-1," ",IF(AM$5-$I$5+1&gt;'Primary Inputs'!$C$17,0,(SUM(OFFSET($I$23,0,AM$5-$I$5-$A36+1)))*$C89))</f>
        <v>0</v>
      </c>
      <c r="AN143" s="186">
        <f ca="1">IF(AN$5-$I$5&lt;$A36-1," ",IF(AN$5-$I$5+1&gt;'Primary Inputs'!$C$17,0,(SUM(OFFSET($I$23,0,AN$5-$I$5-$A36+1)))*$C89))</f>
        <v>0</v>
      </c>
      <c r="AO143" s="186">
        <f ca="1">IF(AO$5-$I$5&lt;$A36-1," ",IF(AO$5-$I$5+1&gt;'Primary Inputs'!$C$17,0,(SUM(OFFSET($I$23,0,AO$5-$I$5-$A36+1)))*$C89))</f>
        <v>0</v>
      </c>
      <c r="AP143" s="186">
        <f ca="1">IF(AP$5-$I$5&lt;$A36-1," ",IF(AP$5-$I$5+1&gt;'Primary Inputs'!$C$17,0,(SUM(OFFSET($I$23,0,AP$5-$I$5-$A36+1)))*$C89))</f>
        <v>0</v>
      </c>
      <c r="AQ143" s="186">
        <f ca="1">IF(AQ$5-$I$5&lt;$A36-1," ",IF(AQ$5-$I$5+1&gt;'Primary Inputs'!$C$17,0,(SUM(OFFSET($I$23,0,AQ$5-$I$5-$A36+1)))*$C89))</f>
        <v>0</v>
      </c>
      <c r="AR143" s="186">
        <f ca="1">IF(AR$5-$I$5&lt;$A36-1," ",IF(AR$5-$I$5+1&gt;'Primary Inputs'!$C$17,0,(SUM(OFFSET($I$23,0,AR$5-$I$5-$A36+1)))*$C89))</f>
        <v>0</v>
      </c>
      <c r="AS143" s="186">
        <f ca="1">IF(AS$5-$I$5&lt;$A36-1," ",IF(AS$5-$I$5+1&gt;'Primary Inputs'!$C$17,0,(SUM(OFFSET($I$23,0,AS$5-$I$5-$A36+1)))*$C89))</f>
        <v>0</v>
      </c>
      <c r="AT143" s="186">
        <f ca="1">IF(AT$5-$I$5&lt;$A36-1," ",IF(AT$5-$I$5+1&gt;'Primary Inputs'!$C$17,0,(SUM(OFFSET($I$23,0,AT$5-$I$5-$A36+1)))*$C89))</f>
        <v>0</v>
      </c>
      <c r="AU143" s="186">
        <f ca="1">IF(AU$5-$I$5&lt;$A36-1," ",IF(AU$5-$I$5+1&gt;'Primary Inputs'!$C$17,0,(SUM(OFFSET($I$23,0,AU$5-$I$5-$A36+1)))*$C89))</f>
        <v>0</v>
      </c>
      <c r="AV143" s="186">
        <f ca="1">IF(AV$5-$I$5&lt;$A36-1," ",IF(AV$5-$I$5+1&gt;'Primary Inputs'!$C$17,0,(SUM(OFFSET($I$23,0,AV$5-$I$5-$A36+1)))*$C89))</f>
        <v>0</v>
      </c>
      <c r="AW143" s="186">
        <f ca="1">IF(AW$5-$I$5&lt;$A36-1," ",IF(AW$5-$I$5+1&gt;'Primary Inputs'!$C$17,0,(SUM(OFFSET($I$23,0,AW$5-$I$5-$A36+1)))*$C89))</f>
        <v>0</v>
      </c>
      <c r="AX143" s="186">
        <f ca="1">IF(AX$5-$I$5&lt;$A36-1," ",IF(AX$5-$I$5+1&gt;'Primary Inputs'!$C$17,0,(SUM(OFFSET($I$23,0,AX$5-$I$5-$A36+1)))*$C89))</f>
        <v>0</v>
      </c>
      <c r="AY143" s="186">
        <f ca="1">IF(AY$5-$I$5&lt;$A36-1," ",IF(AY$5-$I$5+1&gt;'Primary Inputs'!$C$17,0,(SUM(OFFSET($I$23,0,AY$5-$I$5-$A36+1)))*$C89))</f>
        <v>0</v>
      </c>
      <c r="AZ143" s="186">
        <f ca="1">IF(AZ$5-$I$5&lt;$A36-1," ",IF(AZ$5-$I$5+1&gt;'Primary Inputs'!$C$17,0,(SUM(OFFSET($I$23,0,AZ$5-$I$5-$A36+1)))*$C89))</f>
        <v>0</v>
      </c>
      <c r="BA143" s="186">
        <f ca="1">IF(BA$5-$I$5&lt;$A36-1," ",IF(BA$5-$I$5+1&gt;'Primary Inputs'!$C$17,0,(SUM(OFFSET($I$23,0,BA$5-$I$5-$A36+1)))*$C89))</f>
        <v>0</v>
      </c>
      <c r="BB143" s="186">
        <f ca="1">IF(BB$5-$I$5&lt;$A36-1," ",IF(BB$5-$I$5+1&gt;'Primary Inputs'!$C$17,0,(SUM(OFFSET($I$23,0,BB$5-$I$5-$A36+1)))*$C89))</f>
        <v>0</v>
      </c>
      <c r="BC143" s="186">
        <f ca="1">IF(BC$5-$I$5&lt;$A36-1," ",IF(BC$5-$I$5+1&gt;'Primary Inputs'!$C$17,0,(SUM(OFFSET($I$23,0,BC$5-$I$5-$A36+1)))*$C89))</f>
        <v>0</v>
      </c>
      <c r="BD143" s="186">
        <f ca="1">IF(BD$5-$I$5&lt;$A36-1," ",IF(BD$5-$I$5+1&gt;'Primary Inputs'!$C$17,0,(SUM(OFFSET($I$23,0,BD$5-$I$5-$A36+1)))*$C89))</f>
        <v>0</v>
      </c>
      <c r="BE143" s="186">
        <f ca="1">IF(BE$5-$I$5&lt;$A36-1," ",IF(BE$5-$I$5+1&gt;'Primary Inputs'!$C$17,0,(SUM(OFFSET($I$23,0,BE$5-$I$5-$A36+1)))*$C89))</f>
        <v>0</v>
      </c>
      <c r="BF143" s="186">
        <f ca="1">IF(BF$5-$I$5&lt;$A36-1," ",IF(BF$5-$I$5+1&gt;'Primary Inputs'!$C$17,0,(SUM(OFFSET($I$23,0,BF$5-$I$5-$A36+1)))*$C89))</f>
        <v>0</v>
      </c>
    </row>
    <row r="144" spans="2:58">
      <c r="B144" s="134" t="s">
        <v>184</v>
      </c>
      <c r="C144" s="134">
        <f t="shared" ca="1" si="3"/>
        <v>0</v>
      </c>
      <c r="I144" s="186" t="str">
        <f ca="1">IF(I$5-$I$5&lt;$A37-1," ",IF(I$5-$I$5+1&gt;'Primary Inputs'!$C$17,0,(SUM(OFFSET($I$23,0,I$5-$I$5-$A37+1)))*$C90))</f>
        <v xml:space="preserve"> </v>
      </c>
      <c r="J144" s="186" t="str">
        <f ca="1">IF(J$5-$I$5&lt;$A37-1," ",IF(J$5-$I$5+1&gt;'Primary Inputs'!$C$17,0,(SUM(OFFSET($I$23,0,J$5-$I$5-$A37+1)))*$C90))</f>
        <v xml:space="preserve"> </v>
      </c>
      <c r="K144" s="186" t="str">
        <f ca="1">IF(K$5-$I$5&lt;$A37-1," ",IF(K$5-$I$5+1&gt;'Primary Inputs'!$C$17,0,(SUM(OFFSET($I$23,0,K$5-$I$5-$A37+1)))*$C90))</f>
        <v xml:space="preserve"> </v>
      </c>
      <c r="L144" s="186" t="str">
        <f ca="1">IF(L$5-$I$5&lt;$A37-1," ",IF(L$5-$I$5+1&gt;'Primary Inputs'!$C$17,0,(SUM(OFFSET($I$23,0,L$5-$I$5-$A37+1)))*$C90))</f>
        <v xml:space="preserve"> </v>
      </c>
      <c r="M144" s="186" t="str">
        <f ca="1">IF(M$5-$I$5&lt;$A37-1," ",IF(M$5-$I$5+1&gt;'Primary Inputs'!$C$17,0,(SUM(OFFSET($I$23,0,M$5-$I$5-$A37+1)))*$C90))</f>
        <v xml:space="preserve"> </v>
      </c>
      <c r="N144" s="186" t="str">
        <f ca="1">IF(N$5-$I$5&lt;$A37-1," ",IF(N$5-$I$5+1&gt;'Primary Inputs'!$C$17,0,(SUM(OFFSET($I$23,0,N$5-$I$5-$A37+1)))*$C90))</f>
        <v xml:space="preserve"> </v>
      </c>
      <c r="O144" s="186" t="str">
        <f ca="1">IF(O$5-$I$5&lt;$A37-1," ",IF(O$5-$I$5+1&gt;'Primary Inputs'!$C$17,0,(SUM(OFFSET($I$23,0,O$5-$I$5-$A37+1)))*$C90))</f>
        <v xml:space="preserve"> </v>
      </c>
      <c r="P144" s="186" t="str">
        <f ca="1">IF(P$5-$I$5&lt;$A37-1," ",IF(P$5-$I$5+1&gt;'Primary Inputs'!$C$17,0,(SUM(OFFSET($I$23,0,P$5-$I$5-$A37+1)))*$C90))</f>
        <v xml:space="preserve"> </v>
      </c>
      <c r="Q144" s="186" t="str">
        <f ca="1">IF(Q$5-$I$5&lt;$A37-1," ",IF(Q$5-$I$5+1&gt;'Primary Inputs'!$C$17,0,(SUM(OFFSET($I$23,0,Q$5-$I$5-$A37+1)))*$C90))</f>
        <v xml:space="preserve"> </v>
      </c>
      <c r="R144" s="186" t="str">
        <f ca="1">IF(R$5-$I$5&lt;$A37-1," ",IF(R$5-$I$5+1&gt;'Primary Inputs'!$C$17,0,(SUM(OFFSET($I$23,0,R$5-$I$5-$A37+1)))*$C90))</f>
        <v xml:space="preserve"> </v>
      </c>
      <c r="S144" s="186" t="str">
        <f ca="1">IF(S$5-$I$5&lt;$A37-1," ",IF(S$5-$I$5+1&gt;'Primary Inputs'!$C$17,0,(SUM(OFFSET($I$23,0,S$5-$I$5-$A37+1)))*$C90))</f>
        <v xml:space="preserve"> </v>
      </c>
      <c r="T144" s="186">
        <f ca="1">IF(T$5-$I$5&lt;$A37-1," ",IF(T$5-$I$5+1&gt;'Primary Inputs'!$C$17,0,(SUM(OFFSET($I$23,0,T$5-$I$5-$A37+1)))*$C90))</f>
        <v>0</v>
      </c>
      <c r="U144" s="186">
        <f ca="1">IF(U$5-$I$5&lt;$A37-1," ",IF(U$5-$I$5+1&gt;'Primary Inputs'!$C$17,0,(SUM(OFFSET($I$23,0,U$5-$I$5-$A37+1)))*$C90))</f>
        <v>0</v>
      </c>
      <c r="V144" s="186">
        <f ca="1">IF(V$5-$I$5&lt;$A37-1," ",IF(V$5-$I$5+1&gt;'Primary Inputs'!$C$17,0,(SUM(OFFSET($I$23,0,V$5-$I$5-$A37+1)))*$C90))</f>
        <v>0</v>
      </c>
      <c r="W144" s="186">
        <f ca="1">IF(W$5-$I$5&lt;$A37-1," ",IF(W$5-$I$5+1&gt;'Primary Inputs'!$C$17,0,(SUM(OFFSET($I$23,0,W$5-$I$5-$A37+1)))*$C90))</f>
        <v>0</v>
      </c>
      <c r="X144" s="186">
        <f ca="1">IF(X$5-$I$5&lt;$A37-1," ",IF(X$5-$I$5+1&gt;'Primary Inputs'!$C$17,0,(SUM(OFFSET($I$23,0,X$5-$I$5-$A37+1)))*$C90))</f>
        <v>0</v>
      </c>
      <c r="Y144" s="186">
        <f ca="1">IF(Y$5-$I$5&lt;$A37-1," ",IF(Y$5-$I$5+1&gt;'Primary Inputs'!$C$17,0,(SUM(OFFSET($I$23,0,Y$5-$I$5-$A37+1)))*$C90))</f>
        <v>0</v>
      </c>
      <c r="Z144" s="186">
        <f ca="1">IF(Z$5-$I$5&lt;$A37-1," ",IF(Z$5-$I$5+1&gt;'Primary Inputs'!$C$17,0,(SUM(OFFSET($I$23,0,Z$5-$I$5-$A37+1)))*$C90))</f>
        <v>0</v>
      </c>
      <c r="AA144" s="186">
        <f ca="1">IF(AA$5-$I$5&lt;$A37-1," ",IF(AA$5-$I$5+1&gt;'Primary Inputs'!$C$17,0,(SUM(OFFSET($I$23,0,AA$5-$I$5-$A37+1)))*$C90))</f>
        <v>0</v>
      </c>
      <c r="AB144" s="186">
        <f ca="1">IF(AB$5-$I$5&lt;$A37-1," ",IF(AB$5-$I$5+1&gt;'Primary Inputs'!$C$17,0,(SUM(OFFSET($I$23,0,AB$5-$I$5-$A37+1)))*$C90))</f>
        <v>0</v>
      </c>
      <c r="AC144" s="186">
        <f ca="1">IF(AC$5-$I$5&lt;$A37-1," ",IF(AC$5-$I$5+1&gt;'Primary Inputs'!$C$17,0,(SUM(OFFSET($I$23,0,AC$5-$I$5-$A37+1)))*$C90))</f>
        <v>0</v>
      </c>
      <c r="AD144" s="186">
        <f ca="1">IF(AD$5-$I$5&lt;$A37-1," ",IF(AD$5-$I$5+1&gt;'Primary Inputs'!$C$17,0,(SUM(OFFSET($I$23,0,AD$5-$I$5-$A37+1)))*$C90))</f>
        <v>0</v>
      </c>
      <c r="AE144" s="186">
        <f ca="1">IF(AE$5-$I$5&lt;$A37-1," ",IF(AE$5-$I$5+1&gt;'Primary Inputs'!$C$17,0,(SUM(OFFSET($I$23,0,AE$5-$I$5-$A37+1)))*$C90))</f>
        <v>0</v>
      </c>
      <c r="AF144" s="186">
        <f ca="1">IF(AF$5-$I$5&lt;$A37-1," ",IF(AF$5-$I$5+1&gt;'Primary Inputs'!$C$17,0,(SUM(OFFSET($I$23,0,AF$5-$I$5-$A37+1)))*$C90))</f>
        <v>0</v>
      </c>
      <c r="AG144" s="186">
        <f ca="1">IF(AG$5-$I$5&lt;$A37-1," ",IF(AG$5-$I$5+1&gt;'Primary Inputs'!$C$17,0,(SUM(OFFSET($I$23,0,AG$5-$I$5-$A37+1)))*$C90))</f>
        <v>0</v>
      </c>
      <c r="AH144" s="186">
        <f ca="1">IF(AH$5-$I$5&lt;$A37-1," ",IF(AH$5-$I$5+1&gt;'Primary Inputs'!$C$17,0,(SUM(OFFSET($I$23,0,AH$5-$I$5-$A37+1)))*$C90))</f>
        <v>0</v>
      </c>
      <c r="AI144" s="186">
        <f ca="1">IF(AI$5-$I$5&lt;$A37-1," ",IF(AI$5-$I$5+1&gt;'Primary Inputs'!$C$17,0,(SUM(OFFSET($I$23,0,AI$5-$I$5-$A37+1)))*$C90))</f>
        <v>0</v>
      </c>
      <c r="AJ144" s="186">
        <f ca="1">IF(AJ$5-$I$5&lt;$A37-1," ",IF(AJ$5-$I$5+1&gt;'Primary Inputs'!$C$17,0,(SUM(OFFSET($I$23,0,AJ$5-$I$5-$A37+1)))*$C90))</f>
        <v>0</v>
      </c>
      <c r="AK144" s="186">
        <f ca="1">IF(AK$5-$I$5&lt;$A37-1," ",IF(AK$5-$I$5+1&gt;'Primary Inputs'!$C$17,0,(SUM(OFFSET($I$23,0,AK$5-$I$5-$A37+1)))*$C90))</f>
        <v>0</v>
      </c>
      <c r="AL144" s="186">
        <f ca="1">IF(AL$5-$I$5&lt;$A37-1," ",IF(AL$5-$I$5+1&gt;'Primary Inputs'!$C$17,0,(SUM(OFFSET($I$23,0,AL$5-$I$5-$A37+1)))*$C90))</f>
        <v>0</v>
      </c>
      <c r="AM144" s="186">
        <f ca="1">IF(AM$5-$I$5&lt;$A37-1," ",IF(AM$5-$I$5+1&gt;'Primary Inputs'!$C$17,0,(SUM(OFFSET($I$23,0,AM$5-$I$5-$A37+1)))*$C90))</f>
        <v>0</v>
      </c>
      <c r="AN144" s="186">
        <f ca="1">IF(AN$5-$I$5&lt;$A37-1," ",IF(AN$5-$I$5+1&gt;'Primary Inputs'!$C$17,0,(SUM(OFFSET($I$23,0,AN$5-$I$5-$A37+1)))*$C90))</f>
        <v>0</v>
      </c>
      <c r="AO144" s="186">
        <f ca="1">IF(AO$5-$I$5&lt;$A37-1," ",IF(AO$5-$I$5+1&gt;'Primary Inputs'!$C$17,0,(SUM(OFFSET($I$23,0,AO$5-$I$5-$A37+1)))*$C90))</f>
        <v>0</v>
      </c>
      <c r="AP144" s="186">
        <f ca="1">IF(AP$5-$I$5&lt;$A37-1," ",IF(AP$5-$I$5+1&gt;'Primary Inputs'!$C$17,0,(SUM(OFFSET($I$23,0,AP$5-$I$5-$A37+1)))*$C90))</f>
        <v>0</v>
      </c>
      <c r="AQ144" s="186">
        <f ca="1">IF(AQ$5-$I$5&lt;$A37-1," ",IF(AQ$5-$I$5+1&gt;'Primary Inputs'!$C$17,0,(SUM(OFFSET($I$23,0,AQ$5-$I$5-$A37+1)))*$C90))</f>
        <v>0</v>
      </c>
      <c r="AR144" s="186">
        <f ca="1">IF(AR$5-$I$5&lt;$A37-1," ",IF(AR$5-$I$5+1&gt;'Primary Inputs'!$C$17,0,(SUM(OFFSET($I$23,0,AR$5-$I$5-$A37+1)))*$C90))</f>
        <v>0</v>
      </c>
      <c r="AS144" s="186">
        <f ca="1">IF(AS$5-$I$5&lt;$A37-1," ",IF(AS$5-$I$5+1&gt;'Primary Inputs'!$C$17,0,(SUM(OFFSET($I$23,0,AS$5-$I$5-$A37+1)))*$C90))</f>
        <v>0</v>
      </c>
      <c r="AT144" s="186">
        <f ca="1">IF(AT$5-$I$5&lt;$A37-1," ",IF(AT$5-$I$5+1&gt;'Primary Inputs'!$C$17,0,(SUM(OFFSET($I$23,0,AT$5-$I$5-$A37+1)))*$C90))</f>
        <v>0</v>
      </c>
      <c r="AU144" s="186">
        <f ca="1">IF(AU$5-$I$5&lt;$A37-1," ",IF(AU$5-$I$5+1&gt;'Primary Inputs'!$C$17,0,(SUM(OFFSET($I$23,0,AU$5-$I$5-$A37+1)))*$C90))</f>
        <v>0</v>
      </c>
      <c r="AV144" s="186">
        <f ca="1">IF(AV$5-$I$5&lt;$A37-1," ",IF(AV$5-$I$5+1&gt;'Primary Inputs'!$C$17,0,(SUM(OFFSET($I$23,0,AV$5-$I$5-$A37+1)))*$C90))</f>
        <v>0</v>
      </c>
      <c r="AW144" s="186">
        <f ca="1">IF(AW$5-$I$5&lt;$A37-1," ",IF(AW$5-$I$5+1&gt;'Primary Inputs'!$C$17,0,(SUM(OFFSET($I$23,0,AW$5-$I$5-$A37+1)))*$C90))</f>
        <v>0</v>
      </c>
      <c r="AX144" s="186">
        <f ca="1">IF(AX$5-$I$5&lt;$A37-1," ",IF(AX$5-$I$5+1&gt;'Primary Inputs'!$C$17,0,(SUM(OFFSET($I$23,0,AX$5-$I$5-$A37+1)))*$C90))</f>
        <v>0</v>
      </c>
      <c r="AY144" s="186">
        <f ca="1">IF(AY$5-$I$5&lt;$A37-1," ",IF(AY$5-$I$5+1&gt;'Primary Inputs'!$C$17,0,(SUM(OFFSET($I$23,0,AY$5-$I$5-$A37+1)))*$C90))</f>
        <v>0</v>
      </c>
      <c r="AZ144" s="186">
        <f ca="1">IF(AZ$5-$I$5&lt;$A37-1," ",IF(AZ$5-$I$5+1&gt;'Primary Inputs'!$C$17,0,(SUM(OFFSET($I$23,0,AZ$5-$I$5-$A37+1)))*$C90))</f>
        <v>0</v>
      </c>
      <c r="BA144" s="186">
        <f ca="1">IF(BA$5-$I$5&lt;$A37-1," ",IF(BA$5-$I$5+1&gt;'Primary Inputs'!$C$17,0,(SUM(OFFSET($I$23,0,BA$5-$I$5-$A37+1)))*$C90))</f>
        <v>0</v>
      </c>
      <c r="BB144" s="186">
        <f ca="1">IF(BB$5-$I$5&lt;$A37-1," ",IF(BB$5-$I$5+1&gt;'Primary Inputs'!$C$17,0,(SUM(OFFSET($I$23,0,BB$5-$I$5-$A37+1)))*$C90))</f>
        <v>0</v>
      </c>
      <c r="BC144" s="186">
        <f ca="1">IF(BC$5-$I$5&lt;$A37-1," ",IF(BC$5-$I$5+1&gt;'Primary Inputs'!$C$17,0,(SUM(OFFSET($I$23,0,BC$5-$I$5-$A37+1)))*$C90))</f>
        <v>0</v>
      </c>
      <c r="BD144" s="186">
        <f ca="1">IF(BD$5-$I$5&lt;$A37-1," ",IF(BD$5-$I$5+1&gt;'Primary Inputs'!$C$17,0,(SUM(OFFSET($I$23,0,BD$5-$I$5-$A37+1)))*$C90))</f>
        <v>0</v>
      </c>
      <c r="BE144" s="186">
        <f ca="1">IF(BE$5-$I$5&lt;$A37-1," ",IF(BE$5-$I$5+1&gt;'Primary Inputs'!$C$17,0,(SUM(OFFSET($I$23,0,BE$5-$I$5-$A37+1)))*$C90))</f>
        <v>0</v>
      </c>
      <c r="BF144" s="186">
        <f ca="1">IF(BF$5-$I$5&lt;$A37-1," ",IF(BF$5-$I$5+1&gt;'Primary Inputs'!$C$17,0,(SUM(OFFSET($I$23,0,BF$5-$I$5-$A37+1)))*$C90))</f>
        <v>0</v>
      </c>
    </row>
    <row r="145" spans="2:58">
      <c r="B145" s="134" t="s">
        <v>185</v>
      </c>
      <c r="C145" s="134">
        <f t="shared" ca="1" si="3"/>
        <v>0</v>
      </c>
      <c r="I145" s="186" t="str">
        <f ca="1">IF(I$5-$I$5&lt;$A38-1," ",IF(I$5-$I$5+1&gt;'Primary Inputs'!$C$17,0,(SUM(OFFSET($I$23,0,I$5-$I$5-$A38+1)))*$C91))</f>
        <v xml:space="preserve"> </v>
      </c>
      <c r="J145" s="186" t="str">
        <f ca="1">IF(J$5-$I$5&lt;$A38-1," ",IF(J$5-$I$5+1&gt;'Primary Inputs'!$C$17,0,(SUM(OFFSET($I$23,0,J$5-$I$5-$A38+1)))*$C91))</f>
        <v xml:space="preserve"> </v>
      </c>
      <c r="K145" s="186" t="str">
        <f ca="1">IF(K$5-$I$5&lt;$A38-1," ",IF(K$5-$I$5+1&gt;'Primary Inputs'!$C$17,0,(SUM(OFFSET($I$23,0,K$5-$I$5-$A38+1)))*$C91))</f>
        <v xml:space="preserve"> </v>
      </c>
      <c r="L145" s="186" t="str">
        <f ca="1">IF(L$5-$I$5&lt;$A38-1," ",IF(L$5-$I$5+1&gt;'Primary Inputs'!$C$17,0,(SUM(OFFSET($I$23,0,L$5-$I$5-$A38+1)))*$C91))</f>
        <v xml:space="preserve"> </v>
      </c>
      <c r="M145" s="186" t="str">
        <f ca="1">IF(M$5-$I$5&lt;$A38-1," ",IF(M$5-$I$5+1&gt;'Primary Inputs'!$C$17,0,(SUM(OFFSET($I$23,0,M$5-$I$5-$A38+1)))*$C91))</f>
        <v xml:space="preserve"> </v>
      </c>
      <c r="N145" s="186" t="str">
        <f ca="1">IF(N$5-$I$5&lt;$A38-1," ",IF(N$5-$I$5+1&gt;'Primary Inputs'!$C$17,0,(SUM(OFFSET($I$23,0,N$5-$I$5-$A38+1)))*$C91))</f>
        <v xml:space="preserve"> </v>
      </c>
      <c r="O145" s="186" t="str">
        <f ca="1">IF(O$5-$I$5&lt;$A38-1," ",IF(O$5-$I$5+1&gt;'Primary Inputs'!$C$17,0,(SUM(OFFSET($I$23,0,O$5-$I$5-$A38+1)))*$C91))</f>
        <v xml:space="preserve"> </v>
      </c>
      <c r="P145" s="186" t="str">
        <f ca="1">IF(P$5-$I$5&lt;$A38-1," ",IF(P$5-$I$5+1&gt;'Primary Inputs'!$C$17,0,(SUM(OFFSET($I$23,0,P$5-$I$5-$A38+1)))*$C91))</f>
        <v xml:space="preserve"> </v>
      </c>
      <c r="Q145" s="186" t="str">
        <f ca="1">IF(Q$5-$I$5&lt;$A38-1," ",IF(Q$5-$I$5+1&gt;'Primary Inputs'!$C$17,0,(SUM(OFFSET($I$23,0,Q$5-$I$5-$A38+1)))*$C91))</f>
        <v xml:space="preserve"> </v>
      </c>
      <c r="R145" s="186" t="str">
        <f ca="1">IF(R$5-$I$5&lt;$A38-1," ",IF(R$5-$I$5+1&gt;'Primary Inputs'!$C$17,0,(SUM(OFFSET($I$23,0,R$5-$I$5-$A38+1)))*$C91))</f>
        <v xml:space="preserve"> </v>
      </c>
      <c r="S145" s="186" t="str">
        <f ca="1">IF(S$5-$I$5&lt;$A38-1," ",IF(S$5-$I$5+1&gt;'Primary Inputs'!$C$17,0,(SUM(OFFSET($I$23,0,S$5-$I$5-$A38+1)))*$C91))</f>
        <v xml:space="preserve"> </v>
      </c>
      <c r="T145" s="186" t="str">
        <f ca="1">IF(T$5-$I$5&lt;$A38-1," ",IF(T$5-$I$5+1&gt;'Primary Inputs'!$C$17,0,(SUM(OFFSET($I$23,0,T$5-$I$5-$A38+1)))*$C91))</f>
        <v xml:space="preserve"> </v>
      </c>
      <c r="U145" s="186">
        <f ca="1">IF(U$5-$I$5&lt;$A38-1," ",IF(U$5-$I$5+1&gt;'Primary Inputs'!$C$17,0,(SUM(OFFSET($I$23,0,U$5-$I$5-$A38+1)))*$C91))</f>
        <v>0</v>
      </c>
      <c r="V145" s="186">
        <f ca="1">IF(V$5-$I$5&lt;$A38-1," ",IF(V$5-$I$5+1&gt;'Primary Inputs'!$C$17,0,(SUM(OFFSET($I$23,0,V$5-$I$5-$A38+1)))*$C91))</f>
        <v>0</v>
      </c>
      <c r="W145" s="186">
        <f ca="1">IF(W$5-$I$5&lt;$A38-1," ",IF(W$5-$I$5+1&gt;'Primary Inputs'!$C$17,0,(SUM(OFFSET($I$23,0,W$5-$I$5-$A38+1)))*$C91))</f>
        <v>0</v>
      </c>
      <c r="X145" s="186">
        <f ca="1">IF(X$5-$I$5&lt;$A38-1," ",IF(X$5-$I$5+1&gt;'Primary Inputs'!$C$17,0,(SUM(OFFSET($I$23,0,X$5-$I$5-$A38+1)))*$C91))</f>
        <v>0</v>
      </c>
      <c r="Y145" s="186">
        <f ca="1">IF(Y$5-$I$5&lt;$A38-1," ",IF(Y$5-$I$5+1&gt;'Primary Inputs'!$C$17,0,(SUM(OFFSET($I$23,0,Y$5-$I$5-$A38+1)))*$C91))</f>
        <v>0</v>
      </c>
      <c r="Z145" s="186">
        <f ca="1">IF(Z$5-$I$5&lt;$A38-1," ",IF(Z$5-$I$5+1&gt;'Primary Inputs'!$C$17,0,(SUM(OFFSET($I$23,0,Z$5-$I$5-$A38+1)))*$C91))</f>
        <v>0</v>
      </c>
      <c r="AA145" s="186">
        <f ca="1">IF(AA$5-$I$5&lt;$A38-1," ",IF(AA$5-$I$5+1&gt;'Primary Inputs'!$C$17,0,(SUM(OFFSET($I$23,0,AA$5-$I$5-$A38+1)))*$C91))</f>
        <v>0</v>
      </c>
      <c r="AB145" s="186">
        <f ca="1">IF(AB$5-$I$5&lt;$A38-1," ",IF(AB$5-$I$5+1&gt;'Primary Inputs'!$C$17,0,(SUM(OFFSET($I$23,0,AB$5-$I$5-$A38+1)))*$C91))</f>
        <v>0</v>
      </c>
      <c r="AC145" s="186">
        <f ca="1">IF(AC$5-$I$5&lt;$A38-1," ",IF(AC$5-$I$5+1&gt;'Primary Inputs'!$C$17,0,(SUM(OFFSET($I$23,0,AC$5-$I$5-$A38+1)))*$C91))</f>
        <v>0</v>
      </c>
      <c r="AD145" s="186">
        <f ca="1">IF(AD$5-$I$5&lt;$A38-1," ",IF(AD$5-$I$5+1&gt;'Primary Inputs'!$C$17,0,(SUM(OFFSET($I$23,0,AD$5-$I$5-$A38+1)))*$C91))</f>
        <v>0</v>
      </c>
      <c r="AE145" s="186">
        <f ca="1">IF(AE$5-$I$5&lt;$A38-1," ",IF(AE$5-$I$5+1&gt;'Primary Inputs'!$C$17,0,(SUM(OFFSET($I$23,0,AE$5-$I$5-$A38+1)))*$C91))</f>
        <v>0</v>
      </c>
      <c r="AF145" s="186">
        <f ca="1">IF(AF$5-$I$5&lt;$A38-1," ",IF(AF$5-$I$5+1&gt;'Primary Inputs'!$C$17,0,(SUM(OFFSET($I$23,0,AF$5-$I$5-$A38+1)))*$C91))</f>
        <v>0</v>
      </c>
      <c r="AG145" s="186">
        <f ca="1">IF(AG$5-$I$5&lt;$A38-1," ",IF(AG$5-$I$5+1&gt;'Primary Inputs'!$C$17,0,(SUM(OFFSET($I$23,0,AG$5-$I$5-$A38+1)))*$C91))</f>
        <v>0</v>
      </c>
      <c r="AH145" s="186">
        <f ca="1">IF(AH$5-$I$5&lt;$A38-1," ",IF(AH$5-$I$5+1&gt;'Primary Inputs'!$C$17,0,(SUM(OFFSET($I$23,0,AH$5-$I$5-$A38+1)))*$C91))</f>
        <v>0</v>
      </c>
      <c r="AI145" s="186">
        <f ca="1">IF(AI$5-$I$5&lt;$A38-1," ",IF(AI$5-$I$5+1&gt;'Primary Inputs'!$C$17,0,(SUM(OFFSET($I$23,0,AI$5-$I$5-$A38+1)))*$C91))</f>
        <v>0</v>
      </c>
      <c r="AJ145" s="186">
        <f ca="1">IF(AJ$5-$I$5&lt;$A38-1," ",IF(AJ$5-$I$5+1&gt;'Primary Inputs'!$C$17,0,(SUM(OFFSET($I$23,0,AJ$5-$I$5-$A38+1)))*$C91))</f>
        <v>0</v>
      </c>
      <c r="AK145" s="186">
        <f ca="1">IF(AK$5-$I$5&lt;$A38-1," ",IF(AK$5-$I$5+1&gt;'Primary Inputs'!$C$17,0,(SUM(OFFSET($I$23,0,AK$5-$I$5-$A38+1)))*$C91))</f>
        <v>0</v>
      </c>
      <c r="AL145" s="186">
        <f ca="1">IF(AL$5-$I$5&lt;$A38-1," ",IF(AL$5-$I$5+1&gt;'Primary Inputs'!$C$17,0,(SUM(OFFSET($I$23,0,AL$5-$I$5-$A38+1)))*$C91))</f>
        <v>0</v>
      </c>
      <c r="AM145" s="186">
        <f ca="1">IF(AM$5-$I$5&lt;$A38-1," ",IF(AM$5-$I$5+1&gt;'Primary Inputs'!$C$17,0,(SUM(OFFSET($I$23,0,AM$5-$I$5-$A38+1)))*$C91))</f>
        <v>0</v>
      </c>
      <c r="AN145" s="186">
        <f ca="1">IF(AN$5-$I$5&lt;$A38-1," ",IF(AN$5-$I$5+1&gt;'Primary Inputs'!$C$17,0,(SUM(OFFSET($I$23,0,AN$5-$I$5-$A38+1)))*$C91))</f>
        <v>0</v>
      </c>
      <c r="AO145" s="186">
        <f ca="1">IF(AO$5-$I$5&lt;$A38-1," ",IF(AO$5-$I$5+1&gt;'Primary Inputs'!$C$17,0,(SUM(OFFSET($I$23,0,AO$5-$I$5-$A38+1)))*$C91))</f>
        <v>0</v>
      </c>
      <c r="AP145" s="186">
        <f ca="1">IF(AP$5-$I$5&lt;$A38-1," ",IF(AP$5-$I$5+1&gt;'Primary Inputs'!$C$17,0,(SUM(OFFSET($I$23,0,AP$5-$I$5-$A38+1)))*$C91))</f>
        <v>0</v>
      </c>
      <c r="AQ145" s="186">
        <f ca="1">IF(AQ$5-$I$5&lt;$A38-1," ",IF(AQ$5-$I$5+1&gt;'Primary Inputs'!$C$17,0,(SUM(OFFSET($I$23,0,AQ$5-$I$5-$A38+1)))*$C91))</f>
        <v>0</v>
      </c>
      <c r="AR145" s="186">
        <f ca="1">IF(AR$5-$I$5&lt;$A38-1," ",IF(AR$5-$I$5+1&gt;'Primary Inputs'!$C$17,0,(SUM(OFFSET($I$23,0,AR$5-$I$5-$A38+1)))*$C91))</f>
        <v>0</v>
      </c>
      <c r="AS145" s="186">
        <f ca="1">IF(AS$5-$I$5&lt;$A38-1," ",IF(AS$5-$I$5+1&gt;'Primary Inputs'!$C$17,0,(SUM(OFFSET($I$23,0,AS$5-$I$5-$A38+1)))*$C91))</f>
        <v>0</v>
      </c>
      <c r="AT145" s="186">
        <f ca="1">IF(AT$5-$I$5&lt;$A38-1," ",IF(AT$5-$I$5+1&gt;'Primary Inputs'!$C$17,0,(SUM(OFFSET($I$23,0,AT$5-$I$5-$A38+1)))*$C91))</f>
        <v>0</v>
      </c>
      <c r="AU145" s="186">
        <f ca="1">IF(AU$5-$I$5&lt;$A38-1," ",IF(AU$5-$I$5+1&gt;'Primary Inputs'!$C$17,0,(SUM(OFFSET($I$23,0,AU$5-$I$5-$A38+1)))*$C91))</f>
        <v>0</v>
      </c>
      <c r="AV145" s="186">
        <f ca="1">IF(AV$5-$I$5&lt;$A38-1," ",IF(AV$5-$I$5+1&gt;'Primary Inputs'!$C$17,0,(SUM(OFFSET($I$23,0,AV$5-$I$5-$A38+1)))*$C91))</f>
        <v>0</v>
      </c>
      <c r="AW145" s="186">
        <f ca="1">IF(AW$5-$I$5&lt;$A38-1," ",IF(AW$5-$I$5+1&gt;'Primary Inputs'!$C$17,0,(SUM(OFFSET($I$23,0,AW$5-$I$5-$A38+1)))*$C91))</f>
        <v>0</v>
      </c>
      <c r="AX145" s="186">
        <f ca="1">IF(AX$5-$I$5&lt;$A38-1," ",IF(AX$5-$I$5+1&gt;'Primary Inputs'!$C$17,0,(SUM(OFFSET($I$23,0,AX$5-$I$5-$A38+1)))*$C91))</f>
        <v>0</v>
      </c>
      <c r="AY145" s="186">
        <f ca="1">IF(AY$5-$I$5&lt;$A38-1," ",IF(AY$5-$I$5+1&gt;'Primary Inputs'!$C$17,0,(SUM(OFFSET($I$23,0,AY$5-$I$5-$A38+1)))*$C91))</f>
        <v>0</v>
      </c>
      <c r="AZ145" s="186">
        <f ca="1">IF(AZ$5-$I$5&lt;$A38-1," ",IF(AZ$5-$I$5+1&gt;'Primary Inputs'!$C$17,0,(SUM(OFFSET($I$23,0,AZ$5-$I$5-$A38+1)))*$C91))</f>
        <v>0</v>
      </c>
      <c r="BA145" s="186">
        <f ca="1">IF(BA$5-$I$5&lt;$A38-1," ",IF(BA$5-$I$5+1&gt;'Primary Inputs'!$C$17,0,(SUM(OFFSET($I$23,0,BA$5-$I$5-$A38+1)))*$C91))</f>
        <v>0</v>
      </c>
      <c r="BB145" s="186">
        <f ca="1">IF(BB$5-$I$5&lt;$A38-1," ",IF(BB$5-$I$5+1&gt;'Primary Inputs'!$C$17,0,(SUM(OFFSET($I$23,0,BB$5-$I$5-$A38+1)))*$C91))</f>
        <v>0</v>
      </c>
      <c r="BC145" s="186">
        <f ca="1">IF(BC$5-$I$5&lt;$A38-1," ",IF(BC$5-$I$5+1&gt;'Primary Inputs'!$C$17,0,(SUM(OFFSET($I$23,0,BC$5-$I$5-$A38+1)))*$C91))</f>
        <v>0</v>
      </c>
      <c r="BD145" s="186">
        <f ca="1">IF(BD$5-$I$5&lt;$A38-1," ",IF(BD$5-$I$5+1&gt;'Primary Inputs'!$C$17,0,(SUM(OFFSET($I$23,0,BD$5-$I$5-$A38+1)))*$C91))</f>
        <v>0</v>
      </c>
      <c r="BE145" s="186">
        <f ca="1">IF(BE$5-$I$5&lt;$A38-1," ",IF(BE$5-$I$5+1&gt;'Primary Inputs'!$C$17,0,(SUM(OFFSET($I$23,0,BE$5-$I$5-$A38+1)))*$C91))</f>
        <v>0</v>
      </c>
      <c r="BF145" s="186">
        <f ca="1">IF(BF$5-$I$5&lt;$A38-1," ",IF(BF$5-$I$5+1&gt;'Primary Inputs'!$C$17,0,(SUM(OFFSET($I$23,0,BF$5-$I$5-$A38+1)))*$C91))</f>
        <v>0</v>
      </c>
    </row>
    <row r="146" spans="2:58">
      <c r="B146" s="134" t="s">
        <v>186</v>
      </c>
      <c r="C146" s="134">
        <f t="shared" ca="1" si="3"/>
        <v>0</v>
      </c>
      <c r="I146" s="186" t="str">
        <f ca="1">IF(I$5-$I$5&lt;$A39-1," ",IF(I$5-$I$5+1&gt;'Primary Inputs'!$C$17,0,(SUM(OFFSET($I$23,0,I$5-$I$5-$A39+1)))*$C92))</f>
        <v xml:space="preserve"> </v>
      </c>
      <c r="J146" s="186" t="str">
        <f ca="1">IF(J$5-$I$5&lt;$A39-1," ",IF(J$5-$I$5+1&gt;'Primary Inputs'!$C$17,0,(SUM(OFFSET($I$23,0,J$5-$I$5-$A39+1)))*$C92))</f>
        <v xml:space="preserve"> </v>
      </c>
      <c r="K146" s="186" t="str">
        <f ca="1">IF(K$5-$I$5&lt;$A39-1," ",IF(K$5-$I$5+1&gt;'Primary Inputs'!$C$17,0,(SUM(OFFSET($I$23,0,K$5-$I$5-$A39+1)))*$C92))</f>
        <v xml:space="preserve"> </v>
      </c>
      <c r="L146" s="186" t="str">
        <f ca="1">IF(L$5-$I$5&lt;$A39-1," ",IF(L$5-$I$5+1&gt;'Primary Inputs'!$C$17,0,(SUM(OFFSET($I$23,0,L$5-$I$5-$A39+1)))*$C92))</f>
        <v xml:space="preserve"> </v>
      </c>
      <c r="M146" s="186" t="str">
        <f ca="1">IF(M$5-$I$5&lt;$A39-1," ",IF(M$5-$I$5+1&gt;'Primary Inputs'!$C$17,0,(SUM(OFFSET($I$23,0,M$5-$I$5-$A39+1)))*$C92))</f>
        <v xml:space="preserve"> </v>
      </c>
      <c r="N146" s="186" t="str">
        <f ca="1">IF(N$5-$I$5&lt;$A39-1," ",IF(N$5-$I$5+1&gt;'Primary Inputs'!$C$17,0,(SUM(OFFSET($I$23,0,N$5-$I$5-$A39+1)))*$C92))</f>
        <v xml:space="preserve"> </v>
      </c>
      <c r="O146" s="186" t="str">
        <f ca="1">IF(O$5-$I$5&lt;$A39-1," ",IF(O$5-$I$5+1&gt;'Primary Inputs'!$C$17,0,(SUM(OFFSET($I$23,0,O$5-$I$5-$A39+1)))*$C92))</f>
        <v xml:space="preserve"> </v>
      </c>
      <c r="P146" s="186" t="str">
        <f ca="1">IF(P$5-$I$5&lt;$A39-1," ",IF(P$5-$I$5+1&gt;'Primary Inputs'!$C$17,0,(SUM(OFFSET($I$23,0,P$5-$I$5-$A39+1)))*$C92))</f>
        <v xml:space="preserve"> </v>
      </c>
      <c r="Q146" s="186" t="str">
        <f ca="1">IF(Q$5-$I$5&lt;$A39-1," ",IF(Q$5-$I$5+1&gt;'Primary Inputs'!$C$17,0,(SUM(OFFSET($I$23,0,Q$5-$I$5-$A39+1)))*$C92))</f>
        <v xml:space="preserve"> </v>
      </c>
      <c r="R146" s="186" t="str">
        <f ca="1">IF(R$5-$I$5&lt;$A39-1," ",IF(R$5-$I$5+1&gt;'Primary Inputs'!$C$17,0,(SUM(OFFSET($I$23,0,R$5-$I$5-$A39+1)))*$C92))</f>
        <v xml:space="preserve"> </v>
      </c>
      <c r="S146" s="186" t="str">
        <f ca="1">IF(S$5-$I$5&lt;$A39-1," ",IF(S$5-$I$5+1&gt;'Primary Inputs'!$C$17,0,(SUM(OFFSET($I$23,0,S$5-$I$5-$A39+1)))*$C92))</f>
        <v xml:space="preserve"> </v>
      </c>
      <c r="T146" s="186" t="str">
        <f ca="1">IF(T$5-$I$5&lt;$A39-1," ",IF(T$5-$I$5+1&gt;'Primary Inputs'!$C$17,0,(SUM(OFFSET($I$23,0,T$5-$I$5-$A39+1)))*$C92))</f>
        <v xml:space="preserve"> </v>
      </c>
      <c r="U146" s="186" t="str">
        <f ca="1">IF(U$5-$I$5&lt;$A39-1," ",IF(U$5-$I$5+1&gt;'Primary Inputs'!$C$17,0,(SUM(OFFSET($I$23,0,U$5-$I$5-$A39+1)))*$C92))</f>
        <v xml:space="preserve"> </v>
      </c>
      <c r="V146" s="186">
        <f ca="1">IF(V$5-$I$5&lt;$A39-1," ",IF(V$5-$I$5+1&gt;'Primary Inputs'!$C$17,0,(SUM(OFFSET($I$23,0,V$5-$I$5-$A39+1)))*$C92))</f>
        <v>0</v>
      </c>
      <c r="W146" s="186">
        <f ca="1">IF(W$5-$I$5&lt;$A39-1," ",IF(W$5-$I$5+1&gt;'Primary Inputs'!$C$17,0,(SUM(OFFSET($I$23,0,W$5-$I$5-$A39+1)))*$C92))</f>
        <v>0</v>
      </c>
      <c r="X146" s="186">
        <f ca="1">IF(X$5-$I$5&lt;$A39-1," ",IF(X$5-$I$5+1&gt;'Primary Inputs'!$C$17,0,(SUM(OFFSET($I$23,0,X$5-$I$5-$A39+1)))*$C92))</f>
        <v>0</v>
      </c>
      <c r="Y146" s="186">
        <f ca="1">IF(Y$5-$I$5&lt;$A39-1," ",IF(Y$5-$I$5+1&gt;'Primary Inputs'!$C$17,0,(SUM(OFFSET($I$23,0,Y$5-$I$5-$A39+1)))*$C92))</f>
        <v>0</v>
      </c>
      <c r="Z146" s="186">
        <f ca="1">IF(Z$5-$I$5&lt;$A39-1," ",IF(Z$5-$I$5+1&gt;'Primary Inputs'!$C$17,0,(SUM(OFFSET($I$23,0,Z$5-$I$5-$A39+1)))*$C92))</f>
        <v>0</v>
      </c>
      <c r="AA146" s="186">
        <f ca="1">IF(AA$5-$I$5&lt;$A39-1," ",IF(AA$5-$I$5+1&gt;'Primary Inputs'!$C$17,0,(SUM(OFFSET($I$23,0,AA$5-$I$5-$A39+1)))*$C92))</f>
        <v>0</v>
      </c>
      <c r="AB146" s="186">
        <f ca="1">IF(AB$5-$I$5&lt;$A39-1," ",IF(AB$5-$I$5+1&gt;'Primary Inputs'!$C$17,0,(SUM(OFFSET($I$23,0,AB$5-$I$5-$A39+1)))*$C92))</f>
        <v>0</v>
      </c>
      <c r="AC146" s="186">
        <f ca="1">IF(AC$5-$I$5&lt;$A39-1," ",IF(AC$5-$I$5+1&gt;'Primary Inputs'!$C$17,0,(SUM(OFFSET($I$23,0,AC$5-$I$5-$A39+1)))*$C92))</f>
        <v>0</v>
      </c>
      <c r="AD146" s="186">
        <f ca="1">IF(AD$5-$I$5&lt;$A39-1," ",IF(AD$5-$I$5+1&gt;'Primary Inputs'!$C$17,0,(SUM(OFFSET($I$23,0,AD$5-$I$5-$A39+1)))*$C92))</f>
        <v>0</v>
      </c>
      <c r="AE146" s="186">
        <f ca="1">IF(AE$5-$I$5&lt;$A39-1," ",IF(AE$5-$I$5+1&gt;'Primary Inputs'!$C$17,0,(SUM(OFFSET($I$23,0,AE$5-$I$5-$A39+1)))*$C92))</f>
        <v>0</v>
      </c>
      <c r="AF146" s="186">
        <f ca="1">IF(AF$5-$I$5&lt;$A39-1," ",IF(AF$5-$I$5+1&gt;'Primary Inputs'!$C$17,0,(SUM(OFFSET($I$23,0,AF$5-$I$5-$A39+1)))*$C92))</f>
        <v>0</v>
      </c>
      <c r="AG146" s="186">
        <f ca="1">IF(AG$5-$I$5&lt;$A39-1," ",IF(AG$5-$I$5+1&gt;'Primary Inputs'!$C$17,0,(SUM(OFFSET($I$23,0,AG$5-$I$5-$A39+1)))*$C92))</f>
        <v>0</v>
      </c>
      <c r="AH146" s="186">
        <f ca="1">IF(AH$5-$I$5&lt;$A39-1," ",IF(AH$5-$I$5+1&gt;'Primary Inputs'!$C$17,0,(SUM(OFFSET($I$23,0,AH$5-$I$5-$A39+1)))*$C92))</f>
        <v>0</v>
      </c>
      <c r="AI146" s="186">
        <f ca="1">IF(AI$5-$I$5&lt;$A39-1," ",IF(AI$5-$I$5+1&gt;'Primary Inputs'!$C$17,0,(SUM(OFFSET($I$23,0,AI$5-$I$5-$A39+1)))*$C92))</f>
        <v>0</v>
      </c>
      <c r="AJ146" s="186">
        <f ca="1">IF(AJ$5-$I$5&lt;$A39-1," ",IF(AJ$5-$I$5+1&gt;'Primary Inputs'!$C$17,0,(SUM(OFFSET($I$23,0,AJ$5-$I$5-$A39+1)))*$C92))</f>
        <v>0</v>
      </c>
      <c r="AK146" s="186">
        <f ca="1">IF(AK$5-$I$5&lt;$A39-1," ",IF(AK$5-$I$5+1&gt;'Primary Inputs'!$C$17,0,(SUM(OFFSET($I$23,0,AK$5-$I$5-$A39+1)))*$C92))</f>
        <v>0</v>
      </c>
      <c r="AL146" s="186">
        <f ca="1">IF(AL$5-$I$5&lt;$A39-1," ",IF(AL$5-$I$5+1&gt;'Primary Inputs'!$C$17,0,(SUM(OFFSET($I$23,0,AL$5-$I$5-$A39+1)))*$C92))</f>
        <v>0</v>
      </c>
      <c r="AM146" s="186">
        <f ca="1">IF(AM$5-$I$5&lt;$A39-1," ",IF(AM$5-$I$5+1&gt;'Primary Inputs'!$C$17,0,(SUM(OFFSET($I$23,0,AM$5-$I$5-$A39+1)))*$C92))</f>
        <v>0</v>
      </c>
      <c r="AN146" s="186">
        <f ca="1">IF(AN$5-$I$5&lt;$A39-1," ",IF(AN$5-$I$5+1&gt;'Primary Inputs'!$C$17,0,(SUM(OFFSET($I$23,0,AN$5-$I$5-$A39+1)))*$C92))</f>
        <v>0</v>
      </c>
      <c r="AO146" s="186">
        <f ca="1">IF(AO$5-$I$5&lt;$A39-1," ",IF(AO$5-$I$5+1&gt;'Primary Inputs'!$C$17,0,(SUM(OFFSET($I$23,0,AO$5-$I$5-$A39+1)))*$C92))</f>
        <v>0</v>
      </c>
      <c r="AP146" s="186">
        <f ca="1">IF(AP$5-$I$5&lt;$A39-1," ",IF(AP$5-$I$5+1&gt;'Primary Inputs'!$C$17,0,(SUM(OFFSET($I$23,0,AP$5-$I$5-$A39+1)))*$C92))</f>
        <v>0</v>
      </c>
      <c r="AQ146" s="186">
        <f ca="1">IF(AQ$5-$I$5&lt;$A39-1," ",IF(AQ$5-$I$5+1&gt;'Primary Inputs'!$C$17,0,(SUM(OFFSET($I$23,0,AQ$5-$I$5-$A39+1)))*$C92))</f>
        <v>0</v>
      </c>
      <c r="AR146" s="186">
        <f ca="1">IF(AR$5-$I$5&lt;$A39-1," ",IF(AR$5-$I$5+1&gt;'Primary Inputs'!$C$17,0,(SUM(OFFSET($I$23,0,AR$5-$I$5-$A39+1)))*$C92))</f>
        <v>0</v>
      </c>
      <c r="AS146" s="186">
        <f ca="1">IF(AS$5-$I$5&lt;$A39-1," ",IF(AS$5-$I$5+1&gt;'Primary Inputs'!$C$17,0,(SUM(OFFSET($I$23,0,AS$5-$I$5-$A39+1)))*$C92))</f>
        <v>0</v>
      </c>
      <c r="AT146" s="186">
        <f ca="1">IF(AT$5-$I$5&lt;$A39-1," ",IF(AT$5-$I$5+1&gt;'Primary Inputs'!$C$17,0,(SUM(OFFSET($I$23,0,AT$5-$I$5-$A39+1)))*$C92))</f>
        <v>0</v>
      </c>
      <c r="AU146" s="186">
        <f ca="1">IF(AU$5-$I$5&lt;$A39-1," ",IF(AU$5-$I$5+1&gt;'Primary Inputs'!$C$17,0,(SUM(OFFSET($I$23,0,AU$5-$I$5-$A39+1)))*$C92))</f>
        <v>0</v>
      </c>
      <c r="AV146" s="186">
        <f ca="1">IF(AV$5-$I$5&lt;$A39-1," ",IF(AV$5-$I$5+1&gt;'Primary Inputs'!$C$17,0,(SUM(OFFSET($I$23,0,AV$5-$I$5-$A39+1)))*$C92))</f>
        <v>0</v>
      </c>
      <c r="AW146" s="186">
        <f ca="1">IF(AW$5-$I$5&lt;$A39-1," ",IF(AW$5-$I$5+1&gt;'Primary Inputs'!$C$17,0,(SUM(OFFSET($I$23,0,AW$5-$I$5-$A39+1)))*$C92))</f>
        <v>0</v>
      </c>
      <c r="AX146" s="186">
        <f ca="1">IF(AX$5-$I$5&lt;$A39-1," ",IF(AX$5-$I$5+1&gt;'Primary Inputs'!$C$17,0,(SUM(OFFSET($I$23,0,AX$5-$I$5-$A39+1)))*$C92))</f>
        <v>0</v>
      </c>
      <c r="AY146" s="186">
        <f ca="1">IF(AY$5-$I$5&lt;$A39-1," ",IF(AY$5-$I$5+1&gt;'Primary Inputs'!$C$17,0,(SUM(OFFSET($I$23,0,AY$5-$I$5-$A39+1)))*$C92))</f>
        <v>0</v>
      </c>
      <c r="AZ146" s="186">
        <f ca="1">IF(AZ$5-$I$5&lt;$A39-1," ",IF(AZ$5-$I$5+1&gt;'Primary Inputs'!$C$17,0,(SUM(OFFSET($I$23,0,AZ$5-$I$5-$A39+1)))*$C92))</f>
        <v>0</v>
      </c>
      <c r="BA146" s="186">
        <f ca="1">IF(BA$5-$I$5&lt;$A39-1," ",IF(BA$5-$I$5+1&gt;'Primary Inputs'!$C$17,0,(SUM(OFFSET($I$23,0,BA$5-$I$5-$A39+1)))*$C92))</f>
        <v>0</v>
      </c>
      <c r="BB146" s="186">
        <f ca="1">IF(BB$5-$I$5&lt;$A39-1," ",IF(BB$5-$I$5+1&gt;'Primary Inputs'!$C$17,0,(SUM(OFFSET($I$23,0,BB$5-$I$5-$A39+1)))*$C92))</f>
        <v>0</v>
      </c>
      <c r="BC146" s="186">
        <f ca="1">IF(BC$5-$I$5&lt;$A39-1," ",IF(BC$5-$I$5+1&gt;'Primary Inputs'!$C$17,0,(SUM(OFFSET($I$23,0,BC$5-$I$5-$A39+1)))*$C92))</f>
        <v>0</v>
      </c>
      <c r="BD146" s="186">
        <f ca="1">IF(BD$5-$I$5&lt;$A39-1," ",IF(BD$5-$I$5+1&gt;'Primary Inputs'!$C$17,0,(SUM(OFFSET($I$23,0,BD$5-$I$5-$A39+1)))*$C92))</f>
        <v>0</v>
      </c>
      <c r="BE146" s="186">
        <f ca="1">IF(BE$5-$I$5&lt;$A39-1," ",IF(BE$5-$I$5+1&gt;'Primary Inputs'!$C$17,0,(SUM(OFFSET($I$23,0,BE$5-$I$5-$A39+1)))*$C92))</f>
        <v>0</v>
      </c>
      <c r="BF146" s="186">
        <f ca="1">IF(BF$5-$I$5&lt;$A39-1," ",IF(BF$5-$I$5+1&gt;'Primary Inputs'!$C$17,0,(SUM(OFFSET($I$23,0,BF$5-$I$5-$A39+1)))*$C92))</f>
        <v>0</v>
      </c>
    </row>
    <row r="147" spans="2:58">
      <c r="B147" s="134" t="s">
        <v>187</v>
      </c>
      <c r="C147" s="134">
        <f t="shared" ca="1" si="3"/>
        <v>0</v>
      </c>
      <c r="I147" s="186" t="str">
        <f ca="1">IF(I$5-$I$5&lt;$A40-1," ",IF(I$5-$I$5+1&gt;'Primary Inputs'!$C$17,0,(SUM(OFFSET($I$23,0,I$5-$I$5-$A40+1)))*$C93))</f>
        <v xml:space="preserve"> </v>
      </c>
      <c r="J147" s="186" t="str">
        <f ca="1">IF(J$5-$I$5&lt;$A40-1," ",IF(J$5-$I$5+1&gt;'Primary Inputs'!$C$17,0,(SUM(OFFSET($I$23,0,J$5-$I$5-$A40+1)))*$C93))</f>
        <v xml:space="preserve"> </v>
      </c>
      <c r="K147" s="186" t="str">
        <f ca="1">IF(K$5-$I$5&lt;$A40-1," ",IF(K$5-$I$5+1&gt;'Primary Inputs'!$C$17,0,(SUM(OFFSET($I$23,0,K$5-$I$5-$A40+1)))*$C93))</f>
        <v xml:space="preserve"> </v>
      </c>
      <c r="L147" s="186" t="str">
        <f ca="1">IF(L$5-$I$5&lt;$A40-1," ",IF(L$5-$I$5+1&gt;'Primary Inputs'!$C$17,0,(SUM(OFFSET($I$23,0,L$5-$I$5-$A40+1)))*$C93))</f>
        <v xml:space="preserve"> </v>
      </c>
      <c r="M147" s="186" t="str">
        <f ca="1">IF(M$5-$I$5&lt;$A40-1," ",IF(M$5-$I$5+1&gt;'Primary Inputs'!$C$17,0,(SUM(OFFSET($I$23,0,M$5-$I$5-$A40+1)))*$C93))</f>
        <v xml:space="preserve"> </v>
      </c>
      <c r="N147" s="186" t="str">
        <f ca="1">IF(N$5-$I$5&lt;$A40-1," ",IF(N$5-$I$5+1&gt;'Primary Inputs'!$C$17,0,(SUM(OFFSET($I$23,0,N$5-$I$5-$A40+1)))*$C93))</f>
        <v xml:space="preserve"> </v>
      </c>
      <c r="O147" s="186" t="str">
        <f ca="1">IF(O$5-$I$5&lt;$A40-1," ",IF(O$5-$I$5+1&gt;'Primary Inputs'!$C$17,0,(SUM(OFFSET($I$23,0,O$5-$I$5-$A40+1)))*$C93))</f>
        <v xml:space="preserve"> </v>
      </c>
      <c r="P147" s="186" t="str">
        <f ca="1">IF(P$5-$I$5&lt;$A40-1," ",IF(P$5-$I$5+1&gt;'Primary Inputs'!$C$17,0,(SUM(OFFSET($I$23,0,P$5-$I$5-$A40+1)))*$C93))</f>
        <v xml:space="preserve"> </v>
      </c>
      <c r="Q147" s="186" t="str">
        <f ca="1">IF(Q$5-$I$5&lt;$A40-1," ",IF(Q$5-$I$5+1&gt;'Primary Inputs'!$C$17,0,(SUM(OFFSET($I$23,0,Q$5-$I$5-$A40+1)))*$C93))</f>
        <v xml:space="preserve"> </v>
      </c>
      <c r="R147" s="186" t="str">
        <f ca="1">IF(R$5-$I$5&lt;$A40-1," ",IF(R$5-$I$5+1&gt;'Primary Inputs'!$C$17,0,(SUM(OFFSET($I$23,0,R$5-$I$5-$A40+1)))*$C93))</f>
        <v xml:space="preserve"> </v>
      </c>
      <c r="S147" s="186" t="str">
        <f ca="1">IF(S$5-$I$5&lt;$A40-1," ",IF(S$5-$I$5+1&gt;'Primary Inputs'!$C$17,0,(SUM(OFFSET($I$23,0,S$5-$I$5-$A40+1)))*$C93))</f>
        <v xml:space="preserve"> </v>
      </c>
      <c r="T147" s="186" t="str">
        <f ca="1">IF(T$5-$I$5&lt;$A40-1," ",IF(T$5-$I$5+1&gt;'Primary Inputs'!$C$17,0,(SUM(OFFSET($I$23,0,T$5-$I$5-$A40+1)))*$C93))</f>
        <v xml:space="preserve"> </v>
      </c>
      <c r="U147" s="186" t="str">
        <f ca="1">IF(U$5-$I$5&lt;$A40-1," ",IF(U$5-$I$5+1&gt;'Primary Inputs'!$C$17,0,(SUM(OFFSET($I$23,0,U$5-$I$5-$A40+1)))*$C93))</f>
        <v xml:space="preserve"> </v>
      </c>
      <c r="V147" s="186" t="str">
        <f ca="1">IF(V$5-$I$5&lt;$A40-1," ",IF(V$5-$I$5+1&gt;'Primary Inputs'!$C$17,0,(SUM(OFFSET($I$23,0,V$5-$I$5-$A40+1)))*$C93))</f>
        <v xml:space="preserve"> </v>
      </c>
      <c r="W147" s="186">
        <f ca="1">IF(W$5-$I$5&lt;$A40-1," ",IF(W$5-$I$5+1&gt;'Primary Inputs'!$C$17,0,(SUM(OFFSET($I$23,0,W$5-$I$5-$A40+1)))*$C93))</f>
        <v>0</v>
      </c>
      <c r="X147" s="186">
        <f ca="1">IF(X$5-$I$5&lt;$A40-1," ",IF(X$5-$I$5+1&gt;'Primary Inputs'!$C$17,0,(SUM(OFFSET($I$23,0,X$5-$I$5-$A40+1)))*$C93))</f>
        <v>0</v>
      </c>
      <c r="Y147" s="186">
        <f ca="1">IF(Y$5-$I$5&lt;$A40-1," ",IF(Y$5-$I$5+1&gt;'Primary Inputs'!$C$17,0,(SUM(OFFSET($I$23,0,Y$5-$I$5-$A40+1)))*$C93))</f>
        <v>0</v>
      </c>
      <c r="Z147" s="186">
        <f ca="1">IF(Z$5-$I$5&lt;$A40-1," ",IF(Z$5-$I$5+1&gt;'Primary Inputs'!$C$17,0,(SUM(OFFSET($I$23,0,Z$5-$I$5-$A40+1)))*$C93))</f>
        <v>0</v>
      </c>
      <c r="AA147" s="186">
        <f ca="1">IF(AA$5-$I$5&lt;$A40-1," ",IF(AA$5-$I$5+1&gt;'Primary Inputs'!$C$17,0,(SUM(OFFSET($I$23,0,AA$5-$I$5-$A40+1)))*$C93))</f>
        <v>0</v>
      </c>
      <c r="AB147" s="186">
        <f ca="1">IF(AB$5-$I$5&lt;$A40-1," ",IF(AB$5-$I$5+1&gt;'Primary Inputs'!$C$17,0,(SUM(OFFSET($I$23,0,AB$5-$I$5-$A40+1)))*$C93))</f>
        <v>0</v>
      </c>
      <c r="AC147" s="186">
        <f ca="1">IF(AC$5-$I$5&lt;$A40-1," ",IF(AC$5-$I$5+1&gt;'Primary Inputs'!$C$17,0,(SUM(OFFSET($I$23,0,AC$5-$I$5-$A40+1)))*$C93))</f>
        <v>0</v>
      </c>
      <c r="AD147" s="186">
        <f ca="1">IF(AD$5-$I$5&lt;$A40-1," ",IF(AD$5-$I$5+1&gt;'Primary Inputs'!$C$17,0,(SUM(OFFSET($I$23,0,AD$5-$I$5-$A40+1)))*$C93))</f>
        <v>0</v>
      </c>
      <c r="AE147" s="186">
        <f ca="1">IF(AE$5-$I$5&lt;$A40-1," ",IF(AE$5-$I$5+1&gt;'Primary Inputs'!$C$17,0,(SUM(OFFSET($I$23,0,AE$5-$I$5-$A40+1)))*$C93))</f>
        <v>0</v>
      </c>
      <c r="AF147" s="186">
        <f ca="1">IF(AF$5-$I$5&lt;$A40-1," ",IF(AF$5-$I$5+1&gt;'Primary Inputs'!$C$17,0,(SUM(OFFSET($I$23,0,AF$5-$I$5-$A40+1)))*$C93))</f>
        <v>0</v>
      </c>
      <c r="AG147" s="186">
        <f ca="1">IF(AG$5-$I$5&lt;$A40-1," ",IF(AG$5-$I$5+1&gt;'Primary Inputs'!$C$17,0,(SUM(OFFSET($I$23,0,AG$5-$I$5-$A40+1)))*$C93))</f>
        <v>0</v>
      </c>
      <c r="AH147" s="186">
        <f ca="1">IF(AH$5-$I$5&lt;$A40-1," ",IF(AH$5-$I$5+1&gt;'Primary Inputs'!$C$17,0,(SUM(OFFSET($I$23,0,AH$5-$I$5-$A40+1)))*$C93))</f>
        <v>0</v>
      </c>
      <c r="AI147" s="186">
        <f ca="1">IF(AI$5-$I$5&lt;$A40-1," ",IF(AI$5-$I$5+1&gt;'Primary Inputs'!$C$17,0,(SUM(OFFSET($I$23,0,AI$5-$I$5-$A40+1)))*$C93))</f>
        <v>0</v>
      </c>
      <c r="AJ147" s="186">
        <f ca="1">IF(AJ$5-$I$5&lt;$A40-1," ",IF(AJ$5-$I$5+1&gt;'Primary Inputs'!$C$17,0,(SUM(OFFSET($I$23,0,AJ$5-$I$5-$A40+1)))*$C93))</f>
        <v>0</v>
      </c>
      <c r="AK147" s="186">
        <f ca="1">IF(AK$5-$I$5&lt;$A40-1," ",IF(AK$5-$I$5+1&gt;'Primary Inputs'!$C$17,0,(SUM(OFFSET($I$23,0,AK$5-$I$5-$A40+1)))*$C93))</f>
        <v>0</v>
      </c>
      <c r="AL147" s="186">
        <f ca="1">IF(AL$5-$I$5&lt;$A40-1," ",IF(AL$5-$I$5+1&gt;'Primary Inputs'!$C$17,0,(SUM(OFFSET($I$23,0,AL$5-$I$5-$A40+1)))*$C93))</f>
        <v>0</v>
      </c>
      <c r="AM147" s="186">
        <f ca="1">IF(AM$5-$I$5&lt;$A40-1," ",IF(AM$5-$I$5+1&gt;'Primary Inputs'!$C$17,0,(SUM(OFFSET($I$23,0,AM$5-$I$5-$A40+1)))*$C93))</f>
        <v>0</v>
      </c>
      <c r="AN147" s="186">
        <f ca="1">IF(AN$5-$I$5&lt;$A40-1," ",IF(AN$5-$I$5+1&gt;'Primary Inputs'!$C$17,0,(SUM(OFFSET($I$23,0,AN$5-$I$5-$A40+1)))*$C93))</f>
        <v>0</v>
      </c>
      <c r="AO147" s="186">
        <f ca="1">IF(AO$5-$I$5&lt;$A40-1," ",IF(AO$5-$I$5+1&gt;'Primary Inputs'!$C$17,0,(SUM(OFFSET($I$23,0,AO$5-$I$5-$A40+1)))*$C93))</f>
        <v>0</v>
      </c>
      <c r="AP147" s="186">
        <f ca="1">IF(AP$5-$I$5&lt;$A40-1," ",IF(AP$5-$I$5+1&gt;'Primary Inputs'!$C$17,0,(SUM(OFFSET($I$23,0,AP$5-$I$5-$A40+1)))*$C93))</f>
        <v>0</v>
      </c>
      <c r="AQ147" s="186">
        <f ca="1">IF(AQ$5-$I$5&lt;$A40-1," ",IF(AQ$5-$I$5+1&gt;'Primary Inputs'!$C$17,0,(SUM(OFFSET($I$23,0,AQ$5-$I$5-$A40+1)))*$C93))</f>
        <v>0</v>
      </c>
      <c r="AR147" s="186">
        <f ca="1">IF(AR$5-$I$5&lt;$A40-1," ",IF(AR$5-$I$5+1&gt;'Primary Inputs'!$C$17,0,(SUM(OFFSET($I$23,0,AR$5-$I$5-$A40+1)))*$C93))</f>
        <v>0</v>
      </c>
      <c r="AS147" s="186">
        <f ca="1">IF(AS$5-$I$5&lt;$A40-1," ",IF(AS$5-$I$5+1&gt;'Primary Inputs'!$C$17,0,(SUM(OFFSET($I$23,0,AS$5-$I$5-$A40+1)))*$C93))</f>
        <v>0</v>
      </c>
      <c r="AT147" s="186">
        <f ca="1">IF(AT$5-$I$5&lt;$A40-1," ",IF(AT$5-$I$5+1&gt;'Primary Inputs'!$C$17,0,(SUM(OFFSET($I$23,0,AT$5-$I$5-$A40+1)))*$C93))</f>
        <v>0</v>
      </c>
      <c r="AU147" s="186">
        <f ca="1">IF(AU$5-$I$5&lt;$A40-1," ",IF(AU$5-$I$5+1&gt;'Primary Inputs'!$C$17,0,(SUM(OFFSET($I$23,0,AU$5-$I$5-$A40+1)))*$C93))</f>
        <v>0</v>
      </c>
      <c r="AV147" s="186">
        <f ca="1">IF(AV$5-$I$5&lt;$A40-1," ",IF(AV$5-$I$5+1&gt;'Primary Inputs'!$C$17,0,(SUM(OFFSET($I$23,0,AV$5-$I$5-$A40+1)))*$C93))</f>
        <v>0</v>
      </c>
      <c r="AW147" s="186">
        <f ca="1">IF(AW$5-$I$5&lt;$A40-1," ",IF(AW$5-$I$5+1&gt;'Primary Inputs'!$C$17,0,(SUM(OFFSET($I$23,0,AW$5-$I$5-$A40+1)))*$C93))</f>
        <v>0</v>
      </c>
      <c r="AX147" s="186">
        <f ca="1">IF(AX$5-$I$5&lt;$A40-1," ",IF(AX$5-$I$5+1&gt;'Primary Inputs'!$C$17,0,(SUM(OFFSET($I$23,0,AX$5-$I$5-$A40+1)))*$C93))</f>
        <v>0</v>
      </c>
      <c r="AY147" s="186">
        <f ca="1">IF(AY$5-$I$5&lt;$A40-1," ",IF(AY$5-$I$5+1&gt;'Primary Inputs'!$C$17,0,(SUM(OFFSET($I$23,0,AY$5-$I$5-$A40+1)))*$C93))</f>
        <v>0</v>
      </c>
      <c r="AZ147" s="186">
        <f ca="1">IF(AZ$5-$I$5&lt;$A40-1," ",IF(AZ$5-$I$5+1&gt;'Primary Inputs'!$C$17,0,(SUM(OFFSET($I$23,0,AZ$5-$I$5-$A40+1)))*$C93))</f>
        <v>0</v>
      </c>
      <c r="BA147" s="186">
        <f ca="1">IF(BA$5-$I$5&lt;$A40-1," ",IF(BA$5-$I$5+1&gt;'Primary Inputs'!$C$17,0,(SUM(OFFSET($I$23,0,BA$5-$I$5-$A40+1)))*$C93))</f>
        <v>0</v>
      </c>
      <c r="BB147" s="186">
        <f ca="1">IF(BB$5-$I$5&lt;$A40-1," ",IF(BB$5-$I$5+1&gt;'Primary Inputs'!$C$17,0,(SUM(OFFSET($I$23,0,BB$5-$I$5-$A40+1)))*$C93))</f>
        <v>0</v>
      </c>
      <c r="BC147" s="186">
        <f ca="1">IF(BC$5-$I$5&lt;$A40-1," ",IF(BC$5-$I$5+1&gt;'Primary Inputs'!$C$17,0,(SUM(OFFSET($I$23,0,BC$5-$I$5-$A40+1)))*$C93))</f>
        <v>0</v>
      </c>
      <c r="BD147" s="186">
        <f ca="1">IF(BD$5-$I$5&lt;$A40-1," ",IF(BD$5-$I$5+1&gt;'Primary Inputs'!$C$17,0,(SUM(OFFSET($I$23,0,BD$5-$I$5-$A40+1)))*$C93))</f>
        <v>0</v>
      </c>
      <c r="BE147" s="186">
        <f ca="1">IF(BE$5-$I$5&lt;$A40-1," ",IF(BE$5-$I$5+1&gt;'Primary Inputs'!$C$17,0,(SUM(OFFSET($I$23,0,BE$5-$I$5-$A40+1)))*$C93))</f>
        <v>0</v>
      </c>
      <c r="BF147" s="186">
        <f ca="1">IF(BF$5-$I$5&lt;$A40-1," ",IF(BF$5-$I$5+1&gt;'Primary Inputs'!$C$17,0,(SUM(OFFSET($I$23,0,BF$5-$I$5-$A40+1)))*$C93))</f>
        <v>0</v>
      </c>
    </row>
    <row r="148" spans="2:58">
      <c r="B148" s="134" t="s">
        <v>188</v>
      </c>
      <c r="C148" s="134">
        <f t="shared" ca="1" si="3"/>
        <v>0</v>
      </c>
      <c r="I148" s="186" t="str">
        <f ca="1">IF(I$5-$I$5&lt;$A41-1," ",IF(I$5-$I$5+1&gt;'Primary Inputs'!$C$17,0,(SUM(OFFSET($I$23,0,I$5-$I$5-$A41+1)))*$C94))</f>
        <v xml:space="preserve"> </v>
      </c>
      <c r="J148" s="186" t="str">
        <f ca="1">IF(J$5-$I$5&lt;$A41-1," ",IF(J$5-$I$5+1&gt;'Primary Inputs'!$C$17,0,(SUM(OFFSET($I$23,0,J$5-$I$5-$A41+1)))*$C94))</f>
        <v xml:space="preserve"> </v>
      </c>
      <c r="K148" s="186" t="str">
        <f ca="1">IF(K$5-$I$5&lt;$A41-1," ",IF(K$5-$I$5+1&gt;'Primary Inputs'!$C$17,0,(SUM(OFFSET($I$23,0,K$5-$I$5-$A41+1)))*$C94))</f>
        <v xml:space="preserve"> </v>
      </c>
      <c r="L148" s="186" t="str">
        <f ca="1">IF(L$5-$I$5&lt;$A41-1," ",IF(L$5-$I$5+1&gt;'Primary Inputs'!$C$17,0,(SUM(OFFSET($I$23,0,L$5-$I$5-$A41+1)))*$C94))</f>
        <v xml:space="preserve"> </v>
      </c>
      <c r="M148" s="186" t="str">
        <f ca="1">IF(M$5-$I$5&lt;$A41-1," ",IF(M$5-$I$5+1&gt;'Primary Inputs'!$C$17,0,(SUM(OFFSET($I$23,0,M$5-$I$5-$A41+1)))*$C94))</f>
        <v xml:space="preserve"> </v>
      </c>
      <c r="N148" s="186" t="str">
        <f ca="1">IF(N$5-$I$5&lt;$A41-1," ",IF(N$5-$I$5+1&gt;'Primary Inputs'!$C$17,0,(SUM(OFFSET($I$23,0,N$5-$I$5-$A41+1)))*$C94))</f>
        <v xml:space="preserve"> </v>
      </c>
      <c r="O148" s="186" t="str">
        <f ca="1">IF(O$5-$I$5&lt;$A41-1," ",IF(O$5-$I$5+1&gt;'Primary Inputs'!$C$17,0,(SUM(OFFSET($I$23,0,O$5-$I$5-$A41+1)))*$C94))</f>
        <v xml:space="preserve"> </v>
      </c>
      <c r="P148" s="186" t="str">
        <f ca="1">IF(P$5-$I$5&lt;$A41-1," ",IF(P$5-$I$5+1&gt;'Primary Inputs'!$C$17,0,(SUM(OFFSET($I$23,0,P$5-$I$5-$A41+1)))*$C94))</f>
        <v xml:space="preserve"> </v>
      </c>
      <c r="Q148" s="186" t="str">
        <f ca="1">IF(Q$5-$I$5&lt;$A41-1," ",IF(Q$5-$I$5+1&gt;'Primary Inputs'!$C$17,0,(SUM(OFFSET($I$23,0,Q$5-$I$5-$A41+1)))*$C94))</f>
        <v xml:space="preserve"> </v>
      </c>
      <c r="R148" s="186" t="str">
        <f ca="1">IF(R$5-$I$5&lt;$A41-1," ",IF(R$5-$I$5+1&gt;'Primary Inputs'!$C$17,0,(SUM(OFFSET($I$23,0,R$5-$I$5-$A41+1)))*$C94))</f>
        <v xml:space="preserve"> </v>
      </c>
      <c r="S148" s="186" t="str">
        <f ca="1">IF(S$5-$I$5&lt;$A41-1," ",IF(S$5-$I$5+1&gt;'Primary Inputs'!$C$17,0,(SUM(OFFSET($I$23,0,S$5-$I$5-$A41+1)))*$C94))</f>
        <v xml:space="preserve"> </v>
      </c>
      <c r="T148" s="186" t="str">
        <f ca="1">IF(T$5-$I$5&lt;$A41-1," ",IF(T$5-$I$5+1&gt;'Primary Inputs'!$C$17,0,(SUM(OFFSET($I$23,0,T$5-$I$5-$A41+1)))*$C94))</f>
        <v xml:space="preserve"> </v>
      </c>
      <c r="U148" s="186" t="str">
        <f ca="1">IF(U$5-$I$5&lt;$A41-1," ",IF(U$5-$I$5+1&gt;'Primary Inputs'!$C$17,0,(SUM(OFFSET($I$23,0,U$5-$I$5-$A41+1)))*$C94))</f>
        <v xml:space="preserve"> </v>
      </c>
      <c r="V148" s="186" t="str">
        <f ca="1">IF(V$5-$I$5&lt;$A41-1," ",IF(V$5-$I$5+1&gt;'Primary Inputs'!$C$17,0,(SUM(OFFSET($I$23,0,V$5-$I$5-$A41+1)))*$C94))</f>
        <v xml:space="preserve"> </v>
      </c>
      <c r="W148" s="186" t="str">
        <f ca="1">IF(W$5-$I$5&lt;$A41-1," ",IF(W$5-$I$5+1&gt;'Primary Inputs'!$C$17,0,(SUM(OFFSET($I$23,0,W$5-$I$5-$A41+1)))*$C94))</f>
        <v xml:space="preserve"> </v>
      </c>
      <c r="X148" s="186">
        <f ca="1">IF(X$5-$I$5&lt;$A41-1," ",IF(X$5-$I$5+1&gt;'Primary Inputs'!$C$17,0,(SUM(OFFSET($I$23,0,X$5-$I$5-$A41+1)))*$C94))</f>
        <v>0</v>
      </c>
      <c r="Y148" s="186">
        <f ca="1">IF(Y$5-$I$5&lt;$A41-1," ",IF(Y$5-$I$5+1&gt;'Primary Inputs'!$C$17,0,(SUM(OFFSET($I$23,0,Y$5-$I$5-$A41+1)))*$C94))</f>
        <v>0</v>
      </c>
      <c r="Z148" s="186">
        <f ca="1">IF(Z$5-$I$5&lt;$A41-1," ",IF(Z$5-$I$5+1&gt;'Primary Inputs'!$C$17,0,(SUM(OFFSET($I$23,0,Z$5-$I$5-$A41+1)))*$C94))</f>
        <v>0</v>
      </c>
      <c r="AA148" s="186">
        <f ca="1">IF(AA$5-$I$5&lt;$A41-1," ",IF(AA$5-$I$5+1&gt;'Primary Inputs'!$C$17,0,(SUM(OFFSET($I$23,0,AA$5-$I$5-$A41+1)))*$C94))</f>
        <v>0</v>
      </c>
      <c r="AB148" s="186">
        <f ca="1">IF(AB$5-$I$5&lt;$A41-1," ",IF(AB$5-$I$5+1&gt;'Primary Inputs'!$C$17,0,(SUM(OFFSET($I$23,0,AB$5-$I$5-$A41+1)))*$C94))</f>
        <v>0</v>
      </c>
      <c r="AC148" s="186">
        <f ca="1">IF(AC$5-$I$5&lt;$A41-1," ",IF(AC$5-$I$5+1&gt;'Primary Inputs'!$C$17,0,(SUM(OFFSET($I$23,0,AC$5-$I$5-$A41+1)))*$C94))</f>
        <v>0</v>
      </c>
      <c r="AD148" s="186">
        <f ca="1">IF(AD$5-$I$5&lt;$A41-1," ",IF(AD$5-$I$5+1&gt;'Primary Inputs'!$C$17,0,(SUM(OFFSET($I$23,0,AD$5-$I$5-$A41+1)))*$C94))</f>
        <v>0</v>
      </c>
      <c r="AE148" s="186">
        <f ca="1">IF(AE$5-$I$5&lt;$A41-1," ",IF(AE$5-$I$5+1&gt;'Primary Inputs'!$C$17,0,(SUM(OFFSET($I$23,0,AE$5-$I$5-$A41+1)))*$C94))</f>
        <v>0</v>
      </c>
      <c r="AF148" s="186">
        <f ca="1">IF(AF$5-$I$5&lt;$A41-1," ",IF(AF$5-$I$5+1&gt;'Primary Inputs'!$C$17,0,(SUM(OFFSET($I$23,0,AF$5-$I$5-$A41+1)))*$C94))</f>
        <v>0</v>
      </c>
      <c r="AG148" s="186">
        <f ca="1">IF(AG$5-$I$5&lt;$A41-1," ",IF(AG$5-$I$5+1&gt;'Primary Inputs'!$C$17,0,(SUM(OFFSET($I$23,0,AG$5-$I$5-$A41+1)))*$C94))</f>
        <v>0</v>
      </c>
      <c r="AH148" s="186">
        <f ca="1">IF(AH$5-$I$5&lt;$A41-1," ",IF(AH$5-$I$5+1&gt;'Primary Inputs'!$C$17,0,(SUM(OFFSET($I$23,0,AH$5-$I$5-$A41+1)))*$C94))</f>
        <v>0</v>
      </c>
      <c r="AI148" s="186">
        <f ca="1">IF(AI$5-$I$5&lt;$A41-1," ",IF(AI$5-$I$5+1&gt;'Primary Inputs'!$C$17,0,(SUM(OFFSET($I$23,0,AI$5-$I$5-$A41+1)))*$C94))</f>
        <v>0</v>
      </c>
      <c r="AJ148" s="186">
        <f ca="1">IF(AJ$5-$I$5&lt;$A41-1," ",IF(AJ$5-$I$5+1&gt;'Primary Inputs'!$C$17,0,(SUM(OFFSET($I$23,0,AJ$5-$I$5-$A41+1)))*$C94))</f>
        <v>0</v>
      </c>
      <c r="AK148" s="186">
        <f ca="1">IF(AK$5-$I$5&lt;$A41-1," ",IF(AK$5-$I$5+1&gt;'Primary Inputs'!$C$17,0,(SUM(OFFSET($I$23,0,AK$5-$I$5-$A41+1)))*$C94))</f>
        <v>0</v>
      </c>
      <c r="AL148" s="186">
        <f ca="1">IF(AL$5-$I$5&lt;$A41-1," ",IF(AL$5-$I$5+1&gt;'Primary Inputs'!$C$17,0,(SUM(OFFSET($I$23,0,AL$5-$I$5-$A41+1)))*$C94))</f>
        <v>0</v>
      </c>
      <c r="AM148" s="186">
        <f ca="1">IF(AM$5-$I$5&lt;$A41-1," ",IF(AM$5-$I$5+1&gt;'Primary Inputs'!$C$17,0,(SUM(OFFSET($I$23,0,AM$5-$I$5-$A41+1)))*$C94))</f>
        <v>0</v>
      </c>
      <c r="AN148" s="186">
        <f ca="1">IF(AN$5-$I$5&lt;$A41-1," ",IF(AN$5-$I$5+1&gt;'Primary Inputs'!$C$17,0,(SUM(OFFSET($I$23,0,AN$5-$I$5-$A41+1)))*$C94))</f>
        <v>0</v>
      </c>
      <c r="AO148" s="186">
        <f ca="1">IF(AO$5-$I$5&lt;$A41-1," ",IF(AO$5-$I$5+1&gt;'Primary Inputs'!$C$17,0,(SUM(OFFSET($I$23,0,AO$5-$I$5-$A41+1)))*$C94))</f>
        <v>0</v>
      </c>
      <c r="AP148" s="186">
        <f ca="1">IF(AP$5-$I$5&lt;$A41-1," ",IF(AP$5-$I$5+1&gt;'Primary Inputs'!$C$17,0,(SUM(OFFSET($I$23,0,AP$5-$I$5-$A41+1)))*$C94))</f>
        <v>0</v>
      </c>
      <c r="AQ148" s="186">
        <f ca="1">IF(AQ$5-$I$5&lt;$A41-1," ",IF(AQ$5-$I$5+1&gt;'Primary Inputs'!$C$17,0,(SUM(OFFSET($I$23,0,AQ$5-$I$5-$A41+1)))*$C94))</f>
        <v>0</v>
      </c>
      <c r="AR148" s="186">
        <f ca="1">IF(AR$5-$I$5&lt;$A41-1," ",IF(AR$5-$I$5+1&gt;'Primary Inputs'!$C$17,0,(SUM(OFFSET($I$23,0,AR$5-$I$5-$A41+1)))*$C94))</f>
        <v>0</v>
      </c>
      <c r="AS148" s="186">
        <f ca="1">IF(AS$5-$I$5&lt;$A41-1," ",IF(AS$5-$I$5+1&gt;'Primary Inputs'!$C$17,0,(SUM(OFFSET($I$23,0,AS$5-$I$5-$A41+1)))*$C94))</f>
        <v>0</v>
      </c>
      <c r="AT148" s="186">
        <f ca="1">IF(AT$5-$I$5&lt;$A41-1," ",IF(AT$5-$I$5+1&gt;'Primary Inputs'!$C$17,0,(SUM(OFFSET($I$23,0,AT$5-$I$5-$A41+1)))*$C94))</f>
        <v>0</v>
      </c>
      <c r="AU148" s="186">
        <f ca="1">IF(AU$5-$I$5&lt;$A41-1," ",IF(AU$5-$I$5+1&gt;'Primary Inputs'!$C$17,0,(SUM(OFFSET($I$23,0,AU$5-$I$5-$A41+1)))*$C94))</f>
        <v>0</v>
      </c>
      <c r="AV148" s="186">
        <f ca="1">IF(AV$5-$I$5&lt;$A41-1," ",IF(AV$5-$I$5+1&gt;'Primary Inputs'!$C$17,0,(SUM(OFFSET($I$23,0,AV$5-$I$5-$A41+1)))*$C94))</f>
        <v>0</v>
      </c>
      <c r="AW148" s="186">
        <f ca="1">IF(AW$5-$I$5&lt;$A41-1," ",IF(AW$5-$I$5+1&gt;'Primary Inputs'!$C$17,0,(SUM(OFFSET($I$23,0,AW$5-$I$5-$A41+1)))*$C94))</f>
        <v>0</v>
      </c>
      <c r="AX148" s="186">
        <f ca="1">IF(AX$5-$I$5&lt;$A41-1," ",IF(AX$5-$I$5+1&gt;'Primary Inputs'!$C$17,0,(SUM(OFFSET($I$23,0,AX$5-$I$5-$A41+1)))*$C94))</f>
        <v>0</v>
      </c>
      <c r="AY148" s="186">
        <f ca="1">IF(AY$5-$I$5&lt;$A41-1," ",IF(AY$5-$I$5+1&gt;'Primary Inputs'!$C$17,0,(SUM(OFFSET($I$23,0,AY$5-$I$5-$A41+1)))*$C94))</f>
        <v>0</v>
      </c>
      <c r="AZ148" s="186">
        <f ca="1">IF(AZ$5-$I$5&lt;$A41-1," ",IF(AZ$5-$I$5+1&gt;'Primary Inputs'!$C$17,0,(SUM(OFFSET($I$23,0,AZ$5-$I$5-$A41+1)))*$C94))</f>
        <v>0</v>
      </c>
      <c r="BA148" s="186">
        <f ca="1">IF(BA$5-$I$5&lt;$A41-1," ",IF(BA$5-$I$5+1&gt;'Primary Inputs'!$C$17,0,(SUM(OFFSET($I$23,0,BA$5-$I$5-$A41+1)))*$C94))</f>
        <v>0</v>
      </c>
      <c r="BB148" s="186">
        <f ca="1">IF(BB$5-$I$5&lt;$A41-1," ",IF(BB$5-$I$5+1&gt;'Primary Inputs'!$C$17,0,(SUM(OFFSET($I$23,0,BB$5-$I$5-$A41+1)))*$C94))</f>
        <v>0</v>
      </c>
      <c r="BC148" s="186">
        <f ca="1">IF(BC$5-$I$5&lt;$A41-1," ",IF(BC$5-$I$5+1&gt;'Primary Inputs'!$C$17,0,(SUM(OFFSET($I$23,0,BC$5-$I$5-$A41+1)))*$C94))</f>
        <v>0</v>
      </c>
      <c r="BD148" s="186">
        <f ca="1">IF(BD$5-$I$5&lt;$A41-1," ",IF(BD$5-$I$5+1&gt;'Primary Inputs'!$C$17,0,(SUM(OFFSET($I$23,0,BD$5-$I$5-$A41+1)))*$C94))</f>
        <v>0</v>
      </c>
      <c r="BE148" s="186">
        <f ca="1">IF(BE$5-$I$5&lt;$A41-1," ",IF(BE$5-$I$5+1&gt;'Primary Inputs'!$C$17,0,(SUM(OFFSET($I$23,0,BE$5-$I$5-$A41+1)))*$C94))</f>
        <v>0</v>
      </c>
      <c r="BF148" s="186">
        <f ca="1">IF(BF$5-$I$5&lt;$A41-1," ",IF(BF$5-$I$5+1&gt;'Primary Inputs'!$C$17,0,(SUM(OFFSET($I$23,0,BF$5-$I$5-$A41+1)))*$C94))</f>
        <v>0</v>
      </c>
    </row>
    <row r="149" spans="2:58">
      <c r="B149" s="134" t="s">
        <v>189</v>
      </c>
      <c r="C149" s="134">
        <f t="shared" ca="1" si="3"/>
        <v>0</v>
      </c>
      <c r="I149" s="186" t="str">
        <f ca="1">IF(I$5-$I$5&lt;$A42-1," ",IF(I$5-$I$5+1&gt;'Primary Inputs'!$C$17,0,(SUM(OFFSET($I$23,0,I$5-$I$5-$A42+1)))*$C95))</f>
        <v xml:space="preserve"> </v>
      </c>
      <c r="J149" s="186" t="str">
        <f ca="1">IF(J$5-$I$5&lt;$A42-1," ",IF(J$5-$I$5+1&gt;'Primary Inputs'!$C$17,0,(SUM(OFFSET($I$23,0,J$5-$I$5-$A42+1)))*$C95))</f>
        <v xml:space="preserve"> </v>
      </c>
      <c r="K149" s="186" t="str">
        <f ca="1">IF(K$5-$I$5&lt;$A42-1," ",IF(K$5-$I$5+1&gt;'Primary Inputs'!$C$17,0,(SUM(OFFSET($I$23,0,K$5-$I$5-$A42+1)))*$C95))</f>
        <v xml:space="preserve"> </v>
      </c>
      <c r="L149" s="186" t="str">
        <f ca="1">IF(L$5-$I$5&lt;$A42-1," ",IF(L$5-$I$5+1&gt;'Primary Inputs'!$C$17,0,(SUM(OFFSET($I$23,0,L$5-$I$5-$A42+1)))*$C95))</f>
        <v xml:space="preserve"> </v>
      </c>
      <c r="M149" s="186" t="str">
        <f ca="1">IF(M$5-$I$5&lt;$A42-1," ",IF(M$5-$I$5+1&gt;'Primary Inputs'!$C$17,0,(SUM(OFFSET($I$23,0,M$5-$I$5-$A42+1)))*$C95))</f>
        <v xml:space="preserve"> </v>
      </c>
      <c r="N149" s="186" t="str">
        <f ca="1">IF(N$5-$I$5&lt;$A42-1," ",IF(N$5-$I$5+1&gt;'Primary Inputs'!$C$17,0,(SUM(OFFSET($I$23,0,N$5-$I$5-$A42+1)))*$C95))</f>
        <v xml:space="preserve"> </v>
      </c>
      <c r="O149" s="186" t="str">
        <f ca="1">IF(O$5-$I$5&lt;$A42-1," ",IF(O$5-$I$5+1&gt;'Primary Inputs'!$C$17,0,(SUM(OFFSET($I$23,0,O$5-$I$5-$A42+1)))*$C95))</f>
        <v xml:space="preserve"> </v>
      </c>
      <c r="P149" s="186" t="str">
        <f ca="1">IF(P$5-$I$5&lt;$A42-1," ",IF(P$5-$I$5+1&gt;'Primary Inputs'!$C$17,0,(SUM(OFFSET($I$23,0,P$5-$I$5-$A42+1)))*$C95))</f>
        <v xml:space="preserve"> </v>
      </c>
      <c r="Q149" s="186" t="str">
        <f ca="1">IF(Q$5-$I$5&lt;$A42-1," ",IF(Q$5-$I$5+1&gt;'Primary Inputs'!$C$17,0,(SUM(OFFSET($I$23,0,Q$5-$I$5-$A42+1)))*$C95))</f>
        <v xml:space="preserve"> </v>
      </c>
      <c r="R149" s="186" t="str">
        <f ca="1">IF(R$5-$I$5&lt;$A42-1," ",IF(R$5-$I$5+1&gt;'Primary Inputs'!$C$17,0,(SUM(OFFSET($I$23,0,R$5-$I$5-$A42+1)))*$C95))</f>
        <v xml:space="preserve"> </v>
      </c>
      <c r="S149" s="186" t="str">
        <f ca="1">IF(S$5-$I$5&lt;$A42-1," ",IF(S$5-$I$5+1&gt;'Primary Inputs'!$C$17,0,(SUM(OFFSET($I$23,0,S$5-$I$5-$A42+1)))*$C95))</f>
        <v xml:space="preserve"> </v>
      </c>
      <c r="T149" s="186" t="str">
        <f ca="1">IF(T$5-$I$5&lt;$A42-1," ",IF(T$5-$I$5+1&gt;'Primary Inputs'!$C$17,0,(SUM(OFFSET($I$23,0,T$5-$I$5-$A42+1)))*$C95))</f>
        <v xml:space="preserve"> </v>
      </c>
      <c r="U149" s="186" t="str">
        <f ca="1">IF(U$5-$I$5&lt;$A42-1," ",IF(U$5-$I$5+1&gt;'Primary Inputs'!$C$17,0,(SUM(OFFSET($I$23,0,U$5-$I$5-$A42+1)))*$C95))</f>
        <v xml:space="preserve"> </v>
      </c>
      <c r="V149" s="186" t="str">
        <f ca="1">IF(V$5-$I$5&lt;$A42-1," ",IF(V$5-$I$5+1&gt;'Primary Inputs'!$C$17,0,(SUM(OFFSET($I$23,0,V$5-$I$5-$A42+1)))*$C95))</f>
        <v xml:space="preserve"> </v>
      </c>
      <c r="W149" s="186" t="str">
        <f ca="1">IF(W$5-$I$5&lt;$A42-1," ",IF(W$5-$I$5+1&gt;'Primary Inputs'!$C$17,0,(SUM(OFFSET($I$23,0,W$5-$I$5-$A42+1)))*$C95))</f>
        <v xml:space="preserve"> </v>
      </c>
      <c r="X149" s="186" t="str">
        <f ca="1">IF(X$5-$I$5&lt;$A42-1," ",IF(X$5-$I$5+1&gt;'Primary Inputs'!$C$17,0,(SUM(OFFSET($I$23,0,X$5-$I$5-$A42+1)))*$C95))</f>
        <v xml:space="preserve"> </v>
      </c>
      <c r="Y149" s="186">
        <f ca="1">IF(Y$5-$I$5&lt;$A42-1," ",IF(Y$5-$I$5+1&gt;'Primary Inputs'!$C$17,0,(SUM(OFFSET($I$23,0,Y$5-$I$5-$A42+1)))*$C95))</f>
        <v>0</v>
      </c>
      <c r="Z149" s="186">
        <f ca="1">IF(Z$5-$I$5&lt;$A42-1," ",IF(Z$5-$I$5+1&gt;'Primary Inputs'!$C$17,0,(SUM(OFFSET($I$23,0,Z$5-$I$5-$A42+1)))*$C95))</f>
        <v>0</v>
      </c>
      <c r="AA149" s="186">
        <f ca="1">IF(AA$5-$I$5&lt;$A42-1," ",IF(AA$5-$I$5+1&gt;'Primary Inputs'!$C$17,0,(SUM(OFFSET($I$23,0,AA$5-$I$5-$A42+1)))*$C95))</f>
        <v>0</v>
      </c>
      <c r="AB149" s="186">
        <f ca="1">IF(AB$5-$I$5&lt;$A42-1," ",IF(AB$5-$I$5+1&gt;'Primary Inputs'!$C$17,0,(SUM(OFFSET($I$23,0,AB$5-$I$5-$A42+1)))*$C95))</f>
        <v>0</v>
      </c>
      <c r="AC149" s="186">
        <f ca="1">IF(AC$5-$I$5&lt;$A42-1," ",IF(AC$5-$I$5+1&gt;'Primary Inputs'!$C$17,0,(SUM(OFFSET($I$23,0,AC$5-$I$5-$A42+1)))*$C95))</f>
        <v>0</v>
      </c>
      <c r="AD149" s="186">
        <f ca="1">IF(AD$5-$I$5&lt;$A42-1," ",IF(AD$5-$I$5+1&gt;'Primary Inputs'!$C$17,0,(SUM(OFFSET($I$23,0,AD$5-$I$5-$A42+1)))*$C95))</f>
        <v>0</v>
      </c>
      <c r="AE149" s="186">
        <f ca="1">IF(AE$5-$I$5&lt;$A42-1," ",IF(AE$5-$I$5+1&gt;'Primary Inputs'!$C$17,0,(SUM(OFFSET($I$23,0,AE$5-$I$5-$A42+1)))*$C95))</f>
        <v>0</v>
      </c>
      <c r="AF149" s="186">
        <f ca="1">IF(AF$5-$I$5&lt;$A42-1," ",IF(AF$5-$I$5+1&gt;'Primary Inputs'!$C$17,0,(SUM(OFFSET($I$23,0,AF$5-$I$5-$A42+1)))*$C95))</f>
        <v>0</v>
      </c>
      <c r="AG149" s="186">
        <f ca="1">IF(AG$5-$I$5&lt;$A42-1," ",IF(AG$5-$I$5+1&gt;'Primary Inputs'!$C$17,0,(SUM(OFFSET($I$23,0,AG$5-$I$5-$A42+1)))*$C95))</f>
        <v>0</v>
      </c>
      <c r="AH149" s="186">
        <f ca="1">IF(AH$5-$I$5&lt;$A42-1," ",IF(AH$5-$I$5+1&gt;'Primary Inputs'!$C$17,0,(SUM(OFFSET($I$23,0,AH$5-$I$5-$A42+1)))*$C95))</f>
        <v>0</v>
      </c>
      <c r="AI149" s="186">
        <f ca="1">IF(AI$5-$I$5&lt;$A42-1," ",IF(AI$5-$I$5+1&gt;'Primary Inputs'!$C$17,0,(SUM(OFFSET($I$23,0,AI$5-$I$5-$A42+1)))*$C95))</f>
        <v>0</v>
      </c>
      <c r="AJ149" s="186">
        <f ca="1">IF(AJ$5-$I$5&lt;$A42-1," ",IF(AJ$5-$I$5+1&gt;'Primary Inputs'!$C$17,0,(SUM(OFFSET($I$23,0,AJ$5-$I$5-$A42+1)))*$C95))</f>
        <v>0</v>
      </c>
      <c r="AK149" s="186">
        <f ca="1">IF(AK$5-$I$5&lt;$A42-1," ",IF(AK$5-$I$5+1&gt;'Primary Inputs'!$C$17,0,(SUM(OFFSET($I$23,0,AK$5-$I$5-$A42+1)))*$C95))</f>
        <v>0</v>
      </c>
      <c r="AL149" s="186">
        <f ca="1">IF(AL$5-$I$5&lt;$A42-1," ",IF(AL$5-$I$5+1&gt;'Primary Inputs'!$C$17,0,(SUM(OFFSET($I$23,0,AL$5-$I$5-$A42+1)))*$C95))</f>
        <v>0</v>
      </c>
      <c r="AM149" s="186">
        <f ca="1">IF(AM$5-$I$5&lt;$A42-1," ",IF(AM$5-$I$5+1&gt;'Primary Inputs'!$C$17,0,(SUM(OFFSET($I$23,0,AM$5-$I$5-$A42+1)))*$C95))</f>
        <v>0</v>
      </c>
      <c r="AN149" s="186">
        <f ca="1">IF(AN$5-$I$5&lt;$A42-1," ",IF(AN$5-$I$5+1&gt;'Primary Inputs'!$C$17,0,(SUM(OFFSET($I$23,0,AN$5-$I$5-$A42+1)))*$C95))</f>
        <v>0</v>
      </c>
      <c r="AO149" s="186">
        <f ca="1">IF(AO$5-$I$5&lt;$A42-1," ",IF(AO$5-$I$5+1&gt;'Primary Inputs'!$C$17,0,(SUM(OFFSET($I$23,0,AO$5-$I$5-$A42+1)))*$C95))</f>
        <v>0</v>
      </c>
      <c r="AP149" s="186">
        <f ca="1">IF(AP$5-$I$5&lt;$A42-1," ",IF(AP$5-$I$5+1&gt;'Primary Inputs'!$C$17,0,(SUM(OFFSET($I$23,0,AP$5-$I$5-$A42+1)))*$C95))</f>
        <v>0</v>
      </c>
      <c r="AQ149" s="186">
        <f ca="1">IF(AQ$5-$I$5&lt;$A42-1," ",IF(AQ$5-$I$5+1&gt;'Primary Inputs'!$C$17,0,(SUM(OFFSET($I$23,0,AQ$5-$I$5-$A42+1)))*$C95))</f>
        <v>0</v>
      </c>
      <c r="AR149" s="186">
        <f ca="1">IF(AR$5-$I$5&lt;$A42-1," ",IF(AR$5-$I$5+1&gt;'Primary Inputs'!$C$17,0,(SUM(OFFSET($I$23,0,AR$5-$I$5-$A42+1)))*$C95))</f>
        <v>0</v>
      </c>
      <c r="AS149" s="186">
        <f ca="1">IF(AS$5-$I$5&lt;$A42-1," ",IF(AS$5-$I$5+1&gt;'Primary Inputs'!$C$17,0,(SUM(OFFSET($I$23,0,AS$5-$I$5-$A42+1)))*$C95))</f>
        <v>0</v>
      </c>
      <c r="AT149" s="186">
        <f ca="1">IF(AT$5-$I$5&lt;$A42-1," ",IF(AT$5-$I$5+1&gt;'Primary Inputs'!$C$17,0,(SUM(OFFSET($I$23,0,AT$5-$I$5-$A42+1)))*$C95))</f>
        <v>0</v>
      </c>
      <c r="AU149" s="186">
        <f ca="1">IF(AU$5-$I$5&lt;$A42-1," ",IF(AU$5-$I$5+1&gt;'Primary Inputs'!$C$17,0,(SUM(OFFSET($I$23,0,AU$5-$I$5-$A42+1)))*$C95))</f>
        <v>0</v>
      </c>
      <c r="AV149" s="186">
        <f ca="1">IF(AV$5-$I$5&lt;$A42-1," ",IF(AV$5-$I$5+1&gt;'Primary Inputs'!$C$17,0,(SUM(OFFSET($I$23,0,AV$5-$I$5-$A42+1)))*$C95))</f>
        <v>0</v>
      </c>
      <c r="AW149" s="186">
        <f ca="1">IF(AW$5-$I$5&lt;$A42-1," ",IF(AW$5-$I$5+1&gt;'Primary Inputs'!$C$17,0,(SUM(OFFSET($I$23,0,AW$5-$I$5-$A42+1)))*$C95))</f>
        <v>0</v>
      </c>
      <c r="AX149" s="186">
        <f ca="1">IF(AX$5-$I$5&lt;$A42-1," ",IF(AX$5-$I$5+1&gt;'Primary Inputs'!$C$17,0,(SUM(OFFSET($I$23,0,AX$5-$I$5-$A42+1)))*$C95))</f>
        <v>0</v>
      </c>
      <c r="AY149" s="186">
        <f ca="1">IF(AY$5-$I$5&lt;$A42-1," ",IF(AY$5-$I$5+1&gt;'Primary Inputs'!$C$17,0,(SUM(OFFSET($I$23,0,AY$5-$I$5-$A42+1)))*$C95))</f>
        <v>0</v>
      </c>
      <c r="AZ149" s="186">
        <f ca="1">IF(AZ$5-$I$5&lt;$A42-1," ",IF(AZ$5-$I$5+1&gt;'Primary Inputs'!$C$17,0,(SUM(OFFSET($I$23,0,AZ$5-$I$5-$A42+1)))*$C95))</f>
        <v>0</v>
      </c>
      <c r="BA149" s="186">
        <f ca="1">IF(BA$5-$I$5&lt;$A42-1," ",IF(BA$5-$I$5+1&gt;'Primary Inputs'!$C$17,0,(SUM(OFFSET($I$23,0,BA$5-$I$5-$A42+1)))*$C95))</f>
        <v>0</v>
      </c>
      <c r="BB149" s="186">
        <f ca="1">IF(BB$5-$I$5&lt;$A42-1," ",IF(BB$5-$I$5+1&gt;'Primary Inputs'!$C$17,0,(SUM(OFFSET($I$23,0,BB$5-$I$5-$A42+1)))*$C95))</f>
        <v>0</v>
      </c>
      <c r="BC149" s="186">
        <f ca="1">IF(BC$5-$I$5&lt;$A42-1," ",IF(BC$5-$I$5+1&gt;'Primary Inputs'!$C$17,0,(SUM(OFFSET($I$23,0,BC$5-$I$5-$A42+1)))*$C95))</f>
        <v>0</v>
      </c>
      <c r="BD149" s="186">
        <f ca="1">IF(BD$5-$I$5&lt;$A42-1," ",IF(BD$5-$I$5+1&gt;'Primary Inputs'!$C$17,0,(SUM(OFFSET($I$23,0,BD$5-$I$5-$A42+1)))*$C95))</f>
        <v>0</v>
      </c>
      <c r="BE149" s="186">
        <f ca="1">IF(BE$5-$I$5&lt;$A42-1," ",IF(BE$5-$I$5+1&gt;'Primary Inputs'!$C$17,0,(SUM(OFFSET($I$23,0,BE$5-$I$5-$A42+1)))*$C95))</f>
        <v>0</v>
      </c>
      <c r="BF149" s="186">
        <f ca="1">IF(BF$5-$I$5&lt;$A42-1," ",IF(BF$5-$I$5+1&gt;'Primary Inputs'!$C$17,0,(SUM(OFFSET($I$23,0,BF$5-$I$5-$A42+1)))*$C95))</f>
        <v>0</v>
      </c>
    </row>
    <row r="150" spans="2:58">
      <c r="B150" s="134" t="s">
        <v>190</v>
      </c>
      <c r="C150" s="134">
        <f t="shared" ca="1" si="3"/>
        <v>0</v>
      </c>
      <c r="I150" s="186" t="str">
        <f ca="1">IF(I$5-$I$5&lt;$A43-1," ",IF(I$5-$I$5+1&gt;'Primary Inputs'!$C$17,0,(SUM(OFFSET($I$23,0,I$5-$I$5-$A43+1)))*$C96))</f>
        <v xml:space="preserve"> </v>
      </c>
      <c r="J150" s="186" t="str">
        <f ca="1">IF(J$5-$I$5&lt;$A43-1," ",IF(J$5-$I$5+1&gt;'Primary Inputs'!$C$17,0,(SUM(OFFSET($I$23,0,J$5-$I$5-$A43+1)))*$C96))</f>
        <v xml:space="preserve"> </v>
      </c>
      <c r="K150" s="186" t="str">
        <f ca="1">IF(K$5-$I$5&lt;$A43-1," ",IF(K$5-$I$5+1&gt;'Primary Inputs'!$C$17,0,(SUM(OFFSET($I$23,0,K$5-$I$5-$A43+1)))*$C96))</f>
        <v xml:space="preserve"> </v>
      </c>
      <c r="L150" s="186" t="str">
        <f ca="1">IF(L$5-$I$5&lt;$A43-1," ",IF(L$5-$I$5+1&gt;'Primary Inputs'!$C$17,0,(SUM(OFFSET($I$23,0,L$5-$I$5-$A43+1)))*$C96))</f>
        <v xml:space="preserve"> </v>
      </c>
      <c r="M150" s="186" t="str">
        <f ca="1">IF(M$5-$I$5&lt;$A43-1," ",IF(M$5-$I$5+1&gt;'Primary Inputs'!$C$17,0,(SUM(OFFSET($I$23,0,M$5-$I$5-$A43+1)))*$C96))</f>
        <v xml:space="preserve"> </v>
      </c>
      <c r="N150" s="186" t="str">
        <f ca="1">IF(N$5-$I$5&lt;$A43-1," ",IF(N$5-$I$5+1&gt;'Primary Inputs'!$C$17,0,(SUM(OFFSET($I$23,0,N$5-$I$5-$A43+1)))*$C96))</f>
        <v xml:space="preserve"> </v>
      </c>
      <c r="O150" s="186" t="str">
        <f ca="1">IF(O$5-$I$5&lt;$A43-1," ",IF(O$5-$I$5+1&gt;'Primary Inputs'!$C$17,0,(SUM(OFFSET($I$23,0,O$5-$I$5-$A43+1)))*$C96))</f>
        <v xml:space="preserve"> </v>
      </c>
      <c r="P150" s="186" t="str">
        <f ca="1">IF(P$5-$I$5&lt;$A43-1," ",IF(P$5-$I$5+1&gt;'Primary Inputs'!$C$17,0,(SUM(OFFSET($I$23,0,P$5-$I$5-$A43+1)))*$C96))</f>
        <v xml:space="preserve"> </v>
      </c>
      <c r="Q150" s="186" t="str">
        <f ca="1">IF(Q$5-$I$5&lt;$A43-1," ",IF(Q$5-$I$5+1&gt;'Primary Inputs'!$C$17,0,(SUM(OFFSET($I$23,0,Q$5-$I$5-$A43+1)))*$C96))</f>
        <v xml:space="preserve"> </v>
      </c>
      <c r="R150" s="186" t="str">
        <f ca="1">IF(R$5-$I$5&lt;$A43-1," ",IF(R$5-$I$5+1&gt;'Primary Inputs'!$C$17,0,(SUM(OFFSET($I$23,0,R$5-$I$5-$A43+1)))*$C96))</f>
        <v xml:space="preserve"> </v>
      </c>
      <c r="S150" s="186" t="str">
        <f ca="1">IF(S$5-$I$5&lt;$A43-1," ",IF(S$5-$I$5+1&gt;'Primary Inputs'!$C$17,0,(SUM(OFFSET($I$23,0,S$5-$I$5-$A43+1)))*$C96))</f>
        <v xml:space="preserve"> </v>
      </c>
      <c r="T150" s="186" t="str">
        <f ca="1">IF(T$5-$I$5&lt;$A43-1," ",IF(T$5-$I$5+1&gt;'Primary Inputs'!$C$17,0,(SUM(OFFSET($I$23,0,T$5-$I$5-$A43+1)))*$C96))</f>
        <v xml:space="preserve"> </v>
      </c>
      <c r="U150" s="186" t="str">
        <f ca="1">IF(U$5-$I$5&lt;$A43-1," ",IF(U$5-$I$5+1&gt;'Primary Inputs'!$C$17,0,(SUM(OFFSET($I$23,0,U$5-$I$5-$A43+1)))*$C96))</f>
        <v xml:space="preserve"> </v>
      </c>
      <c r="V150" s="186" t="str">
        <f ca="1">IF(V$5-$I$5&lt;$A43-1," ",IF(V$5-$I$5+1&gt;'Primary Inputs'!$C$17,0,(SUM(OFFSET($I$23,0,V$5-$I$5-$A43+1)))*$C96))</f>
        <v xml:space="preserve"> </v>
      </c>
      <c r="W150" s="186" t="str">
        <f ca="1">IF(W$5-$I$5&lt;$A43-1," ",IF(W$5-$I$5+1&gt;'Primary Inputs'!$C$17,0,(SUM(OFFSET($I$23,0,W$5-$I$5-$A43+1)))*$C96))</f>
        <v xml:space="preserve"> </v>
      </c>
      <c r="X150" s="186" t="str">
        <f ca="1">IF(X$5-$I$5&lt;$A43-1," ",IF(X$5-$I$5+1&gt;'Primary Inputs'!$C$17,0,(SUM(OFFSET($I$23,0,X$5-$I$5-$A43+1)))*$C96))</f>
        <v xml:space="preserve"> </v>
      </c>
      <c r="Y150" s="186" t="str">
        <f ca="1">IF(Y$5-$I$5&lt;$A43-1," ",IF(Y$5-$I$5+1&gt;'Primary Inputs'!$C$17,0,(SUM(OFFSET($I$23,0,Y$5-$I$5-$A43+1)))*$C96))</f>
        <v xml:space="preserve"> </v>
      </c>
      <c r="Z150" s="186">
        <f ca="1">IF(Z$5-$I$5&lt;$A43-1," ",IF(Z$5-$I$5+1&gt;'Primary Inputs'!$C$17,0,(SUM(OFFSET($I$23,0,Z$5-$I$5-$A43+1)))*$C96))</f>
        <v>0</v>
      </c>
      <c r="AA150" s="186">
        <f ca="1">IF(AA$5-$I$5&lt;$A43-1," ",IF(AA$5-$I$5+1&gt;'Primary Inputs'!$C$17,0,(SUM(OFFSET($I$23,0,AA$5-$I$5-$A43+1)))*$C96))</f>
        <v>0</v>
      </c>
      <c r="AB150" s="186">
        <f ca="1">IF(AB$5-$I$5&lt;$A43-1," ",IF(AB$5-$I$5+1&gt;'Primary Inputs'!$C$17,0,(SUM(OFFSET($I$23,0,AB$5-$I$5-$A43+1)))*$C96))</f>
        <v>0</v>
      </c>
      <c r="AC150" s="186">
        <f ca="1">IF(AC$5-$I$5&lt;$A43-1," ",IF(AC$5-$I$5+1&gt;'Primary Inputs'!$C$17,0,(SUM(OFFSET($I$23,0,AC$5-$I$5-$A43+1)))*$C96))</f>
        <v>0</v>
      </c>
      <c r="AD150" s="186">
        <f ca="1">IF(AD$5-$I$5&lt;$A43-1," ",IF(AD$5-$I$5+1&gt;'Primary Inputs'!$C$17,0,(SUM(OFFSET($I$23,0,AD$5-$I$5-$A43+1)))*$C96))</f>
        <v>0</v>
      </c>
      <c r="AE150" s="186">
        <f ca="1">IF(AE$5-$I$5&lt;$A43-1," ",IF(AE$5-$I$5+1&gt;'Primary Inputs'!$C$17,0,(SUM(OFFSET($I$23,0,AE$5-$I$5-$A43+1)))*$C96))</f>
        <v>0</v>
      </c>
      <c r="AF150" s="186">
        <f ca="1">IF(AF$5-$I$5&lt;$A43-1," ",IF(AF$5-$I$5+1&gt;'Primary Inputs'!$C$17,0,(SUM(OFFSET($I$23,0,AF$5-$I$5-$A43+1)))*$C96))</f>
        <v>0</v>
      </c>
      <c r="AG150" s="186">
        <f ca="1">IF(AG$5-$I$5&lt;$A43-1," ",IF(AG$5-$I$5+1&gt;'Primary Inputs'!$C$17,0,(SUM(OFFSET($I$23,0,AG$5-$I$5-$A43+1)))*$C96))</f>
        <v>0</v>
      </c>
      <c r="AH150" s="186">
        <f ca="1">IF(AH$5-$I$5&lt;$A43-1," ",IF(AH$5-$I$5+1&gt;'Primary Inputs'!$C$17,0,(SUM(OFFSET($I$23,0,AH$5-$I$5-$A43+1)))*$C96))</f>
        <v>0</v>
      </c>
      <c r="AI150" s="186">
        <f ca="1">IF(AI$5-$I$5&lt;$A43-1," ",IF(AI$5-$I$5+1&gt;'Primary Inputs'!$C$17,0,(SUM(OFFSET($I$23,0,AI$5-$I$5-$A43+1)))*$C96))</f>
        <v>0</v>
      </c>
      <c r="AJ150" s="186">
        <f ca="1">IF(AJ$5-$I$5&lt;$A43-1," ",IF(AJ$5-$I$5+1&gt;'Primary Inputs'!$C$17,0,(SUM(OFFSET($I$23,0,AJ$5-$I$5-$A43+1)))*$C96))</f>
        <v>0</v>
      </c>
      <c r="AK150" s="186">
        <f ca="1">IF(AK$5-$I$5&lt;$A43-1," ",IF(AK$5-$I$5+1&gt;'Primary Inputs'!$C$17,0,(SUM(OFFSET($I$23,0,AK$5-$I$5-$A43+1)))*$C96))</f>
        <v>0</v>
      </c>
      <c r="AL150" s="186">
        <f ca="1">IF(AL$5-$I$5&lt;$A43-1," ",IF(AL$5-$I$5+1&gt;'Primary Inputs'!$C$17,0,(SUM(OFFSET($I$23,0,AL$5-$I$5-$A43+1)))*$C96))</f>
        <v>0</v>
      </c>
      <c r="AM150" s="186">
        <f ca="1">IF(AM$5-$I$5&lt;$A43-1," ",IF(AM$5-$I$5+1&gt;'Primary Inputs'!$C$17,0,(SUM(OFFSET($I$23,0,AM$5-$I$5-$A43+1)))*$C96))</f>
        <v>0</v>
      </c>
      <c r="AN150" s="186">
        <f ca="1">IF(AN$5-$I$5&lt;$A43-1," ",IF(AN$5-$I$5+1&gt;'Primary Inputs'!$C$17,0,(SUM(OFFSET($I$23,0,AN$5-$I$5-$A43+1)))*$C96))</f>
        <v>0</v>
      </c>
      <c r="AO150" s="186">
        <f ca="1">IF(AO$5-$I$5&lt;$A43-1," ",IF(AO$5-$I$5+1&gt;'Primary Inputs'!$C$17,0,(SUM(OFFSET($I$23,0,AO$5-$I$5-$A43+1)))*$C96))</f>
        <v>0</v>
      </c>
      <c r="AP150" s="186">
        <f ca="1">IF(AP$5-$I$5&lt;$A43-1," ",IF(AP$5-$I$5+1&gt;'Primary Inputs'!$C$17,0,(SUM(OFFSET($I$23,0,AP$5-$I$5-$A43+1)))*$C96))</f>
        <v>0</v>
      </c>
      <c r="AQ150" s="186">
        <f ca="1">IF(AQ$5-$I$5&lt;$A43-1," ",IF(AQ$5-$I$5+1&gt;'Primary Inputs'!$C$17,0,(SUM(OFFSET($I$23,0,AQ$5-$I$5-$A43+1)))*$C96))</f>
        <v>0</v>
      </c>
      <c r="AR150" s="186">
        <f ca="1">IF(AR$5-$I$5&lt;$A43-1," ",IF(AR$5-$I$5+1&gt;'Primary Inputs'!$C$17,0,(SUM(OFFSET($I$23,0,AR$5-$I$5-$A43+1)))*$C96))</f>
        <v>0</v>
      </c>
      <c r="AS150" s="186">
        <f ca="1">IF(AS$5-$I$5&lt;$A43-1," ",IF(AS$5-$I$5+1&gt;'Primary Inputs'!$C$17,0,(SUM(OFFSET($I$23,0,AS$5-$I$5-$A43+1)))*$C96))</f>
        <v>0</v>
      </c>
      <c r="AT150" s="186">
        <f ca="1">IF(AT$5-$I$5&lt;$A43-1," ",IF(AT$5-$I$5+1&gt;'Primary Inputs'!$C$17,0,(SUM(OFFSET($I$23,0,AT$5-$I$5-$A43+1)))*$C96))</f>
        <v>0</v>
      </c>
      <c r="AU150" s="186">
        <f ca="1">IF(AU$5-$I$5&lt;$A43-1," ",IF(AU$5-$I$5+1&gt;'Primary Inputs'!$C$17,0,(SUM(OFFSET($I$23,0,AU$5-$I$5-$A43+1)))*$C96))</f>
        <v>0</v>
      </c>
      <c r="AV150" s="186">
        <f ca="1">IF(AV$5-$I$5&lt;$A43-1," ",IF(AV$5-$I$5+1&gt;'Primary Inputs'!$C$17,0,(SUM(OFFSET($I$23,0,AV$5-$I$5-$A43+1)))*$C96))</f>
        <v>0</v>
      </c>
      <c r="AW150" s="186">
        <f ca="1">IF(AW$5-$I$5&lt;$A43-1," ",IF(AW$5-$I$5+1&gt;'Primary Inputs'!$C$17,0,(SUM(OFFSET($I$23,0,AW$5-$I$5-$A43+1)))*$C96))</f>
        <v>0</v>
      </c>
      <c r="AX150" s="186">
        <f ca="1">IF(AX$5-$I$5&lt;$A43-1," ",IF(AX$5-$I$5+1&gt;'Primary Inputs'!$C$17,0,(SUM(OFFSET($I$23,0,AX$5-$I$5-$A43+1)))*$C96))</f>
        <v>0</v>
      </c>
      <c r="AY150" s="186">
        <f ca="1">IF(AY$5-$I$5&lt;$A43-1," ",IF(AY$5-$I$5+1&gt;'Primary Inputs'!$C$17,0,(SUM(OFFSET($I$23,0,AY$5-$I$5-$A43+1)))*$C96))</f>
        <v>0</v>
      </c>
      <c r="AZ150" s="186">
        <f ca="1">IF(AZ$5-$I$5&lt;$A43-1," ",IF(AZ$5-$I$5+1&gt;'Primary Inputs'!$C$17,0,(SUM(OFFSET($I$23,0,AZ$5-$I$5-$A43+1)))*$C96))</f>
        <v>0</v>
      </c>
      <c r="BA150" s="186">
        <f ca="1">IF(BA$5-$I$5&lt;$A43-1," ",IF(BA$5-$I$5+1&gt;'Primary Inputs'!$C$17,0,(SUM(OFFSET($I$23,0,BA$5-$I$5-$A43+1)))*$C96))</f>
        <v>0</v>
      </c>
      <c r="BB150" s="186">
        <f ca="1">IF(BB$5-$I$5&lt;$A43-1," ",IF(BB$5-$I$5+1&gt;'Primary Inputs'!$C$17,0,(SUM(OFFSET($I$23,0,BB$5-$I$5-$A43+1)))*$C96))</f>
        <v>0</v>
      </c>
      <c r="BC150" s="186">
        <f ca="1">IF(BC$5-$I$5&lt;$A43-1," ",IF(BC$5-$I$5+1&gt;'Primary Inputs'!$C$17,0,(SUM(OFFSET($I$23,0,BC$5-$I$5-$A43+1)))*$C96))</f>
        <v>0</v>
      </c>
      <c r="BD150" s="186">
        <f ca="1">IF(BD$5-$I$5&lt;$A43-1," ",IF(BD$5-$I$5+1&gt;'Primary Inputs'!$C$17,0,(SUM(OFFSET($I$23,0,BD$5-$I$5-$A43+1)))*$C96))</f>
        <v>0</v>
      </c>
      <c r="BE150" s="186">
        <f ca="1">IF(BE$5-$I$5&lt;$A43-1," ",IF(BE$5-$I$5+1&gt;'Primary Inputs'!$C$17,0,(SUM(OFFSET($I$23,0,BE$5-$I$5-$A43+1)))*$C96))</f>
        <v>0</v>
      </c>
      <c r="BF150" s="186">
        <f ca="1">IF(BF$5-$I$5&lt;$A43-1," ",IF(BF$5-$I$5+1&gt;'Primary Inputs'!$C$17,0,(SUM(OFFSET($I$23,0,BF$5-$I$5-$A43+1)))*$C96))</f>
        <v>0</v>
      </c>
    </row>
    <row r="151" spans="2:58">
      <c r="B151" s="134" t="s">
        <v>191</v>
      </c>
      <c r="C151" s="134">
        <f t="shared" ca="1" si="3"/>
        <v>0</v>
      </c>
      <c r="I151" s="186" t="str">
        <f ca="1">IF(I$5-$I$5&lt;$A44-1," ",IF(I$5-$I$5+1&gt;'Primary Inputs'!$C$17,0,(SUM(OFFSET($I$23,0,I$5-$I$5-$A44+1)))*$C97))</f>
        <v xml:space="preserve"> </v>
      </c>
      <c r="J151" s="186" t="str">
        <f ca="1">IF(J$5-$I$5&lt;$A44-1," ",IF(J$5-$I$5+1&gt;'Primary Inputs'!$C$17,0,(SUM(OFFSET($I$23,0,J$5-$I$5-$A44+1)))*$C97))</f>
        <v xml:space="preserve"> </v>
      </c>
      <c r="K151" s="186" t="str">
        <f ca="1">IF(K$5-$I$5&lt;$A44-1," ",IF(K$5-$I$5+1&gt;'Primary Inputs'!$C$17,0,(SUM(OFFSET($I$23,0,K$5-$I$5-$A44+1)))*$C97))</f>
        <v xml:space="preserve"> </v>
      </c>
      <c r="L151" s="186" t="str">
        <f ca="1">IF(L$5-$I$5&lt;$A44-1," ",IF(L$5-$I$5+1&gt;'Primary Inputs'!$C$17,0,(SUM(OFFSET($I$23,0,L$5-$I$5-$A44+1)))*$C97))</f>
        <v xml:space="preserve"> </v>
      </c>
      <c r="M151" s="186" t="str">
        <f ca="1">IF(M$5-$I$5&lt;$A44-1," ",IF(M$5-$I$5+1&gt;'Primary Inputs'!$C$17,0,(SUM(OFFSET($I$23,0,M$5-$I$5-$A44+1)))*$C97))</f>
        <v xml:space="preserve"> </v>
      </c>
      <c r="N151" s="186" t="str">
        <f ca="1">IF(N$5-$I$5&lt;$A44-1," ",IF(N$5-$I$5+1&gt;'Primary Inputs'!$C$17,0,(SUM(OFFSET($I$23,0,N$5-$I$5-$A44+1)))*$C97))</f>
        <v xml:space="preserve"> </v>
      </c>
      <c r="O151" s="186" t="str">
        <f ca="1">IF(O$5-$I$5&lt;$A44-1," ",IF(O$5-$I$5+1&gt;'Primary Inputs'!$C$17,0,(SUM(OFFSET($I$23,0,O$5-$I$5-$A44+1)))*$C97))</f>
        <v xml:space="preserve"> </v>
      </c>
      <c r="P151" s="186" t="str">
        <f ca="1">IF(P$5-$I$5&lt;$A44-1," ",IF(P$5-$I$5+1&gt;'Primary Inputs'!$C$17,0,(SUM(OFFSET($I$23,0,P$5-$I$5-$A44+1)))*$C97))</f>
        <v xml:space="preserve"> </v>
      </c>
      <c r="Q151" s="186" t="str">
        <f ca="1">IF(Q$5-$I$5&lt;$A44-1," ",IF(Q$5-$I$5+1&gt;'Primary Inputs'!$C$17,0,(SUM(OFFSET($I$23,0,Q$5-$I$5-$A44+1)))*$C97))</f>
        <v xml:space="preserve"> </v>
      </c>
      <c r="R151" s="186" t="str">
        <f ca="1">IF(R$5-$I$5&lt;$A44-1," ",IF(R$5-$I$5+1&gt;'Primary Inputs'!$C$17,0,(SUM(OFFSET($I$23,0,R$5-$I$5-$A44+1)))*$C97))</f>
        <v xml:space="preserve"> </v>
      </c>
      <c r="S151" s="186" t="str">
        <f ca="1">IF(S$5-$I$5&lt;$A44-1," ",IF(S$5-$I$5+1&gt;'Primary Inputs'!$C$17,0,(SUM(OFFSET($I$23,0,S$5-$I$5-$A44+1)))*$C97))</f>
        <v xml:space="preserve"> </v>
      </c>
      <c r="T151" s="186" t="str">
        <f ca="1">IF(T$5-$I$5&lt;$A44-1," ",IF(T$5-$I$5+1&gt;'Primary Inputs'!$C$17,0,(SUM(OFFSET($I$23,0,T$5-$I$5-$A44+1)))*$C97))</f>
        <v xml:space="preserve"> </v>
      </c>
      <c r="U151" s="186" t="str">
        <f ca="1">IF(U$5-$I$5&lt;$A44-1," ",IF(U$5-$I$5+1&gt;'Primary Inputs'!$C$17,0,(SUM(OFFSET($I$23,0,U$5-$I$5-$A44+1)))*$C97))</f>
        <v xml:space="preserve"> </v>
      </c>
      <c r="V151" s="186" t="str">
        <f ca="1">IF(V$5-$I$5&lt;$A44-1," ",IF(V$5-$I$5+1&gt;'Primary Inputs'!$C$17,0,(SUM(OFFSET($I$23,0,V$5-$I$5-$A44+1)))*$C97))</f>
        <v xml:space="preserve"> </v>
      </c>
      <c r="W151" s="186" t="str">
        <f ca="1">IF(W$5-$I$5&lt;$A44-1," ",IF(W$5-$I$5+1&gt;'Primary Inputs'!$C$17,0,(SUM(OFFSET($I$23,0,W$5-$I$5-$A44+1)))*$C97))</f>
        <v xml:space="preserve"> </v>
      </c>
      <c r="X151" s="186" t="str">
        <f ca="1">IF(X$5-$I$5&lt;$A44-1," ",IF(X$5-$I$5+1&gt;'Primary Inputs'!$C$17,0,(SUM(OFFSET($I$23,0,X$5-$I$5-$A44+1)))*$C97))</f>
        <v xml:space="preserve"> </v>
      </c>
      <c r="Y151" s="186" t="str">
        <f ca="1">IF(Y$5-$I$5&lt;$A44-1," ",IF(Y$5-$I$5+1&gt;'Primary Inputs'!$C$17,0,(SUM(OFFSET($I$23,0,Y$5-$I$5-$A44+1)))*$C97))</f>
        <v xml:space="preserve"> </v>
      </c>
      <c r="Z151" s="186" t="str">
        <f ca="1">IF(Z$5-$I$5&lt;$A44-1," ",IF(Z$5-$I$5+1&gt;'Primary Inputs'!$C$17,0,(SUM(OFFSET($I$23,0,Z$5-$I$5-$A44+1)))*$C97))</f>
        <v xml:space="preserve"> </v>
      </c>
      <c r="AA151" s="186">
        <f ca="1">IF(AA$5-$I$5&lt;$A44-1," ",IF(AA$5-$I$5+1&gt;'Primary Inputs'!$C$17,0,(SUM(OFFSET($I$23,0,AA$5-$I$5-$A44+1)))*$C97))</f>
        <v>0</v>
      </c>
      <c r="AB151" s="186">
        <f ca="1">IF(AB$5-$I$5&lt;$A44-1," ",IF(AB$5-$I$5+1&gt;'Primary Inputs'!$C$17,0,(SUM(OFFSET($I$23,0,AB$5-$I$5-$A44+1)))*$C97))</f>
        <v>0</v>
      </c>
      <c r="AC151" s="186">
        <f ca="1">IF(AC$5-$I$5&lt;$A44-1," ",IF(AC$5-$I$5+1&gt;'Primary Inputs'!$C$17,0,(SUM(OFFSET($I$23,0,AC$5-$I$5-$A44+1)))*$C97))</f>
        <v>0</v>
      </c>
      <c r="AD151" s="186">
        <f ca="1">IF(AD$5-$I$5&lt;$A44-1," ",IF(AD$5-$I$5+1&gt;'Primary Inputs'!$C$17,0,(SUM(OFFSET($I$23,0,AD$5-$I$5-$A44+1)))*$C97))</f>
        <v>0</v>
      </c>
      <c r="AE151" s="186">
        <f ca="1">IF(AE$5-$I$5&lt;$A44-1," ",IF(AE$5-$I$5+1&gt;'Primary Inputs'!$C$17,0,(SUM(OFFSET($I$23,0,AE$5-$I$5-$A44+1)))*$C97))</f>
        <v>0</v>
      </c>
      <c r="AF151" s="186">
        <f ca="1">IF(AF$5-$I$5&lt;$A44-1," ",IF(AF$5-$I$5+1&gt;'Primary Inputs'!$C$17,0,(SUM(OFFSET($I$23,0,AF$5-$I$5-$A44+1)))*$C97))</f>
        <v>0</v>
      </c>
      <c r="AG151" s="186">
        <f ca="1">IF(AG$5-$I$5&lt;$A44-1," ",IF(AG$5-$I$5+1&gt;'Primary Inputs'!$C$17,0,(SUM(OFFSET($I$23,0,AG$5-$I$5-$A44+1)))*$C97))</f>
        <v>0</v>
      </c>
      <c r="AH151" s="186">
        <f ca="1">IF(AH$5-$I$5&lt;$A44-1," ",IF(AH$5-$I$5+1&gt;'Primary Inputs'!$C$17,0,(SUM(OFFSET($I$23,0,AH$5-$I$5-$A44+1)))*$C97))</f>
        <v>0</v>
      </c>
      <c r="AI151" s="186">
        <f ca="1">IF(AI$5-$I$5&lt;$A44-1," ",IF(AI$5-$I$5+1&gt;'Primary Inputs'!$C$17,0,(SUM(OFFSET($I$23,0,AI$5-$I$5-$A44+1)))*$C97))</f>
        <v>0</v>
      </c>
      <c r="AJ151" s="186">
        <f ca="1">IF(AJ$5-$I$5&lt;$A44-1," ",IF(AJ$5-$I$5+1&gt;'Primary Inputs'!$C$17,0,(SUM(OFFSET($I$23,0,AJ$5-$I$5-$A44+1)))*$C97))</f>
        <v>0</v>
      </c>
      <c r="AK151" s="186">
        <f ca="1">IF(AK$5-$I$5&lt;$A44-1," ",IF(AK$5-$I$5+1&gt;'Primary Inputs'!$C$17,0,(SUM(OFFSET($I$23,0,AK$5-$I$5-$A44+1)))*$C97))</f>
        <v>0</v>
      </c>
      <c r="AL151" s="186">
        <f ca="1">IF(AL$5-$I$5&lt;$A44-1," ",IF(AL$5-$I$5+1&gt;'Primary Inputs'!$C$17,0,(SUM(OFFSET($I$23,0,AL$5-$I$5-$A44+1)))*$C97))</f>
        <v>0</v>
      </c>
      <c r="AM151" s="186">
        <f ca="1">IF(AM$5-$I$5&lt;$A44-1," ",IF(AM$5-$I$5+1&gt;'Primary Inputs'!$C$17,0,(SUM(OFFSET($I$23,0,AM$5-$I$5-$A44+1)))*$C97))</f>
        <v>0</v>
      </c>
      <c r="AN151" s="186">
        <f ca="1">IF(AN$5-$I$5&lt;$A44-1," ",IF(AN$5-$I$5+1&gt;'Primary Inputs'!$C$17,0,(SUM(OFFSET($I$23,0,AN$5-$I$5-$A44+1)))*$C97))</f>
        <v>0</v>
      </c>
      <c r="AO151" s="186">
        <f ca="1">IF(AO$5-$I$5&lt;$A44-1," ",IF(AO$5-$I$5+1&gt;'Primary Inputs'!$C$17,0,(SUM(OFFSET($I$23,0,AO$5-$I$5-$A44+1)))*$C97))</f>
        <v>0</v>
      </c>
      <c r="AP151" s="186">
        <f ca="1">IF(AP$5-$I$5&lt;$A44-1," ",IF(AP$5-$I$5+1&gt;'Primary Inputs'!$C$17,0,(SUM(OFFSET($I$23,0,AP$5-$I$5-$A44+1)))*$C97))</f>
        <v>0</v>
      </c>
      <c r="AQ151" s="186">
        <f ca="1">IF(AQ$5-$I$5&lt;$A44-1," ",IF(AQ$5-$I$5+1&gt;'Primary Inputs'!$C$17,0,(SUM(OFFSET($I$23,0,AQ$5-$I$5-$A44+1)))*$C97))</f>
        <v>0</v>
      </c>
      <c r="AR151" s="186">
        <f ca="1">IF(AR$5-$I$5&lt;$A44-1," ",IF(AR$5-$I$5+1&gt;'Primary Inputs'!$C$17,0,(SUM(OFFSET($I$23,0,AR$5-$I$5-$A44+1)))*$C97))</f>
        <v>0</v>
      </c>
      <c r="AS151" s="186">
        <f ca="1">IF(AS$5-$I$5&lt;$A44-1," ",IF(AS$5-$I$5+1&gt;'Primary Inputs'!$C$17,0,(SUM(OFFSET($I$23,0,AS$5-$I$5-$A44+1)))*$C97))</f>
        <v>0</v>
      </c>
      <c r="AT151" s="186">
        <f ca="1">IF(AT$5-$I$5&lt;$A44-1," ",IF(AT$5-$I$5+1&gt;'Primary Inputs'!$C$17,0,(SUM(OFFSET($I$23,0,AT$5-$I$5-$A44+1)))*$C97))</f>
        <v>0</v>
      </c>
      <c r="AU151" s="186">
        <f ca="1">IF(AU$5-$I$5&lt;$A44-1," ",IF(AU$5-$I$5+1&gt;'Primary Inputs'!$C$17,0,(SUM(OFFSET($I$23,0,AU$5-$I$5-$A44+1)))*$C97))</f>
        <v>0</v>
      </c>
      <c r="AV151" s="186">
        <f ca="1">IF(AV$5-$I$5&lt;$A44-1," ",IF(AV$5-$I$5+1&gt;'Primary Inputs'!$C$17,0,(SUM(OFFSET($I$23,0,AV$5-$I$5-$A44+1)))*$C97))</f>
        <v>0</v>
      </c>
      <c r="AW151" s="186">
        <f ca="1">IF(AW$5-$I$5&lt;$A44-1," ",IF(AW$5-$I$5+1&gt;'Primary Inputs'!$C$17,0,(SUM(OFFSET($I$23,0,AW$5-$I$5-$A44+1)))*$C97))</f>
        <v>0</v>
      </c>
      <c r="AX151" s="186">
        <f ca="1">IF(AX$5-$I$5&lt;$A44-1," ",IF(AX$5-$I$5+1&gt;'Primary Inputs'!$C$17,0,(SUM(OFFSET($I$23,0,AX$5-$I$5-$A44+1)))*$C97))</f>
        <v>0</v>
      </c>
      <c r="AY151" s="186">
        <f ca="1">IF(AY$5-$I$5&lt;$A44-1," ",IF(AY$5-$I$5+1&gt;'Primary Inputs'!$C$17,0,(SUM(OFFSET($I$23,0,AY$5-$I$5-$A44+1)))*$C97))</f>
        <v>0</v>
      </c>
      <c r="AZ151" s="186">
        <f ca="1">IF(AZ$5-$I$5&lt;$A44-1," ",IF(AZ$5-$I$5+1&gt;'Primary Inputs'!$C$17,0,(SUM(OFFSET($I$23,0,AZ$5-$I$5-$A44+1)))*$C97))</f>
        <v>0</v>
      </c>
      <c r="BA151" s="186">
        <f ca="1">IF(BA$5-$I$5&lt;$A44-1," ",IF(BA$5-$I$5+1&gt;'Primary Inputs'!$C$17,0,(SUM(OFFSET($I$23,0,BA$5-$I$5-$A44+1)))*$C97))</f>
        <v>0</v>
      </c>
      <c r="BB151" s="186">
        <f ca="1">IF(BB$5-$I$5&lt;$A44-1," ",IF(BB$5-$I$5+1&gt;'Primary Inputs'!$C$17,0,(SUM(OFFSET($I$23,0,BB$5-$I$5-$A44+1)))*$C97))</f>
        <v>0</v>
      </c>
      <c r="BC151" s="186">
        <f ca="1">IF(BC$5-$I$5&lt;$A44-1," ",IF(BC$5-$I$5+1&gt;'Primary Inputs'!$C$17,0,(SUM(OFFSET($I$23,0,BC$5-$I$5-$A44+1)))*$C97))</f>
        <v>0</v>
      </c>
      <c r="BD151" s="186">
        <f ca="1">IF(BD$5-$I$5&lt;$A44-1," ",IF(BD$5-$I$5+1&gt;'Primary Inputs'!$C$17,0,(SUM(OFFSET($I$23,0,BD$5-$I$5-$A44+1)))*$C97))</f>
        <v>0</v>
      </c>
      <c r="BE151" s="186">
        <f ca="1">IF(BE$5-$I$5&lt;$A44-1," ",IF(BE$5-$I$5+1&gt;'Primary Inputs'!$C$17,0,(SUM(OFFSET($I$23,0,BE$5-$I$5-$A44+1)))*$C97))</f>
        <v>0</v>
      </c>
      <c r="BF151" s="186">
        <f ca="1">IF(BF$5-$I$5&lt;$A44-1," ",IF(BF$5-$I$5+1&gt;'Primary Inputs'!$C$17,0,(SUM(OFFSET($I$23,0,BF$5-$I$5-$A44+1)))*$C97))</f>
        <v>0</v>
      </c>
    </row>
    <row r="152" spans="2:58">
      <c r="B152" s="134" t="s">
        <v>192</v>
      </c>
      <c r="C152" s="134">
        <f t="shared" ca="1" si="3"/>
        <v>0</v>
      </c>
      <c r="I152" s="186" t="str">
        <f ca="1">IF(I$5-$I$5&lt;$A45-1," ",IF(I$5-$I$5+1&gt;'Primary Inputs'!$C$17,0,(SUM(OFFSET($I$23,0,I$5-$I$5-$A45+1)))*$C98))</f>
        <v xml:space="preserve"> </v>
      </c>
      <c r="J152" s="186" t="str">
        <f ca="1">IF(J$5-$I$5&lt;$A45-1," ",IF(J$5-$I$5+1&gt;'Primary Inputs'!$C$17,0,(SUM(OFFSET($I$23,0,J$5-$I$5-$A45+1)))*$C98))</f>
        <v xml:space="preserve"> </v>
      </c>
      <c r="K152" s="186" t="str">
        <f ca="1">IF(K$5-$I$5&lt;$A45-1," ",IF(K$5-$I$5+1&gt;'Primary Inputs'!$C$17,0,(SUM(OFFSET($I$23,0,K$5-$I$5-$A45+1)))*$C98))</f>
        <v xml:space="preserve"> </v>
      </c>
      <c r="L152" s="186" t="str">
        <f ca="1">IF(L$5-$I$5&lt;$A45-1," ",IF(L$5-$I$5+1&gt;'Primary Inputs'!$C$17,0,(SUM(OFFSET($I$23,0,L$5-$I$5-$A45+1)))*$C98))</f>
        <v xml:space="preserve"> </v>
      </c>
      <c r="M152" s="186" t="str">
        <f ca="1">IF(M$5-$I$5&lt;$A45-1," ",IF(M$5-$I$5+1&gt;'Primary Inputs'!$C$17,0,(SUM(OFFSET($I$23,0,M$5-$I$5-$A45+1)))*$C98))</f>
        <v xml:space="preserve"> </v>
      </c>
      <c r="N152" s="186" t="str">
        <f ca="1">IF(N$5-$I$5&lt;$A45-1," ",IF(N$5-$I$5+1&gt;'Primary Inputs'!$C$17,0,(SUM(OFFSET($I$23,0,N$5-$I$5-$A45+1)))*$C98))</f>
        <v xml:space="preserve"> </v>
      </c>
      <c r="O152" s="186" t="str">
        <f ca="1">IF(O$5-$I$5&lt;$A45-1," ",IF(O$5-$I$5+1&gt;'Primary Inputs'!$C$17,0,(SUM(OFFSET($I$23,0,O$5-$I$5-$A45+1)))*$C98))</f>
        <v xml:space="preserve"> </v>
      </c>
      <c r="P152" s="186" t="str">
        <f ca="1">IF(P$5-$I$5&lt;$A45-1," ",IF(P$5-$I$5+1&gt;'Primary Inputs'!$C$17,0,(SUM(OFFSET($I$23,0,P$5-$I$5-$A45+1)))*$C98))</f>
        <v xml:space="preserve"> </v>
      </c>
      <c r="Q152" s="186" t="str">
        <f ca="1">IF(Q$5-$I$5&lt;$A45-1," ",IF(Q$5-$I$5+1&gt;'Primary Inputs'!$C$17,0,(SUM(OFFSET($I$23,0,Q$5-$I$5-$A45+1)))*$C98))</f>
        <v xml:space="preserve"> </v>
      </c>
      <c r="R152" s="186" t="str">
        <f ca="1">IF(R$5-$I$5&lt;$A45-1," ",IF(R$5-$I$5+1&gt;'Primary Inputs'!$C$17,0,(SUM(OFFSET($I$23,0,R$5-$I$5-$A45+1)))*$C98))</f>
        <v xml:space="preserve"> </v>
      </c>
      <c r="S152" s="186" t="str">
        <f ca="1">IF(S$5-$I$5&lt;$A45-1," ",IF(S$5-$I$5+1&gt;'Primary Inputs'!$C$17,0,(SUM(OFFSET($I$23,0,S$5-$I$5-$A45+1)))*$C98))</f>
        <v xml:space="preserve"> </v>
      </c>
      <c r="T152" s="186" t="str">
        <f ca="1">IF(T$5-$I$5&lt;$A45-1," ",IF(T$5-$I$5+1&gt;'Primary Inputs'!$C$17,0,(SUM(OFFSET($I$23,0,T$5-$I$5-$A45+1)))*$C98))</f>
        <v xml:space="preserve"> </v>
      </c>
      <c r="U152" s="186" t="str">
        <f ca="1">IF(U$5-$I$5&lt;$A45-1," ",IF(U$5-$I$5+1&gt;'Primary Inputs'!$C$17,0,(SUM(OFFSET($I$23,0,U$5-$I$5-$A45+1)))*$C98))</f>
        <v xml:space="preserve"> </v>
      </c>
      <c r="V152" s="186" t="str">
        <f ca="1">IF(V$5-$I$5&lt;$A45-1," ",IF(V$5-$I$5+1&gt;'Primary Inputs'!$C$17,0,(SUM(OFFSET($I$23,0,V$5-$I$5-$A45+1)))*$C98))</f>
        <v xml:space="preserve"> </v>
      </c>
      <c r="W152" s="186" t="str">
        <f ca="1">IF(W$5-$I$5&lt;$A45-1," ",IF(W$5-$I$5+1&gt;'Primary Inputs'!$C$17,0,(SUM(OFFSET($I$23,0,W$5-$I$5-$A45+1)))*$C98))</f>
        <v xml:space="preserve"> </v>
      </c>
      <c r="X152" s="186" t="str">
        <f ca="1">IF(X$5-$I$5&lt;$A45-1," ",IF(X$5-$I$5+1&gt;'Primary Inputs'!$C$17,0,(SUM(OFFSET($I$23,0,X$5-$I$5-$A45+1)))*$C98))</f>
        <v xml:space="preserve"> </v>
      </c>
      <c r="Y152" s="186" t="str">
        <f ca="1">IF(Y$5-$I$5&lt;$A45-1," ",IF(Y$5-$I$5+1&gt;'Primary Inputs'!$C$17,0,(SUM(OFFSET($I$23,0,Y$5-$I$5-$A45+1)))*$C98))</f>
        <v xml:space="preserve"> </v>
      </c>
      <c r="Z152" s="186" t="str">
        <f ca="1">IF(Z$5-$I$5&lt;$A45-1," ",IF(Z$5-$I$5+1&gt;'Primary Inputs'!$C$17,0,(SUM(OFFSET($I$23,0,Z$5-$I$5-$A45+1)))*$C98))</f>
        <v xml:space="preserve"> </v>
      </c>
      <c r="AA152" s="186" t="str">
        <f ca="1">IF(AA$5-$I$5&lt;$A45-1," ",IF(AA$5-$I$5+1&gt;'Primary Inputs'!$C$17,0,(SUM(OFFSET($I$23,0,AA$5-$I$5-$A45+1)))*$C98))</f>
        <v xml:space="preserve"> </v>
      </c>
      <c r="AB152" s="186">
        <f ca="1">IF(AB$5-$I$5&lt;$A45-1," ",IF(AB$5-$I$5+1&gt;'Primary Inputs'!$C$17,0,(SUM(OFFSET($I$23,0,AB$5-$I$5-$A45+1)))*$C98))</f>
        <v>0</v>
      </c>
      <c r="AC152" s="186">
        <f ca="1">IF(AC$5-$I$5&lt;$A45-1," ",IF(AC$5-$I$5+1&gt;'Primary Inputs'!$C$17,0,(SUM(OFFSET($I$23,0,AC$5-$I$5-$A45+1)))*$C98))</f>
        <v>0</v>
      </c>
      <c r="AD152" s="186">
        <f ca="1">IF(AD$5-$I$5&lt;$A45-1," ",IF(AD$5-$I$5+1&gt;'Primary Inputs'!$C$17,0,(SUM(OFFSET($I$23,0,AD$5-$I$5-$A45+1)))*$C98))</f>
        <v>0</v>
      </c>
      <c r="AE152" s="186">
        <f ca="1">IF(AE$5-$I$5&lt;$A45-1," ",IF(AE$5-$I$5+1&gt;'Primary Inputs'!$C$17,0,(SUM(OFFSET($I$23,0,AE$5-$I$5-$A45+1)))*$C98))</f>
        <v>0</v>
      </c>
      <c r="AF152" s="186">
        <f ca="1">IF(AF$5-$I$5&lt;$A45-1," ",IF(AF$5-$I$5+1&gt;'Primary Inputs'!$C$17,0,(SUM(OFFSET($I$23,0,AF$5-$I$5-$A45+1)))*$C98))</f>
        <v>0</v>
      </c>
      <c r="AG152" s="186">
        <f ca="1">IF(AG$5-$I$5&lt;$A45-1," ",IF(AG$5-$I$5+1&gt;'Primary Inputs'!$C$17,0,(SUM(OFFSET($I$23,0,AG$5-$I$5-$A45+1)))*$C98))</f>
        <v>0</v>
      </c>
      <c r="AH152" s="186">
        <f ca="1">IF(AH$5-$I$5&lt;$A45-1," ",IF(AH$5-$I$5+1&gt;'Primary Inputs'!$C$17,0,(SUM(OFFSET($I$23,0,AH$5-$I$5-$A45+1)))*$C98))</f>
        <v>0</v>
      </c>
      <c r="AI152" s="186">
        <f ca="1">IF(AI$5-$I$5&lt;$A45-1," ",IF(AI$5-$I$5+1&gt;'Primary Inputs'!$C$17,0,(SUM(OFFSET($I$23,0,AI$5-$I$5-$A45+1)))*$C98))</f>
        <v>0</v>
      </c>
      <c r="AJ152" s="186">
        <f ca="1">IF(AJ$5-$I$5&lt;$A45-1," ",IF(AJ$5-$I$5+1&gt;'Primary Inputs'!$C$17,0,(SUM(OFFSET($I$23,0,AJ$5-$I$5-$A45+1)))*$C98))</f>
        <v>0</v>
      </c>
      <c r="AK152" s="186">
        <f ca="1">IF(AK$5-$I$5&lt;$A45-1," ",IF(AK$5-$I$5+1&gt;'Primary Inputs'!$C$17,0,(SUM(OFFSET($I$23,0,AK$5-$I$5-$A45+1)))*$C98))</f>
        <v>0</v>
      </c>
      <c r="AL152" s="186">
        <f ca="1">IF(AL$5-$I$5&lt;$A45-1," ",IF(AL$5-$I$5+1&gt;'Primary Inputs'!$C$17,0,(SUM(OFFSET($I$23,0,AL$5-$I$5-$A45+1)))*$C98))</f>
        <v>0</v>
      </c>
      <c r="AM152" s="186">
        <f ca="1">IF(AM$5-$I$5&lt;$A45-1," ",IF(AM$5-$I$5+1&gt;'Primary Inputs'!$C$17,0,(SUM(OFFSET($I$23,0,AM$5-$I$5-$A45+1)))*$C98))</f>
        <v>0</v>
      </c>
      <c r="AN152" s="186">
        <f ca="1">IF(AN$5-$I$5&lt;$A45-1," ",IF(AN$5-$I$5+1&gt;'Primary Inputs'!$C$17,0,(SUM(OFFSET($I$23,0,AN$5-$I$5-$A45+1)))*$C98))</f>
        <v>0</v>
      </c>
      <c r="AO152" s="186">
        <f ca="1">IF(AO$5-$I$5&lt;$A45-1," ",IF(AO$5-$I$5+1&gt;'Primary Inputs'!$C$17,0,(SUM(OFFSET($I$23,0,AO$5-$I$5-$A45+1)))*$C98))</f>
        <v>0</v>
      </c>
      <c r="AP152" s="186">
        <f ca="1">IF(AP$5-$I$5&lt;$A45-1," ",IF(AP$5-$I$5+1&gt;'Primary Inputs'!$C$17,0,(SUM(OFFSET($I$23,0,AP$5-$I$5-$A45+1)))*$C98))</f>
        <v>0</v>
      </c>
      <c r="AQ152" s="186">
        <f ca="1">IF(AQ$5-$I$5&lt;$A45-1," ",IF(AQ$5-$I$5+1&gt;'Primary Inputs'!$C$17,0,(SUM(OFFSET($I$23,0,AQ$5-$I$5-$A45+1)))*$C98))</f>
        <v>0</v>
      </c>
      <c r="AR152" s="186">
        <f ca="1">IF(AR$5-$I$5&lt;$A45-1," ",IF(AR$5-$I$5+1&gt;'Primary Inputs'!$C$17,0,(SUM(OFFSET($I$23,0,AR$5-$I$5-$A45+1)))*$C98))</f>
        <v>0</v>
      </c>
      <c r="AS152" s="186">
        <f ca="1">IF(AS$5-$I$5&lt;$A45-1," ",IF(AS$5-$I$5+1&gt;'Primary Inputs'!$C$17,0,(SUM(OFFSET($I$23,0,AS$5-$I$5-$A45+1)))*$C98))</f>
        <v>0</v>
      </c>
      <c r="AT152" s="186">
        <f ca="1">IF(AT$5-$I$5&lt;$A45-1," ",IF(AT$5-$I$5+1&gt;'Primary Inputs'!$C$17,0,(SUM(OFFSET($I$23,0,AT$5-$I$5-$A45+1)))*$C98))</f>
        <v>0</v>
      </c>
      <c r="AU152" s="186">
        <f ca="1">IF(AU$5-$I$5&lt;$A45-1," ",IF(AU$5-$I$5+1&gt;'Primary Inputs'!$C$17,0,(SUM(OFFSET($I$23,0,AU$5-$I$5-$A45+1)))*$C98))</f>
        <v>0</v>
      </c>
      <c r="AV152" s="186">
        <f ca="1">IF(AV$5-$I$5&lt;$A45-1," ",IF(AV$5-$I$5+1&gt;'Primary Inputs'!$C$17,0,(SUM(OFFSET($I$23,0,AV$5-$I$5-$A45+1)))*$C98))</f>
        <v>0</v>
      </c>
      <c r="AW152" s="186">
        <f ca="1">IF(AW$5-$I$5&lt;$A45-1," ",IF(AW$5-$I$5+1&gt;'Primary Inputs'!$C$17,0,(SUM(OFFSET($I$23,0,AW$5-$I$5-$A45+1)))*$C98))</f>
        <v>0</v>
      </c>
      <c r="AX152" s="186">
        <f ca="1">IF(AX$5-$I$5&lt;$A45-1," ",IF(AX$5-$I$5+1&gt;'Primary Inputs'!$C$17,0,(SUM(OFFSET($I$23,0,AX$5-$I$5-$A45+1)))*$C98))</f>
        <v>0</v>
      </c>
      <c r="AY152" s="186">
        <f ca="1">IF(AY$5-$I$5&lt;$A45-1," ",IF(AY$5-$I$5+1&gt;'Primary Inputs'!$C$17,0,(SUM(OFFSET($I$23,0,AY$5-$I$5-$A45+1)))*$C98))</f>
        <v>0</v>
      </c>
      <c r="AZ152" s="186">
        <f ca="1">IF(AZ$5-$I$5&lt;$A45-1," ",IF(AZ$5-$I$5+1&gt;'Primary Inputs'!$C$17,0,(SUM(OFFSET($I$23,0,AZ$5-$I$5-$A45+1)))*$C98))</f>
        <v>0</v>
      </c>
      <c r="BA152" s="186">
        <f ca="1">IF(BA$5-$I$5&lt;$A45-1," ",IF(BA$5-$I$5+1&gt;'Primary Inputs'!$C$17,0,(SUM(OFFSET($I$23,0,BA$5-$I$5-$A45+1)))*$C98))</f>
        <v>0</v>
      </c>
      <c r="BB152" s="186">
        <f ca="1">IF(BB$5-$I$5&lt;$A45-1," ",IF(BB$5-$I$5+1&gt;'Primary Inputs'!$C$17,0,(SUM(OFFSET($I$23,0,BB$5-$I$5-$A45+1)))*$C98))</f>
        <v>0</v>
      </c>
      <c r="BC152" s="186">
        <f ca="1">IF(BC$5-$I$5&lt;$A45-1," ",IF(BC$5-$I$5+1&gt;'Primary Inputs'!$C$17,0,(SUM(OFFSET($I$23,0,BC$5-$I$5-$A45+1)))*$C98))</f>
        <v>0</v>
      </c>
      <c r="BD152" s="186">
        <f ca="1">IF(BD$5-$I$5&lt;$A45-1," ",IF(BD$5-$I$5+1&gt;'Primary Inputs'!$C$17,0,(SUM(OFFSET($I$23,0,BD$5-$I$5-$A45+1)))*$C98))</f>
        <v>0</v>
      </c>
      <c r="BE152" s="186">
        <f ca="1">IF(BE$5-$I$5&lt;$A45-1," ",IF(BE$5-$I$5+1&gt;'Primary Inputs'!$C$17,0,(SUM(OFFSET($I$23,0,BE$5-$I$5-$A45+1)))*$C98))</f>
        <v>0</v>
      </c>
      <c r="BF152" s="186">
        <f ca="1">IF(BF$5-$I$5&lt;$A45-1," ",IF(BF$5-$I$5+1&gt;'Primary Inputs'!$C$17,0,(SUM(OFFSET($I$23,0,BF$5-$I$5-$A45+1)))*$C98))</f>
        <v>0</v>
      </c>
    </row>
    <row r="153" spans="2:58">
      <c r="B153" s="134" t="s">
        <v>193</v>
      </c>
      <c r="C153" s="134">
        <f t="shared" ca="1" si="3"/>
        <v>0</v>
      </c>
      <c r="I153" s="186" t="str">
        <f ca="1">IF(I$5-$I$5&lt;$A46-1," ",IF(I$5-$I$5+1&gt;'Primary Inputs'!$C$17,0,(SUM(OFFSET($I$23,0,I$5-$I$5-$A46+1)))*$C99))</f>
        <v xml:space="preserve"> </v>
      </c>
      <c r="J153" s="186" t="str">
        <f ca="1">IF(J$5-$I$5&lt;$A46-1," ",IF(J$5-$I$5+1&gt;'Primary Inputs'!$C$17,0,(SUM(OFFSET($I$23,0,J$5-$I$5-$A46+1)))*$C99))</f>
        <v xml:space="preserve"> </v>
      </c>
      <c r="K153" s="186" t="str">
        <f ca="1">IF(K$5-$I$5&lt;$A46-1," ",IF(K$5-$I$5+1&gt;'Primary Inputs'!$C$17,0,(SUM(OFFSET($I$23,0,K$5-$I$5-$A46+1)))*$C99))</f>
        <v xml:space="preserve"> </v>
      </c>
      <c r="L153" s="186" t="str">
        <f ca="1">IF(L$5-$I$5&lt;$A46-1," ",IF(L$5-$I$5+1&gt;'Primary Inputs'!$C$17,0,(SUM(OFFSET($I$23,0,L$5-$I$5-$A46+1)))*$C99))</f>
        <v xml:space="preserve"> </v>
      </c>
      <c r="M153" s="186" t="str">
        <f ca="1">IF(M$5-$I$5&lt;$A46-1," ",IF(M$5-$I$5+1&gt;'Primary Inputs'!$C$17,0,(SUM(OFFSET($I$23,0,M$5-$I$5-$A46+1)))*$C99))</f>
        <v xml:space="preserve"> </v>
      </c>
      <c r="N153" s="186" t="str">
        <f ca="1">IF(N$5-$I$5&lt;$A46-1," ",IF(N$5-$I$5+1&gt;'Primary Inputs'!$C$17,0,(SUM(OFFSET($I$23,0,N$5-$I$5-$A46+1)))*$C99))</f>
        <v xml:space="preserve"> </v>
      </c>
      <c r="O153" s="186" t="str">
        <f ca="1">IF(O$5-$I$5&lt;$A46-1," ",IF(O$5-$I$5+1&gt;'Primary Inputs'!$C$17,0,(SUM(OFFSET($I$23,0,O$5-$I$5-$A46+1)))*$C99))</f>
        <v xml:space="preserve"> </v>
      </c>
      <c r="P153" s="186" t="str">
        <f ca="1">IF(P$5-$I$5&lt;$A46-1," ",IF(P$5-$I$5+1&gt;'Primary Inputs'!$C$17,0,(SUM(OFFSET($I$23,0,P$5-$I$5-$A46+1)))*$C99))</f>
        <v xml:space="preserve"> </v>
      </c>
      <c r="Q153" s="186" t="str">
        <f ca="1">IF(Q$5-$I$5&lt;$A46-1," ",IF(Q$5-$I$5+1&gt;'Primary Inputs'!$C$17,0,(SUM(OFFSET($I$23,0,Q$5-$I$5-$A46+1)))*$C99))</f>
        <v xml:space="preserve"> </v>
      </c>
      <c r="R153" s="186" t="str">
        <f ca="1">IF(R$5-$I$5&lt;$A46-1," ",IF(R$5-$I$5+1&gt;'Primary Inputs'!$C$17,0,(SUM(OFFSET($I$23,0,R$5-$I$5-$A46+1)))*$C99))</f>
        <v xml:space="preserve"> </v>
      </c>
      <c r="S153" s="186" t="str">
        <f ca="1">IF(S$5-$I$5&lt;$A46-1," ",IF(S$5-$I$5+1&gt;'Primary Inputs'!$C$17,0,(SUM(OFFSET($I$23,0,S$5-$I$5-$A46+1)))*$C99))</f>
        <v xml:space="preserve"> </v>
      </c>
      <c r="T153" s="186" t="str">
        <f ca="1">IF(T$5-$I$5&lt;$A46-1," ",IF(T$5-$I$5+1&gt;'Primary Inputs'!$C$17,0,(SUM(OFFSET($I$23,0,T$5-$I$5-$A46+1)))*$C99))</f>
        <v xml:space="preserve"> </v>
      </c>
      <c r="U153" s="186" t="str">
        <f ca="1">IF(U$5-$I$5&lt;$A46-1," ",IF(U$5-$I$5+1&gt;'Primary Inputs'!$C$17,0,(SUM(OFFSET($I$23,0,U$5-$I$5-$A46+1)))*$C99))</f>
        <v xml:space="preserve"> </v>
      </c>
      <c r="V153" s="186" t="str">
        <f ca="1">IF(V$5-$I$5&lt;$A46-1," ",IF(V$5-$I$5+1&gt;'Primary Inputs'!$C$17,0,(SUM(OFFSET($I$23,0,V$5-$I$5-$A46+1)))*$C99))</f>
        <v xml:space="preserve"> </v>
      </c>
      <c r="W153" s="186" t="str">
        <f ca="1">IF(W$5-$I$5&lt;$A46-1," ",IF(W$5-$I$5+1&gt;'Primary Inputs'!$C$17,0,(SUM(OFFSET($I$23,0,W$5-$I$5-$A46+1)))*$C99))</f>
        <v xml:space="preserve"> </v>
      </c>
      <c r="X153" s="186" t="str">
        <f ca="1">IF(X$5-$I$5&lt;$A46-1," ",IF(X$5-$I$5+1&gt;'Primary Inputs'!$C$17,0,(SUM(OFFSET($I$23,0,X$5-$I$5-$A46+1)))*$C99))</f>
        <v xml:space="preserve"> </v>
      </c>
      <c r="Y153" s="186" t="str">
        <f ca="1">IF(Y$5-$I$5&lt;$A46-1," ",IF(Y$5-$I$5+1&gt;'Primary Inputs'!$C$17,0,(SUM(OFFSET($I$23,0,Y$5-$I$5-$A46+1)))*$C99))</f>
        <v xml:space="preserve"> </v>
      </c>
      <c r="Z153" s="186" t="str">
        <f ca="1">IF(Z$5-$I$5&lt;$A46-1," ",IF(Z$5-$I$5+1&gt;'Primary Inputs'!$C$17,0,(SUM(OFFSET($I$23,0,Z$5-$I$5-$A46+1)))*$C99))</f>
        <v xml:space="preserve"> </v>
      </c>
      <c r="AA153" s="186" t="str">
        <f ca="1">IF(AA$5-$I$5&lt;$A46-1," ",IF(AA$5-$I$5+1&gt;'Primary Inputs'!$C$17,0,(SUM(OFFSET($I$23,0,AA$5-$I$5-$A46+1)))*$C99))</f>
        <v xml:space="preserve"> </v>
      </c>
      <c r="AB153" s="186" t="str">
        <f ca="1">IF(AB$5-$I$5&lt;$A46-1," ",IF(AB$5-$I$5+1&gt;'Primary Inputs'!$C$17,0,(SUM(OFFSET($I$23,0,AB$5-$I$5-$A46+1)))*$C99))</f>
        <v xml:space="preserve"> </v>
      </c>
      <c r="AC153" s="186">
        <f ca="1">IF(AC$5-$I$5&lt;$A46-1," ",IF(AC$5-$I$5+1&gt;'Primary Inputs'!$C$17,0,(SUM(OFFSET($I$23,0,AC$5-$I$5-$A46+1)))*$C99))</f>
        <v>0</v>
      </c>
      <c r="AD153" s="186">
        <f ca="1">IF(AD$5-$I$5&lt;$A46-1," ",IF(AD$5-$I$5+1&gt;'Primary Inputs'!$C$17,0,(SUM(OFFSET($I$23,0,AD$5-$I$5-$A46+1)))*$C99))</f>
        <v>0</v>
      </c>
      <c r="AE153" s="186">
        <f ca="1">IF(AE$5-$I$5&lt;$A46-1," ",IF(AE$5-$I$5+1&gt;'Primary Inputs'!$C$17,0,(SUM(OFFSET($I$23,0,AE$5-$I$5-$A46+1)))*$C99))</f>
        <v>0</v>
      </c>
      <c r="AF153" s="186">
        <f ca="1">IF(AF$5-$I$5&lt;$A46-1," ",IF(AF$5-$I$5+1&gt;'Primary Inputs'!$C$17,0,(SUM(OFFSET($I$23,0,AF$5-$I$5-$A46+1)))*$C99))</f>
        <v>0</v>
      </c>
      <c r="AG153" s="186">
        <f ca="1">IF(AG$5-$I$5&lt;$A46-1," ",IF(AG$5-$I$5+1&gt;'Primary Inputs'!$C$17,0,(SUM(OFFSET($I$23,0,AG$5-$I$5-$A46+1)))*$C99))</f>
        <v>0</v>
      </c>
      <c r="AH153" s="186">
        <f ca="1">IF(AH$5-$I$5&lt;$A46-1," ",IF(AH$5-$I$5+1&gt;'Primary Inputs'!$C$17,0,(SUM(OFFSET($I$23,0,AH$5-$I$5-$A46+1)))*$C99))</f>
        <v>0</v>
      </c>
      <c r="AI153" s="186">
        <f ca="1">IF(AI$5-$I$5&lt;$A46-1," ",IF(AI$5-$I$5+1&gt;'Primary Inputs'!$C$17,0,(SUM(OFFSET($I$23,0,AI$5-$I$5-$A46+1)))*$C99))</f>
        <v>0</v>
      </c>
      <c r="AJ153" s="186">
        <f ca="1">IF(AJ$5-$I$5&lt;$A46-1," ",IF(AJ$5-$I$5+1&gt;'Primary Inputs'!$C$17,0,(SUM(OFFSET($I$23,0,AJ$5-$I$5-$A46+1)))*$C99))</f>
        <v>0</v>
      </c>
      <c r="AK153" s="186">
        <f ca="1">IF(AK$5-$I$5&lt;$A46-1," ",IF(AK$5-$I$5+1&gt;'Primary Inputs'!$C$17,0,(SUM(OFFSET($I$23,0,AK$5-$I$5-$A46+1)))*$C99))</f>
        <v>0</v>
      </c>
      <c r="AL153" s="186">
        <f ca="1">IF(AL$5-$I$5&lt;$A46-1," ",IF(AL$5-$I$5+1&gt;'Primary Inputs'!$C$17,0,(SUM(OFFSET($I$23,0,AL$5-$I$5-$A46+1)))*$C99))</f>
        <v>0</v>
      </c>
      <c r="AM153" s="186">
        <f ca="1">IF(AM$5-$I$5&lt;$A46-1," ",IF(AM$5-$I$5+1&gt;'Primary Inputs'!$C$17,0,(SUM(OFFSET($I$23,0,AM$5-$I$5-$A46+1)))*$C99))</f>
        <v>0</v>
      </c>
      <c r="AN153" s="186">
        <f ca="1">IF(AN$5-$I$5&lt;$A46-1," ",IF(AN$5-$I$5+1&gt;'Primary Inputs'!$C$17,0,(SUM(OFFSET($I$23,0,AN$5-$I$5-$A46+1)))*$C99))</f>
        <v>0</v>
      </c>
      <c r="AO153" s="186">
        <f ca="1">IF(AO$5-$I$5&lt;$A46-1," ",IF(AO$5-$I$5+1&gt;'Primary Inputs'!$C$17,0,(SUM(OFFSET($I$23,0,AO$5-$I$5-$A46+1)))*$C99))</f>
        <v>0</v>
      </c>
      <c r="AP153" s="186">
        <f ca="1">IF(AP$5-$I$5&lt;$A46-1," ",IF(AP$5-$I$5+1&gt;'Primary Inputs'!$C$17,0,(SUM(OFFSET($I$23,0,AP$5-$I$5-$A46+1)))*$C99))</f>
        <v>0</v>
      </c>
      <c r="AQ153" s="186">
        <f ca="1">IF(AQ$5-$I$5&lt;$A46-1," ",IF(AQ$5-$I$5+1&gt;'Primary Inputs'!$C$17,0,(SUM(OFFSET($I$23,0,AQ$5-$I$5-$A46+1)))*$C99))</f>
        <v>0</v>
      </c>
      <c r="AR153" s="186">
        <f ca="1">IF(AR$5-$I$5&lt;$A46-1," ",IF(AR$5-$I$5+1&gt;'Primary Inputs'!$C$17,0,(SUM(OFFSET($I$23,0,AR$5-$I$5-$A46+1)))*$C99))</f>
        <v>0</v>
      </c>
      <c r="AS153" s="186">
        <f ca="1">IF(AS$5-$I$5&lt;$A46-1," ",IF(AS$5-$I$5+1&gt;'Primary Inputs'!$C$17,0,(SUM(OFFSET($I$23,0,AS$5-$I$5-$A46+1)))*$C99))</f>
        <v>0</v>
      </c>
      <c r="AT153" s="186">
        <f ca="1">IF(AT$5-$I$5&lt;$A46-1," ",IF(AT$5-$I$5+1&gt;'Primary Inputs'!$C$17,0,(SUM(OFFSET($I$23,0,AT$5-$I$5-$A46+1)))*$C99))</f>
        <v>0</v>
      </c>
      <c r="AU153" s="186">
        <f ca="1">IF(AU$5-$I$5&lt;$A46-1," ",IF(AU$5-$I$5+1&gt;'Primary Inputs'!$C$17,0,(SUM(OFFSET($I$23,0,AU$5-$I$5-$A46+1)))*$C99))</f>
        <v>0</v>
      </c>
      <c r="AV153" s="186">
        <f ca="1">IF(AV$5-$I$5&lt;$A46-1," ",IF(AV$5-$I$5+1&gt;'Primary Inputs'!$C$17,0,(SUM(OFFSET($I$23,0,AV$5-$I$5-$A46+1)))*$C99))</f>
        <v>0</v>
      </c>
      <c r="AW153" s="186">
        <f ca="1">IF(AW$5-$I$5&lt;$A46-1," ",IF(AW$5-$I$5+1&gt;'Primary Inputs'!$C$17,0,(SUM(OFFSET($I$23,0,AW$5-$I$5-$A46+1)))*$C99))</f>
        <v>0</v>
      </c>
      <c r="AX153" s="186">
        <f ca="1">IF(AX$5-$I$5&lt;$A46-1," ",IF(AX$5-$I$5+1&gt;'Primary Inputs'!$C$17,0,(SUM(OFFSET($I$23,0,AX$5-$I$5-$A46+1)))*$C99))</f>
        <v>0</v>
      </c>
      <c r="AY153" s="186">
        <f ca="1">IF(AY$5-$I$5&lt;$A46-1," ",IF(AY$5-$I$5+1&gt;'Primary Inputs'!$C$17,0,(SUM(OFFSET($I$23,0,AY$5-$I$5-$A46+1)))*$C99))</f>
        <v>0</v>
      </c>
      <c r="AZ153" s="186">
        <f ca="1">IF(AZ$5-$I$5&lt;$A46-1," ",IF(AZ$5-$I$5+1&gt;'Primary Inputs'!$C$17,0,(SUM(OFFSET($I$23,0,AZ$5-$I$5-$A46+1)))*$C99))</f>
        <v>0</v>
      </c>
      <c r="BA153" s="186">
        <f ca="1">IF(BA$5-$I$5&lt;$A46-1," ",IF(BA$5-$I$5+1&gt;'Primary Inputs'!$C$17,0,(SUM(OFFSET($I$23,0,BA$5-$I$5-$A46+1)))*$C99))</f>
        <v>0</v>
      </c>
      <c r="BB153" s="186">
        <f ca="1">IF(BB$5-$I$5&lt;$A46-1," ",IF(BB$5-$I$5+1&gt;'Primary Inputs'!$C$17,0,(SUM(OFFSET($I$23,0,BB$5-$I$5-$A46+1)))*$C99))</f>
        <v>0</v>
      </c>
      <c r="BC153" s="186">
        <f ca="1">IF(BC$5-$I$5&lt;$A46-1," ",IF(BC$5-$I$5+1&gt;'Primary Inputs'!$C$17,0,(SUM(OFFSET($I$23,0,BC$5-$I$5-$A46+1)))*$C99))</f>
        <v>0</v>
      </c>
      <c r="BD153" s="186">
        <f ca="1">IF(BD$5-$I$5&lt;$A46-1," ",IF(BD$5-$I$5+1&gt;'Primary Inputs'!$C$17,0,(SUM(OFFSET($I$23,0,BD$5-$I$5-$A46+1)))*$C99))</f>
        <v>0</v>
      </c>
      <c r="BE153" s="186">
        <f ca="1">IF(BE$5-$I$5&lt;$A46-1," ",IF(BE$5-$I$5+1&gt;'Primary Inputs'!$C$17,0,(SUM(OFFSET($I$23,0,BE$5-$I$5-$A46+1)))*$C99))</f>
        <v>0</v>
      </c>
      <c r="BF153" s="186">
        <f ca="1">IF(BF$5-$I$5&lt;$A46-1," ",IF(BF$5-$I$5+1&gt;'Primary Inputs'!$C$17,0,(SUM(OFFSET($I$23,0,BF$5-$I$5-$A46+1)))*$C99))</f>
        <v>0</v>
      </c>
    </row>
    <row r="154" spans="2:58">
      <c r="B154" s="134" t="s">
        <v>194</v>
      </c>
      <c r="C154" s="134">
        <f t="shared" ca="1" si="3"/>
        <v>0</v>
      </c>
      <c r="I154" s="186" t="str">
        <f ca="1">IF(I$5-$I$5&lt;$A47-1," ",IF(I$5-$I$5+1&gt;'Primary Inputs'!$C$17,0,(SUM(OFFSET($I$23,0,I$5-$I$5-$A47+1)))*$C100))</f>
        <v xml:space="preserve"> </v>
      </c>
      <c r="J154" s="186" t="str">
        <f ca="1">IF(J$5-$I$5&lt;$A47-1," ",IF(J$5-$I$5+1&gt;'Primary Inputs'!$C$17,0,(SUM(OFFSET($I$23,0,J$5-$I$5-$A47+1)))*$C100))</f>
        <v xml:space="preserve"> </v>
      </c>
      <c r="K154" s="186" t="str">
        <f ca="1">IF(K$5-$I$5&lt;$A47-1," ",IF(K$5-$I$5+1&gt;'Primary Inputs'!$C$17,0,(SUM(OFFSET($I$23,0,K$5-$I$5-$A47+1)))*$C100))</f>
        <v xml:space="preserve"> </v>
      </c>
      <c r="L154" s="186" t="str">
        <f ca="1">IF(L$5-$I$5&lt;$A47-1," ",IF(L$5-$I$5+1&gt;'Primary Inputs'!$C$17,0,(SUM(OFFSET($I$23,0,L$5-$I$5-$A47+1)))*$C100))</f>
        <v xml:space="preserve"> </v>
      </c>
      <c r="M154" s="186" t="str">
        <f ca="1">IF(M$5-$I$5&lt;$A47-1," ",IF(M$5-$I$5+1&gt;'Primary Inputs'!$C$17,0,(SUM(OFFSET($I$23,0,M$5-$I$5-$A47+1)))*$C100))</f>
        <v xml:space="preserve"> </v>
      </c>
      <c r="N154" s="186" t="str">
        <f ca="1">IF(N$5-$I$5&lt;$A47-1," ",IF(N$5-$I$5+1&gt;'Primary Inputs'!$C$17,0,(SUM(OFFSET($I$23,0,N$5-$I$5-$A47+1)))*$C100))</f>
        <v xml:space="preserve"> </v>
      </c>
      <c r="O154" s="186" t="str">
        <f ca="1">IF(O$5-$I$5&lt;$A47-1," ",IF(O$5-$I$5+1&gt;'Primary Inputs'!$C$17,0,(SUM(OFFSET($I$23,0,O$5-$I$5-$A47+1)))*$C100))</f>
        <v xml:space="preserve"> </v>
      </c>
      <c r="P154" s="186" t="str">
        <f ca="1">IF(P$5-$I$5&lt;$A47-1," ",IF(P$5-$I$5+1&gt;'Primary Inputs'!$C$17,0,(SUM(OFFSET($I$23,0,P$5-$I$5-$A47+1)))*$C100))</f>
        <v xml:space="preserve"> </v>
      </c>
      <c r="Q154" s="186" t="str">
        <f ca="1">IF(Q$5-$I$5&lt;$A47-1," ",IF(Q$5-$I$5+1&gt;'Primary Inputs'!$C$17,0,(SUM(OFFSET($I$23,0,Q$5-$I$5-$A47+1)))*$C100))</f>
        <v xml:space="preserve"> </v>
      </c>
      <c r="R154" s="186" t="str">
        <f ca="1">IF(R$5-$I$5&lt;$A47-1," ",IF(R$5-$I$5+1&gt;'Primary Inputs'!$C$17,0,(SUM(OFFSET($I$23,0,R$5-$I$5-$A47+1)))*$C100))</f>
        <v xml:space="preserve"> </v>
      </c>
      <c r="S154" s="186" t="str">
        <f ca="1">IF(S$5-$I$5&lt;$A47-1," ",IF(S$5-$I$5+1&gt;'Primary Inputs'!$C$17,0,(SUM(OFFSET($I$23,0,S$5-$I$5-$A47+1)))*$C100))</f>
        <v xml:space="preserve"> </v>
      </c>
      <c r="T154" s="186" t="str">
        <f ca="1">IF(T$5-$I$5&lt;$A47-1," ",IF(T$5-$I$5+1&gt;'Primary Inputs'!$C$17,0,(SUM(OFFSET($I$23,0,T$5-$I$5-$A47+1)))*$C100))</f>
        <v xml:space="preserve"> </v>
      </c>
      <c r="U154" s="186" t="str">
        <f ca="1">IF(U$5-$I$5&lt;$A47-1," ",IF(U$5-$I$5+1&gt;'Primary Inputs'!$C$17,0,(SUM(OFFSET($I$23,0,U$5-$I$5-$A47+1)))*$C100))</f>
        <v xml:space="preserve"> </v>
      </c>
      <c r="V154" s="186" t="str">
        <f ca="1">IF(V$5-$I$5&lt;$A47-1," ",IF(V$5-$I$5+1&gt;'Primary Inputs'!$C$17,0,(SUM(OFFSET($I$23,0,V$5-$I$5-$A47+1)))*$C100))</f>
        <v xml:space="preserve"> </v>
      </c>
      <c r="W154" s="186" t="str">
        <f ca="1">IF(W$5-$I$5&lt;$A47-1," ",IF(W$5-$I$5+1&gt;'Primary Inputs'!$C$17,0,(SUM(OFFSET($I$23,0,W$5-$I$5-$A47+1)))*$C100))</f>
        <v xml:space="preserve"> </v>
      </c>
      <c r="X154" s="186" t="str">
        <f ca="1">IF(X$5-$I$5&lt;$A47-1," ",IF(X$5-$I$5+1&gt;'Primary Inputs'!$C$17,0,(SUM(OFFSET($I$23,0,X$5-$I$5-$A47+1)))*$C100))</f>
        <v xml:space="preserve"> </v>
      </c>
      <c r="Y154" s="186" t="str">
        <f ca="1">IF(Y$5-$I$5&lt;$A47-1," ",IF(Y$5-$I$5+1&gt;'Primary Inputs'!$C$17,0,(SUM(OFFSET($I$23,0,Y$5-$I$5-$A47+1)))*$C100))</f>
        <v xml:space="preserve"> </v>
      </c>
      <c r="Z154" s="186" t="str">
        <f ca="1">IF(Z$5-$I$5&lt;$A47-1," ",IF(Z$5-$I$5+1&gt;'Primary Inputs'!$C$17,0,(SUM(OFFSET($I$23,0,Z$5-$I$5-$A47+1)))*$C100))</f>
        <v xml:space="preserve"> </v>
      </c>
      <c r="AA154" s="186" t="str">
        <f ca="1">IF(AA$5-$I$5&lt;$A47-1," ",IF(AA$5-$I$5+1&gt;'Primary Inputs'!$C$17,0,(SUM(OFFSET($I$23,0,AA$5-$I$5-$A47+1)))*$C100))</f>
        <v xml:space="preserve"> </v>
      </c>
      <c r="AB154" s="186" t="str">
        <f ca="1">IF(AB$5-$I$5&lt;$A47-1," ",IF(AB$5-$I$5+1&gt;'Primary Inputs'!$C$17,0,(SUM(OFFSET($I$23,0,AB$5-$I$5-$A47+1)))*$C100))</f>
        <v xml:space="preserve"> </v>
      </c>
      <c r="AC154" s="186" t="str">
        <f ca="1">IF(AC$5-$I$5&lt;$A47-1," ",IF(AC$5-$I$5+1&gt;'Primary Inputs'!$C$17,0,(SUM(OFFSET($I$23,0,AC$5-$I$5-$A47+1)))*$C100))</f>
        <v xml:space="preserve"> </v>
      </c>
      <c r="AD154" s="186">
        <f ca="1">IF(AD$5-$I$5&lt;$A47-1," ",IF(AD$5-$I$5+1&gt;'Primary Inputs'!$C$17,0,(SUM(OFFSET($I$23,0,AD$5-$I$5-$A47+1)))*$C100))</f>
        <v>0</v>
      </c>
      <c r="AE154" s="186">
        <f ca="1">IF(AE$5-$I$5&lt;$A47-1," ",IF(AE$5-$I$5+1&gt;'Primary Inputs'!$C$17,0,(SUM(OFFSET($I$23,0,AE$5-$I$5-$A47+1)))*$C100))</f>
        <v>0</v>
      </c>
      <c r="AF154" s="186">
        <f ca="1">IF(AF$5-$I$5&lt;$A47-1," ",IF(AF$5-$I$5+1&gt;'Primary Inputs'!$C$17,0,(SUM(OFFSET($I$23,0,AF$5-$I$5-$A47+1)))*$C100))</f>
        <v>0</v>
      </c>
      <c r="AG154" s="186">
        <f ca="1">IF(AG$5-$I$5&lt;$A47-1," ",IF(AG$5-$I$5+1&gt;'Primary Inputs'!$C$17,0,(SUM(OFFSET($I$23,0,AG$5-$I$5-$A47+1)))*$C100))</f>
        <v>0</v>
      </c>
      <c r="AH154" s="186">
        <f ca="1">IF(AH$5-$I$5&lt;$A47-1," ",IF(AH$5-$I$5+1&gt;'Primary Inputs'!$C$17,0,(SUM(OFFSET($I$23,0,AH$5-$I$5-$A47+1)))*$C100))</f>
        <v>0</v>
      </c>
      <c r="AI154" s="186">
        <f ca="1">IF(AI$5-$I$5&lt;$A47-1," ",IF(AI$5-$I$5+1&gt;'Primary Inputs'!$C$17,0,(SUM(OFFSET($I$23,0,AI$5-$I$5-$A47+1)))*$C100))</f>
        <v>0</v>
      </c>
      <c r="AJ154" s="186">
        <f ca="1">IF(AJ$5-$I$5&lt;$A47-1," ",IF(AJ$5-$I$5+1&gt;'Primary Inputs'!$C$17,0,(SUM(OFFSET($I$23,0,AJ$5-$I$5-$A47+1)))*$C100))</f>
        <v>0</v>
      </c>
      <c r="AK154" s="186">
        <f ca="1">IF(AK$5-$I$5&lt;$A47-1," ",IF(AK$5-$I$5+1&gt;'Primary Inputs'!$C$17,0,(SUM(OFFSET($I$23,0,AK$5-$I$5-$A47+1)))*$C100))</f>
        <v>0</v>
      </c>
      <c r="AL154" s="186">
        <f ca="1">IF(AL$5-$I$5&lt;$A47-1," ",IF(AL$5-$I$5+1&gt;'Primary Inputs'!$C$17,0,(SUM(OFFSET($I$23,0,AL$5-$I$5-$A47+1)))*$C100))</f>
        <v>0</v>
      </c>
      <c r="AM154" s="186">
        <f ca="1">IF(AM$5-$I$5&lt;$A47-1," ",IF(AM$5-$I$5+1&gt;'Primary Inputs'!$C$17,0,(SUM(OFFSET($I$23,0,AM$5-$I$5-$A47+1)))*$C100))</f>
        <v>0</v>
      </c>
      <c r="AN154" s="186">
        <f ca="1">IF(AN$5-$I$5&lt;$A47-1," ",IF(AN$5-$I$5+1&gt;'Primary Inputs'!$C$17,0,(SUM(OFFSET($I$23,0,AN$5-$I$5-$A47+1)))*$C100))</f>
        <v>0</v>
      </c>
      <c r="AO154" s="186">
        <f ca="1">IF(AO$5-$I$5&lt;$A47-1," ",IF(AO$5-$I$5+1&gt;'Primary Inputs'!$C$17,0,(SUM(OFFSET($I$23,0,AO$5-$I$5-$A47+1)))*$C100))</f>
        <v>0</v>
      </c>
      <c r="AP154" s="186">
        <f ca="1">IF(AP$5-$I$5&lt;$A47-1," ",IF(AP$5-$I$5+1&gt;'Primary Inputs'!$C$17,0,(SUM(OFFSET($I$23,0,AP$5-$I$5-$A47+1)))*$C100))</f>
        <v>0</v>
      </c>
      <c r="AQ154" s="186">
        <f ca="1">IF(AQ$5-$I$5&lt;$A47-1," ",IF(AQ$5-$I$5+1&gt;'Primary Inputs'!$C$17,0,(SUM(OFFSET($I$23,0,AQ$5-$I$5-$A47+1)))*$C100))</f>
        <v>0</v>
      </c>
      <c r="AR154" s="186">
        <f ca="1">IF(AR$5-$I$5&lt;$A47-1," ",IF(AR$5-$I$5+1&gt;'Primary Inputs'!$C$17,0,(SUM(OFFSET($I$23,0,AR$5-$I$5-$A47+1)))*$C100))</f>
        <v>0</v>
      </c>
      <c r="AS154" s="186">
        <f ca="1">IF(AS$5-$I$5&lt;$A47-1," ",IF(AS$5-$I$5+1&gt;'Primary Inputs'!$C$17,0,(SUM(OFFSET($I$23,0,AS$5-$I$5-$A47+1)))*$C100))</f>
        <v>0</v>
      </c>
      <c r="AT154" s="186">
        <f ca="1">IF(AT$5-$I$5&lt;$A47-1," ",IF(AT$5-$I$5+1&gt;'Primary Inputs'!$C$17,0,(SUM(OFFSET($I$23,0,AT$5-$I$5-$A47+1)))*$C100))</f>
        <v>0</v>
      </c>
      <c r="AU154" s="186">
        <f ca="1">IF(AU$5-$I$5&lt;$A47-1," ",IF(AU$5-$I$5+1&gt;'Primary Inputs'!$C$17,0,(SUM(OFFSET($I$23,0,AU$5-$I$5-$A47+1)))*$C100))</f>
        <v>0</v>
      </c>
      <c r="AV154" s="186">
        <f ca="1">IF(AV$5-$I$5&lt;$A47-1," ",IF(AV$5-$I$5+1&gt;'Primary Inputs'!$C$17,0,(SUM(OFFSET($I$23,0,AV$5-$I$5-$A47+1)))*$C100))</f>
        <v>0</v>
      </c>
      <c r="AW154" s="186">
        <f ca="1">IF(AW$5-$I$5&lt;$A47-1," ",IF(AW$5-$I$5+1&gt;'Primary Inputs'!$C$17,0,(SUM(OFFSET($I$23,0,AW$5-$I$5-$A47+1)))*$C100))</f>
        <v>0</v>
      </c>
      <c r="AX154" s="186">
        <f ca="1">IF(AX$5-$I$5&lt;$A47-1," ",IF(AX$5-$I$5+1&gt;'Primary Inputs'!$C$17,0,(SUM(OFFSET($I$23,0,AX$5-$I$5-$A47+1)))*$C100))</f>
        <v>0</v>
      </c>
      <c r="AY154" s="186">
        <f ca="1">IF(AY$5-$I$5&lt;$A47-1," ",IF(AY$5-$I$5+1&gt;'Primary Inputs'!$C$17,0,(SUM(OFFSET($I$23,0,AY$5-$I$5-$A47+1)))*$C100))</f>
        <v>0</v>
      </c>
      <c r="AZ154" s="186">
        <f ca="1">IF(AZ$5-$I$5&lt;$A47-1," ",IF(AZ$5-$I$5+1&gt;'Primary Inputs'!$C$17,0,(SUM(OFFSET($I$23,0,AZ$5-$I$5-$A47+1)))*$C100))</f>
        <v>0</v>
      </c>
      <c r="BA154" s="186">
        <f ca="1">IF(BA$5-$I$5&lt;$A47-1," ",IF(BA$5-$I$5+1&gt;'Primary Inputs'!$C$17,0,(SUM(OFFSET($I$23,0,BA$5-$I$5-$A47+1)))*$C100))</f>
        <v>0</v>
      </c>
      <c r="BB154" s="186">
        <f ca="1">IF(BB$5-$I$5&lt;$A47-1," ",IF(BB$5-$I$5+1&gt;'Primary Inputs'!$C$17,0,(SUM(OFFSET($I$23,0,BB$5-$I$5-$A47+1)))*$C100))</f>
        <v>0</v>
      </c>
      <c r="BC154" s="186">
        <f ca="1">IF(BC$5-$I$5&lt;$A47-1," ",IF(BC$5-$I$5+1&gt;'Primary Inputs'!$C$17,0,(SUM(OFFSET($I$23,0,BC$5-$I$5-$A47+1)))*$C100))</f>
        <v>0</v>
      </c>
      <c r="BD154" s="186">
        <f ca="1">IF(BD$5-$I$5&lt;$A47-1," ",IF(BD$5-$I$5+1&gt;'Primary Inputs'!$C$17,0,(SUM(OFFSET($I$23,0,BD$5-$I$5-$A47+1)))*$C100))</f>
        <v>0</v>
      </c>
      <c r="BE154" s="186">
        <f ca="1">IF(BE$5-$I$5&lt;$A47-1," ",IF(BE$5-$I$5+1&gt;'Primary Inputs'!$C$17,0,(SUM(OFFSET($I$23,0,BE$5-$I$5-$A47+1)))*$C100))</f>
        <v>0</v>
      </c>
      <c r="BF154" s="186">
        <f ca="1">IF(BF$5-$I$5&lt;$A47-1," ",IF(BF$5-$I$5+1&gt;'Primary Inputs'!$C$17,0,(SUM(OFFSET($I$23,0,BF$5-$I$5-$A47+1)))*$C100))</f>
        <v>0</v>
      </c>
    </row>
    <row r="155" spans="2:58">
      <c r="B155" s="134" t="s">
        <v>195</v>
      </c>
      <c r="C155" s="134">
        <f t="shared" ca="1" si="3"/>
        <v>0</v>
      </c>
      <c r="I155" s="186" t="str">
        <f ca="1">IF(I$5-$I$5&lt;$A48-1," ",IF(I$5-$I$5+1&gt;'Primary Inputs'!$C$17,0,(SUM(OFFSET($I$23,0,I$5-$I$5-$A48+1)))*$C101))</f>
        <v xml:space="preserve"> </v>
      </c>
      <c r="J155" s="186" t="str">
        <f ca="1">IF(J$5-$I$5&lt;$A48-1," ",IF(J$5-$I$5+1&gt;'Primary Inputs'!$C$17,0,(SUM(OFFSET($I$23,0,J$5-$I$5-$A48+1)))*$C101))</f>
        <v xml:space="preserve"> </v>
      </c>
      <c r="K155" s="186" t="str">
        <f ca="1">IF(K$5-$I$5&lt;$A48-1," ",IF(K$5-$I$5+1&gt;'Primary Inputs'!$C$17,0,(SUM(OFFSET($I$23,0,K$5-$I$5-$A48+1)))*$C101))</f>
        <v xml:space="preserve"> </v>
      </c>
      <c r="L155" s="186" t="str">
        <f ca="1">IF(L$5-$I$5&lt;$A48-1," ",IF(L$5-$I$5+1&gt;'Primary Inputs'!$C$17,0,(SUM(OFFSET($I$23,0,L$5-$I$5-$A48+1)))*$C101))</f>
        <v xml:space="preserve"> </v>
      </c>
      <c r="M155" s="186" t="str">
        <f ca="1">IF(M$5-$I$5&lt;$A48-1," ",IF(M$5-$I$5+1&gt;'Primary Inputs'!$C$17,0,(SUM(OFFSET($I$23,0,M$5-$I$5-$A48+1)))*$C101))</f>
        <v xml:space="preserve"> </v>
      </c>
      <c r="N155" s="186" t="str">
        <f ca="1">IF(N$5-$I$5&lt;$A48-1," ",IF(N$5-$I$5+1&gt;'Primary Inputs'!$C$17,0,(SUM(OFFSET($I$23,0,N$5-$I$5-$A48+1)))*$C101))</f>
        <v xml:space="preserve"> </v>
      </c>
      <c r="O155" s="186" t="str">
        <f ca="1">IF(O$5-$I$5&lt;$A48-1," ",IF(O$5-$I$5+1&gt;'Primary Inputs'!$C$17,0,(SUM(OFFSET($I$23,0,O$5-$I$5-$A48+1)))*$C101))</f>
        <v xml:space="preserve"> </v>
      </c>
      <c r="P155" s="186" t="str">
        <f ca="1">IF(P$5-$I$5&lt;$A48-1," ",IF(P$5-$I$5+1&gt;'Primary Inputs'!$C$17,0,(SUM(OFFSET($I$23,0,P$5-$I$5-$A48+1)))*$C101))</f>
        <v xml:space="preserve"> </v>
      </c>
      <c r="Q155" s="186" t="str">
        <f ca="1">IF(Q$5-$I$5&lt;$A48-1," ",IF(Q$5-$I$5+1&gt;'Primary Inputs'!$C$17,0,(SUM(OFFSET($I$23,0,Q$5-$I$5-$A48+1)))*$C101))</f>
        <v xml:space="preserve"> </v>
      </c>
      <c r="R155" s="186" t="str">
        <f ca="1">IF(R$5-$I$5&lt;$A48-1," ",IF(R$5-$I$5+1&gt;'Primary Inputs'!$C$17,0,(SUM(OFFSET($I$23,0,R$5-$I$5-$A48+1)))*$C101))</f>
        <v xml:space="preserve"> </v>
      </c>
      <c r="S155" s="186" t="str">
        <f ca="1">IF(S$5-$I$5&lt;$A48-1," ",IF(S$5-$I$5+1&gt;'Primary Inputs'!$C$17,0,(SUM(OFFSET($I$23,0,S$5-$I$5-$A48+1)))*$C101))</f>
        <v xml:space="preserve"> </v>
      </c>
      <c r="T155" s="186" t="str">
        <f ca="1">IF(T$5-$I$5&lt;$A48-1," ",IF(T$5-$I$5+1&gt;'Primary Inputs'!$C$17,0,(SUM(OFFSET($I$23,0,T$5-$I$5-$A48+1)))*$C101))</f>
        <v xml:space="preserve"> </v>
      </c>
      <c r="U155" s="186" t="str">
        <f ca="1">IF(U$5-$I$5&lt;$A48-1," ",IF(U$5-$I$5+1&gt;'Primary Inputs'!$C$17,0,(SUM(OFFSET($I$23,0,U$5-$I$5-$A48+1)))*$C101))</f>
        <v xml:space="preserve"> </v>
      </c>
      <c r="V155" s="186" t="str">
        <f ca="1">IF(V$5-$I$5&lt;$A48-1," ",IF(V$5-$I$5+1&gt;'Primary Inputs'!$C$17,0,(SUM(OFFSET($I$23,0,V$5-$I$5-$A48+1)))*$C101))</f>
        <v xml:space="preserve"> </v>
      </c>
      <c r="W155" s="186" t="str">
        <f ca="1">IF(W$5-$I$5&lt;$A48-1," ",IF(W$5-$I$5+1&gt;'Primary Inputs'!$C$17,0,(SUM(OFFSET($I$23,0,W$5-$I$5-$A48+1)))*$C101))</f>
        <v xml:space="preserve"> </v>
      </c>
      <c r="X155" s="186" t="str">
        <f ca="1">IF(X$5-$I$5&lt;$A48-1," ",IF(X$5-$I$5+1&gt;'Primary Inputs'!$C$17,0,(SUM(OFFSET($I$23,0,X$5-$I$5-$A48+1)))*$C101))</f>
        <v xml:space="preserve"> </v>
      </c>
      <c r="Y155" s="186" t="str">
        <f ca="1">IF(Y$5-$I$5&lt;$A48-1," ",IF(Y$5-$I$5+1&gt;'Primary Inputs'!$C$17,0,(SUM(OFFSET($I$23,0,Y$5-$I$5-$A48+1)))*$C101))</f>
        <v xml:space="preserve"> </v>
      </c>
      <c r="Z155" s="186" t="str">
        <f ca="1">IF(Z$5-$I$5&lt;$A48-1," ",IF(Z$5-$I$5+1&gt;'Primary Inputs'!$C$17,0,(SUM(OFFSET($I$23,0,Z$5-$I$5-$A48+1)))*$C101))</f>
        <v xml:space="preserve"> </v>
      </c>
      <c r="AA155" s="186" t="str">
        <f ca="1">IF(AA$5-$I$5&lt;$A48-1," ",IF(AA$5-$I$5+1&gt;'Primary Inputs'!$C$17,0,(SUM(OFFSET($I$23,0,AA$5-$I$5-$A48+1)))*$C101))</f>
        <v xml:space="preserve"> </v>
      </c>
      <c r="AB155" s="186" t="str">
        <f ca="1">IF(AB$5-$I$5&lt;$A48-1," ",IF(AB$5-$I$5+1&gt;'Primary Inputs'!$C$17,0,(SUM(OFFSET($I$23,0,AB$5-$I$5-$A48+1)))*$C101))</f>
        <v xml:space="preserve"> </v>
      </c>
      <c r="AC155" s="186" t="str">
        <f ca="1">IF(AC$5-$I$5&lt;$A48-1," ",IF(AC$5-$I$5+1&gt;'Primary Inputs'!$C$17,0,(SUM(OFFSET($I$23,0,AC$5-$I$5-$A48+1)))*$C101))</f>
        <v xml:space="preserve"> </v>
      </c>
      <c r="AD155" s="186" t="str">
        <f ca="1">IF(AD$5-$I$5&lt;$A48-1," ",IF(AD$5-$I$5+1&gt;'Primary Inputs'!$C$17,0,(SUM(OFFSET($I$23,0,AD$5-$I$5-$A48+1)))*$C101))</f>
        <v xml:space="preserve"> </v>
      </c>
      <c r="AE155" s="186">
        <f ca="1">IF(AE$5-$I$5&lt;$A48-1," ",IF(AE$5-$I$5+1&gt;'Primary Inputs'!$C$17,0,(SUM(OFFSET($I$23,0,AE$5-$I$5-$A48+1)))*$C101))</f>
        <v>0</v>
      </c>
      <c r="AF155" s="186">
        <f ca="1">IF(AF$5-$I$5&lt;$A48-1," ",IF(AF$5-$I$5+1&gt;'Primary Inputs'!$C$17,0,(SUM(OFFSET($I$23,0,AF$5-$I$5-$A48+1)))*$C101))</f>
        <v>0</v>
      </c>
      <c r="AG155" s="186">
        <f ca="1">IF(AG$5-$I$5&lt;$A48-1," ",IF(AG$5-$I$5+1&gt;'Primary Inputs'!$C$17,0,(SUM(OFFSET($I$23,0,AG$5-$I$5-$A48+1)))*$C101))</f>
        <v>0</v>
      </c>
      <c r="AH155" s="186">
        <f ca="1">IF(AH$5-$I$5&lt;$A48-1," ",IF(AH$5-$I$5+1&gt;'Primary Inputs'!$C$17,0,(SUM(OFFSET($I$23,0,AH$5-$I$5-$A48+1)))*$C101))</f>
        <v>0</v>
      </c>
      <c r="AI155" s="186">
        <f ca="1">IF(AI$5-$I$5&lt;$A48-1," ",IF(AI$5-$I$5+1&gt;'Primary Inputs'!$C$17,0,(SUM(OFFSET($I$23,0,AI$5-$I$5-$A48+1)))*$C101))</f>
        <v>0</v>
      </c>
      <c r="AJ155" s="186">
        <f ca="1">IF(AJ$5-$I$5&lt;$A48-1," ",IF(AJ$5-$I$5+1&gt;'Primary Inputs'!$C$17,0,(SUM(OFFSET($I$23,0,AJ$5-$I$5-$A48+1)))*$C101))</f>
        <v>0</v>
      </c>
      <c r="AK155" s="186">
        <f ca="1">IF(AK$5-$I$5&lt;$A48-1," ",IF(AK$5-$I$5+1&gt;'Primary Inputs'!$C$17,0,(SUM(OFFSET($I$23,0,AK$5-$I$5-$A48+1)))*$C101))</f>
        <v>0</v>
      </c>
      <c r="AL155" s="186">
        <f ca="1">IF(AL$5-$I$5&lt;$A48-1," ",IF(AL$5-$I$5+1&gt;'Primary Inputs'!$C$17,0,(SUM(OFFSET($I$23,0,AL$5-$I$5-$A48+1)))*$C101))</f>
        <v>0</v>
      </c>
      <c r="AM155" s="186">
        <f ca="1">IF(AM$5-$I$5&lt;$A48-1," ",IF(AM$5-$I$5+1&gt;'Primary Inputs'!$C$17,0,(SUM(OFFSET($I$23,0,AM$5-$I$5-$A48+1)))*$C101))</f>
        <v>0</v>
      </c>
      <c r="AN155" s="186">
        <f ca="1">IF(AN$5-$I$5&lt;$A48-1," ",IF(AN$5-$I$5+1&gt;'Primary Inputs'!$C$17,0,(SUM(OFFSET($I$23,0,AN$5-$I$5-$A48+1)))*$C101))</f>
        <v>0</v>
      </c>
      <c r="AO155" s="186">
        <f ca="1">IF(AO$5-$I$5&lt;$A48-1," ",IF(AO$5-$I$5+1&gt;'Primary Inputs'!$C$17,0,(SUM(OFFSET($I$23,0,AO$5-$I$5-$A48+1)))*$C101))</f>
        <v>0</v>
      </c>
      <c r="AP155" s="186">
        <f ca="1">IF(AP$5-$I$5&lt;$A48-1," ",IF(AP$5-$I$5+1&gt;'Primary Inputs'!$C$17,0,(SUM(OFFSET($I$23,0,AP$5-$I$5-$A48+1)))*$C101))</f>
        <v>0</v>
      </c>
      <c r="AQ155" s="186">
        <f ca="1">IF(AQ$5-$I$5&lt;$A48-1," ",IF(AQ$5-$I$5+1&gt;'Primary Inputs'!$C$17,0,(SUM(OFFSET($I$23,0,AQ$5-$I$5-$A48+1)))*$C101))</f>
        <v>0</v>
      </c>
      <c r="AR155" s="186">
        <f ca="1">IF(AR$5-$I$5&lt;$A48-1," ",IF(AR$5-$I$5+1&gt;'Primary Inputs'!$C$17,0,(SUM(OFFSET($I$23,0,AR$5-$I$5-$A48+1)))*$C101))</f>
        <v>0</v>
      </c>
      <c r="AS155" s="186">
        <f ca="1">IF(AS$5-$I$5&lt;$A48-1," ",IF(AS$5-$I$5+1&gt;'Primary Inputs'!$C$17,0,(SUM(OFFSET($I$23,0,AS$5-$I$5-$A48+1)))*$C101))</f>
        <v>0</v>
      </c>
      <c r="AT155" s="186">
        <f ca="1">IF(AT$5-$I$5&lt;$A48-1," ",IF(AT$5-$I$5+1&gt;'Primary Inputs'!$C$17,0,(SUM(OFFSET($I$23,0,AT$5-$I$5-$A48+1)))*$C101))</f>
        <v>0</v>
      </c>
      <c r="AU155" s="186">
        <f ca="1">IF(AU$5-$I$5&lt;$A48-1," ",IF(AU$5-$I$5+1&gt;'Primary Inputs'!$C$17,0,(SUM(OFFSET($I$23,0,AU$5-$I$5-$A48+1)))*$C101))</f>
        <v>0</v>
      </c>
      <c r="AV155" s="186">
        <f ca="1">IF(AV$5-$I$5&lt;$A48-1," ",IF(AV$5-$I$5+1&gt;'Primary Inputs'!$C$17,0,(SUM(OFFSET($I$23,0,AV$5-$I$5-$A48+1)))*$C101))</f>
        <v>0</v>
      </c>
      <c r="AW155" s="186">
        <f ca="1">IF(AW$5-$I$5&lt;$A48-1," ",IF(AW$5-$I$5+1&gt;'Primary Inputs'!$C$17,0,(SUM(OFFSET($I$23,0,AW$5-$I$5-$A48+1)))*$C101))</f>
        <v>0</v>
      </c>
      <c r="AX155" s="186">
        <f ca="1">IF(AX$5-$I$5&lt;$A48-1," ",IF(AX$5-$I$5+1&gt;'Primary Inputs'!$C$17,0,(SUM(OFFSET($I$23,0,AX$5-$I$5-$A48+1)))*$C101))</f>
        <v>0</v>
      </c>
      <c r="AY155" s="186">
        <f ca="1">IF(AY$5-$I$5&lt;$A48-1," ",IF(AY$5-$I$5+1&gt;'Primary Inputs'!$C$17,0,(SUM(OFFSET($I$23,0,AY$5-$I$5-$A48+1)))*$C101))</f>
        <v>0</v>
      </c>
      <c r="AZ155" s="186">
        <f ca="1">IF(AZ$5-$I$5&lt;$A48-1," ",IF(AZ$5-$I$5+1&gt;'Primary Inputs'!$C$17,0,(SUM(OFFSET($I$23,0,AZ$5-$I$5-$A48+1)))*$C101))</f>
        <v>0</v>
      </c>
      <c r="BA155" s="186">
        <f ca="1">IF(BA$5-$I$5&lt;$A48-1," ",IF(BA$5-$I$5+1&gt;'Primary Inputs'!$C$17,0,(SUM(OFFSET($I$23,0,BA$5-$I$5-$A48+1)))*$C101))</f>
        <v>0</v>
      </c>
      <c r="BB155" s="186">
        <f ca="1">IF(BB$5-$I$5&lt;$A48-1," ",IF(BB$5-$I$5+1&gt;'Primary Inputs'!$C$17,0,(SUM(OFFSET($I$23,0,BB$5-$I$5-$A48+1)))*$C101))</f>
        <v>0</v>
      </c>
      <c r="BC155" s="186">
        <f ca="1">IF(BC$5-$I$5&lt;$A48-1," ",IF(BC$5-$I$5+1&gt;'Primary Inputs'!$C$17,0,(SUM(OFFSET($I$23,0,BC$5-$I$5-$A48+1)))*$C101))</f>
        <v>0</v>
      </c>
      <c r="BD155" s="186">
        <f ca="1">IF(BD$5-$I$5&lt;$A48-1," ",IF(BD$5-$I$5+1&gt;'Primary Inputs'!$C$17,0,(SUM(OFFSET($I$23,0,BD$5-$I$5-$A48+1)))*$C101))</f>
        <v>0</v>
      </c>
      <c r="BE155" s="186">
        <f ca="1">IF(BE$5-$I$5&lt;$A48-1," ",IF(BE$5-$I$5+1&gt;'Primary Inputs'!$C$17,0,(SUM(OFFSET($I$23,0,BE$5-$I$5-$A48+1)))*$C101))</f>
        <v>0</v>
      </c>
      <c r="BF155" s="186">
        <f ca="1">IF(BF$5-$I$5&lt;$A48-1," ",IF(BF$5-$I$5+1&gt;'Primary Inputs'!$C$17,0,(SUM(OFFSET($I$23,0,BF$5-$I$5-$A48+1)))*$C101))</f>
        <v>0</v>
      </c>
    </row>
    <row r="156" spans="2:58">
      <c r="B156" s="134" t="s">
        <v>196</v>
      </c>
      <c r="C156" s="134">
        <f t="shared" ca="1" si="3"/>
        <v>0</v>
      </c>
      <c r="I156" s="186" t="str">
        <f ca="1">IF(I$5-$I$5&lt;$A49-1," ",IF(I$5-$I$5+1&gt;'Primary Inputs'!$C$17,0,(SUM(OFFSET($I$23,0,I$5-$I$5-$A49+1)))*$C102))</f>
        <v xml:space="preserve"> </v>
      </c>
      <c r="J156" s="186" t="str">
        <f ca="1">IF(J$5-$I$5&lt;$A49-1," ",IF(J$5-$I$5+1&gt;'Primary Inputs'!$C$17,0,(SUM(OFFSET($I$23,0,J$5-$I$5-$A49+1)))*$C102))</f>
        <v xml:space="preserve"> </v>
      </c>
      <c r="K156" s="186" t="str">
        <f ca="1">IF(K$5-$I$5&lt;$A49-1," ",IF(K$5-$I$5+1&gt;'Primary Inputs'!$C$17,0,(SUM(OFFSET($I$23,0,K$5-$I$5-$A49+1)))*$C102))</f>
        <v xml:space="preserve"> </v>
      </c>
      <c r="L156" s="186" t="str">
        <f ca="1">IF(L$5-$I$5&lt;$A49-1," ",IF(L$5-$I$5+1&gt;'Primary Inputs'!$C$17,0,(SUM(OFFSET($I$23,0,L$5-$I$5-$A49+1)))*$C102))</f>
        <v xml:space="preserve"> </v>
      </c>
      <c r="M156" s="186" t="str">
        <f ca="1">IF(M$5-$I$5&lt;$A49-1," ",IF(M$5-$I$5+1&gt;'Primary Inputs'!$C$17,0,(SUM(OFFSET($I$23,0,M$5-$I$5-$A49+1)))*$C102))</f>
        <v xml:space="preserve"> </v>
      </c>
      <c r="N156" s="186" t="str">
        <f ca="1">IF(N$5-$I$5&lt;$A49-1," ",IF(N$5-$I$5+1&gt;'Primary Inputs'!$C$17,0,(SUM(OFFSET($I$23,0,N$5-$I$5-$A49+1)))*$C102))</f>
        <v xml:space="preserve"> </v>
      </c>
      <c r="O156" s="186" t="str">
        <f ca="1">IF(O$5-$I$5&lt;$A49-1," ",IF(O$5-$I$5+1&gt;'Primary Inputs'!$C$17,0,(SUM(OFFSET($I$23,0,O$5-$I$5-$A49+1)))*$C102))</f>
        <v xml:space="preserve"> </v>
      </c>
      <c r="P156" s="186" t="str">
        <f ca="1">IF(P$5-$I$5&lt;$A49-1," ",IF(P$5-$I$5+1&gt;'Primary Inputs'!$C$17,0,(SUM(OFFSET($I$23,0,P$5-$I$5-$A49+1)))*$C102))</f>
        <v xml:space="preserve"> </v>
      </c>
      <c r="Q156" s="186" t="str">
        <f ca="1">IF(Q$5-$I$5&lt;$A49-1," ",IF(Q$5-$I$5+1&gt;'Primary Inputs'!$C$17,0,(SUM(OFFSET($I$23,0,Q$5-$I$5-$A49+1)))*$C102))</f>
        <v xml:space="preserve"> </v>
      </c>
      <c r="R156" s="186" t="str">
        <f ca="1">IF(R$5-$I$5&lt;$A49-1," ",IF(R$5-$I$5+1&gt;'Primary Inputs'!$C$17,0,(SUM(OFFSET($I$23,0,R$5-$I$5-$A49+1)))*$C102))</f>
        <v xml:space="preserve"> </v>
      </c>
      <c r="S156" s="186" t="str">
        <f ca="1">IF(S$5-$I$5&lt;$A49-1," ",IF(S$5-$I$5+1&gt;'Primary Inputs'!$C$17,0,(SUM(OFFSET($I$23,0,S$5-$I$5-$A49+1)))*$C102))</f>
        <v xml:space="preserve"> </v>
      </c>
      <c r="T156" s="186" t="str">
        <f ca="1">IF(T$5-$I$5&lt;$A49-1," ",IF(T$5-$I$5+1&gt;'Primary Inputs'!$C$17,0,(SUM(OFFSET($I$23,0,T$5-$I$5-$A49+1)))*$C102))</f>
        <v xml:space="preserve"> </v>
      </c>
      <c r="U156" s="186" t="str">
        <f ca="1">IF(U$5-$I$5&lt;$A49-1," ",IF(U$5-$I$5+1&gt;'Primary Inputs'!$C$17,0,(SUM(OFFSET($I$23,0,U$5-$I$5-$A49+1)))*$C102))</f>
        <v xml:space="preserve"> </v>
      </c>
      <c r="V156" s="186" t="str">
        <f ca="1">IF(V$5-$I$5&lt;$A49-1," ",IF(V$5-$I$5+1&gt;'Primary Inputs'!$C$17,0,(SUM(OFFSET($I$23,0,V$5-$I$5-$A49+1)))*$C102))</f>
        <v xml:space="preserve"> </v>
      </c>
      <c r="W156" s="186" t="str">
        <f ca="1">IF(W$5-$I$5&lt;$A49-1," ",IF(W$5-$I$5+1&gt;'Primary Inputs'!$C$17,0,(SUM(OFFSET($I$23,0,W$5-$I$5-$A49+1)))*$C102))</f>
        <v xml:space="preserve"> </v>
      </c>
      <c r="X156" s="186" t="str">
        <f ca="1">IF(X$5-$I$5&lt;$A49-1," ",IF(X$5-$I$5+1&gt;'Primary Inputs'!$C$17,0,(SUM(OFFSET($I$23,0,X$5-$I$5-$A49+1)))*$C102))</f>
        <v xml:space="preserve"> </v>
      </c>
      <c r="Y156" s="186" t="str">
        <f ca="1">IF(Y$5-$I$5&lt;$A49-1," ",IF(Y$5-$I$5+1&gt;'Primary Inputs'!$C$17,0,(SUM(OFFSET($I$23,0,Y$5-$I$5-$A49+1)))*$C102))</f>
        <v xml:space="preserve"> </v>
      </c>
      <c r="Z156" s="186" t="str">
        <f ca="1">IF(Z$5-$I$5&lt;$A49-1," ",IF(Z$5-$I$5+1&gt;'Primary Inputs'!$C$17,0,(SUM(OFFSET($I$23,0,Z$5-$I$5-$A49+1)))*$C102))</f>
        <v xml:space="preserve"> </v>
      </c>
      <c r="AA156" s="186" t="str">
        <f ca="1">IF(AA$5-$I$5&lt;$A49-1," ",IF(AA$5-$I$5+1&gt;'Primary Inputs'!$C$17,0,(SUM(OFFSET($I$23,0,AA$5-$I$5-$A49+1)))*$C102))</f>
        <v xml:space="preserve"> </v>
      </c>
      <c r="AB156" s="186" t="str">
        <f ca="1">IF(AB$5-$I$5&lt;$A49-1," ",IF(AB$5-$I$5+1&gt;'Primary Inputs'!$C$17,0,(SUM(OFFSET($I$23,0,AB$5-$I$5-$A49+1)))*$C102))</f>
        <v xml:space="preserve"> </v>
      </c>
      <c r="AC156" s="186" t="str">
        <f ca="1">IF(AC$5-$I$5&lt;$A49-1," ",IF(AC$5-$I$5+1&gt;'Primary Inputs'!$C$17,0,(SUM(OFFSET($I$23,0,AC$5-$I$5-$A49+1)))*$C102))</f>
        <v xml:space="preserve"> </v>
      </c>
      <c r="AD156" s="186" t="str">
        <f ca="1">IF(AD$5-$I$5&lt;$A49-1," ",IF(AD$5-$I$5+1&gt;'Primary Inputs'!$C$17,0,(SUM(OFFSET($I$23,0,AD$5-$I$5-$A49+1)))*$C102))</f>
        <v xml:space="preserve"> </v>
      </c>
      <c r="AE156" s="186" t="str">
        <f ca="1">IF(AE$5-$I$5&lt;$A49-1," ",IF(AE$5-$I$5+1&gt;'Primary Inputs'!$C$17,0,(SUM(OFFSET($I$23,0,AE$5-$I$5-$A49+1)))*$C102))</f>
        <v xml:space="preserve"> </v>
      </c>
      <c r="AF156" s="186">
        <f ca="1">IF(AF$5-$I$5&lt;$A49-1," ",IF(AF$5-$I$5+1&gt;'Primary Inputs'!$C$17,0,(SUM(OFFSET($I$23,0,AF$5-$I$5-$A49+1)))*$C102))</f>
        <v>0</v>
      </c>
      <c r="AG156" s="186">
        <f ca="1">IF(AG$5-$I$5&lt;$A49-1," ",IF(AG$5-$I$5+1&gt;'Primary Inputs'!$C$17,0,(SUM(OFFSET($I$23,0,AG$5-$I$5-$A49+1)))*$C102))</f>
        <v>0</v>
      </c>
      <c r="AH156" s="186">
        <f ca="1">IF(AH$5-$I$5&lt;$A49-1," ",IF(AH$5-$I$5+1&gt;'Primary Inputs'!$C$17,0,(SUM(OFFSET($I$23,0,AH$5-$I$5-$A49+1)))*$C102))</f>
        <v>0</v>
      </c>
      <c r="AI156" s="186">
        <f ca="1">IF(AI$5-$I$5&lt;$A49-1," ",IF(AI$5-$I$5+1&gt;'Primary Inputs'!$C$17,0,(SUM(OFFSET($I$23,0,AI$5-$I$5-$A49+1)))*$C102))</f>
        <v>0</v>
      </c>
      <c r="AJ156" s="186">
        <f ca="1">IF(AJ$5-$I$5&lt;$A49-1," ",IF(AJ$5-$I$5+1&gt;'Primary Inputs'!$C$17,0,(SUM(OFFSET($I$23,0,AJ$5-$I$5-$A49+1)))*$C102))</f>
        <v>0</v>
      </c>
      <c r="AK156" s="186">
        <f ca="1">IF(AK$5-$I$5&lt;$A49-1," ",IF(AK$5-$I$5+1&gt;'Primary Inputs'!$C$17,0,(SUM(OFFSET($I$23,0,AK$5-$I$5-$A49+1)))*$C102))</f>
        <v>0</v>
      </c>
      <c r="AL156" s="186">
        <f ca="1">IF(AL$5-$I$5&lt;$A49-1," ",IF(AL$5-$I$5+1&gt;'Primary Inputs'!$C$17,0,(SUM(OFFSET($I$23,0,AL$5-$I$5-$A49+1)))*$C102))</f>
        <v>0</v>
      </c>
      <c r="AM156" s="186">
        <f ca="1">IF(AM$5-$I$5&lt;$A49-1," ",IF(AM$5-$I$5+1&gt;'Primary Inputs'!$C$17,0,(SUM(OFFSET($I$23,0,AM$5-$I$5-$A49+1)))*$C102))</f>
        <v>0</v>
      </c>
      <c r="AN156" s="186">
        <f ca="1">IF(AN$5-$I$5&lt;$A49-1," ",IF(AN$5-$I$5+1&gt;'Primary Inputs'!$C$17,0,(SUM(OFFSET($I$23,0,AN$5-$I$5-$A49+1)))*$C102))</f>
        <v>0</v>
      </c>
      <c r="AO156" s="186">
        <f ca="1">IF(AO$5-$I$5&lt;$A49-1," ",IF(AO$5-$I$5+1&gt;'Primary Inputs'!$C$17,0,(SUM(OFFSET($I$23,0,AO$5-$I$5-$A49+1)))*$C102))</f>
        <v>0</v>
      </c>
      <c r="AP156" s="186">
        <f ca="1">IF(AP$5-$I$5&lt;$A49-1," ",IF(AP$5-$I$5+1&gt;'Primary Inputs'!$C$17,0,(SUM(OFFSET($I$23,0,AP$5-$I$5-$A49+1)))*$C102))</f>
        <v>0</v>
      </c>
      <c r="AQ156" s="186">
        <f ca="1">IF(AQ$5-$I$5&lt;$A49-1," ",IF(AQ$5-$I$5+1&gt;'Primary Inputs'!$C$17,0,(SUM(OFFSET($I$23,0,AQ$5-$I$5-$A49+1)))*$C102))</f>
        <v>0</v>
      </c>
      <c r="AR156" s="186">
        <f ca="1">IF(AR$5-$I$5&lt;$A49-1," ",IF(AR$5-$I$5+1&gt;'Primary Inputs'!$C$17,0,(SUM(OFFSET($I$23,0,AR$5-$I$5-$A49+1)))*$C102))</f>
        <v>0</v>
      </c>
      <c r="AS156" s="186">
        <f ca="1">IF(AS$5-$I$5&lt;$A49-1," ",IF(AS$5-$I$5+1&gt;'Primary Inputs'!$C$17,0,(SUM(OFFSET($I$23,0,AS$5-$I$5-$A49+1)))*$C102))</f>
        <v>0</v>
      </c>
      <c r="AT156" s="186">
        <f ca="1">IF(AT$5-$I$5&lt;$A49-1," ",IF(AT$5-$I$5+1&gt;'Primary Inputs'!$C$17,0,(SUM(OFFSET($I$23,0,AT$5-$I$5-$A49+1)))*$C102))</f>
        <v>0</v>
      </c>
      <c r="AU156" s="186">
        <f ca="1">IF(AU$5-$I$5&lt;$A49-1," ",IF(AU$5-$I$5+1&gt;'Primary Inputs'!$C$17,0,(SUM(OFFSET($I$23,0,AU$5-$I$5-$A49+1)))*$C102))</f>
        <v>0</v>
      </c>
      <c r="AV156" s="186">
        <f ca="1">IF(AV$5-$I$5&lt;$A49-1," ",IF(AV$5-$I$5+1&gt;'Primary Inputs'!$C$17,0,(SUM(OFFSET($I$23,0,AV$5-$I$5-$A49+1)))*$C102))</f>
        <v>0</v>
      </c>
      <c r="AW156" s="186">
        <f ca="1">IF(AW$5-$I$5&lt;$A49-1," ",IF(AW$5-$I$5+1&gt;'Primary Inputs'!$C$17,0,(SUM(OFFSET($I$23,0,AW$5-$I$5-$A49+1)))*$C102))</f>
        <v>0</v>
      </c>
      <c r="AX156" s="186">
        <f ca="1">IF(AX$5-$I$5&lt;$A49-1," ",IF(AX$5-$I$5+1&gt;'Primary Inputs'!$C$17,0,(SUM(OFFSET($I$23,0,AX$5-$I$5-$A49+1)))*$C102))</f>
        <v>0</v>
      </c>
      <c r="AY156" s="186">
        <f ca="1">IF(AY$5-$I$5&lt;$A49-1," ",IF(AY$5-$I$5+1&gt;'Primary Inputs'!$C$17,0,(SUM(OFFSET($I$23,0,AY$5-$I$5-$A49+1)))*$C102))</f>
        <v>0</v>
      </c>
      <c r="AZ156" s="186">
        <f ca="1">IF(AZ$5-$I$5&lt;$A49-1," ",IF(AZ$5-$I$5+1&gt;'Primary Inputs'!$C$17,0,(SUM(OFFSET($I$23,0,AZ$5-$I$5-$A49+1)))*$C102))</f>
        <v>0</v>
      </c>
      <c r="BA156" s="186">
        <f ca="1">IF(BA$5-$I$5&lt;$A49-1," ",IF(BA$5-$I$5+1&gt;'Primary Inputs'!$C$17,0,(SUM(OFFSET($I$23,0,BA$5-$I$5-$A49+1)))*$C102))</f>
        <v>0</v>
      </c>
      <c r="BB156" s="186">
        <f ca="1">IF(BB$5-$I$5&lt;$A49-1," ",IF(BB$5-$I$5+1&gt;'Primary Inputs'!$C$17,0,(SUM(OFFSET($I$23,0,BB$5-$I$5-$A49+1)))*$C102))</f>
        <v>0</v>
      </c>
      <c r="BC156" s="186">
        <f ca="1">IF(BC$5-$I$5&lt;$A49-1," ",IF(BC$5-$I$5+1&gt;'Primary Inputs'!$C$17,0,(SUM(OFFSET($I$23,0,BC$5-$I$5-$A49+1)))*$C102))</f>
        <v>0</v>
      </c>
      <c r="BD156" s="186">
        <f ca="1">IF(BD$5-$I$5&lt;$A49-1," ",IF(BD$5-$I$5+1&gt;'Primary Inputs'!$C$17,0,(SUM(OFFSET($I$23,0,BD$5-$I$5-$A49+1)))*$C102))</f>
        <v>0</v>
      </c>
      <c r="BE156" s="186">
        <f ca="1">IF(BE$5-$I$5&lt;$A49-1," ",IF(BE$5-$I$5+1&gt;'Primary Inputs'!$C$17,0,(SUM(OFFSET($I$23,0,BE$5-$I$5-$A49+1)))*$C102))</f>
        <v>0</v>
      </c>
      <c r="BF156" s="186">
        <f ca="1">IF(BF$5-$I$5&lt;$A49-1," ",IF(BF$5-$I$5+1&gt;'Primary Inputs'!$C$17,0,(SUM(OFFSET($I$23,0,BF$5-$I$5-$A49+1)))*$C102))</f>
        <v>0</v>
      </c>
    </row>
    <row r="157" spans="2:58">
      <c r="B157" s="134" t="s">
        <v>197</v>
      </c>
      <c r="C157" s="134">
        <f t="shared" ca="1" si="3"/>
        <v>0</v>
      </c>
      <c r="I157" s="186" t="str">
        <f ca="1">IF(I$5-$I$5&lt;$A50-1," ",IF(I$5-$I$5+1&gt;'Primary Inputs'!$C$17,0,(SUM(OFFSET($I$23,0,I$5-$I$5-$A50+1)))*$C103))</f>
        <v xml:space="preserve"> </v>
      </c>
      <c r="J157" s="186" t="str">
        <f ca="1">IF(J$5-$I$5&lt;$A50-1," ",IF(J$5-$I$5+1&gt;'Primary Inputs'!$C$17,0,(SUM(OFFSET($I$23,0,J$5-$I$5-$A50+1)))*$C103))</f>
        <v xml:space="preserve"> </v>
      </c>
      <c r="K157" s="186" t="str">
        <f ca="1">IF(K$5-$I$5&lt;$A50-1," ",IF(K$5-$I$5+1&gt;'Primary Inputs'!$C$17,0,(SUM(OFFSET($I$23,0,K$5-$I$5-$A50+1)))*$C103))</f>
        <v xml:space="preserve"> </v>
      </c>
      <c r="L157" s="186" t="str">
        <f ca="1">IF(L$5-$I$5&lt;$A50-1," ",IF(L$5-$I$5+1&gt;'Primary Inputs'!$C$17,0,(SUM(OFFSET($I$23,0,L$5-$I$5-$A50+1)))*$C103))</f>
        <v xml:space="preserve"> </v>
      </c>
      <c r="M157" s="186" t="str">
        <f ca="1">IF(M$5-$I$5&lt;$A50-1," ",IF(M$5-$I$5+1&gt;'Primary Inputs'!$C$17,0,(SUM(OFFSET($I$23,0,M$5-$I$5-$A50+1)))*$C103))</f>
        <v xml:space="preserve"> </v>
      </c>
      <c r="N157" s="186" t="str">
        <f ca="1">IF(N$5-$I$5&lt;$A50-1," ",IF(N$5-$I$5+1&gt;'Primary Inputs'!$C$17,0,(SUM(OFFSET($I$23,0,N$5-$I$5-$A50+1)))*$C103))</f>
        <v xml:space="preserve"> </v>
      </c>
      <c r="O157" s="186" t="str">
        <f ca="1">IF(O$5-$I$5&lt;$A50-1," ",IF(O$5-$I$5+1&gt;'Primary Inputs'!$C$17,0,(SUM(OFFSET($I$23,0,O$5-$I$5-$A50+1)))*$C103))</f>
        <v xml:space="preserve"> </v>
      </c>
      <c r="P157" s="186" t="str">
        <f ca="1">IF(P$5-$I$5&lt;$A50-1," ",IF(P$5-$I$5+1&gt;'Primary Inputs'!$C$17,0,(SUM(OFFSET($I$23,0,P$5-$I$5-$A50+1)))*$C103))</f>
        <v xml:space="preserve"> </v>
      </c>
      <c r="Q157" s="186" t="str">
        <f ca="1">IF(Q$5-$I$5&lt;$A50-1," ",IF(Q$5-$I$5+1&gt;'Primary Inputs'!$C$17,0,(SUM(OFFSET($I$23,0,Q$5-$I$5-$A50+1)))*$C103))</f>
        <v xml:space="preserve"> </v>
      </c>
      <c r="R157" s="186" t="str">
        <f ca="1">IF(R$5-$I$5&lt;$A50-1," ",IF(R$5-$I$5+1&gt;'Primary Inputs'!$C$17,0,(SUM(OFFSET($I$23,0,R$5-$I$5-$A50+1)))*$C103))</f>
        <v xml:space="preserve"> </v>
      </c>
      <c r="S157" s="186" t="str">
        <f ca="1">IF(S$5-$I$5&lt;$A50-1," ",IF(S$5-$I$5+1&gt;'Primary Inputs'!$C$17,0,(SUM(OFFSET($I$23,0,S$5-$I$5-$A50+1)))*$C103))</f>
        <v xml:space="preserve"> </v>
      </c>
      <c r="T157" s="186" t="str">
        <f ca="1">IF(T$5-$I$5&lt;$A50-1," ",IF(T$5-$I$5+1&gt;'Primary Inputs'!$C$17,0,(SUM(OFFSET($I$23,0,T$5-$I$5-$A50+1)))*$C103))</f>
        <v xml:space="preserve"> </v>
      </c>
      <c r="U157" s="186" t="str">
        <f ca="1">IF(U$5-$I$5&lt;$A50-1," ",IF(U$5-$I$5+1&gt;'Primary Inputs'!$C$17,0,(SUM(OFFSET($I$23,0,U$5-$I$5-$A50+1)))*$C103))</f>
        <v xml:space="preserve"> </v>
      </c>
      <c r="V157" s="186" t="str">
        <f ca="1">IF(V$5-$I$5&lt;$A50-1," ",IF(V$5-$I$5+1&gt;'Primary Inputs'!$C$17,0,(SUM(OFFSET($I$23,0,V$5-$I$5-$A50+1)))*$C103))</f>
        <v xml:space="preserve"> </v>
      </c>
      <c r="W157" s="186" t="str">
        <f ca="1">IF(W$5-$I$5&lt;$A50-1," ",IF(W$5-$I$5+1&gt;'Primary Inputs'!$C$17,0,(SUM(OFFSET($I$23,0,W$5-$I$5-$A50+1)))*$C103))</f>
        <v xml:space="preserve"> </v>
      </c>
      <c r="X157" s="186" t="str">
        <f ca="1">IF(X$5-$I$5&lt;$A50-1," ",IF(X$5-$I$5+1&gt;'Primary Inputs'!$C$17,0,(SUM(OFFSET($I$23,0,X$5-$I$5-$A50+1)))*$C103))</f>
        <v xml:space="preserve"> </v>
      </c>
      <c r="Y157" s="186" t="str">
        <f ca="1">IF(Y$5-$I$5&lt;$A50-1," ",IF(Y$5-$I$5+1&gt;'Primary Inputs'!$C$17,0,(SUM(OFFSET($I$23,0,Y$5-$I$5-$A50+1)))*$C103))</f>
        <v xml:space="preserve"> </v>
      </c>
      <c r="Z157" s="186" t="str">
        <f ca="1">IF(Z$5-$I$5&lt;$A50-1," ",IF(Z$5-$I$5+1&gt;'Primary Inputs'!$C$17,0,(SUM(OFFSET($I$23,0,Z$5-$I$5-$A50+1)))*$C103))</f>
        <v xml:space="preserve"> </v>
      </c>
      <c r="AA157" s="186" t="str">
        <f ca="1">IF(AA$5-$I$5&lt;$A50-1," ",IF(AA$5-$I$5+1&gt;'Primary Inputs'!$C$17,0,(SUM(OFFSET($I$23,0,AA$5-$I$5-$A50+1)))*$C103))</f>
        <v xml:space="preserve"> </v>
      </c>
      <c r="AB157" s="186" t="str">
        <f ca="1">IF(AB$5-$I$5&lt;$A50-1," ",IF(AB$5-$I$5+1&gt;'Primary Inputs'!$C$17,0,(SUM(OFFSET($I$23,0,AB$5-$I$5-$A50+1)))*$C103))</f>
        <v xml:space="preserve"> </v>
      </c>
      <c r="AC157" s="186" t="str">
        <f ca="1">IF(AC$5-$I$5&lt;$A50-1," ",IF(AC$5-$I$5+1&gt;'Primary Inputs'!$C$17,0,(SUM(OFFSET($I$23,0,AC$5-$I$5-$A50+1)))*$C103))</f>
        <v xml:space="preserve"> </v>
      </c>
      <c r="AD157" s="186" t="str">
        <f ca="1">IF(AD$5-$I$5&lt;$A50-1," ",IF(AD$5-$I$5+1&gt;'Primary Inputs'!$C$17,0,(SUM(OFFSET($I$23,0,AD$5-$I$5-$A50+1)))*$C103))</f>
        <v xml:space="preserve"> </v>
      </c>
      <c r="AE157" s="186" t="str">
        <f ca="1">IF(AE$5-$I$5&lt;$A50-1," ",IF(AE$5-$I$5+1&gt;'Primary Inputs'!$C$17,0,(SUM(OFFSET($I$23,0,AE$5-$I$5-$A50+1)))*$C103))</f>
        <v xml:space="preserve"> </v>
      </c>
      <c r="AF157" s="186" t="str">
        <f ca="1">IF(AF$5-$I$5&lt;$A50-1," ",IF(AF$5-$I$5+1&gt;'Primary Inputs'!$C$17,0,(SUM(OFFSET($I$23,0,AF$5-$I$5-$A50+1)))*$C103))</f>
        <v xml:space="preserve"> </v>
      </c>
      <c r="AG157" s="186">
        <f ca="1">IF(AG$5-$I$5&lt;$A50-1," ",IF(AG$5-$I$5+1&gt;'Primary Inputs'!$C$17,0,(SUM(OFFSET($I$23,0,AG$5-$I$5-$A50+1)))*$C103))</f>
        <v>0</v>
      </c>
      <c r="AH157" s="186">
        <f ca="1">IF(AH$5-$I$5&lt;$A50-1," ",IF(AH$5-$I$5+1&gt;'Primary Inputs'!$C$17,0,(SUM(OFFSET($I$23,0,AH$5-$I$5-$A50+1)))*$C103))</f>
        <v>0</v>
      </c>
      <c r="AI157" s="186">
        <f ca="1">IF(AI$5-$I$5&lt;$A50-1," ",IF(AI$5-$I$5+1&gt;'Primary Inputs'!$C$17,0,(SUM(OFFSET($I$23,0,AI$5-$I$5-$A50+1)))*$C103))</f>
        <v>0</v>
      </c>
      <c r="AJ157" s="186">
        <f ca="1">IF(AJ$5-$I$5&lt;$A50-1," ",IF(AJ$5-$I$5+1&gt;'Primary Inputs'!$C$17,0,(SUM(OFFSET($I$23,0,AJ$5-$I$5-$A50+1)))*$C103))</f>
        <v>0</v>
      </c>
      <c r="AK157" s="186">
        <f ca="1">IF(AK$5-$I$5&lt;$A50-1," ",IF(AK$5-$I$5+1&gt;'Primary Inputs'!$C$17,0,(SUM(OFFSET($I$23,0,AK$5-$I$5-$A50+1)))*$C103))</f>
        <v>0</v>
      </c>
      <c r="AL157" s="186">
        <f ca="1">IF(AL$5-$I$5&lt;$A50-1," ",IF(AL$5-$I$5+1&gt;'Primary Inputs'!$C$17,0,(SUM(OFFSET($I$23,0,AL$5-$I$5-$A50+1)))*$C103))</f>
        <v>0</v>
      </c>
      <c r="AM157" s="186">
        <f ca="1">IF(AM$5-$I$5&lt;$A50-1," ",IF(AM$5-$I$5+1&gt;'Primary Inputs'!$C$17,0,(SUM(OFFSET($I$23,0,AM$5-$I$5-$A50+1)))*$C103))</f>
        <v>0</v>
      </c>
      <c r="AN157" s="186">
        <f ca="1">IF(AN$5-$I$5&lt;$A50-1," ",IF(AN$5-$I$5+1&gt;'Primary Inputs'!$C$17,0,(SUM(OFFSET($I$23,0,AN$5-$I$5-$A50+1)))*$C103))</f>
        <v>0</v>
      </c>
      <c r="AO157" s="186">
        <f ca="1">IF(AO$5-$I$5&lt;$A50-1," ",IF(AO$5-$I$5+1&gt;'Primary Inputs'!$C$17,0,(SUM(OFFSET($I$23,0,AO$5-$I$5-$A50+1)))*$C103))</f>
        <v>0</v>
      </c>
      <c r="AP157" s="186">
        <f ca="1">IF(AP$5-$I$5&lt;$A50-1," ",IF(AP$5-$I$5+1&gt;'Primary Inputs'!$C$17,0,(SUM(OFFSET($I$23,0,AP$5-$I$5-$A50+1)))*$C103))</f>
        <v>0</v>
      </c>
      <c r="AQ157" s="186">
        <f ca="1">IF(AQ$5-$I$5&lt;$A50-1," ",IF(AQ$5-$I$5+1&gt;'Primary Inputs'!$C$17,0,(SUM(OFFSET($I$23,0,AQ$5-$I$5-$A50+1)))*$C103))</f>
        <v>0</v>
      </c>
      <c r="AR157" s="186">
        <f ca="1">IF(AR$5-$I$5&lt;$A50-1," ",IF(AR$5-$I$5+1&gt;'Primary Inputs'!$C$17,0,(SUM(OFFSET($I$23,0,AR$5-$I$5-$A50+1)))*$C103))</f>
        <v>0</v>
      </c>
      <c r="AS157" s="186">
        <f ca="1">IF(AS$5-$I$5&lt;$A50-1," ",IF(AS$5-$I$5+1&gt;'Primary Inputs'!$C$17,0,(SUM(OFFSET($I$23,0,AS$5-$I$5-$A50+1)))*$C103))</f>
        <v>0</v>
      </c>
      <c r="AT157" s="186">
        <f ca="1">IF(AT$5-$I$5&lt;$A50-1," ",IF(AT$5-$I$5+1&gt;'Primary Inputs'!$C$17,0,(SUM(OFFSET($I$23,0,AT$5-$I$5-$A50+1)))*$C103))</f>
        <v>0</v>
      </c>
      <c r="AU157" s="186">
        <f ca="1">IF(AU$5-$I$5&lt;$A50-1," ",IF(AU$5-$I$5+1&gt;'Primary Inputs'!$C$17,0,(SUM(OFFSET($I$23,0,AU$5-$I$5-$A50+1)))*$C103))</f>
        <v>0</v>
      </c>
      <c r="AV157" s="186">
        <f ca="1">IF(AV$5-$I$5&lt;$A50-1," ",IF(AV$5-$I$5+1&gt;'Primary Inputs'!$C$17,0,(SUM(OFFSET($I$23,0,AV$5-$I$5-$A50+1)))*$C103))</f>
        <v>0</v>
      </c>
      <c r="AW157" s="186">
        <f ca="1">IF(AW$5-$I$5&lt;$A50-1," ",IF(AW$5-$I$5+1&gt;'Primary Inputs'!$C$17,0,(SUM(OFFSET($I$23,0,AW$5-$I$5-$A50+1)))*$C103))</f>
        <v>0</v>
      </c>
      <c r="AX157" s="186">
        <f ca="1">IF(AX$5-$I$5&lt;$A50-1," ",IF(AX$5-$I$5+1&gt;'Primary Inputs'!$C$17,0,(SUM(OFFSET($I$23,0,AX$5-$I$5-$A50+1)))*$C103))</f>
        <v>0</v>
      </c>
      <c r="AY157" s="186">
        <f ca="1">IF(AY$5-$I$5&lt;$A50-1," ",IF(AY$5-$I$5+1&gt;'Primary Inputs'!$C$17,0,(SUM(OFFSET($I$23,0,AY$5-$I$5-$A50+1)))*$C103))</f>
        <v>0</v>
      </c>
      <c r="AZ157" s="186">
        <f ca="1">IF(AZ$5-$I$5&lt;$A50-1," ",IF(AZ$5-$I$5+1&gt;'Primary Inputs'!$C$17,0,(SUM(OFFSET($I$23,0,AZ$5-$I$5-$A50+1)))*$C103))</f>
        <v>0</v>
      </c>
      <c r="BA157" s="186">
        <f ca="1">IF(BA$5-$I$5&lt;$A50-1," ",IF(BA$5-$I$5+1&gt;'Primary Inputs'!$C$17,0,(SUM(OFFSET($I$23,0,BA$5-$I$5-$A50+1)))*$C103))</f>
        <v>0</v>
      </c>
      <c r="BB157" s="186">
        <f ca="1">IF(BB$5-$I$5&lt;$A50-1," ",IF(BB$5-$I$5+1&gt;'Primary Inputs'!$C$17,0,(SUM(OFFSET($I$23,0,BB$5-$I$5-$A50+1)))*$C103))</f>
        <v>0</v>
      </c>
      <c r="BC157" s="186">
        <f ca="1">IF(BC$5-$I$5&lt;$A50-1," ",IF(BC$5-$I$5+1&gt;'Primary Inputs'!$C$17,0,(SUM(OFFSET($I$23,0,BC$5-$I$5-$A50+1)))*$C103))</f>
        <v>0</v>
      </c>
      <c r="BD157" s="186">
        <f ca="1">IF(BD$5-$I$5&lt;$A50-1," ",IF(BD$5-$I$5+1&gt;'Primary Inputs'!$C$17,0,(SUM(OFFSET($I$23,0,BD$5-$I$5-$A50+1)))*$C103))</f>
        <v>0</v>
      </c>
      <c r="BE157" s="186">
        <f ca="1">IF(BE$5-$I$5&lt;$A50-1," ",IF(BE$5-$I$5+1&gt;'Primary Inputs'!$C$17,0,(SUM(OFFSET($I$23,0,BE$5-$I$5-$A50+1)))*$C103))</f>
        <v>0</v>
      </c>
      <c r="BF157" s="186">
        <f ca="1">IF(BF$5-$I$5&lt;$A50-1," ",IF(BF$5-$I$5+1&gt;'Primary Inputs'!$C$17,0,(SUM(OFFSET($I$23,0,BF$5-$I$5-$A50+1)))*$C103))</f>
        <v>0</v>
      </c>
    </row>
    <row r="158" spans="2:58">
      <c r="B158" s="134" t="s">
        <v>198</v>
      </c>
      <c r="C158" s="134">
        <f t="shared" ca="1" si="3"/>
        <v>0</v>
      </c>
      <c r="I158" s="186" t="str">
        <f ca="1">IF(I$5-$I$5&lt;$A51-1," ",IF(I$5-$I$5+1&gt;'Primary Inputs'!$C$17,0,(SUM(OFFSET($I$23,0,I$5-$I$5-$A51+1)))*$C104))</f>
        <v xml:space="preserve"> </v>
      </c>
      <c r="J158" s="186" t="str">
        <f ca="1">IF(J$5-$I$5&lt;$A51-1," ",IF(J$5-$I$5+1&gt;'Primary Inputs'!$C$17,0,(SUM(OFFSET($I$23,0,J$5-$I$5-$A51+1)))*$C104))</f>
        <v xml:space="preserve"> </v>
      </c>
      <c r="K158" s="186" t="str">
        <f ca="1">IF(K$5-$I$5&lt;$A51-1," ",IF(K$5-$I$5+1&gt;'Primary Inputs'!$C$17,0,(SUM(OFFSET($I$23,0,K$5-$I$5-$A51+1)))*$C104))</f>
        <v xml:space="preserve"> </v>
      </c>
      <c r="L158" s="186" t="str">
        <f ca="1">IF(L$5-$I$5&lt;$A51-1," ",IF(L$5-$I$5+1&gt;'Primary Inputs'!$C$17,0,(SUM(OFFSET($I$23,0,L$5-$I$5-$A51+1)))*$C104))</f>
        <v xml:space="preserve"> </v>
      </c>
      <c r="M158" s="186" t="str">
        <f ca="1">IF(M$5-$I$5&lt;$A51-1," ",IF(M$5-$I$5+1&gt;'Primary Inputs'!$C$17,0,(SUM(OFFSET($I$23,0,M$5-$I$5-$A51+1)))*$C104))</f>
        <v xml:space="preserve"> </v>
      </c>
      <c r="N158" s="186" t="str">
        <f ca="1">IF(N$5-$I$5&lt;$A51-1," ",IF(N$5-$I$5+1&gt;'Primary Inputs'!$C$17,0,(SUM(OFFSET($I$23,0,N$5-$I$5-$A51+1)))*$C104))</f>
        <v xml:space="preserve"> </v>
      </c>
      <c r="O158" s="186" t="str">
        <f ca="1">IF(O$5-$I$5&lt;$A51-1," ",IF(O$5-$I$5+1&gt;'Primary Inputs'!$C$17,0,(SUM(OFFSET($I$23,0,O$5-$I$5-$A51+1)))*$C104))</f>
        <v xml:space="preserve"> </v>
      </c>
      <c r="P158" s="186" t="str">
        <f ca="1">IF(P$5-$I$5&lt;$A51-1," ",IF(P$5-$I$5+1&gt;'Primary Inputs'!$C$17,0,(SUM(OFFSET($I$23,0,P$5-$I$5-$A51+1)))*$C104))</f>
        <v xml:space="preserve"> </v>
      </c>
      <c r="Q158" s="186" t="str">
        <f ca="1">IF(Q$5-$I$5&lt;$A51-1," ",IF(Q$5-$I$5+1&gt;'Primary Inputs'!$C$17,0,(SUM(OFFSET($I$23,0,Q$5-$I$5-$A51+1)))*$C104))</f>
        <v xml:space="preserve"> </v>
      </c>
      <c r="R158" s="186" t="str">
        <f ca="1">IF(R$5-$I$5&lt;$A51-1," ",IF(R$5-$I$5+1&gt;'Primary Inputs'!$C$17,0,(SUM(OFFSET($I$23,0,R$5-$I$5-$A51+1)))*$C104))</f>
        <v xml:space="preserve"> </v>
      </c>
      <c r="S158" s="186" t="str">
        <f ca="1">IF(S$5-$I$5&lt;$A51-1," ",IF(S$5-$I$5+1&gt;'Primary Inputs'!$C$17,0,(SUM(OFFSET($I$23,0,S$5-$I$5-$A51+1)))*$C104))</f>
        <v xml:space="preserve"> </v>
      </c>
      <c r="T158" s="186" t="str">
        <f ca="1">IF(T$5-$I$5&lt;$A51-1," ",IF(T$5-$I$5+1&gt;'Primary Inputs'!$C$17,0,(SUM(OFFSET($I$23,0,T$5-$I$5-$A51+1)))*$C104))</f>
        <v xml:space="preserve"> </v>
      </c>
      <c r="U158" s="186" t="str">
        <f ca="1">IF(U$5-$I$5&lt;$A51-1," ",IF(U$5-$I$5+1&gt;'Primary Inputs'!$C$17,0,(SUM(OFFSET($I$23,0,U$5-$I$5-$A51+1)))*$C104))</f>
        <v xml:space="preserve"> </v>
      </c>
      <c r="V158" s="186" t="str">
        <f ca="1">IF(V$5-$I$5&lt;$A51-1," ",IF(V$5-$I$5+1&gt;'Primary Inputs'!$C$17,0,(SUM(OFFSET($I$23,0,V$5-$I$5-$A51+1)))*$C104))</f>
        <v xml:space="preserve"> </v>
      </c>
      <c r="W158" s="186" t="str">
        <f ca="1">IF(W$5-$I$5&lt;$A51-1," ",IF(W$5-$I$5+1&gt;'Primary Inputs'!$C$17,0,(SUM(OFFSET($I$23,0,W$5-$I$5-$A51+1)))*$C104))</f>
        <v xml:space="preserve"> </v>
      </c>
      <c r="X158" s="186" t="str">
        <f ca="1">IF(X$5-$I$5&lt;$A51-1," ",IF(X$5-$I$5+1&gt;'Primary Inputs'!$C$17,0,(SUM(OFFSET($I$23,0,X$5-$I$5-$A51+1)))*$C104))</f>
        <v xml:space="preserve"> </v>
      </c>
      <c r="Y158" s="186" t="str">
        <f ca="1">IF(Y$5-$I$5&lt;$A51-1," ",IF(Y$5-$I$5+1&gt;'Primary Inputs'!$C$17,0,(SUM(OFFSET($I$23,0,Y$5-$I$5-$A51+1)))*$C104))</f>
        <v xml:space="preserve"> </v>
      </c>
      <c r="Z158" s="186" t="str">
        <f ca="1">IF(Z$5-$I$5&lt;$A51-1," ",IF(Z$5-$I$5+1&gt;'Primary Inputs'!$C$17,0,(SUM(OFFSET($I$23,0,Z$5-$I$5-$A51+1)))*$C104))</f>
        <v xml:space="preserve"> </v>
      </c>
      <c r="AA158" s="186" t="str">
        <f ca="1">IF(AA$5-$I$5&lt;$A51-1," ",IF(AA$5-$I$5+1&gt;'Primary Inputs'!$C$17,0,(SUM(OFFSET($I$23,0,AA$5-$I$5-$A51+1)))*$C104))</f>
        <v xml:space="preserve"> </v>
      </c>
      <c r="AB158" s="186" t="str">
        <f ca="1">IF(AB$5-$I$5&lt;$A51-1," ",IF(AB$5-$I$5+1&gt;'Primary Inputs'!$C$17,0,(SUM(OFFSET($I$23,0,AB$5-$I$5-$A51+1)))*$C104))</f>
        <v xml:space="preserve"> </v>
      </c>
      <c r="AC158" s="186" t="str">
        <f ca="1">IF(AC$5-$I$5&lt;$A51-1," ",IF(AC$5-$I$5+1&gt;'Primary Inputs'!$C$17,0,(SUM(OFFSET($I$23,0,AC$5-$I$5-$A51+1)))*$C104))</f>
        <v xml:space="preserve"> </v>
      </c>
      <c r="AD158" s="186" t="str">
        <f ca="1">IF(AD$5-$I$5&lt;$A51-1," ",IF(AD$5-$I$5+1&gt;'Primary Inputs'!$C$17,0,(SUM(OFFSET($I$23,0,AD$5-$I$5-$A51+1)))*$C104))</f>
        <v xml:space="preserve"> </v>
      </c>
      <c r="AE158" s="186" t="str">
        <f ca="1">IF(AE$5-$I$5&lt;$A51-1," ",IF(AE$5-$I$5+1&gt;'Primary Inputs'!$C$17,0,(SUM(OFFSET($I$23,0,AE$5-$I$5-$A51+1)))*$C104))</f>
        <v xml:space="preserve"> </v>
      </c>
      <c r="AF158" s="186" t="str">
        <f ca="1">IF(AF$5-$I$5&lt;$A51-1," ",IF(AF$5-$I$5+1&gt;'Primary Inputs'!$C$17,0,(SUM(OFFSET($I$23,0,AF$5-$I$5-$A51+1)))*$C104))</f>
        <v xml:space="preserve"> </v>
      </c>
      <c r="AG158" s="186" t="str">
        <f ca="1">IF(AG$5-$I$5&lt;$A51-1," ",IF(AG$5-$I$5+1&gt;'Primary Inputs'!$C$17,0,(SUM(OFFSET($I$23,0,AG$5-$I$5-$A51+1)))*$C104))</f>
        <v xml:space="preserve"> </v>
      </c>
      <c r="AH158" s="186">
        <f ca="1">IF(AH$5-$I$5&lt;$A51-1," ",IF(AH$5-$I$5+1&gt;'Primary Inputs'!$C$17,0,(SUM(OFFSET($I$23,0,AH$5-$I$5-$A51+1)))*$C104))</f>
        <v>0</v>
      </c>
      <c r="AI158" s="186">
        <f ca="1">IF(AI$5-$I$5&lt;$A51-1," ",IF(AI$5-$I$5+1&gt;'Primary Inputs'!$C$17,0,(SUM(OFFSET($I$23,0,AI$5-$I$5-$A51+1)))*$C104))</f>
        <v>0</v>
      </c>
      <c r="AJ158" s="186">
        <f ca="1">IF(AJ$5-$I$5&lt;$A51-1," ",IF(AJ$5-$I$5+1&gt;'Primary Inputs'!$C$17,0,(SUM(OFFSET($I$23,0,AJ$5-$I$5-$A51+1)))*$C104))</f>
        <v>0</v>
      </c>
      <c r="AK158" s="186">
        <f ca="1">IF(AK$5-$I$5&lt;$A51-1," ",IF(AK$5-$I$5+1&gt;'Primary Inputs'!$C$17,0,(SUM(OFFSET($I$23,0,AK$5-$I$5-$A51+1)))*$C104))</f>
        <v>0</v>
      </c>
      <c r="AL158" s="186">
        <f ca="1">IF(AL$5-$I$5&lt;$A51-1," ",IF(AL$5-$I$5+1&gt;'Primary Inputs'!$C$17,0,(SUM(OFFSET($I$23,0,AL$5-$I$5-$A51+1)))*$C104))</f>
        <v>0</v>
      </c>
      <c r="AM158" s="186">
        <f ca="1">IF(AM$5-$I$5&lt;$A51-1," ",IF(AM$5-$I$5+1&gt;'Primary Inputs'!$C$17,0,(SUM(OFFSET($I$23,0,AM$5-$I$5-$A51+1)))*$C104))</f>
        <v>0</v>
      </c>
      <c r="AN158" s="186">
        <f ca="1">IF(AN$5-$I$5&lt;$A51-1," ",IF(AN$5-$I$5+1&gt;'Primary Inputs'!$C$17,0,(SUM(OFFSET($I$23,0,AN$5-$I$5-$A51+1)))*$C104))</f>
        <v>0</v>
      </c>
      <c r="AO158" s="186">
        <f ca="1">IF(AO$5-$I$5&lt;$A51-1," ",IF(AO$5-$I$5+1&gt;'Primary Inputs'!$C$17,0,(SUM(OFFSET($I$23,0,AO$5-$I$5-$A51+1)))*$C104))</f>
        <v>0</v>
      </c>
      <c r="AP158" s="186">
        <f ca="1">IF(AP$5-$I$5&lt;$A51-1," ",IF(AP$5-$I$5+1&gt;'Primary Inputs'!$C$17,0,(SUM(OFFSET($I$23,0,AP$5-$I$5-$A51+1)))*$C104))</f>
        <v>0</v>
      </c>
      <c r="AQ158" s="186">
        <f ca="1">IF(AQ$5-$I$5&lt;$A51-1," ",IF(AQ$5-$I$5+1&gt;'Primary Inputs'!$C$17,0,(SUM(OFFSET($I$23,0,AQ$5-$I$5-$A51+1)))*$C104))</f>
        <v>0</v>
      </c>
      <c r="AR158" s="186">
        <f ca="1">IF(AR$5-$I$5&lt;$A51-1," ",IF(AR$5-$I$5+1&gt;'Primary Inputs'!$C$17,0,(SUM(OFFSET($I$23,0,AR$5-$I$5-$A51+1)))*$C104))</f>
        <v>0</v>
      </c>
      <c r="AS158" s="186">
        <f ca="1">IF(AS$5-$I$5&lt;$A51-1," ",IF(AS$5-$I$5+1&gt;'Primary Inputs'!$C$17,0,(SUM(OFFSET($I$23,0,AS$5-$I$5-$A51+1)))*$C104))</f>
        <v>0</v>
      </c>
      <c r="AT158" s="186">
        <f ca="1">IF(AT$5-$I$5&lt;$A51-1," ",IF(AT$5-$I$5+1&gt;'Primary Inputs'!$C$17,0,(SUM(OFFSET($I$23,0,AT$5-$I$5-$A51+1)))*$C104))</f>
        <v>0</v>
      </c>
      <c r="AU158" s="186">
        <f ca="1">IF(AU$5-$I$5&lt;$A51-1," ",IF(AU$5-$I$5+1&gt;'Primary Inputs'!$C$17,0,(SUM(OFFSET($I$23,0,AU$5-$I$5-$A51+1)))*$C104))</f>
        <v>0</v>
      </c>
      <c r="AV158" s="186">
        <f ca="1">IF(AV$5-$I$5&lt;$A51-1," ",IF(AV$5-$I$5+1&gt;'Primary Inputs'!$C$17,0,(SUM(OFFSET($I$23,0,AV$5-$I$5-$A51+1)))*$C104))</f>
        <v>0</v>
      </c>
      <c r="AW158" s="186">
        <f ca="1">IF(AW$5-$I$5&lt;$A51-1," ",IF(AW$5-$I$5+1&gt;'Primary Inputs'!$C$17,0,(SUM(OFFSET($I$23,0,AW$5-$I$5-$A51+1)))*$C104))</f>
        <v>0</v>
      </c>
      <c r="AX158" s="186">
        <f ca="1">IF(AX$5-$I$5&lt;$A51-1," ",IF(AX$5-$I$5+1&gt;'Primary Inputs'!$C$17,0,(SUM(OFFSET($I$23,0,AX$5-$I$5-$A51+1)))*$C104))</f>
        <v>0</v>
      </c>
      <c r="AY158" s="186">
        <f ca="1">IF(AY$5-$I$5&lt;$A51-1," ",IF(AY$5-$I$5+1&gt;'Primary Inputs'!$C$17,0,(SUM(OFFSET($I$23,0,AY$5-$I$5-$A51+1)))*$C104))</f>
        <v>0</v>
      </c>
      <c r="AZ158" s="186">
        <f ca="1">IF(AZ$5-$I$5&lt;$A51-1," ",IF(AZ$5-$I$5+1&gt;'Primary Inputs'!$C$17,0,(SUM(OFFSET($I$23,0,AZ$5-$I$5-$A51+1)))*$C104))</f>
        <v>0</v>
      </c>
      <c r="BA158" s="186">
        <f ca="1">IF(BA$5-$I$5&lt;$A51-1," ",IF(BA$5-$I$5+1&gt;'Primary Inputs'!$C$17,0,(SUM(OFFSET($I$23,0,BA$5-$I$5-$A51+1)))*$C104))</f>
        <v>0</v>
      </c>
      <c r="BB158" s="186">
        <f ca="1">IF(BB$5-$I$5&lt;$A51-1," ",IF(BB$5-$I$5+1&gt;'Primary Inputs'!$C$17,0,(SUM(OFFSET($I$23,0,BB$5-$I$5-$A51+1)))*$C104))</f>
        <v>0</v>
      </c>
      <c r="BC158" s="186">
        <f ca="1">IF(BC$5-$I$5&lt;$A51-1," ",IF(BC$5-$I$5+1&gt;'Primary Inputs'!$C$17,0,(SUM(OFFSET($I$23,0,BC$5-$I$5-$A51+1)))*$C104))</f>
        <v>0</v>
      </c>
      <c r="BD158" s="186">
        <f ca="1">IF(BD$5-$I$5&lt;$A51-1," ",IF(BD$5-$I$5+1&gt;'Primary Inputs'!$C$17,0,(SUM(OFFSET($I$23,0,BD$5-$I$5-$A51+1)))*$C104))</f>
        <v>0</v>
      </c>
      <c r="BE158" s="186">
        <f ca="1">IF(BE$5-$I$5&lt;$A51-1," ",IF(BE$5-$I$5+1&gt;'Primary Inputs'!$C$17,0,(SUM(OFFSET($I$23,0,BE$5-$I$5-$A51+1)))*$C104))</f>
        <v>0</v>
      </c>
      <c r="BF158" s="186">
        <f ca="1">IF(BF$5-$I$5&lt;$A51-1," ",IF(BF$5-$I$5+1&gt;'Primary Inputs'!$C$17,0,(SUM(OFFSET($I$23,0,BF$5-$I$5-$A51+1)))*$C104))</f>
        <v>0</v>
      </c>
    </row>
    <row r="159" spans="2:58">
      <c r="B159" s="134" t="s">
        <v>199</v>
      </c>
      <c r="C159" s="134">
        <f t="shared" ca="1" si="3"/>
        <v>0</v>
      </c>
      <c r="I159" s="186" t="str">
        <f ca="1">IF(I$5-$I$5&lt;$A52-1," ",IF(I$5-$I$5+1&gt;'Primary Inputs'!$C$17,0,(SUM(OFFSET($I$23,0,I$5-$I$5-$A52+1)))*$C105))</f>
        <v xml:space="preserve"> </v>
      </c>
      <c r="J159" s="186" t="str">
        <f ca="1">IF(J$5-$I$5&lt;$A52-1," ",IF(J$5-$I$5+1&gt;'Primary Inputs'!$C$17,0,(SUM(OFFSET($I$23,0,J$5-$I$5-$A52+1)))*$C105))</f>
        <v xml:space="preserve"> </v>
      </c>
      <c r="K159" s="186" t="str">
        <f ca="1">IF(K$5-$I$5&lt;$A52-1," ",IF(K$5-$I$5+1&gt;'Primary Inputs'!$C$17,0,(SUM(OFFSET($I$23,0,K$5-$I$5-$A52+1)))*$C105))</f>
        <v xml:space="preserve"> </v>
      </c>
      <c r="L159" s="186" t="str">
        <f ca="1">IF(L$5-$I$5&lt;$A52-1," ",IF(L$5-$I$5+1&gt;'Primary Inputs'!$C$17,0,(SUM(OFFSET($I$23,0,L$5-$I$5-$A52+1)))*$C105))</f>
        <v xml:space="preserve"> </v>
      </c>
      <c r="M159" s="186" t="str">
        <f ca="1">IF(M$5-$I$5&lt;$A52-1," ",IF(M$5-$I$5+1&gt;'Primary Inputs'!$C$17,0,(SUM(OFFSET($I$23,0,M$5-$I$5-$A52+1)))*$C105))</f>
        <v xml:space="preserve"> </v>
      </c>
      <c r="N159" s="186" t="str">
        <f ca="1">IF(N$5-$I$5&lt;$A52-1," ",IF(N$5-$I$5+1&gt;'Primary Inputs'!$C$17,0,(SUM(OFFSET($I$23,0,N$5-$I$5-$A52+1)))*$C105))</f>
        <v xml:space="preserve"> </v>
      </c>
      <c r="O159" s="186" t="str">
        <f ca="1">IF(O$5-$I$5&lt;$A52-1," ",IF(O$5-$I$5+1&gt;'Primary Inputs'!$C$17,0,(SUM(OFFSET($I$23,0,O$5-$I$5-$A52+1)))*$C105))</f>
        <v xml:space="preserve"> </v>
      </c>
      <c r="P159" s="186" t="str">
        <f ca="1">IF(P$5-$I$5&lt;$A52-1," ",IF(P$5-$I$5+1&gt;'Primary Inputs'!$C$17,0,(SUM(OFFSET($I$23,0,P$5-$I$5-$A52+1)))*$C105))</f>
        <v xml:space="preserve"> </v>
      </c>
      <c r="Q159" s="186" t="str">
        <f ca="1">IF(Q$5-$I$5&lt;$A52-1," ",IF(Q$5-$I$5+1&gt;'Primary Inputs'!$C$17,0,(SUM(OFFSET($I$23,0,Q$5-$I$5-$A52+1)))*$C105))</f>
        <v xml:space="preserve"> </v>
      </c>
      <c r="R159" s="186" t="str">
        <f ca="1">IF(R$5-$I$5&lt;$A52-1," ",IF(R$5-$I$5+1&gt;'Primary Inputs'!$C$17,0,(SUM(OFFSET($I$23,0,R$5-$I$5-$A52+1)))*$C105))</f>
        <v xml:space="preserve"> </v>
      </c>
      <c r="S159" s="186" t="str">
        <f ca="1">IF(S$5-$I$5&lt;$A52-1," ",IF(S$5-$I$5+1&gt;'Primary Inputs'!$C$17,0,(SUM(OFFSET($I$23,0,S$5-$I$5-$A52+1)))*$C105))</f>
        <v xml:space="preserve"> </v>
      </c>
      <c r="T159" s="186" t="str">
        <f ca="1">IF(T$5-$I$5&lt;$A52-1," ",IF(T$5-$I$5+1&gt;'Primary Inputs'!$C$17,0,(SUM(OFFSET($I$23,0,T$5-$I$5-$A52+1)))*$C105))</f>
        <v xml:space="preserve"> </v>
      </c>
      <c r="U159" s="186" t="str">
        <f ca="1">IF(U$5-$I$5&lt;$A52-1," ",IF(U$5-$I$5+1&gt;'Primary Inputs'!$C$17,0,(SUM(OFFSET($I$23,0,U$5-$I$5-$A52+1)))*$C105))</f>
        <v xml:space="preserve"> </v>
      </c>
      <c r="V159" s="186" t="str">
        <f ca="1">IF(V$5-$I$5&lt;$A52-1," ",IF(V$5-$I$5+1&gt;'Primary Inputs'!$C$17,0,(SUM(OFFSET($I$23,0,V$5-$I$5-$A52+1)))*$C105))</f>
        <v xml:space="preserve"> </v>
      </c>
      <c r="W159" s="186" t="str">
        <f ca="1">IF(W$5-$I$5&lt;$A52-1," ",IF(W$5-$I$5+1&gt;'Primary Inputs'!$C$17,0,(SUM(OFFSET($I$23,0,W$5-$I$5-$A52+1)))*$C105))</f>
        <v xml:space="preserve"> </v>
      </c>
      <c r="X159" s="186" t="str">
        <f ca="1">IF(X$5-$I$5&lt;$A52-1," ",IF(X$5-$I$5+1&gt;'Primary Inputs'!$C$17,0,(SUM(OFFSET($I$23,0,X$5-$I$5-$A52+1)))*$C105))</f>
        <v xml:space="preserve"> </v>
      </c>
      <c r="Y159" s="186" t="str">
        <f ca="1">IF(Y$5-$I$5&lt;$A52-1," ",IF(Y$5-$I$5+1&gt;'Primary Inputs'!$C$17,0,(SUM(OFFSET($I$23,0,Y$5-$I$5-$A52+1)))*$C105))</f>
        <v xml:space="preserve"> </v>
      </c>
      <c r="Z159" s="186" t="str">
        <f ca="1">IF(Z$5-$I$5&lt;$A52-1," ",IF(Z$5-$I$5+1&gt;'Primary Inputs'!$C$17,0,(SUM(OFFSET($I$23,0,Z$5-$I$5-$A52+1)))*$C105))</f>
        <v xml:space="preserve"> </v>
      </c>
      <c r="AA159" s="186" t="str">
        <f ca="1">IF(AA$5-$I$5&lt;$A52-1," ",IF(AA$5-$I$5+1&gt;'Primary Inputs'!$C$17,0,(SUM(OFFSET($I$23,0,AA$5-$I$5-$A52+1)))*$C105))</f>
        <v xml:space="preserve"> </v>
      </c>
      <c r="AB159" s="186" t="str">
        <f ca="1">IF(AB$5-$I$5&lt;$A52-1," ",IF(AB$5-$I$5+1&gt;'Primary Inputs'!$C$17,0,(SUM(OFFSET($I$23,0,AB$5-$I$5-$A52+1)))*$C105))</f>
        <v xml:space="preserve"> </v>
      </c>
      <c r="AC159" s="186" t="str">
        <f ca="1">IF(AC$5-$I$5&lt;$A52-1," ",IF(AC$5-$I$5+1&gt;'Primary Inputs'!$C$17,0,(SUM(OFFSET($I$23,0,AC$5-$I$5-$A52+1)))*$C105))</f>
        <v xml:space="preserve"> </v>
      </c>
      <c r="AD159" s="186" t="str">
        <f ca="1">IF(AD$5-$I$5&lt;$A52-1," ",IF(AD$5-$I$5+1&gt;'Primary Inputs'!$C$17,0,(SUM(OFFSET($I$23,0,AD$5-$I$5-$A52+1)))*$C105))</f>
        <v xml:space="preserve"> </v>
      </c>
      <c r="AE159" s="186" t="str">
        <f ca="1">IF(AE$5-$I$5&lt;$A52-1," ",IF(AE$5-$I$5+1&gt;'Primary Inputs'!$C$17,0,(SUM(OFFSET($I$23,0,AE$5-$I$5-$A52+1)))*$C105))</f>
        <v xml:space="preserve"> </v>
      </c>
      <c r="AF159" s="186" t="str">
        <f ca="1">IF(AF$5-$I$5&lt;$A52-1," ",IF(AF$5-$I$5+1&gt;'Primary Inputs'!$C$17,0,(SUM(OFFSET($I$23,0,AF$5-$I$5-$A52+1)))*$C105))</f>
        <v xml:space="preserve"> </v>
      </c>
      <c r="AG159" s="186" t="str">
        <f ca="1">IF(AG$5-$I$5&lt;$A52-1," ",IF(AG$5-$I$5+1&gt;'Primary Inputs'!$C$17,0,(SUM(OFFSET($I$23,0,AG$5-$I$5-$A52+1)))*$C105))</f>
        <v xml:space="preserve"> </v>
      </c>
      <c r="AH159" s="186" t="str">
        <f ca="1">IF(AH$5-$I$5&lt;$A52-1," ",IF(AH$5-$I$5+1&gt;'Primary Inputs'!$C$17,0,(SUM(OFFSET($I$23,0,AH$5-$I$5-$A52+1)))*$C105))</f>
        <v xml:space="preserve"> </v>
      </c>
      <c r="AI159" s="186">
        <f ca="1">IF(AI$5-$I$5&lt;$A52-1," ",IF(AI$5-$I$5+1&gt;'Primary Inputs'!$C$17,0,(SUM(OFFSET($I$23,0,AI$5-$I$5-$A52+1)))*$C105))</f>
        <v>0</v>
      </c>
      <c r="AJ159" s="186">
        <f ca="1">IF(AJ$5-$I$5&lt;$A52-1," ",IF(AJ$5-$I$5+1&gt;'Primary Inputs'!$C$17,0,(SUM(OFFSET($I$23,0,AJ$5-$I$5-$A52+1)))*$C105))</f>
        <v>0</v>
      </c>
      <c r="AK159" s="186">
        <f ca="1">IF(AK$5-$I$5&lt;$A52-1," ",IF(AK$5-$I$5+1&gt;'Primary Inputs'!$C$17,0,(SUM(OFFSET($I$23,0,AK$5-$I$5-$A52+1)))*$C105))</f>
        <v>0</v>
      </c>
      <c r="AL159" s="186">
        <f ca="1">IF(AL$5-$I$5&lt;$A52-1," ",IF(AL$5-$I$5+1&gt;'Primary Inputs'!$C$17,0,(SUM(OFFSET($I$23,0,AL$5-$I$5-$A52+1)))*$C105))</f>
        <v>0</v>
      </c>
      <c r="AM159" s="186">
        <f ca="1">IF(AM$5-$I$5&lt;$A52-1," ",IF(AM$5-$I$5+1&gt;'Primary Inputs'!$C$17,0,(SUM(OFFSET($I$23,0,AM$5-$I$5-$A52+1)))*$C105))</f>
        <v>0</v>
      </c>
      <c r="AN159" s="186">
        <f ca="1">IF(AN$5-$I$5&lt;$A52-1," ",IF(AN$5-$I$5+1&gt;'Primary Inputs'!$C$17,0,(SUM(OFFSET($I$23,0,AN$5-$I$5-$A52+1)))*$C105))</f>
        <v>0</v>
      </c>
      <c r="AO159" s="186">
        <f ca="1">IF(AO$5-$I$5&lt;$A52-1," ",IF(AO$5-$I$5+1&gt;'Primary Inputs'!$C$17,0,(SUM(OFFSET($I$23,0,AO$5-$I$5-$A52+1)))*$C105))</f>
        <v>0</v>
      </c>
      <c r="AP159" s="186">
        <f ca="1">IF(AP$5-$I$5&lt;$A52-1," ",IF(AP$5-$I$5+1&gt;'Primary Inputs'!$C$17,0,(SUM(OFFSET($I$23,0,AP$5-$I$5-$A52+1)))*$C105))</f>
        <v>0</v>
      </c>
      <c r="AQ159" s="186">
        <f ca="1">IF(AQ$5-$I$5&lt;$A52-1," ",IF(AQ$5-$I$5+1&gt;'Primary Inputs'!$C$17,0,(SUM(OFFSET($I$23,0,AQ$5-$I$5-$A52+1)))*$C105))</f>
        <v>0</v>
      </c>
      <c r="AR159" s="186">
        <f ca="1">IF(AR$5-$I$5&lt;$A52-1," ",IF(AR$5-$I$5+1&gt;'Primary Inputs'!$C$17,0,(SUM(OFFSET($I$23,0,AR$5-$I$5-$A52+1)))*$C105))</f>
        <v>0</v>
      </c>
      <c r="AS159" s="186">
        <f ca="1">IF(AS$5-$I$5&lt;$A52-1," ",IF(AS$5-$I$5+1&gt;'Primary Inputs'!$C$17,0,(SUM(OFFSET($I$23,0,AS$5-$I$5-$A52+1)))*$C105))</f>
        <v>0</v>
      </c>
      <c r="AT159" s="186">
        <f ca="1">IF(AT$5-$I$5&lt;$A52-1," ",IF(AT$5-$I$5+1&gt;'Primary Inputs'!$C$17,0,(SUM(OFFSET($I$23,0,AT$5-$I$5-$A52+1)))*$C105))</f>
        <v>0</v>
      </c>
      <c r="AU159" s="186">
        <f ca="1">IF(AU$5-$I$5&lt;$A52-1," ",IF(AU$5-$I$5+1&gt;'Primary Inputs'!$C$17,0,(SUM(OFFSET($I$23,0,AU$5-$I$5-$A52+1)))*$C105))</f>
        <v>0</v>
      </c>
      <c r="AV159" s="186">
        <f ca="1">IF(AV$5-$I$5&lt;$A52-1," ",IF(AV$5-$I$5+1&gt;'Primary Inputs'!$C$17,0,(SUM(OFFSET($I$23,0,AV$5-$I$5-$A52+1)))*$C105))</f>
        <v>0</v>
      </c>
      <c r="AW159" s="186">
        <f ca="1">IF(AW$5-$I$5&lt;$A52-1," ",IF(AW$5-$I$5+1&gt;'Primary Inputs'!$C$17,0,(SUM(OFFSET($I$23,0,AW$5-$I$5-$A52+1)))*$C105))</f>
        <v>0</v>
      </c>
      <c r="AX159" s="186">
        <f ca="1">IF(AX$5-$I$5&lt;$A52-1," ",IF(AX$5-$I$5+1&gt;'Primary Inputs'!$C$17,0,(SUM(OFFSET($I$23,0,AX$5-$I$5-$A52+1)))*$C105))</f>
        <v>0</v>
      </c>
      <c r="AY159" s="186">
        <f ca="1">IF(AY$5-$I$5&lt;$A52-1," ",IF(AY$5-$I$5+1&gt;'Primary Inputs'!$C$17,0,(SUM(OFFSET($I$23,0,AY$5-$I$5-$A52+1)))*$C105))</f>
        <v>0</v>
      </c>
      <c r="AZ159" s="186">
        <f ca="1">IF(AZ$5-$I$5&lt;$A52-1," ",IF(AZ$5-$I$5+1&gt;'Primary Inputs'!$C$17,0,(SUM(OFFSET($I$23,0,AZ$5-$I$5-$A52+1)))*$C105))</f>
        <v>0</v>
      </c>
      <c r="BA159" s="186">
        <f ca="1">IF(BA$5-$I$5&lt;$A52-1," ",IF(BA$5-$I$5+1&gt;'Primary Inputs'!$C$17,0,(SUM(OFFSET($I$23,0,BA$5-$I$5-$A52+1)))*$C105))</f>
        <v>0</v>
      </c>
      <c r="BB159" s="186">
        <f ca="1">IF(BB$5-$I$5&lt;$A52-1," ",IF(BB$5-$I$5+1&gt;'Primary Inputs'!$C$17,0,(SUM(OFFSET($I$23,0,BB$5-$I$5-$A52+1)))*$C105))</f>
        <v>0</v>
      </c>
      <c r="BC159" s="186">
        <f ca="1">IF(BC$5-$I$5&lt;$A52-1," ",IF(BC$5-$I$5+1&gt;'Primary Inputs'!$C$17,0,(SUM(OFFSET($I$23,0,BC$5-$I$5-$A52+1)))*$C105))</f>
        <v>0</v>
      </c>
      <c r="BD159" s="186">
        <f ca="1">IF(BD$5-$I$5&lt;$A52-1," ",IF(BD$5-$I$5+1&gt;'Primary Inputs'!$C$17,0,(SUM(OFFSET($I$23,0,BD$5-$I$5-$A52+1)))*$C105))</f>
        <v>0</v>
      </c>
      <c r="BE159" s="186">
        <f ca="1">IF(BE$5-$I$5&lt;$A52-1," ",IF(BE$5-$I$5+1&gt;'Primary Inputs'!$C$17,0,(SUM(OFFSET($I$23,0,BE$5-$I$5-$A52+1)))*$C105))</f>
        <v>0</v>
      </c>
      <c r="BF159" s="186">
        <f ca="1">IF(BF$5-$I$5&lt;$A52-1," ",IF(BF$5-$I$5+1&gt;'Primary Inputs'!$C$17,0,(SUM(OFFSET($I$23,0,BF$5-$I$5-$A52+1)))*$C105))</f>
        <v>0</v>
      </c>
    </row>
    <row r="160" spans="2:58">
      <c r="B160" s="134" t="s">
        <v>200</v>
      </c>
      <c r="C160" s="134">
        <f t="shared" ca="1" si="3"/>
        <v>0</v>
      </c>
      <c r="I160" s="186" t="str">
        <f ca="1">IF(I$5-$I$5&lt;$A53-1," ",IF(I$5-$I$5+1&gt;'Primary Inputs'!$C$17,0,(SUM(OFFSET($I$23,0,I$5-$I$5-$A53+1)))*$C106))</f>
        <v xml:space="preserve"> </v>
      </c>
      <c r="J160" s="186" t="str">
        <f ca="1">IF(J$5-$I$5&lt;$A53-1," ",IF(J$5-$I$5+1&gt;'Primary Inputs'!$C$17,0,(SUM(OFFSET($I$23,0,J$5-$I$5-$A53+1)))*$C106))</f>
        <v xml:space="preserve"> </v>
      </c>
      <c r="K160" s="186" t="str">
        <f ca="1">IF(K$5-$I$5&lt;$A53-1," ",IF(K$5-$I$5+1&gt;'Primary Inputs'!$C$17,0,(SUM(OFFSET($I$23,0,K$5-$I$5-$A53+1)))*$C106))</f>
        <v xml:space="preserve"> </v>
      </c>
      <c r="L160" s="186" t="str">
        <f ca="1">IF(L$5-$I$5&lt;$A53-1," ",IF(L$5-$I$5+1&gt;'Primary Inputs'!$C$17,0,(SUM(OFFSET($I$23,0,L$5-$I$5-$A53+1)))*$C106))</f>
        <v xml:space="preserve"> </v>
      </c>
      <c r="M160" s="186" t="str">
        <f ca="1">IF(M$5-$I$5&lt;$A53-1," ",IF(M$5-$I$5+1&gt;'Primary Inputs'!$C$17,0,(SUM(OFFSET($I$23,0,M$5-$I$5-$A53+1)))*$C106))</f>
        <v xml:space="preserve"> </v>
      </c>
      <c r="N160" s="186" t="str">
        <f ca="1">IF(N$5-$I$5&lt;$A53-1," ",IF(N$5-$I$5+1&gt;'Primary Inputs'!$C$17,0,(SUM(OFFSET($I$23,0,N$5-$I$5-$A53+1)))*$C106))</f>
        <v xml:space="preserve"> </v>
      </c>
      <c r="O160" s="186" t="str">
        <f ca="1">IF(O$5-$I$5&lt;$A53-1," ",IF(O$5-$I$5+1&gt;'Primary Inputs'!$C$17,0,(SUM(OFFSET($I$23,0,O$5-$I$5-$A53+1)))*$C106))</f>
        <v xml:space="preserve"> </v>
      </c>
      <c r="P160" s="186" t="str">
        <f ca="1">IF(P$5-$I$5&lt;$A53-1," ",IF(P$5-$I$5+1&gt;'Primary Inputs'!$C$17,0,(SUM(OFFSET($I$23,0,P$5-$I$5-$A53+1)))*$C106))</f>
        <v xml:space="preserve"> </v>
      </c>
      <c r="Q160" s="186" t="str">
        <f ca="1">IF(Q$5-$I$5&lt;$A53-1," ",IF(Q$5-$I$5+1&gt;'Primary Inputs'!$C$17,0,(SUM(OFFSET($I$23,0,Q$5-$I$5-$A53+1)))*$C106))</f>
        <v xml:space="preserve"> </v>
      </c>
      <c r="R160" s="186" t="str">
        <f ca="1">IF(R$5-$I$5&lt;$A53-1," ",IF(R$5-$I$5+1&gt;'Primary Inputs'!$C$17,0,(SUM(OFFSET($I$23,0,R$5-$I$5-$A53+1)))*$C106))</f>
        <v xml:space="preserve"> </v>
      </c>
      <c r="S160" s="186" t="str">
        <f ca="1">IF(S$5-$I$5&lt;$A53-1," ",IF(S$5-$I$5+1&gt;'Primary Inputs'!$C$17,0,(SUM(OFFSET($I$23,0,S$5-$I$5-$A53+1)))*$C106))</f>
        <v xml:space="preserve"> </v>
      </c>
      <c r="T160" s="186" t="str">
        <f ca="1">IF(T$5-$I$5&lt;$A53-1," ",IF(T$5-$I$5+1&gt;'Primary Inputs'!$C$17,0,(SUM(OFFSET($I$23,0,T$5-$I$5-$A53+1)))*$C106))</f>
        <v xml:space="preserve"> </v>
      </c>
      <c r="U160" s="186" t="str">
        <f ca="1">IF(U$5-$I$5&lt;$A53-1," ",IF(U$5-$I$5+1&gt;'Primary Inputs'!$C$17,0,(SUM(OFFSET($I$23,0,U$5-$I$5-$A53+1)))*$C106))</f>
        <v xml:space="preserve"> </v>
      </c>
      <c r="V160" s="186" t="str">
        <f ca="1">IF(V$5-$I$5&lt;$A53-1," ",IF(V$5-$I$5+1&gt;'Primary Inputs'!$C$17,0,(SUM(OFFSET($I$23,0,V$5-$I$5-$A53+1)))*$C106))</f>
        <v xml:space="preserve"> </v>
      </c>
      <c r="W160" s="186" t="str">
        <f ca="1">IF(W$5-$I$5&lt;$A53-1," ",IF(W$5-$I$5+1&gt;'Primary Inputs'!$C$17,0,(SUM(OFFSET($I$23,0,W$5-$I$5-$A53+1)))*$C106))</f>
        <v xml:space="preserve"> </v>
      </c>
      <c r="X160" s="186" t="str">
        <f ca="1">IF(X$5-$I$5&lt;$A53-1," ",IF(X$5-$I$5+1&gt;'Primary Inputs'!$C$17,0,(SUM(OFFSET($I$23,0,X$5-$I$5-$A53+1)))*$C106))</f>
        <v xml:space="preserve"> </v>
      </c>
      <c r="Y160" s="186" t="str">
        <f ca="1">IF(Y$5-$I$5&lt;$A53-1," ",IF(Y$5-$I$5+1&gt;'Primary Inputs'!$C$17,0,(SUM(OFFSET($I$23,0,Y$5-$I$5-$A53+1)))*$C106))</f>
        <v xml:space="preserve"> </v>
      </c>
      <c r="Z160" s="186" t="str">
        <f ca="1">IF(Z$5-$I$5&lt;$A53-1," ",IF(Z$5-$I$5+1&gt;'Primary Inputs'!$C$17,0,(SUM(OFFSET($I$23,0,Z$5-$I$5-$A53+1)))*$C106))</f>
        <v xml:space="preserve"> </v>
      </c>
      <c r="AA160" s="186" t="str">
        <f ca="1">IF(AA$5-$I$5&lt;$A53-1," ",IF(AA$5-$I$5+1&gt;'Primary Inputs'!$C$17,0,(SUM(OFFSET($I$23,0,AA$5-$I$5-$A53+1)))*$C106))</f>
        <v xml:space="preserve"> </v>
      </c>
      <c r="AB160" s="186" t="str">
        <f ca="1">IF(AB$5-$I$5&lt;$A53-1," ",IF(AB$5-$I$5+1&gt;'Primary Inputs'!$C$17,0,(SUM(OFFSET($I$23,0,AB$5-$I$5-$A53+1)))*$C106))</f>
        <v xml:space="preserve"> </v>
      </c>
      <c r="AC160" s="186" t="str">
        <f ca="1">IF(AC$5-$I$5&lt;$A53-1," ",IF(AC$5-$I$5+1&gt;'Primary Inputs'!$C$17,0,(SUM(OFFSET($I$23,0,AC$5-$I$5-$A53+1)))*$C106))</f>
        <v xml:space="preserve"> </v>
      </c>
      <c r="AD160" s="186" t="str">
        <f ca="1">IF(AD$5-$I$5&lt;$A53-1," ",IF(AD$5-$I$5+1&gt;'Primary Inputs'!$C$17,0,(SUM(OFFSET($I$23,0,AD$5-$I$5-$A53+1)))*$C106))</f>
        <v xml:space="preserve"> </v>
      </c>
      <c r="AE160" s="186" t="str">
        <f ca="1">IF(AE$5-$I$5&lt;$A53-1," ",IF(AE$5-$I$5+1&gt;'Primary Inputs'!$C$17,0,(SUM(OFFSET($I$23,0,AE$5-$I$5-$A53+1)))*$C106))</f>
        <v xml:space="preserve"> </v>
      </c>
      <c r="AF160" s="186" t="str">
        <f ca="1">IF(AF$5-$I$5&lt;$A53-1," ",IF(AF$5-$I$5+1&gt;'Primary Inputs'!$C$17,0,(SUM(OFFSET($I$23,0,AF$5-$I$5-$A53+1)))*$C106))</f>
        <v xml:space="preserve"> </v>
      </c>
      <c r="AG160" s="186" t="str">
        <f ca="1">IF(AG$5-$I$5&lt;$A53-1," ",IF(AG$5-$I$5+1&gt;'Primary Inputs'!$C$17,0,(SUM(OFFSET($I$23,0,AG$5-$I$5-$A53+1)))*$C106))</f>
        <v xml:space="preserve"> </v>
      </c>
      <c r="AH160" s="186" t="str">
        <f ca="1">IF(AH$5-$I$5&lt;$A53-1," ",IF(AH$5-$I$5+1&gt;'Primary Inputs'!$C$17,0,(SUM(OFFSET($I$23,0,AH$5-$I$5-$A53+1)))*$C106))</f>
        <v xml:space="preserve"> </v>
      </c>
      <c r="AI160" s="186" t="str">
        <f ca="1">IF(AI$5-$I$5&lt;$A53-1," ",IF(AI$5-$I$5+1&gt;'Primary Inputs'!$C$17,0,(SUM(OFFSET($I$23,0,AI$5-$I$5-$A53+1)))*$C106))</f>
        <v xml:space="preserve"> </v>
      </c>
      <c r="AJ160" s="186">
        <f ca="1">IF(AJ$5-$I$5&lt;$A53-1," ",IF(AJ$5-$I$5+1&gt;'Primary Inputs'!$C$17,0,(SUM(OFFSET($I$23,0,AJ$5-$I$5-$A53+1)))*$C106))</f>
        <v>0</v>
      </c>
      <c r="AK160" s="186">
        <f ca="1">IF(AK$5-$I$5&lt;$A53-1," ",IF(AK$5-$I$5+1&gt;'Primary Inputs'!$C$17,0,(SUM(OFFSET($I$23,0,AK$5-$I$5-$A53+1)))*$C106))</f>
        <v>0</v>
      </c>
      <c r="AL160" s="186">
        <f ca="1">IF(AL$5-$I$5&lt;$A53-1," ",IF(AL$5-$I$5+1&gt;'Primary Inputs'!$C$17,0,(SUM(OFFSET($I$23,0,AL$5-$I$5-$A53+1)))*$C106))</f>
        <v>0</v>
      </c>
      <c r="AM160" s="186">
        <f ca="1">IF(AM$5-$I$5&lt;$A53-1," ",IF(AM$5-$I$5+1&gt;'Primary Inputs'!$C$17,0,(SUM(OFFSET($I$23,0,AM$5-$I$5-$A53+1)))*$C106))</f>
        <v>0</v>
      </c>
      <c r="AN160" s="186">
        <f ca="1">IF(AN$5-$I$5&lt;$A53-1," ",IF(AN$5-$I$5+1&gt;'Primary Inputs'!$C$17,0,(SUM(OFFSET($I$23,0,AN$5-$I$5-$A53+1)))*$C106))</f>
        <v>0</v>
      </c>
      <c r="AO160" s="186">
        <f ca="1">IF(AO$5-$I$5&lt;$A53-1," ",IF(AO$5-$I$5+1&gt;'Primary Inputs'!$C$17,0,(SUM(OFFSET($I$23,0,AO$5-$I$5-$A53+1)))*$C106))</f>
        <v>0</v>
      </c>
      <c r="AP160" s="186">
        <f ca="1">IF(AP$5-$I$5&lt;$A53-1," ",IF(AP$5-$I$5+1&gt;'Primary Inputs'!$C$17,0,(SUM(OFFSET($I$23,0,AP$5-$I$5-$A53+1)))*$C106))</f>
        <v>0</v>
      </c>
      <c r="AQ160" s="186">
        <f ca="1">IF(AQ$5-$I$5&lt;$A53-1," ",IF(AQ$5-$I$5+1&gt;'Primary Inputs'!$C$17,0,(SUM(OFFSET($I$23,0,AQ$5-$I$5-$A53+1)))*$C106))</f>
        <v>0</v>
      </c>
      <c r="AR160" s="186">
        <f ca="1">IF(AR$5-$I$5&lt;$A53-1," ",IF(AR$5-$I$5+1&gt;'Primary Inputs'!$C$17,0,(SUM(OFFSET($I$23,0,AR$5-$I$5-$A53+1)))*$C106))</f>
        <v>0</v>
      </c>
      <c r="AS160" s="186">
        <f ca="1">IF(AS$5-$I$5&lt;$A53-1," ",IF(AS$5-$I$5+1&gt;'Primary Inputs'!$C$17,0,(SUM(OFFSET($I$23,0,AS$5-$I$5-$A53+1)))*$C106))</f>
        <v>0</v>
      </c>
      <c r="AT160" s="186">
        <f ca="1">IF(AT$5-$I$5&lt;$A53-1," ",IF(AT$5-$I$5+1&gt;'Primary Inputs'!$C$17,0,(SUM(OFFSET($I$23,0,AT$5-$I$5-$A53+1)))*$C106))</f>
        <v>0</v>
      </c>
      <c r="AU160" s="186">
        <f ca="1">IF(AU$5-$I$5&lt;$A53-1," ",IF(AU$5-$I$5+1&gt;'Primary Inputs'!$C$17,0,(SUM(OFFSET($I$23,0,AU$5-$I$5-$A53+1)))*$C106))</f>
        <v>0</v>
      </c>
      <c r="AV160" s="186">
        <f ca="1">IF(AV$5-$I$5&lt;$A53-1," ",IF(AV$5-$I$5+1&gt;'Primary Inputs'!$C$17,0,(SUM(OFFSET($I$23,0,AV$5-$I$5-$A53+1)))*$C106))</f>
        <v>0</v>
      </c>
      <c r="AW160" s="186">
        <f ca="1">IF(AW$5-$I$5&lt;$A53-1," ",IF(AW$5-$I$5+1&gt;'Primary Inputs'!$C$17,0,(SUM(OFFSET($I$23,0,AW$5-$I$5-$A53+1)))*$C106))</f>
        <v>0</v>
      </c>
      <c r="AX160" s="186">
        <f ca="1">IF(AX$5-$I$5&lt;$A53-1," ",IF(AX$5-$I$5+1&gt;'Primary Inputs'!$C$17,0,(SUM(OFFSET($I$23,0,AX$5-$I$5-$A53+1)))*$C106))</f>
        <v>0</v>
      </c>
      <c r="AY160" s="186">
        <f ca="1">IF(AY$5-$I$5&lt;$A53-1," ",IF(AY$5-$I$5+1&gt;'Primary Inputs'!$C$17,0,(SUM(OFFSET($I$23,0,AY$5-$I$5-$A53+1)))*$C106))</f>
        <v>0</v>
      </c>
      <c r="AZ160" s="186">
        <f ca="1">IF(AZ$5-$I$5&lt;$A53-1," ",IF(AZ$5-$I$5+1&gt;'Primary Inputs'!$C$17,0,(SUM(OFFSET($I$23,0,AZ$5-$I$5-$A53+1)))*$C106))</f>
        <v>0</v>
      </c>
      <c r="BA160" s="186">
        <f ca="1">IF(BA$5-$I$5&lt;$A53-1," ",IF(BA$5-$I$5+1&gt;'Primary Inputs'!$C$17,0,(SUM(OFFSET($I$23,0,BA$5-$I$5-$A53+1)))*$C106))</f>
        <v>0</v>
      </c>
      <c r="BB160" s="186">
        <f ca="1">IF(BB$5-$I$5&lt;$A53-1," ",IF(BB$5-$I$5+1&gt;'Primary Inputs'!$C$17,0,(SUM(OFFSET($I$23,0,BB$5-$I$5-$A53+1)))*$C106))</f>
        <v>0</v>
      </c>
      <c r="BC160" s="186">
        <f ca="1">IF(BC$5-$I$5&lt;$A53-1," ",IF(BC$5-$I$5+1&gt;'Primary Inputs'!$C$17,0,(SUM(OFFSET($I$23,0,BC$5-$I$5-$A53+1)))*$C106))</f>
        <v>0</v>
      </c>
      <c r="BD160" s="186">
        <f ca="1">IF(BD$5-$I$5&lt;$A53-1," ",IF(BD$5-$I$5+1&gt;'Primary Inputs'!$C$17,0,(SUM(OFFSET($I$23,0,BD$5-$I$5-$A53+1)))*$C106))</f>
        <v>0</v>
      </c>
      <c r="BE160" s="186">
        <f ca="1">IF(BE$5-$I$5&lt;$A53-1," ",IF(BE$5-$I$5+1&gt;'Primary Inputs'!$C$17,0,(SUM(OFFSET($I$23,0,BE$5-$I$5-$A53+1)))*$C106))</f>
        <v>0</v>
      </c>
      <c r="BF160" s="186">
        <f ca="1">IF(BF$5-$I$5&lt;$A53-1," ",IF(BF$5-$I$5+1&gt;'Primary Inputs'!$C$17,0,(SUM(OFFSET($I$23,0,BF$5-$I$5-$A53+1)))*$C106))</f>
        <v>0</v>
      </c>
    </row>
    <row r="161" spans="2:58">
      <c r="B161" s="134" t="s">
        <v>201</v>
      </c>
      <c r="C161" s="134">
        <f t="shared" ca="1" si="3"/>
        <v>0</v>
      </c>
      <c r="I161" s="186" t="str">
        <f ca="1">IF(I$5-$I$5&lt;$A54-1," ",IF(I$5-$I$5+1&gt;'Primary Inputs'!$C$17,0,(SUM(OFFSET($I$23,0,I$5-$I$5-$A54+1)))*$C107))</f>
        <v xml:space="preserve"> </v>
      </c>
      <c r="J161" s="186" t="str">
        <f ca="1">IF(J$5-$I$5&lt;$A54-1," ",IF(J$5-$I$5+1&gt;'Primary Inputs'!$C$17,0,(SUM(OFFSET($I$23,0,J$5-$I$5-$A54+1)))*$C107))</f>
        <v xml:space="preserve"> </v>
      </c>
      <c r="K161" s="186" t="str">
        <f ca="1">IF(K$5-$I$5&lt;$A54-1," ",IF(K$5-$I$5+1&gt;'Primary Inputs'!$C$17,0,(SUM(OFFSET($I$23,0,K$5-$I$5-$A54+1)))*$C107))</f>
        <v xml:space="preserve"> </v>
      </c>
      <c r="L161" s="186" t="str">
        <f ca="1">IF(L$5-$I$5&lt;$A54-1," ",IF(L$5-$I$5+1&gt;'Primary Inputs'!$C$17,0,(SUM(OFFSET($I$23,0,L$5-$I$5-$A54+1)))*$C107))</f>
        <v xml:space="preserve"> </v>
      </c>
      <c r="M161" s="186" t="str">
        <f ca="1">IF(M$5-$I$5&lt;$A54-1," ",IF(M$5-$I$5+1&gt;'Primary Inputs'!$C$17,0,(SUM(OFFSET($I$23,0,M$5-$I$5-$A54+1)))*$C107))</f>
        <v xml:space="preserve"> </v>
      </c>
      <c r="N161" s="186" t="str">
        <f ca="1">IF(N$5-$I$5&lt;$A54-1," ",IF(N$5-$I$5+1&gt;'Primary Inputs'!$C$17,0,(SUM(OFFSET($I$23,0,N$5-$I$5-$A54+1)))*$C107))</f>
        <v xml:space="preserve"> </v>
      </c>
      <c r="O161" s="186" t="str">
        <f ca="1">IF(O$5-$I$5&lt;$A54-1," ",IF(O$5-$I$5+1&gt;'Primary Inputs'!$C$17,0,(SUM(OFFSET($I$23,0,O$5-$I$5-$A54+1)))*$C107))</f>
        <v xml:space="preserve"> </v>
      </c>
      <c r="P161" s="186" t="str">
        <f ca="1">IF(P$5-$I$5&lt;$A54-1," ",IF(P$5-$I$5+1&gt;'Primary Inputs'!$C$17,0,(SUM(OFFSET($I$23,0,P$5-$I$5-$A54+1)))*$C107))</f>
        <v xml:space="preserve"> </v>
      </c>
      <c r="Q161" s="186" t="str">
        <f ca="1">IF(Q$5-$I$5&lt;$A54-1," ",IF(Q$5-$I$5+1&gt;'Primary Inputs'!$C$17,0,(SUM(OFFSET($I$23,0,Q$5-$I$5-$A54+1)))*$C107))</f>
        <v xml:space="preserve"> </v>
      </c>
      <c r="R161" s="186" t="str">
        <f ca="1">IF(R$5-$I$5&lt;$A54-1," ",IF(R$5-$I$5+1&gt;'Primary Inputs'!$C$17,0,(SUM(OFFSET($I$23,0,R$5-$I$5-$A54+1)))*$C107))</f>
        <v xml:space="preserve"> </v>
      </c>
      <c r="S161" s="186" t="str">
        <f ca="1">IF(S$5-$I$5&lt;$A54-1," ",IF(S$5-$I$5+1&gt;'Primary Inputs'!$C$17,0,(SUM(OFFSET($I$23,0,S$5-$I$5-$A54+1)))*$C107))</f>
        <v xml:space="preserve"> </v>
      </c>
      <c r="T161" s="186" t="str">
        <f ca="1">IF(T$5-$I$5&lt;$A54-1," ",IF(T$5-$I$5+1&gt;'Primary Inputs'!$C$17,0,(SUM(OFFSET($I$23,0,T$5-$I$5-$A54+1)))*$C107))</f>
        <v xml:space="preserve"> </v>
      </c>
      <c r="U161" s="186" t="str">
        <f ca="1">IF(U$5-$I$5&lt;$A54-1," ",IF(U$5-$I$5+1&gt;'Primary Inputs'!$C$17,0,(SUM(OFFSET($I$23,0,U$5-$I$5-$A54+1)))*$C107))</f>
        <v xml:space="preserve"> </v>
      </c>
      <c r="V161" s="186" t="str">
        <f ca="1">IF(V$5-$I$5&lt;$A54-1," ",IF(V$5-$I$5+1&gt;'Primary Inputs'!$C$17,0,(SUM(OFFSET($I$23,0,V$5-$I$5-$A54+1)))*$C107))</f>
        <v xml:space="preserve"> </v>
      </c>
      <c r="W161" s="186" t="str">
        <f ca="1">IF(W$5-$I$5&lt;$A54-1," ",IF(W$5-$I$5+1&gt;'Primary Inputs'!$C$17,0,(SUM(OFFSET($I$23,0,W$5-$I$5-$A54+1)))*$C107))</f>
        <v xml:space="preserve"> </v>
      </c>
      <c r="X161" s="186" t="str">
        <f ca="1">IF(X$5-$I$5&lt;$A54-1," ",IF(X$5-$I$5+1&gt;'Primary Inputs'!$C$17,0,(SUM(OFFSET($I$23,0,X$5-$I$5-$A54+1)))*$C107))</f>
        <v xml:space="preserve"> </v>
      </c>
      <c r="Y161" s="186" t="str">
        <f ca="1">IF(Y$5-$I$5&lt;$A54-1," ",IF(Y$5-$I$5+1&gt;'Primary Inputs'!$C$17,0,(SUM(OFFSET($I$23,0,Y$5-$I$5-$A54+1)))*$C107))</f>
        <v xml:space="preserve"> </v>
      </c>
      <c r="Z161" s="186" t="str">
        <f ca="1">IF(Z$5-$I$5&lt;$A54-1," ",IF(Z$5-$I$5+1&gt;'Primary Inputs'!$C$17,0,(SUM(OFFSET($I$23,0,Z$5-$I$5-$A54+1)))*$C107))</f>
        <v xml:space="preserve"> </v>
      </c>
      <c r="AA161" s="186" t="str">
        <f ca="1">IF(AA$5-$I$5&lt;$A54-1," ",IF(AA$5-$I$5+1&gt;'Primary Inputs'!$C$17,0,(SUM(OFFSET($I$23,0,AA$5-$I$5-$A54+1)))*$C107))</f>
        <v xml:space="preserve"> </v>
      </c>
      <c r="AB161" s="186" t="str">
        <f ca="1">IF(AB$5-$I$5&lt;$A54-1," ",IF(AB$5-$I$5+1&gt;'Primary Inputs'!$C$17,0,(SUM(OFFSET($I$23,0,AB$5-$I$5-$A54+1)))*$C107))</f>
        <v xml:space="preserve"> </v>
      </c>
      <c r="AC161" s="186" t="str">
        <f ca="1">IF(AC$5-$I$5&lt;$A54-1," ",IF(AC$5-$I$5+1&gt;'Primary Inputs'!$C$17,0,(SUM(OFFSET($I$23,0,AC$5-$I$5-$A54+1)))*$C107))</f>
        <v xml:space="preserve"> </v>
      </c>
      <c r="AD161" s="186" t="str">
        <f ca="1">IF(AD$5-$I$5&lt;$A54-1," ",IF(AD$5-$I$5+1&gt;'Primary Inputs'!$C$17,0,(SUM(OFFSET($I$23,0,AD$5-$I$5-$A54+1)))*$C107))</f>
        <v xml:space="preserve"> </v>
      </c>
      <c r="AE161" s="186" t="str">
        <f ca="1">IF(AE$5-$I$5&lt;$A54-1," ",IF(AE$5-$I$5+1&gt;'Primary Inputs'!$C$17,0,(SUM(OFFSET($I$23,0,AE$5-$I$5-$A54+1)))*$C107))</f>
        <v xml:space="preserve"> </v>
      </c>
      <c r="AF161" s="186" t="str">
        <f ca="1">IF(AF$5-$I$5&lt;$A54-1," ",IF(AF$5-$I$5+1&gt;'Primary Inputs'!$C$17,0,(SUM(OFFSET($I$23,0,AF$5-$I$5-$A54+1)))*$C107))</f>
        <v xml:space="preserve"> </v>
      </c>
      <c r="AG161" s="186" t="str">
        <f ca="1">IF(AG$5-$I$5&lt;$A54-1," ",IF(AG$5-$I$5+1&gt;'Primary Inputs'!$C$17,0,(SUM(OFFSET($I$23,0,AG$5-$I$5-$A54+1)))*$C107))</f>
        <v xml:space="preserve"> </v>
      </c>
      <c r="AH161" s="186" t="str">
        <f ca="1">IF(AH$5-$I$5&lt;$A54-1," ",IF(AH$5-$I$5+1&gt;'Primary Inputs'!$C$17,0,(SUM(OFFSET($I$23,0,AH$5-$I$5-$A54+1)))*$C107))</f>
        <v xml:space="preserve"> </v>
      </c>
      <c r="AI161" s="186" t="str">
        <f ca="1">IF(AI$5-$I$5&lt;$A54-1," ",IF(AI$5-$I$5+1&gt;'Primary Inputs'!$C$17,0,(SUM(OFFSET($I$23,0,AI$5-$I$5-$A54+1)))*$C107))</f>
        <v xml:space="preserve"> </v>
      </c>
      <c r="AJ161" s="186" t="str">
        <f ca="1">IF(AJ$5-$I$5&lt;$A54-1," ",IF(AJ$5-$I$5+1&gt;'Primary Inputs'!$C$17,0,(SUM(OFFSET($I$23,0,AJ$5-$I$5-$A54+1)))*$C107))</f>
        <v xml:space="preserve"> </v>
      </c>
      <c r="AK161" s="186">
        <f ca="1">IF(AK$5-$I$5&lt;$A54-1," ",IF(AK$5-$I$5+1&gt;'Primary Inputs'!$C$17,0,(SUM(OFFSET($I$23,0,AK$5-$I$5-$A54+1)))*$C107))</f>
        <v>0</v>
      </c>
      <c r="AL161" s="186">
        <f ca="1">IF(AL$5-$I$5&lt;$A54-1," ",IF(AL$5-$I$5+1&gt;'Primary Inputs'!$C$17,0,(SUM(OFFSET($I$23,0,AL$5-$I$5-$A54+1)))*$C107))</f>
        <v>0</v>
      </c>
      <c r="AM161" s="186">
        <f ca="1">IF(AM$5-$I$5&lt;$A54-1," ",IF(AM$5-$I$5+1&gt;'Primary Inputs'!$C$17,0,(SUM(OFFSET($I$23,0,AM$5-$I$5-$A54+1)))*$C107))</f>
        <v>0</v>
      </c>
      <c r="AN161" s="186">
        <f ca="1">IF(AN$5-$I$5&lt;$A54-1," ",IF(AN$5-$I$5+1&gt;'Primary Inputs'!$C$17,0,(SUM(OFFSET($I$23,0,AN$5-$I$5-$A54+1)))*$C107))</f>
        <v>0</v>
      </c>
      <c r="AO161" s="186">
        <f ca="1">IF(AO$5-$I$5&lt;$A54-1," ",IF(AO$5-$I$5+1&gt;'Primary Inputs'!$C$17,0,(SUM(OFFSET($I$23,0,AO$5-$I$5-$A54+1)))*$C107))</f>
        <v>0</v>
      </c>
      <c r="AP161" s="186">
        <f ca="1">IF(AP$5-$I$5&lt;$A54-1," ",IF(AP$5-$I$5+1&gt;'Primary Inputs'!$C$17,0,(SUM(OFFSET($I$23,0,AP$5-$I$5-$A54+1)))*$C107))</f>
        <v>0</v>
      </c>
      <c r="AQ161" s="186">
        <f ca="1">IF(AQ$5-$I$5&lt;$A54-1," ",IF(AQ$5-$I$5+1&gt;'Primary Inputs'!$C$17,0,(SUM(OFFSET($I$23,0,AQ$5-$I$5-$A54+1)))*$C107))</f>
        <v>0</v>
      </c>
      <c r="AR161" s="186">
        <f ca="1">IF(AR$5-$I$5&lt;$A54-1," ",IF(AR$5-$I$5+1&gt;'Primary Inputs'!$C$17,0,(SUM(OFFSET($I$23,0,AR$5-$I$5-$A54+1)))*$C107))</f>
        <v>0</v>
      </c>
      <c r="AS161" s="186">
        <f ca="1">IF(AS$5-$I$5&lt;$A54-1," ",IF(AS$5-$I$5+1&gt;'Primary Inputs'!$C$17,0,(SUM(OFFSET($I$23,0,AS$5-$I$5-$A54+1)))*$C107))</f>
        <v>0</v>
      </c>
      <c r="AT161" s="186">
        <f ca="1">IF(AT$5-$I$5&lt;$A54-1," ",IF(AT$5-$I$5+1&gt;'Primary Inputs'!$C$17,0,(SUM(OFFSET($I$23,0,AT$5-$I$5-$A54+1)))*$C107))</f>
        <v>0</v>
      </c>
      <c r="AU161" s="186">
        <f ca="1">IF(AU$5-$I$5&lt;$A54-1," ",IF(AU$5-$I$5+1&gt;'Primary Inputs'!$C$17,0,(SUM(OFFSET($I$23,0,AU$5-$I$5-$A54+1)))*$C107))</f>
        <v>0</v>
      </c>
      <c r="AV161" s="186">
        <f ca="1">IF(AV$5-$I$5&lt;$A54-1," ",IF(AV$5-$I$5+1&gt;'Primary Inputs'!$C$17,0,(SUM(OFFSET($I$23,0,AV$5-$I$5-$A54+1)))*$C107))</f>
        <v>0</v>
      </c>
      <c r="AW161" s="186">
        <f ca="1">IF(AW$5-$I$5&lt;$A54-1," ",IF(AW$5-$I$5+1&gt;'Primary Inputs'!$C$17,0,(SUM(OFFSET($I$23,0,AW$5-$I$5-$A54+1)))*$C107))</f>
        <v>0</v>
      </c>
      <c r="AX161" s="186">
        <f ca="1">IF(AX$5-$I$5&lt;$A54-1," ",IF(AX$5-$I$5+1&gt;'Primary Inputs'!$C$17,0,(SUM(OFFSET($I$23,0,AX$5-$I$5-$A54+1)))*$C107))</f>
        <v>0</v>
      </c>
      <c r="AY161" s="186">
        <f ca="1">IF(AY$5-$I$5&lt;$A54-1," ",IF(AY$5-$I$5+1&gt;'Primary Inputs'!$C$17,0,(SUM(OFFSET($I$23,0,AY$5-$I$5-$A54+1)))*$C107))</f>
        <v>0</v>
      </c>
      <c r="AZ161" s="186">
        <f ca="1">IF(AZ$5-$I$5&lt;$A54-1," ",IF(AZ$5-$I$5+1&gt;'Primary Inputs'!$C$17,0,(SUM(OFFSET($I$23,0,AZ$5-$I$5-$A54+1)))*$C107))</f>
        <v>0</v>
      </c>
      <c r="BA161" s="186">
        <f ca="1">IF(BA$5-$I$5&lt;$A54-1," ",IF(BA$5-$I$5+1&gt;'Primary Inputs'!$C$17,0,(SUM(OFFSET($I$23,0,BA$5-$I$5-$A54+1)))*$C107))</f>
        <v>0</v>
      </c>
      <c r="BB161" s="186">
        <f ca="1">IF(BB$5-$I$5&lt;$A54-1," ",IF(BB$5-$I$5+1&gt;'Primary Inputs'!$C$17,0,(SUM(OFFSET($I$23,0,BB$5-$I$5-$A54+1)))*$C107))</f>
        <v>0</v>
      </c>
      <c r="BC161" s="186">
        <f ca="1">IF(BC$5-$I$5&lt;$A54-1," ",IF(BC$5-$I$5+1&gt;'Primary Inputs'!$C$17,0,(SUM(OFFSET($I$23,0,BC$5-$I$5-$A54+1)))*$C107))</f>
        <v>0</v>
      </c>
      <c r="BD161" s="186">
        <f ca="1">IF(BD$5-$I$5&lt;$A54-1," ",IF(BD$5-$I$5+1&gt;'Primary Inputs'!$C$17,0,(SUM(OFFSET($I$23,0,BD$5-$I$5-$A54+1)))*$C107))</f>
        <v>0</v>
      </c>
      <c r="BE161" s="186">
        <f ca="1">IF(BE$5-$I$5&lt;$A54-1," ",IF(BE$5-$I$5+1&gt;'Primary Inputs'!$C$17,0,(SUM(OFFSET($I$23,0,BE$5-$I$5-$A54+1)))*$C107))</f>
        <v>0</v>
      </c>
      <c r="BF161" s="186">
        <f ca="1">IF(BF$5-$I$5&lt;$A54-1," ",IF(BF$5-$I$5+1&gt;'Primary Inputs'!$C$17,0,(SUM(OFFSET($I$23,0,BF$5-$I$5-$A54+1)))*$C107))</f>
        <v>0</v>
      </c>
    </row>
    <row r="162" spans="2:58">
      <c r="B162" s="134" t="s">
        <v>202</v>
      </c>
      <c r="C162" s="134">
        <f t="shared" ca="1" si="3"/>
        <v>0</v>
      </c>
      <c r="I162" s="186" t="str">
        <f ca="1">IF(I$5-$I$5&lt;$A55-1," ",IF(I$5-$I$5+1&gt;'Primary Inputs'!$C$17,0,(SUM(OFFSET($I$23,0,I$5-$I$5-$A55+1)))*$C108))</f>
        <v xml:space="preserve"> </v>
      </c>
      <c r="J162" s="186" t="str">
        <f ca="1">IF(J$5-$I$5&lt;$A55-1," ",IF(J$5-$I$5+1&gt;'Primary Inputs'!$C$17,0,(SUM(OFFSET($I$23,0,J$5-$I$5-$A55+1)))*$C108))</f>
        <v xml:space="preserve"> </v>
      </c>
      <c r="K162" s="186" t="str">
        <f ca="1">IF(K$5-$I$5&lt;$A55-1," ",IF(K$5-$I$5+1&gt;'Primary Inputs'!$C$17,0,(SUM(OFFSET($I$23,0,K$5-$I$5-$A55+1)))*$C108))</f>
        <v xml:space="preserve"> </v>
      </c>
      <c r="L162" s="186" t="str">
        <f ca="1">IF(L$5-$I$5&lt;$A55-1," ",IF(L$5-$I$5+1&gt;'Primary Inputs'!$C$17,0,(SUM(OFFSET($I$23,0,L$5-$I$5-$A55+1)))*$C108))</f>
        <v xml:space="preserve"> </v>
      </c>
      <c r="M162" s="186" t="str">
        <f ca="1">IF(M$5-$I$5&lt;$A55-1," ",IF(M$5-$I$5+1&gt;'Primary Inputs'!$C$17,0,(SUM(OFFSET($I$23,0,M$5-$I$5-$A55+1)))*$C108))</f>
        <v xml:space="preserve"> </v>
      </c>
      <c r="N162" s="186" t="str">
        <f ca="1">IF(N$5-$I$5&lt;$A55-1," ",IF(N$5-$I$5+1&gt;'Primary Inputs'!$C$17,0,(SUM(OFFSET($I$23,0,N$5-$I$5-$A55+1)))*$C108))</f>
        <v xml:space="preserve"> </v>
      </c>
      <c r="O162" s="186" t="str">
        <f ca="1">IF(O$5-$I$5&lt;$A55-1," ",IF(O$5-$I$5+1&gt;'Primary Inputs'!$C$17,0,(SUM(OFFSET($I$23,0,O$5-$I$5-$A55+1)))*$C108))</f>
        <v xml:space="preserve"> </v>
      </c>
      <c r="P162" s="186" t="str">
        <f ca="1">IF(P$5-$I$5&lt;$A55-1," ",IF(P$5-$I$5+1&gt;'Primary Inputs'!$C$17,0,(SUM(OFFSET($I$23,0,P$5-$I$5-$A55+1)))*$C108))</f>
        <v xml:space="preserve"> </v>
      </c>
      <c r="Q162" s="186" t="str">
        <f ca="1">IF(Q$5-$I$5&lt;$A55-1," ",IF(Q$5-$I$5+1&gt;'Primary Inputs'!$C$17,0,(SUM(OFFSET($I$23,0,Q$5-$I$5-$A55+1)))*$C108))</f>
        <v xml:space="preserve"> </v>
      </c>
      <c r="R162" s="186" t="str">
        <f ca="1">IF(R$5-$I$5&lt;$A55-1," ",IF(R$5-$I$5+1&gt;'Primary Inputs'!$C$17,0,(SUM(OFFSET($I$23,0,R$5-$I$5-$A55+1)))*$C108))</f>
        <v xml:space="preserve"> </v>
      </c>
      <c r="S162" s="186" t="str">
        <f ca="1">IF(S$5-$I$5&lt;$A55-1," ",IF(S$5-$I$5+1&gt;'Primary Inputs'!$C$17,0,(SUM(OFFSET($I$23,0,S$5-$I$5-$A55+1)))*$C108))</f>
        <v xml:space="preserve"> </v>
      </c>
      <c r="T162" s="186" t="str">
        <f ca="1">IF(T$5-$I$5&lt;$A55-1," ",IF(T$5-$I$5+1&gt;'Primary Inputs'!$C$17,0,(SUM(OFFSET($I$23,0,T$5-$I$5-$A55+1)))*$C108))</f>
        <v xml:space="preserve"> </v>
      </c>
      <c r="U162" s="186" t="str">
        <f ca="1">IF(U$5-$I$5&lt;$A55-1," ",IF(U$5-$I$5+1&gt;'Primary Inputs'!$C$17,0,(SUM(OFFSET($I$23,0,U$5-$I$5-$A55+1)))*$C108))</f>
        <v xml:space="preserve"> </v>
      </c>
      <c r="V162" s="186" t="str">
        <f ca="1">IF(V$5-$I$5&lt;$A55-1," ",IF(V$5-$I$5+1&gt;'Primary Inputs'!$C$17,0,(SUM(OFFSET($I$23,0,V$5-$I$5-$A55+1)))*$C108))</f>
        <v xml:space="preserve"> </v>
      </c>
      <c r="W162" s="186" t="str">
        <f ca="1">IF(W$5-$I$5&lt;$A55-1," ",IF(W$5-$I$5+1&gt;'Primary Inputs'!$C$17,0,(SUM(OFFSET($I$23,0,W$5-$I$5-$A55+1)))*$C108))</f>
        <v xml:space="preserve"> </v>
      </c>
      <c r="X162" s="186" t="str">
        <f ca="1">IF(X$5-$I$5&lt;$A55-1," ",IF(X$5-$I$5+1&gt;'Primary Inputs'!$C$17,0,(SUM(OFFSET($I$23,0,X$5-$I$5-$A55+1)))*$C108))</f>
        <v xml:space="preserve"> </v>
      </c>
      <c r="Y162" s="186" t="str">
        <f ca="1">IF(Y$5-$I$5&lt;$A55-1," ",IF(Y$5-$I$5+1&gt;'Primary Inputs'!$C$17,0,(SUM(OFFSET($I$23,0,Y$5-$I$5-$A55+1)))*$C108))</f>
        <v xml:space="preserve"> </v>
      </c>
      <c r="Z162" s="186" t="str">
        <f ca="1">IF(Z$5-$I$5&lt;$A55-1," ",IF(Z$5-$I$5+1&gt;'Primary Inputs'!$C$17,0,(SUM(OFFSET($I$23,0,Z$5-$I$5-$A55+1)))*$C108))</f>
        <v xml:space="preserve"> </v>
      </c>
      <c r="AA162" s="186" t="str">
        <f ca="1">IF(AA$5-$I$5&lt;$A55-1," ",IF(AA$5-$I$5+1&gt;'Primary Inputs'!$C$17,0,(SUM(OFFSET($I$23,0,AA$5-$I$5-$A55+1)))*$C108))</f>
        <v xml:space="preserve"> </v>
      </c>
      <c r="AB162" s="186" t="str">
        <f ca="1">IF(AB$5-$I$5&lt;$A55-1," ",IF(AB$5-$I$5+1&gt;'Primary Inputs'!$C$17,0,(SUM(OFFSET($I$23,0,AB$5-$I$5-$A55+1)))*$C108))</f>
        <v xml:space="preserve"> </v>
      </c>
      <c r="AC162" s="186" t="str">
        <f ca="1">IF(AC$5-$I$5&lt;$A55-1," ",IF(AC$5-$I$5+1&gt;'Primary Inputs'!$C$17,0,(SUM(OFFSET($I$23,0,AC$5-$I$5-$A55+1)))*$C108))</f>
        <v xml:space="preserve"> </v>
      </c>
      <c r="AD162" s="186" t="str">
        <f ca="1">IF(AD$5-$I$5&lt;$A55-1," ",IF(AD$5-$I$5+1&gt;'Primary Inputs'!$C$17,0,(SUM(OFFSET($I$23,0,AD$5-$I$5-$A55+1)))*$C108))</f>
        <v xml:space="preserve"> </v>
      </c>
      <c r="AE162" s="186" t="str">
        <f ca="1">IF(AE$5-$I$5&lt;$A55-1," ",IF(AE$5-$I$5+1&gt;'Primary Inputs'!$C$17,0,(SUM(OFFSET($I$23,0,AE$5-$I$5-$A55+1)))*$C108))</f>
        <v xml:space="preserve"> </v>
      </c>
      <c r="AF162" s="186" t="str">
        <f ca="1">IF(AF$5-$I$5&lt;$A55-1," ",IF(AF$5-$I$5+1&gt;'Primary Inputs'!$C$17,0,(SUM(OFFSET($I$23,0,AF$5-$I$5-$A55+1)))*$C108))</f>
        <v xml:space="preserve"> </v>
      </c>
      <c r="AG162" s="186" t="str">
        <f ca="1">IF(AG$5-$I$5&lt;$A55-1," ",IF(AG$5-$I$5+1&gt;'Primary Inputs'!$C$17,0,(SUM(OFFSET($I$23,0,AG$5-$I$5-$A55+1)))*$C108))</f>
        <v xml:space="preserve"> </v>
      </c>
      <c r="AH162" s="186" t="str">
        <f ca="1">IF(AH$5-$I$5&lt;$A55-1," ",IF(AH$5-$I$5+1&gt;'Primary Inputs'!$C$17,0,(SUM(OFFSET($I$23,0,AH$5-$I$5-$A55+1)))*$C108))</f>
        <v xml:space="preserve"> </v>
      </c>
      <c r="AI162" s="186" t="str">
        <f ca="1">IF(AI$5-$I$5&lt;$A55-1," ",IF(AI$5-$I$5+1&gt;'Primary Inputs'!$C$17,0,(SUM(OFFSET($I$23,0,AI$5-$I$5-$A55+1)))*$C108))</f>
        <v xml:space="preserve"> </v>
      </c>
      <c r="AJ162" s="186" t="str">
        <f ca="1">IF(AJ$5-$I$5&lt;$A55-1," ",IF(AJ$5-$I$5+1&gt;'Primary Inputs'!$C$17,0,(SUM(OFFSET($I$23,0,AJ$5-$I$5-$A55+1)))*$C108))</f>
        <v xml:space="preserve"> </v>
      </c>
      <c r="AK162" s="186" t="str">
        <f ca="1">IF(AK$5-$I$5&lt;$A55-1," ",IF(AK$5-$I$5+1&gt;'Primary Inputs'!$C$17,0,(SUM(OFFSET($I$23,0,AK$5-$I$5-$A55+1)))*$C108))</f>
        <v xml:space="preserve"> </v>
      </c>
      <c r="AL162" s="186">
        <f ca="1">IF(AL$5-$I$5&lt;$A55-1," ",IF(AL$5-$I$5+1&gt;'Primary Inputs'!$C$17,0,(SUM(OFFSET($I$23,0,AL$5-$I$5-$A55+1)))*$C108))</f>
        <v>0</v>
      </c>
      <c r="AM162" s="186">
        <f ca="1">IF(AM$5-$I$5&lt;$A55-1," ",IF(AM$5-$I$5+1&gt;'Primary Inputs'!$C$17,0,(SUM(OFFSET($I$23,0,AM$5-$I$5-$A55+1)))*$C108))</f>
        <v>0</v>
      </c>
      <c r="AN162" s="186">
        <f ca="1">IF(AN$5-$I$5&lt;$A55-1," ",IF(AN$5-$I$5+1&gt;'Primary Inputs'!$C$17,0,(SUM(OFFSET($I$23,0,AN$5-$I$5-$A55+1)))*$C108))</f>
        <v>0</v>
      </c>
      <c r="AO162" s="186">
        <f ca="1">IF(AO$5-$I$5&lt;$A55-1," ",IF(AO$5-$I$5+1&gt;'Primary Inputs'!$C$17,0,(SUM(OFFSET($I$23,0,AO$5-$I$5-$A55+1)))*$C108))</f>
        <v>0</v>
      </c>
      <c r="AP162" s="186">
        <f ca="1">IF(AP$5-$I$5&lt;$A55-1," ",IF(AP$5-$I$5+1&gt;'Primary Inputs'!$C$17,0,(SUM(OFFSET($I$23,0,AP$5-$I$5-$A55+1)))*$C108))</f>
        <v>0</v>
      </c>
      <c r="AQ162" s="186">
        <f ca="1">IF(AQ$5-$I$5&lt;$A55-1," ",IF(AQ$5-$I$5+1&gt;'Primary Inputs'!$C$17,0,(SUM(OFFSET($I$23,0,AQ$5-$I$5-$A55+1)))*$C108))</f>
        <v>0</v>
      </c>
      <c r="AR162" s="186">
        <f ca="1">IF(AR$5-$I$5&lt;$A55-1," ",IF(AR$5-$I$5+1&gt;'Primary Inputs'!$C$17,0,(SUM(OFFSET($I$23,0,AR$5-$I$5-$A55+1)))*$C108))</f>
        <v>0</v>
      </c>
      <c r="AS162" s="186">
        <f ca="1">IF(AS$5-$I$5&lt;$A55-1," ",IF(AS$5-$I$5+1&gt;'Primary Inputs'!$C$17,0,(SUM(OFFSET($I$23,0,AS$5-$I$5-$A55+1)))*$C108))</f>
        <v>0</v>
      </c>
      <c r="AT162" s="186">
        <f ca="1">IF(AT$5-$I$5&lt;$A55-1," ",IF(AT$5-$I$5+1&gt;'Primary Inputs'!$C$17,0,(SUM(OFFSET($I$23,0,AT$5-$I$5-$A55+1)))*$C108))</f>
        <v>0</v>
      </c>
      <c r="AU162" s="186">
        <f ca="1">IF(AU$5-$I$5&lt;$A55-1," ",IF(AU$5-$I$5+1&gt;'Primary Inputs'!$C$17,0,(SUM(OFFSET($I$23,0,AU$5-$I$5-$A55+1)))*$C108))</f>
        <v>0</v>
      </c>
      <c r="AV162" s="186">
        <f ca="1">IF(AV$5-$I$5&lt;$A55-1," ",IF(AV$5-$I$5+1&gt;'Primary Inputs'!$C$17,0,(SUM(OFFSET($I$23,0,AV$5-$I$5-$A55+1)))*$C108))</f>
        <v>0</v>
      </c>
      <c r="AW162" s="186">
        <f ca="1">IF(AW$5-$I$5&lt;$A55-1," ",IF(AW$5-$I$5+1&gt;'Primary Inputs'!$C$17,0,(SUM(OFFSET($I$23,0,AW$5-$I$5-$A55+1)))*$C108))</f>
        <v>0</v>
      </c>
      <c r="AX162" s="186">
        <f ca="1">IF(AX$5-$I$5&lt;$A55-1," ",IF(AX$5-$I$5+1&gt;'Primary Inputs'!$C$17,0,(SUM(OFFSET($I$23,0,AX$5-$I$5-$A55+1)))*$C108))</f>
        <v>0</v>
      </c>
      <c r="AY162" s="186">
        <f ca="1">IF(AY$5-$I$5&lt;$A55-1," ",IF(AY$5-$I$5+1&gt;'Primary Inputs'!$C$17,0,(SUM(OFFSET($I$23,0,AY$5-$I$5-$A55+1)))*$C108))</f>
        <v>0</v>
      </c>
      <c r="AZ162" s="186">
        <f ca="1">IF(AZ$5-$I$5&lt;$A55-1," ",IF(AZ$5-$I$5+1&gt;'Primary Inputs'!$C$17,0,(SUM(OFFSET($I$23,0,AZ$5-$I$5-$A55+1)))*$C108))</f>
        <v>0</v>
      </c>
      <c r="BA162" s="186">
        <f ca="1">IF(BA$5-$I$5&lt;$A55-1," ",IF(BA$5-$I$5+1&gt;'Primary Inputs'!$C$17,0,(SUM(OFFSET($I$23,0,BA$5-$I$5-$A55+1)))*$C108))</f>
        <v>0</v>
      </c>
      <c r="BB162" s="186">
        <f ca="1">IF(BB$5-$I$5&lt;$A55-1," ",IF(BB$5-$I$5+1&gt;'Primary Inputs'!$C$17,0,(SUM(OFFSET($I$23,0,BB$5-$I$5-$A55+1)))*$C108))</f>
        <v>0</v>
      </c>
      <c r="BC162" s="186">
        <f ca="1">IF(BC$5-$I$5&lt;$A55-1," ",IF(BC$5-$I$5+1&gt;'Primary Inputs'!$C$17,0,(SUM(OFFSET($I$23,0,BC$5-$I$5-$A55+1)))*$C108))</f>
        <v>0</v>
      </c>
      <c r="BD162" s="186">
        <f ca="1">IF(BD$5-$I$5&lt;$A55-1," ",IF(BD$5-$I$5+1&gt;'Primary Inputs'!$C$17,0,(SUM(OFFSET($I$23,0,BD$5-$I$5-$A55+1)))*$C108))</f>
        <v>0</v>
      </c>
      <c r="BE162" s="186">
        <f ca="1">IF(BE$5-$I$5&lt;$A55-1," ",IF(BE$5-$I$5+1&gt;'Primary Inputs'!$C$17,0,(SUM(OFFSET($I$23,0,BE$5-$I$5-$A55+1)))*$C108))</f>
        <v>0</v>
      </c>
      <c r="BF162" s="186">
        <f ca="1">IF(BF$5-$I$5&lt;$A55-1," ",IF(BF$5-$I$5+1&gt;'Primary Inputs'!$C$17,0,(SUM(OFFSET($I$23,0,BF$5-$I$5-$A55+1)))*$C108))</f>
        <v>0</v>
      </c>
    </row>
    <row r="163" spans="2:58">
      <c r="B163" s="134" t="s">
        <v>203</v>
      </c>
      <c r="C163" s="134">
        <f t="shared" ca="1" si="3"/>
        <v>0</v>
      </c>
      <c r="I163" s="186" t="str">
        <f ca="1">IF(I$5-$I$5&lt;$A56-1," ",IF(I$5-$I$5+1&gt;'Primary Inputs'!$C$17,0,(SUM(OFFSET($I$23,0,I$5-$I$5-$A56+1)))*$C109))</f>
        <v xml:space="preserve"> </v>
      </c>
      <c r="J163" s="186" t="str">
        <f ca="1">IF(J$5-$I$5&lt;$A56-1," ",IF(J$5-$I$5+1&gt;'Primary Inputs'!$C$17,0,(SUM(OFFSET($I$23,0,J$5-$I$5-$A56+1)))*$C109))</f>
        <v xml:space="preserve"> </v>
      </c>
      <c r="K163" s="186" t="str">
        <f ca="1">IF(K$5-$I$5&lt;$A56-1," ",IF(K$5-$I$5+1&gt;'Primary Inputs'!$C$17,0,(SUM(OFFSET($I$23,0,K$5-$I$5-$A56+1)))*$C109))</f>
        <v xml:space="preserve"> </v>
      </c>
      <c r="L163" s="186" t="str">
        <f ca="1">IF(L$5-$I$5&lt;$A56-1," ",IF(L$5-$I$5+1&gt;'Primary Inputs'!$C$17,0,(SUM(OFFSET($I$23,0,L$5-$I$5-$A56+1)))*$C109))</f>
        <v xml:space="preserve"> </v>
      </c>
      <c r="M163" s="186" t="str">
        <f ca="1">IF(M$5-$I$5&lt;$A56-1," ",IF(M$5-$I$5+1&gt;'Primary Inputs'!$C$17,0,(SUM(OFFSET($I$23,0,M$5-$I$5-$A56+1)))*$C109))</f>
        <v xml:space="preserve"> </v>
      </c>
      <c r="N163" s="186" t="str">
        <f ca="1">IF(N$5-$I$5&lt;$A56-1," ",IF(N$5-$I$5+1&gt;'Primary Inputs'!$C$17,0,(SUM(OFFSET($I$23,0,N$5-$I$5-$A56+1)))*$C109))</f>
        <v xml:space="preserve"> </v>
      </c>
      <c r="O163" s="186" t="str">
        <f ca="1">IF(O$5-$I$5&lt;$A56-1," ",IF(O$5-$I$5+1&gt;'Primary Inputs'!$C$17,0,(SUM(OFFSET($I$23,0,O$5-$I$5-$A56+1)))*$C109))</f>
        <v xml:space="preserve"> </v>
      </c>
      <c r="P163" s="186" t="str">
        <f ca="1">IF(P$5-$I$5&lt;$A56-1," ",IF(P$5-$I$5+1&gt;'Primary Inputs'!$C$17,0,(SUM(OFFSET($I$23,0,P$5-$I$5-$A56+1)))*$C109))</f>
        <v xml:space="preserve"> </v>
      </c>
      <c r="Q163" s="186" t="str">
        <f ca="1">IF(Q$5-$I$5&lt;$A56-1," ",IF(Q$5-$I$5+1&gt;'Primary Inputs'!$C$17,0,(SUM(OFFSET($I$23,0,Q$5-$I$5-$A56+1)))*$C109))</f>
        <v xml:space="preserve"> </v>
      </c>
      <c r="R163" s="186" t="str">
        <f ca="1">IF(R$5-$I$5&lt;$A56-1," ",IF(R$5-$I$5+1&gt;'Primary Inputs'!$C$17,0,(SUM(OFFSET($I$23,0,R$5-$I$5-$A56+1)))*$C109))</f>
        <v xml:space="preserve"> </v>
      </c>
      <c r="S163" s="186" t="str">
        <f ca="1">IF(S$5-$I$5&lt;$A56-1," ",IF(S$5-$I$5+1&gt;'Primary Inputs'!$C$17,0,(SUM(OFFSET($I$23,0,S$5-$I$5-$A56+1)))*$C109))</f>
        <v xml:space="preserve"> </v>
      </c>
      <c r="T163" s="186" t="str">
        <f ca="1">IF(T$5-$I$5&lt;$A56-1," ",IF(T$5-$I$5+1&gt;'Primary Inputs'!$C$17,0,(SUM(OFFSET($I$23,0,T$5-$I$5-$A56+1)))*$C109))</f>
        <v xml:space="preserve"> </v>
      </c>
      <c r="U163" s="186" t="str">
        <f ca="1">IF(U$5-$I$5&lt;$A56-1," ",IF(U$5-$I$5+1&gt;'Primary Inputs'!$C$17,0,(SUM(OFFSET($I$23,0,U$5-$I$5-$A56+1)))*$C109))</f>
        <v xml:space="preserve"> </v>
      </c>
      <c r="V163" s="186" t="str">
        <f ca="1">IF(V$5-$I$5&lt;$A56-1," ",IF(V$5-$I$5+1&gt;'Primary Inputs'!$C$17,0,(SUM(OFFSET($I$23,0,V$5-$I$5-$A56+1)))*$C109))</f>
        <v xml:space="preserve"> </v>
      </c>
      <c r="W163" s="186" t="str">
        <f ca="1">IF(W$5-$I$5&lt;$A56-1," ",IF(W$5-$I$5+1&gt;'Primary Inputs'!$C$17,0,(SUM(OFFSET($I$23,0,W$5-$I$5-$A56+1)))*$C109))</f>
        <v xml:space="preserve"> </v>
      </c>
      <c r="X163" s="186" t="str">
        <f ca="1">IF(X$5-$I$5&lt;$A56-1," ",IF(X$5-$I$5+1&gt;'Primary Inputs'!$C$17,0,(SUM(OFFSET($I$23,0,X$5-$I$5-$A56+1)))*$C109))</f>
        <v xml:space="preserve"> </v>
      </c>
      <c r="Y163" s="186" t="str">
        <f ca="1">IF(Y$5-$I$5&lt;$A56-1," ",IF(Y$5-$I$5+1&gt;'Primary Inputs'!$C$17,0,(SUM(OFFSET($I$23,0,Y$5-$I$5-$A56+1)))*$C109))</f>
        <v xml:space="preserve"> </v>
      </c>
      <c r="Z163" s="186" t="str">
        <f ca="1">IF(Z$5-$I$5&lt;$A56-1," ",IF(Z$5-$I$5+1&gt;'Primary Inputs'!$C$17,0,(SUM(OFFSET($I$23,0,Z$5-$I$5-$A56+1)))*$C109))</f>
        <v xml:space="preserve"> </v>
      </c>
      <c r="AA163" s="186" t="str">
        <f ca="1">IF(AA$5-$I$5&lt;$A56-1," ",IF(AA$5-$I$5+1&gt;'Primary Inputs'!$C$17,0,(SUM(OFFSET($I$23,0,AA$5-$I$5-$A56+1)))*$C109))</f>
        <v xml:space="preserve"> </v>
      </c>
      <c r="AB163" s="186" t="str">
        <f ca="1">IF(AB$5-$I$5&lt;$A56-1," ",IF(AB$5-$I$5+1&gt;'Primary Inputs'!$C$17,0,(SUM(OFFSET($I$23,0,AB$5-$I$5-$A56+1)))*$C109))</f>
        <v xml:space="preserve"> </v>
      </c>
      <c r="AC163" s="186" t="str">
        <f ca="1">IF(AC$5-$I$5&lt;$A56-1," ",IF(AC$5-$I$5+1&gt;'Primary Inputs'!$C$17,0,(SUM(OFFSET($I$23,0,AC$5-$I$5-$A56+1)))*$C109))</f>
        <v xml:space="preserve"> </v>
      </c>
      <c r="AD163" s="186" t="str">
        <f ca="1">IF(AD$5-$I$5&lt;$A56-1," ",IF(AD$5-$I$5+1&gt;'Primary Inputs'!$C$17,0,(SUM(OFFSET($I$23,0,AD$5-$I$5-$A56+1)))*$C109))</f>
        <v xml:space="preserve"> </v>
      </c>
      <c r="AE163" s="186" t="str">
        <f ca="1">IF(AE$5-$I$5&lt;$A56-1," ",IF(AE$5-$I$5+1&gt;'Primary Inputs'!$C$17,0,(SUM(OFFSET($I$23,0,AE$5-$I$5-$A56+1)))*$C109))</f>
        <v xml:space="preserve"> </v>
      </c>
      <c r="AF163" s="186" t="str">
        <f ca="1">IF(AF$5-$I$5&lt;$A56-1," ",IF(AF$5-$I$5+1&gt;'Primary Inputs'!$C$17,0,(SUM(OFFSET($I$23,0,AF$5-$I$5-$A56+1)))*$C109))</f>
        <v xml:space="preserve"> </v>
      </c>
      <c r="AG163" s="186" t="str">
        <f ca="1">IF(AG$5-$I$5&lt;$A56-1," ",IF(AG$5-$I$5+1&gt;'Primary Inputs'!$C$17,0,(SUM(OFFSET($I$23,0,AG$5-$I$5-$A56+1)))*$C109))</f>
        <v xml:space="preserve"> </v>
      </c>
      <c r="AH163" s="186" t="str">
        <f ca="1">IF(AH$5-$I$5&lt;$A56-1," ",IF(AH$5-$I$5+1&gt;'Primary Inputs'!$C$17,0,(SUM(OFFSET($I$23,0,AH$5-$I$5-$A56+1)))*$C109))</f>
        <v xml:space="preserve"> </v>
      </c>
      <c r="AI163" s="186" t="str">
        <f ca="1">IF(AI$5-$I$5&lt;$A56-1," ",IF(AI$5-$I$5+1&gt;'Primary Inputs'!$C$17,0,(SUM(OFFSET($I$23,0,AI$5-$I$5-$A56+1)))*$C109))</f>
        <v xml:space="preserve"> </v>
      </c>
      <c r="AJ163" s="186" t="str">
        <f ca="1">IF(AJ$5-$I$5&lt;$A56-1," ",IF(AJ$5-$I$5+1&gt;'Primary Inputs'!$C$17,0,(SUM(OFFSET($I$23,0,AJ$5-$I$5-$A56+1)))*$C109))</f>
        <v xml:space="preserve"> </v>
      </c>
      <c r="AK163" s="186" t="str">
        <f ca="1">IF(AK$5-$I$5&lt;$A56-1," ",IF(AK$5-$I$5+1&gt;'Primary Inputs'!$C$17,0,(SUM(OFFSET($I$23,0,AK$5-$I$5-$A56+1)))*$C109))</f>
        <v xml:space="preserve"> </v>
      </c>
      <c r="AL163" s="186" t="str">
        <f ca="1">IF(AL$5-$I$5&lt;$A56-1," ",IF(AL$5-$I$5+1&gt;'Primary Inputs'!$C$17,0,(SUM(OFFSET($I$23,0,AL$5-$I$5-$A56+1)))*$C109))</f>
        <v xml:space="preserve"> </v>
      </c>
      <c r="AM163" s="186">
        <f ca="1">IF(AM$5-$I$5&lt;$A56-1," ",IF(AM$5-$I$5+1&gt;'Primary Inputs'!$C$17,0,(SUM(OFFSET($I$23,0,AM$5-$I$5-$A56+1)))*$C109))</f>
        <v>0</v>
      </c>
      <c r="AN163" s="186">
        <f ca="1">IF(AN$5-$I$5&lt;$A56-1," ",IF(AN$5-$I$5+1&gt;'Primary Inputs'!$C$17,0,(SUM(OFFSET($I$23,0,AN$5-$I$5-$A56+1)))*$C109))</f>
        <v>0</v>
      </c>
      <c r="AO163" s="186">
        <f ca="1">IF(AO$5-$I$5&lt;$A56-1," ",IF(AO$5-$I$5+1&gt;'Primary Inputs'!$C$17,0,(SUM(OFFSET($I$23,0,AO$5-$I$5-$A56+1)))*$C109))</f>
        <v>0</v>
      </c>
      <c r="AP163" s="186">
        <f ca="1">IF(AP$5-$I$5&lt;$A56-1," ",IF(AP$5-$I$5+1&gt;'Primary Inputs'!$C$17,0,(SUM(OFFSET($I$23,0,AP$5-$I$5-$A56+1)))*$C109))</f>
        <v>0</v>
      </c>
      <c r="AQ163" s="186">
        <f ca="1">IF(AQ$5-$I$5&lt;$A56-1," ",IF(AQ$5-$I$5+1&gt;'Primary Inputs'!$C$17,0,(SUM(OFFSET($I$23,0,AQ$5-$I$5-$A56+1)))*$C109))</f>
        <v>0</v>
      </c>
      <c r="AR163" s="186">
        <f ca="1">IF(AR$5-$I$5&lt;$A56-1," ",IF(AR$5-$I$5+1&gt;'Primary Inputs'!$C$17,0,(SUM(OFFSET($I$23,0,AR$5-$I$5-$A56+1)))*$C109))</f>
        <v>0</v>
      </c>
      <c r="AS163" s="186">
        <f ca="1">IF(AS$5-$I$5&lt;$A56-1," ",IF(AS$5-$I$5+1&gt;'Primary Inputs'!$C$17,0,(SUM(OFFSET($I$23,0,AS$5-$I$5-$A56+1)))*$C109))</f>
        <v>0</v>
      </c>
      <c r="AT163" s="186">
        <f ca="1">IF(AT$5-$I$5&lt;$A56-1," ",IF(AT$5-$I$5+1&gt;'Primary Inputs'!$C$17,0,(SUM(OFFSET($I$23,0,AT$5-$I$5-$A56+1)))*$C109))</f>
        <v>0</v>
      </c>
      <c r="AU163" s="186">
        <f ca="1">IF(AU$5-$I$5&lt;$A56-1," ",IF(AU$5-$I$5+1&gt;'Primary Inputs'!$C$17,0,(SUM(OFFSET($I$23,0,AU$5-$I$5-$A56+1)))*$C109))</f>
        <v>0</v>
      </c>
      <c r="AV163" s="186">
        <f ca="1">IF(AV$5-$I$5&lt;$A56-1," ",IF(AV$5-$I$5+1&gt;'Primary Inputs'!$C$17,0,(SUM(OFFSET($I$23,0,AV$5-$I$5-$A56+1)))*$C109))</f>
        <v>0</v>
      </c>
      <c r="AW163" s="186">
        <f ca="1">IF(AW$5-$I$5&lt;$A56-1," ",IF(AW$5-$I$5+1&gt;'Primary Inputs'!$C$17,0,(SUM(OFFSET($I$23,0,AW$5-$I$5-$A56+1)))*$C109))</f>
        <v>0</v>
      </c>
      <c r="AX163" s="186">
        <f ca="1">IF(AX$5-$I$5&lt;$A56-1," ",IF(AX$5-$I$5+1&gt;'Primary Inputs'!$C$17,0,(SUM(OFFSET($I$23,0,AX$5-$I$5-$A56+1)))*$C109))</f>
        <v>0</v>
      </c>
      <c r="AY163" s="186">
        <f ca="1">IF(AY$5-$I$5&lt;$A56-1," ",IF(AY$5-$I$5+1&gt;'Primary Inputs'!$C$17,0,(SUM(OFFSET($I$23,0,AY$5-$I$5-$A56+1)))*$C109))</f>
        <v>0</v>
      </c>
      <c r="AZ163" s="186">
        <f ca="1">IF(AZ$5-$I$5&lt;$A56-1," ",IF(AZ$5-$I$5+1&gt;'Primary Inputs'!$C$17,0,(SUM(OFFSET($I$23,0,AZ$5-$I$5-$A56+1)))*$C109))</f>
        <v>0</v>
      </c>
      <c r="BA163" s="186">
        <f ca="1">IF(BA$5-$I$5&lt;$A56-1," ",IF(BA$5-$I$5+1&gt;'Primary Inputs'!$C$17,0,(SUM(OFFSET($I$23,0,BA$5-$I$5-$A56+1)))*$C109))</f>
        <v>0</v>
      </c>
      <c r="BB163" s="186">
        <f ca="1">IF(BB$5-$I$5&lt;$A56-1," ",IF(BB$5-$I$5+1&gt;'Primary Inputs'!$C$17,0,(SUM(OFFSET($I$23,0,BB$5-$I$5-$A56+1)))*$C109))</f>
        <v>0</v>
      </c>
      <c r="BC163" s="186">
        <f ca="1">IF(BC$5-$I$5&lt;$A56-1," ",IF(BC$5-$I$5+1&gt;'Primary Inputs'!$C$17,0,(SUM(OFFSET($I$23,0,BC$5-$I$5-$A56+1)))*$C109))</f>
        <v>0</v>
      </c>
      <c r="BD163" s="186">
        <f ca="1">IF(BD$5-$I$5&lt;$A56-1," ",IF(BD$5-$I$5+1&gt;'Primary Inputs'!$C$17,0,(SUM(OFFSET($I$23,0,BD$5-$I$5-$A56+1)))*$C109))</f>
        <v>0</v>
      </c>
      <c r="BE163" s="186">
        <f ca="1">IF(BE$5-$I$5&lt;$A56-1," ",IF(BE$5-$I$5+1&gt;'Primary Inputs'!$C$17,0,(SUM(OFFSET($I$23,0,BE$5-$I$5-$A56+1)))*$C109))</f>
        <v>0</v>
      </c>
      <c r="BF163" s="186">
        <f ca="1">IF(BF$5-$I$5&lt;$A56-1," ",IF(BF$5-$I$5+1&gt;'Primary Inputs'!$C$17,0,(SUM(OFFSET($I$23,0,BF$5-$I$5-$A56+1)))*$C109))</f>
        <v>0</v>
      </c>
    </row>
    <row r="164" spans="2:58">
      <c r="B164" s="134" t="s">
        <v>204</v>
      </c>
      <c r="C164" s="134">
        <f t="shared" ca="1" si="3"/>
        <v>0</v>
      </c>
      <c r="I164" s="186" t="str">
        <f ca="1">IF(I$5-$I$5&lt;$A57-1," ",IF(I$5-$I$5+1&gt;'Primary Inputs'!$C$17,0,(SUM(OFFSET($I$23,0,I$5-$I$5-$A57+1)))*$C110))</f>
        <v xml:space="preserve"> </v>
      </c>
      <c r="J164" s="186" t="str">
        <f ca="1">IF(J$5-$I$5&lt;$A57-1," ",IF(J$5-$I$5+1&gt;'Primary Inputs'!$C$17,0,(SUM(OFFSET($I$23,0,J$5-$I$5-$A57+1)))*$C110))</f>
        <v xml:space="preserve"> </v>
      </c>
      <c r="K164" s="186" t="str">
        <f ca="1">IF(K$5-$I$5&lt;$A57-1," ",IF(K$5-$I$5+1&gt;'Primary Inputs'!$C$17,0,(SUM(OFFSET($I$23,0,K$5-$I$5-$A57+1)))*$C110))</f>
        <v xml:space="preserve"> </v>
      </c>
      <c r="L164" s="186" t="str">
        <f ca="1">IF(L$5-$I$5&lt;$A57-1," ",IF(L$5-$I$5+1&gt;'Primary Inputs'!$C$17,0,(SUM(OFFSET($I$23,0,L$5-$I$5-$A57+1)))*$C110))</f>
        <v xml:space="preserve"> </v>
      </c>
      <c r="M164" s="186" t="str">
        <f ca="1">IF(M$5-$I$5&lt;$A57-1," ",IF(M$5-$I$5+1&gt;'Primary Inputs'!$C$17,0,(SUM(OFFSET($I$23,0,M$5-$I$5-$A57+1)))*$C110))</f>
        <v xml:space="preserve"> </v>
      </c>
      <c r="N164" s="186" t="str">
        <f ca="1">IF(N$5-$I$5&lt;$A57-1," ",IF(N$5-$I$5+1&gt;'Primary Inputs'!$C$17,0,(SUM(OFFSET($I$23,0,N$5-$I$5-$A57+1)))*$C110))</f>
        <v xml:space="preserve"> </v>
      </c>
      <c r="O164" s="186" t="str">
        <f ca="1">IF(O$5-$I$5&lt;$A57-1," ",IF(O$5-$I$5+1&gt;'Primary Inputs'!$C$17,0,(SUM(OFFSET($I$23,0,O$5-$I$5-$A57+1)))*$C110))</f>
        <v xml:space="preserve"> </v>
      </c>
      <c r="P164" s="186" t="str">
        <f ca="1">IF(P$5-$I$5&lt;$A57-1," ",IF(P$5-$I$5+1&gt;'Primary Inputs'!$C$17,0,(SUM(OFFSET($I$23,0,P$5-$I$5-$A57+1)))*$C110))</f>
        <v xml:space="preserve"> </v>
      </c>
      <c r="Q164" s="186" t="str">
        <f ca="1">IF(Q$5-$I$5&lt;$A57-1," ",IF(Q$5-$I$5+1&gt;'Primary Inputs'!$C$17,0,(SUM(OFFSET($I$23,0,Q$5-$I$5-$A57+1)))*$C110))</f>
        <v xml:space="preserve"> </v>
      </c>
      <c r="R164" s="186" t="str">
        <f ca="1">IF(R$5-$I$5&lt;$A57-1," ",IF(R$5-$I$5+1&gt;'Primary Inputs'!$C$17,0,(SUM(OFFSET($I$23,0,R$5-$I$5-$A57+1)))*$C110))</f>
        <v xml:space="preserve"> </v>
      </c>
      <c r="S164" s="186" t="str">
        <f ca="1">IF(S$5-$I$5&lt;$A57-1," ",IF(S$5-$I$5+1&gt;'Primary Inputs'!$C$17,0,(SUM(OFFSET($I$23,0,S$5-$I$5-$A57+1)))*$C110))</f>
        <v xml:space="preserve"> </v>
      </c>
      <c r="T164" s="186" t="str">
        <f ca="1">IF(T$5-$I$5&lt;$A57-1," ",IF(T$5-$I$5+1&gt;'Primary Inputs'!$C$17,0,(SUM(OFFSET($I$23,0,T$5-$I$5-$A57+1)))*$C110))</f>
        <v xml:space="preserve"> </v>
      </c>
      <c r="U164" s="186" t="str">
        <f ca="1">IF(U$5-$I$5&lt;$A57-1," ",IF(U$5-$I$5+1&gt;'Primary Inputs'!$C$17,0,(SUM(OFFSET($I$23,0,U$5-$I$5-$A57+1)))*$C110))</f>
        <v xml:space="preserve"> </v>
      </c>
      <c r="V164" s="186" t="str">
        <f ca="1">IF(V$5-$I$5&lt;$A57-1," ",IF(V$5-$I$5+1&gt;'Primary Inputs'!$C$17,0,(SUM(OFFSET($I$23,0,V$5-$I$5-$A57+1)))*$C110))</f>
        <v xml:space="preserve"> </v>
      </c>
      <c r="W164" s="186" t="str">
        <f ca="1">IF(W$5-$I$5&lt;$A57-1," ",IF(W$5-$I$5+1&gt;'Primary Inputs'!$C$17,0,(SUM(OFFSET($I$23,0,W$5-$I$5-$A57+1)))*$C110))</f>
        <v xml:space="preserve"> </v>
      </c>
      <c r="X164" s="186" t="str">
        <f ca="1">IF(X$5-$I$5&lt;$A57-1," ",IF(X$5-$I$5+1&gt;'Primary Inputs'!$C$17,0,(SUM(OFFSET($I$23,0,X$5-$I$5-$A57+1)))*$C110))</f>
        <v xml:space="preserve"> </v>
      </c>
      <c r="Y164" s="186" t="str">
        <f ca="1">IF(Y$5-$I$5&lt;$A57-1," ",IF(Y$5-$I$5+1&gt;'Primary Inputs'!$C$17,0,(SUM(OFFSET($I$23,0,Y$5-$I$5-$A57+1)))*$C110))</f>
        <v xml:space="preserve"> </v>
      </c>
      <c r="Z164" s="186" t="str">
        <f ca="1">IF(Z$5-$I$5&lt;$A57-1," ",IF(Z$5-$I$5+1&gt;'Primary Inputs'!$C$17,0,(SUM(OFFSET($I$23,0,Z$5-$I$5-$A57+1)))*$C110))</f>
        <v xml:space="preserve"> </v>
      </c>
      <c r="AA164" s="186" t="str">
        <f ca="1">IF(AA$5-$I$5&lt;$A57-1," ",IF(AA$5-$I$5+1&gt;'Primary Inputs'!$C$17,0,(SUM(OFFSET($I$23,0,AA$5-$I$5-$A57+1)))*$C110))</f>
        <v xml:space="preserve"> </v>
      </c>
      <c r="AB164" s="186" t="str">
        <f ca="1">IF(AB$5-$I$5&lt;$A57-1," ",IF(AB$5-$I$5+1&gt;'Primary Inputs'!$C$17,0,(SUM(OFFSET($I$23,0,AB$5-$I$5-$A57+1)))*$C110))</f>
        <v xml:space="preserve"> </v>
      </c>
      <c r="AC164" s="186" t="str">
        <f ca="1">IF(AC$5-$I$5&lt;$A57-1," ",IF(AC$5-$I$5+1&gt;'Primary Inputs'!$C$17,0,(SUM(OFFSET($I$23,0,AC$5-$I$5-$A57+1)))*$C110))</f>
        <v xml:space="preserve"> </v>
      </c>
      <c r="AD164" s="186" t="str">
        <f ca="1">IF(AD$5-$I$5&lt;$A57-1," ",IF(AD$5-$I$5+1&gt;'Primary Inputs'!$C$17,0,(SUM(OFFSET($I$23,0,AD$5-$I$5-$A57+1)))*$C110))</f>
        <v xml:space="preserve"> </v>
      </c>
      <c r="AE164" s="186" t="str">
        <f ca="1">IF(AE$5-$I$5&lt;$A57-1," ",IF(AE$5-$I$5+1&gt;'Primary Inputs'!$C$17,0,(SUM(OFFSET($I$23,0,AE$5-$I$5-$A57+1)))*$C110))</f>
        <v xml:space="preserve"> </v>
      </c>
      <c r="AF164" s="186" t="str">
        <f ca="1">IF(AF$5-$I$5&lt;$A57-1," ",IF(AF$5-$I$5+1&gt;'Primary Inputs'!$C$17,0,(SUM(OFFSET($I$23,0,AF$5-$I$5-$A57+1)))*$C110))</f>
        <v xml:space="preserve"> </v>
      </c>
      <c r="AG164" s="186" t="str">
        <f ca="1">IF(AG$5-$I$5&lt;$A57-1," ",IF(AG$5-$I$5+1&gt;'Primary Inputs'!$C$17,0,(SUM(OFFSET($I$23,0,AG$5-$I$5-$A57+1)))*$C110))</f>
        <v xml:space="preserve"> </v>
      </c>
      <c r="AH164" s="186" t="str">
        <f ca="1">IF(AH$5-$I$5&lt;$A57-1," ",IF(AH$5-$I$5+1&gt;'Primary Inputs'!$C$17,0,(SUM(OFFSET($I$23,0,AH$5-$I$5-$A57+1)))*$C110))</f>
        <v xml:space="preserve"> </v>
      </c>
      <c r="AI164" s="186" t="str">
        <f ca="1">IF(AI$5-$I$5&lt;$A57-1," ",IF(AI$5-$I$5+1&gt;'Primary Inputs'!$C$17,0,(SUM(OFFSET($I$23,0,AI$5-$I$5-$A57+1)))*$C110))</f>
        <v xml:space="preserve"> </v>
      </c>
      <c r="AJ164" s="186" t="str">
        <f ca="1">IF(AJ$5-$I$5&lt;$A57-1," ",IF(AJ$5-$I$5+1&gt;'Primary Inputs'!$C$17,0,(SUM(OFFSET($I$23,0,AJ$5-$I$5-$A57+1)))*$C110))</f>
        <v xml:space="preserve"> </v>
      </c>
      <c r="AK164" s="186" t="str">
        <f ca="1">IF(AK$5-$I$5&lt;$A57-1," ",IF(AK$5-$I$5+1&gt;'Primary Inputs'!$C$17,0,(SUM(OFFSET($I$23,0,AK$5-$I$5-$A57+1)))*$C110))</f>
        <v xml:space="preserve"> </v>
      </c>
      <c r="AL164" s="186" t="str">
        <f ca="1">IF(AL$5-$I$5&lt;$A57-1," ",IF(AL$5-$I$5+1&gt;'Primary Inputs'!$C$17,0,(SUM(OFFSET($I$23,0,AL$5-$I$5-$A57+1)))*$C110))</f>
        <v xml:space="preserve"> </v>
      </c>
      <c r="AM164" s="186" t="str">
        <f ca="1">IF(AM$5-$I$5&lt;$A57-1," ",IF(AM$5-$I$5+1&gt;'Primary Inputs'!$C$17,0,(SUM(OFFSET($I$23,0,AM$5-$I$5-$A57+1)))*$C110))</f>
        <v xml:space="preserve"> </v>
      </c>
      <c r="AN164" s="186">
        <f ca="1">IF(AN$5-$I$5&lt;$A57-1," ",IF(AN$5-$I$5+1&gt;'Primary Inputs'!$C$17,0,(SUM(OFFSET($I$23,0,AN$5-$I$5-$A57+1)))*$C110))</f>
        <v>0</v>
      </c>
      <c r="AO164" s="186">
        <f ca="1">IF(AO$5-$I$5&lt;$A57-1," ",IF(AO$5-$I$5+1&gt;'Primary Inputs'!$C$17,0,(SUM(OFFSET($I$23,0,AO$5-$I$5-$A57+1)))*$C110))</f>
        <v>0</v>
      </c>
      <c r="AP164" s="186">
        <f ca="1">IF(AP$5-$I$5&lt;$A57-1," ",IF(AP$5-$I$5+1&gt;'Primary Inputs'!$C$17,0,(SUM(OFFSET($I$23,0,AP$5-$I$5-$A57+1)))*$C110))</f>
        <v>0</v>
      </c>
      <c r="AQ164" s="186">
        <f ca="1">IF(AQ$5-$I$5&lt;$A57-1," ",IF(AQ$5-$I$5+1&gt;'Primary Inputs'!$C$17,0,(SUM(OFFSET($I$23,0,AQ$5-$I$5-$A57+1)))*$C110))</f>
        <v>0</v>
      </c>
      <c r="AR164" s="186">
        <f ca="1">IF(AR$5-$I$5&lt;$A57-1," ",IF(AR$5-$I$5+1&gt;'Primary Inputs'!$C$17,0,(SUM(OFFSET($I$23,0,AR$5-$I$5-$A57+1)))*$C110))</f>
        <v>0</v>
      </c>
      <c r="AS164" s="186">
        <f ca="1">IF(AS$5-$I$5&lt;$A57-1," ",IF(AS$5-$I$5+1&gt;'Primary Inputs'!$C$17,0,(SUM(OFFSET($I$23,0,AS$5-$I$5-$A57+1)))*$C110))</f>
        <v>0</v>
      </c>
      <c r="AT164" s="186">
        <f ca="1">IF(AT$5-$I$5&lt;$A57-1," ",IF(AT$5-$I$5+1&gt;'Primary Inputs'!$C$17,0,(SUM(OFFSET($I$23,0,AT$5-$I$5-$A57+1)))*$C110))</f>
        <v>0</v>
      </c>
      <c r="AU164" s="186">
        <f ca="1">IF(AU$5-$I$5&lt;$A57-1," ",IF(AU$5-$I$5+1&gt;'Primary Inputs'!$C$17,0,(SUM(OFFSET($I$23,0,AU$5-$I$5-$A57+1)))*$C110))</f>
        <v>0</v>
      </c>
      <c r="AV164" s="186">
        <f ca="1">IF(AV$5-$I$5&lt;$A57-1," ",IF(AV$5-$I$5+1&gt;'Primary Inputs'!$C$17,0,(SUM(OFFSET($I$23,0,AV$5-$I$5-$A57+1)))*$C110))</f>
        <v>0</v>
      </c>
      <c r="AW164" s="186">
        <f ca="1">IF(AW$5-$I$5&lt;$A57-1," ",IF(AW$5-$I$5+1&gt;'Primary Inputs'!$C$17,0,(SUM(OFFSET($I$23,0,AW$5-$I$5-$A57+1)))*$C110))</f>
        <v>0</v>
      </c>
      <c r="AX164" s="186">
        <f ca="1">IF(AX$5-$I$5&lt;$A57-1," ",IF(AX$5-$I$5+1&gt;'Primary Inputs'!$C$17,0,(SUM(OFFSET($I$23,0,AX$5-$I$5-$A57+1)))*$C110))</f>
        <v>0</v>
      </c>
      <c r="AY164" s="186">
        <f ca="1">IF(AY$5-$I$5&lt;$A57-1," ",IF(AY$5-$I$5+1&gt;'Primary Inputs'!$C$17,0,(SUM(OFFSET($I$23,0,AY$5-$I$5-$A57+1)))*$C110))</f>
        <v>0</v>
      </c>
      <c r="AZ164" s="186">
        <f ca="1">IF(AZ$5-$I$5&lt;$A57-1," ",IF(AZ$5-$I$5+1&gt;'Primary Inputs'!$C$17,0,(SUM(OFFSET($I$23,0,AZ$5-$I$5-$A57+1)))*$C110))</f>
        <v>0</v>
      </c>
      <c r="BA164" s="186">
        <f ca="1">IF(BA$5-$I$5&lt;$A57-1," ",IF(BA$5-$I$5+1&gt;'Primary Inputs'!$C$17,0,(SUM(OFFSET($I$23,0,BA$5-$I$5-$A57+1)))*$C110))</f>
        <v>0</v>
      </c>
      <c r="BB164" s="186">
        <f ca="1">IF(BB$5-$I$5&lt;$A57-1," ",IF(BB$5-$I$5+1&gt;'Primary Inputs'!$C$17,0,(SUM(OFFSET($I$23,0,BB$5-$I$5-$A57+1)))*$C110))</f>
        <v>0</v>
      </c>
      <c r="BC164" s="186">
        <f ca="1">IF(BC$5-$I$5&lt;$A57-1," ",IF(BC$5-$I$5+1&gt;'Primary Inputs'!$C$17,0,(SUM(OFFSET($I$23,0,BC$5-$I$5-$A57+1)))*$C110))</f>
        <v>0</v>
      </c>
      <c r="BD164" s="186">
        <f ca="1">IF(BD$5-$I$5&lt;$A57-1," ",IF(BD$5-$I$5+1&gt;'Primary Inputs'!$C$17,0,(SUM(OFFSET($I$23,0,BD$5-$I$5-$A57+1)))*$C110))</f>
        <v>0</v>
      </c>
      <c r="BE164" s="186">
        <f ca="1">IF(BE$5-$I$5&lt;$A57-1," ",IF(BE$5-$I$5+1&gt;'Primary Inputs'!$C$17,0,(SUM(OFFSET($I$23,0,BE$5-$I$5-$A57+1)))*$C110))</f>
        <v>0</v>
      </c>
      <c r="BF164" s="186">
        <f ca="1">IF(BF$5-$I$5&lt;$A57-1," ",IF(BF$5-$I$5+1&gt;'Primary Inputs'!$C$17,0,(SUM(OFFSET($I$23,0,BF$5-$I$5-$A57+1)))*$C110))</f>
        <v>0</v>
      </c>
    </row>
    <row r="165" spans="2:58">
      <c r="B165" s="134" t="s">
        <v>205</v>
      </c>
      <c r="C165" s="134">
        <f t="shared" ca="1" si="3"/>
        <v>0</v>
      </c>
      <c r="I165" s="186" t="str">
        <f ca="1">IF(I$5-$I$5&lt;$A58-1," ",IF(I$5-$I$5+1&gt;'Primary Inputs'!$C$17,0,(SUM(OFFSET($I$23,0,I$5-$I$5-$A58+1)))*$C111))</f>
        <v xml:space="preserve"> </v>
      </c>
      <c r="J165" s="186" t="str">
        <f ca="1">IF(J$5-$I$5&lt;$A58-1," ",IF(J$5-$I$5+1&gt;'Primary Inputs'!$C$17,0,(SUM(OFFSET($I$23,0,J$5-$I$5-$A58+1)))*$C111))</f>
        <v xml:space="preserve"> </v>
      </c>
      <c r="K165" s="186" t="str">
        <f ca="1">IF(K$5-$I$5&lt;$A58-1," ",IF(K$5-$I$5+1&gt;'Primary Inputs'!$C$17,0,(SUM(OFFSET($I$23,0,K$5-$I$5-$A58+1)))*$C111))</f>
        <v xml:space="preserve"> </v>
      </c>
      <c r="L165" s="186" t="str">
        <f ca="1">IF(L$5-$I$5&lt;$A58-1," ",IF(L$5-$I$5+1&gt;'Primary Inputs'!$C$17,0,(SUM(OFFSET($I$23,0,L$5-$I$5-$A58+1)))*$C111))</f>
        <v xml:space="preserve"> </v>
      </c>
      <c r="M165" s="186" t="str">
        <f ca="1">IF(M$5-$I$5&lt;$A58-1," ",IF(M$5-$I$5+1&gt;'Primary Inputs'!$C$17,0,(SUM(OFFSET($I$23,0,M$5-$I$5-$A58+1)))*$C111))</f>
        <v xml:space="preserve"> </v>
      </c>
      <c r="N165" s="186" t="str">
        <f ca="1">IF(N$5-$I$5&lt;$A58-1," ",IF(N$5-$I$5+1&gt;'Primary Inputs'!$C$17,0,(SUM(OFFSET($I$23,0,N$5-$I$5-$A58+1)))*$C111))</f>
        <v xml:space="preserve"> </v>
      </c>
      <c r="O165" s="186" t="str">
        <f ca="1">IF(O$5-$I$5&lt;$A58-1," ",IF(O$5-$I$5+1&gt;'Primary Inputs'!$C$17,0,(SUM(OFFSET($I$23,0,O$5-$I$5-$A58+1)))*$C111))</f>
        <v xml:space="preserve"> </v>
      </c>
      <c r="P165" s="186" t="str">
        <f ca="1">IF(P$5-$I$5&lt;$A58-1," ",IF(P$5-$I$5+1&gt;'Primary Inputs'!$C$17,0,(SUM(OFFSET($I$23,0,P$5-$I$5-$A58+1)))*$C111))</f>
        <v xml:space="preserve"> </v>
      </c>
      <c r="Q165" s="186" t="str">
        <f ca="1">IF(Q$5-$I$5&lt;$A58-1," ",IF(Q$5-$I$5+1&gt;'Primary Inputs'!$C$17,0,(SUM(OFFSET($I$23,0,Q$5-$I$5-$A58+1)))*$C111))</f>
        <v xml:space="preserve"> </v>
      </c>
      <c r="R165" s="186" t="str">
        <f ca="1">IF(R$5-$I$5&lt;$A58-1," ",IF(R$5-$I$5+1&gt;'Primary Inputs'!$C$17,0,(SUM(OFFSET($I$23,0,R$5-$I$5-$A58+1)))*$C111))</f>
        <v xml:space="preserve"> </v>
      </c>
      <c r="S165" s="186" t="str">
        <f ca="1">IF(S$5-$I$5&lt;$A58-1," ",IF(S$5-$I$5+1&gt;'Primary Inputs'!$C$17,0,(SUM(OFFSET($I$23,0,S$5-$I$5-$A58+1)))*$C111))</f>
        <v xml:space="preserve"> </v>
      </c>
      <c r="T165" s="186" t="str">
        <f ca="1">IF(T$5-$I$5&lt;$A58-1," ",IF(T$5-$I$5+1&gt;'Primary Inputs'!$C$17,0,(SUM(OFFSET($I$23,0,T$5-$I$5-$A58+1)))*$C111))</f>
        <v xml:space="preserve"> </v>
      </c>
      <c r="U165" s="186" t="str">
        <f ca="1">IF(U$5-$I$5&lt;$A58-1," ",IF(U$5-$I$5+1&gt;'Primary Inputs'!$C$17,0,(SUM(OFFSET($I$23,0,U$5-$I$5-$A58+1)))*$C111))</f>
        <v xml:space="preserve"> </v>
      </c>
      <c r="V165" s="186" t="str">
        <f ca="1">IF(V$5-$I$5&lt;$A58-1," ",IF(V$5-$I$5+1&gt;'Primary Inputs'!$C$17,0,(SUM(OFFSET($I$23,0,V$5-$I$5-$A58+1)))*$C111))</f>
        <v xml:space="preserve"> </v>
      </c>
      <c r="W165" s="186" t="str">
        <f ca="1">IF(W$5-$I$5&lt;$A58-1," ",IF(W$5-$I$5+1&gt;'Primary Inputs'!$C$17,0,(SUM(OFFSET($I$23,0,W$5-$I$5-$A58+1)))*$C111))</f>
        <v xml:space="preserve"> </v>
      </c>
      <c r="X165" s="186" t="str">
        <f ca="1">IF(X$5-$I$5&lt;$A58-1," ",IF(X$5-$I$5+1&gt;'Primary Inputs'!$C$17,0,(SUM(OFFSET($I$23,0,X$5-$I$5-$A58+1)))*$C111))</f>
        <v xml:space="preserve"> </v>
      </c>
      <c r="Y165" s="186" t="str">
        <f ca="1">IF(Y$5-$I$5&lt;$A58-1," ",IF(Y$5-$I$5+1&gt;'Primary Inputs'!$C$17,0,(SUM(OFFSET($I$23,0,Y$5-$I$5-$A58+1)))*$C111))</f>
        <v xml:space="preserve"> </v>
      </c>
      <c r="Z165" s="186" t="str">
        <f ca="1">IF(Z$5-$I$5&lt;$A58-1," ",IF(Z$5-$I$5+1&gt;'Primary Inputs'!$C$17,0,(SUM(OFFSET($I$23,0,Z$5-$I$5-$A58+1)))*$C111))</f>
        <v xml:space="preserve"> </v>
      </c>
      <c r="AA165" s="186" t="str">
        <f ca="1">IF(AA$5-$I$5&lt;$A58-1," ",IF(AA$5-$I$5+1&gt;'Primary Inputs'!$C$17,0,(SUM(OFFSET($I$23,0,AA$5-$I$5-$A58+1)))*$C111))</f>
        <v xml:space="preserve"> </v>
      </c>
      <c r="AB165" s="186" t="str">
        <f ca="1">IF(AB$5-$I$5&lt;$A58-1," ",IF(AB$5-$I$5+1&gt;'Primary Inputs'!$C$17,0,(SUM(OFFSET($I$23,0,AB$5-$I$5-$A58+1)))*$C111))</f>
        <v xml:space="preserve"> </v>
      </c>
      <c r="AC165" s="186" t="str">
        <f ca="1">IF(AC$5-$I$5&lt;$A58-1," ",IF(AC$5-$I$5+1&gt;'Primary Inputs'!$C$17,0,(SUM(OFFSET($I$23,0,AC$5-$I$5-$A58+1)))*$C111))</f>
        <v xml:space="preserve"> </v>
      </c>
      <c r="AD165" s="186" t="str">
        <f ca="1">IF(AD$5-$I$5&lt;$A58-1," ",IF(AD$5-$I$5+1&gt;'Primary Inputs'!$C$17,0,(SUM(OFFSET($I$23,0,AD$5-$I$5-$A58+1)))*$C111))</f>
        <v xml:space="preserve"> </v>
      </c>
      <c r="AE165" s="186" t="str">
        <f ca="1">IF(AE$5-$I$5&lt;$A58-1," ",IF(AE$5-$I$5+1&gt;'Primary Inputs'!$C$17,0,(SUM(OFFSET($I$23,0,AE$5-$I$5-$A58+1)))*$C111))</f>
        <v xml:space="preserve"> </v>
      </c>
      <c r="AF165" s="186" t="str">
        <f ca="1">IF(AF$5-$I$5&lt;$A58-1," ",IF(AF$5-$I$5+1&gt;'Primary Inputs'!$C$17,0,(SUM(OFFSET($I$23,0,AF$5-$I$5-$A58+1)))*$C111))</f>
        <v xml:space="preserve"> </v>
      </c>
      <c r="AG165" s="186" t="str">
        <f ca="1">IF(AG$5-$I$5&lt;$A58-1," ",IF(AG$5-$I$5+1&gt;'Primary Inputs'!$C$17,0,(SUM(OFFSET($I$23,0,AG$5-$I$5-$A58+1)))*$C111))</f>
        <v xml:space="preserve"> </v>
      </c>
      <c r="AH165" s="186" t="str">
        <f ca="1">IF(AH$5-$I$5&lt;$A58-1," ",IF(AH$5-$I$5+1&gt;'Primary Inputs'!$C$17,0,(SUM(OFFSET($I$23,0,AH$5-$I$5-$A58+1)))*$C111))</f>
        <v xml:space="preserve"> </v>
      </c>
      <c r="AI165" s="186" t="str">
        <f ca="1">IF(AI$5-$I$5&lt;$A58-1," ",IF(AI$5-$I$5+1&gt;'Primary Inputs'!$C$17,0,(SUM(OFFSET($I$23,0,AI$5-$I$5-$A58+1)))*$C111))</f>
        <v xml:space="preserve"> </v>
      </c>
      <c r="AJ165" s="186" t="str">
        <f ca="1">IF(AJ$5-$I$5&lt;$A58-1," ",IF(AJ$5-$I$5+1&gt;'Primary Inputs'!$C$17,0,(SUM(OFFSET($I$23,0,AJ$5-$I$5-$A58+1)))*$C111))</f>
        <v xml:space="preserve"> </v>
      </c>
      <c r="AK165" s="186" t="str">
        <f ca="1">IF(AK$5-$I$5&lt;$A58-1," ",IF(AK$5-$I$5+1&gt;'Primary Inputs'!$C$17,0,(SUM(OFFSET($I$23,0,AK$5-$I$5-$A58+1)))*$C111))</f>
        <v xml:space="preserve"> </v>
      </c>
      <c r="AL165" s="186" t="str">
        <f ca="1">IF(AL$5-$I$5&lt;$A58-1," ",IF(AL$5-$I$5+1&gt;'Primary Inputs'!$C$17,0,(SUM(OFFSET($I$23,0,AL$5-$I$5-$A58+1)))*$C111))</f>
        <v xml:space="preserve"> </v>
      </c>
      <c r="AM165" s="186" t="str">
        <f ca="1">IF(AM$5-$I$5&lt;$A58-1," ",IF(AM$5-$I$5+1&gt;'Primary Inputs'!$C$17,0,(SUM(OFFSET($I$23,0,AM$5-$I$5-$A58+1)))*$C111))</f>
        <v xml:space="preserve"> </v>
      </c>
      <c r="AN165" s="186" t="str">
        <f ca="1">IF(AN$5-$I$5&lt;$A58-1," ",IF(AN$5-$I$5+1&gt;'Primary Inputs'!$C$17,0,(SUM(OFFSET($I$23,0,AN$5-$I$5-$A58+1)))*$C111))</f>
        <v xml:space="preserve"> </v>
      </c>
      <c r="AO165" s="186">
        <f ca="1">IF(AO$5-$I$5&lt;$A58-1," ",IF(AO$5-$I$5+1&gt;'Primary Inputs'!$C$17,0,(SUM(OFFSET($I$23,0,AO$5-$I$5-$A58+1)))*$C111))</f>
        <v>0</v>
      </c>
      <c r="AP165" s="186">
        <f ca="1">IF(AP$5-$I$5&lt;$A58-1," ",IF(AP$5-$I$5+1&gt;'Primary Inputs'!$C$17,0,(SUM(OFFSET($I$23,0,AP$5-$I$5-$A58+1)))*$C111))</f>
        <v>0</v>
      </c>
      <c r="AQ165" s="186">
        <f ca="1">IF(AQ$5-$I$5&lt;$A58-1," ",IF(AQ$5-$I$5+1&gt;'Primary Inputs'!$C$17,0,(SUM(OFFSET($I$23,0,AQ$5-$I$5-$A58+1)))*$C111))</f>
        <v>0</v>
      </c>
      <c r="AR165" s="186">
        <f ca="1">IF(AR$5-$I$5&lt;$A58-1," ",IF(AR$5-$I$5+1&gt;'Primary Inputs'!$C$17,0,(SUM(OFFSET($I$23,0,AR$5-$I$5-$A58+1)))*$C111))</f>
        <v>0</v>
      </c>
      <c r="AS165" s="186">
        <f ca="1">IF(AS$5-$I$5&lt;$A58-1," ",IF(AS$5-$I$5+1&gt;'Primary Inputs'!$C$17,0,(SUM(OFFSET($I$23,0,AS$5-$I$5-$A58+1)))*$C111))</f>
        <v>0</v>
      </c>
      <c r="AT165" s="186">
        <f ca="1">IF(AT$5-$I$5&lt;$A58-1," ",IF(AT$5-$I$5+1&gt;'Primary Inputs'!$C$17,0,(SUM(OFFSET($I$23,0,AT$5-$I$5-$A58+1)))*$C111))</f>
        <v>0</v>
      </c>
      <c r="AU165" s="186">
        <f ca="1">IF(AU$5-$I$5&lt;$A58-1," ",IF(AU$5-$I$5+1&gt;'Primary Inputs'!$C$17,0,(SUM(OFFSET($I$23,0,AU$5-$I$5-$A58+1)))*$C111))</f>
        <v>0</v>
      </c>
      <c r="AV165" s="186">
        <f ca="1">IF(AV$5-$I$5&lt;$A58-1," ",IF(AV$5-$I$5+1&gt;'Primary Inputs'!$C$17,0,(SUM(OFFSET($I$23,0,AV$5-$I$5-$A58+1)))*$C111))</f>
        <v>0</v>
      </c>
      <c r="AW165" s="186">
        <f ca="1">IF(AW$5-$I$5&lt;$A58-1," ",IF(AW$5-$I$5+1&gt;'Primary Inputs'!$C$17,0,(SUM(OFFSET($I$23,0,AW$5-$I$5-$A58+1)))*$C111))</f>
        <v>0</v>
      </c>
      <c r="AX165" s="186">
        <f ca="1">IF(AX$5-$I$5&lt;$A58-1," ",IF(AX$5-$I$5+1&gt;'Primary Inputs'!$C$17,0,(SUM(OFFSET($I$23,0,AX$5-$I$5-$A58+1)))*$C111))</f>
        <v>0</v>
      </c>
      <c r="AY165" s="186">
        <f ca="1">IF(AY$5-$I$5&lt;$A58-1," ",IF(AY$5-$I$5+1&gt;'Primary Inputs'!$C$17,0,(SUM(OFFSET($I$23,0,AY$5-$I$5-$A58+1)))*$C111))</f>
        <v>0</v>
      </c>
      <c r="AZ165" s="186">
        <f ca="1">IF(AZ$5-$I$5&lt;$A58-1," ",IF(AZ$5-$I$5+1&gt;'Primary Inputs'!$C$17,0,(SUM(OFFSET($I$23,0,AZ$5-$I$5-$A58+1)))*$C111))</f>
        <v>0</v>
      </c>
      <c r="BA165" s="186">
        <f ca="1">IF(BA$5-$I$5&lt;$A58-1," ",IF(BA$5-$I$5+1&gt;'Primary Inputs'!$C$17,0,(SUM(OFFSET($I$23,0,BA$5-$I$5-$A58+1)))*$C111))</f>
        <v>0</v>
      </c>
      <c r="BB165" s="186">
        <f ca="1">IF(BB$5-$I$5&lt;$A58-1," ",IF(BB$5-$I$5+1&gt;'Primary Inputs'!$C$17,0,(SUM(OFFSET($I$23,0,BB$5-$I$5-$A58+1)))*$C111))</f>
        <v>0</v>
      </c>
      <c r="BC165" s="186">
        <f ca="1">IF(BC$5-$I$5&lt;$A58-1," ",IF(BC$5-$I$5+1&gt;'Primary Inputs'!$C$17,0,(SUM(OFFSET($I$23,0,BC$5-$I$5-$A58+1)))*$C111))</f>
        <v>0</v>
      </c>
      <c r="BD165" s="186">
        <f ca="1">IF(BD$5-$I$5&lt;$A58-1," ",IF(BD$5-$I$5+1&gt;'Primary Inputs'!$C$17,0,(SUM(OFFSET($I$23,0,BD$5-$I$5-$A58+1)))*$C111))</f>
        <v>0</v>
      </c>
      <c r="BE165" s="186">
        <f ca="1">IF(BE$5-$I$5&lt;$A58-1," ",IF(BE$5-$I$5+1&gt;'Primary Inputs'!$C$17,0,(SUM(OFFSET($I$23,0,BE$5-$I$5-$A58+1)))*$C111))</f>
        <v>0</v>
      </c>
      <c r="BF165" s="186">
        <f ca="1">IF(BF$5-$I$5&lt;$A58-1," ",IF(BF$5-$I$5+1&gt;'Primary Inputs'!$C$17,0,(SUM(OFFSET($I$23,0,BF$5-$I$5-$A58+1)))*$C111))</f>
        <v>0</v>
      </c>
    </row>
    <row r="166" spans="2:58">
      <c r="B166" s="134" t="s">
        <v>206</v>
      </c>
      <c r="C166" s="134">
        <f t="shared" ca="1" si="3"/>
        <v>0</v>
      </c>
      <c r="I166" s="186" t="str">
        <f ca="1">IF(I$5-$I$5&lt;$A59-1," ",IF(I$5-$I$5+1&gt;'Primary Inputs'!$C$17,0,(SUM(OFFSET($I$23,0,I$5-$I$5-$A59+1)))*$C112))</f>
        <v xml:space="preserve"> </v>
      </c>
      <c r="J166" s="186" t="str">
        <f ca="1">IF(J$5-$I$5&lt;$A59-1," ",IF(J$5-$I$5+1&gt;'Primary Inputs'!$C$17,0,(SUM(OFFSET($I$23,0,J$5-$I$5-$A59+1)))*$C112))</f>
        <v xml:space="preserve"> </v>
      </c>
      <c r="K166" s="186" t="str">
        <f ca="1">IF(K$5-$I$5&lt;$A59-1," ",IF(K$5-$I$5+1&gt;'Primary Inputs'!$C$17,0,(SUM(OFFSET($I$23,0,K$5-$I$5-$A59+1)))*$C112))</f>
        <v xml:space="preserve"> </v>
      </c>
      <c r="L166" s="186" t="str">
        <f ca="1">IF(L$5-$I$5&lt;$A59-1," ",IF(L$5-$I$5+1&gt;'Primary Inputs'!$C$17,0,(SUM(OFFSET($I$23,0,L$5-$I$5-$A59+1)))*$C112))</f>
        <v xml:space="preserve"> </v>
      </c>
      <c r="M166" s="186" t="str">
        <f ca="1">IF(M$5-$I$5&lt;$A59-1," ",IF(M$5-$I$5+1&gt;'Primary Inputs'!$C$17,0,(SUM(OFFSET($I$23,0,M$5-$I$5-$A59+1)))*$C112))</f>
        <v xml:space="preserve"> </v>
      </c>
      <c r="N166" s="186" t="str">
        <f ca="1">IF(N$5-$I$5&lt;$A59-1," ",IF(N$5-$I$5+1&gt;'Primary Inputs'!$C$17,0,(SUM(OFFSET($I$23,0,N$5-$I$5-$A59+1)))*$C112))</f>
        <v xml:space="preserve"> </v>
      </c>
      <c r="O166" s="186" t="str">
        <f ca="1">IF(O$5-$I$5&lt;$A59-1," ",IF(O$5-$I$5+1&gt;'Primary Inputs'!$C$17,0,(SUM(OFFSET($I$23,0,O$5-$I$5-$A59+1)))*$C112))</f>
        <v xml:space="preserve"> </v>
      </c>
      <c r="P166" s="186" t="str">
        <f ca="1">IF(P$5-$I$5&lt;$A59-1," ",IF(P$5-$I$5+1&gt;'Primary Inputs'!$C$17,0,(SUM(OFFSET($I$23,0,P$5-$I$5-$A59+1)))*$C112))</f>
        <v xml:space="preserve"> </v>
      </c>
      <c r="Q166" s="186" t="str">
        <f ca="1">IF(Q$5-$I$5&lt;$A59-1," ",IF(Q$5-$I$5+1&gt;'Primary Inputs'!$C$17,0,(SUM(OFFSET($I$23,0,Q$5-$I$5-$A59+1)))*$C112))</f>
        <v xml:space="preserve"> </v>
      </c>
      <c r="R166" s="186" t="str">
        <f ca="1">IF(R$5-$I$5&lt;$A59-1," ",IF(R$5-$I$5+1&gt;'Primary Inputs'!$C$17,0,(SUM(OFFSET($I$23,0,R$5-$I$5-$A59+1)))*$C112))</f>
        <v xml:space="preserve"> </v>
      </c>
      <c r="S166" s="186" t="str">
        <f ca="1">IF(S$5-$I$5&lt;$A59-1," ",IF(S$5-$I$5+1&gt;'Primary Inputs'!$C$17,0,(SUM(OFFSET($I$23,0,S$5-$I$5-$A59+1)))*$C112))</f>
        <v xml:space="preserve"> </v>
      </c>
      <c r="T166" s="186" t="str">
        <f ca="1">IF(T$5-$I$5&lt;$A59-1," ",IF(T$5-$I$5+1&gt;'Primary Inputs'!$C$17,0,(SUM(OFFSET($I$23,0,T$5-$I$5-$A59+1)))*$C112))</f>
        <v xml:space="preserve"> </v>
      </c>
      <c r="U166" s="186" t="str">
        <f ca="1">IF(U$5-$I$5&lt;$A59-1," ",IF(U$5-$I$5+1&gt;'Primary Inputs'!$C$17,0,(SUM(OFFSET($I$23,0,U$5-$I$5-$A59+1)))*$C112))</f>
        <v xml:space="preserve"> </v>
      </c>
      <c r="V166" s="186" t="str">
        <f ca="1">IF(V$5-$I$5&lt;$A59-1," ",IF(V$5-$I$5+1&gt;'Primary Inputs'!$C$17,0,(SUM(OFFSET($I$23,0,V$5-$I$5-$A59+1)))*$C112))</f>
        <v xml:space="preserve"> </v>
      </c>
      <c r="W166" s="186" t="str">
        <f ca="1">IF(W$5-$I$5&lt;$A59-1," ",IF(W$5-$I$5+1&gt;'Primary Inputs'!$C$17,0,(SUM(OFFSET($I$23,0,W$5-$I$5-$A59+1)))*$C112))</f>
        <v xml:space="preserve"> </v>
      </c>
      <c r="X166" s="186" t="str">
        <f ca="1">IF(X$5-$I$5&lt;$A59-1," ",IF(X$5-$I$5+1&gt;'Primary Inputs'!$C$17,0,(SUM(OFFSET($I$23,0,X$5-$I$5-$A59+1)))*$C112))</f>
        <v xml:space="preserve"> </v>
      </c>
      <c r="Y166" s="186" t="str">
        <f ca="1">IF(Y$5-$I$5&lt;$A59-1," ",IF(Y$5-$I$5+1&gt;'Primary Inputs'!$C$17,0,(SUM(OFFSET($I$23,0,Y$5-$I$5-$A59+1)))*$C112))</f>
        <v xml:space="preserve"> </v>
      </c>
      <c r="Z166" s="186" t="str">
        <f ca="1">IF(Z$5-$I$5&lt;$A59-1," ",IF(Z$5-$I$5+1&gt;'Primary Inputs'!$C$17,0,(SUM(OFFSET($I$23,0,Z$5-$I$5-$A59+1)))*$C112))</f>
        <v xml:space="preserve"> </v>
      </c>
      <c r="AA166" s="186" t="str">
        <f ca="1">IF(AA$5-$I$5&lt;$A59-1," ",IF(AA$5-$I$5+1&gt;'Primary Inputs'!$C$17,0,(SUM(OFFSET($I$23,0,AA$5-$I$5-$A59+1)))*$C112))</f>
        <v xml:space="preserve"> </v>
      </c>
      <c r="AB166" s="186" t="str">
        <f ca="1">IF(AB$5-$I$5&lt;$A59-1," ",IF(AB$5-$I$5+1&gt;'Primary Inputs'!$C$17,0,(SUM(OFFSET($I$23,0,AB$5-$I$5-$A59+1)))*$C112))</f>
        <v xml:space="preserve"> </v>
      </c>
      <c r="AC166" s="186" t="str">
        <f ca="1">IF(AC$5-$I$5&lt;$A59-1," ",IF(AC$5-$I$5+1&gt;'Primary Inputs'!$C$17,0,(SUM(OFFSET($I$23,0,AC$5-$I$5-$A59+1)))*$C112))</f>
        <v xml:space="preserve"> </v>
      </c>
      <c r="AD166" s="186" t="str">
        <f ca="1">IF(AD$5-$I$5&lt;$A59-1," ",IF(AD$5-$I$5+1&gt;'Primary Inputs'!$C$17,0,(SUM(OFFSET($I$23,0,AD$5-$I$5-$A59+1)))*$C112))</f>
        <v xml:space="preserve"> </v>
      </c>
      <c r="AE166" s="186" t="str">
        <f ca="1">IF(AE$5-$I$5&lt;$A59-1," ",IF(AE$5-$I$5+1&gt;'Primary Inputs'!$C$17,0,(SUM(OFFSET($I$23,0,AE$5-$I$5-$A59+1)))*$C112))</f>
        <v xml:space="preserve"> </v>
      </c>
      <c r="AF166" s="186" t="str">
        <f ca="1">IF(AF$5-$I$5&lt;$A59-1," ",IF(AF$5-$I$5+1&gt;'Primary Inputs'!$C$17,0,(SUM(OFFSET($I$23,0,AF$5-$I$5-$A59+1)))*$C112))</f>
        <v xml:space="preserve"> </v>
      </c>
      <c r="AG166" s="186" t="str">
        <f ca="1">IF(AG$5-$I$5&lt;$A59-1," ",IF(AG$5-$I$5+1&gt;'Primary Inputs'!$C$17,0,(SUM(OFFSET($I$23,0,AG$5-$I$5-$A59+1)))*$C112))</f>
        <v xml:space="preserve"> </v>
      </c>
      <c r="AH166" s="186" t="str">
        <f ca="1">IF(AH$5-$I$5&lt;$A59-1," ",IF(AH$5-$I$5+1&gt;'Primary Inputs'!$C$17,0,(SUM(OFFSET($I$23,0,AH$5-$I$5-$A59+1)))*$C112))</f>
        <v xml:space="preserve"> </v>
      </c>
      <c r="AI166" s="186" t="str">
        <f ca="1">IF(AI$5-$I$5&lt;$A59-1," ",IF(AI$5-$I$5+1&gt;'Primary Inputs'!$C$17,0,(SUM(OFFSET($I$23,0,AI$5-$I$5-$A59+1)))*$C112))</f>
        <v xml:space="preserve"> </v>
      </c>
      <c r="AJ166" s="186" t="str">
        <f ca="1">IF(AJ$5-$I$5&lt;$A59-1," ",IF(AJ$5-$I$5+1&gt;'Primary Inputs'!$C$17,0,(SUM(OFFSET($I$23,0,AJ$5-$I$5-$A59+1)))*$C112))</f>
        <v xml:space="preserve"> </v>
      </c>
      <c r="AK166" s="186" t="str">
        <f ca="1">IF(AK$5-$I$5&lt;$A59-1," ",IF(AK$5-$I$5+1&gt;'Primary Inputs'!$C$17,0,(SUM(OFFSET($I$23,0,AK$5-$I$5-$A59+1)))*$C112))</f>
        <v xml:space="preserve"> </v>
      </c>
      <c r="AL166" s="186" t="str">
        <f ca="1">IF(AL$5-$I$5&lt;$A59-1," ",IF(AL$5-$I$5+1&gt;'Primary Inputs'!$C$17,0,(SUM(OFFSET($I$23,0,AL$5-$I$5-$A59+1)))*$C112))</f>
        <v xml:space="preserve"> </v>
      </c>
      <c r="AM166" s="186" t="str">
        <f ca="1">IF(AM$5-$I$5&lt;$A59-1," ",IF(AM$5-$I$5+1&gt;'Primary Inputs'!$C$17,0,(SUM(OFFSET($I$23,0,AM$5-$I$5-$A59+1)))*$C112))</f>
        <v xml:space="preserve"> </v>
      </c>
      <c r="AN166" s="186" t="str">
        <f ca="1">IF(AN$5-$I$5&lt;$A59-1," ",IF(AN$5-$I$5+1&gt;'Primary Inputs'!$C$17,0,(SUM(OFFSET($I$23,0,AN$5-$I$5-$A59+1)))*$C112))</f>
        <v xml:space="preserve"> </v>
      </c>
      <c r="AO166" s="186" t="str">
        <f ca="1">IF(AO$5-$I$5&lt;$A59-1," ",IF(AO$5-$I$5+1&gt;'Primary Inputs'!$C$17,0,(SUM(OFFSET($I$23,0,AO$5-$I$5-$A59+1)))*$C112))</f>
        <v xml:space="preserve"> </v>
      </c>
      <c r="AP166" s="186">
        <f ca="1">IF(AP$5-$I$5&lt;$A59-1," ",IF(AP$5-$I$5+1&gt;'Primary Inputs'!$C$17,0,(SUM(OFFSET($I$23,0,AP$5-$I$5-$A59+1)))*$C112))</f>
        <v>0</v>
      </c>
      <c r="AQ166" s="186">
        <f ca="1">IF(AQ$5-$I$5&lt;$A59-1," ",IF(AQ$5-$I$5+1&gt;'Primary Inputs'!$C$17,0,(SUM(OFFSET($I$23,0,AQ$5-$I$5-$A59+1)))*$C112))</f>
        <v>0</v>
      </c>
      <c r="AR166" s="186">
        <f ca="1">IF(AR$5-$I$5&lt;$A59-1," ",IF(AR$5-$I$5+1&gt;'Primary Inputs'!$C$17,0,(SUM(OFFSET($I$23,0,AR$5-$I$5-$A59+1)))*$C112))</f>
        <v>0</v>
      </c>
      <c r="AS166" s="186">
        <f ca="1">IF(AS$5-$I$5&lt;$A59-1," ",IF(AS$5-$I$5+1&gt;'Primary Inputs'!$C$17,0,(SUM(OFFSET($I$23,0,AS$5-$I$5-$A59+1)))*$C112))</f>
        <v>0</v>
      </c>
      <c r="AT166" s="186">
        <f ca="1">IF(AT$5-$I$5&lt;$A59-1," ",IF(AT$5-$I$5+1&gt;'Primary Inputs'!$C$17,0,(SUM(OFFSET($I$23,0,AT$5-$I$5-$A59+1)))*$C112))</f>
        <v>0</v>
      </c>
      <c r="AU166" s="186">
        <f ca="1">IF(AU$5-$I$5&lt;$A59-1," ",IF(AU$5-$I$5+1&gt;'Primary Inputs'!$C$17,0,(SUM(OFFSET($I$23,0,AU$5-$I$5-$A59+1)))*$C112))</f>
        <v>0</v>
      </c>
      <c r="AV166" s="186">
        <f ca="1">IF(AV$5-$I$5&lt;$A59-1," ",IF(AV$5-$I$5+1&gt;'Primary Inputs'!$C$17,0,(SUM(OFFSET($I$23,0,AV$5-$I$5-$A59+1)))*$C112))</f>
        <v>0</v>
      </c>
      <c r="AW166" s="186">
        <f ca="1">IF(AW$5-$I$5&lt;$A59-1," ",IF(AW$5-$I$5+1&gt;'Primary Inputs'!$C$17,0,(SUM(OFFSET($I$23,0,AW$5-$I$5-$A59+1)))*$C112))</f>
        <v>0</v>
      </c>
      <c r="AX166" s="186">
        <f ca="1">IF(AX$5-$I$5&lt;$A59-1," ",IF(AX$5-$I$5+1&gt;'Primary Inputs'!$C$17,0,(SUM(OFFSET($I$23,0,AX$5-$I$5-$A59+1)))*$C112))</f>
        <v>0</v>
      </c>
      <c r="AY166" s="186">
        <f ca="1">IF(AY$5-$I$5&lt;$A59-1," ",IF(AY$5-$I$5+1&gt;'Primary Inputs'!$C$17,0,(SUM(OFFSET($I$23,0,AY$5-$I$5-$A59+1)))*$C112))</f>
        <v>0</v>
      </c>
      <c r="AZ166" s="186">
        <f ca="1">IF(AZ$5-$I$5&lt;$A59-1," ",IF(AZ$5-$I$5+1&gt;'Primary Inputs'!$C$17,0,(SUM(OFFSET($I$23,0,AZ$5-$I$5-$A59+1)))*$C112))</f>
        <v>0</v>
      </c>
      <c r="BA166" s="186">
        <f ca="1">IF(BA$5-$I$5&lt;$A59-1," ",IF(BA$5-$I$5+1&gt;'Primary Inputs'!$C$17,0,(SUM(OFFSET($I$23,0,BA$5-$I$5-$A59+1)))*$C112))</f>
        <v>0</v>
      </c>
      <c r="BB166" s="186">
        <f ca="1">IF(BB$5-$I$5&lt;$A59-1," ",IF(BB$5-$I$5+1&gt;'Primary Inputs'!$C$17,0,(SUM(OFFSET($I$23,0,BB$5-$I$5-$A59+1)))*$C112))</f>
        <v>0</v>
      </c>
      <c r="BC166" s="186">
        <f ca="1">IF(BC$5-$I$5&lt;$A59-1," ",IF(BC$5-$I$5+1&gt;'Primary Inputs'!$C$17,0,(SUM(OFFSET($I$23,0,BC$5-$I$5-$A59+1)))*$C112))</f>
        <v>0</v>
      </c>
      <c r="BD166" s="186">
        <f ca="1">IF(BD$5-$I$5&lt;$A59-1," ",IF(BD$5-$I$5+1&gt;'Primary Inputs'!$C$17,0,(SUM(OFFSET($I$23,0,BD$5-$I$5-$A59+1)))*$C112))</f>
        <v>0</v>
      </c>
      <c r="BE166" s="186">
        <f ca="1">IF(BE$5-$I$5&lt;$A59-1," ",IF(BE$5-$I$5+1&gt;'Primary Inputs'!$C$17,0,(SUM(OFFSET($I$23,0,BE$5-$I$5-$A59+1)))*$C112))</f>
        <v>0</v>
      </c>
      <c r="BF166" s="186">
        <f ca="1">IF(BF$5-$I$5&lt;$A59-1," ",IF(BF$5-$I$5+1&gt;'Primary Inputs'!$C$17,0,(SUM(OFFSET($I$23,0,BF$5-$I$5-$A59+1)))*$C112))</f>
        <v>0</v>
      </c>
    </row>
    <row r="167" spans="2:58">
      <c r="B167" s="134" t="s">
        <v>207</v>
      </c>
      <c r="C167" s="134">
        <f t="shared" ca="1" si="3"/>
        <v>0</v>
      </c>
      <c r="I167" s="186" t="str">
        <f ca="1">IF(I$5-$I$5&lt;$A60-1," ",IF(I$5-$I$5+1&gt;'Primary Inputs'!$C$17,0,(SUM(OFFSET($I$23,0,I$5-$I$5-$A60+1)))*$C113))</f>
        <v xml:space="preserve"> </v>
      </c>
      <c r="J167" s="186" t="str">
        <f ca="1">IF(J$5-$I$5&lt;$A60-1," ",IF(J$5-$I$5+1&gt;'Primary Inputs'!$C$17,0,(SUM(OFFSET($I$23,0,J$5-$I$5-$A60+1)))*$C113))</f>
        <v xml:space="preserve"> </v>
      </c>
      <c r="K167" s="186" t="str">
        <f ca="1">IF(K$5-$I$5&lt;$A60-1," ",IF(K$5-$I$5+1&gt;'Primary Inputs'!$C$17,0,(SUM(OFFSET($I$23,0,K$5-$I$5-$A60+1)))*$C113))</f>
        <v xml:space="preserve"> </v>
      </c>
      <c r="L167" s="186" t="str">
        <f ca="1">IF(L$5-$I$5&lt;$A60-1," ",IF(L$5-$I$5+1&gt;'Primary Inputs'!$C$17,0,(SUM(OFFSET($I$23,0,L$5-$I$5-$A60+1)))*$C113))</f>
        <v xml:space="preserve"> </v>
      </c>
      <c r="M167" s="186" t="str">
        <f ca="1">IF(M$5-$I$5&lt;$A60-1," ",IF(M$5-$I$5+1&gt;'Primary Inputs'!$C$17,0,(SUM(OFFSET($I$23,0,M$5-$I$5-$A60+1)))*$C113))</f>
        <v xml:space="preserve"> </v>
      </c>
      <c r="N167" s="186" t="str">
        <f ca="1">IF(N$5-$I$5&lt;$A60-1," ",IF(N$5-$I$5+1&gt;'Primary Inputs'!$C$17,0,(SUM(OFFSET($I$23,0,N$5-$I$5-$A60+1)))*$C113))</f>
        <v xml:space="preserve"> </v>
      </c>
      <c r="O167" s="186" t="str">
        <f ca="1">IF(O$5-$I$5&lt;$A60-1," ",IF(O$5-$I$5+1&gt;'Primary Inputs'!$C$17,0,(SUM(OFFSET($I$23,0,O$5-$I$5-$A60+1)))*$C113))</f>
        <v xml:space="preserve"> </v>
      </c>
      <c r="P167" s="186" t="str">
        <f ca="1">IF(P$5-$I$5&lt;$A60-1," ",IF(P$5-$I$5+1&gt;'Primary Inputs'!$C$17,0,(SUM(OFFSET($I$23,0,P$5-$I$5-$A60+1)))*$C113))</f>
        <v xml:space="preserve"> </v>
      </c>
      <c r="Q167" s="186" t="str">
        <f ca="1">IF(Q$5-$I$5&lt;$A60-1," ",IF(Q$5-$I$5+1&gt;'Primary Inputs'!$C$17,0,(SUM(OFFSET($I$23,0,Q$5-$I$5-$A60+1)))*$C113))</f>
        <v xml:space="preserve"> </v>
      </c>
      <c r="R167" s="186" t="str">
        <f ca="1">IF(R$5-$I$5&lt;$A60-1," ",IF(R$5-$I$5+1&gt;'Primary Inputs'!$C$17,0,(SUM(OFFSET($I$23,0,R$5-$I$5-$A60+1)))*$C113))</f>
        <v xml:space="preserve"> </v>
      </c>
      <c r="S167" s="186" t="str">
        <f ca="1">IF(S$5-$I$5&lt;$A60-1," ",IF(S$5-$I$5+1&gt;'Primary Inputs'!$C$17,0,(SUM(OFFSET($I$23,0,S$5-$I$5-$A60+1)))*$C113))</f>
        <v xml:space="preserve"> </v>
      </c>
      <c r="T167" s="186" t="str">
        <f ca="1">IF(T$5-$I$5&lt;$A60-1," ",IF(T$5-$I$5+1&gt;'Primary Inputs'!$C$17,0,(SUM(OFFSET($I$23,0,T$5-$I$5-$A60+1)))*$C113))</f>
        <v xml:space="preserve"> </v>
      </c>
      <c r="U167" s="186" t="str">
        <f ca="1">IF(U$5-$I$5&lt;$A60-1," ",IF(U$5-$I$5+1&gt;'Primary Inputs'!$C$17,0,(SUM(OFFSET($I$23,0,U$5-$I$5-$A60+1)))*$C113))</f>
        <v xml:space="preserve"> </v>
      </c>
      <c r="V167" s="186" t="str">
        <f ca="1">IF(V$5-$I$5&lt;$A60-1," ",IF(V$5-$I$5+1&gt;'Primary Inputs'!$C$17,0,(SUM(OFFSET($I$23,0,V$5-$I$5-$A60+1)))*$C113))</f>
        <v xml:space="preserve"> </v>
      </c>
      <c r="W167" s="186" t="str">
        <f ca="1">IF(W$5-$I$5&lt;$A60-1," ",IF(W$5-$I$5+1&gt;'Primary Inputs'!$C$17,0,(SUM(OFFSET($I$23,0,W$5-$I$5-$A60+1)))*$C113))</f>
        <v xml:space="preserve"> </v>
      </c>
      <c r="X167" s="186" t="str">
        <f ca="1">IF(X$5-$I$5&lt;$A60-1," ",IF(X$5-$I$5+1&gt;'Primary Inputs'!$C$17,0,(SUM(OFFSET($I$23,0,X$5-$I$5-$A60+1)))*$C113))</f>
        <v xml:space="preserve"> </v>
      </c>
      <c r="Y167" s="186" t="str">
        <f ca="1">IF(Y$5-$I$5&lt;$A60-1," ",IF(Y$5-$I$5+1&gt;'Primary Inputs'!$C$17,0,(SUM(OFFSET($I$23,0,Y$5-$I$5-$A60+1)))*$C113))</f>
        <v xml:space="preserve"> </v>
      </c>
      <c r="Z167" s="186" t="str">
        <f ca="1">IF(Z$5-$I$5&lt;$A60-1," ",IF(Z$5-$I$5+1&gt;'Primary Inputs'!$C$17,0,(SUM(OFFSET($I$23,0,Z$5-$I$5-$A60+1)))*$C113))</f>
        <v xml:space="preserve"> </v>
      </c>
      <c r="AA167" s="186" t="str">
        <f ca="1">IF(AA$5-$I$5&lt;$A60-1," ",IF(AA$5-$I$5+1&gt;'Primary Inputs'!$C$17,0,(SUM(OFFSET($I$23,0,AA$5-$I$5-$A60+1)))*$C113))</f>
        <v xml:space="preserve"> </v>
      </c>
      <c r="AB167" s="186" t="str">
        <f ca="1">IF(AB$5-$I$5&lt;$A60-1," ",IF(AB$5-$I$5+1&gt;'Primary Inputs'!$C$17,0,(SUM(OFFSET($I$23,0,AB$5-$I$5-$A60+1)))*$C113))</f>
        <v xml:space="preserve"> </v>
      </c>
      <c r="AC167" s="186" t="str">
        <f ca="1">IF(AC$5-$I$5&lt;$A60-1," ",IF(AC$5-$I$5+1&gt;'Primary Inputs'!$C$17,0,(SUM(OFFSET($I$23,0,AC$5-$I$5-$A60+1)))*$C113))</f>
        <v xml:space="preserve"> </v>
      </c>
      <c r="AD167" s="186" t="str">
        <f ca="1">IF(AD$5-$I$5&lt;$A60-1," ",IF(AD$5-$I$5+1&gt;'Primary Inputs'!$C$17,0,(SUM(OFFSET($I$23,0,AD$5-$I$5-$A60+1)))*$C113))</f>
        <v xml:space="preserve"> </v>
      </c>
      <c r="AE167" s="186" t="str">
        <f ca="1">IF(AE$5-$I$5&lt;$A60-1," ",IF(AE$5-$I$5+1&gt;'Primary Inputs'!$C$17,0,(SUM(OFFSET($I$23,0,AE$5-$I$5-$A60+1)))*$C113))</f>
        <v xml:space="preserve"> </v>
      </c>
      <c r="AF167" s="186" t="str">
        <f ca="1">IF(AF$5-$I$5&lt;$A60-1," ",IF(AF$5-$I$5+1&gt;'Primary Inputs'!$C$17,0,(SUM(OFFSET($I$23,0,AF$5-$I$5-$A60+1)))*$C113))</f>
        <v xml:space="preserve"> </v>
      </c>
      <c r="AG167" s="186" t="str">
        <f ca="1">IF(AG$5-$I$5&lt;$A60-1," ",IF(AG$5-$I$5+1&gt;'Primary Inputs'!$C$17,0,(SUM(OFFSET($I$23,0,AG$5-$I$5-$A60+1)))*$C113))</f>
        <v xml:space="preserve"> </v>
      </c>
      <c r="AH167" s="186" t="str">
        <f ca="1">IF(AH$5-$I$5&lt;$A60-1," ",IF(AH$5-$I$5+1&gt;'Primary Inputs'!$C$17,0,(SUM(OFFSET($I$23,0,AH$5-$I$5-$A60+1)))*$C113))</f>
        <v xml:space="preserve"> </v>
      </c>
      <c r="AI167" s="186" t="str">
        <f ca="1">IF(AI$5-$I$5&lt;$A60-1," ",IF(AI$5-$I$5+1&gt;'Primary Inputs'!$C$17,0,(SUM(OFFSET($I$23,0,AI$5-$I$5-$A60+1)))*$C113))</f>
        <v xml:space="preserve"> </v>
      </c>
      <c r="AJ167" s="186" t="str">
        <f ca="1">IF(AJ$5-$I$5&lt;$A60-1," ",IF(AJ$5-$I$5+1&gt;'Primary Inputs'!$C$17,0,(SUM(OFFSET($I$23,0,AJ$5-$I$5-$A60+1)))*$C113))</f>
        <v xml:space="preserve"> </v>
      </c>
      <c r="AK167" s="186" t="str">
        <f ca="1">IF(AK$5-$I$5&lt;$A60-1," ",IF(AK$5-$I$5+1&gt;'Primary Inputs'!$C$17,0,(SUM(OFFSET($I$23,0,AK$5-$I$5-$A60+1)))*$C113))</f>
        <v xml:space="preserve"> </v>
      </c>
      <c r="AL167" s="186" t="str">
        <f ca="1">IF(AL$5-$I$5&lt;$A60-1," ",IF(AL$5-$I$5+1&gt;'Primary Inputs'!$C$17,0,(SUM(OFFSET($I$23,0,AL$5-$I$5-$A60+1)))*$C113))</f>
        <v xml:space="preserve"> </v>
      </c>
      <c r="AM167" s="186" t="str">
        <f ca="1">IF(AM$5-$I$5&lt;$A60-1," ",IF(AM$5-$I$5+1&gt;'Primary Inputs'!$C$17,0,(SUM(OFFSET($I$23,0,AM$5-$I$5-$A60+1)))*$C113))</f>
        <v xml:space="preserve"> </v>
      </c>
      <c r="AN167" s="186" t="str">
        <f ca="1">IF(AN$5-$I$5&lt;$A60-1," ",IF(AN$5-$I$5+1&gt;'Primary Inputs'!$C$17,0,(SUM(OFFSET($I$23,0,AN$5-$I$5-$A60+1)))*$C113))</f>
        <v xml:space="preserve"> </v>
      </c>
      <c r="AO167" s="186" t="str">
        <f ca="1">IF(AO$5-$I$5&lt;$A60-1," ",IF(AO$5-$I$5+1&gt;'Primary Inputs'!$C$17,0,(SUM(OFFSET($I$23,0,AO$5-$I$5-$A60+1)))*$C113))</f>
        <v xml:space="preserve"> </v>
      </c>
      <c r="AP167" s="186" t="str">
        <f ca="1">IF(AP$5-$I$5&lt;$A60-1," ",IF(AP$5-$I$5+1&gt;'Primary Inputs'!$C$17,0,(SUM(OFFSET($I$23,0,AP$5-$I$5-$A60+1)))*$C113))</f>
        <v xml:space="preserve"> </v>
      </c>
      <c r="AQ167" s="186">
        <f ca="1">IF(AQ$5-$I$5&lt;$A60-1," ",IF(AQ$5-$I$5+1&gt;'Primary Inputs'!$C$17,0,(SUM(OFFSET($I$23,0,AQ$5-$I$5-$A60+1)))*$C113))</f>
        <v>0</v>
      </c>
      <c r="AR167" s="186">
        <f ca="1">IF(AR$5-$I$5&lt;$A60-1," ",IF(AR$5-$I$5+1&gt;'Primary Inputs'!$C$17,0,(SUM(OFFSET($I$23,0,AR$5-$I$5-$A60+1)))*$C113))</f>
        <v>0</v>
      </c>
      <c r="AS167" s="186">
        <f ca="1">IF(AS$5-$I$5&lt;$A60-1," ",IF(AS$5-$I$5+1&gt;'Primary Inputs'!$C$17,0,(SUM(OFFSET($I$23,0,AS$5-$I$5-$A60+1)))*$C113))</f>
        <v>0</v>
      </c>
      <c r="AT167" s="186">
        <f ca="1">IF(AT$5-$I$5&lt;$A60-1," ",IF(AT$5-$I$5+1&gt;'Primary Inputs'!$C$17,0,(SUM(OFFSET($I$23,0,AT$5-$I$5-$A60+1)))*$C113))</f>
        <v>0</v>
      </c>
      <c r="AU167" s="186">
        <f ca="1">IF(AU$5-$I$5&lt;$A60-1," ",IF(AU$5-$I$5+1&gt;'Primary Inputs'!$C$17,0,(SUM(OFFSET($I$23,0,AU$5-$I$5-$A60+1)))*$C113))</f>
        <v>0</v>
      </c>
      <c r="AV167" s="186">
        <f ca="1">IF(AV$5-$I$5&lt;$A60-1," ",IF(AV$5-$I$5+1&gt;'Primary Inputs'!$C$17,0,(SUM(OFFSET($I$23,0,AV$5-$I$5-$A60+1)))*$C113))</f>
        <v>0</v>
      </c>
      <c r="AW167" s="186">
        <f ca="1">IF(AW$5-$I$5&lt;$A60-1," ",IF(AW$5-$I$5+1&gt;'Primary Inputs'!$C$17,0,(SUM(OFFSET($I$23,0,AW$5-$I$5-$A60+1)))*$C113))</f>
        <v>0</v>
      </c>
      <c r="AX167" s="186">
        <f ca="1">IF(AX$5-$I$5&lt;$A60-1," ",IF(AX$5-$I$5+1&gt;'Primary Inputs'!$C$17,0,(SUM(OFFSET($I$23,0,AX$5-$I$5-$A60+1)))*$C113))</f>
        <v>0</v>
      </c>
      <c r="AY167" s="186">
        <f ca="1">IF(AY$5-$I$5&lt;$A60-1," ",IF(AY$5-$I$5+1&gt;'Primary Inputs'!$C$17,0,(SUM(OFFSET($I$23,0,AY$5-$I$5-$A60+1)))*$C113))</f>
        <v>0</v>
      </c>
      <c r="AZ167" s="186">
        <f ca="1">IF(AZ$5-$I$5&lt;$A60-1," ",IF(AZ$5-$I$5+1&gt;'Primary Inputs'!$C$17,0,(SUM(OFFSET($I$23,0,AZ$5-$I$5-$A60+1)))*$C113))</f>
        <v>0</v>
      </c>
      <c r="BA167" s="186">
        <f ca="1">IF(BA$5-$I$5&lt;$A60-1," ",IF(BA$5-$I$5+1&gt;'Primary Inputs'!$C$17,0,(SUM(OFFSET($I$23,0,BA$5-$I$5-$A60+1)))*$C113))</f>
        <v>0</v>
      </c>
      <c r="BB167" s="186">
        <f ca="1">IF(BB$5-$I$5&lt;$A60-1," ",IF(BB$5-$I$5+1&gt;'Primary Inputs'!$C$17,0,(SUM(OFFSET($I$23,0,BB$5-$I$5-$A60+1)))*$C113))</f>
        <v>0</v>
      </c>
      <c r="BC167" s="186">
        <f ca="1">IF(BC$5-$I$5&lt;$A60-1," ",IF(BC$5-$I$5+1&gt;'Primary Inputs'!$C$17,0,(SUM(OFFSET($I$23,0,BC$5-$I$5-$A60+1)))*$C113))</f>
        <v>0</v>
      </c>
      <c r="BD167" s="186">
        <f ca="1">IF(BD$5-$I$5&lt;$A60-1," ",IF(BD$5-$I$5+1&gt;'Primary Inputs'!$C$17,0,(SUM(OFFSET($I$23,0,BD$5-$I$5-$A60+1)))*$C113))</f>
        <v>0</v>
      </c>
      <c r="BE167" s="186">
        <f ca="1">IF(BE$5-$I$5&lt;$A60-1," ",IF(BE$5-$I$5+1&gt;'Primary Inputs'!$C$17,0,(SUM(OFFSET($I$23,0,BE$5-$I$5-$A60+1)))*$C113))</f>
        <v>0</v>
      </c>
      <c r="BF167" s="186">
        <f ca="1">IF(BF$5-$I$5&lt;$A60-1," ",IF(BF$5-$I$5+1&gt;'Primary Inputs'!$C$17,0,(SUM(OFFSET($I$23,0,BF$5-$I$5-$A60+1)))*$C113))</f>
        <v>0</v>
      </c>
    </row>
    <row r="168" spans="2:58">
      <c r="B168" s="134" t="s">
        <v>208</v>
      </c>
      <c r="C168" s="134">
        <f t="shared" ca="1" si="3"/>
        <v>0</v>
      </c>
      <c r="I168" s="186" t="str">
        <f ca="1">IF(I$5-$I$5&lt;$A61-1," ",IF(I$5-$I$5+1&gt;'Primary Inputs'!$C$17,0,(SUM(OFFSET($I$23,0,I$5-$I$5-$A61+1)))*$C114))</f>
        <v xml:space="preserve"> </v>
      </c>
      <c r="J168" s="186" t="str">
        <f ca="1">IF(J$5-$I$5&lt;$A61-1," ",IF(J$5-$I$5+1&gt;'Primary Inputs'!$C$17,0,(SUM(OFFSET($I$23,0,J$5-$I$5-$A61+1)))*$C114))</f>
        <v xml:space="preserve"> </v>
      </c>
      <c r="K168" s="186" t="str">
        <f ca="1">IF(K$5-$I$5&lt;$A61-1," ",IF(K$5-$I$5+1&gt;'Primary Inputs'!$C$17,0,(SUM(OFFSET($I$23,0,K$5-$I$5-$A61+1)))*$C114))</f>
        <v xml:space="preserve"> </v>
      </c>
      <c r="L168" s="186" t="str">
        <f ca="1">IF(L$5-$I$5&lt;$A61-1," ",IF(L$5-$I$5+1&gt;'Primary Inputs'!$C$17,0,(SUM(OFFSET($I$23,0,L$5-$I$5-$A61+1)))*$C114))</f>
        <v xml:space="preserve"> </v>
      </c>
      <c r="M168" s="186" t="str">
        <f ca="1">IF(M$5-$I$5&lt;$A61-1," ",IF(M$5-$I$5+1&gt;'Primary Inputs'!$C$17,0,(SUM(OFFSET($I$23,0,M$5-$I$5-$A61+1)))*$C114))</f>
        <v xml:space="preserve"> </v>
      </c>
      <c r="N168" s="186" t="str">
        <f ca="1">IF(N$5-$I$5&lt;$A61-1," ",IF(N$5-$I$5+1&gt;'Primary Inputs'!$C$17,0,(SUM(OFFSET($I$23,0,N$5-$I$5-$A61+1)))*$C114))</f>
        <v xml:space="preserve"> </v>
      </c>
      <c r="O168" s="186" t="str">
        <f ca="1">IF(O$5-$I$5&lt;$A61-1," ",IF(O$5-$I$5+1&gt;'Primary Inputs'!$C$17,0,(SUM(OFFSET($I$23,0,O$5-$I$5-$A61+1)))*$C114))</f>
        <v xml:space="preserve"> </v>
      </c>
      <c r="P168" s="186" t="str">
        <f ca="1">IF(P$5-$I$5&lt;$A61-1," ",IF(P$5-$I$5+1&gt;'Primary Inputs'!$C$17,0,(SUM(OFFSET($I$23,0,P$5-$I$5-$A61+1)))*$C114))</f>
        <v xml:space="preserve"> </v>
      </c>
      <c r="Q168" s="186" t="str">
        <f ca="1">IF(Q$5-$I$5&lt;$A61-1," ",IF(Q$5-$I$5+1&gt;'Primary Inputs'!$C$17,0,(SUM(OFFSET($I$23,0,Q$5-$I$5-$A61+1)))*$C114))</f>
        <v xml:space="preserve"> </v>
      </c>
      <c r="R168" s="186" t="str">
        <f ca="1">IF(R$5-$I$5&lt;$A61-1," ",IF(R$5-$I$5+1&gt;'Primary Inputs'!$C$17,0,(SUM(OFFSET($I$23,0,R$5-$I$5-$A61+1)))*$C114))</f>
        <v xml:space="preserve"> </v>
      </c>
      <c r="S168" s="186" t="str">
        <f ca="1">IF(S$5-$I$5&lt;$A61-1," ",IF(S$5-$I$5+1&gt;'Primary Inputs'!$C$17,0,(SUM(OFFSET($I$23,0,S$5-$I$5-$A61+1)))*$C114))</f>
        <v xml:space="preserve"> </v>
      </c>
      <c r="T168" s="186" t="str">
        <f ca="1">IF(T$5-$I$5&lt;$A61-1," ",IF(T$5-$I$5+1&gt;'Primary Inputs'!$C$17,0,(SUM(OFFSET($I$23,0,T$5-$I$5-$A61+1)))*$C114))</f>
        <v xml:space="preserve"> </v>
      </c>
      <c r="U168" s="186" t="str">
        <f ca="1">IF(U$5-$I$5&lt;$A61-1," ",IF(U$5-$I$5+1&gt;'Primary Inputs'!$C$17,0,(SUM(OFFSET($I$23,0,U$5-$I$5-$A61+1)))*$C114))</f>
        <v xml:space="preserve"> </v>
      </c>
      <c r="V168" s="186" t="str">
        <f ca="1">IF(V$5-$I$5&lt;$A61-1," ",IF(V$5-$I$5+1&gt;'Primary Inputs'!$C$17,0,(SUM(OFFSET($I$23,0,V$5-$I$5-$A61+1)))*$C114))</f>
        <v xml:space="preserve"> </v>
      </c>
      <c r="W168" s="186" t="str">
        <f ca="1">IF(W$5-$I$5&lt;$A61-1," ",IF(W$5-$I$5+1&gt;'Primary Inputs'!$C$17,0,(SUM(OFFSET($I$23,0,W$5-$I$5-$A61+1)))*$C114))</f>
        <v xml:space="preserve"> </v>
      </c>
      <c r="X168" s="186" t="str">
        <f ca="1">IF(X$5-$I$5&lt;$A61-1," ",IF(X$5-$I$5+1&gt;'Primary Inputs'!$C$17,0,(SUM(OFFSET($I$23,0,X$5-$I$5-$A61+1)))*$C114))</f>
        <v xml:space="preserve"> </v>
      </c>
      <c r="Y168" s="186" t="str">
        <f ca="1">IF(Y$5-$I$5&lt;$A61-1," ",IF(Y$5-$I$5+1&gt;'Primary Inputs'!$C$17,0,(SUM(OFFSET($I$23,0,Y$5-$I$5-$A61+1)))*$C114))</f>
        <v xml:space="preserve"> </v>
      </c>
      <c r="Z168" s="186" t="str">
        <f ca="1">IF(Z$5-$I$5&lt;$A61-1," ",IF(Z$5-$I$5+1&gt;'Primary Inputs'!$C$17,0,(SUM(OFFSET($I$23,0,Z$5-$I$5-$A61+1)))*$C114))</f>
        <v xml:space="preserve"> </v>
      </c>
      <c r="AA168" s="186" t="str">
        <f ca="1">IF(AA$5-$I$5&lt;$A61-1," ",IF(AA$5-$I$5+1&gt;'Primary Inputs'!$C$17,0,(SUM(OFFSET($I$23,0,AA$5-$I$5-$A61+1)))*$C114))</f>
        <v xml:space="preserve"> </v>
      </c>
      <c r="AB168" s="186" t="str">
        <f ca="1">IF(AB$5-$I$5&lt;$A61-1," ",IF(AB$5-$I$5+1&gt;'Primary Inputs'!$C$17,0,(SUM(OFFSET($I$23,0,AB$5-$I$5-$A61+1)))*$C114))</f>
        <v xml:space="preserve"> </v>
      </c>
      <c r="AC168" s="186" t="str">
        <f ca="1">IF(AC$5-$I$5&lt;$A61-1," ",IF(AC$5-$I$5+1&gt;'Primary Inputs'!$C$17,0,(SUM(OFFSET($I$23,0,AC$5-$I$5-$A61+1)))*$C114))</f>
        <v xml:space="preserve"> </v>
      </c>
      <c r="AD168" s="186" t="str">
        <f ca="1">IF(AD$5-$I$5&lt;$A61-1," ",IF(AD$5-$I$5+1&gt;'Primary Inputs'!$C$17,0,(SUM(OFFSET($I$23,0,AD$5-$I$5-$A61+1)))*$C114))</f>
        <v xml:space="preserve"> </v>
      </c>
      <c r="AE168" s="186" t="str">
        <f ca="1">IF(AE$5-$I$5&lt;$A61-1," ",IF(AE$5-$I$5+1&gt;'Primary Inputs'!$C$17,0,(SUM(OFFSET($I$23,0,AE$5-$I$5-$A61+1)))*$C114))</f>
        <v xml:space="preserve"> </v>
      </c>
      <c r="AF168" s="186" t="str">
        <f ca="1">IF(AF$5-$I$5&lt;$A61-1," ",IF(AF$5-$I$5+1&gt;'Primary Inputs'!$C$17,0,(SUM(OFFSET($I$23,0,AF$5-$I$5-$A61+1)))*$C114))</f>
        <v xml:space="preserve"> </v>
      </c>
      <c r="AG168" s="186" t="str">
        <f ca="1">IF(AG$5-$I$5&lt;$A61-1," ",IF(AG$5-$I$5+1&gt;'Primary Inputs'!$C$17,0,(SUM(OFFSET($I$23,0,AG$5-$I$5-$A61+1)))*$C114))</f>
        <v xml:space="preserve"> </v>
      </c>
      <c r="AH168" s="186" t="str">
        <f ca="1">IF(AH$5-$I$5&lt;$A61-1," ",IF(AH$5-$I$5+1&gt;'Primary Inputs'!$C$17,0,(SUM(OFFSET($I$23,0,AH$5-$I$5-$A61+1)))*$C114))</f>
        <v xml:space="preserve"> </v>
      </c>
      <c r="AI168" s="186" t="str">
        <f ca="1">IF(AI$5-$I$5&lt;$A61-1," ",IF(AI$5-$I$5+1&gt;'Primary Inputs'!$C$17,0,(SUM(OFFSET($I$23,0,AI$5-$I$5-$A61+1)))*$C114))</f>
        <v xml:space="preserve"> </v>
      </c>
      <c r="AJ168" s="186" t="str">
        <f ca="1">IF(AJ$5-$I$5&lt;$A61-1," ",IF(AJ$5-$I$5+1&gt;'Primary Inputs'!$C$17,0,(SUM(OFFSET($I$23,0,AJ$5-$I$5-$A61+1)))*$C114))</f>
        <v xml:space="preserve"> </v>
      </c>
      <c r="AK168" s="186" t="str">
        <f ca="1">IF(AK$5-$I$5&lt;$A61-1," ",IF(AK$5-$I$5+1&gt;'Primary Inputs'!$C$17,0,(SUM(OFFSET($I$23,0,AK$5-$I$5-$A61+1)))*$C114))</f>
        <v xml:space="preserve"> </v>
      </c>
      <c r="AL168" s="186" t="str">
        <f ca="1">IF(AL$5-$I$5&lt;$A61-1," ",IF(AL$5-$I$5+1&gt;'Primary Inputs'!$C$17,0,(SUM(OFFSET($I$23,0,AL$5-$I$5-$A61+1)))*$C114))</f>
        <v xml:space="preserve"> </v>
      </c>
      <c r="AM168" s="186" t="str">
        <f ca="1">IF(AM$5-$I$5&lt;$A61-1," ",IF(AM$5-$I$5+1&gt;'Primary Inputs'!$C$17,0,(SUM(OFFSET($I$23,0,AM$5-$I$5-$A61+1)))*$C114))</f>
        <v xml:space="preserve"> </v>
      </c>
      <c r="AN168" s="186" t="str">
        <f ca="1">IF(AN$5-$I$5&lt;$A61-1," ",IF(AN$5-$I$5+1&gt;'Primary Inputs'!$C$17,0,(SUM(OFFSET($I$23,0,AN$5-$I$5-$A61+1)))*$C114))</f>
        <v xml:space="preserve"> </v>
      </c>
      <c r="AO168" s="186" t="str">
        <f ca="1">IF(AO$5-$I$5&lt;$A61-1," ",IF(AO$5-$I$5+1&gt;'Primary Inputs'!$C$17,0,(SUM(OFFSET($I$23,0,AO$5-$I$5-$A61+1)))*$C114))</f>
        <v xml:space="preserve"> </v>
      </c>
      <c r="AP168" s="186" t="str">
        <f ca="1">IF(AP$5-$I$5&lt;$A61-1," ",IF(AP$5-$I$5+1&gt;'Primary Inputs'!$C$17,0,(SUM(OFFSET($I$23,0,AP$5-$I$5-$A61+1)))*$C114))</f>
        <v xml:space="preserve"> </v>
      </c>
      <c r="AQ168" s="186" t="str">
        <f ca="1">IF(AQ$5-$I$5&lt;$A61-1," ",IF(AQ$5-$I$5+1&gt;'Primary Inputs'!$C$17,0,(SUM(OFFSET($I$23,0,AQ$5-$I$5-$A61+1)))*$C114))</f>
        <v xml:space="preserve"> </v>
      </c>
      <c r="AR168" s="186">
        <f ca="1">IF(AR$5-$I$5&lt;$A61-1," ",IF(AR$5-$I$5+1&gt;'Primary Inputs'!$C$17,0,(SUM(OFFSET($I$23,0,AR$5-$I$5-$A61+1)))*$C114))</f>
        <v>0</v>
      </c>
      <c r="AS168" s="186">
        <f ca="1">IF(AS$5-$I$5&lt;$A61-1," ",IF(AS$5-$I$5+1&gt;'Primary Inputs'!$C$17,0,(SUM(OFFSET($I$23,0,AS$5-$I$5-$A61+1)))*$C114))</f>
        <v>0</v>
      </c>
      <c r="AT168" s="186">
        <f ca="1">IF(AT$5-$I$5&lt;$A61-1," ",IF(AT$5-$I$5+1&gt;'Primary Inputs'!$C$17,0,(SUM(OFFSET($I$23,0,AT$5-$I$5-$A61+1)))*$C114))</f>
        <v>0</v>
      </c>
      <c r="AU168" s="186">
        <f ca="1">IF(AU$5-$I$5&lt;$A61-1," ",IF(AU$5-$I$5+1&gt;'Primary Inputs'!$C$17,0,(SUM(OFFSET($I$23,0,AU$5-$I$5-$A61+1)))*$C114))</f>
        <v>0</v>
      </c>
      <c r="AV168" s="186">
        <f ca="1">IF(AV$5-$I$5&lt;$A61-1," ",IF(AV$5-$I$5+1&gt;'Primary Inputs'!$C$17,0,(SUM(OFFSET($I$23,0,AV$5-$I$5-$A61+1)))*$C114))</f>
        <v>0</v>
      </c>
      <c r="AW168" s="186">
        <f ca="1">IF(AW$5-$I$5&lt;$A61-1," ",IF(AW$5-$I$5+1&gt;'Primary Inputs'!$C$17,0,(SUM(OFFSET($I$23,0,AW$5-$I$5-$A61+1)))*$C114))</f>
        <v>0</v>
      </c>
      <c r="AX168" s="186">
        <f ca="1">IF(AX$5-$I$5&lt;$A61-1," ",IF(AX$5-$I$5+1&gt;'Primary Inputs'!$C$17,0,(SUM(OFFSET($I$23,0,AX$5-$I$5-$A61+1)))*$C114))</f>
        <v>0</v>
      </c>
      <c r="AY168" s="186">
        <f ca="1">IF(AY$5-$I$5&lt;$A61-1," ",IF(AY$5-$I$5+1&gt;'Primary Inputs'!$C$17,0,(SUM(OFFSET($I$23,0,AY$5-$I$5-$A61+1)))*$C114))</f>
        <v>0</v>
      </c>
      <c r="AZ168" s="186">
        <f ca="1">IF(AZ$5-$I$5&lt;$A61-1," ",IF(AZ$5-$I$5+1&gt;'Primary Inputs'!$C$17,0,(SUM(OFFSET($I$23,0,AZ$5-$I$5-$A61+1)))*$C114))</f>
        <v>0</v>
      </c>
      <c r="BA168" s="186">
        <f ca="1">IF(BA$5-$I$5&lt;$A61-1," ",IF(BA$5-$I$5+1&gt;'Primary Inputs'!$C$17,0,(SUM(OFFSET($I$23,0,BA$5-$I$5-$A61+1)))*$C114))</f>
        <v>0</v>
      </c>
      <c r="BB168" s="186">
        <f ca="1">IF(BB$5-$I$5&lt;$A61-1," ",IF(BB$5-$I$5+1&gt;'Primary Inputs'!$C$17,0,(SUM(OFFSET($I$23,0,BB$5-$I$5-$A61+1)))*$C114))</f>
        <v>0</v>
      </c>
      <c r="BC168" s="186">
        <f ca="1">IF(BC$5-$I$5&lt;$A61-1," ",IF(BC$5-$I$5+1&gt;'Primary Inputs'!$C$17,0,(SUM(OFFSET($I$23,0,BC$5-$I$5-$A61+1)))*$C114))</f>
        <v>0</v>
      </c>
      <c r="BD168" s="186">
        <f ca="1">IF(BD$5-$I$5&lt;$A61-1," ",IF(BD$5-$I$5+1&gt;'Primary Inputs'!$C$17,0,(SUM(OFFSET($I$23,0,BD$5-$I$5-$A61+1)))*$C114))</f>
        <v>0</v>
      </c>
      <c r="BE168" s="186">
        <f ca="1">IF(BE$5-$I$5&lt;$A61-1," ",IF(BE$5-$I$5+1&gt;'Primary Inputs'!$C$17,0,(SUM(OFFSET($I$23,0,BE$5-$I$5-$A61+1)))*$C114))</f>
        <v>0</v>
      </c>
      <c r="BF168" s="186">
        <f ca="1">IF(BF$5-$I$5&lt;$A61-1," ",IF(BF$5-$I$5+1&gt;'Primary Inputs'!$C$17,0,(SUM(OFFSET($I$23,0,BF$5-$I$5-$A61+1)))*$C114))</f>
        <v>0</v>
      </c>
    </row>
    <row r="169" spans="2:58">
      <c r="B169" s="134" t="s">
        <v>209</v>
      </c>
      <c r="C169" s="134">
        <f t="shared" ca="1" si="3"/>
        <v>0</v>
      </c>
      <c r="I169" s="186" t="str">
        <f ca="1">IF(I$5-$I$5&lt;$A62-1," ",IF(I$5-$I$5+1&gt;'Primary Inputs'!$C$17,0,(SUM(OFFSET($I$23,0,I$5-$I$5-$A62+1)))*$C115))</f>
        <v xml:space="preserve"> </v>
      </c>
      <c r="J169" s="186" t="str">
        <f ca="1">IF(J$5-$I$5&lt;$A62-1," ",IF(J$5-$I$5+1&gt;'Primary Inputs'!$C$17,0,(SUM(OFFSET($I$23,0,J$5-$I$5-$A62+1)))*$C115))</f>
        <v xml:space="preserve"> </v>
      </c>
      <c r="K169" s="186" t="str">
        <f ca="1">IF(K$5-$I$5&lt;$A62-1," ",IF(K$5-$I$5+1&gt;'Primary Inputs'!$C$17,0,(SUM(OFFSET($I$23,0,K$5-$I$5-$A62+1)))*$C115))</f>
        <v xml:space="preserve"> </v>
      </c>
      <c r="L169" s="186" t="str">
        <f ca="1">IF(L$5-$I$5&lt;$A62-1," ",IF(L$5-$I$5+1&gt;'Primary Inputs'!$C$17,0,(SUM(OFFSET($I$23,0,L$5-$I$5-$A62+1)))*$C115))</f>
        <v xml:space="preserve"> </v>
      </c>
      <c r="M169" s="186" t="str">
        <f ca="1">IF(M$5-$I$5&lt;$A62-1," ",IF(M$5-$I$5+1&gt;'Primary Inputs'!$C$17,0,(SUM(OFFSET($I$23,0,M$5-$I$5-$A62+1)))*$C115))</f>
        <v xml:space="preserve"> </v>
      </c>
      <c r="N169" s="186" t="str">
        <f ca="1">IF(N$5-$I$5&lt;$A62-1," ",IF(N$5-$I$5+1&gt;'Primary Inputs'!$C$17,0,(SUM(OFFSET($I$23,0,N$5-$I$5-$A62+1)))*$C115))</f>
        <v xml:space="preserve"> </v>
      </c>
      <c r="O169" s="186" t="str">
        <f ca="1">IF(O$5-$I$5&lt;$A62-1," ",IF(O$5-$I$5+1&gt;'Primary Inputs'!$C$17,0,(SUM(OFFSET($I$23,0,O$5-$I$5-$A62+1)))*$C115))</f>
        <v xml:space="preserve"> </v>
      </c>
      <c r="P169" s="186" t="str">
        <f ca="1">IF(P$5-$I$5&lt;$A62-1," ",IF(P$5-$I$5+1&gt;'Primary Inputs'!$C$17,0,(SUM(OFFSET($I$23,0,P$5-$I$5-$A62+1)))*$C115))</f>
        <v xml:space="preserve"> </v>
      </c>
      <c r="Q169" s="186" t="str">
        <f ca="1">IF(Q$5-$I$5&lt;$A62-1," ",IF(Q$5-$I$5+1&gt;'Primary Inputs'!$C$17,0,(SUM(OFFSET($I$23,0,Q$5-$I$5-$A62+1)))*$C115))</f>
        <v xml:space="preserve"> </v>
      </c>
      <c r="R169" s="186" t="str">
        <f ca="1">IF(R$5-$I$5&lt;$A62-1," ",IF(R$5-$I$5+1&gt;'Primary Inputs'!$C$17,0,(SUM(OFFSET($I$23,0,R$5-$I$5-$A62+1)))*$C115))</f>
        <v xml:space="preserve"> </v>
      </c>
      <c r="S169" s="186" t="str">
        <f ca="1">IF(S$5-$I$5&lt;$A62-1," ",IF(S$5-$I$5+1&gt;'Primary Inputs'!$C$17,0,(SUM(OFFSET($I$23,0,S$5-$I$5-$A62+1)))*$C115))</f>
        <v xml:space="preserve"> </v>
      </c>
      <c r="T169" s="186" t="str">
        <f ca="1">IF(T$5-$I$5&lt;$A62-1," ",IF(T$5-$I$5+1&gt;'Primary Inputs'!$C$17,0,(SUM(OFFSET($I$23,0,T$5-$I$5-$A62+1)))*$C115))</f>
        <v xml:space="preserve"> </v>
      </c>
      <c r="U169" s="186" t="str">
        <f ca="1">IF(U$5-$I$5&lt;$A62-1," ",IF(U$5-$I$5+1&gt;'Primary Inputs'!$C$17,0,(SUM(OFFSET($I$23,0,U$5-$I$5-$A62+1)))*$C115))</f>
        <v xml:space="preserve"> </v>
      </c>
      <c r="V169" s="186" t="str">
        <f ca="1">IF(V$5-$I$5&lt;$A62-1," ",IF(V$5-$I$5+1&gt;'Primary Inputs'!$C$17,0,(SUM(OFFSET($I$23,0,V$5-$I$5-$A62+1)))*$C115))</f>
        <v xml:space="preserve"> </v>
      </c>
      <c r="W169" s="186" t="str">
        <f ca="1">IF(W$5-$I$5&lt;$A62-1," ",IF(W$5-$I$5+1&gt;'Primary Inputs'!$C$17,0,(SUM(OFFSET($I$23,0,W$5-$I$5-$A62+1)))*$C115))</f>
        <v xml:space="preserve"> </v>
      </c>
      <c r="X169" s="186" t="str">
        <f ca="1">IF(X$5-$I$5&lt;$A62-1," ",IF(X$5-$I$5+1&gt;'Primary Inputs'!$C$17,0,(SUM(OFFSET($I$23,0,X$5-$I$5-$A62+1)))*$C115))</f>
        <v xml:space="preserve"> </v>
      </c>
      <c r="Y169" s="186" t="str">
        <f ca="1">IF(Y$5-$I$5&lt;$A62-1," ",IF(Y$5-$I$5+1&gt;'Primary Inputs'!$C$17,0,(SUM(OFFSET($I$23,0,Y$5-$I$5-$A62+1)))*$C115))</f>
        <v xml:space="preserve"> </v>
      </c>
      <c r="Z169" s="186" t="str">
        <f ca="1">IF(Z$5-$I$5&lt;$A62-1," ",IF(Z$5-$I$5+1&gt;'Primary Inputs'!$C$17,0,(SUM(OFFSET($I$23,0,Z$5-$I$5-$A62+1)))*$C115))</f>
        <v xml:space="preserve"> </v>
      </c>
      <c r="AA169" s="186" t="str">
        <f ca="1">IF(AA$5-$I$5&lt;$A62-1," ",IF(AA$5-$I$5+1&gt;'Primary Inputs'!$C$17,0,(SUM(OFFSET($I$23,0,AA$5-$I$5-$A62+1)))*$C115))</f>
        <v xml:space="preserve"> </v>
      </c>
      <c r="AB169" s="186" t="str">
        <f ca="1">IF(AB$5-$I$5&lt;$A62-1," ",IF(AB$5-$I$5+1&gt;'Primary Inputs'!$C$17,0,(SUM(OFFSET($I$23,0,AB$5-$I$5-$A62+1)))*$C115))</f>
        <v xml:space="preserve"> </v>
      </c>
      <c r="AC169" s="186" t="str">
        <f ca="1">IF(AC$5-$I$5&lt;$A62-1," ",IF(AC$5-$I$5+1&gt;'Primary Inputs'!$C$17,0,(SUM(OFFSET($I$23,0,AC$5-$I$5-$A62+1)))*$C115))</f>
        <v xml:space="preserve"> </v>
      </c>
      <c r="AD169" s="186" t="str">
        <f ca="1">IF(AD$5-$I$5&lt;$A62-1," ",IF(AD$5-$I$5+1&gt;'Primary Inputs'!$C$17,0,(SUM(OFFSET($I$23,0,AD$5-$I$5-$A62+1)))*$C115))</f>
        <v xml:space="preserve"> </v>
      </c>
      <c r="AE169" s="186" t="str">
        <f ca="1">IF(AE$5-$I$5&lt;$A62-1," ",IF(AE$5-$I$5+1&gt;'Primary Inputs'!$C$17,0,(SUM(OFFSET($I$23,0,AE$5-$I$5-$A62+1)))*$C115))</f>
        <v xml:space="preserve"> </v>
      </c>
      <c r="AF169" s="186" t="str">
        <f ca="1">IF(AF$5-$I$5&lt;$A62-1," ",IF(AF$5-$I$5+1&gt;'Primary Inputs'!$C$17,0,(SUM(OFFSET($I$23,0,AF$5-$I$5-$A62+1)))*$C115))</f>
        <v xml:space="preserve"> </v>
      </c>
      <c r="AG169" s="186" t="str">
        <f ca="1">IF(AG$5-$I$5&lt;$A62-1," ",IF(AG$5-$I$5+1&gt;'Primary Inputs'!$C$17,0,(SUM(OFFSET($I$23,0,AG$5-$I$5-$A62+1)))*$C115))</f>
        <v xml:space="preserve"> </v>
      </c>
      <c r="AH169" s="186" t="str">
        <f ca="1">IF(AH$5-$I$5&lt;$A62-1," ",IF(AH$5-$I$5+1&gt;'Primary Inputs'!$C$17,0,(SUM(OFFSET($I$23,0,AH$5-$I$5-$A62+1)))*$C115))</f>
        <v xml:space="preserve"> </v>
      </c>
      <c r="AI169" s="186" t="str">
        <f ca="1">IF(AI$5-$I$5&lt;$A62-1," ",IF(AI$5-$I$5+1&gt;'Primary Inputs'!$C$17,0,(SUM(OFFSET($I$23,0,AI$5-$I$5-$A62+1)))*$C115))</f>
        <v xml:space="preserve"> </v>
      </c>
      <c r="AJ169" s="186" t="str">
        <f ca="1">IF(AJ$5-$I$5&lt;$A62-1," ",IF(AJ$5-$I$5+1&gt;'Primary Inputs'!$C$17,0,(SUM(OFFSET($I$23,0,AJ$5-$I$5-$A62+1)))*$C115))</f>
        <v xml:space="preserve"> </v>
      </c>
      <c r="AK169" s="186" t="str">
        <f ca="1">IF(AK$5-$I$5&lt;$A62-1," ",IF(AK$5-$I$5+1&gt;'Primary Inputs'!$C$17,0,(SUM(OFFSET($I$23,0,AK$5-$I$5-$A62+1)))*$C115))</f>
        <v xml:space="preserve"> </v>
      </c>
      <c r="AL169" s="186" t="str">
        <f ca="1">IF(AL$5-$I$5&lt;$A62-1," ",IF(AL$5-$I$5+1&gt;'Primary Inputs'!$C$17,0,(SUM(OFFSET($I$23,0,AL$5-$I$5-$A62+1)))*$C115))</f>
        <v xml:space="preserve"> </v>
      </c>
      <c r="AM169" s="186" t="str">
        <f ca="1">IF(AM$5-$I$5&lt;$A62-1," ",IF(AM$5-$I$5+1&gt;'Primary Inputs'!$C$17,0,(SUM(OFFSET($I$23,0,AM$5-$I$5-$A62+1)))*$C115))</f>
        <v xml:space="preserve"> </v>
      </c>
      <c r="AN169" s="186" t="str">
        <f ca="1">IF(AN$5-$I$5&lt;$A62-1," ",IF(AN$5-$I$5+1&gt;'Primary Inputs'!$C$17,0,(SUM(OFFSET($I$23,0,AN$5-$I$5-$A62+1)))*$C115))</f>
        <v xml:space="preserve"> </v>
      </c>
      <c r="AO169" s="186" t="str">
        <f ca="1">IF(AO$5-$I$5&lt;$A62-1," ",IF(AO$5-$I$5+1&gt;'Primary Inputs'!$C$17,0,(SUM(OFFSET($I$23,0,AO$5-$I$5-$A62+1)))*$C115))</f>
        <v xml:space="preserve"> </v>
      </c>
      <c r="AP169" s="186" t="str">
        <f ca="1">IF(AP$5-$I$5&lt;$A62-1," ",IF(AP$5-$I$5+1&gt;'Primary Inputs'!$C$17,0,(SUM(OFFSET($I$23,0,AP$5-$I$5-$A62+1)))*$C115))</f>
        <v xml:space="preserve"> </v>
      </c>
      <c r="AQ169" s="186" t="str">
        <f ca="1">IF(AQ$5-$I$5&lt;$A62-1," ",IF(AQ$5-$I$5+1&gt;'Primary Inputs'!$C$17,0,(SUM(OFFSET($I$23,0,AQ$5-$I$5-$A62+1)))*$C115))</f>
        <v xml:space="preserve"> </v>
      </c>
      <c r="AR169" s="186" t="str">
        <f ca="1">IF(AR$5-$I$5&lt;$A62-1," ",IF(AR$5-$I$5+1&gt;'Primary Inputs'!$C$17,0,(SUM(OFFSET($I$23,0,AR$5-$I$5-$A62+1)))*$C115))</f>
        <v xml:space="preserve"> </v>
      </c>
      <c r="AS169" s="186">
        <f ca="1">IF(AS$5-$I$5&lt;$A62-1," ",IF(AS$5-$I$5+1&gt;'Primary Inputs'!$C$17,0,(SUM(OFFSET($I$23,0,AS$5-$I$5-$A62+1)))*$C115))</f>
        <v>0</v>
      </c>
      <c r="AT169" s="186">
        <f ca="1">IF(AT$5-$I$5&lt;$A62-1," ",IF(AT$5-$I$5+1&gt;'Primary Inputs'!$C$17,0,(SUM(OFFSET($I$23,0,AT$5-$I$5-$A62+1)))*$C115))</f>
        <v>0</v>
      </c>
      <c r="AU169" s="186">
        <f ca="1">IF(AU$5-$I$5&lt;$A62-1," ",IF(AU$5-$I$5+1&gt;'Primary Inputs'!$C$17,0,(SUM(OFFSET($I$23,0,AU$5-$I$5-$A62+1)))*$C115))</f>
        <v>0</v>
      </c>
      <c r="AV169" s="186">
        <f ca="1">IF(AV$5-$I$5&lt;$A62-1," ",IF(AV$5-$I$5+1&gt;'Primary Inputs'!$C$17,0,(SUM(OFFSET($I$23,0,AV$5-$I$5-$A62+1)))*$C115))</f>
        <v>0</v>
      </c>
      <c r="AW169" s="186">
        <f ca="1">IF(AW$5-$I$5&lt;$A62-1," ",IF(AW$5-$I$5+1&gt;'Primary Inputs'!$C$17,0,(SUM(OFFSET($I$23,0,AW$5-$I$5-$A62+1)))*$C115))</f>
        <v>0</v>
      </c>
      <c r="AX169" s="186">
        <f ca="1">IF(AX$5-$I$5&lt;$A62-1," ",IF(AX$5-$I$5+1&gt;'Primary Inputs'!$C$17,0,(SUM(OFFSET($I$23,0,AX$5-$I$5-$A62+1)))*$C115))</f>
        <v>0</v>
      </c>
      <c r="AY169" s="186">
        <f ca="1">IF(AY$5-$I$5&lt;$A62-1," ",IF(AY$5-$I$5+1&gt;'Primary Inputs'!$C$17,0,(SUM(OFFSET($I$23,0,AY$5-$I$5-$A62+1)))*$C115))</f>
        <v>0</v>
      </c>
      <c r="AZ169" s="186">
        <f ca="1">IF(AZ$5-$I$5&lt;$A62-1," ",IF(AZ$5-$I$5+1&gt;'Primary Inputs'!$C$17,0,(SUM(OFFSET($I$23,0,AZ$5-$I$5-$A62+1)))*$C115))</f>
        <v>0</v>
      </c>
      <c r="BA169" s="186">
        <f ca="1">IF(BA$5-$I$5&lt;$A62-1," ",IF(BA$5-$I$5+1&gt;'Primary Inputs'!$C$17,0,(SUM(OFFSET($I$23,0,BA$5-$I$5-$A62+1)))*$C115))</f>
        <v>0</v>
      </c>
      <c r="BB169" s="186">
        <f ca="1">IF(BB$5-$I$5&lt;$A62-1," ",IF(BB$5-$I$5+1&gt;'Primary Inputs'!$C$17,0,(SUM(OFFSET($I$23,0,BB$5-$I$5-$A62+1)))*$C115))</f>
        <v>0</v>
      </c>
      <c r="BC169" s="186">
        <f ca="1">IF(BC$5-$I$5&lt;$A62-1," ",IF(BC$5-$I$5+1&gt;'Primary Inputs'!$C$17,0,(SUM(OFFSET($I$23,0,BC$5-$I$5-$A62+1)))*$C115))</f>
        <v>0</v>
      </c>
      <c r="BD169" s="186">
        <f ca="1">IF(BD$5-$I$5&lt;$A62-1," ",IF(BD$5-$I$5+1&gt;'Primary Inputs'!$C$17,0,(SUM(OFFSET($I$23,0,BD$5-$I$5-$A62+1)))*$C115))</f>
        <v>0</v>
      </c>
      <c r="BE169" s="186">
        <f ca="1">IF(BE$5-$I$5&lt;$A62-1," ",IF(BE$5-$I$5+1&gt;'Primary Inputs'!$C$17,0,(SUM(OFFSET($I$23,0,BE$5-$I$5-$A62+1)))*$C115))</f>
        <v>0</v>
      </c>
      <c r="BF169" s="186">
        <f ca="1">IF(BF$5-$I$5&lt;$A62-1," ",IF(BF$5-$I$5+1&gt;'Primary Inputs'!$C$17,0,(SUM(OFFSET($I$23,0,BF$5-$I$5-$A62+1)))*$C115))</f>
        <v>0</v>
      </c>
    </row>
    <row r="170" spans="2:58">
      <c r="B170" s="134" t="s">
        <v>210</v>
      </c>
      <c r="C170" s="134">
        <f t="shared" ca="1" si="3"/>
        <v>0</v>
      </c>
      <c r="I170" s="186" t="str">
        <f ca="1">IF(I$5-$I$5&lt;$A63-1," ",IF(I$5-$I$5+1&gt;'Primary Inputs'!$C$17,0,(SUM(OFFSET($I$23,0,I$5-$I$5-$A63+1)))*$C116))</f>
        <v xml:space="preserve"> </v>
      </c>
      <c r="J170" s="186" t="str">
        <f ca="1">IF(J$5-$I$5&lt;$A63-1," ",IF(J$5-$I$5+1&gt;'Primary Inputs'!$C$17,0,(SUM(OFFSET($I$23,0,J$5-$I$5-$A63+1)))*$C116))</f>
        <v xml:space="preserve"> </v>
      </c>
      <c r="K170" s="186" t="str">
        <f ca="1">IF(K$5-$I$5&lt;$A63-1," ",IF(K$5-$I$5+1&gt;'Primary Inputs'!$C$17,0,(SUM(OFFSET($I$23,0,K$5-$I$5-$A63+1)))*$C116))</f>
        <v xml:space="preserve"> </v>
      </c>
      <c r="L170" s="186" t="str">
        <f ca="1">IF(L$5-$I$5&lt;$A63-1," ",IF(L$5-$I$5+1&gt;'Primary Inputs'!$C$17,0,(SUM(OFFSET($I$23,0,L$5-$I$5-$A63+1)))*$C116))</f>
        <v xml:space="preserve"> </v>
      </c>
      <c r="M170" s="186" t="str">
        <f ca="1">IF(M$5-$I$5&lt;$A63-1," ",IF(M$5-$I$5+1&gt;'Primary Inputs'!$C$17,0,(SUM(OFFSET($I$23,0,M$5-$I$5-$A63+1)))*$C116))</f>
        <v xml:space="preserve"> </v>
      </c>
      <c r="N170" s="186" t="str">
        <f ca="1">IF(N$5-$I$5&lt;$A63-1," ",IF(N$5-$I$5+1&gt;'Primary Inputs'!$C$17,0,(SUM(OFFSET($I$23,0,N$5-$I$5-$A63+1)))*$C116))</f>
        <v xml:space="preserve"> </v>
      </c>
      <c r="O170" s="186" t="str">
        <f ca="1">IF(O$5-$I$5&lt;$A63-1," ",IF(O$5-$I$5+1&gt;'Primary Inputs'!$C$17,0,(SUM(OFFSET($I$23,0,O$5-$I$5-$A63+1)))*$C116))</f>
        <v xml:space="preserve"> </v>
      </c>
      <c r="P170" s="186" t="str">
        <f ca="1">IF(P$5-$I$5&lt;$A63-1," ",IF(P$5-$I$5+1&gt;'Primary Inputs'!$C$17,0,(SUM(OFFSET($I$23,0,P$5-$I$5-$A63+1)))*$C116))</f>
        <v xml:space="preserve"> </v>
      </c>
      <c r="Q170" s="186" t="str">
        <f ca="1">IF(Q$5-$I$5&lt;$A63-1," ",IF(Q$5-$I$5+1&gt;'Primary Inputs'!$C$17,0,(SUM(OFFSET($I$23,0,Q$5-$I$5-$A63+1)))*$C116))</f>
        <v xml:space="preserve"> </v>
      </c>
      <c r="R170" s="186" t="str">
        <f ca="1">IF(R$5-$I$5&lt;$A63-1," ",IF(R$5-$I$5+1&gt;'Primary Inputs'!$C$17,0,(SUM(OFFSET($I$23,0,R$5-$I$5-$A63+1)))*$C116))</f>
        <v xml:space="preserve"> </v>
      </c>
      <c r="S170" s="186" t="str">
        <f ca="1">IF(S$5-$I$5&lt;$A63-1," ",IF(S$5-$I$5+1&gt;'Primary Inputs'!$C$17,0,(SUM(OFFSET($I$23,0,S$5-$I$5-$A63+1)))*$C116))</f>
        <v xml:space="preserve"> </v>
      </c>
      <c r="T170" s="186" t="str">
        <f ca="1">IF(T$5-$I$5&lt;$A63-1," ",IF(T$5-$I$5+1&gt;'Primary Inputs'!$C$17,0,(SUM(OFFSET($I$23,0,T$5-$I$5-$A63+1)))*$C116))</f>
        <v xml:space="preserve"> </v>
      </c>
      <c r="U170" s="186" t="str">
        <f ca="1">IF(U$5-$I$5&lt;$A63-1," ",IF(U$5-$I$5+1&gt;'Primary Inputs'!$C$17,0,(SUM(OFFSET($I$23,0,U$5-$I$5-$A63+1)))*$C116))</f>
        <v xml:space="preserve"> </v>
      </c>
      <c r="V170" s="186" t="str">
        <f ca="1">IF(V$5-$I$5&lt;$A63-1," ",IF(V$5-$I$5+1&gt;'Primary Inputs'!$C$17,0,(SUM(OFFSET($I$23,0,V$5-$I$5-$A63+1)))*$C116))</f>
        <v xml:space="preserve"> </v>
      </c>
      <c r="W170" s="186" t="str">
        <f ca="1">IF(W$5-$I$5&lt;$A63-1," ",IF(W$5-$I$5+1&gt;'Primary Inputs'!$C$17,0,(SUM(OFFSET($I$23,0,W$5-$I$5-$A63+1)))*$C116))</f>
        <v xml:space="preserve"> </v>
      </c>
      <c r="X170" s="186" t="str">
        <f ca="1">IF(X$5-$I$5&lt;$A63-1," ",IF(X$5-$I$5+1&gt;'Primary Inputs'!$C$17,0,(SUM(OFFSET($I$23,0,X$5-$I$5-$A63+1)))*$C116))</f>
        <v xml:space="preserve"> </v>
      </c>
      <c r="Y170" s="186" t="str">
        <f ca="1">IF(Y$5-$I$5&lt;$A63-1," ",IF(Y$5-$I$5+1&gt;'Primary Inputs'!$C$17,0,(SUM(OFFSET($I$23,0,Y$5-$I$5-$A63+1)))*$C116))</f>
        <v xml:space="preserve"> </v>
      </c>
      <c r="Z170" s="186" t="str">
        <f ca="1">IF(Z$5-$I$5&lt;$A63-1," ",IF(Z$5-$I$5+1&gt;'Primary Inputs'!$C$17,0,(SUM(OFFSET($I$23,0,Z$5-$I$5-$A63+1)))*$C116))</f>
        <v xml:space="preserve"> </v>
      </c>
      <c r="AA170" s="186" t="str">
        <f ca="1">IF(AA$5-$I$5&lt;$A63-1," ",IF(AA$5-$I$5+1&gt;'Primary Inputs'!$C$17,0,(SUM(OFFSET($I$23,0,AA$5-$I$5-$A63+1)))*$C116))</f>
        <v xml:space="preserve"> </v>
      </c>
      <c r="AB170" s="186" t="str">
        <f ca="1">IF(AB$5-$I$5&lt;$A63-1," ",IF(AB$5-$I$5+1&gt;'Primary Inputs'!$C$17,0,(SUM(OFFSET($I$23,0,AB$5-$I$5-$A63+1)))*$C116))</f>
        <v xml:space="preserve"> </v>
      </c>
      <c r="AC170" s="186" t="str">
        <f ca="1">IF(AC$5-$I$5&lt;$A63-1," ",IF(AC$5-$I$5+1&gt;'Primary Inputs'!$C$17,0,(SUM(OFFSET($I$23,0,AC$5-$I$5-$A63+1)))*$C116))</f>
        <v xml:space="preserve"> </v>
      </c>
      <c r="AD170" s="186" t="str">
        <f ca="1">IF(AD$5-$I$5&lt;$A63-1," ",IF(AD$5-$I$5+1&gt;'Primary Inputs'!$C$17,0,(SUM(OFFSET($I$23,0,AD$5-$I$5-$A63+1)))*$C116))</f>
        <v xml:space="preserve"> </v>
      </c>
      <c r="AE170" s="186" t="str">
        <f ca="1">IF(AE$5-$I$5&lt;$A63-1," ",IF(AE$5-$I$5+1&gt;'Primary Inputs'!$C$17,0,(SUM(OFFSET($I$23,0,AE$5-$I$5-$A63+1)))*$C116))</f>
        <v xml:space="preserve"> </v>
      </c>
      <c r="AF170" s="186" t="str">
        <f ca="1">IF(AF$5-$I$5&lt;$A63-1," ",IF(AF$5-$I$5+1&gt;'Primary Inputs'!$C$17,0,(SUM(OFFSET($I$23,0,AF$5-$I$5-$A63+1)))*$C116))</f>
        <v xml:space="preserve"> </v>
      </c>
      <c r="AG170" s="186" t="str">
        <f ca="1">IF(AG$5-$I$5&lt;$A63-1," ",IF(AG$5-$I$5+1&gt;'Primary Inputs'!$C$17,0,(SUM(OFFSET($I$23,0,AG$5-$I$5-$A63+1)))*$C116))</f>
        <v xml:space="preserve"> </v>
      </c>
      <c r="AH170" s="186" t="str">
        <f ca="1">IF(AH$5-$I$5&lt;$A63-1," ",IF(AH$5-$I$5+1&gt;'Primary Inputs'!$C$17,0,(SUM(OFFSET($I$23,0,AH$5-$I$5-$A63+1)))*$C116))</f>
        <v xml:space="preserve"> </v>
      </c>
      <c r="AI170" s="186" t="str">
        <f ca="1">IF(AI$5-$I$5&lt;$A63-1," ",IF(AI$5-$I$5+1&gt;'Primary Inputs'!$C$17,0,(SUM(OFFSET($I$23,0,AI$5-$I$5-$A63+1)))*$C116))</f>
        <v xml:space="preserve"> </v>
      </c>
      <c r="AJ170" s="186" t="str">
        <f ca="1">IF(AJ$5-$I$5&lt;$A63-1," ",IF(AJ$5-$I$5+1&gt;'Primary Inputs'!$C$17,0,(SUM(OFFSET($I$23,0,AJ$5-$I$5-$A63+1)))*$C116))</f>
        <v xml:space="preserve"> </v>
      </c>
      <c r="AK170" s="186" t="str">
        <f ca="1">IF(AK$5-$I$5&lt;$A63-1," ",IF(AK$5-$I$5+1&gt;'Primary Inputs'!$C$17,0,(SUM(OFFSET($I$23,0,AK$5-$I$5-$A63+1)))*$C116))</f>
        <v xml:space="preserve"> </v>
      </c>
      <c r="AL170" s="186" t="str">
        <f ca="1">IF(AL$5-$I$5&lt;$A63-1," ",IF(AL$5-$I$5+1&gt;'Primary Inputs'!$C$17,0,(SUM(OFFSET($I$23,0,AL$5-$I$5-$A63+1)))*$C116))</f>
        <v xml:space="preserve"> </v>
      </c>
      <c r="AM170" s="186" t="str">
        <f ca="1">IF(AM$5-$I$5&lt;$A63-1," ",IF(AM$5-$I$5+1&gt;'Primary Inputs'!$C$17,0,(SUM(OFFSET($I$23,0,AM$5-$I$5-$A63+1)))*$C116))</f>
        <v xml:space="preserve"> </v>
      </c>
      <c r="AN170" s="186" t="str">
        <f ca="1">IF(AN$5-$I$5&lt;$A63-1," ",IF(AN$5-$I$5+1&gt;'Primary Inputs'!$C$17,0,(SUM(OFFSET($I$23,0,AN$5-$I$5-$A63+1)))*$C116))</f>
        <v xml:space="preserve"> </v>
      </c>
      <c r="AO170" s="186" t="str">
        <f ca="1">IF(AO$5-$I$5&lt;$A63-1," ",IF(AO$5-$I$5+1&gt;'Primary Inputs'!$C$17,0,(SUM(OFFSET($I$23,0,AO$5-$I$5-$A63+1)))*$C116))</f>
        <v xml:space="preserve"> </v>
      </c>
      <c r="AP170" s="186" t="str">
        <f ca="1">IF(AP$5-$I$5&lt;$A63-1," ",IF(AP$5-$I$5+1&gt;'Primary Inputs'!$C$17,0,(SUM(OFFSET($I$23,0,AP$5-$I$5-$A63+1)))*$C116))</f>
        <v xml:space="preserve"> </v>
      </c>
      <c r="AQ170" s="186" t="str">
        <f ca="1">IF(AQ$5-$I$5&lt;$A63-1," ",IF(AQ$5-$I$5+1&gt;'Primary Inputs'!$C$17,0,(SUM(OFFSET($I$23,0,AQ$5-$I$5-$A63+1)))*$C116))</f>
        <v xml:space="preserve"> </v>
      </c>
      <c r="AR170" s="186" t="str">
        <f ca="1">IF(AR$5-$I$5&lt;$A63-1," ",IF(AR$5-$I$5+1&gt;'Primary Inputs'!$C$17,0,(SUM(OFFSET($I$23,0,AR$5-$I$5-$A63+1)))*$C116))</f>
        <v xml:space="preserve"> </v>
      </c>
      <c r="AS170" s="186" t="str">
        <f ca="1">IF(AS$5-$I$5&lt;$A63-1," ",IF(AS$5-$I$5+1&gt;'Primary Inputs'!$C$17,0,(SUM(OFFSET($I$23,0,AS$5-$I$5-$A63+1)))*$C116))</f>
        <v xml:space="preserve"> </v>
      </c>
      <c r="AT170" s="186">
        <f ca="1">IF(AT$5-$I$5&lt;$A63-1," ",IF(AT$5-$I$5+1&gt;'Primary Inputs'!$C$17,0,(SUM(OFFSET($I$23,0,AT$5-$I$5-$A63+1)))*$C116))</f>
        <v>0</v>
      </c>
      <c r="AU170" s="186">
        <f ca="1">IF(AU$5-$I$5&lt;$A63-1," ",IF(AU$5-$I$5+1&gt;'Primary Inputs'!$C$17,0,(SUM(OFFSET($I$23,0,AU$5-$I$5-$A63+1)))*$C116))</f>
        <v>0</v>
      </c>
      <c r="AV170" s="186">
        <f ca="1">IF(AV$5-$I$5&lt;$A63-1," ",IF(AV$5-$I$5+1&gt;'Primary Inputs'!$C$17,0,(SUM(OFFSET($I$23,0,AV$5-$I$5-$A63+1)))*$C116))</f>
        <v>0</v>
      </c>
      <c r="AW170" s="186">
        <f ca="1">IF(AW$5-$I$5&lt;$A63-1," ",IF(AW$5-$I$5+1&gt;'Primary Inputs'!$C$17,0,(SUM(OFFSET($I$23,0,AW$5-$I$5-$A63+1)))*$C116))</f>
        <v>0</v>
      </c>
      <c r="AX170" s="186">
        <f ca="1">IF(AX$5-$I$5&lt;$A63-1," ",IF(AX$5-$I$5+1&gt;'Primary Inputs'!$C$17,0,(SUM(OFFSET($I$23,0,AX$5-$I$5-$A63+1)))*$C116))</f>
        <v>0</v>
      </c>
      <c r="AY170" s="186">
        <f ca="1">IF(AY$5-$I$5&lt;$A63-1," ",IF(AY$5-$I$5+1&gt;'Primary Inputs'!$C$17,0,(SUM(OFFSET($I$23,0,AY$5-$I$5-$A63+1)))*$C116))</f>
        <v>0</v>
      </c>
      <c r="AZ170" s="186">
        <f ca="1">IF(AZ$5-$I$5&lt;$A63-1," ",IF(AZ$5-$I$5+1&gt;'Primary Inputs'!$C$17,0,(SUM(OFFSET($I$23,0,AZ$5-$I$5-$A63+1)))*$C116))</f>
        <v>0</v>
      </c>
      <c r="BA170" s="186">
        <f ca="1">IF(BA$5-$I$5&lt;$A63-1," ",IF(BA$5-$I$5+1&gt;'Primary Inputs'!$C$17,0,(SUM(OFFSET($I$23,0,BA$5-$I$5-$A63+1)))*$C116))</f>
        <v>0</v>
      </c>
      <c r="BB170" s="186">
        <f ca="1">IF(BB$5-$I$5&lt;$A63-1," ",IF(BB$5-$I$5+1&gt;'Primary Inputs'!$C$17,0,(SUM(OFFSET($I$23,0,BB$5-$I$5-$A63+1)))*$C116))</f>
        <v>0</v>
      </c>
      <c r="BC170" s="186">
        <f ca="1">IF(BC$5-$I$5&lt;$A63-1," ",IF(BC$5-$I$5+1&gt;'Primary Inputs'!$C$17,0,(SUM(OFFSET($I$23,0,BC$5-$I$5-$A63+1)))*$C116))</f>
        <v>0</v>
      </c>
      <c r="BD170" s="186">
        <f ca="1">IF(BD$5-$I$5&lt;$A63-1," ",IF(BD$5-$I$5+1&gt;'Primary Inputs'!$C$17,0,(SUM(OFFSET($I$23,0,BD$5-$I$5-$A63+1)))*$C116))</f>
        <v>0</v>
      </c>
      <c r="BE170" s="186">
        <f ca="1">IF(BE$5-$I$5&lt;$A63-1," ",IF(BE$5-$I$5+1&gt;'Primary Inputs'!$C$17,0,(SUM(OFFSET($I$23,0,BE$5-$I$5-$A63+1)))*$C116))</f>
        <v>0</v>
      </c>
      <c r="BF170" s="186">
        <f ca="1">IF(BF$5-$I$5&lt;$A63-1," ",IF(BF$5-$I$5+1&gt;'Primary Inputs'!$C$17,0,(SUM(OFFSET($I$23,0,BF$5-$I$5-$A63+1)))*$C116))</f>
        <v>0</v>
      </c>
    </row>
    <row r="171" spans="2:58">
      <c r="B171" s="134" t="s">
        <v>211</v>
      </c>
      <c r="C171" s="134">
        <f t="shared" ca="1" si="3"/>
        <v>0</v>
      </c>
      <c r="I171" s="186" t="str">
        <f ca="1">IF(I$5-$I$5&lt;$A64-1," ",IF(I$5-$I$5+1&gt;'Primary Inputs'!$C$17,0,(SUM(OFFSET($I$23,0,I$5-$I$5-$A64+1)))*$C117))</f>
        <v xml:space="preserve"> </v>
      </c>
      <c r="J171" s="186" t="str">
        <f ca="1">IF(J$5-$I$5&lt;$A64-1," ",IF(J$5-$I$5+1&gt;'Primary Inputs'!$C$17,0,(SUM(OFFSET($I$23,0,J$5-$I$5-$A64+1)))*$C117))</f>
        <v xml:space="preserve"> </v>
      </c>
      <c r="K171" s="186" t="str">
        <f ca="1">IF(K$5-$I$5&lt;$A64-1," ",IF(K$5-$I$5+1&gt;'Primary Inputs'!$C$17,0,(SUM(OFFSET($I$23,0,K$5-$I$5-$A64+1)))*$C117))</f>
        <v xml:space="preserve"> </v>
      </c>
      <c r="L171" s="186" t="str">
        <f ca="1">IF(L$5-$I$5&lt;$A64-1," ",IF(L$5-$I$5+1&gt;'Primary Inputs'!$C$17,0,(SUM(OFFSET($I$23,0,L$5-$I$5-$A64+1)))*$C117))</f>
        <v xml:space="preserve"> </v>
      </c>
      <c r="M171" s="186" t="str">
        <f ca="1">IF(M$5-$I$5&lt;$A64-1," ",IF(M$5-$I$5+1&gt;'Primary Inputs'!$C$17,0,(SUM(OFFSET($I$23,0,M$5-$I$5-$A64+1)))*$C117))</f>
        <v xml:space="preserve"> </v>
      </c>
      <c r="N171" s="186" t="str">
        <f ca="1">IF(N$5-$I$5&lt;$A64-1," ",IF(N$5-$I$5+1&gt;'Primary Inputs'!$C$17,0,(SUM(OFFSET($I$23,0,N$5-$I$5-$A64+1)))*$C117))</f>
        <v xml:space="preserve"> </v>
      </c>
      <c r="O171" s="186" t="str">
        <f ca="1">IF(O$5-$I$5&lt;$A64-1," ",IF(O$5-$I$5+1&gt;'Primary Inputs'!$C$17,0,(SUM(OFFSET($I$23,0,O$5-$I$5-$A64+1)))*$C117))</f>
        <v xml:space="preserve"> </v>
      </c>
      <c r="P171" s="186" t="str">
        <f ca="1">IF(P$5-$I$5&lt;$A64-1," ",IF(P$5-$I$5+1&gt;'Primary Inputs'!$C$17,0,(SUM(OFFSET($I$23,0,P$5-$I$5-$A64+1)))*$C117))</f>
        <v xml:space="preserve"> </v>
      </c>
      <c r="Q171" s="186" t="str">
        <f ca="1">IF(Q$5-$I$5&lt;$A64-1," ",IF(Q$5-$I$5+1&gt;'Primary Inputs'!$C$17,0,(SUM(OFFSET($I$23,0,Q$5-$I$5-$A64+1)))*$C117))</f>
        <v xml:space="preserve"> </v>
      </c>
      <c r="R171" s="186" t="str">
        <f ca="1">IF(R$5-$I$5&lt;$A64-1," ",IF(R$5-$I$5+1&gt;'Primary Inputs'!$C$17,0,(SUM(OFFSET($I$23,0,R$5-$I$5-$A64+1)))*$C117))</f>
        <v xml:space="preserve"> </v>
      </c>
      <c r="S171" s="186" t="str">
        <f ca="1">IF(S$5-$I$5&lt;$A64-1," ",IF(S$5-$I$5+1&gt;'Primary Inputs'!$C$17,0,(SUM(OFFSET($I$23,0,S$5-$I$5-$A64+1)))*$C117))</f>
        <v xml:space="preserve"> </v>
      </c>
      <c r="T171" s="186" t="str">
        <f ca="1">IF(T$5-$I$5&lt;$A64-1," ",IF(T$5-$I$5+1&gt;'Primary Inputs'!$C$17,0,(SUM(OFFSET($I$23,0,T$5-$I$5-$A64+1)))*$C117))</f>
        <v xml:space="preserve"> </v>
      </c>
      <c r="U171" s="186" t="str">
        <f ca="1">IF(U$5-$I$5&lt;$A64-1," ",IF(U$5-$I$5+1&gt;'Primary Inputs'!$C$17,0,(SUM(OFFSET($I$23,0,U$5-$I$5-$A64+1)))*$C117))</f>
        <v xml:space="preserve"> </v>
      </c>
      <c r="V171" s="186" t="str">
        <f ca="1">IF(V$5-$I$5&lt;$A64-1," ",IF(V$5-$I$5+1&gt;'Primary Inputs'!$C$17,0,(SUM(OFFSET($I$23,0,V$5-$I$5-$A64+1)))*$C117))</f>
        <v xml:space="preserve"> </v>
      </c>
      <c r="W171" s="186" t="str">
        <f ca="1">IF(W$5-$I$5&lt;$A64-1," ",IF(W$5-$I$5+1&gt;'Primary Inputs'!$C$17,0,(SUM(OFFSET($I$23,0,W$5-$I$5-$A64+1)))*$C117))</f>
        <v xml:space="preserve"> </v>
      </c>
      <c r="X171" s="186" t="str">
        <f ca="1">IF(X$5-$I$5&lt;$A64-1," ",IF(X$5-$I$5+1&gt;'Primary Inputs'!$C$17,0,(SUM(OFFSET($I$23,0,X$5-$I$5-$A64+1)))*$C117))</f>
        <v xml:space="preserve"> </v>
      </c>
      <c r="Y171" s="186" t="str">
        <f ca="1">IF(Y$5-$I$5&lt;$A64-1," ",IF(Y$5-$I$5+1&gt;'Primary Inputs'!$C$17,0,(SUM(OFFSET($I$23,0,Y$5-$I$5-$A64+1)))*$C117))</f>
        <v xml:space="preserve"> </v>
      </c>
      <c r="Z171" s="186" t="str">
        <f ca="1">IF(Z$5-$I$5&lt;$A64-1," ",IF(Z$5-$I$5+1&gt;'Primary Inputs'!$C$17,0,(SUM(OFFSET($I$23,0,Z$5-$I$5-$A64+1)))*$C117))</f>
        <v xml:space="preserve"> </v>
      </c>
      <c r="AA171" s="186" t="str">
        <f ca="1">IF(AA$5-$I$5&lt;$A64-1," ",IF(AA$5-$I$5+1&gt;'Primary Inputs'!$C$17,0,(SUM(OFFSET($I$23,0,AA$5-$I$5-$A64+1)))*$C117))</f>
        <v xml:space="preserve"> </v>
      </c>
      <c r="AB171" s="186" t="str">
        <f ca="1">IF(AB$5-$I$5&lt;$A64-1," ",IF(AB$5-$I$5+1&gt;'Primary Inputs'!$C$17,0,(SUM(OFFSET($I$23,0,AB$5-$I$5-$A64+1)))*$C117))</f>
        <v xml:space="preserve"> </v>
      </c>
      <c r="AC171" s="186" t="str">
        <f ca="1">IF(AC$5-$I$5&lt;$A64-1," ",IF(AC$5-$I$5+1&gt;'Primary Inputs'!$C$17,0,(SUM(OFFSET($I$23,0,AC$5-$I$5-$A64+1)))*$C117))</f>
        <v xml:space="preserve"> </v>
      </c>
      <c r="AD171" s="186" t="str">
        <f ca="1">IF(AD$5-$I$5&lt;$A64-1," ",IF(AD$5-$I$5+1&gt;'Primary Inputs'!$C$17,0,(SUM(OFFSET($I$23,0,AD$5-$I$5-$A64+1)))*$C117))</f>
        <v xml:space="preserve"> </v>
      </c>
      <c r="AE171" s="186" t="str">
        <f ca="1">IF(AE$5-$I$5&lt;$A64-1," ",IF(AE$5-$I$5+1&gt;'Primary Inputs'!$C$17,0,(SUM(OFFSET($I$23,0,AE$5-$I$5-$A64+1)))*$C117))</f>
        <v xml:space="preserve"> </v>
      </c>
      <c r="AF171" s="186" t="str">
        <f ca="1">IF(AF$5-$I$5&lt;$A64-1," ",IF(AF$5-$I$5+1&gt;'Primary Inputs'!$C$17,0,(SUM(OFFSET($I$23,0,AF$5-$I$5-$A64+1)))*$C117))</f>
        <v xml:space="preserve"> </v>
      </c>
      <c r="AG171" s="186" t="str">
        <f ca="1">IF(AG$5-$I$5&lt;$A64-1," ",IF(AG$5-$I$5+1&gt;'Primary Inputs'!$C$17,0,(SUM(OFFSET($I$23,0,AG$5-$I$5-$A64+1)))*$C117))</f>
        <v xml:space="preserve"> </v>
      </c>
      <c r="AH171" s="186" t="str">
        <f ca="1">IF(AH$5-$I$5&lt;$A64-1," ",IF(AH$5-$I$5+1&gt;'Primary Inputs'!$C$17,0,(SUM(OFFSET($I$23,0,AH$5-$I$5-$A64+1)))*$C117))</f>
        <v xml:space="preserve"> </v>
      </c>
      <c r="AI171" s="186" t="str">
        <f ca="1">IF(AI$5-$I$5&lt;$A64-1," ",IF(AI$5-$I$5+1&gt;'Primary Inputs'!$C$17,0,(SUM(OFFSET($I$23,0,AI$5-$I$5-$A64+1)))*$C117))</f>
        <v xml:space="preserve"> </v>
      </c>
      <c r="AJ171" s="186" t="str">
        <f ca="1">IF(AJ$5-$I$5&lt;$A64-1," ",IF(AJ$5-$I$5+1&gt;'Primary Inputs'!$C$17,0,(SUM(OFFSET($I$23,0,AJ$5-$I$5-$A64+1)))*$C117))</f>
        <v xml:space="preserve"> </v>
      </c>
      <c r="AK171" s="186" t="str">
        <f ca="1">IF(AK$5-$I$5&lt;$A64-1," ",IF(AK$5-$I$5+1&gt;'Primary Inputs'!$C$17,0,(SUM(OFFSET($I$23,0,AK$5-$I$5-$A64+1)))*$C117))</f>
        <v xml:space="preserve"> </v>
      </c>
      <c r="AL171" s="186" t="str">
        <f ca="1">IF(AL$5-$I$5&lt;$A64-1," ",IF(AL$5-$I$5+1&gt;'Primary Inputs'!$C$17,0,(SUM(OFFSET($I$23,0,AL$5-$I$5-$A64+1)))*$C117))</f>
        <v xml:space="preserve"> </v>
      </c>
      <c r="AM171" s="186" t="str">
        <f ca="1">IF(AM$5-$I$5&lt;$A64-1," ",IF(AM$5-$I$5+1&gt;'Primary Inputs'!$C$17,0,(SUM(OFFSET($I$23,0,AM$5-$I$5-$A64+1)))*$C117))</f>
        <v xml:space="preserve"> </v>
      </c>
      <c r="AN171" s="186" t="str">
        <f ca="1">IF(AN$5-$I$5&lt;$A64-1," ",IF(AN$5-$I$5+1&gt;'Primary Inputs'!$C$17,0,(SUM(OFFSET($I$23,0,AN$5-$I$5-$A64+1)))*$C117))</f>
        <v xml:space="preserve"> </v>
      </c>
      <c r="AO171" s="186" t="str">
        <f ca="1">IF(AO$5-$I$5&lt;$A64-1," ",IF(AO$5-$I$5+1&gt;'Primary Inputs'!$C$17,0,(SUM(OFFSET($I$23,0,AO$5-$I$5-$A64+1)))*$C117))</f>
        <v xml:space="preserve"> </v>
      </c>
      <c r="AP171" s="186" t="str">
        <f ca="1">IF(AP$5-$I$5&lt;$A64-1," ",IF(AP$5-$I$5+1&gt;'Primary Inputs'!$C$17,0,(SUM(OFFSET($I$23,0,AP$5-$I$5-$A64+1)))*$C117))</f>
        <v xml:space="preserve"> </v>
      </c>
      <c r="AQ171" s="186" t="str">
        <f ca="1">IF(AQ$5-$I$5&lt;$A64-1," ",IF(AQ$5-$I$5+1&gt;'Primary Inputs'!$C$17,0,(SUM(OFFSET($I$23,0,AQ$5-$I$5-$A64+1)))*$C117))</f>
        <v xml:space="preserve"> </v>
      </c>
      <c r="AR171" s="186" t="str">
        <f ca="1">IF(AR$5-$I$5&lt;$A64-1," ",IF(AR$5-$I$5+1&gt;'Primary Inputs'!$C$17,0,(SUM(OFFSET($I$23,0,AR$5-$I$5-$A64+1)))*$C117))</f>
        <v xml:space="preserve"> </v>
      </c>
      <c r="AS171" s="186" t="str">
        <f ca="1">IF(AS$5-$I$5&lt;$A64-1," ",IF(AS$5-$I$5+1&gt;'Primary Inputs'!$C$17,0,(SUM(OFFSET($I$23,0,AS$5-$I$5-$A64+1)))*$C117))</f>
        <v xml:space="preserve"> </v>
      </c>
      <c r="AT171" s="186" t="str">
        <f ca="1">IF(AT$5-$I$5&lt;$A64-1," ",IF(AT$5-$I$5+1&gt;'Primary Inputs'!$C$17,0,(SUM(OFFSET($I$23,0,AT$5-$I$5-$A64+1)))*$C117))</f>
        <v xml:space="preserve"> </v>
      </c>
      <c r="AU171" s="186">
        <f ca="1">IF(AU$5-$I$5&lt;$A64-1," ",IF(AU$5-$I$5+1&gt;'Primary Inputs'!$C$17,0,(SUM(OFFSET($I$23,0,AU$5-$I$5-$A64+1)))*$C117))</f>
        <v>0</v>
      </c>
      <c r="AV171" s="186">
        <f ca="1">IF(AV$5-$I$5&lt;$A64-1," ",IF(AV$5-$I$5+1&gt;'Primary Inputs'!$C$17,0,(SUM(OFFSET($I$23,0,AV$5-$I$5-$A64+1)))*$C117))</f>
        <v>0</v>
      </c>
      <c r="AW171" s="186">
        <f ca="1">IF(AW$5-$I$5&lt;$A64-1," ",IF(AW$5-$I$5+1&gt;'Primary Inputs'!$C$17,0,(SUM(OFFSET($I$23,0,AW$5-$I$5-$A64+1)))*$C117))</f>
        <v>0</v>
      </c>
      <c r="AX171" s="186">
        <f ca="1">IF(AX$5-$I$5&lt;$A64-1," ",IF(AX$5-$I$5+1&gt;'Primary Inputs'!$C$17,0,(SUM(OFFSET($I$23,0,AX$5-$I$5-$A64+1)))*$C117))</f>
        <v>0</v>
      </c>
      <c r="AY171" s="186">
        <f ca="1">IF(AY$5-$I$5&lt;$A64-1," ",IF(AY$5-$I$5+1&gt;'Primary Inputs'!$C$17,0,(SUM(OFFSET($I$23,0,AY$5-$I$5-$A64+1)))*$C117))</f>
        <v>0</v>
      </c>
      <c r="AZ171" s="186">
        <f ca="1">IF(AZ$5-$I$5&lt;$A64-1," ",IF(AZ$5-$I$5+1&gt;'Primary Inputs'!$C$17,0,(SUM(OFFSET($I$23,0,AZ$5-$I$5-$A64+1)))*$C117))</f>
        <v>0</v>
      </c>
      <c r="BA171" s="186">
        <f ca="1">IF(BA$5-$I$5&lt;$A64-1," ",IF(BA$5-$I$5+1&gt;'Primary Inputs'!$C$17,0,(SUM(OFFSET($I$23,0,BA$5-$I$5-$A64+1)))*$C117))</f>
        <v>0</v>
      </c>
      <c r="BB171" s="186">
        <f ca="1">IF(BB$5-$I$5&lt;$A64-1," ",IF(BB$5-$I$5+1&gt;'Primary Inputs'!$C$17,0,(SUM(OFFSET($I$23,0,BB$5-$I$5-$A64+1)))*$C117))</f>
        <v>0</v>
      </c>
      <c r="BC171" s="186">
        <f ca="1">IF(BC$5-$I$5&lt;$A64-1," ",IF(BC$5-$I$5+1&gt;'Primary Inputs'!$C$17,0,(SUM(OFFSET($I$23,0,BC$5-$I$5-$A64+1)))*$C117))</f>
        <v>0</v>
      </c>
      <c r="BD171" s="186">
        <f ca="1">IF(BD$5-$I$5&lt;$A64-1," ",IF(BD$5-$I$5+1&gt;'Primary Inputs'!$C$17,0,(SUM(OFFSET($I$23,0,BD$5-$I$5-$A64+1)))*$C117))</f>
        <v>0</v>
      </c>
      <c r="BE171" s="186">
        <f ca="1">IF(BE$5-$I$5&lt;$A64-1," ",IF(BE$5-$I$5+1&gt;'Primary Inputs'!$C$17,0,(SUM(OFFSET($I$23,0,BE$5-$I$5-$A64+1)))*$C117))</f>
        <v>0</v>
      </c>
      <c r="BF171" s="186">
        <f ca="1">IF(BF$5-$I$5&lt;$A64-1," ",IF(BF$5-$I$5+1&gt;'Primary Inputs'!$C$17,0,(SUM(OFFSET($I$23,0,BF$5-$I$5-$A64+1)))*$C117))</f>
        <v>0</v>
      </c>
    </row>
    <row r="172" spans="2:58">
      <c r="B172" s="134" t="s">
        <v>212</v>
      </c>
      <c r="C172" s="134">
        <f t="shared" ca="1" si="3"/>
        <v>0</v>
      </c>
      <c r="I172" s="186" t="str">
        <f ca="1">IF(I$5-$I$5&lt;$A65-1," ",IF(I$5-$I$5+1&gt;'Primary Inputs'!$C$17,0,(SUM(OFFSET($I$23,0,I$5-$I$5-$A65+1)))*$C118))</f>
        <v xml:space="preserve"> </v>
      </c>
      <c r="J172" s="186" t="str">
        <f ca="1">IF(J$5-$I$5&lt;$A65-1," ",IF(J$5-$I$5+1&gt;'Primary Inputs'!$C$17,0,(SUM(OFFSET($I$23,0,J$5-$I$5-$A65+1)))*$C118))</f>
        <v xml:space="preserve"> </v>
      </c>
      <c r="K172" s="186" t="str">
        <f ca="1">IF(K$5-$I$5&lt;$A65-1," ",IF(K$5-$I$5+1&gt;'Primary Inputs'!$C$17,0,(SUM(OFFSET($I$23,0,K$5-$I$5-$A65+1)))*$C118))</f>
        <v xml:space="preserve"> </v>
      </c>
      <c r="L172" s="186" t="str">
        <f ca="1">IF(L$5-$I$5&lt;$A65-1," ",IF(L$5-$I$5+1&gt;'Primary Inputs'!$C$17,0,(SUM(OFFSET($I$23,0,L$5-$I$5-$A65+1)))*$C118))</f>
        <v xml:space="preserve"> </v>
      </c>
      <c r="M172" s="186" t="str">
        <f ca="1">IF(M$5-$I$5&lt;$A65-1," ",IF(M$5-$I$5+1&gt;'Primary Inputs'!$C$17,0,(SUM(OFFSET($I$23,0,M$5-$I$5-$A65+1)))*$C118))</f>
        <v xml:space="preserve"> </v>
      </c>
      <c r="N172" s="186" t="str">
        <f ca="1">IF(N$5-$I$5&lt;$A65-1," ",IF(N$5-$I$5+1&gt;'Primary Inputs'!$C$17,0,(SUM(OFFSET($I$23,0,N$5-$I$5-$A65+1)))*$C118))</f>
        <v xml:space="preserve"> </v>
      </c>
      <c r="O172" s="186" t="str">
        <f ca="1">IF(O$5-$I$5&lt;$A65-1," ",IF(O$5-$I$5+1&gt;'Primary Inputs'!$C$17,0,(SUM(OFFSET($I$23,0,O$5-$I$5-$A65+1)))*$C118))</f>
        <v xml:space="preserve"> </v>
      </c>
      <c r="P172" s="186" t="str">
        <f ca="1">IF(P$5-$I$5&lt;$A65-1," ",IF(P$5-$I$5+1&gt;'Primary Inputs'!$C$17,0,(SUM(OFFSET($I$23,0,P$5-$I$5-$A65+1)))*$C118))</f>
        <v xml:space="preserve"> </v>
      </c>
      <c r="Q172" s="186" t="str">
        <f ca="1">IF(Q$5-$I$5&lt;$A65-1," ",IF(Q$5-$I$5+1&gt;'Primary Inputs'!$C$17,0,(SUM(OFFSET($I$23,0,Q$5-$I$5-$A65+1)))*$C118))</f>
        <v xml:space="preserve"> </v>
      </c>
      <c r="R172" s="186" t="str">
        <f ca="1">IF(R$5-$I$5&lt;$A65-1," ",IF(R$5-$I$5+1&gt;'Primary Inputs'!$C$17,0,(SUM(OFFSET($I$23,0,R$5-$I$5-$A65+1)))*$C118))</f>
        <v xml:space="preserve"> </v>
      </c>
      <c r="S172" s="186" t="str">
        <f ca="1">IF(S$5-$I$5&lt;$A65-1," ",IF(S$5-$I$5+1&gt;'Primary Inputs'!$C$17,0,(SUM(OFFSET($I$23,0,S$5-$I$5-$A65+1)))*$C118))</f>
        <v xml:space="preserve"> </v>
      </c>
      <c r="T172" s="186" t="str">
        <f ca="1">IF(T$5-$I$5&lt;$A65-1," ",IF(T$5-$I$5+1&gt;'Primary Inputs'!$C$17,0,(SUM(OFFSET($I$23,0,T$5-$I$5-$A65+1)))*$C118))</f>
        <v xml:space="preserve"> </v>
      </c>
      <c r="U172" s="186" t="str">
        <f ca="1">IF(U$5-$I$5&lt;$A65-1," ",IF(U$5-$I$5+1&gt;'Primary Inputs'!$C$17,0,(SUM(OFFSET($I$23,0,U$5-$I$5-$A65+1)))*$C118))</f>
        <v xml:space="preserve"> </v>
      </c>
      <c r="V172" s="186" t="str">
        <f ca="1">IF(V$5-$I$5&lt;$A65-1," ",IF(V$5-$I$5+1&gt;'Primary Inputs'!$C$17,0,(SUM(OFFSET($I$23,0,V$5-$I$5-$A65+1)))*$C118))</f>
        <v xml:space="preserve"> </v>
      </c>
      <c r="W172" s="186" t="str">
        <f ca="1">IF(W$5-$I$5&lt;$A65-1," ",IF(W$5-$I$5+1&gt;'Primary Inputs'!$C$17,0,(SUM(OFFSET($I$23,0,W$5-$I$5-$A65+1)))*$C118))</f>
        <v xml:space="preserve"> </v>
      </c>
      <c r="X172" s="186" t="str">
        <f ca="1">IF(X$5-$I$5&lt;$A65-1," ",IF(X$5-$I$5+1&gt;'Primary Inputs'!$C$17,0,(SUM(OFFSET($I$23,0,X$5-$I$5-$A65+1)))*$C118))</f>
        <v xml:space="preserve"> </v>
      </c>
      <c r="Y172" s="186" t="str">
        <f ca="1">IF(Y$5-$I$5&lt;$A65-1," ",IF(Y$5-$I$5+1&gt;'Primary Inputs'!$C$17,0,(SUM(OFFSET($I$23,0,Y$5-$I$5-$A65+1)))*$C118))</f>
        <v xml:space="preserve"> </v>
      </c>
      <c r="Z172" s="186" t="str">
        <f ca="1">IF(Z$5-$I$5&lt;$A65-1," ",IF(Z$5-$I$5+1&gt;'Primary Inputs'!$C$17,0,(SUM(OFFSET($I$23,0,Z$5-$I$5-$A65+1)))*$C118))</f>
        <v xml:space="preserve"> </v>
      </c>
      <c r="AA172" s="186" t="str">
        <f ca="1">IF(AA$5-$I$5&lt;$A65-1," ",IF(AA$5-$I$5+1&gt;'Primary Inputs'!$C$17,0,(SUM(OFFSET($I$23,0,AA$5-$I$5-$A65+1)))*$C118))</f>
        <v xml:space="preserve"> </v>
      </c>
      <c r="AB172" s="186" t="str">
        <f ca="1">IF(AB$5-$I$5&lt;$A65-1," ",IF(AB$5-$I$5+1&gt;'Primary Inputs'!$C$17,0,(SUM(OFFSET($I$23,0,AB$5-$I$5-$A65+1)))*$C118))</f>
        <v xml:space="preserve"> </v>
      </c>
      <c r="AC172" s="186" t="str">
        <f ca="1">IF(AC$5-$I$5&lt;$A65-1," ",IF(AC$5-$I$5+1&gt;'Primary Inputs'!$C$17,0,(SUM(OFFSET($I$23,0,AC$5-$I$5-$A65+1)))*$C118))</f>
        <v xml:space="preserve"> </v>
      </c>
      <c r="AD172" s="186" t="str">
        <f ca="1">IF(AD$5-$I$5&lt;$A65-1," ",IF(AD$5-$I$5+1&gt;'Primary Inputs'!$C$17,0,(SUM(OFFSET($I$23,0,AD$5-$I$5-$A65+1)))*$C118))</f>
        <v xml:space="preserve"> </v>
      </c>
      <c r="AE172" s="186" t="str">
        <f ca="1">IF(AE$5-$I$5&lt;$A65-1," ",IF(AE$5-$I$5+1&gt;'Primary Inputs'!$C$17,0,(SUM(OFFSET($I$23,0,AE$5-$I$5-$A65+1)))*$C118))</f>
        <v xml:space="preserve"> </v>
      </c>
      <c r="AF172" s="186" t="str">
        <f ca="1">IF(AF$5-$I$5&lt;$A65-1," ",IF(AF$5-$I$5+1&gt;'Primary Inputs'!$C$17,0,(SUM(OFFSET($I$23,0,AF$5-$I$5-$A65+1)))*$C118))</f>
        <v xml:space="preserve"> </v>
      </c>
      <c r="AG172" s="186" t="str">
        <f ca="1">IF(AG$5-$I$5&lt;$A65-1," ",IF(AG$5-$I$5+1&gt;'Primary Inputs'!$C$17,0,(SUM(OFFSET($I$23,0,AG$5-$I$5-$A65+1)))*$C118))</f>
        <v xml:space="preserve"> </v>
      </c>
      <c r="AH172" s="186" t="str">
        <f ca="1">IF(AH$5-$I$5&lt;$A65-1," ",IF(AH$5-$I$5+1&gt;'Primary Inputs'!$C$17,0,(SUM(OFFSET($I$23,0,AH$5-$I$5-$A65+1)))*$C118))</f>
        <v xml:space="preserve"> </v>
      </c>
      <c r="AI172" s="186" t="str">
        <f ca="1">IF(AI$5-$I$5&lt;$A65-1," ",IF(AI$5-$I$5+1&gt;'Primary Inputs'!$C$17,0,(SUM(OFFSET($I$23,0,AI$5-$I$5-$A65+1)))*$C118))</f>
        <v xml:space="preserve"> </v>
      </c>
      <c r="AJ172" s="186" t="str">
        <f ca="1">IF(AJ$5-$I$5&lt;$A65-1," ",IF(AJ$5-$I$5+1&gt;'Primary Inputs'!$C$17,0,(SUM(OFFSET($I$23,0,AJ$5-$I$5-$A65+1)))*$C118))</f>
        <v xml:space="preserve"> </v>
      </c>
      <c r="AK172" s="186" t="str">
        <f ca="1">IF(AK$5-$I$5&lt;$A65-1," ",IF(AK$5-$I$5+1&gt;'Primary Inputs'!$C$17,0,(SUM(OFFSET($I$23,0,AK$5-$I$5-$A65+1)))*$C118))</f>
        <v xml:space="preserve"> </v>
      </c>
      <c r="AL172" s="186" t="str">
        <f ca="1">IF(AL$5-$I$5&lt;$A65-1," ",IF(AL$5-$I$5+1&gt;'Primary Inputs'!$C$17,0,(SUM(OFFSET($I$23,0,AL$5-$I$5-$A65+1)))*$C118))</f>
        <v xml:space="preserve"> </v>
      </c>
      <c r="AM172" s="186" t="str">
        <f ca="1">IF(AM$5-$I$5&lt;$A65-1," ",IF(AM$5-$I$5+1&gt;'Primary Inputs'!$C$17,0,(SUM(OFFSET($I$23,0,AM$5-$I$5-$A65+1)))*$C118))</f>
        <v xml:space="preserve"> </v>
      </c>
      <c r="AN172" s="186" t="str">
        <f ca="1">IF(AN$5-$I$5&lt;$A65-1," ",IF(AN$5-$I$5+1&gt;'Primary Inputs'!$C$17,0,(SUM(OFFSET($I$23,0,AN$5-$I$5-$A65+1)))*$C118))</f>
        <v xml:space="preserve"> </v>
      </c>
      <c r="AO172" s="186" t="str">
        <f ca="1">IF(AO$5-$I$5&lt;$A65-1," ",IF(AO$5-$I$5+1&gt;'Primary Inputs'!$C$17,0,(SUM(OFFSET($I$23,0,AO$5-$I$5-$A65+1)))*$C118))</f>
        <v xml:space="preserve"> </v>
      </c>
      <c r="AP172" s="186" t="str">
        <f ca="1">IF(AP$5-$I$5&lt;$A65-1," ",IF(AP$5-$I$5+1&gt;'Primary Inputs'!$C$17,0,(SUM(OFFSET($I$23,0,AP$5-$I$5-$A65+1)))*$C118))</f>
        <v xml:space="preserve"> </v>
      </c>
      <c r="AQ172" s="186" t="str">
        <f ca="1">IF(AQ$5-$I$5&lt;$A65-1," ",IF(AQ$5-$I$5+1&gt;'Primary Inputs'!$C$17,0,(SUM(OFFSET($I$23,0,AQ$5-$I$5-$A65+1)))*$C118))</f>
        <v xml:space="preserve"> </v>
      </c>
      <c r="AR172" s="186" t="str">
        <f ca="1">IF(AR$5-$I$5&lt;$A65-1," ",IF(AR$5-$I$5+1&gt;'Primary Inputs'!$C$17,0,(SUM(OFFSET($I$23,0,AR$5-$I$5-$A65+1)))*$C118))</f>
        <v xml:space="preserve"> </v>
      </c>
      <c r="AS172" s="186" t="str">
        <f ca="1">IF(AS$5-$I$5&lt;$A65-1," ",IF(AS$5-$I$5+1&gt;'Primary Inputs'!$C$17,0,(SUM(OFFSET($I$23,0,AS$5-$I$5-$A65+1)))*$C118))</f>
        <v xml:space="preserve"> </v>
      </c>
      <c r="AT172" s="186" t="str">
        <f ca="1">IF(AT$5-$I$5&lt;$A65-1," ",IF(AT$5-$I$5+1&gt;'Primary Inputs'!$C$17,0,(SUM(OFFSET($I$23,0,AT$5-$I$5-$A65+1)))*$C118))</f>
        <v xml:space="preserve"> </v>
      </c>
      <c r="AU172" s="186" t="str">
        <f ca="1">IF(AU$5-$I$5&lt;$A65-1," ",IF(AU$5-$I$5+1&gt;'Primary Inputs'!$C$17,0,(SUM(OFFSET($I$23,0,AU$5-$I$5-$A65+1)))*$C118))</f>
        <v xml:space="preserve"> </v>
      </c>
      <c r="AV172" s="186">
        <f ca="1">IF(AV$5-$I$5&lt;$A65-1," ",IF(AV$5-$I$5+1&gt;'Primary Inputs'!$C$17,0,(SUM(OFFSET($I$23,0,AV$5-$I$5-$A65+1)))*$C118))</f>
        <v>0</v>
      </c>
      <c r="AW172" s="186">
        <f ca="1">IF(AW$5-$I$5&lt;$A65-1," ",IF(AW$5-$I$5+1&gt;'Primary Inputs'!$C$17,0,(SUM(OFFSET($I$23,0,AW$5-$I$5-$A65+1)))*$C118))</f>
        <v>0</v>
      </c>
      <c r="AX172" s="186">
        <f ca="1">IF(AX$5-$I$5&lt;$A65-1," ",IF(AX$5-$I$5+1&gt;'Primary Inputs'!$C$17,0,(SUM(OFFSET($I$23,0,AX$5-$I$5-$A65+1)))*$C118))</f>
        <v>0</v>
      </c>
      <c r="AY172" s="186">
        <f ca="1">IF(AY$5-$I$5&lt;$A65-1," ",IF(AY$5-$I$5+1&gt;'Primary Inputs'!$C$17,0,(SUM(OFFSET($I$23,0,AY$5-$I$5-$A65+1)))*$C118))</f>
        <v>0</v>
      </c>
      <c r="AZ172" s="186">
        <f ca="1">IF(AZ$5-$I$5&lt;$A65-1," ",IF(AZ$5-$I$5+1&gt;'Primary Inputs'!$C$17,0,(SUM(OFFSET($I$23,0,AZ$5-$I$5-$A65+1)))*$C118))</f>
        <v>0</v>
      </c>
      <c r="BA172" s="186">
        <f ca="1">IF(BA$5-$I$5&lt;$A65-1," ",IF(BA$5-$I$5+1&gt;'Primary Inputs'!$C$17,0,(SUM(OFFSET($I$23,0,BA$5-$I$5-$A65+1)))*$C118))</f>
        <v>0</v>
      </c>
      <c r="BB172" s="186">
        <f ca="1">IF(BB$5-$I$5&lt;$A65-1," ",IF(BB$5-$I$5+1&gt;'Primary Inputs'!$C$17,0,(SUM(OFFSET($I$23,0,BB$5-$I$5-$A65+1)))*$C118))</f>
        <v>0</v>
      </c>
      <c r="BC172" s="186">
        <f ca="1">IF(BC$5-$I$5&lt;$A65-1," ",IF(BC$5-$I$5+1&gt;'Primary Inputs'!$C$17,0,(SUM(OFFSET($I$23,0,BC$5-$I$5-$A65+1)))*$C118))</f>
        <v>0</v>
      </c>
      <c r="BD172" s="186">
        <f ca="1">IF(BD$5-$I$5&lt;$A65-1," ",IF(BD$5-$I$5+1&gt;'Primary Inputs'!$C$17,0,(SUM(OFFSET($I$23,0,BD$5-$I$5-$A65+1)))*$C118))</f>
        <v>0</v>
      </c>
      <c r="BE172" s="186">
        <f ca="1">IF(BE$5-$I$5&lt;$A65-1," ",IF(BE$5-$I$5+1&gt;'Primary Inputs'!$C$17,0,(SUM(OFFSET($I$23,0,BE$5-$I$5-$A65+1)))*$C118))</f>
        <v>0</v>
      </c>
      <c r="BF172" s="186">
        <f ca="1">IF(BF$5-$I$5&lt;$A65-1," ",IF(BF$5-$I$5+1&gt;'Primary Inputs'!$C$17,0,(SUM(OFFSET($I$23,0,BF$5-$I$5-$A65+1)))*$C118))</f>
        <v>0</v>
      </c>
    </row>
    <row r="173" spans="2:58">
      <c r="B173" s="134" t="s">
        <v>213</v>
      </c>
      <c r="C173" s="134">
        <f t="shared" ca="1" si="3"/>
        <v>0</v>
      </c>
      <c r="I173" s="186" t="str">
        <f ca="1">IF(I$5-$I$5&lt;$A66-1," ",IF(I$5-$I$5+1&gt;'Primary Inputs'!$C$17,0,(SUM(OFFSET($I$23,0,I$5-$I$5-$A66+1)))*$C119))</f>
        <v xml:space="preserve"> </v>
      </c>
      <c r="J173" s="186" t="str">
        <f ca="1">IF(J$5-$I$5&lt;$A66-1," ",IF(J$5-$I$5+1&gt;'Primary Inputs'!$C$17,0,(SUM(OFFSET($I$23,0,J$5-$I$5-$A66+1)))*$C119))</f>
        <v xml:space="preserve"> </v>
      </c>
      <c r="K173" s="186" t="str">
        <f ca="1">IF(K$5-$I$5&lt;$A66-1," ",IF(K$5-$I$5+1&gt;'Primary Inputs'!$C$17,0,(SUM(OFFSET($I$23,0,K$5-$I$5-$A66+1)))*$C119))</f>
        <v xml:space="preserve"> </v>
      </c>
      <c r="L173" s="186" t="str">
        <f ca="1">IF(L$5-$I$5&lt;$A66-1," ",IF(L$5-$I$5+1&gt;'Primary Inputs'!$C$17,0,(SUM(OFFSET($I$23,0,L$5-$I$5-$A66+1)))*$C119))</f>
        <v xml:space="preserve"> </v>
      </c>
      <c r="M173" s="186" t="str">
        <f ca="1">IF(M$5-$I$5&lt;$A66-1," ",IF(M$5-$I$5+1&gt;'Primary Inputs'!$C$17,0,(SUM(OFFSET($I$23,0,M$5-$I$5-$A66+1)))*$C119))</f>
        <v xml:space="preserve"> </v>
      </c>
      <c r="N173" s="186" t="str">
        <f ca="1">IF(N$5-$I$5&lt;$A66-1," ",IF(N$5-$I$5+1&gt;'Primary Inputs'!$C$17,0,(SUM(OFFSET($I$23,0,N$5-$I$5-$A66+1)))*$C119))</f>
        <v xml:space="preserve"> </v>
      </c>
      <c r="O173" s="186" t="str">
        <f ca="1">IF(O$5-$I$5&lt;$A66-1," ",IF(O$5-$I$5+1&gt;'Primary Inputs'!$C$17,0,(SUM(OFFSET($I$23,0,O$5-$I$5-$A66+1)))*$C119))</f>
        <v xml:space="preserve"> </v>
      </c>
      <c r="P173" s="186" t="str">
        <f ca="1">IF(P$5-$I$5&lt;$A66-1," ",IF(P$5-$I$5+1&gt;'Primary Inputs'!$C$17,0,(SUM(OFFSET($I$23,0,P$5-$I$5-$A66+1)))*$C119))</f>
        <v xml:space="preserve"> </v>
      </c>
      <c r="Q173" s="186" t="str">
        <f ca="1">IF(Q$5-$I$5&lt;$A66-1," ",IF(Q$5-$I$5+1&gt;'Primary Inputs'!$C$17,0,(SUM(OFFSET($I$23,0,Q$5-$I$5-$A66+1)))*$C119))</f>
        <v xml:space="preserve"> </v>
      </c>
      <c r="R173" s="186" t="str">
        <f ca="1">IF(R$5-$I$5&lt;$A66-1," ",IF(R$5-$I$5+1&gt;'Primary Inputs'!$C$17,0,(SUM(OFFSET($I$23,0,R$5-$I$5-$A66+1)))*$C119))</f>
        <v xml:space="preserve"> </v>
      </c>
      <c r="S173" s="186" t="str">
        <f ca="1">IF(S$5-$I$5&lt;$A66-1," ",IF(S$5-$I$5+1&gt;'Primary Inputs'!$C$17,0,(SUM(OFFSET($I$23,0,S$5-$I$5-$A66+1)))*$C119))</f>
        <v xml:space="preserve"> </v>
      </c>
      <c r="T173" s="186" t="str">
        <f ca="1">IF(T$5-$I$5&lt;$A66-1," ",IF(T$5-$I$5+1&gt;'Primary Inputs'!$C$17,0,(SUM(OFFSET($I$23,0,T$5-$I$5-$A66+1)))*$C119))</f>
        <v xml:space="preserve"> </v>
      </c>
      <c r="U173" s="186" t="str">
        <f ca="1">IF(U$5-$I$5&lt;$A66-1," ",IF(U$5-$I$5+1&gt;'Primary Inputs'!$C$17,0,(SUM(OFFSET($I$23,0,U$5-$I$5-$A66+1)))*$C119))</f>
        <v xml:space="preserve"> </v>
      </c>
      <c r="V173" s="186" t="str">
        <f ca="1">IF(V$5-$I$5&lt;$A66-1," ",IF(V$5-$I$5+1&gt;'Primary Inputs'!$C$17,0,(SUM(OFFSET($I$23,0,V$5-$I$5-$A66+1)))*$C119))</f>
        <v xml:space="preserve"> </v>
      </c>
      <c r="W173" s="186" t="str">
        <f ca="1">IF(W$5-$I$5&lt;$A66-1," ",IF(W$5-$I$5+1&gt;'Primary Inputs'!$C$17,0,(SUM(OFFSET($I$23,0,W$5-$I$5-$A66+1)))*$C119))</f>
        <v xml:space="preserve"> </v>
      </c>
      <c r="X173" s="186" t="str">
        <f ca="1">IF(X$5-$I$5&lt;$A66-1," ",IF(X$5-$I$5+1&gt;'Primary Inputs'!$C$17,0,(SUM(OFFSET($I$23,0,X$5-$I$5-$A66+1)))*$C119))</f>
        <v xml:space="preserve"> </v>
      </c>
      <c r="Y173" s="186" t="str">
        <f ca="1">IF(Y$5-$I$5&lt;$A66-1," ",IF(Y$5-$I$5+1&gt;'Primary Inputs'!$C$17,0,(SUM(OFFSET($I$23,0,Y$5-$I$5-$A66+1)))*$C119))</f>
        <v xml:space="preserve"> </v>
      </c>
      <c r="Z173" s="186" t="str">
        <f ca="1">IF(Z$5-$I$5&lt;$A66-1," ",IF(Z$5-$I$5+1&gt;'Primary Inputs'!$C$17,0,(SUM(OFFSET($I$23,0,Z$5-$I$5-$A66+1)))*$C119))</f>
        <v xml:space="preserve"> </v>
      </c>
      <c r="AA173" s="186" t="str">
        <f ca="1">IF(AA$5-$I$5&lt;$A66-1," ",IF(AA$5-$I$5+1&gt;'Primary Inputs'!$C$17,0,(SUM(OFFSET($I$23,0,AA$5-$I$5-$A66+1)))*$C119))</f>
        <v xml:space="preserve"> </v>
      </c>
      <c r="AB173" s="186" t="str">
        <f ca="1">IF(AB$5-$I$5&lt;$A66-1," ",IF(AB$5-$I$5+1&gt;'Primary Inputs'!$C$17,0,(SUM(OFFSET($I$23,0,AB$5-$I$5-$A66+1)))*$C119))</f>
        <v xml:space="preserve"> </v>
      </c>
      <c r="AC173" s="186" t="str">
        <f ca="1">IF(AC$5-$I$5&lt;$A66-1," ",IF(AC$5-$I$5+1&gt;'Primary Inputs'!$C$17,0,(SUM(OFFSET($I$23,0,AC$5-$I$5-$A66+1)))*$C119))</f>
        <v xml:space="preserve"> </v>
      </c>
      <c r="AD173" s="186" t="str">
        <f ca="1">IF(AD$5-$I$5&lt;$A66-1," ",IF(AD$5-$I$5+1&gt;'Primary Inputs'!$C$17,0,(SUM(OFFSET($I$23,0,AD$5-$I$5-$A66+1)))*$C119))</f>
        <v xml:space="preserve"> </v>
      </c>
      <c r="AE173" s="186" t="str">
        <f ca="1">IF(AE$5-$I$5&lt;$A66-1," ",IF(AE$5-$I$5+1&gt;'Primary Inputs'!$C$17,0,(SUM(OFFSET($I$23,0,AE$5-$I$5-$A66+1)))*$C119))</f>
        <v xml:space="preserve"> </v>
      </c>
      <c r="AF173" s="186" t="str">
        <f ca="1">IF(AF$5-$I$5&lt;$A66-1," ",IF(AF$5-$I$5+1&gt;'Primary Inputs'!$C$17,0,(SUM(OFFSET($I$23,0,AF$5-$I$5-$A66+1)))*$C119))</f>
        <v xml:space="preserve"> </v>
      </c>
      <c r="AG173" s="186" t="str">
        <f ca="1">IF(AG$5-$I$5&lt;$A66-1," ",IF(AG$5-$I$5+1&gt;'Primary Inputs'!$C$17,0,(SUM(OFFSET($I$23,0,AG$5-$I$5-$A66+1)))*$C119))</f>
        <v xml:space="preserve"> </v>
      </c>
      <c r="AH173" s="186" t="str">
        <f ca="1">IF(AH$5-$I$5&lt;$A66-1," ",IF(AH$5-$I$5+1&gt;'Primary Inputs'!$C$17,0,(SUM(OFFSET($I$23,0,AH$5-$I$5-$A66+1)))*$C119))</f>
        <v xml:space="preserve"> </v>
      </c>
      <c r="AI173" s="186" t="str">
        <f ca="1">IF(AI$5-$I$5&lt;$A66-1," ",IF(AI$5-$I$5+1&gt;'Primary Inputs'!$C$17,0,(SUM(OFFSET($I$23,0,AI$5-$I$5-$A66+1)))*$C119))</f>
        <v xml:space="preserve"> </v>
      </c>
      <c r="AJ173" s="186" t="str">
        <f ca="1">IF(AJ$5-$I$5&lt;$A66-1," ",IF(AJ$5-$I$5+1&gt;'Primary Inputs'!$C$17,0,(SUM(OFFSET($I$23,0,AJ$5-$I$5-$A66+1)))*$C119))</f>
        <v xml:space="preserve"> </v>
      </c>
      <c r="AK173" s="186" t="str">
        <f ca="1">IF(AK$5-$I$5&lt;$A66-1," ",IF(AK$5-$I$5+1&gt;'Primary Inputs'!$C$17,0,(SUM(OFFSET($I$23,0,AK$5-$I$5-$A66+1)))*$C119))</f>
        <v xml:space="preserve"> </v>
      </c>
      <c r="AL173" s="186" t="str">
        <f ca="1">IF(AL$5-$I$5&lt;$A66-1," ",IF(AL$5-$I$5+1&gt;'Primary Inputs'!$C$17,0,(SUM(OFFSET($I$23,0,AL$5-$I$5-$A66+1)))*$C119))</f>
        <v xml:space="preserve"> </v>
      </c>
      <c r="AM173" s="186" t="str">
        <f ca="1">IF(AM$5-$I$5&lt;$A66-1," ",IF(AM$5-$I$5+1&gt;'Primary Inputs'!$C$17,0,(SUM(OFFSET($I$23,0,AM$5-$I$5-$A66+1)))*$C119))</f>
        <v xml:space="preserve"> </v>
      </c>
      <c r="AN173" s="186" t="str">
        <f ca="1">IF(AN$5-$I$5&lt;$A66-1," ",IF(AN$5-$I$5+1&gt;'Primary Inputs'!$C$17,0,(SUM(OFFSET($I$23,0,AN$5-$I$5-$A66+1)))*$C119))</f>
        <v xml:space="preserve"> </v>
      </c>
      <c r="AO173" s="186" t="str">
        <f ca="1">IF(AO$5-$I$5&lt;$A66-1," ",IF(AO$5-$I$5+1&gt;'Primary Inputs'!$C$17,0,(SUM(OFFSET($I$23,0,AO$5-$I$5-$A66+1)))*$C119))</f>
        <v xml:space="preserve"> </v>
      </c>
      <c r="AP173" s="186" t="str">
        <f ca="1">IF(AP$5-$I$5&lt;$A66-1," ",IF(AP$5-$I$5+1&gt;'Primary Inputs'!$C$17,0,(SUM(OFFSET($I$23,0,AP$5-$I$5-$A66+1)))*$C119))</f>
        <v xml:space="preserve"> </v>
      </c>
      <c r="AQ173" s="186" t="str">
        <f ca="1">IF(AQ$5-$I$5&lt;$A66-1," ",IF(AQ$5-$I$5+1&gt;'Primary Inputs'!$C$17,0,(SUM(OFFSET($I$23,0,AQ$5-$I$5-$A66+1)))*$C119))</f>
        <v xml:space="preserve"> </v>
      </c>
      <c r="AR173" s="186" t="str">
        <f ca="1">IF(AR$5-$I$5&lt;$A66-1," ",IF(AR$5-$I$5+1&gt;'Primary Inputs'!$C$17,0,(SUM(OFFSET($I$23,0,AR$5-$I$5-$A66+1)))*$C119))</f>
        <v xml:space="preserve"> </v>
      </c>
      <c r="AS173" s="186" t="str">
        <f ca="1">IF(AS$5-$I$5&lt;$A66-1," ",IF(AS$5-$I$5+1&gt;'Primary Inputs'!$C$17,0,(SUM(OFFSET($I$23,0,AS$5-$I$5-$A66+1)))*$C119))</f>
        <v xml:space="preserve"> </v>
      </c>
      <c r="AT173" s="186" t="str">
        <f ca="1">IF(AT$5-$I$5&lt;$A66-1," ",IF(AT$5-$I$5+1&gt;'Primary Inputs'!$C$17,0,(SUM(OFFSET($I$23,0,AT$5-$I$5-$A66+1)))*$C119))</f>
        <v xml:space="preserve"> </v>
      </c>
      <c r="AU173" s="186" t="str">
        <f ca="1">IF(AU$5-$I$5&lt;$A66-1," ",IF(AU$5-$I$5+1&gt;'Primary Inputs'!$C$17,0,(SUM(OFFSET($I$23,0,AU$5-$I$5-$A66+1)))*$C119))</f>
        <v xml:space="preserve"> </v>
      </c>
      <c r="AV173" s="186" t="str">
        <f ca="1">IF(AV$5-$I$5&lt;$A66-1," ",IF(AV$5-$I$5+1&gt;'Primary Inputs'!$C$17,0,(SUM(OFFSET($I$23,0,AV$5-$I$5-$A66+1)))*$C119))</f>
        <v xml:space="preserve"> </v>
      </c>
      <c r="AW173" s="186">
        <f ca="1">IF(AW$5-$I$5&lt;$A66-1," ",IF(AW$5-$I$5+1&gt;'Primary Inputs'!$C$17,0,(SUM(OFFSET($I$23,0,AW$5-$I$5-$A66+1)))*$C119))</f>
        <v>0</v>
      </c>
      <c r="AX173" s="186">
        <f ca="1">IF(AX$5-$I$5&lt;$A66-1," ",IF(AX$5-$I$5+1&gt;'Primary Inputs'!$C$17,0,(SUM(OFFSET($I$23,0,AX$5-$I$5-$A66+1)))*$C119))</f>
        <v>0</v>
      </c>
      <c r="AY173" s="186">
        <f ca="1">IF(AY$5-$I$5&lt;$A66-1," ",IF(AY$5-$I$5+1&gt;'Primary Inputs'!$C$17,0,(SUM(OFFSET($I$23,0,AY$5-$I$5-$A66+1)))*$C119))</f>
        <v>0</v>
      </c>
      <c r="AZ173" s="186">
        <f ca="1">IF(AZ$5-$I$5&lt;$A66-1," ",IF(AZ$5-$I$5+1&gt;'Primary Inputs'!$C$17,0,(SUM(OFFSET($I$23,0,AZ$5-$I$5-$A66+1)))*$C119))</f>
        <v>0</v>
      </c>
      <c r="BA173" s="186">
        <f ca="1">IF(BA$5-$I$5&lt;$A66-1," ",IF(BA$5-$I$5+1&gt;'Primary Inputs'!$C$17,0,(SUM(OFFSET($I$23,0,BA$5-$I$5-$A66+1)))*$C119))</f>
        <v>0</v>
      </c>
      <c r="BB173" s="186">
        <f ca="1">IF(BB$5-$I$5&lt;$A66-1," ",IF(BB$5-$I$5+1&gt;'Primary Inputs'!$C$17,0,(SUM(OFFSET($I$23,0,BB$5-$I$5-$A66+1)))*$C119))</f>
        <v>0</v>
      </c>
      <c r="BC173" s="186">
        <f ca="1">IF(BC$5-$I$5&lt;$A66-1," ",IF(BC$5-$I$5+1&gt;'Primary Inputs'!$C$17,0,(SUM(OFFSET($I$23,0,BC$5-$I$5-$A66+1)))*$C119))</f>
        <v>0</v>
      </c>
      <c r="BD173" s="186">
        <f ca="1">IF(BD$5-$I$5&lt;$A66-1," ",IF(BD$5-$I$5+1&gt;'Primary Inputs'!$C$17,0,(SUM(OFFSET($I$23,0,BD$5-$I$5-$A66+1)))*$C119))</f>
        <v>0</v>
      </c>
      <c r="BE173" s="186">
        <f ca="1">IF(BE$5-$I$5&lt;$A66-1," ",IF(BE$5-$I$5+1&gt;'Primary Inputs'!$C$17,0,(SUM(OFFSET($I$23,0,BE$5-$I$5-$A66+1)))*$C119))</f>
        <v>0</v>
      </c>
      <c r="BF173" s="186">
        <f ca="1">IF(BF$5-$I$5&lt;$A66-1," ",IF(BF$5-$I$5+1&gt;'Primary Inputs'!$C$17,0,(SUM(OFFSET($I$23,0,BF$5-$I$5-$A66+1)))*$C119))</f>
        <v>0</v>
      </c>
    </row>
    <row r="174" spans="2:58">
      <c r="B174" s="134" t="s">
        <v>214</v>
      </c>
      <c r="C174" s="134">
        <f t="shared" ca="1" si="3"/>
        <v>0</v>
      </c>
      <c r="I174" s="186" t="str">
        <f ca="1">IF(I$5-$I$5&lt;$A67-1," ",IF(I$5-$I$5+1&gt;'Primary Inputs'!$C$17,0,(SUM(OFFSET($I$23,0,I$5-$I$5-$A67+1)))*$C120))</f>
        <v xml:space="preserve"> </v>
      </c>
      <c r="J174" s="186" t="str">
        <f ca="1">IF(J$5-$I$5&lt;$A67-1," ",IF(J$5-$I$5+1&gt;'Primary Inputs'!$C$17,0,(SUM(OFFSET($I$23,0,J$5-$I$5-$A67+1)))*$C120))</f>
        <v xml:space="preserve"> </v>
      </c>
      <c r="K174" s="186" t="str">
        <f ca="1">IF(K$5-$I$5&lt;$A67-1," ",IF(K$5-$I$5+1&gt;'Primary Inputs'!$C$17,0,(SUM(OFFSET($I$23,0,K$5-$I$5-$A67+1)))*$C120))</f>
        <v xml:space="preserve"> </v>
      </c>
      <c r="L174" s="186" t="str">
        <f ca="1">IF(L$5-$I$5&lt;$A67-1," ",IF(L$5-$I$5+1&gt;'Primary Inputs'!$C$17,0,(SUM(OFFSET($I$23,0,L$5-$I$5-$A67+1)))*$C120))</f>
        <v xml:space="preserve"> </v>
      </c>
      <c r="M174" s="186" t="str">
        <f ca="1">IF(M$5-$I$5&lt;$A67-1," ",IF(M$5-$I$5+1&gt;'Primary Inputs'!$C$17,0,(SUM(OFFSET($I$23,0,M$5-$I$5-$A67+1)))*$C120))</f>
        <v xml:space="preserve"> </v>
      </c>
      <c r="N174" s="186" t="str">
        <f ca="1">IF(N$5-$I$5&lt;$A67-1," ",IF(N$5-$I$5+1&gt;'Primary Inputs'!$C$17,0,(SUM(OFFSET($I$23,0,N$5-$I$5-$A67+1)))*$C120))</f>
        <v xml:space="preserve"> </v>
      </c>
      <c r="O174" s="186" t="str">
        <f ca="1">IF(O$5-$I$5&lt;$A67-1," ",IF(O$5-$I$5+1&gt;'Primary Inputs'!$C$17,0,(SUM(OFFSET($I$23,0,O$5-$I$5-$A67+1)))*$C120))</f>
        <v xml:space="preserve"> </v>
      </c>
      <c r="P174" s="186" t="str">
        <f ca="1">IF(P$5-$I$5&lt;$A67-1," ",IF(P$5-$I$5+1&gt;'Primary Inputs'!$C$17,0,(SUM(OFFSET($I$23,0,P$5-$I$5-$A67+1)))*$C120))</f>
        <v xml:space="preserve"> </v>
      </c>
      <c r="Q174" s="186" t="str">
        <f ca="1">IF(Q$5-$I$5&lt;$A67-1," ",IF(Q$5-$I$5+1&gt;'Primary Inputs'!$C$17,0,(SUM(OFFSET($I$23,0,Q$5-$I$5-$A67+1)))*$C120))</f>
        <v xml:space="preserve"> </v>
      </c>
      <c r="R174" s="186" t="str">
        <f ca="1">IF(R$5-$I$5&lt;$A67-1," ",IF(R$5-$I$5+1&gt;'Primary Inputs'!$C$17,0,(SUM(OFFSET($I$23,0,R$5-$I$5-$A67+1)))*$C120))</f>
        <v xml:space="preserve"> </v>
      </c>
      <c r="S174" s="186" t="str">
        <f ca="1">IF(S$5-$I$5&lt;$A67-1," ",IF(S$5-$I$5+1&gt;'Primary Inputs'!$C$17,0,(SUM(OFFSET($I$23,0,S$5-$I$5-$A67+1)))*$C120))</f>
        <v xml:space="preserve"> </v>
      </c>
      <c r="T174" s="186" t="str">
        <f ca="1">IF(T$5-$I$5&lt;$A67-1," ",IF(T$5-$I$5+1&gt;'Primary Inputs'!$C$17,0,(SUM(OFFSET($I$23,0,T$5-$I$5-$A67+1)))*$C120))</f>
        <v xml:space="preserve"> </v>
      </c>
      <c r="U174" s="186" t="str">
        <f ca="1">IF(U$5-$I$5&lt;$A67-1," ",IF(U$5-$I$5+1&gt;'Primary Inputs'!$C$17,0,(SUM(OFFSET($I$23,0,U$5-$I$5-$A67+1)))*$C120))</f>
        <v xml:space="preserve"> </v>
      </c>
      <c r="V174" s="186" t="str">
        <f ca="1">IF(V$5-$I$5&lt;$A67-1," ",IF(V$5-$I$5+1&gt;'Primary Inputs'!$C$17,0,(SUM(OFFSET($I$23,0,V$5-$I$5-$A67+1)))*$C120))</f>
        <v xml:space="preserve"> </v>
      </c>
      <c r="W174" s="186" t="str">
        <f ca="1">IF(W$5-$I$5&lt;$A67-1," ",IF(W$5-$I$5+1&gt;'Primary Inputs'!$C$17,0,(SUM(OFFSET($I$23,0,W$5-$I$5-$A67+1)))*$C120))</f>
        <v xml:space="preserve"> </v>
      </c>
      <c r="X174" s="186" t="str">
        <f ca="1">IF(X$5-$I$5&lt;$A67-1," ",IF(X$5-$I$5+1&gt;'Primary Inputs'!$C$17,0,(SUM(OFFSET($I$23,0,X$5-$I$5-$A67+1)))*$C120))</f>
        <v xml:space="preserve"> </v>
      </c>
      <c r="Y174" s="186" t="str">
        <f ca="1">IF(Y$5-$I$5&lt;$A67-1," ",IF(Y$5-$I$5+1&gt;'Primary Inputs'!$C$17,0,(SUM(OFFSET($I$23,0,Y$5-$I$5-$A67+1)))*$C120))</f>
        <v xml:space="preserve"> </v>
      </c>
      <c r="Z174" s="186" t="str">
        <f ca="1">IF(Z$5-$I$5&lt;$A67-1," ",IF(Z$5-$I$5+1&gt;'Primary Inputs'!$C$17,0,(SUM(OFFSET($I$23,0,Z$5-$I$5-$A67+1)))*$C120))</f>
        <v xml:space="preserve"> </v>
      </c>
      <c r="AA174" s="186" t="str">
        <f ca="1">IF(AA$5-$I$5&lt;$A67-1," ",IF(AA$5-$I$5+1&gt;'Primary Inputs'!$C$17,0,(SUM(OFFSET($I$23,0,AA$5-$I$5-$A67+1)))*$C120))</f>
        <v xml:space="preserve"> </v>
      </c>
      <c r="AB174" s="186" t="str">
        <f ca="1">IF(AB$5-$I$5&lt;$A67-1," ",IF(AB$5-$I$5+1&gt;'Primary Inputs'!$C$17,0,(SUM(OFFSET($I$23,0,AB$5-$I$5-$A67+1)))*$C120))</f>
        <v xml:space="preserve"> </v>
      </c>
      <c r="AC174" s="186" t="str">
        <f ca="1">IF(AC$5-$I$5&lt;$A67-1," ",IF(AC$5-$I$5+1&gt;'Primary Inputs'!$C$17,0,(SUM(OFFSET($I$23,0,AC$5-$I$5-$A67+1)))*$C120))</f>
        <v xml:space="preserve"> </v>
      </c>
      <c r="AD174" s="186" t="str">
        <f ca="1">IF(AD$5-$I$5&lt;$A67-1," ",IF(AD$5-$I$5+1&gt;'Primary Inputs'!$C$17,0,(SUM(OFFSET($I$23,0,AD$5-$I$5-$A67+1)))*$C120))</f>
        <v xml:space="preserve"> </v>
      </c>
      <c r="AE174" s="186" t="str">
        <f ca="1">IF(AE$5-$I$5&lt;$A67-1," ",IF(AE$5-$I$5+1&gt;'Primary Inputs'!$C$17,0,(SUM(OFFSET($I$23,0,AE$5-$I$5-$A67+1)))*$C120))</f>
        <v xml:space="preserve"> </v>
      </c>
      <c r="AF174" s="186" t="str">
        <f ca="1">IF(AF$5-$I$5&lt;$A67-1," ",IF(AF$5-$I$5+1&gt;'Primary Inputs'!$C$17,0,(SUM(OFFSET($I$23,0,AF$5-$I$5-$A67+1)))*$C120))</f>
        <v xml:space="preserve"> </v>
      </c>
      <c r="AG174" s="186" t="str">
        <f ca="1">IF(AG$5-$I$5&lt;$A67-1," ",IF(AG$5-$I$5+1&gt;'Primary Inputs'!$C$17,0,(SUM(OFFSET($I$23,0,AG$5-$I$5-$A67+1)))*$C120))</f>
        <v xml:space="preserve"> </v>
      </c>
      <c r="AH174" s="186" t="str">
        <f ca="1">IF(AH$5-$I$5&lt;$A67-1," ",IF(AH$5-$I$5+1&gt;'Primary Inputs'!$C$17,0,(SUM(OFFSET($I$23,0,AH$5-$I$5-$A67+1)))*$C120))</f>
        <v xml:space="preserve"> </v>
      </c>
      <c r="AI174" s="186" t="str">
        <f ca="1">IF(AI$5-$I$5&lt;$A67-1," ",IF(AI$5-$I$5+1&gt;'Primary Inputs'!$C$17,0,(SUM(OFFSET($I$23,0,AI$5-$I$5-$A67+1)))*$C120))</f>
        <v xml:space="preserve"> </v>
      </c>
      <c r="AJ174" s="186" t="str">
        <f ca="1">IF(AJ$5-$I$5&lt;$A67-1," ",IF(AJ$5-$I$5+1&gt;'Primary Inputs'!$C$17,0,(SUM(OFFSET($I$23,0,AJ$5-$I$5-$A67+1)))*$C120))</f>
        <v xml:space="preserve"> </v>
      </c>
      <c r="AK174" s="186" t="str">
        <f ca="1">IF(AK$5-$I$5&lt;$A67-1," ",IF(AK$5-$I$5+1&gt;'Primary Inputs'!$C$17,0,(SUM(OFFSET($I$23,0,AK$5-$I$5-$A67+1)))*$C120))</f>
        <v xml:space="preserve"> </v>
      </c>
      <c r="AL174" s="186" t="str">
        <f ca="1">IF(AL$5-$I$5&lt;$A67-1," ",IF(AL$5-$I$5+1&gt;'Primary Inputs'!$C$17,0,(SUM(OFFSET($I$23,0,AL$5-$I$5-$A67+1)))*$C120))</f>
        <v xml:space="preserve"> </v>
      </c>
      <c r="AM174" s="186" t="str">
        <f ca="1">IF(AM$5-$I$5&lt;$A67-1," ",IF(AM$5-$I$5+1&gt;'Primary Inputs'!$C$17,0,(SUM(OFFSET($I$23,0,AM$5-$I$5-$A67+1)))*$C120))</f>
        <v xml:space="preserve"> </v>
      </c>
      <c r="AN174" s="186" t="str">
        <f ca="1">IF(AN$5-$I$5&lt;$A67-1," ",IF(AN$5-$I$5+1&gt;'Primary Inputs'!$C$17,0,(SUM(OFFSET($I$23,0,AN$5-$I$5-$A67+1)))*$C120))</f>
        <v xml:space="preserve"> </v>
      </c>
      <c r="AO174" s="186" t="str">
        <f ca="1">IF(AO$5-$I$5&lt;$A67-1," ",IF(AO$5-$I$5+1&gt;'Primary Inputs'!$C$17,0,(SUM(OFFSET($I$23,0,AO$5-$I$5-$A67+1)))*$C120))</f>
        <v xml:space="preserve"> </v>
      </c>
      <c r="AP174" s="186" t="str">
        <f ca="1">IF(AP$5-$I$5&lt;$A67-1," ",IF(AP$5-$I$5+1&gt;'Primary Inputs'!$C$17,0,(SUM(OFFSET($I$23,0,AP$5-$I$5-$A67+1)))*$C120))</f>
        <v xml:space="preserve"> </v>
      </c>
      <c r="AQ174" s="186" t="str">
        <f ca="1">IF(AQ$5-$I$5&lt;$A67-1," ",IF(AQ$5-$I$5+1&gt;'Primary Inputs'!$C$17,0,(SUM(OFFSET($I$23,0,AQ$5-$I$5-$A67+1)))*$C120))</f>
        <v xml:space="preserve"> </v>
      </c>
      <c r="AR174" s="186" t="str">
        <f ca="1">IF(AR$5-$I$5&lt;$A67-1," ",IF(AR$5-$I$5+1&gt;'Primary Inputs'!$C$17,0,(SUM(OFFSET($I$23,0,AR$5-$I$5-$A67+1)))*$C120))</f>
        <v xml:space="preserve"> </v>
      </c>
      <c r="AS174" s="186" t="str">
        <f ca="1">IF(AS$5-$I$5&lt;$A67-1," ",IF(AS$5-$I$5+1&gt;'Primary Inputs'!$C$17,0,(SUM(OFFSET($I$23,0,AS$5-$I$5-$A67+1)))*$C120))</f>
        <v xml:space="preserve"> </v>
      </c>
      <c r="AT174" s="186" t="str">
        <f ca="1">IF(AT$5-$I$5&lt;$A67-1," ",IF(AT$5-$I$5+1&gt;'Primary Inputs'!$C$17,0,(SUM(OFFSET($I$23,0,AT$5-$I$5-$A67+1)))*$C120))</f>
        <v xml:space="preserve"> </v>
      </c>
      <c r="AU174" s="186" t="str">
        <f ca="1">IF(AU$5-$I$5&lt;$A67-1," ",IF(AU$5-$I$5+1&gt;'Primary Inputs'!$C$17,0,(SUM(OFFSET($I$23,0,AU$5-$I$5-$A67+1)))*$C120))</f>
        <v xml:space="preserve"> </v>
      </c>
      <c r="AV174" s="186" t="str">
        <f ca="1">IF(AV$5-$I$5&lt;$A67-1," ",IF(AV$5-$I$5+1&gt;'Primary Inputs'!$C$17,0,(SUM(OFFSET($I$23,0,AV$5-$I$5-$A67+1)))*$C120))</f>
        <v xml:space="preserve"> </v>
      </c>
      <c r="AW174" s="186" t="str">
        <f ca="1">IF(AW$5-$I$5&lt;$A67-1," ",IF(AW$5-$I$5+1&gt;'Primary Inputs'!$C$17,0,(SUM(OFFSET($I$23,0,AW$5-$I$5-$A67+1)))*$C120))</f>
        <v xml:space="preserve"> </v>
      </c>
      <c r="AX174" s="186">
        <f ca="1">IF(AX$5-$I$5&lt;$A67-1," ",IF(AX$5-$I$5+1&gt;'Primary Inputs'!$C$17,0,(SUM(OFFSET($I$23,0,AX$5-$I$5-$A67+1)))*$C120))</f>
        <v>0</v>
      </c>
      <c r="AY174" s="186">
        <f ca="1">IF(AY$5-$I$5&lt;$A67-1," ",IF(AY$5-$I$5+1&gt;'Primary Inputs'!$C$17,0,(SUM(OFFSET($I$23,0,AY$5-$I$5-$A67+1)))*$C120))</f>
        <v>0</v>
      </c>
      <c r="AZ174" s="186">
        <f ca="1">IF(AZ$5-$I$5&lt;$A67-1," ",IF(AZ$5-$I$5+1&gt;'Primary Inputs'!$C$17,0,(SUM(OFFSET($I$23,0,AZ$5-$I$5-$A67+1)))*$C120))</f>
        <v>0</v>
      </c>
      <c r="BA174" s="186">
        <f ca="1">IF(BA$5-$I$5&lt;$A67-1," ",IF(BA$5-$I$5+1&gt;'Primary Inputs'!$C$17,0,(SUM(OFFSET($I$23,0,BA$5-$I$5-$A67+1)))*$C120))</f>
        <v>0</v>
      </c>
      <c r="BB174" s="186">
        <f ca="1">IF(BB$5-$I$5&lt;$A67-1," ",IF(BB$5-$I$5+1&gt;'Primary Inputs'!$C$17,0,(SUM(OFFSET($I$23,0,BB$5-$I$5-$A67+1)))*$C120))</f>
        <v>0</v>
      </c>
      <c r="BC174" s="186">
        <f ca="1">IF(BC$5-$I$5&lt;$A67-1," ",IF(BC$5-$I$5+1&gt;'Primary Inputs'!$C$17,0,(SUM(OFFSET($I$23,0,BC$5-$I$5-$A67+1)))*$C120))</f>
        <v>0</v>
      </c>
      <c r="BD174" s="186">
        <f ca="1">IF(BD$5-$I$5&lt;$A67-1," ",IF(BD$5-$I$5+1&gt;'Primary Inputs'!$C$17,0,(SUM(OFFSET($I$23,0,BD$5-$I$5-$A67+1)))*$C120))</f>
        <v>0</v>
      </c>
      <c r="BE174" s="186">
        <f ca="1">IF(BE$5-$I$5&lt;$A67-1," ",IF(BE$5-$I$5+1&gt;'Primary Inputs'!$C$17,0,(SUM(OFFSET($I$23,0,BE$5-$I$5-$A67+1)))*$C120))</f>
        <v>0</v>
      </c>
      <c r="BF174" s="186">
        <f ca="1">IF(BF$5-$I$5&lt;$A67-1," ",IF(BF$5-$I$5+1&gt;'Primary Inputs'!$C$17,0,(SUM(OFFSET($I$23,0,BF$5-$I$5-$A67+1)))*$C120))</f>
        <v>0</v>
      </c>
    </row>
    <row r="175" spans="2:58">
      <c r="B175" s="134" t="s">
        <v>215</v>
      </c>
      <c r="C175" s="134">
        <f t="shared" ca="1" si="3"/>
        <v>0</v>
      </c>
      <c r="I175" s="186" t="str">
        <f ca="1">IF(I$5-$I$5&lt;$A68-1," ",IF(I$5-$I$5+1&gt;'Primary Inputs'!$C$17,0,(SUM(OFFSET($I$23,0,I$5-$I$5-$A68+1)))*$C121))</f>
        <v xml:space="preserve"> </v>
      </c>
      <c r="J175" s="186" t="str">
        <f ca="1">IF(J$5-$I$5&lt;$A68-1," ",IF(J$5-$I$5+1&gt;'Primary Inputs'!$C$17,0,(SUM(OFFSET($I$23,0,J$5-$I$5-$A68+1)))*$C121))</f>
        <v xml:space="preserve"> </v>
      </c>
      <c r="K175" s="186" t="str">
        <f ca="1">IF(K$5-$I$5&lt;$A68-1," ",IF(K$5-$I$5+1&gt;'Primary Inputs'!$C$17,0,(SUM(OFFSET($I$23,0,K$5-$I$5-$A68+1)))*$C121))</f>
        <v xml:space="preserve"> </v>
      </c>
      <c r="L175" s="186" t="str">
        <f ca="1">IF(L$5-$I$5&lt;$A68-1," ",IF(L$5-$I$5+1&gt;'Primary Inputs'!$C$17,0,(SUM(OFFSET($I$23,0,L$5-$I$5-$A68+1)))*$C121))</f>
        <v xml:space="preserve"> </v>
      </c>
      <c r="M175" s="186" t="str">
        <f ca="1">IF(M$5-$I$5&lt;$A68-1," ",IF(M$5-$I$5+1&gt;'Primary Inputs'!$C$17,0,(SUM(OFFSET($I$23,0,M$5-$I$5-$A68+1)))*$C121))</f>
        <v xml:space="preserve"> </v>
      </c>
      <c r="N175" s="186" t="str">
        <f ca="1">IF(N$5-$I$5&lt;$A68-1," ",IF(N$5-$I$5+1&gt;'Primary Inputs'!$C$17,0,(SUM(OFFSET($I$23,0,N$5-$I$5-$A68+1)))*$C121))</f>
        <v xml:space="preserve"> </v>
      </c>
      <c r="O175" s="186" t="str">
        <f ca="1">IF(O$5-$I$5&lt;$A68-1," ",IF(O$5-$I$5+1&gt;'Primary Inputs'!$C$17,0,(SUM(OFFSET($I$23,0,O$5-$I$5-$A68+1)))*$C121))</f>
        <v xml:space="preserve"> </v>
      </c>
      <c r="P175" s="186" t="str">
        <f ca="1">IF(P$5-$I$5&lt;$A68-1," ",IF(P$5-$I$5+1&gt;'Primary Inputs'!$C$17,0,(SUM(OFFSET($I$23,0,P$5-$I$5-$A68+1)))*$C121))</f>
        <v xml:space="preserve"> </v>
      </c>
      <c r="Q175" s="186" t="str">
        <f ca="1">IF(Q$5-$I$5&lt;$A68-1," ",IF(Q$5-$I$5+1&gt;'Primary Inputs'!$C$17,0,(SUM(OFFSET($I$23,0,Q$5-$I$5-$A68+1)))*$C121))</f>
        <v xml:space="preserve"> </v>
      </c>
      <c r="R175" s="186" t="str">
        <f ca="1">IF(R$5-$I$5&lt;$A68-1," ",IF(R$5-$I$5+1&gt;'Primary Inputs'!$C$17,0,(SUM(OFFSET($I$23,0,R$5-$I$5-$A68+1)))*$C121))</f>
        <v xml:space="preserve"> </v>
      </c>
      <c r="S175" s="186" t="str">
        <f ca="1">IF(S$5-$I$5&lt;$A68-1," ",IF(S$5-$I$5+1&gt;'Primary Inputs'!$C$17,0,(SUM(OFFSET($I$23,0,S$5-$I$5-$A68+1)))*$C121))</f>
        <v xml:space="preserve"> </v>
      </c>
      <c r="T175" s="186" t="str">
        <f ca="1">IF(T$5-$I$5&lt;$A68-1," ",IF(T$5-$I$5+1&gt;'Primary Inputs'!$C$17,0,(SUM(OFFSET($I$23,0,T$5-$I$5-$A68+1)))*$C121))</f>
        <v xml:space="preserve"> </v>
      </c>
      <c r="U175" s="186" t="str">
        <f ca="1">IF(U$5-$I$5&lt;$A68-1," ",IF(U$5-$I$5+1&gt;'Primary Inputs'!$C$17,0,(SUM(OFFSET($I$23,0,U$5-$I$5-$A68+1)))*$C121))</f>
        <v xml:space="preserve"> </v>
      </c>
      <c r="V175" s="186" t="str">
        <f ca="1">IF(V$5-$I$5&lt;$A68-1," ",IF(V$5-$I$5+1&gt;'Primary Inputs'!$C$17,0,(SUM(OFFSET($I$23,0,V$5-$I$5-$A68+1)))*$C121))</f>
        <v xml:space="preserve"> </v>
      </c>
      <c r="W175" s="186" t="str">
        <f ca="1">IF(W$5-$I$5&lt;$A68-1," ",IF(W$5-$I$5+1&gt;'Primary Inputs'!$C$17,0,(SUM(OFFSET($I$23,0,W$5-$I$5-$A68+1)))*$C121))</f>
        <v xml:space="preserve"> </v>
      </c>
      <c r="X175" s="186" t="str">
        <f ca="1">IF(X$5-$I$5&lt;$A68-1," ",IF(X$5-$I$5+1&gt;'Primary Inputs'!$C$17,0,(SUM(OFFSET($I$23,0,X$5-$I$5-$A68+1)))*$C121))</f>
        <v xml:space="preserve"> </v>
      </c>
      <c r="Y175" s="186" t="str">
        <f ca="1">IF(Y$5-$I$5&lt;$A68-1," ",IF(Y$5-$I$5+1&gt;'Primary Inputs'!$C$17,0,(SUM(OFFSET($I$23,0,Y$5-$I$5-$A68+1)))*$C121))</f>
        <v xml:space="preserve"> </v>
      </c>
      <c r="Z175" s="186" t="str">
        <f ca="1">IF(Z$5-$I$5&lt;$A68-1," ",IF(Z$5-$I$5+1&gt;'Primary Inputs'!$C$17,0,(SUM(OFFSET($I$23,0,Z$5-$I$5-$A68+1)))*$C121))</f>
        <v xml:space="preserve"> </v>
      </c>
      <c r="AA175" s="186" t="str">
        <f ca="1">IF(AA$5-$I$5&lt;$A68-1," ",IF(AA$5-$I$5+1&gt;'Primary Inputs'!$C$17,0,(SUM(OFFSET($I$23,0,AA$5-$I$5-$A68+1)))*$C121))</f>
        <v xml:space="preserve"> </v>
      </c>
      <c r="AB175" s="186" t="str">
        <f ca="1">IF(AB$5-$I$5&lt;$A68-1," ",IF(AB$5-$I$5+1&gt;'Primary Inputs'!$C$17,0,(SUM(OFFSET($I$23,0,AB$5-$I$5-$A68+1)))*$C121))</f>
        <v xml:space="preserve"> </v>
      </c>
      <c r="AC175" s="186" t="str">
        <f ca="1">IF(AC$5-$I$5&lt;$A68-1," ",IF(AC$5-$I$5+1&gt;'Primary Inputs'!$C$17,0,(SUM(OFFSET($I$23,0,AC$5-$I$5-$A68+1)))*$C121))</f>
        <v xml:space="preserve"> </v>
      </c>
      <c r="AD175" s="186" t="str">
        <f ca="1">IF(AD$5-$I$5&lt;$A68-1," ",IF(AD$5-$I$5+1&gt;'Primary Inputs'!$C$17,0,(SUM(OFFSET($I$23,0,AD$5-$I$5-$A68+1)))*$C121))</f>
        <v xml:space="preserve"> </v>
      </c>
      <c r="AE175" s="186" t="str">
        <f ca="1">IF(AE$5-$I$5&lt;$A68-1," ",IF(AE$5-$I$5+1&gt;'Primary Inputs'!$C$17,0,(SUM(OFFSET($I$23,0,AE$5-$I$5-$A68+1)))*$C121))</f>
        <v xml:space="preserve"> </v>
      </c>
      <c r="AF175" s="186" t="str">
        <f ca="1">IF(AF$5-$I$5&lt;$A68-1," ",IF(AF$5-$I$5+1&gt;'Primary Inputs'!$C$17,0,(SUM(OFFSET($I$23,0,AF$5-$I$5-$A68+1)))*$C121))</f>
        <v xml:space="preserve"> </v>
      </c>
      <c r="AG175" s="186" t="str">
        <f ca="1">IF(AG$5-$I$5&lt;$A68-1," ",IF(AG$5-$I$5+1&gt;'Primary Inputs'!$C$17,0,(SUM(OFFSET($I$23,0,AG$5-$I$5-$A68+1)))*$C121))</f>
        <v xml:space="preserve"> </v>
      </c>
      <c r="AH175" s="186" t="str">
        <f ca="1">IF(AH$5-$I$5&lt;$A68-1," ",IF(AH$5-$I$5+1&gt;'Primary Inputs'!$C$17,0,(SUM(OFFSET($I$23,0,AH$5-$I$5-$A68+1)))*$C121))</f>
        <v xml:space="preserve"> </v>
      </c>
      <c r="AI175" s="186" t="str">
        <f ca="1">IF(AI$5-$I$5&lt;$A68-1," ",IF(AI$5-$I$5+1&gt;'Primary Inputs'!$C$17,0,(SUM(OFFSET($I$23,0,AI$5-$I$5-$A68+1)))*$C121))</f>
        <v xml:space="preserve"> </v>
      </c>
      <c r="AJ175" s="186" t="str">
        <f ca="1">IF(AJ$5-$I$5&lt;$A68-1," ",IF(AJ$5-$I$5+1&gt;'Primary Inputs'!$C$17,0,(SUM(OFFSET($I$23,0,AJ$5-$I$5-$A68+1)))*$C121))</f>
        <v xml:space="preserve"> </v>
      </c>
      <c r="AK175" s="186" t="str">
        <f ca="1">IF(AK$5-$I$5&lt;$A68-1," ",IF(AK$5-$I$5+1&gt;'Primary Inputs'!$C$17,0,(SUM(OFFSET($I$23,0,AK$5-$I$5-$A68+1)))*$C121))</f>
        <v xml:space="preserve"> </v>
      </c>
      <c r="AL175" s="186" t="str">
        <f ca="1">IF(AL$5-$I$5&lt;$A68-1," ",IF(AL$5-$I$5+1&gt;'Primary Inputs'!$C$17,0,(SUM(OFFSET($I$23,0,AL$5-$I$5-$A68+1)))*$C121))</f>
        <v xml:space="preserve"> </v>
      </c>
      <c r="AM175" s="186" t="str">
        <f ca="1">IF(AM$5-$I$5&lt;$A68-1," ",IF(AM$5-$I$5+1&gt;'Primary Inputs'!$C$17,0,(SUM(OFFSET($I$23,0,AM$5-$I$5-$A68+1)))*$C121))</f>
        <v xml:space="preserve"> </v>
      </c>
      <c r="AN175" s="186" t="str">
        <f ca="1">IF(AN$5-$I$5&lt;$A68-1," ",IF(AN$5-$I$5+1&gt;'Primary Inputs'!$C$17,0,(SUM(OFFSET($I$23,0,AN$5-$I$5-$A68+1)))*$C121))</f>
        <v xml:space="preserve"> </v>
      </c>
      <c r="AO175" s="186" t="str">
        <f ca="1">IF(AO$5-$I$5&lt;$A68-1," ",IF(AO$5-$I$5+1&gt;'Primary Inputs'!$C$17,0,(SUM(OFFSET($I$23,0,AO$5-$I$5-$A68+1)))*$C121))</f>
        <v xml:space="preserve"> </v>
      </c>
      <c r="AP175" s="186" t="str">
        <f ca="1">IF(AP$5-$I$5&lt;$A68-1," ",IF(AP$5-$I$5+1&gt;'Primary Inputs'!$C$17,0,(SUM(OFFSET($I$23,0,AP$5-$I$5-$A68+1)))*$C121))</f>
        <v xml:space="preserve"> </v>
      </c>
      <c r="AQ175" s="186" t="str">
        <f ca="1">IF(AQ$5-$I$5&lt;$A68-1," ",IF(AQ$5-$I$5+1&gt;'Primary Inputs'!$C$17,0,(SUM(OFFSET($I$23,0,AQ$5-$I$5-$A68+1)))*$C121))</f>
        <v xml:space="preserve"> </v>
      </c>
      <c r="AR175" s="186" t="str">
        <f ca="1">IF(AR$5-$I$5&lt;$A68-1," ",IF(AR$5-$I$5+1&gt;'Primary Inputs'!$C$17,0,(SUM(OFFSET($I$23,0,AR$5-$I$5-$A68+1)))*$C121))</f>
        <v xml:space="preserve"> </v>
      </c>
      <c r="AS175" s="186" t="str">
        <f ca="1">IF(AS$5-$I$5&lt;$A68-1," ",IF(AS$5-$I$5+1&gt;'Primary Inputs'!$C$17,0,(SUM(OFFSET($I$23,0,AS$5-$I$5-$A68+1)))*$C121))</f>
        <v xml:space="preserve"> </v>
      </c>
      <c r="AT175" s="186" t="str">
        <f ca="1">IF(AT$5-$I$5&lt;$A68-1," ",IF(AT$5-$I$5+1&gt;'Primary Inputs'!$C$17,0,(SUM(OFFSET($I$23,0,AT$5-$I$5-$A68+1)))*$C121))</f>
        <v xml:space="preserve"> </v>
      </c>
      <c r="AU175" s="186" t="str">
        <f ca="1">IF(AU$5-$I$5&lt;$A68-1," ",IF(AU$5-$I$5+1&gt;'Primary Inputs'!$C$17,0,(SUM(OFFSET($I$23,0,AU$5-$I$5-$A68+1)))*$C121))</f>
        <v xml:space="preserve"> </v>
      </c>
      <c r="AV175" s="186" t="str">
        <f ca="1">IF(AV$5-$I$5&lt;$A68-1," ",IF(AV$5-$I$5+1&gt;'Primary Inputs'!$C$17,0,(SUM(OFFSET($I$23,0,AV$5-$I$5-$A68+1)))*$C121))</f>
        <v xml:space="preserve"> </v>
      </c>
      <c r="AW175" s="186" t="str">
        <f ca="1">IF(AW$5-$I$5&lt;$A68-1," ",IF(AW$5-$I$5+1&gt;'Primary Inputs'!$C$17,0,(SUM(OFFSET($I$23,0,AW$5-$I$5-$A68+1)))*$C121))</f>
        <v xml:space="preserve"> </v>
      </c>
      <c r="AX175" s="186" t="str">
        <f ca="1">IF(AX$5-$I$5&lt;$A68-1," ",IF(AX$5-$I$5+1&gt;'Primary Inputs'!$C$17,0,(SUM(OFFSET($I$23,0,AX$5-$I$5-$A68+1)))*$C121))</f>
        <v xml:space="preserve"> </v>
      </c>
      <c r="AY175" s="186">
        <f ca="1">IF(AY$5-$I$5&lt;$A68-1," ",IF(AY$5-$I$5+1&gt;'Primary Inputs'!$C$17,0,(SUM(OFFSET($I$23,0,AY$5-$I$5-$A68+1)))*$C121))</f>
        <v>0</v>
      </c>
      <c r="AZ175" s="186">
        <f ca="1">IF(AZ$5-$I$5&lt;$A68-1," ",IF(AZ$5-$I$5+1&gt;'Primary Inputs'!$C$17,0,(SUM(OFFSET($I$23,0,AZ$5-$I$5-$A68+1)))*$C121))</f>
        <v>0</v>
      </c>
      <c r="BA175" s="186">
        <f ca="1">IF(BA$5-$I$5&lt;$A68-1," ",IF(BA$5-$I$5+1&gt;'Primary Inputs'!$C$17,0,(SUM(OFFSET($I$23,0,BA$5-$I$5-$A68+1)))*$C121))</f>
        <v>0</v>
      </c>
      <c r="BB175" s="186">
        <f ca="1">IF(BB$5-$I$5&lt;$A68-1," ",IF(BB$5-$I$5+1&gt;'Primary Inputs'!$C$17,0,(SUM(OFFSET($I$23,0,BB$5-$I$5-$A68+1)))*$C121))</f>
        <v>0</v>
      </c>
      <c r="BC175" s="186">
        <f ca="1">IF(BC$5-$I$5&lt;$A68-1," ",IF(BC$5-$I$5+1&gt;'Primary Inputs'!$C$17,0,(SUM(OFFSET($I$23,0,BC$5-$I$5-$A68+1)))*$C121))</f>
        <v>0</v>
      </c>
      <c r="BD175" s="186">
        <f ca="1">IF(BD$5-$I$5&lt;$A68-1," ",IF(BD$5-$I$5+1&gt;'Primary Inputs'!$C$17,0,(SUM(OFFSET($I$23,0,BD$5-$I$5-$A68+1)))*$C121))</f>
        <v>0</v>
      </c>
      <c r="BE175" s="186">
        <f ca="1">IF(BE$5-$I$5&lt;$A68-1," ",IF(BE$5-$I$5+1&gt;'Primary Inputs'!$C$17,0,(SUM(OFFSET($I$23,0,BE$5-$I$5-$A68+1)))*$C121))</f>
        <v>0</v>
      </c>
      <c r="BF175" s="186">
        <f ca="1">IF(BF$5-$I$5&lt;$A68-1," ",IF(BF$5-$I$5+1&gt;'Primary Inputs'!$C$17,0,(SUM(OFFSET($I$23,0,BF$5-$I$5-$A68+1)))*$C121))</f>
        <v>0</v>
      </c>
    </row>
    <row r="176" spans="2:58">
      <c r="B176" s="134" t="s">
        <v>216</v>
      </c>
      <c r="C176" s="134">
        <f t="shared" ca="1" si="3"/>
        <v>0</v>
      </c>
      <c r="I176" s="186" t="str">
        <f ca="1">IF(I$5-$I$5&lt;$A69-1," ",IF(I$5-$I$5+1&gt;'Primary Inputs'!$C$17,0,(SUM(OFFSET($I$23,0,I$5-$I$5-$A69+1)))*$C122))</f>
        <v xml:space="preserve"> </v>
      </c>
      <c r="J176" s="186" t="str">
        <f ca="1">IF(J$5-$I$5&lt;$A69-1," ",IF(J$5-$I$5+1&gt;'Primary Inputs'!$C$17,0,(SUM(OFFSET($I$23,0,J$5-$I$5-$A69+1)))*$C122))</f>
        <v xml:space="preserve"> </v>
      </c>
      <c r="K176" s="186" t="str">
        <f ca="1">IF(K$5-$I$5&lt;$A69-1," ",IF(K$5-$I$5+1&gt;'Primary Inputs'!$C$17,0,(SUM(OFFSET($I$23,0,K$5-$I$5-$A69+1)))*$C122))</f>
        <v xml:space="preserve"> </v>
      </c>
      <c r="L176" s="186" t="str">
        <f ca="1">IF(L$5-$I$5&lt;$A69-1," ",IF(L$5-$I$5+1&gt;'Primary Inputs'!$C$17,0,(SUM(OFFSET($I$23,0,L$5-$I$5-$A69+1)))*$C122))</f>
        <v xml:space="preserve"> </v>
      </c>
      <c r="M176" s="186" t="str">
        <f ca="1">IF(M$5-$I$5&lt;$A69-1," ",IF(M$5-$I$5+1&gt;'Primary Inputs'!$C$17,0,(SUM(OFFSET($I$23,0,M$5-$I$5-$A69+1)))*$C122))</f>
        <v xml:space="preserve"> </v>
      </c>
      <c r="N176" s="186" t="str">
        <f ca="1">IF(N$5-$I$5&lt;$A69-1," ",IF(N$5-$I$5+1&gt;'Primary Inputs'!$C$17,0,(SUM(OFFSET($I$23,0,N$5-$I$5-$A69+1)))*$C122))</f>
        <v xml:space="preserve"> </v>
      </c>
      <c r="O176" s="186" t="str">
        <f ca="1">IF(O$5-$I$5&lt;$A69-1," ",IF(O$5-$I$5+1&gt;'Primary Inputs'!$C$17,0,(SUM(OFFSET($I$23,0,O$5-$I$5-$A69+1)))*$C122))</f>
        <v xml:space="preserve"> </v>
      </c>
      <c r="P176" s="186" t="str">
        <f ca="1">IF(P$5-$I$5&lt;$A69-1," ",IF(P$5-$I$5+1&gt;'Primary Inputs'!$C$17,0,(SUM(OFFSET($I$23,0,P$5-$I$5-$A69+1)))*$C122))</f>
        <v xml:space="preserve"> </v>
      </c>
      <c r="Q176" s="186" t="str">
        <f ca="1">IF(Q$5-$I$5&lt;$A69-1," ",IF(Q$5-$I$5+1&gt;'Primary Inputs'!$C$17,0,(SUM(OFFSET($I$23,0,Q$5-$I$5-$A69+1)))*$C122))</f>
        <v xml:space="preserve"> </v>
      </c>
      <c r="R176" s="186" t="str">
        <f ca="1">IF(R$5-$I$5&lt;$A69-1," ",IF(R$5-$I$5+1&gt;'Primary Inputs'!$C$17,0,(SUM(OFFSET($I$23,0,R$5-$I$5-$A69+1)))*$C122))</f>
        <v xml:space="preserve"> </v>
      </c>
      <c r="S176" s="186" t="str">
        <f ca="1">IF(S$5-$I$5&lt;$A69-1," ",IF(S$5-$I$5+1&gt;'Primary Inputs'!$C$17,0,(SUM(OFFSET($I$23,0,S$5-$I$5-$A69+1)))*$C122))</f>
        <v xml:space="preserve"> </v>
      </c>
      <c r="T176" s="186" t="str">
        <f ca="1">IF(T$5-$I$5&lt;$A69-1," ",IF(T$5-$I$5+1&gt;'Primary Inputs'!$C$17,0,(SUM(OFFSET($I$23,0,T$5-$I$5-$A69+1)))*$C122))</f>
        <v xml:space="preserve"> </v>
      </c>
      <c r="U176" s="186" t="str">
        <f ca="1">IF(U$5-$I$5&lt;$A69-1," ",IF(U$5-$I$5+1&gt;'Primary Inputs'!$C$17,0,(SUM(OFFSET($I$23,0,U$5-$I$5-$A69+1)))*$C122))</f>
        <v xml:space="preserve"> </v>
      </c>
      <c r="V176" s="186" t="str">
        <f ca="1">IF(V$5-$I$5&lt;$A69-1," ",IF(V$5-$I$5+1&gt;'Primary Inputs'!$C$17,0,(SUM(OFFSET($I$23,0,V$5-$I$5-$A69+1)))*$C122))</f>
        <v xml:space="preserve"> </v>
      </c>
      <c r="W176" s="186" t="str">
        <f ca="1">IF(W$5-$I$5&lt;$A69-1," ",IF(W$5-$I$5+1&gt;'Primary Inputs'!$C$17,0,(SUM(OFFSET($I$23,0,W$5-$I$5-$A69+1)))*$C122))</f>
        <v xml:space="preserve"> </v>
      </c>
      <c r="X176" s="186" t="str">
        <f ca="1">IF(X$5-$I$5&lt;$A69-1," ",IF(X$5-$I$5+1&gt;'Primary Inputs'!$C$17,0,(SUM(OFFSET($I$23,0,X$5-$I$5-$A69+1)))*$C122))</f>
        <v xml:space="preserve"> </v>
      </c>
      <c r="Y176" s="186" t="str">
        <f ca="1">IF(Y$5-$I$5&lt;$A69-1," ",IF(Y$5-$I$5+1&gt;'Primary Inputs'!$C$17,0,(SUM(OFFSET($I$23,0,Y$5-$I$5-$A69+1)))*$C122))</f>
        <v xml:space="preserve"> </v>
      </c>
      <c r="Z176" s="186" t="str">
        <f ca="1">IF(Z$5-$I$5&lt;$A69-1," ",IF(Z$5-$I$5+1&gt;'Primary Inputs'!$C$17,0,(SUM(OFFSET($I$23,0,Z$5-$I$5-$A69+1)))*$C122))</f>
        <v xml:space="preserve"> </v>
      </c>
      <c r="AA176" s="186" t="str">
        <f ca="1">IF(AA$5-$I$5&lt;$A69-1," ",IF(AA$5-$I$5+1&gt;'Primary Inputs'!$C$17,0,(SUM(OFFSET($I$23,0,AA$5-$I$5-$A69+1)))*$C122))</f>
        <v xml:space="preserve"> </v>
      </c>
      <c r="AB176" s="186" t="str">
        <f ca="1">IF(AB$5-$I$5&lt;$A69-1," ",IF(AB$5-$I$5+1&gt;'Primary Inputs'!$C$17,0,(SUM(OFFSET($I$23,0,AB$5-$I$5-$A69+1)))*$C122))</f>
        <v xml:space="preserve"> </v>
      </c>
      <c r="AC176" s="186" t="str">
        <f ca="1">IF(AC$5-$I$5&lt;$A69-1," ",IF(AC$5-$I$5+1&gt;'Primary Inputs'!$C$17,0,(SUM(OFFSET($I$23,0,AC$5-$I$5-$A69+1)))*$C122))</f>
        <v xml:space="preserve"> </v>
      </c>
      <c r="AD176" s="186" t="str">
        <f ca="1">IF(AD$5-$I$5&lt;$A69-1," ",IF(AD$5-$I$5+1&gt;'Primary Inputs'!$C$17,0,(SUM(OFFSET($I$23,0,AD$5-$I$5-$A69+1)))*$C122))</f>
        <v xml:space="preserve"> </v>
      </c>
      <c r="AE176" s="186" t="str">
        <f ca="1">IF(AE$5-$I$5&lt;$A69-1," ",IF(AE$5-$I$5+1&gt;'Primary Inputs'!$C$17,0,(SUM(OFFSET($I$23,0,AE$5-$I$5-$A69+1)))*$C122))</f>
        <v xml:space="preserve"> </v>
      </c>
      <c r="AF176" s="186" t="str">
        <f ca="1">IF(AF$5-$I$5&lt;$A69-1," ",IF(AF$5-$I$5+1&gt;'Primary Inputs'!$C$17,0,(SUM(OFFSET($I$23,0,AF$5-$I$5-$A69+1)))*$C122))</f>
        <v xml:space="preserve"> </v>
      </c>
      <c r="AG176" s="186" t="str">
        <f ca="1">IF(AG$5-$I$5&lt;$A69-1," ",IF(AG$5-$I$5+1&gt;'Primary Inputs'!$C$17,0,(SUM(OFFSET($I$23,0,AG$5-$I$5-$A69+1)))*$C122))</f>
        <v xml:space="preserve"> </v>
      </c>
      <c r="AH176" s="186" t="str">
        <f ca="1">IF(AH$5-$I$5&lt;$A69-1," ",IF(AH$5-$I$5+1&gt;'Primary Inputs'!$C$17,0,(SUM(OFFSET($I$23,0,AH$5-$I$5-$A69+1)))*$C122))</f>
        <v xml:space="preserve"> </v>
      </c>
      <c r="AI176" s="186" t="str">
        <f ca="1">IF(AI$5-$I$5&lt;$A69-1," ",IF(AI$5-$I$5+1&gt;'Primary Inputs'!$C$17,0,(SUM(OFFSET($I$23,0,AI$5-$I$5-$A69+1)))*$C122))</f>
        <v xml:space="preserve"> </v>
      </c>
      <c r="AJ176" s="186" t="str">
        <f ca="1">IF(AJ$5-$I$5&lt;$A69-1," ",IF(AJ$5-$I$5+1&gt;'Primary Inputs'!$C$17,0,(SUM(OFFSET($I$23,0,AJ$5-$I$5-$A69+1)))*$C122))</f>
        <v xml:space="preserve"> </v>
      </c>
      <c r="AK176" s="186" t="str">
        <f ca="1">IF(AK$5-$I$5&lt;$A69-1," ",IF(AK$5-$I$5+1&gt;'Primary Inputs'!$C$17,0,(SUM(OFFSET($I$23,0,AK$5-$I$5-$A69+1)))*$C122))</f>
        <v xml:space="preserve"> </v>
      </c>
      <c r="AL176" s="186" t="str">
        <f ca="1">IF(AL$5-$I$5&lt;$A69-1," ",IF(AL$5-$I$5+1&gt;'Primary Inputs'!$C$17,0,(SUM(OFFSET($I$23,0,AL$5-$I$5-$A69+1)))*$C122))</f>
        <v xml:space="preserve"> </v>
      </c>
      <c r="AM176" s="186" t="str">
        <f ca="1">IF(AM$5-$I$5&lt;$A69-1," ",IF(AM$5-$I$5+1&gt;'Primary Inputs'!$C$17,0,(SUM(OFFSET($I$23,0,AM$5-$I$5-$A69+1)))*$C122))</f>
        <v xml:space="preserve"> </v>
      </c>
      <c r="AN176" s="186" t="str">
        <f ca="1">IF(AN$5-$I$5&lt;$A69-1," ",IF(AN$5-$I$5+1&gt;'Primary Inputs'!$C$17,0,(SUM(OFFSET($I$23,0,AN$5-$I$5-$A69+1)))*$C122))</f>
        <v xml:space="preserve"> </v>
      </c>
      <c r="AO176" s="186" t="str">
        <f ca="1">IF(AO$5-$I$5&lt;$A69-1," ",IF(AO$5-$I$5+1&gt;'Primary Inputs'!$C$17,0,(SUM(OFFSET($I$23,0,AO$5-$I$5-$A69+1)))*$C122))</f>
        <v xml:space="preserve"> </v>
      </c>
      <c r="AP176" s="186" t="str">
        <f ca="1">IF(AP$5-$I$5&lt;$A69-1," ",IF(AP$5-$I$5+1&gt;'Primary Inputs'!$C$17,0,(SUM(OFFSET($I$23,0,AP$5-$I$5-$A69+1)))*$C122))</f>
        <v xml:space="preserve"> </v>
      </c>
      <c r="AQ176" s="186" t="str">
        <f ca="1">IF(AQ$5-$I$5&lt;$A69-1," ",IF(AQ$5-$I$5+1&gt;'Primary Inputs'!$C$17,0,(SUM(OFFSET($I$23,0,AQ$5-$I$5-$A69+1)))*$C122))</f>
        <v xml:space="preserve"> </v>
      </c>
      <c r="AR176" s="186" t="str">
        <f ca="1">IF(AR$5-$I$5&lt;$A69-1," ",IF(AR$5-$I$5+1&gt;'Primary Inputs'!$C$17,0,(SUM(OFFSET($I$23,0,AR$5-$I$5-$A69+1)))*$C122))</f>
        <v xml:space="preserve"> </v>
      </c>
      <c r="AS176" s="186" t="str">
        <f ca="1">IF(AS$5-$I$5&lt;$A69-1," ",IF(AS$5-$I$5+1&gt;'Primary Inputs'!$C$17,0,(SUM(OFFSET($I$23,0,AS$5-$I$5-$A69+1)))*$C122))</f>
        <v xml:space="preserve"> </v>
      </c>
      <c r="AT176" s="186" t="str">
        <f ca="1">IF(AT$5-$I$5&lt;$A69-1," ",IF(AT$5-$I$5+1&gt;'Primary Inputs'!$C$17,0,(SUM(OFFSET($I$23,0,AT$5-$I$5-$A69+1)))*$C122))</f>
        <v xml:space="preserve"> </v>
      </c>
      <c r="AU176" s="186" t="str">
        <f ca="1">IF(AU$5-$I$5&lt;$A69-1," ",IF(AU$5-$I$5+1&gt;'Primary Inputs'!$C$17,0,(SUM(OFFSET($I$23,0,AU$5-$I$5-$A69+1)))*$C122))</f>
        <v xml:space="preserve"> </v>
      </c>
      <c r="AV176" s="186" t="str">
        <f ca="1">IF(AV$5-$I$5&lt;$A69-1," ",IF(AV$5-$I$5+1&gt;'Primary Inputs'!$C$17,0,(SUM(OFFSET($I$23,0,AV$5-$I$5-$A69+1)))*$C122))</f>
        <v xml:space="preserve"> </v>
      </c>
      <c r="AW176" s="186" t="str">
        <f ca="1">IF(AW$5-$I$5&lt;$A69-1," ",IF(AW$5-$I$5+1&gt;'Primary Inputs'!$C$17,0,(SUM(OFFSET($I$23,0,AW$5-$I$5-$A69+1)))*$C122))</f>
        <v xml:space="preserve"> </v>
      </c>
      <c r="AX176" s="186" t="str">
        <f ca="1">IF(AX$5-$I$5&lt;$A69-1," ",IF(AX$5-$I$5+1&gt;'Primary Inputs'!$C$17,0,(SUM(OFFSET($I$23,0,AX$5-$I$5-$A69+1)))*$C122))</f>
        <v xml:space="preserve"> </v>
      </c>
      <c r="AY176" s="186" t="str">
        <f ca="1">IF(AY$5-$I$5&lt;$A69-1," ",IF(AY$5-$I$5+1&gt;'Primary Inputs'!$C$17,0,(SUM(OFFSET($I$23,0,AY$5-$I$5-$A69+1)))*$C122))</f>
        <v xml:space="preserve"> </v>
      </c>
      <c r="AZ176" s="186">
        <f ca="1">IF(AZ$5-$I$5&lt;$A69-1," ",IF(AZ$5-$I$5+1&gt;'Primary Inputs'!$C$17,0,(SUM(OFFSET($I$23,0,AZ$5-$I$5-$A69+1)))*$C122))</f>
        <v>0</v>
      </c>
      <c r="BA176" s="186">
        <f ca="1">IF(BA$5-$I$5&lt;$A69-1," ",IF(BA$5-$I$5+1&gt;'Primary Inputs'!$C$17,0,(SUM(OFFSET($I$23,0,BA$5-$I$5-$A69+1)))*$C122))</f>
        <v>0</v>
      </c>
      <c r="BB176" s="186">
        <f ca="1">IF(BB$5-$I$5&lt;$A69-1," ",IF(BB$5-$I$5+1&gt;'Primary Inputs'!$C$17,0,(SUM(OFFSET($I$23,0,BB$5-$I$5-$A69+1)))*$C122))</f>
        <v>0</v>
      </c>
      <c r="BC176" s="186">
        <f ca="1">IF(BC$5-$I$5&lt;$A69-1," ",IF(BC$5-$I$5+1&gt;'Primary Inputs'!$C$17,0,(SUM(OFFSET($I$23,0,BC$5-$I$5-$A69+1)))*$C122))</f>
        <v>0</v>
      </c>
      <c r="BD176" s="186">
        <f ca="1">IF(BD$5-$I$5&lt;$A69-1," ",IF(BD$5-$I$5+1&gt;'Primary Inputs'!$C$17,0,(SUM(OFFSET($I$23,0,BD$5-$I$5-$A69+1)))*$C122))</f>
        <v>0</v>
      </c>
      <c r="BE176" s="186">
        <f ca="1">IF(BE$5-$I$5&lt;$A69-1," ",IF(BE$5-$I$5+1&gt;'Primary Inputs'!$C$17,0,(SUM(OFFSET($I$23,0,BE$5-$I$5-$A69+1)))*$C122))</f>
        <v>0</v>
      </c>
      <c r="BF176" s="186">
        <f ca="1">IF(BF$5-$I$5&lt;$A69-1," ",IF(BF$5-$I$5+1&gt;'Primary Inputs'!$C$17,0,(SUM(OFFSET($I$23,0,BF$5-$I$5-$A69+1)))*$C122))</f>
        <v>0</v>
      </c>
    </row>
    <row r="177" spans="1:58">
      <c r="B177" s="134" t="s">
        <v>217</v>
      </c>
      <c r="C177" s="134">
        <f t="shared" ca="1" si="3"/>
        <v>0</v>
      </c>
      <c r="I177" s="186" t="str">
        <f ca="1">IF(I$5-$I$5&lt;$A70-1," ",IF(I$5-$I$5+1&gt;'Primary Inputs'!$C$17,0,(SUM(OFFSET($I$23,0,I$5-$I$5-$A70+1)))*$C123))</f>
        <v xml:space="preserve"> </v>
      </c>
      <c r="J177" s="186" t="str">
        <f ca="1">IF(J$5-$I$5&lt;$A70-1," ",IF(J$5-$I$5+1&gt;'Primary Inputs'!$C$17,0,(SUM(OFFSET($I$23,0,J$5-$I$5-$A70+1)))*$C123))</f>
        <v xml:space="preserve"> </v>
      </c>
      <c r="K177" s="186" t="str">
        <f ca="1">IF(K$5-$I$5&lt;$A70-1," ",IF(K$5-$I$5+1&gt;'Primary Inputs'!$C$17,0,(SUM(OFFSET($I$23,0,K$5-$I$5-$A70+1)))*$C123))</f>
        <v xml:space="preserve"> </v>
      </c>
      <c r="L177" s="186" t="str">
        <f ca="1">IF(L$5-$I$5&lt;$A70-1," ",IF(L$5-$I$5+1&gt;'Primary Inputs'!$C$17,0,(SUM(OFFSET($I$23,0,L$5-$I$5-$A70+1)))*$C123))</f>
        <v xml:space="preserve"> </v>
      </c>
      <c r="M177" s="186" t="str">
        <f ca="1">IF(M$5-$I$5&lt;$A70-1," ",IF(M$5-$I$5+1&gt;'Primary Inputs'!$C$17,0,(SUM(OFFSET($I$23,0,M$5-$I$5-$A70+1)))*$C123))</f>
        <v xml:space="preserve"> </v>
      </c>
      <c r="N177" s="186" t="str">
        <f ca="1">IF(N$5-$I$5&lt;$A70-1," ",IF(N$5-$I$5+1&gt;'Primary Inputs'!$C$17,0,(SUM(OFFSET($I$23,0,N$5-$I$5-$A70+1)))*$C123))</f>
        <v xml:space="preserve"> </v>
      </c>
      <c r="O177" s="186" t="str">
        <f ca="1">IF(O$5-$I$5&lt;$A70-1," ",IF(O$5-$I$5+1&gt;'Primary Inputs'!$C$17,0,(SUM(OFFSET($I$23,0,O$5-$I$5-$A70+1)))*$C123))</f>
        <v xml:space="preserve"> </v>
      </c>
      <c r="P177" s="186" t="str">
        <f ca="1">IF(P$5-$I$5&lt;$A70-1," ",IF(P$5-$I$5+1&gt;'Primary Inputs'!$C$17,0,(SUM(OFFSET($I$23,0,P$5-$I$5-$A70+1)))*$C123))</f>
        <v xml:space="preserve"> </v>
      </c>
      <c r="Q177" s="186" t="str">
        <f ca="1">IF(Q$5-$I$5&lt;$A70-1," ",IF(Q$5-$I$5+1&gt;'Primary Inputs'!$C$17,0,(SUM(OFFSET($I$23,0,Q$5-$I$5-$A70+1)))*$C123))</f>
        <v xml:space="preserve"> </v>
      </c>
      <c r="R177" s="186" t="str">
        <f ca="1">IF(R$5-$I$5&lt;$A70-1," ",IF(R$5-$I$5+1&gt;'Primary Inputs'!$C$17,0,(SUM(OFFSET($I$23,0,R$5-$I$5-$A70+1)))*$C123))</f>
        <v xml:space="preserve"> </v>
      </c>
      <c r="S177" s="186" t="str">
        <f ca="1">IF(S$5-$I$5&lt;$A70-1," ",IF(S$5-$I$5+1&gt;'Primary Inputs'!$C$17,0,(SUM(OFFSET($I$23,0,S$5-$I$5-$A70+1)))*$C123))</f>
        <v xml:space="preserve"> </v>
      </c>
      <c r="T177" s="186" t="str">
        <f ca="1">IF(T$5-$I$5&lt;$A70-1," ",IF(T$5-$I$5+1&gt;'Primary Inputs'!$C$17,0,(SUM(OFFSET($I$23,0,T$5-$I$5-$A70+1)))*$C123))</f>
        <v xml:space="preserve"> </v>
      </c>
      <c r="U177" s="186" t="str">
        <f ca="1">IF(U$5-$I$5&lt;$A70-1," ",IF(U$5-$I$5+1&gt;'Primary Inputs'!$C$17,0,(SUM(OFFSET($I$23,0,U$5-$I$5-$A70+1)))*$C123))</f>
        <v xml:space="preserve"> </v>
      </c>
      <c r="V177" s="186" t="str">
        <f ca="1">IF(V$5-$I$5&lt;$A70-1," ",IF(V$5-$I$5+1&gt;'Primary Inputs'!$C$17,0,(SUM(OFFSET($I$23,0,V$5-$I$5-$A70+1)))*$C123))</f>
        <v xml:space="preserve"> </v>
      </c>
      <c r="W177" s="186" t="str">
        <f ca="1">IF(W$5-$I$5&lt;$A70-1," ",IF(W$5-$I$5+1&gt;'Primary Inputs'!$C$17,0,(SUM(OFFSET($I$23,0,W$5-$I$5-$A70+1)))*$C123))</f>
        <v xml:space="preserve"> </v>
      </c>
      <c r="X177" s="186" t="str">
        <f ca="1">IF(X$5-$I$5&lt;$A70-1," ",IF(X$5-$I$5+1&gt;'Primary Inputs'!$C$17,0,(SUM(OFFSET($I$23,0,X$5-$I$5-$A70+1)))*$C123))</f>
        <v xml:space="preserve"> </v>
      </c>
      <c r="Y177" s="186" t="str">
        <f ca="1">IF(Y$5-$I$5&lt;$A70-1," ",IF(Y$5-$I$5+1&gt;'Primary Inputs'!$C$17,0,(SUM(OFFSET($I$23,0,Y$5-$I$5-$A70+1)))*$C123))</f>
        <v xml:space="preserve"> </v>
      </c>
      <c r="Z177" s="186" t="str">
        <f ca="1">IF(Z$5-$I$5&lt;$A70-1," ",IF(Z$5-$I$5+1&gt;'Primary Inputs'!$C$17,0,(SUM(OFFSET($I$23,0,Z$5-$I$5-$A70+1)))*$C123))</f>
        <v xml:space="preserve"> </v>
      </c>
      <c r="AA177" s="186" t="str">
        <f ca="1">IF(AA$5-$I$5&lt;$A70-1," ",IF(AA$5-$I$5+1&gt;'Primary Inputs'!$C$17,0,(SUM(OFFSET($I$23,0,AA$5-$I$5-$A70+1)))*$C123))</f>
        <v xml:space="preserve"> </v>
      </c>
      <c r="AB177" s="186" t="str">
        <f ca="1">IF(AB$5-$I$5&lt;$A70-1," ",IF(AB$5-$I$5+1&gt;'Primary Inputs'!$C$17,0,(SUM(OFFSET($I$23,0,AB$5-$I$5-$A70+1)))*$C123))</f>
        <v xml:space="preserve"> </v>
      </c>
      <c r="AC177" s="186" t="str">
        <f ca="1">IF(AC$5-$I$5&lt;$A70-1," ",IF(AC$5-$I$5+1&gt;'Primary Inputs'!$C$17,0,(SUM(OFFSET($I$23,0,AC$5-$I$5-$A70+1)))*$C123))</f>
        <v xml:space="preserve"> </v>
      </c>
      <c r="AD177" s="186" t="str">
        <f ca="1">IF(AD$5-$I$5&lt;$A70-1," ",IF(AD$5-$I$5+1&gt;'Primary Inputs'!$C$17,0,(SUM(OFFSET($I$23,0,AD$5-$I$5-$A70+1)))*$C123))</f>
        <v xml:space="preserve"> </v>
      </c>
      <c r="AE177" s="186" t="str">
        <f ca="1">IF(AE$5-$I$5&lt;$A70-1," ",IF(AE$5-$I$5+1&gt;'Primary Inputs'!$C$17,0,(SUM(OFFSET($I$23,0,AE$5-$I$5-$A70+1)))*$C123))</f>
        <v xml:space="preserve"> </v>
      </c>
      <c r="AF177" s="186" t="str">
        <f ca="1">IF(AF$5-$I$5&lt;$A70-1," ",IF(AF$5-$I$5+1&gt;'Primary Inputs'!$C$17,0,(SUM(OFFSET($I$23,0,AF$5-$I$5-$A70+1)))*$C123))</f>
        <v xml:space="preserve"> </v>
      </c>
      <c r="AG177" s="186" t="str">
        <f ca="1">IF(AG$5-$I$5&lt;$A70-1," ",IF(AG$5-$I$5+1&gt;'Primary Inputs'!$C$17,0,(SUM(OFFSET($I$23,0,AG$5-$I$5-$A70+1)))*$C123))</f>
        <v xml:space="preserve"> </v>
      </c>
      <c r="AH177" s="186" t="str">
        <f ca="1">IF(AH$5-$I$5&lt;$A70-1," ",IF(AH$5-$I$5+1&gt;'Primary Inputs'!$C$17,0,(SUM(OFFSET($I$23,0,AH$5-$I$5-$A70+1)))*$C123))</f>
        <v xml:space="preserve"> </v>
      </c>
      <c r="AI177" s="186" t="str">
        <f ca="1">IF(AI$5-$I$5&lt;$A70-1," ",IF(AI$5-$I$5+1&gt;'Primary Inputs'!$C$17,0,(SUM(OFFSET($I$23,0,AI$5-$I$5-$A70+1)))*$C123))</f>
        <v xml:space="preserve"> </v>
      </c>
      <c r="AJ177" s="186" t="str">
        <f ca="1">IF(AJ$5-$I$5&lt;$A70-1," ",IF(AJ$5-$I$5+1&gt;'Primary Inputs'!$C$17,0,(SUM(OFFSET($I$23,0,AJ$5-$I$5-$A70+1)))*$C123))</f>
        <v xml:space="preserve"> </v>
      </c>
      <c r="AK177" s="186" t="str">
        <f ca="1">IF(AK$5-$I$5&lt;$A70-1," ",IF(AK$5-$I$5+1&gt;'Primary Inputs'!$C$17,0,(SUM(OFFSET($I$23,0,AK$5-$I$5-$A70+1)))*$C123))</f>
        <v xml:space="preserve"> </v>
      </c>
      <c r="AL177" s="186" t="str">
        <f ca="1">IF(AL$5-$I$5&lt;$A70-1," ",IF(AL$5-$I$5+1&gt;'Primary Inputs'!$C$17,0,(SUM(OFFSET($I$23,0,AL$5-$I$5-$A70+1)))*$C123))</f>
        <v xml:space="preserve"> </v>
      </c>
      <c r="AM177" s="186" t="str">
        <f ca="1">IF(AM$5-$I$5&lt;$A70-1," ",IF(AM$5-$I$5+1&gt;'Primary Inputs'!$C$17,0,(SUM(OFFSET($I$23,0,AM$5-$I$5-$A70+1)))*$C123))</f>
        <v xml:space="preserve"> </v>
      </c>
      <c r="AN177" s="186" t="str">
        <f ca="1">IF(AN$5-$I$5&lt;$A70-1," ",IF(AN$5-$I$5+1&gt;'Primary Inputs'!$C$17,0,(SUM(OFFSET($I$23,0,AN$5-$I$5-$A70+1)))*$C123))</f>
        <v xml:space="preserve"> </v>
      </c>
      <c r="AO177" s="186" t="str">
        <f ca="1">IF(AO$5-$I$5&lt;$A70-1," ",IF(AO$5-$I$5+1&gt;'Primary Inputs'!$C$17,0,(SUM(OFFSET($I$23,0,AO$5-$I$5-$A70+1)))*$C123))</f>
        <v xml:space="preserve"> </v>
      </c>
      <c r="AP177" s="186" t="str">
        <f ca="1">IF(AP$5-$I$5&lt;$A70-1," ",IF(AP$5-$I$5+1&gt;'Primary Inputs'!$C$17,0,(SUM(OFFSET($I$23,0,AP$5-$I$5-$A70+1)))*$C123))</f>
        <v xml:space="preserve"> </v>
      </c>
      <c r="AQ177" s="186" t="str">
        <f ca="1">IF(AQ$5-$I$5&lt;$A70-1," ",IF(AQ$5-$I$5+1&gt;'Primary Inputs'!$C$17,0,(SUM(OFFSET($I$23,0,AQ$5-$I$5-$A70+1)))*$C123))</f>
        <v xml:space="preserve"> </v>
      </c>
      <c r="AR177" s="186" t="str">
        <f ca="1">IF(AR$5-$I$5&lt;$A70-1," ",IF(AR$5-$I$5+1&gt;'Primary Inputs'!$C$17,0,(SUM(OFFSET($I$23,0,AR$5-$I$5-$A70+1)))*$C123))</f>
        <v xml:space="preserve"> </v>
      </c>
      <c r="AS177" s="186" t="str">
        <f ca="1">IF(AS$5-$I$5&lt;$A70-1," ",IF(AS$5-$I$5+1&gt;'Primary Inputs'!$C$17,0,(SUM(OFFSET($I$23,0,AS$5-$I$5-$A70+1)))*$C123))</f>
        <v xml:space="preserve"> </v>
      </c>
      <c r="AT177" s="186" t="str">
        <f ca="1">IF(AT$5-$I$5&lt;$A70-1," ",IF(AT$5-$I$5+1&gt;'Primary Inputs'!$C$17,0,(SUM(OFFSET($I$23,0,AT$5-$I$5-$A70+1)))*$C123))</f>
        <v xml:space="preserve"> </v>
      </c>
      <c r="AU177" s="186" t="str">
        <f ca="1">IF(AU$5-$I$5&lt;$A70-1," ",IF(AU$5-$I$5+1&gt;'Primary Inputs'!$C$17,0,(SUM(OFFSET($I$23,0,AU$5-$I$5-$A70+1)))*$C123))</f>
        <v xml:space="preserve"> </v>
      </c>
      <c r="AV177" s="186" t="str">
        <f ca="1">IF(AV$5-$I$5&lt;$A70-1," ",IF(AV$5-$I$5+1&gt;'Primary Inputs'!$C$17,0,(SUM(OFFSET($I$23,0,AV$5-$I$5-$A70+1)))*$C123))</f>
        <v xml:space="preserve"> </v>
      </c>
      <c r="AW177" s="186" t="str">
        <f ca="1">IF(AW$5-$I$5&lt;$A70-1," ",IF(AW$5-$I$5+1&gt;'Primary Inputs'!$C$17,0,(SUM(OFFSET($I$23,0,AW$5-$I$5-$A70+1)))*$C123))</f>
        <v xml:space="preserve"> </v>
      </c>
      <c r="AX177" s="186" t="str">
        <f ca="1">IF(AX$5-$I$5&lt;$A70-1," ",IF(AX$5-$I$5+1&gt;'Primary Inputs'!$C$17,0,(SUM(OFFSET($I$23,0,AX$5-$I$5-$A70+1)))*$C123))</f>
        <v xml:space="preserve"> </v>
      </c>
      <c r="AY177" s="186" t="str">
        <f ca="1">IF(AY$5-$I$5&lt;$A70-1," ",IF(AY$5-$I$5+1&gt;'Primary Inputs'!$C$17,0,(SUM(OFFSET($I$23,0,AY$5-$I$5-$A70+1)))*$C123))</f>
        <v xml:space="preserve"> </v>
      </c>
      <c r="AZ177" s="186" t="str">
        <f ca="1">IF(AZ$5-$I$5&lt;$A70-1," ",IF(AZ$5-$I$5+1&gt;'Primary Inputs'!$C$17,0,(SUM(OFFSET($I$23,0,AZ$5-$I$5-$A70+1)))*$C123))</f>
        <v xml:space="preserve"> </v>
      </c>
      <c r="BA177" s="186">
        <f ca="1">IF(BA$5-$I$5&lt;$A70-1," ",IF(BA$5-$I$5+1&gt;'Primary Inputs'!$C$17,0,(SUM(OFFSET($I$23,0,BA$5-$I$5-$A70+1)))*$C123))</f>
        <v>0</v>
      </c>
      <c r="BB177" s="186">
        <f ca="1">IF(BB$5-$I$5&lt;$A70-1," ",IF(BB$5-$I$5+1&gt;'Primary Inputs'!$C$17,0,(SUM(OFFSET($I$23,0,BB$5-$I$5-$A70+1)))*$C123))</f>
        <v>0</v>
      </c>
      <c r="BC177" s="186">
        <f ca="1">IF(BC$5-$I$5&lt;$A70-1," ",IF(BC$5-$I$5+1&gt;'Primary Inputs'!$C$17,0,(SUM(OFFSET($I$23,0,BC$5-$I$5-$A70+1)))*$C123))</f>
        <v>0</v>
      </c>
      <c r="BD177" s="186">
        <f ca="1">IF(BD$5-$I$5&lt;$A70-1," ",IF(BD$5-$I$5+1&gt;'Primary Inputs'!$C$17,0,(SUM(OFFSET($I$23,0,BD$5-$I$5-$A70+1)))*$C123))</f>
        <v>0</v>
      </c>
      <c r="BE177" s="186">
        <f ca="1">IF(BE$5-$I$5&lt;$A70-1," ",IF(BE$5-$I$5+1&gt;'Primary Inputs'!$C$17,0,(SUM(OFFSET($I$23,0,BE$5-$I$5-$A70+1)))*$C123))</f>
        <v>0</v>
      </c>
      <c r="BF177" s="186">
        <f ca="1">IF(BF$5-$I$5&lt;$A70-1," ",IF(BF$5-$I$5+1&gt;'Primary Inputs'!$C$17,0,(SUM(OFFSET($I$23,0,BF$5-$I$5-$A70+1)))*$C123))</f>
        <v>0</v>
      </c>
    </row>
    <row r="178" spans="1:58">
      <c r="B178" s="134" t="s">
        <v>218</v>
      </c>
      <c r="C178" s="134">
        <f t="shared" ca="1" si="3"/>
        <v>0</v>
      </c>
      <c r="I178" s="186" t="str">
        <f ca="1">IF(I$5-$I$5&lt;$A71-1," ",IF(I$5-$I$5+1&gt;'Primary Inputs'!$C$17,0,(SUM(OFFSET($I$23,0,I$5-$I$5-$A71+1)))*$C124))</f>
        <v xml:space="preserve"> </v>
      </c>
      <c r="J178" s="186" t="str">
        <f ca="1">IF(J$5-$I$5&lt;$A71-1," ",IF(J$5-$I$5+1&gt;'Primary Inputs'!$C$17,0,(SUM(OFFSET($I$23,0,J$5-$I$5-$A71+1)))*$C124))</f>
        <v xml:space="preserve"> </v>
      </c>
      <c r="K178" s="186" t="str">
        <f ca="1">IF(K$5-$I$5&lt;$A71-1," ",IF(K$5-$I$5+1&gt;'Primary Inputs'!$C$17,0,(SUM(OFFSET($I$23,0,K$5-$I$5-$A71+1)))*$C124))</f>
        <v xml:space="preserve"> </v>
      </c>
      <c r="L178" s="186" t="str">
        <f ca="1">IF(L$5-$I$5&lt;$A71-1," ",IF(L$5-$I$5+1&gt;'Primary Inputs'!$C$17,0,(SUM(OFFSET($I$23,0,L$5-$I$5-$A71+1)))*$C124))</f>
        <v xml:space="preserve"> </v>
      </c>
      <c r="M178" s="186" t="str">
        <f ca="1">IF(M$5-$I$5&lt;$A71-1," ",IF(M$5-$I$5+1&gt;'Primary Inputs'!$C$17,0,(SUM(OFFSET($I$23,0,M$5-$I$5-$A71+1)))*$C124))</f>
        <v xml:space="preserve"> </v>
      </c>
      <c r="N178" s="186" t="str">
        <f ca="1">IF(N$5-$I$5&lt;$A71-1," ",IF(N$5-$I$5+1&gt;'Primary Inputs'!$C$17,0,(SUM(OFFSET($I$23,0,N$5-$I$5-$A71+1)))*$C124))</f>
        <v xml:space="preserve"> </v>
      </c>
      <c r="O178" s="186" t="str">
        <f ca="1">IF(O$5-$I$5&lt;$A71-1," ",IF(O$5-$I$5+1&gt;'Primary Inputs'!$C$17,0,(SUM(OFFSET($I$23,0,O$5-$I$5-$A71+1)))*$C124))</f>
        <v xml:space="preserve"> </v>
      </c>
      <c r="P178" s="186" t="str">
        <f ca="1">IF(P$5-$I$5&lt;$A71-1," ",IF(P$5-$I$5+1&gt;'Primary Inputs'!$C$17,0,(SUM(OFFSET($I$23,0,P$5-$I$5-$A71+1)))*$C124))</f>
        <v xml:space="preserve"> </v>
      </c>
      <c r="Q178" s="186" t="str">
        <f ca="1">IF(Q$5-$I$5&lt;$A71-1," ",IF(Q$5-$I$5+1&gt;'Primary Inputs'!$C$17,0,(SUM(OFFSET($I$23,0,Q$5-$I$5-$A71+1)))*$C124))</f>
        <v xml:space="preserve"> </v>
      </c>
      <c r="R178" s="186" t="str">
        <f ca="1">IF(R$5-$I$5&lt;$A71-1," ",IF(R$5-$I$5+1&gt;'Primary Inputs'!$C$17,0,(SUM(OFFSET($I$23,0,R$5-$I$5-$A71+1)))*$C124))</f>
        <v xml:space="preserve"> </v>
      </c>
      <c r="S178" s="186" t="str">
        <f ca="1">IF(S$5-$I$5&lt;$A71-1," ",IF(S$5-$I$5+1&gt;'Primary Inputs'!$C$17,0,(SUM(OFFSET($I$23,0,S$5-$I$5-$A71+1)))*$C124))</f>
        <v xml:space="preserve"> </v>
      </c>
      <c r="T178" s="186" t="str">
        <f ca="1">IF(T$5-$I$5&lt;$A71-1," ",IF(T$5-$I$5+1&gt;'Primary Inputs'!$C$17,0,(SUM(OFFSET($I$23,0,T$5-$I$5-$A71+1)))*$C124))</f>
        <v xml:space="preserve"> </v>
      </c>
      <c r="U178" s="186" t="str">
        <f ca="1">IF(U$5-$I$5&lt;$A71-1," ",IF(U$5-$I$5+1&gt;'Primary Inputs'!$C$17,0,(SUM(OFFSET($I$23,0,U$5-$I$5-$A71+1)))*$C124))</f>
        <v xml:space="preserve"> </v>
      </c>
      <c r="V178" s="186" t="str">
        <f ca="1">IF(V$5-$I$5&lt;$A71-1," ",IF(V$5-$I$5+1&gt;'Primary Inputs'!$C$17,0,(SUM(OFFSET($I$23,0,V$5-$I$5-$A71+1)))*$C124))</f>
        <v xml:space="preserve"> </v>
      </c>
      <c r="W178" s="186" t="str">
        <f ca="1">IF(W$5-$I$5&lt;$A71-1," ",IF(W$5-$I$5+1&gt;'Primary Inputs'!$C$17,0,(SUM(OFFSET($I$23,0,W$5-$I$5-$A71+1)))*$C124))</f>
        <v xml:space="preserve"> </v>
      </c>
      <c r="X178" s="186" t="str">
        <f ca="1">IF(X$5-$I$5&lt;$A71-1," ",IF(X$5-$I$5+1&gt;'Primary Inputs'!$C$17,0,(SUM(OFFSET($I$23,0,X$5-$I$5-$A71+1)))*$C124))</f>
        <v xml:space="preserve"> </v>
      </c>
      <c r="Y178" s="186" t="str">
        <f ca="1">IF(Y$5-$I$5&lt;$A71-1," ",IF(Y$5-$I$5+1&gt;'Primary Inputs'!$C$17,0,(SUM(OFFSET($I$23,0,Y$5-$I$5-$A71+1)))*$C124))</f>
        <v xml:space="preserve"> </v>
      </c>
      <c r="Z178" s="186" t="str">
        <f ca="1">IF(Z$5-$I$5&lt;$A71-1," ",IF(Z$5-$I$5+1&gt;'Primary Inputs'!$C$17,0,(SUM(OFFSET($I$23,0,Z$5-$I$5-$A71+1)))*$C124))</f>
        <v xml:space="preserve"> </v>
      </c>
      <c r="AA178" s="186" t="str">
        <f ca="1">IF(AA$5-$I$5&lt;$A71-1," ",IF(AA$5-$I$5+1&gt;'Primary Inputs'!$C$17,0,(SUM(OFFSET($I$23,0,AA$5-$I$5-$A71+1)))*$C124))</f>
        <v xml:space="preserve"> </v>
      </c>
      <c r="AB178" s="186" t="str">
        <f ca="1">IF(AB$5-$I$5&lt;$A71-1," ",IF(AB$5-$I$5+1&gt;'Primary Inputs'!$C$17,0,(SUM(OFFSET($I$23,0,AB$5-$I$5-$A71+1)))*$C124))</f>
        <v xml:space="preserve"> </v>
      </c>
      <c r="AC178" s="186" t="str">
        <f ca="1">IF(AC$5-$I$5&lt;$A71-1," ",IF(AC$5-$I$5+1&gt;'Primary Inputs'!$C$17,0,(SUM(OFFSET($I$23,0,AC$5-$I$5-$A71+1)))*$C124))</f>
        <v xml:space="preserve"> </v>
      </c>
      <c r="AD178" s="186" t="str">
        <f ca="1">IF(AD$5-$I$5&lt;$A71-1," ",IF(AD$5-$I$5+1&gt;'Primary Inputs'!$C$17,0,(SUM(OFFSET($I$23,0,AD$5-$I$5-$A71+1)))*$C124))</f>
        <v xml:space="preserve"> </v>
      </c>
      <c r="AE178" s="186" t="str">
        <f ca="1">IF(AE$5-$I$5&lt;$A71-1," ",IF(AE$5-$I$5+1&gt;'Primary Inputs'!$C$17,0,(SUM(OFFSET($I$23,0,AE$5-$I$5-$A71+1)))*$C124))</f>
        <v xml:space="preserve"> </v>
      </c>
      <c r="AF178" s="186" t="str">
        <f ca="1">IF(AF$5-$I$5&lt;$A71-1," ",IF(AF$5-$I$5+1&gt;'Primary Inputs'!$C$17,0,(SUM(OFFSET($I$23,0,AF$5-$I$5-$A71+1)))*$C124))</f>
        <v xml:space="preserve"> </v>
      </c>
      <c r="AG178" s="186" t="str">
        <f ca="1">IF(AG$5-$I$5&lt;$A71-1," ",IF(AG$5-$I$5+1&gt;'Primary Inputs'!$C$17,0,(SUM(OFFSET($I$23,0,AG$5-$I$5-$A71+1)))*$C124))</f>
        <v xml:space="preserve"> </v>
      </c>
      <c r="AH178" s="186" t="str">
        <f ca="1">IF(AH$5-$I$5&lt;$A71-1," ",IF(AH$5-$I$5+1&gt;'Primary Inputs'!$C$17,0,(SUM(OFFSET($I$23,0,AH$5-$I$5-$A71+1)))*$C124))</f>
        <v xml:space="preserve"> </v>
      </c>
      <c r="AI178" s="186" t="str">
        <f ca="1">IF(AI$5-$I$5&lt;$A71-1," ",IF(AI$5-$I$5+1&gt;'Primary Inputs'!$C$17,0,(SUM(OFFSET($I$23,0,AI$5-$I$5-$A71+1)))*$C124))</f>
        <v xml:space="preserve"> </v>
      </c>
      <c r="AJ178" s="186" t="str">
        <f ca="1">IF(AJ$5-$I$5&lt;$A71-1," ",IF(AJ$5-$I$5+1&gt;'Primary Inputs'!$C$17,0,(SUM(OFFSET($I$23,0,AJ$5-$I$5-$A71+1)))*$C124))</f>
        <v xml:space="preserve"> </v>
      </c>
      <c r="AK178" s="186" t="str">
        <f ca="1">IF(AK$5-$I$5&lt;$A71-1," ",IF(AK$5-$I$5+1&gt;'Primary Inputs'!$C$17,0,(SUM(OFFSET($I$23,0,AK$5-$I$5-$A71+1)))*$C124))</f>
        <v xml:space="preserve"> </v>
      </c>
      <c r="AL178" s="186" t="str">
        <f ca="1">IF(AL$5-$I$5&lt;$A71-1," ",IF(AL$5-$I$5+1&gt;'Primary Inputs'!$C$17,0,(SUM(OFFSET($I$23,0,AL$5-$I$5-$A71+1)))*$C124))</f>
        <v xml:space="preserve"> </v>
      </c>
      <c r="AM178" s="186" t="str">
        <f ca="1">IF(AM$5-$I$5&lt;$A71-1," ",IF(AM$5-$I$5+1&gt;'Primary Inputs'!$C$17,0,(SUM(OFFSET($I$23,0,AM$5-$I$5-$A71+1)))*$C124))</f>
        <v xml:space="preserve"> </v>
      </c>
      <c r="AN178" s="186" t="str">
        <f ca="1">IF(AN$5-$I$5&lt;$A71-1," ",IF(AN$5-$I$5+1&gt;'Primary Inputs'!$C$17,0,(SUM(OFFSET($I$23,0,AN$5-$I$5-$A71+1)))*$C124))</f>
        <v xml:space="preserve"> </v>
      </c>
      <c r="AO178" s="186" t="str">
        <f ca="1">IF(AO$5-$I$5&lt;$A71-1," ",IF(AO$5-$I$5+1&gt;'Primary Inputs'!$C$17,0,(SUM(OFFSET($I$23,0,AO$5-$I$5-$A71+1)))*$C124))</f>
        <v xml:space="preserve"> </v>
      </c>
      <c r="AP178" s="186" t="str">
        <f ca="1">IF(AP$5-$I$5&lt;$A71-1," ",IF(AP$5-$I$5+1&gt;'Primary Inputs'!$C$17,0,(SUM(OFFSET($I$23,0,AP$5-$I$5-$A71+1)))*$C124))</f>
        <v xml:space="preserve"> </v>
      </c>
      <c r="AQ178" s="186" t="str">
        <f ca="1">IF(AQ$5-$I$5&lt;$A71-1," ",IF(AQ$5-$I$5+1&gt;'Primary Inputs'!$C$17,0,(SUM(OFFSET($I$23,0,AQ$5-$I$5-$A71+1)))*$C124))</f>
        <v xml:space="preserve"> </v>
      </c>
      <c r="AR178" s="186" t="str">
        <f ca="1">IF(AR$5-$I$5&lt;$A71-1," ",IF(AR$5-$I$5+1&gt;'Primary Inputs'!$C$17,0,(SUM(OFFSET($I$23,0,AR$5-$I$5-$A71+1)))*$C124))</f>
        <v xml:space="preserve"> </v>
      </c>
      <c r="AS178" s="186" t="str">
        <f ca="1">IF(AS$5-$I$5&lt;$A71-1," ",IF(AS$5-$I$5+1&gt;'Primary Inputs'!$C$17,0,(SUM(OFFSET($I$23,0,AS$5-$I$5-$A71+1)))*$C124))</f>
        <v xml:space="preserve"> </v>
      </c>
      <c r="AT178" s="186" t="str">
        <f ca="1">IF(AT$5-$I$5&lt;$A71-1," ",IF(AT$5-$I$5+1&gt;'Primary Inputs'!$C$17,0,(SUM(OFFSET($I$23,0,AT$5-$I$5-$A71+1)))*$C124))</f>
        <v xml:space="preserve"> </v>
      </c>
      <c r="AU178" s="186" t="str">
        <f ca="1">IF(AU$5-$I$5&lt;$A71-1," ",IF(AU$5-$I$5+1&gt;'Primary Inputs'!$C$17,0,(SUM(OFFSET($I$23,0,AU$5-$I$5-$A71+1)))*$C124))</f>
        <v xml:space="preserve"> </v>
      </c>
      <c r="AV178" s="186" t="str">
        <f ca="1">IF(AV$5-$I$5&lt;$A71-1," ",IF(AV$5-$I$5+1&gt;'Primary Inputs'!$C$17,0,(SUM(OFFSET($I$23,0,AV$5-$I$5-$A71+1)))*$C124))</f>
        <v xml:space="preserve"> </v>
      </c>
      <c r="AW178" s="186" t="str">
        <f ca="1">IF(AW$5-$I$5&lt;$A71-1," ",IF(AW$5-$I$5+1&gt;'Primary Inputs'!$C$17,0,(SUM(OFFSET($I$23,0,AW$5-$I$5-$A71+1)))*$C124))</f>
        <v xml:space="preserve"> </v>
      </c>
      <c r="AX178" s="186" t="str">
        <f ca="1">IF(AX$5-$I$5&lt;$A71-1," ",IF(AX$5-$I$5+1&gt;'Primary Inputs'!$C$17,0,(SUM(OFFSET($I$23,0,AX$5-$I$5-$A71+1)))*$C124))</f>
        <v xml:space="preserve"> </v>
      </c>
      <c r="AY178" s="186" t="str">
        <f ca="1">IF(AY$5-$I$5&lt;$A71-1," ",IF(AY$5-$I$5+1&gt;'Primary Inputs'!$C$17,0,(SUM(OFFSET($I$23,0,AY$5-$I$5-$A71+1)))*$C124))</f>
        <v xml:space="preserve"> </v>
      </c>
      <c r="AZ178" s="186" t="str">
        <f ca="1">IF(AZ$5-$I$5&lt;$A71-1," ",IF(AZ$5-$I$5+1&gt;'Primary Inputs'!$C$17,0,(SUM(OFFSET($I$23,0,AZ$5-$I$5-$A71+1)))*$C124))</f>
        <v xml:space="preserve"> </v>
      </c>
      <c r="BA178" s="186" t="str">
        <f ca="1">IF(BA$5-$I$5&lt;$A71-1," ",IF(BA$5-$I$5+1&gt;'Primary Inputs'!$C$17,0,(SUM(OFFSET($I$23,0,BA$5-$I$5-$A71+1)))*$C124))</f>
        <v xml:space="preserve"> </v>
      </c>
      <c r="BB178" s="186">
        <f ca="1">IF(BB$5-$I$5&lt;$A71-1," ",IF(BB$5-$I$5+1&gt;'Primary Inputs'!$C$17,0,(SUM(OFFSET($I$23,0,BB$5-$I$5-$A71+1)))*$C124))</f>
        <v>0</v>
      </c>
      <c r="BC178" s="186">
        <f ca="1">IF(BC$5-$I$5&lt;$A71-1," ",IF(BC$5-$I$5+1&gt;'Primary Inputs'!$C$17,0,(SUM(OFFSET($I$23,0,BC$5-$I$5-$A71+1)))*$C124))</f>
        <v>0</v>
      </c>
      <c r="BD178" s="186">
        <f ca="1">IF(BD$5-$I$5&lt;$A71-1," ",IF(BD$5-$I$5+1&gt;'Primary Inputs'!$C$17,0,(SUM(OFFSET($I$23,0,BD$5-$I$5-$A71+1)))*$C124))</f>
        <v>0</v>
      </c>
      <c r="BE178" s="186">
        <f ca="1">IF(BE$5-$I$5&lt;$A71-1," ",IF(BE$5-$I$5+1&gt;'Primary Inputs'!$C$17,0,(SUM(OFFSET($I$23,0,BE$5-$I$5-$A71+1)))*$C124))</f>
        <v>0</v>
      </c>
      <c r="BF178" s="186">
        <f ca="1">IF(BF$5-$I$5&lt;$A71-1," ",IF(BF$5-$I$5+1&gt;'Primary Inputs'!$C$17,0,(SUM(OFFSET($I$23,0,BF$5-$I$5-$A71+1)))*$C124))</f>
        <v>0</v>
      </c>
    </row>
    <row r="179" spans="1:58">
      <c r="B179" s="134" t="s">
        <v>219</v>
      </c>
      <c r="C179" s="134">
        <f t="shared" ca="1" si="3"/>
        <v>0</v>
      </c>
      <c r="I179" s="186" t="str">
        <f ca="1">IF(I$5-$I$5&lt;$A72-1," ",IF(I$5-$I$5+1&gt;'Primary Inputs'!$C$17,0,(SUM(OFFSET($I$23,0,I$5-$I$5-$A72+1)))*$C125))</f>
        <v xml:space="preserve"> </v>
      </c>
      <c r="J179" s="186" t="str">
        <f ca="1">IF(J$5-$I$5&lt;$A72-1," ",IF(J$5-$I$5+1&gt;'Primary Inputs'!$C$17,0,(SUM(OFFSET($I$23,0,J$5-$I$5-$A72+1)))*$C125))</f>
        <v xml:space="preserve"> </v>
      </c>
      <c r="K179" s="186" t="str">
        <f ca="1">IF(K$5-$I$5&lt;$A72-1," ",IF(K$5-$I$5+1&gt;'Primary Inputs'!$C$17,0,(SUM(OFFSET($I$23,0,K$5-$I$5-$A72+1)))*$C125))</f>
        <v xml:space="preserve"> </v>
      </c>
      <c r="L179" s="186" t="str">
        <f ca="1">IF(L$5-$I$5&lt;$A72-1," ",IF(L$5-$I$5+1&gt;'Primary Inputs'!$C$17,0,(SUM(OFFSET($I$23,0,L$5-$I$5-$A72+1)))*$C125))</f>
        <v xml:space="preserve"> </v>
      </c>
      <c r="M179" s="186" t="str">
        <f ca="1">IF(M$5-$I$5&lt;$A72-1," ",IF(M$5-$I$5+1&gt;'Primary Inputs'!$C$17,0,(SUM(OFFSET($I$23,0,M$5-$I$5-$A72+1)))*$C125))</f>
        <v xml:space="preserve"> </v>
      </c>
      <c r="N179" s="186" t="str">
        <f ca="1">IF(N$5-$I$5&lt;$A72-1," ",IF(N$5-$I$5+1&gt;'Primary Inputs'!$C$17,0,(SUM(OFFSET($I$23,0,N$5-$I$5-$A72+1)))*$C125))</f>
        <v xml:space="preserve"> </v>
      </c>
      <c r="O179" s="186" t="str">
        <f ca="1">IF(O$5-$I$5&lt;$A72-1," ",IF(O$5-$I$5+1&gt;'Primary Inputs'!$C$17,0,(SUM(OFFSET($I$23,0,O$5-$I$5-$A72+1)))*$C125))</f>
        <v xml:space="preserve"> </v>
      </c>
      <c r="P179" s="186" t="str">
        <f ca="1">IF(P$5-$I$5&lt;$A72-1," ",IF(P$5-$I$5+1&gt;'Primary Inputs'!$C$17,0,(SUM(OFFSET($I$23,0,P$5-$I$5-$A72+1)))*$C125))</f>
        <v xml:space="preserve"> </v>
      </c>
      <c r="Q179" s="186" t="str">
        <f ca="1">IF(Q$5-$I$5&lt;$A72-1," ",IF(Q$5-$I$5+1&gt;'Primary Inputs'!$C$17,0,(SUM(OFFSET($I$23,0,Q$5-$I$5-$A72+1)))*$C125))</f>
        <v xml:space="preserve"> </v>
      </c>
      <c r="R179" s="186" t="str">
        <f ca="1">IF(R$5-$I$5&lt;$A72-1," ",IF(R$5-$I$5+1&gt;'Primary Inputs'!$C$17,0,(SUM(OFFSET($I$23,0,R$5-$I$5-$A72+1)))*$C125))</f>
        <v xml:space="preserve"> </v>
      </c>
      <c r="S179" s="186" t="str">
        <f ca="1">IF(S$5-$I$5&lt;$A72-1," ",IF(S$5-$I$5+1&gt;'Primary Inputs'!$C$17,0,(SUM(OFFSET($I$23,0,S$5-$I$5-$A72+1)))*$C125))</f>
        <v xml:space="preserve"> </v>
      </c>
      <c r="T179" s="186" t="str">
        <f ca="1">IF(T$5-$I$5&lt;$A72-1," ",IF(T$5-$I$5+1&gt;'Primary Inputs'!$C$17,0,(SUM(OFFSET($I$23,0,T$5-$I$5-$A72+1)))*$C125))</f>
        <v xml:space="preserve"> </v>
      </c>
      <c r="U179" s="186" t="str">
        <f ca="1">IF(U$5-$I$5&lt;$A72-1," ",IF(U$5-$I$5+1&gt;'Primary Inputs'!$C$17,0,(SUM(OFFSET($I$23,0,U$5-$I$5-$A72+1)))*$C125))</f>
        <v xml:space="preserve"> </v>
      </c>
      <c r="V179" s="186" t="str">
        <f ca="1">IF(V$5-$I$5&lt;$A72-1," ",IF(V$5-$I$5+1&gt;'Primary Inputs'!$C$17,0,(SUM(OFFSET($I$23,0,V$5-$I$5-$A72+1)))*$C125))</f>
        <v xml:space="preserve"> </v>
      </c>
      <c r="W179" s="186" t="str">
        <f ca="1">IF(W$5-$I$5&lt;$A72-1," ",IF(W$5-$I$5+1&gt;'Primary Inputs'!$C$17,0,(SUM(OFFSET($I$23,0,W$5-$I$5-$A72+1)))*$C125))</f>
        <v xml:space="preserve"> </v>
      </c>
      <c r="X179" s="186" t="str">
        <f ca="1">IF(X$5-$I$5&lt;$A72-1," ",IF(X$5-$I$5+1&gt;'Primary Inputs'!$C$17,0,(SUM(OFFSET($I$23,0,X$5-$I$5-$A72+1)))*$C125))</f>
        <v xml:space="preserve"> </v>
      </c>
      <c r="Y179" s="186" t="str">
        <f ca="1">IF(Y$5-$I$5&lt;$A72-1," ",IF(Y$5-$I$5+1&gt;'Primary Inputs'!$C$17,0,(SUM(OFFSET($I$23,0,Y$5-$I$5-$A72+1)))*$C125))</f>
        <v xml:space="preserve"> </v>
      </c>
      <c r="Z179" s="186" t="str">
        <f ca="1">IF(Z$5-$I$5&lt;$A72-1," ",IF(Z$5-$I$5+1&gt;'Primary Inputs'!$C$17,0,(SUM(OFFSET($I$23,0,Z$5-$I$5-$A72+1)))*$C125))</f>
        <v xml:space="preserve"> </v>
      </c>
      <c r="AA179" s="186" t="str">
        <f ca="1">IF(AA$5-$I$5&lt;$A72-1," ",IF(AA$5-$I$5+1&gt;'Primary Inputs'!$C$17,0,(SUM(OFFSET($I$23,0,AA$5-$I$5-$A72+1)))*$C125))</f>
        <v xml:space="preserve"> </v>
      </c>
      <c r="AB179" s="186" t="str">
        <f ca="1">IF(AB$5-$I$5&lt;$A72-1," ",IF(AB$5-$I$5+1&gt;'Primary Inputs'!$C$17,0,(SUM(OFFSET($I$23,0,AB$5-$I$5-$A72+1)))*$C125))</f>
        <v xml:space="preserve"> </v>
      </c>
      <c r="AC179" s="186" t="str">
        <f ca="1">IF(AC$5-$I$5&lt;$A72-1," ",IF(AC$5-$I$5+1&gt;'Primary Inputs'!$C$17,0,(SUM(OFFSET($I$23,0,AC$5-$I$5-$A72+1)))*$C125))</f>
        <v xml:space="preserve"> </v>
      </c>
      <c r="AD179" s="186" t="str">
        <f ca="1">IF(AD$5-$I$5&lt;$A72-1," ",IF(AD$5-$I$5+1&gt;'Primary Inputs'!$C$17,0,(SUM(OFFSET($I$23,0,AD$5-$I$5-$A72+1)))*$C125))</f>
        <v xml:space="preserve"> </v>
      </c>
      <c r="AE179" s="186" t="str">
        <f ca="1">IF(AE$5-$I$5&lt;$A72-1," ",IF(AE$5-$I$5+1&gt;'Primary Inputs'!$C$17,0,(SUM(OFFSET($I$23,0,AE$5-$I$5-$A72+1)))*$C125))</f>
        <v xml:space="preserve"> </v>
      </c>
      <c r="AF179" s="186" t="str">
        <f ca="1">IF(AF$5-$I$5&lt;$A72-1," ",IF(AF$5-$I$5+1&gt;'Primary Inputs'!$C$17,0,(SUM(OFFSET($I$23,0,AF$5-$I$5-$A72+1)))*$C125))</f>
        <v xml:space="preserve"> </v>
      </c>
      <c r="AG179" s="186" t="str">
        <f ca="1">IF(AG$5-$I$5&lt;$A72-1," ",IF(AG$5-$I$5+1&gt;'Primary Inputs'!$C$17,0,(SUM(OFFSET($I$23,0,AG$5-$I$5-$A72+1)))*$C125))</f>
        <v xml:space="preserve"> </v>
      </c>
      <c r="AH179" s="186" t="str">
        <f ca="1">IF(AH$5-$I$5&lt;$A72-1," ",IF(AH$5-$I$5+1&gt;'Primary Inputs'!$C$17,0,(SUM(OFFSET($I$23,0,AH$5-$I$5-$A72+1)))*$C125))</f>
        <v xml:space="preserve"> </v>
      </c>
      <c r="AI179" s="186" t="str">
        <f ca="1">IF(AI$5-$I$5&lt;$A72-1," ",IF(AI$5-$I$5+1&gt;'Primary Inputs'!$C$17,0,(SUM(OFFSET($I$23,0,AI$5-$I$5-$A72+1)))*$C125))</f>
        <v xml:space="preserve"> </v>
      </c>
      <c r="AJ179" s="186" t="str">
        <f ca="1">IF(AJ$5-$I$5&lt;$A72-1," ",IF(AJ$5-$I$5+1&gt;'Primary Inputs'!$C$17,0,(SUM(OFFSET($I$23,0,AJ$5-$I$5-$A72+1)))*$C125))</f>
        <v xml:space="preserve"> </v>
      </c>
      <c r="AK179" s="186" t="str">
        <f ca="1">IF(AK$5-$I$5&lt;$A72-1," ",IF(AK$5-$I$5+1&gt;'Primary Inputs'!$C$17,0,(SUM(OFFSET($I$23,0,AK$5-$I$5-$A72+1)))*$C125))</f>
        <v xml:space="preserve"> </v>
      </c>
      <c r="AL179" s="186" t="str">
        <f ca="1">IF(AL$5-$I$5&lt;$A72-1," ",IF(AL$5-$I$5+1&gt;'Primary Inputs'!$C$17,0,(SUM(OFFSET($I$23,0,AL$5-$I$5-$A72+1)))*$C125))</f>
        <v xml:space="preserve"> </v>
      </c>
      <c r="AM179" s="186" t="str">
        <f ca="1">IF(AM$5-$I$5&lt;$A72-1," ",IF(AM$5-$I$5+1&gt;'Primary Inputs'!$C$17,0,(SUM(OFFSET($I$23,0,AM$5-$I$5-$A72+1)))*$C125))</f>
        <v xml:space="preserve"> </v>
      </c>
      <c r="AN179" s="186" t="str">
        <f ca="1">IF(AN$5-$I$5&lt;$A72-1," ",IF(AN$5-$I$5+1&gt;'Primary Inputs'!$C$17,0,(SUM(OFFSET($I$23,0,AN$5-$I$5-$A72+1)))*$C125))</f>
        <v xml:space="preserve"> </v>
      </c>
      <c r="AO179" s="186" t="str">
        <f ca="1">IF(AO$5-$I$5&lt;$A72-1," ",IF(AO$5-$I$5+1&gt;'Primary Inputs'!$C$17,0,(SUM(OFFSET($I$23,0,AO$5-$I$5-$A72+1)))*$C125))</f>
        <v xml:space="preserve"> </v>
      </c>
      <c r="AP179" s="186" t="str">
        <f ca="1">IF(AP$5-$I$5&lt;$A72-1," ",IF(AP$5-$I$5+1&gt;'Primary Inputs'!$C$17,0,(SUM(OFFSET($I$23,0,AP$5-$I$5-$A72+1)))*$C125))</f>
        <v xml:space="preserve"> </v>
      </c>
      <c r="AQ179" s="186" t="str">
        <f ca="1">IF(AQ$5-$I$5&lt;$A72-1," ",IF(AQ$5-$I$5+1&gt;'Primary Inputs'!$C$17,0,(SUM(OFFSET($I$23,0,AQ$5-$I$5-$A72+1)))*$C125))</f>
        <v xml:space="preserve"> </v>
      </c>
      <c r="AR179" s="186" t="str">
        <f ca="1">IF(AR$5-$I$5&lt;$A72-1," ",IF(AR$5-$I$5+1&gt;'Primary Inputs'!$C$17,0,(SUM(OFFSET($I$23,0,AR$5-$I$5-$A72+1)))*$C125))</f>
        <v xml:space="preserve"> </v>
      </c>
      <c r="AS179" s="186" t="str">
        <f ca="1">IF(AS$5-$I$5&lt;$A72-1," ",IF(AS$5-$I$5+1&gt;'Primary Inputs'!$C$17,0,(SUM(OFFSET($I$23,0,AS$5-$I$5-$A72+1)))*$C125))</f>
        <v xml:space="preserve"> </v>
      </c>
      <c r="AT179" s="186" t="str">
        <f ca="1">IF(AT$5-$I$5&lt;$A72-1," ",IF(AT$5-$I$5+1&gt;'Primary Inputs'!$C$17,0,(SUM(OFFSET($I$23,0,AT$5-$I$5-$A72+1)))*$C125))</f>
        <v xml:space="preserve"> </v>
      </c>
      <c r="AU179" s="186" t="str">
        <f ca="1">IF(AU$5-$I$5&lt;$A72-1," ",IF(AU$5-$I$5+1&gt;'Primary Inputs'!$C$17,0,(SUM(OFFSET($I$23,0,AU$5-$I$5-$A72+1)))*$C125))</f>
        <v xml:space="preserve"> </v>
      </c>
      <c r="AV179" s="186" t="str">
        <f ca="1">IF(AV$5-$I$5&lt;$A72-1," ",IF(AV$5-$I$5+1&gt;'Primary Inputs'!$C$17,0,(SUM(OFFSET($I$23,0,AV$5-$I$5-$A72+1)))*$C125))</f>
        <v xml:space="preserve"> </v>
      </c>
      <c r="AW179" s="186" t="str">
        <f ca="1">IF(AW$5-$I$5&lt;$A72-1," ",IF(AW$5-$I$5+1&gt;'Primary Inputs'!$C$17,0,(SUM(OFFSET($I$23,0,AW$5-$I$5-$A72+1)))*$C125))</f>
        <v xml:space="preserve"> </v>
      </c>
      <c r="AX179" s="186" t="str">
        <f ca="1">IF(AX$5-$I$5&lt;$A72-1," ",IF(AX$5-$I$5+1&gt;'Primary Inputs'!$C$17,0,(SUM(OFFSET($I$23,0,AX$5-$I$5-$A72+1)))*$C125))</f>
        <v xml:space="preserve"> </v>
      </c>
      <c r="AY179" s="186" t="str">
        <f ca="1">IF(AY$5-$I$5&lt;$A72-1," ",IF(AY$5-$I$5+1&gt;'Primary Inputs'!$C$17,0,(SUM(OFFSET($I$23,0,AY$5-$I$5-$A72+1)))*$C125))</f>
        <v xml:space="preserve"> </v>
      </c>
      <c r="AZ179" s="186" t="str">
        <f ca="1">IF(AZ$5-$I$5&lt;$A72-1," ",IF(AZ$5-$I$5+1&gt;'Primary Inputs'!$C$17,0,(SUM(OFFSET($I$23,0,AZ$5-$I$5-$A72+1)))*$C125))</f>
        <v xml:space="preserve"> </v>
      </c>
      <c r="BA179" s="186" t="str">
        <f ca="1">IF(BA$5-$I$5&lt;$A72-1," ",IF(BA$5-$I$5+1&gt;'Primary Inputs'!$C$17,0,(SUM(OFFSET($I$23,0,BA$5-$I$5-$A72+1)))*$C125))</f>
        <v xml:space="preserve"> </v>
      </c>
      <c r="BB179" s="186" t="str">
        <f ca="1">IF(BB$5-$I$5&lt;$A72-1," ",IF(BB$5-$I$5+1&gt;'Primary Inputs'!$C$17,0,(SUM(OFFSET($I$23,0,BB$5-$I$5-$A72+1)))*$C125))</f>
        <v xml:space="preserve"> </v>
      </c>
      <c r="BC179" s="186">
        <f ca="1">IF(BC$5-$I$5&lt;$A72-1," ",IF(BC$5-$I$5+1&gt;'Primary Inputs'!$C$17,0,(SUM(OFFSET($I$23,0,BC$5-$I$5-$A72+1)))*$C125))</f>
        <v>0</v>
      </c>
      <c r="BD179" s="186">
        <f ca="1">IF(BD$5-$I$5&lt;$A72-1," ",IF(BD$5-$I$5+1&gt;'Primary Inputs'!$C$17,0,(SUM(OFFSET($I$23,0,BD$5-$I$5-$A72+1)))*$C125))</f>
        <v>0</v>
      </c>
      <c r="BE179" s="186">
        <f ca="1">IF(BE$5-$I$5&lt;$A72-1," ",IF(BE$5-$I$5+1&gt;'Primary Inputs'!$C$17,0,(SUM(OFFSET($I$23,0,BE$5-$I$5-$A72+1)))*$C125))</f>
        <v>0</v>
      </c>
      <c r="BF179" s="186">
        <f ca="1">IF(BF$5-$I$5&lt;$A72-1," ",IF(BF$5-$I$5+1&gt;'Primary Inputs'!$C$17,0,(SUM(OFFSET($I$23,0,BF$5-$I$5-$A72+1)))*$C125))</f>
        <v>0</v>
      </c>
    </row>
    <row r="180" spans="1:58">
      <c r="B180" s="134" t="s">
        <v>220</v>
      </c>
      <c r="C180" s="134">
        <f t="shared" ca="1" si="3"/>
        <v>0</v>
      </c>
      <c r="I180" s="186" t="str">
        <f ca="1">IF(I$5-$I$5&lt;$A73-1," ",IF(I$5-$I$5+1&gt;'Primary Inputs'!$C$17,0,(SUM(OFFSET($I$23,0,I$5-$I$5-$A73+1)))*$C126))</f>
        <v xml:space="preserve"> </v>
      </c>
      <c r="J180" s="186" t="str">
        <f ca="1">IF(J$5-$I$5&lt;$A73-1," ",IF(J$5-$I$5+1&gt;'Primary Inputs'!$C$17,0,(SUM(OFFSET($I$23,0,J$5-$I$5-$A73+1)))*$C126))</f>
        <v xml:space="preserve"> </v>
      </c>
      <c r="K180" s="186" t="str">
        <f ca="1">IF(K$5-$I$5&lt;$A73-1," ",IF(K$5-$I$5+1&gt;'Primary Inputs'!$C$17,0,(SUM(OFFSET($I$23,0,K$5-$I$5-$A73+1)))*$C126))</f>
        <v xml:space="preserve"> </v>
      </c>
      <c r="L180" s="186" t="str">
        <f ca="1">IF(L$5-$I$5&lt;$A73-1," ",IF(L$5-$I$5+1&gt;'Primary Inputs'!$C$17,0,(SUM(OFFSET($I$23,0,L$5-$I$5-$A73+1)))*$C126))</f>
        <v xml:space="preserve"> </v>
      </c>
      <c r="M180" s="186" t="str">
        <f ca="1">IF(M$5-$I$5&lt;$A73-1," ",IF(M$5-$I$5+1&gt;'Primary Inputs'!$C$17,0,(SUM(OFFSET($I$23,0,M$5-$I$5-$A73+1)))*$C126))</f>
        <v xml:space="preserve"> </v>
      </c>
      <c r="N180" s="186" t="str">
        <f ca="1">IF(N$5-$I$5&lt;$A73-1," ",IF(N$5-$I$5+1&gt;'Primary Inputs'!$C$17,0,(SUM(OFFSET($I$23,0,N$5-$I$5-$A73+1)))*$C126))</f>
        <v xml:space="preserve"> </v>
      </c>
      <c r="O180" s="186" t="str">
        <f ca="1">IF(O$5-$I$5&lt;$A73-1," ",IF(O$5-$I$5+1&gt;'Primary Inputs'!$C$17,0,(SUM(OFFSET($I$23,0,O$5-$I$5-$A73+1)))*$C126))</f>
        <v xml:space="preserve"> </v>
      </c>
      <c r="P180" s="186" t="str">
        <f ca="1">IF(P$5-$I$5&lt;$A73-1," ",IF(P$5-$I$5+1&gt;'Primary Inputs'!$C$17,0,(SUM(OFFSET($I$23,0,P$5-$I$5-$A73+1)))*$C126))</f>
        <v xml:space="preserve"> </v>
      </c>
      <c r="Q180" s="186" t="str">
        <f ca="1">IF(Q$5-$I$5&lt;$A73-1," ",IF(Q$5-$I$5+1&gt;'Primary Inputs'!$C$17,0,(SUM(OFFSET($I$23,0,Q$5-$I$5-$A73+1)))*$C126))</f>
        <v xml:space="preserve"> </v>
      </c>
      <c r="R180" s="186" t="str">
        <f ca="1">IF(R$5-$I$5&lt;$A73-1," ",IF(R$5-$I$5+1&gt;'Primary Inputs'!$C$17,0,(SUM(OFFSET($I$23,0,R$5-$I$5-$A73+1)))*$C126))</f>
        <v xml:space="preserve"> </v>
      </c>
      <c r="S180" s="186" t="str">
        <f ca="1">IF(S$5-$I$5&lt;$A73-1," ",IF(S$5-$I$5+1&gt;'Primary Inputs'!$C$17,0,(SUM(OFFSET($I$23,0,S$5-$I$5-$A73+1)))*$C126))</f>
        <v xml:space="preserve"> </v>
      </c>
      <c r="T180" s="186" t="str">
        <f ca="1">IF(T$5-$I$5&lt;$A73-1," ",IF(T$5-$I$5+1&gt;'Primary Inputs'!$C$17,0,(SUM(OFFSET($I$23,0,T$5-$I$5-$A73+1)))*$C126))</f>
        <v xml:space="preserve"> </v>
      </c>
      <c r="U180" s="186" t="str">
        <f ca="1">IF(U$5-$I$5&lt;$A73-1," ",IF(U$5-$I$5+1&gt;'Primary Inputs'!$C$17,0,(SUM(OFFSET($I$23,0,U$5-$I$5-$A73+1)))*$C126))</f>
        <v xml:space="preserve"> </v>
      </c>
      <c r="V180" s="186" t="str">
        <f ca="1">IF(V$5-$I$5&lt;$A73-1," ",IF(V$5-$I$5+1&gt;'Primary Inputs'!$C$17,0,(SUM(OFFSET($I$23,0,V$5-$I$5-$A73+1)))*$C126))</f>
        <v xml:space="preserve"> </v>
      </c>
      <c r="W180" s="186" t="str">
        <f ca="1">IF(W$5-$I$5&lt;$A73-1," ",IF(W$5-$I$5+1&gt;'Primary Inputs'!$C$17,0,(SUM(OFFSET($I$23,0,W$5-$I$5-$A73+1)))*$C126))</f>
        <v xml:space="preserve"> </v>
      </c>
      <c r="X180" s="186" t="str">
        <f ca="1">IF(X$5-$I$5&lt;$A73-1," ",IF(X$5-$I$5+1&gt;'Primary Inputs'!$C$17,0,(SUM(OFFSET($I$23,0,X$5-$I$5-$A73+1)))*$C126))</f>
        <v xml:space="preserve"> </v>
      </c>
      <c r="Y180" s="186" t="str">
        <f ca="1">IF(Y$5-$I$5&lt;$A73-1," ",IF(Y$5-$I$5+1&gt;'Primary Inputs'!$C$17,0,(SUM(OFFSET($I$23,0,Y$5-$I$5-$A73+1)))*$C126))</f>
        <v xml:space="preserve"> </v>
      </c>
      <c r="Z180" s="186" t="str">
        <f ca="1">IF(Z$5-$I$5&lt;$A73-1," ",IF(Z$5-$I$5+1&gt;'Primary Inputs'!$C$17,0,(SUM(OFFSET($I$23,0,Z$5-$I$5-$A73+1)))*$C126))</f>
        <v xml:space="preserve"> </v>
      </c>
      <c r="AA180" s="186" t="str">
        <f ca="1">IF(AA$5-$I$5&lt;$A73-1," ",IF(AA$5-$I$5+1&gt;'Primary Inputs'!$C$17,0,(SUM(OFFSET($I$23,0,AA$5-$I$5-$A73+1)))*$C126))</f>
        <v xml:space="preserve"> </v>
      </c>
      <c r="AB180" s="186" t="str">
        <f ca="1">IF(AB$5-$I$5&lt;$A73-1," ",IF(AB$5-$I$5+1&gt;'Primary Inputs'!$C$17,0,(SUM(OFFSET($I$23,0,AB$5-$I$5-$A73+1)))*$C126))</f>
        <v xml:space="preserve"> </v>
      </c>
      <c r="AC180" s="186" t="str">
        <f ca="1">IF(AC$5-$I$5&lt;$A73-1," ",IF(AC$5-$I$5+1&gt;'Primary Inputs'!$C$17,0,(SUM(OFFSET($I$23,0,AC$5-$I$5-$A73+1)))*$C126))</f>
        <v xml:space="preserve"> </v>
      </c>
      <c r="AD180" s="186" t="str">
        <f ca="1">IF(AD$5-$I$5&lt;$A73-1," ",IF(AD$5-$I$5+1&gt;'Primary Inputs'!$C$17,0,(SUM(OFFSET($I$23,0,AD$5-$I$5-$A73+1)))*$C126))</f>
        <v xml:space="preserve"> </v>
      </c>
      <c r="AE180" s="186" t="str">
        <f ca="1">IF(AE$5-$I$5&lt;$A73-1," ",IF(AE$5-$I$5+1&gt;'Primary Inputs'!$C$17,0,(SUM(OFFSET($I$23,0,AE$5-$I$5-$A73+1)))*$C126))</f>
        <v xml:space="preserve"> </v>
      </c>
      <c r="AF180" s="186" t="str">
        <f ca="1">IF(AF$5-$I$5&lt;$A73-1," ",IF(AF$5-$I$5+1&gt;'Primary Inputs'!$C$17,0,(SUM(OFFSET($I$23,0,AF$5-$I$5-$A73+1)))*$C126))</f>
        <v xml:space="preserve"> </v>
      </c>
      <c r="AG180" s="186" t="str">
        <f ca="1">IF(AG$5-$I$5&lt;$A73-1," ",IF(AG$5-$I$5+1&gt;'Primary Inputs'!$C$17,0,(SUM(OFFSET($I$23,0,AG$5-$I$5-$A73+1)))*$C126))</f>
        <v xml:space="preserve"> </v>
      </c>
      <c r="AH180" s="186" t="str">
        <f ca="1">IF(AH$5-$I$5&lt;$A73-1," ",IF(AH$5-$I$5+1&gt;'Primary Inputs'!$C$17,0,(SUM(OFFSET($I$23,0,AH$5-$I$5-$A73+1)))*$C126))</f>
        <v xml:space="preserve"> </v>
      </c>
      <c r="AI180" s="186" t="str">
        <f ca="1">IF(AI$5-$I$5&lt;$A73-1," ",IF(AI$5-$I$5+1&gt;'Primary Inputs'!$C$17,0,(SUM(OFFSET($I$23,0,AI$5-$I$5-$A73+1)))*$C126))</f>
        <v xml:space="preserve"> </v>
      </c>
      <c r="AJ180" s="186" t="str">
        <f ca="1">IF(AJ$5-$I$5&lt;$A73-1," ",IF(AJ$5-$I$5+1&gt;'Primary Inputs'!$C$17,0,(SUM(OFFSET($I$23,0,AJ$5-$I$5-$A73+1)))*$C126))</f>
        <v xml:space="preserve"> </v>
      </c>
      <c r="AK180" s="186" t="str">
        <f ca="1">IF(AK$5-$I$5&lt;$A73-1," ",IF(AK$5-$I$5+1&gt;'Primary Inputs'!$C$17,0,(SUM(OFFSET($I$23,0,AK$5-$I$5-$A73+1)))*$C126))</f>
        <v xml:space="preserve"> </v>
      </c>
      <c r="AL180" s="186" t="str">
        <f ca="1">IF(AL$5-$I$5&lt;$A73-1," ",IF(AL$5-$I$5+1&gt;'Primary Inputs'!$C$17,0,(SUM(OFFSET($I$23,0,AL$5-$I$5-$A73+1)))*$C126))</f>
        <v xml:space="preserve"> </v>
      </c>
      <c r="AM180" s="186" t="str">
        <f ca="1">IF(AM$5-$I$5&lt;$A73-1," ",IF(AM$5-$I$5+1&gt;'Primary Inputs'!$C$17,0,(SUM(OFFSET($I$23,0,AM$5-$I$5-$A73+1)))*$C126))</f>
        <v xml:space="preserve"> </v>
      </c>
      <c r="AN180" s="186" t="str">
        <f ca="1">IF(AN$5-$I$5&lt;$A73-1," ",IF(AN$5-$I$5+1&gt;'Primary Inputs'!$C$17,0,(SUM(OFFSET($I$23,0,AN$5-$I$5-$A73+1)))*$C126))</f>
        <v xml:space="preserve"> </v>
      </c>
      <c r="AO180" s="186" t="str">
        <f ca="1">IF(AO$5-$I$5&lt;$A73-1," ",IF(AO$5-$I$5+1&gt;'Primary Inputs'!$C$17,0,(SUM(OFFSET($I$23,0,AO$5-$I$5-$A73+1)))*$C126))</f>
        <v xml:space="preserve"> </v>
      </c>
      <c r="AP180" s="186" t="str">
        <f ca="1">IF(AP$5-$I$5&lt;$A73-1," ",IF(AP$5-$I$5+1&gt;'Primary Inputs'!$C$17,0,(SUM(OFFSET($I$23,0,AP$5-$I$5-$A73+1)))*$C126))</f>
        <v xml:space="preserve"> </v>
      </c>
      <c r="AQ180" s="186" t="str">
        <f ca="1">IF(AQ$5-$I$5&lt;$A73-1," ",IF(AQ$5-$I$5+1&gt;'Primary Inputs'!$C$17,0,(SUM(OFFSET($I$23,0,AQ$5-$I$5-$A73+1)))*$C126))</f>
        <v xml:space="preserve"> </v>
      </c>
      <c r="AR180" s="186" t="str">
        <f ca="1">IF(AR$5-$I$5&lt;$A73-1," ",IF(AR$5-$I$5+1&gt;'Primary Inputs'!$C$17,0,(SUM(OFFSET($I$23,0,AR$5-$I$5-$A73+1)))*$C126))</f>
        <v xml:space="preserve"> </v>
      </c>
      <c r="AS180" s="186" t="str">
        <f ca="1">IF(AS$5-$I$5&lt;$A73-1," ",IF(AS$5-$I$5+1&gt;'Primary Inputs'!$C$17,0,(SUM(OFFSET($I$23,0,AS$5-$I$5-$A73+1)))*$C126))</f>
        <v xml:space="preserve"> </v>
      </c>
      <c r="AT180" s="186" t="str">
        <f ca="1">IF(AT$5-$I$5&lt;$A73-1," ",IF(AT$5-$I$5+1&gt;'Primary Inputs'!$C$17,0,(SUM(OFFSET($I$23,0,AT$5-$I$5-$A73+1)))*$C126))</f>
        <v xml:space="preserve"> </v>
      </c>
      <c r="AU180" s="186" t="str">
        <f ca="1">IF(AU$5-$I$5&lt;$A73-1," ",IF(AU$5-$I$5+1&gt;'Primary Inputs'!$C$17,0,(SUM(OFFSET($I$23,0,AU$5-$I$5-$A73+1)))*$C126))</f>
        <v xml:space="preserve"> </v>
      </c>
      <c r="AV180" s="186" t="str">
        <f ca="1">IF(AV$5-$I$5&lt;$A73-1," ",IF(AV$5-$I$5+1&gt;'Primary Inputs'!$C$17,0,(SUM(OFFSET($I$23,0,AV$5-$I$5-$A73+1)))*$C126))</f>
        <v xml:space="preserve"> </v>
      </c>
      <c r="AW180" s="186" t="str">
        <f ca="1">IF(AW$5-$I$5&lt;$A73-1," ",IF(AW$5-$I$5+1&gt;'Primary Inputs'!$C$17,0,(SUM(OFFSET($I$23,0,AW$5-$I$5-$A73+1)))*$C126))</f>
        <v xml:space="preserve"> </v>
      </c>
      <c r="AX180" s="186" t="str">
        <f ca="1">IF(AX$5-$I$5&lt;$A73-1," ",IF(AX$5-$I$5+1&gt;'Primary Inputs'!$C$17,0,(SUM(OFFSET($I$23,0,AX$5-$I$5-$A73+1)))*$C126))</f>
        <v xml:space="preserve"> </v>
      </c>
      <c r="AY180" s="186" t="str">
        <f ca="1">IF(AY$5-$I$5&lt;$A73-1," ",IF(AY$5-$I$5+1&gt;'Primary Inputs'!$C$17,0,(SUM(OFFSET($I$23,0,AY$5-$I$5-$A73+1)))*$C126))</f>
        <v xml:space="preserve"> </v>
      </c>
      <c r="AZ180" s="186" t="str">
        <f ca="1">IF(AZ$5-$I$5&lt;$A73-1," ",IF(AZ$5-$I$5+1&gt;'Primary Inputs'!$C$17,0,(SUM(OFFSET($I$23,0,AZ$5-$I$5-$A73+1)))*$C126))</f>
        <v xml:space="preserve"> </v>
      </c>
      <c r="BA180" s="186" t="str">
        <f ca="1">IF(BA$5-$I$5&lt;$A73-1," ",IF(BA$5-$I$5+1&gt;'Primary Inputs'!$C$17,0,(SUM(OFFSET($I$23,0,BA$5-$I$5-$A73+1)))*$C126))</f>
        <v xml:space="preserve"> </v>
      </c>
      <c r="BB180" s="186" t="str">
        <f ca="1">IF(BB$5-$I$5&lt;$A73-1," ",IF(BB$5-$I$5+1&gt;'Primary Inputs'!$C$17,0,(SUM(OFFSET($I$23,0,BB$5-$I$5-$A73+1)))*$C126))</f>
        <v xml:space="preserve"> </v>
      </c>
      <c r="BC180" s="186" t="str">
        <f ca="1">IF(BC$5-$I$5&lt;$A73-1," ",IF(BC$5-$I$5+1&gt;'Primary Inputs'!$C$17,0,(SUM(OFFSET($I$23,0,BC$5-$I$5-$A73+1)))*$C126))</f>
        <v xml:space="preserve"> </v>
      </c>
      <c r="BD180" s="186">
        <f ca="1">IF(BD$5-$I$5&lt;$A73-1," ",IF(BD$5-$I$5+1&gt;'Primary Inputs'!$C$17,0,(SUM(OFFSET($I$23,0,BD$5-$I$5-$A73+1)))*$C126))</f>
        <v>0</v>
      </c>
      <c r="BE180" s="186">
        <f ca="1">IF(BE$5-$I$5&lt;$A73-1," ",IF(BE$5-$I$5+1&gt;'Primary Inputs'!$C$17,0,(SUM(OFFSET($I$23,0,BE$5-$I$5-$A73+1)))*$C126))</f>
        <v>0</v>
      </c>
      <c r="BF180" s="186">
        <f ca="1">IF(BF$5-$I$5&lt;$A73-1," ",IF(BF$5-$I$5+1&gt;'Primary Inputs'!$C$17,0,(SUM(OFFSET($I$23,0,BF$5-$I$5-$A73+1)))*$C126))</f>
        <v>0</v>
      </c>
    </row>
    <row r="181" spans="1:58">
      <c r="B181" s="134" t="s">
        <v>221</v>
      </c>
      <c r="C181" s="134">
        <f t="shared" ca="1" si="3"/>
        <v>0</v>
      </c>
      <c r="I181" s="186" t="str">
        <f ca="1">IF(I$5-$I$5&lt;$A74-1," ",IF(I$5-$I$5+1&gt;'Primary Inputs'!$C$17,0,(SUM(OFFSET($I$23,0,I$5-$I$5-$A74+1)))*$C127))</f>
        <v xml:space="preserve"> </v>
      </c>
      <c r="J181" s="186" t="str">
        <f ca="1">IF(J$5-$I$5&lt;$A74-1," ",IF(J$5-$I$5+1&gt;'Primary Inputs'!$C$17,0,(SUM(OFFSET($I$23,0,J$5-$I$5-$A74+1)))*$C127))</f>
        <v xml:space="preserve"> </v>
      </c>
      <c r="K181" s="186" t="str">
        <f ca="1">IF(K$5-$I$5&lt;$A74-1," ",IF(K$5-$I$5+1&gt;'Primary Inputs'!$C$17,0,(SUM(OFFSET($I$23,0,K$5-$I$5-$A74+1)))*$C127))</f>
        <v xml:space="preserve"> </v>
      </c>
      <c r="L181" s="186" t="str">
        <f ca="1">IF(L$5-$I$5&lt;$A74-1," ",IF(L$5-$I$5+1&gt;'Primary Inputs'!$C$17,0,(SUM(OFFSET($I$23,0,L$5-$I$5-$A74+1)))*$C127))</f>
        <v xml:space="preserve"> </v>
      </c>
      <c r="M181" s="186" t="str">
        <f ca="1">IF(M$5-$I$5&lt;$A74-1," ",IF(M$5-$I$5+1&gt;'Primary Inputs'!$C$17,0,(SUM(OFFSET($I$23,0,M$5-$I$5-$A74+1)))*$C127))</f>
        <v xml:space="preserve"> </v>
      </c>
      <c r="N181" s="186" t="str">
        <f ca="1">IF(N$5-$I$5&lt;$A74-1," ",IF(N$5-$I$5+1&gt;'Primary Inputs'!$C$17,0,(SUM(OFFSET($I$23,0,N$5-$I$5-$A74+1)))*$C127))</f>
        <v xml:space="preserve"> </v>
      </c>
      <c r="O181" s="186" t="str">
        <f ca="1">IF(O$5-$I$5&lt;$A74-1," ",IF(O$5-$I$5+1&gt;'Primary Inputs'!$C$17,0,(SUM(OFFSET($I$23,0,O$5-$I$5-$A74+1)))*$C127))</f>
        <v xml:space="preserve"> </v>
      </c>
      <c r="P181" s="186" t="str">
        <f ca="1">IF(P$5-$I$5&lt;$A74-1," ",IF(P$5-$I$5+1&gt;'Primary Inputs'!$C$17,0,(SUM(OFFSET($I$23,0,P$5-$I$5-$A74+1)))*$C127))</f>
        <v xml:space="preserve"> </v>
      </c>
      <c r="Q181" s="186" t="str">
        <f ca="1">IF(Q$5-$I$5&lt;$A74-1," ",IF(Q$5-$I$5+1&gt;'Primary Inputs'!$C$17,0,(SUM(OFFSET($I$23,0,Q$5-$I$5-$A74+1)))*$C127))</f>
        <v xml:space="preserve"> </v>
      </c>
      <c r="R181" s="186" t="str">
        <f ca="1">IF(R$5-$I$5&lt;$A74-1," ",IF(R$5-$I$5+1&gt;'Primary Inputs'!$C$17,0,(SUM(OFFSET($I$23,0,R$5-$I$5-$A74+1)))*$C127))</f>
        <v xml:space="preserve"> </v>
      </c>
      <c r="S181" s="186" t="str">
        <f ca="1">IF(S$5-$I$5&lt;$A74-1," ",IF(S$5-$I$5+1&gt;'Primary Inputs'!$C$17,0,(SUM(OFFSET($I$23,0,S$5-$I$5-$A74+1)))*$C127))</f>
        <v xml:space="preserve"> </v>
      </c>
      <c r="T181" s="186" t="str">
        <f ca="1">IF(T$5-$I$5&lt;$A74-1," ",IF(T$5-$I$5+1&gt;'Primary Inputs'!$C$17,0,(SUM(OFFSET($I$23,0,T$5-$I$5-$A74+1)))*$C127))</f>
        <v xml:space="preserve"> </v>
      </c>
      <c r="U181" s="186" t="str">
        <f ca="1">IF(U$5-$I$5&lt;$A74-1," ",IF(U$5-$I$5+1&gt;'Primary Inputs'!$C$17,0,(SUM(OFFSET($I$23,0,U$5-$I$5-$A74+1)))*$C127))</f>
        <v xml:space="preserve"> </v>
      </c>
      <c r="V181" s="186" t="str">
        <f ca="1">IF(V$5-$I$5&lt;$A74-1," ",IF(V$5-$I$5+1&gt;'Primary Inputs'!$C$17,0,(SUM(OFFSET($I$23,0,V$5-$I$5-$A74+1)))*$C127))</f>
        <v xml:space="preserve"> </v>
      </c>
      <c r="W181" s="186" t="str">
        <f ca="1">IF(W$5-$I$5&lt;$A74-1," ",IF(W$5-$I$5+1&gt;'Primary Inputs'!$C$17,0,(SUM(OFFSET($I$23,0,W$5-$I$5-$A74+1)))*$C127))</f>
        <v xml:space="preserve"> </v>
      </c>
      <c r="X181" s="186" t="str">
        <f ca="1">IF(X$5-$I$5&lt;$A74-1," ",IF(X$5-$I$5+1&gt;'Primary Inputs'!$C$17,0,(SUM(OFFSET($I$23,0,X$5-$I$5-$A74+1)))*$C127))</f>
        <v xml:space="preserve"> </v>
      </c>
      <c r="Y181" s="186" t="str">
        <f ca="1">IF(Y$5-$I$5&lt;$A74-1," ",IF(Y$5-$I$5+1&gt;'Primary Inputs'!$C$17,0,(SUM(OFFSET($I$23,0,Y$5-$I$5-$A74+1)))*$C127))</f>
        <v xml:space="preserve"> </v>
      </c>
      <c r="Z181" s="186" t="str">
        <f ca="1">IF(Z$5-$I$5&lt;$A74-1," ",IF(Z$5-$I$5+1&gt;'Primary Inputs'!$C$17,0,(SUM(OFFSET($I$23,0,Z$5-$I$5-$A74+1)))*$C127))</f>
        <v xml:space="preserve"> </v>
      </c>
      <c r="AA181" s="186" t="str">
        <f ca="1">IF(AA$5-$I$5&lt;$A74-1," ",IF(AA$5-$I$5+1&gt;'Primary Inputs'!$C$17,0,(SUM(OFFSET($I$23,0,AA$5-$I$5-$A74+1)))*$C127))</f>
        <v xml:space="preserve"> </v>
      </c>
      <c r="AB181" s="186" t="str">
        <f ca="1">IF(AB$5-$I$5&lt;$A74-1," ",IF(AB$5-$I$5+1&gt;'Primary Inputs'!$C$17,0,(SUM(OFFSET($I$23,0,AB$5-$I$5-$A74+1)))*$C127))</f>
        <v xml:space="preserve"> </v>
      </c>
      <c r="AC181" s="186" t="str">
        <f ca="1">IF(AC$5-$I$5&lt;$A74-1," ",IF(AC$5-$I$5+1&gt;'Primary Inputs'!$C$17,0,(SUM(OFFSET($I$23,0,AC$5-$I$5-$A74+1)))*$C127))</f>
        <v xml:space="preserve"> </v>
      </c>
      <c r="AD181" s="186" t="str">
        <f ca="1">IF(AD$5-$I$5&lt;$A74-1," ",IF(AD$5-$I$5+1&gt;'Primary Inputs'!$C$17,0,(SUM(OFFSET($I$23,0,AD$5-$I$5-$A74+1)))*$C127))</f>
        <v xml:space="preserve"> </v>
      </c>
      <c r="AE181" s="186" t="str">
        <f ca="1">IF(AE$5-$I$5&lt;$A74-1," ",IF(AE$5-$I$5+1&gt;'Primary Inputs'!$C$17,0,(SUM(OFFSET($I$23,0,AE$5-$I$5-$A74+1)))*$C127))</f>
        <v xml:space="preserve"> </v>
      </c>
      <c r="AF181" s="186" t="str">
        <f ca="1">IF(AF$5-$I$5&lt;$A74-1," ",IF(AF$5-$I$5+1&gt;'Primary Inputs'!$C$17,0,(SUM(OFFSET($I$23,0,AF$5-$I$5-$A74+1)))*$C127))</f>
        <v xml:space="preserve"> </v>
      </c>
      <c r="AG181" s="186" t="str">
        <f ca="1">IF(AG$5-$I$5&lt;$A74-1," ",IF(AG$5-$I$5+1&gt;'Primary Inputs'!$C$17,0,(SUM(OFFSET($I$23,0,AG$5-$I$5-$A74+1)))*$C127))</f>
        <v xml:space="preserve"> </v>
      </c>
      <c r="AH181" s="186" t="str">
        <f ca="1">IF(AH$5-$I$5&lt;$A74-1," ",IF(AH$5-$I$5+1&gt;'Primary Inputs'!$C$17,0,(SUM(OFFSET($I$23,0,AH$5-$I$5-$A74+1)))*$C127))</f>
        <v xml:space="preserve"> </v>
      </c>
      <c r="AI181" s="186" t="str">
        <f ca="1">IF(AI$5-$I$5&lt;$A74-1," ",IF(AI$5-$I$5+1&gt;'Primary Inputs'!$C$17,0,(SUM(OFFSET($I$23,0,AI$5-$I$5-$A74+1)))*$C127))</f>
        <v xml:space="preserve"> </v>
      </c>
      <c r="AJ181" s="186" t="str">
        <f ca="1">IF(AJ$5-$I$5&lt;$A74-1," ",IF(AJ$5-$I$5+1&gt;'Primary Inputs'!$C$17,0,(SUM(OFFSET($I$23,0,AJ$5-$I$5-$A74+1)))*$C127))</f>
        <v xml:space="preserve"> </v>
      </c>
      <c r="AK181" s="186" t="str">
        <f ca="1">IF(AK$5-$I$5&lt;$A74-1," ",IF(AK$5-$I$5+1&gt;'Primary Inputs'!$C$17,0,(SUM(OFFSET($I$23,0,AK$5-$I$5-$A74+1)))*$C127))</f>
        <v xml:space="preserve"> </v>
      </c>
      <c r="AL181" s="186" t="str">
        <f ca="1">IF(AL$5-$I$5&lt;$A74-1," ",IF(AL$5-$I$5+1&gt;'Primary Inputs'!$C$17,0,(SUM(OFFSET($I$23,0,AL$5-$I$5-$A74+1)))*$C127))</f>
        <v xml:space="preserve"> </v>
      </c>
      <c r="AM181" s="186" t="str">
        <f ca="1">IF(AM$5-$I$5&lt;$A74-1," ",IF(AM$5-$I$5+1&gt;'Primary Inputs'!$C$17,0,(SUM(OFFSET($I$23,0,AM$5-$I$5-$A74+1)))*$C127))</f>
        <v xml:space="preserve"> </v>
      </c>
      <c r="AN181" s="186" t="str">
        <f ca="1">IF(AN$5-$I$5&lt;$A74-1," ",IF(AN$5-$I$5+1&gt;'Primary Inputs'!$C$17,0,(SUM(OFFSET($I$23,0,AN$5-$I$5-$A74+1)))*$C127))</f>
        <v xml:space="preserve"> </v>
      </c>
      <c r="AO181" s="186" t="str">
        <f ca="1">IF(AO$5-$I$5&lt;$A74-1," ",IF(AO$5-$I$5+1&gt;'Primary Inputs'!$C$17,0,(SUM(OFFSET($I$23,0,AO$5-$I$5-$A74+1)))*$C127))</f>
        <v xml:space="preserve"> </v>
      </c>
      <c r="AP181" s="186" t="str">
        <f ca="1">IF(AP$5-$I$5&lt;$A74-1," ",IF(AP$5-$I$5+1&gt;'Primary Inputs'!$C$17,0,(SUM(OFFSET($I$23,0,AP$5-$I$5-$A74+1)))*$C127))</f>
        <v xml:space="preserve"> </v>
      </c>
      <c r="AQ181" s="186" t="str">
        <f ca="1">IF(AQ$5-$I$5&lt;$A74-1," ",IF(AQ$5-$I$5+1&gt;'Primary Inputs'!$C$17,0,(SUM(OFFSET($I$23,0,AQ$5-$I$5-$A74+1)))*$C127))</f>
        <v xml:space="preserve"> </v>
      </c>
      <c r="AR181" s="186" t="str">
        <f ca="1">IF(AR$5-$I$5&lt;$A74-1," ",IF(AR$5-$I$5+1&gt;'Primary Inputs'!$C$17,0,(SUM(OFFSET($I$23,0,AR$5-$I$5-$A74+1)))*$C127))</f>
        <v xml:space="preserve"> </v>
      </c>
      <c r="AS181" s="186" t="str">
        <f ca="1">IF(AS$5-$I$5&lt;$A74-1," ",IF(AS$5-$I$5+1&gt;'Primary Inputs'!$C$17,0,(SUM(OFFSET($I$23,0,AS$5-$I$5-$A74+1)))*$C127))</f>
        <v xml:space="preserve"> </v>
      </c>
      <c r="AT181" s="186" t="str">
        <f ca="1">IF(AT$5-$I$5&lt;$A74-1," ",IF(AT$5-$I$5+1&gt;'Primary Inputs'!$C$17,0,(SUM(OFFSET($I$23,0,AT$5-$I$5-$A74+1)))*$C127))</f>
        <v xml:space="preserve"> </v>
      </c>
      <c r="AU181" s="186" t="str">
        <f ca="1">IF(AU$5-$I$5&lt;$A74-1," ",IF(AU$5-$I$5+1&gt;'Primary Inputs'!$C$17,0,(SUM(OFFSET($I$23,0,AU$5-$I$5-$A74+1)))*$C127))</f>
        <v xml:space="preserve"> </v>
      </c>
      <c r="AV181" s="186" t="str">
        <f ca="1">IF(AV$5-$I$5&lt;$A74-1," ",IF(AV$5-$I$5+1&gt;'Primary Inputs'!$C$17,0,(SUM(OFFSET($I$23,0,AV$5-$I$5-$A74+1)))*$C127))</f>
        <v xml:space="preserve"> </v>
      </c>
      <c r="AW181" s="186" t="str">
        <f ca="1">IF(AW$5-$I$5&lt;$A74-1," ",IF(AW$5-$I$5+1&gt;'Primary Inputs'!$C$17,0,(SUM(OFFSET($I$23,0,AW$5-$I$5-$A74+1)))*$C127))</f>
        <v xml:space="preserve"> </v>
      </c>
      <c r="AX181" s="186" t="str">
        <f ca="1">IF(AX$5-$I$5&lt;$A74-1," ",IF(AX$5-$I$5+1&gt;'Primary Inputs'!$C$17,0,(SUM(OFFSET($I$23,0,AX$5-$I$5-$A74+1)))*$C127))</f>
        <v xml:space="preserve"> </v>
      </c>
      <c r="AY181" s="186" t="str">
        <f ca="1">IF(AY$5-$I$5&lt;$A74-1," ",IF(AY$5-$I$5+1&gt;'Primary Inputs'!$C$17,0,(SUM(OFFSET($I$23,0,AY$5-$I$5-$A74+1)))*$C127))</f>
        <v xml:space="preserve"> </v>
      </c>
      <c r="AZ181" s="186" t="str">
        <f ca="1">IF(AZ$5-$I$5&lt;$A74-1," ",IF(AZ$5-$I$5+1&gt;'Primary Inputs'!$C$17,0,(SUM(OFFSET($I$23,0,AZ$5-$I$5-$A74+1)))*$C127))</f>
        <v xml:space="preserve"> </v>
      </c>
      <c r="BA181" s="186" t="str">
        <f ca="1">IF(BA$5-$I$5&lt;$A74-1," ",IF(BA$5-$I$5+1&gt;'Primary Inputs'!$C$17,0,(SUM(OFFSET($I$23,0,BA$5-$I$5-$A74+1)))*$C127))</f>
        <v xml:space="preserve"> </v>
      </c>
      <c r="BB181" s="186" t="str">
        <f ca="1">IF(BB$5-$I$5&lt;$A74-1," ",IF(BB$5-$I$5+1&gt;'Primary Inputs'!$C$17,0,(SUM(OFFSET($I$23,0,BB$5-$I$5-$A74+1)))*$C127))</f>
        <v xml:space="preserve"> </v>
      </c>
      <c r="BC181" s="186" t="str">
        <f ca="1">IF(BC$5-$I$5&lt;$A74-1," ",IF(BC$5-$I$5+1&gt;'Primary Inputs'!$C$17,0,(SUM(OFFSET($I$23,0,BC$5-$I$5-$A74+1)))*$C127))</f>
        <v xml:space="preserve"> </v>
      </c>
      <c r="BD181" s="186" t="str">
        <f ca="1">IF(BD$5-$I$5&lt;$A74-1," ",IF(BD$5-$I$5+1&gt;'Primary Inputs'!$C$17,0,(SUM(OFFSET($I$23,0,BD$5-$I$5-$A74+1)))*$C127))</f>
        <v xml:space="preserve"> </v>
      </c>
      <c r="BE181" s="186">
        <f ca="1">IF(BE$5-$I$5&lt;$A74-1," ",IF(BE$5-$I$5+1&gt;'Primary Inputs'!$C$17,0,(SUM(OFFSET($I$23,0,BE$5-$I$5-$A74+1)))*$C127))</f>
        <v>0</v>
      </c>
      <c r="BF181" s="186">
        <f ca="1">IF(BF$5-$I$5&lt;$A74-1," ",IF(BF$5-$I$5+1&gt;'Primary Inputs'!$C$17,0,(SUM(OFFSET($I$23,0,BF$5-$I$5-$A74+1)))*$C127))</f>
        <v>0</v>
      </c>
    </row>
    <row r="182" spans="1:58">
      <c r="B182" s="134" t="s">
        <v>222</v>
      </c>
      <c r="C182" s="134">
        <f t="shared" ca="1" si="3"/>
        <v>0</v>
      </c>
      <c r="I182" s="186" t="str">
        <f ca="1">IF(I$5-$I$5&lt;$A75-1," ",IF(I$5-$I$5+1&gt;'Primary Inputs'!$C$17,0,(SUM(OFFSET($I$23,0,I$5-$I$5-$A75+1)))*$C128))</f>
        <v xml:space="preserve"> </v>
      </c>
      <c r="J182" s="186" t="str">
        <f ca="1">IF(J$5-$I$5&lt;$A75-1," ",IF(J$5-$I$5+1&gt;'Primary Inputs'!$C$17,0,(SUM(OFFSET($I$23,0,J$5-$I$5-$A75+1)))*$C128))</f>
        <v xml:space="preserve"> </v>
      </c>
      <c r="K182" s="186" t="str">
        <f ca="1">IF(K$5-$I$5&lt;$A75-1," ",IF(K$5-$I$5+1&gt;'Primary Inputs'!$C$17,0,(SUM(OFFSET($I$23,0,K$5-$I$5-$A75+1)))*$C128))</f>
        <v xml:space="preserve"> </v>
      </c>
      <c r="L182" s="186" t="str">
        <f ca="1">IF(L$5-$I$5&lt;$A75-1," ",IF(L$5-$I$5+1&gt;'Primary Inputs'!$C$17,0,(SUM(OFFSET($I$23,0,L$5-$I$5-$A75+1)))*$C128))</f>
        <v xml:space="preserve"> </v>
      </c>
      <c r="M182" s="186" t="str">
        <f ca="1">IF(M$5-$I$5&lt;$A75-1," ",IF(M$5-$I$5+1&gt;'Primary Inputs'!$C$17,0,(SUM(OFFSET($I$23,0,M$5-$I$5-$A75+1)))*$C128))</f>
        <v xml:space="preserve"> </v>
      </c>
      <c r="N182" s="186" t="str">
        <f ca="1">IF(N$5-$I$5&lt;$A75-1," ",IF(N$5-$I$5+1&gt;'Primary Inputs'!$C$17,0,(SUM(OFFSET($I$23,0,N$5-$I$5-$A75+1)))*$C128))</f>
        <v xml:space="preserve"> </v>
      </c>
      <c r="O182" s="186" t="str">
        <f ca="1">IF(O$5-$I$5&lt;$A75-1," ",IF(O$5-$I$5+1&gt;'Primary Inputs'!$C$17,0,(SUM(OFFSET($I$23,0,O$5-$I$5-$A75+1)))*$C128))</f>
        <v xml:space="preserve"> </v>
      </c>
      <c r="P182" s="186" t="str">
        <f ca="1">IF(P$5-$I$5&lt;$A75-1," ",IF(P$5-$I$5+1&gt;'Primary Inputs'!$C$17,0,(SUM(OFFSET($I$23,0,P$5-$I$5-$A75+1)))*$C128))</f>
        <v xml:space="preserve"> </v>
      </c>
      <c r="Q182" s="186" t="str">
        <f ca="1">IF(Q$5-$I$5&lt;$A75-1," ",IF(Q$5-$I$5+1&gt;'Primary Inputs'!$C$17,0,(SUM(OFFSET($I$23,0,Q$5-$I$5-$A75+1)))*$C128))</f>
        <v xml:space="preserve"> </v>
      </c>
      <c r="R182" s="186" t="str">
        <f ca="1">IF(R$5-$I$5&lt;$A75-1," ",IF(R$5-$I$5+1&gt;'Primary Inputs'!$C$17,0,(SUM(OFFSET($I$23,0,R$5-$I$5-$A75+1)))*$C128))</f>
        <v xml:space="preserve"> </v>
      </c>
      <c r="S182" s="186" t="str">
        <f ca="1">IF(S$5-$I$5&lt;$A75-1," ",IF(S$5-$I$5+1&gt;'Primary Inputs'!$C$17,0,(SUM(OFFSET($I$23,0,S$5-$I$5-$A75+1)))*$C128))</f>
        <v xml:space="preserve"> </v>
      </c>
      <c r="T182" s="186" t="str">
        <f ca="1">IF(T$5-$I$5&lt;$A75-1," ",IF(T$5-$I$5+1&gt;'Primary Inputs'!$C$17,0,(SUM(OFFSET($I$23,0,T$5-$I$5-$A75+1)))*$C128))</f>
        <v xml:space="preserve"> </v>
      </c>
      <c r="U182" s="186" t="str">
        <f ca="1">IF(U$5-$I$5&lt;$A75-1," ",IF(U$5-$I$5+1&gt;'Primary Inputs'!$C$17,0,(SUM(OFFSET($I$23,0,U$5-$I$5-$A75+1)))*$C128))</f>
        <v xml:space="preserve"> </v>
      </c>
      <c r="V182" s="186" t="str">
        <f ca="1">IF(V$5-$I$5&lt;$A75-1," ",IF(V$5-$I$5+1&gt;'Primary Inputs'!$C$17,0,(SUM(OFFSET($I$23,0,V$5-$I$5-$A75+1)))*$C128))</f>
        <v xml:space="preserve"> </v>
      </c>
      <c r="W182" s="186" t="str">
        <f ca="1">IF(W$5-$I$5&lt;$A75-1," ",IF(W$5-$I$5+1&gt;'Primary Inputs'!$C$17,0,(SUM(OFFSET($I$23,0,W$5-$I$5-$A75+1)))*$C128))</f>
        <v xml:space="preserve"> </v>
      </c>
      <c r="X182" s="186" t="str">
        <f ca="1">IF(X$5-$I$5&lt;$A75-1," ",IF(X$5-$I$5+1&gt;'Primary Inputs'!$C$17,0,(SUM(OFFSET($I$23,0,X$5-$I$5-$A75+1)))*$C128))</f>
        <v xml:space="preserve"> </v>
      </c>
      <c r="Y182" s="186" t="str">
        <f ca="1">IF(Y$5-$I$5&lt;$A75-1," ",IF(Y$5-$I$5+1&gt;'Primary Inputs'!$C$17,0,(SUM(OFFSET($I$23,0,Y$5-$I$5-$A75+1)))*$C128))</f>
        <v xml:space="preserve"> </v>
      </c>
      <c r="Z182" s="186" t="str">
        <f ca="1">IF(Z$5-$I$5&lt;$A75-1," ",IF(Z$5-$I$5+1&gt;'Primary Inputs'!$C$17,0,(SUM(OFFSET($I$23,0,Z$5-$I$5-$A75+1)))*$C128))</f>
        <v xml:space="preserve"> </v>
      </c>
      <c r="AA182" s="186" t="str">
        <f ca="1">IF(AA$5-$I$5&lt;$A75-1," ",IF(AA$5-$I$5+1&gt;'Primary Inputs'!$C$17,0,(SUM(OFFSET($I$23,0,AA$5-$I$5-$A75+1)))*$C128))</f>
        <v xml:space="preserve"> </v>
      </c>
      <c r="AB182" s="186" t="str">
        <f ca="1">IF(AB$5-$I$5&lt;$A75-1," ",IF(AB$5-$I$5+1&gt;'Primary Inputs'!$C$17,0,(SUM(OFFSET($I$23,0,AB$5-$I$5-$A75+1)))*$C128))</f>
        <v xml:space="preserve"> </v>
      </c>
      <c r="AC182" s="186" t="str">
        <f ca="1">IF(AC$5-$I$5&lt;$A75-1," ",IF(AC$5-$I$5+1&gt;'Primary Inputs'!$C$17,0,(SUM(OFFSET($I$23,0,AC$5-$I$5-$A75+1)))*$C128))</f>
        <v xml:space="preserve"> </v>
      </c>
      <c r="AD182" s="186" t="str">
        <f ca="1">IF(AD$5-$I$5&lt;$A75-1," ",IF(AD$5-$I$5+1&gt;'Primary Inputs'!$C$17,0,(SUM(OFFSET($I$23,0,AD$5-$I$5-$A75+1)))*$C128))</f>
        <v xml:space="preserve"> </v>
      </c>
      <c r="AE182" s="186" t="str">
        <f ca="1">IF(AE$5-$I$5&lt;$A75-1," ",IF(AE$5-$I$5+1&gt;'Primary Inputs'!$C$17,0,(SUM(OFFSET($I$23,0,AE$5-$I$5-$A75+1)))*$C128))</f>
        <v xml:space="preserve"> </v>
      </c>
      <c r="AF182" s="186" t="str">
        <f ca="1">IF(AF$5-$I$5&lt;$A75-1," ",IF(AF$5-$I$5+1&gt;'Primary Inputs'!$C$17,0,(SUM(OFFSET($I$23,0,AF$5-$I$5-$A75+1)))*$C128))</f>
        <v xml:space="preserve"> </v>
      </c>
      <c r="AG182" s="186" t="str">
        <f ca="1">IF(AG$5-$I$5&lt;$A75-1," ",IF(AG$5-$I$5+1&gt;'Primary Inputs'!$C$17,0,(SUM(OFFSET($I$23,0,AG$5-$I$5-$A75+1)))*$C128))</f>
        <v xml:space="preserve"> </v>
      </c>
      <c r="AH182" s="186" t="str">
        <f ca="1">IF(AH$5-$I$5&lt;$A75-1," ",IF(AH$5-$I$5+1&gt;'Primary Inputs'!$C$17,0,(SUM(OFFSET($I$23,0,AH$5-$I$5-$A75+1)))*$C128))</f>
        <v xml:space="preserve"> </v>
      </c>
      <c r="AI182" s="186" t="str">
        <f ca="1">IF(AI$5-$I$5&lt;$A75-1," ",IF(AI$5-$I$5+1&gt;'Primary Inputs'!$C$17,0,(SUM(OFFSET($I$23,0,AI$5-$I$5-$A75+1)))*$C128))</f>
        <v xml:space="preserve"> </v>
      </c>
      <c r="AJ182" s="186" t="str">
        <f ca="1">IF(AJ$5-$I$5&lt;$A75-1," ",IF(AJ$5-$I$5+1&gt;'Primary Inputs'!$C$17,0,(SUM(OFFSET($I$23,0,AJ$5-$I$5-$A75+1)))*$C128))</f>
        <v xml:space="preserve"> </v>
      </c>
      <c r="AK182" s="186" t="str">
        <f ca="1">IF(AK$5-$I$5&lt;$A75-1," ",IF(AK$5-$I$5+1&gt;'Primary Inputs'!$C$17,0,(SUM(OFFSET($I$23,0,AK$5-$I$5-$A75+1)))*$C128))</f>
        <v xml:space="preserve"> </v>
      </c>
      <c r="AL182" s="186" t="str">
        <f ca="1">IF(AL$5-$I$5&lt;$A75-1," ",IF(AL$5-$I$5+1&gt;'Primary Inputs'!$C$17,0,(SUM(OFFSET($I$23,0,AL$5-$I$5-$A75+1)))*$C128))</f>
        <v xml:space="preserve"> </v>
      </c>
      <c r="AM182" s="186" t="str">
        <f ca="1">IF(AM$5-$I$5&lt;$A75-1," ",IF(AM$5-$I$5+1&gt;'Primary Inputs'!$C$17,0,(SUM(OFFSET($I$23,0,AM$5-$I$5-$A75+1)))*$C128))</f>
        <v xml:space="preserve"> </v>
      </c>
      <c r="AN182" s="186" t="str">
        <f ca="1">IF(AN$5-$I$5&lt;$A75-1," ",IF(AN$5-$I$5+1&gt;'Primary Inputs'!$C$17,0,(SUM(OFFSET($I$23,0,AN$5-$I$5-$A75+1)))*$C128))</f>
        <v xml:space="preserve"> </v>
      </c>
      <c r="AO182" s="186" t="str">
        <f ca="1">IF(AO$5-$I$5&lt;$A75-1," ",IF(AO$5-$I$5+1&gt;'Primary Inputs'!$C$17,0,(SUM(OFFSET($I$23,0,AO$5-$I$5-$A75+1)))*$C128))</f>
        <v xml:space="preserve"> </v>
      </c>
      <c r="AP182" s="186" t="str">
        <f ca="1">IF(AP$5-$I$5&lt;$A75-1," ",IF(AP$5-$I$5+1&gt;'Primary Inputs'!$C$17,0,(SUM(OFFSET($I$23,0,AP$5-$I$5-$A75+1)))*$C128))</f>
        <v xml:space="preserve"> </v>
      </c>
      <c r="AQ182" s="186" t="str">
        <f ca="1">IF(AQ$5-$I$5&lt;$A75-1," ",IF(AQ$5-$I$5+1&gt;'Primary Inputs'!$C$17,0,(SUM(OFFSET($I$23,0,AQ$5-$I$5-$A75+1)))*$C128))</f>
        <v xml:space="preserve"> </v>
      </c>
      <c r="AR182" s="186" t="str">
        <f ca="1">IF(AR$5-$I$5&lt;$A75-1," ",IF(AR$5-$I$5+1&gt;'Primary Inputs'!$C$17,0,(SUM(OFFSET($I$23,0,AR$5-$I$5-$A75+1)))*$C128))</f>
        <v xml:space="preserve"> </v>
      </c>
      <c r="AS182" s="186" t="str">
        <f ca="1">IF(AS$5-$I$5&lt;$A75-1," ",IF(AS$5-$I$5+1&gt;'Primary Inputs'!$C$17,0,(SUM(OFFSET($I$23,0,AS$5-$I$5-$A75+1)))*$C128))</f>
        <v xml:space="preserve"> </v>
      </c>
      <c r="AT182" s="186" t="str">
        <f ca="1">IF(AT$5-$I$5&lt;$A75-1," ",IF(AT$5-$I$5+1&gt;'Primary Inputs'!$C$17,0,(SUM(OFFSET($I$23,0,AT$5-$I$5-$A75+1)))*$C128))</f>
        <v xml:space="preserve"> </v>
      </c>
      <c r="AU182" s="186" t="str">
        <f ca="1">IF(AU$5-$I$5&lt;$A75-1," ",IF(AU$5-$I$5+1&gt;'Primary Inputs'!$C$17,0,(SUM(OFFSET($I$23,0,AU$5-$I$5-$A75+1)))*$C128))</f>
        <v xml:space="preserve"> </v>
      </c>
      <c r="AV182" s="186" t="str">
        <f ca="1">IF(AV$5-$I$5&lt;$A75-1," ",IF(AV$5-$I$5+1&gt;'Primary Inputs'!$C$17,0,(SUM(OFFSET($I$23,0,AV$5-$I$5-$A75+1)))*$C128))</f>
        <v xml:space="preserve"> </v>
      </c>
      <c r="AW182" s="186" t="str">
        <f ca="1">IF(AW$5-$I$5&lt;$A75-1," ",IF(AW$5-$I$5+1&gt;'Primary Inputs'!$C$17,0,(SUM(OFFSET($I$23,0,AW$5-$I$5-$A75+1)))*$C128))</f>
        <v xml:space="preserve"> </v>
      </c>
      <c r="AX182" s="186" t="str">
        <f ca="1">IF(AX$5-$I$5&lt;$A75-1," ",IF(AX$5-$I$5+1&gt;'Primary Inputs'!$C$17,0,(SUM(OFFSET($I$23,0,AX$5-$I$5-$A75+1)))*$C128))</f>
        <v xml:space="preserve"> </v>
      </c>
      <c r="AY182" s="186" t="str">
        <f ca="1">IF(AY$5-$I$5&lt;$A75-1," ",IF(AY$5-$I$5+1&gt;'Primary Inputs'!$C$17,0,(SUM(OFFSET($I$23,0,AY$5-$I$5-$A75+1)))*$C128))</f>
        <v xml:space="preserve"> </v>
      </c>
      <c r="AZ182" s="186" t="str">
        <f ca="1">IF(AZ$5-$I$5&lt;$A75-1," ",IF(AZ$5-$I$5+1&gt;'Primary Inputs'!$C$17,0,(SUM(OFFSET($I$23,0,AZ$5-$I$5-$A75+1)))*$C128))</f>
        <v xml:space="preserve"> </v>
      </c>
      <c r="BA182" s="186" t="str">
        <f ca="1">IF(BA$5-$I$5&lt;$A75-1," ",IF(BA$5-$I$5+1&gt;'Primary Inputs'!$C$17,0,(SUM(OFFSET($I$23,0,BA$5-$I$5-$A75+1)))*$C128))</f>
        <v xml:space="preserve"> </v>
      </c>
      <c r="BB182" s="186" t="str">
        <f ca="1">IF(BB$5-$I$5&lt;$A75-1," ",IF(BB$5-$I$5+1&gt;'Primary Inputs'!$C$17,0,(SUM(OFFSET($I$23,0,BB$5-$I$5-$A75+1)))*$C128))</f>
        <v xml:space="preserve"> </v>
      </c>
      <c r="BC182" s="186" t="str">
        <f ca="1">IF(BC$5-$I$5&lt;$A75-1," ",IF(BC$5-$I$5+1&gt;'Primary Inputs'!$C$17,0,(SUM(OFFSET($I$23,0,BC$5-$I$5-$A75+1)))*$C128))</f>
        <v xml:space="preserve"> </v>
      </c>
      <c r="BD182" s="186" t="str">
        <f ca="1">IF(BD$5-$I$5&lt;$A75-1," ",IF(BD$5-$I$5+1&gt;'Primary Inputs'!$C$17,0,(SUM(OFFSET($I$23,0,BD$5-$I$5-$A75+1)))*$C128))</f>
        <v xml:space="preserve"> </v>
      </c>
      <c r="BE182" s="186" t="str">
        <f ca="1">IF(BE$5-$I$5&lt;$A75-1," ",IF(BE$5-$I$5+1&gt;'Primary Inputs'!$C$17,0,(SUM(OFFSET($I$23,0,BE$5-$I$5-$A75+1)))*$C128))</f>
        <v xml:space="preserve"> </v>
      </c>
      <c r="BF182" s="186">
        <f ca="1">IF(BF$5-$I$5&lt;$A75-1," ",IF(BF$5-$I$5+1&gt;'Primary Inputs'!$C$17,0,(SUM(OFFSET($I$23,0,BF$5-$I$5-$A75+1)))*$C128))</f>
        <v>0</v>
      </c>
    </row>
    <row r="183" spans="1:58">
      <c r="H183" s="157" t="s">
        <v>156</v>
      </c>
      <c r="I183" s="155">
        <f ca="1">SUM(I133:I182)</f>
        <v>0</v>
      </c>
      <c r="J183" s="155">
        <f t="shared" ref="J183:BE183" ca="1" si="4">SUM(J133:J182)</f>
        <v>-31995901.939631894</v>
      </c>
      <c r="K183" s="155">
        <f t="shared" ca="1" si="4"/>
        <v>13740.270322071323</v>
      </c>
      <c r="L183" s="155">
        <f t="shared" ca="1" si="4"/>
        <v>27480.540644142646</v>
      </c>
      <c r="M183" s="155">
        <f t="shared" ca="1" si="4"/>
        <v>27480.540644142646</v>
      </c>
      <c r="N183" s="155">
        <f t="shared" ca="1" si="4"/>
        <v>27480.540644142646</v>
      </c>
      <c r="O183" s="155">
        <f t="shared" ca="1" si="4"/>
        <v>27480.540644142646</v>
      </c>
      <c r="P183" s="155">
        <f t="shared" ca="1" si="4"/>
        <v>27480.540644142646</v>
      </c>
      <c r="Q183" s="155">
        <f t="shared" ca="1" si="4"/>
        <v>27480.540644142646</v>
      </c>
      <c r="R183" s="155">
        <f t="shared" ca="1" si="4"/>
        <v>27480.540644142646</v>
      </c>
      <c r="S183" s="155">
        <f t="shared" ca="1" si="4"/>
        <v>27480.540644142646</v>
      </c>
      <c r="T183" s="155">
        <f t="shared" ca="1" si="4"/>
        <v>27480.540644142646</v>
      </c>
      <c r="U183" s="155">
        <f t="shared" ca="1" si="4"/>
        <v>27480.540644142646</v>
      </c>
      <c r="V183" s="155">
        <f t="shared" ca="1" si="4"/>
        <v>27480.540644142646</v>
      </c>
      <c r="W183" s="155">
        <f t="shared" ca="1" si="4"/>
        <v>27480.540644142646</v>
      </c>
      <c r="X183" s="155">
        <f t="shared" ca="1" si="4"/>
        <v>27480.540644142646</v>
      </c>
      <c r="Y183" s="155">
        <f t="shared" ca="1" si="4"/>
        <v>27480.540644142646</v>
      </c>
      <c r="Z183" s="155">
        <f t="shared" ca="1" si="4"/>
        <v>27480.540644142646</v>
      </c>
      <c r="AA183" s="155">
        <f t="shared" ca="1" si="4"/>
        <v>27480.540644142646</v>
      </c>
      <c r="AB183" s="155">
        <f t="shared" ca="1" si="4"/>
        <v>27480.540644142646</v>
      </c>
      <c r="AC183" s="155">
        <f t="shared" ca="1" si="4"/>
        <v>27480.540644142646</v>
      </c>
      <c r="AD183" s="155">
        <f t="shared" ca="1" si="4"/>
        <v>27480.540644142646</v>
      </c>
      <c r="AE183" s="155">
        <f t="shared" ca="1" si="4"/>
        <v>27480.540644142646</v>
      </c>
      <c r="AF183" s="155">
        <f t="shared" ca="1" si="4"/>
        <v>27480.540644142646</v>
      </c>
      <c r="AG183" s="155">
        <f t="shared" ca="1" si="4"/>
        <v>27480.540644142646</v>
      </c>
      <c r="AH183" s="155">
        <f t="shared" ca="1" si="4"/>
        <v>27480.540644142646</v>
      </c>
      <c r="AI183" s="155">
        <f t="shared" ca="1" si="4"/>
        <v>27480.540644142646</v>
      </c>
      <c r="AJ183" s="155">
        <f t="shared" ca="1" si="4"/>
        <v>27480.540644142646</v>
      </c>
      <c r="AK183" s="155">
        <f t="shared" ca="1" si="4"/>
        <v>27480.540644142646</v>
      </c>
      <c r="AL183" s="155">
        <f t="shared" ca="1" si="4"/>
        <v>27480.540644142646</v>
      </c>
      <c r="AM183" s="155">
        <f t="shared" ca="1" si="4"/>
        <v>27480.540644142646</v>
      </c>
      <c r="AN183" s="155">
        <f t="shared" ca="1" si="4"/>
        <v>27480.540644142646</v>
      </c>
      <c r="AO183" s="155">
        <f t="shared" ca="1" si="4"/>
        <v>27480.540644142646</v>
      </c>
      <c r="AP183" s="155">
        <f t="shared" ca="1" si="4"/>
        <v>27480.540644142646</v>
      </c>
      <c r="AQ183" s="155">
        <f t="shared" ca="1" si="4"/>
        <v>27480.540644142646</v>
      </c>
      <c r="AR183" s="155">
        <f t="shared" ca="1" si="4"/>
        <v>27480.540644142646</v>
      </c>
      <c r="AS183" s="155">
        <f t="shared" ca="1" si="4"/>
        <v>27480.540644142646</v>
      </c>
      <c r="AT183" s="155">
        <f t="shared" ca="1" si="4"/>
        <v>27480.540644142646</v>
      </c>
      <c r="AU183" s="155">
        <f t="shared" ca="1" si="4"/>
        <v>27480.540644142646</v>
      </c>
      <c r="AV183" s="155">
        <f t="shared" ca="1" si="4"/>
        <v>27480.540644142646</v>
      </c>
      <c r="AW183" s="155">
        <f t="shared" ca="1" si="4"/>
        <v>27480.540644142646</v>
      </c>
      <c r="AX183" s="155">
        <f t="shared" ca="1" si="4"/>
        <v>27480.540644142646</v>
      </c>
      <c r="AY183" s="155">
        <f t="shared" ca="1" si="4"/>
        <v>27480.540644142646</v>
      </c>
      <c r="AZ183" s="155">
        <f t="shared" ca="1" si="4"/>
        <v>27480.540644142646</v>
      </c>
      <c r="BA183" s="155">
        <f t="shared" ca="1" si="4"/>
        <v>27480.540644142646</v>
      </c>
      <c r="BB183" s="155">
        <f t="shared" ca="1" si="4"/>
        <v>27480.540644142646</v>
      </c>
      <c r="BC183" s="155">
        <f t="shared" ca="1" si="4"/>
        <v>27480.540644142646</v>
      </c>
      <c r="BD183" s="155">
        <f t="shared" ca="1" si="4"/>
        <v>27480.540644142646</v>
      </c>
      <c r="BE183" s="155">
        <f t="shared" ca="1" si="4"/>
        <v>27480.540644142646</v>
      </c>
      <c r="BF183" s="155">
        <f ca="1">SUM(BF133:BF182)</f>
        <v>27480.540644142646</v>
      </c>
    </row>
    <row r="184" spans="1:58">
      <c r="I184" s="155"/>
      <c r="J184" s="155"/>
      <c r="K184" s="155"/>
      <c r="L184" s="155"/>
      <c r="M184" s="155"/>
      <c r="N184" s="155"/>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c r="AK184" s="155"/>
      <c r="AL184" s="155"/>
      <c r="AM184" s="155"/>
      <c r="AN184" s="155"/>
      <c r="AO184" s="155"/>
      <c r="AP184" s="155"/>
      <c r="AQ184" s="155"/>
      <c r="AR184" s="155"/>
      <c r="AS184" s="155"/>
      <c r="AT184" s="155"/>
      <c r="AU184" s="155"/>
      <c r="AV184" s="155"/>
      <c r="AW184" s="155"/>
      <c r="AX184" s="155"/>
      <c r="AY184" s="155"/>
      <c r="AZ184" s="155"/>
      <c r="BA184" s="155"/>
      <c r="BB184" s="155"/>
      <c r="BC184" s="155"/>
      <c r="BD184" s="155"/>
      <c r="BE184" s="155"/>
      <c r="BF184" s="155"/>
    </row>
    <row r="185" spans="1:58">
      <c r="I185" s="155"/>
      <c r="J185" s="155"/>
      <c r="K185" s="155"/>
      <c r="L185" s="155"/>
      <c r="M185" s="155"/>
      <c r="N185" s="155"/>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c r="AL185" s="155"/>
      <c r="AM185" s="155"/>
      <c r="AN185" s="155"/>
      <c r="AO185" s="155"/>
      <c r="AP185" s="155"/>
      <c r="AQ185" s="155"/>
      <c r="AR185" s="155"/>
      <c r="AS185" s="155"/>
      <c r="AT185" s="155"/>
      <c r="AU185" s="155"/>
      <c r="AV185" s="155"/>
      <c r="AW185" s="155"/>
      <c r="AX185" s="155"/>
      <c r="AY185" s="155"/>
      <c r="AZ185" s="155"/>
      <c r="BA185" s="155"/>
      <c r="BB185" s="155"/>
      <c r="BC185" s="155"/>
      <c r="BD185" s="155"/>
      <c r="BE185" s="155"/>
      <c r="BF185" s="155"/>
    </row>
    <row r="186" spans="1:58">
      <c r="B186" s="86"/>
      <c r="C186" s="87"/>
      <c r="D186" s="87"/>
      <c r="E186" s="87"/>
      <c r="F186" s="87"/>
      <c r="G186" s="87"/>
      <c r="H186" s="87"/>
    </row>
    <row r="187" spans="1:58">
      <c r="B187" s="86" t="s">
        <v>122</v>
      </c>
      <c r="C187" s="87" t="str">
        <f>"Impact "&amp;C9</f>
        <v>Impact $million (real)</v>
      </c>
      <c r="D187" s="87"/>
      <c r="E187" s="87"/>
      <c r="F187" s="87"/>
      <c r="G187" s="87"/>
      <c r="H187" s="87"/>
    </row>
    <row r="188" spans="1:58">
      <c r="B188" s="86"/>
      <c r="C188" s="87"/>
      <c r="D188" s="87"/>
      <c r="E188" s="87"/>
      <c r="F188" s="87"/>
      <c r="G188" s="87"/>
      <c r="H188" s="87"/>
    </row>
    <row r="190" spans="1:58" s="157" customFormat="1">
      <c r="A190" s="173" t="s">
        <v>167</v>
      </c>
      <c r="I190" s="174"/>
      <c r="J190" s="174"/>
      <c r="K190" s="174"/>
      <c r="L190" s="174"/>
      <c r="M190" s="174"/>
      <c r="N190" s="174"/>
      <c r="O190" s="174"/>
      <c r="P190" s="174"/>
      <c r="Q190" s="174"/>
      <c r="R190" s="174"/>
      <c r="S190" s="174"/>
      <c r="T190" s="174"/>
      <c r="U190" s="174"/>
      <c r="V190" s="174"/>
      <c r="W190" s="174"/>
      <c r="X190" s="174"/>
      <c r="Y190" s="174"/>
      <c r="Z190" s="174"/>
      <c r="AA190" s="174"/>
      <c r="AB190" s="174"/>
      <c r="AC190" s="174"/>
      <c r="AD190" s="174"/>
      <c r="AE190" s="174"/>
      <c r="AF190" s="174"/>
      <c r="AG190" s="174"/>
      <c r="AH190" s="174"/>
      <c r="AI190" s="174"/>
      <c r="AJ190" s="174"/>
      <c r="AK190" s="174"/>
      <c r="AL190" s="174"/>
      <c r="AM190" s="174"/>
      <c r="AN190" s="174"/>
      <c r="AO190" s="174"/>
      <c r="AP190" s="174"/>
      <c r="AQ190" s="174"/>
      <c r="AR190" s="174"/>
      <c r="AS190" s="174"/>
      <c r="AT190" s="174"/>
      <c r="AU190" s="174"/>
      <c r="AV190" s="174"/>
      <c r="AW190" s="174"/>
      <c r="AX190" s="174"/>
      <c r="AY190" s="174"/>
      <c r="AZ190" s="174"/>
      <c r="BA190" s="174"/>
      <c r="BB190" s="174"/>
      <c r="BC190" s="174"/>
      <c r="BD190" s="174"/>
      <c r="BE190" s="174"/>
      <c r="BF190" s="174"/>
    </row>
    <row r="191" spans="1:58">
      <c r="F191" s="22" t="s">
        <v>93</v>
      </c>
      <c r="G191" s="22" t="s">
        <v>92</v>
      </c>
      <c r="H191" s="22" t="str">
        <f>'Primary Inputs'!$C$17&amp;"-Year NPV"</f>
        <v>50-Year NPV</v>
      </c>
      <c r="J191" s="22"/>
      <c r="K191" s="22"/>
      <c r="L191" s="22"/>
    </row>
    <row r="192" spans="1:58">
      <c r="B192" s="6" t="str">
        <f>Calculations!F371</f>
        <v>Civic engagement &amp; governance</v>
      </c>
      <c r="C192" s="6" t="str">
        <f>$C$8</f>
        <v>$million</v>
      </c>
      <c r="F192" s="111">
        <f ca="1">Calculations!H371/'Primary Inputs'!$C$22</f>
        <v>0</v>
      </c>
      <c r="G192" s="111">
        <f ca="1">Calculations!I371/'Primary Inputs'!$C$22</f>
        <v>0</v>
      </c>
      <c r="H192" s="111">
        <f ca="1">Calculations!J371/'Primary Inputs'!$C$22</f>
        <v>0</v>
      </c>
      <c r="J192" s="109"/>
      <c r="K192" s="155"/>
      <c r="L192" s="155"/>
    </row>
    <row r="193" spans="2:12">
      <c r="B193" s="6" t="str">
        <f>Calculations!F372</f>
        <v>Cultural identity</v>
      </c>
      <c r="C193" s="6" t="str">
        <f t="shared" ref="C193:C204" si="5">$C$8</f>
        <v>$million</v>
      </c>
      <c r="F193" s="111">
        <f ca="1">Calculations!H372/'Primary Inputs'!$C$22</f>
        <v>0</v>
      </c>
      <c r="G193" s="111">
        <f ca="1">Calculations!I372/'Primary Inputs'!$C$22</f>
        <v>0</v>
      </c>
      <c r="H193" s="111">
        <f ca="1">Calculations!J372/'Primary Inputs'!$C$22</f>
        <v>0</v>
      </c>
      <c r="J193" s="155"/>
      <c r="K193" s="155"/>
      <c r="L193" s="155"/>
    </row>
    <row r="194" spans="2:12">
      <c r="B194" s="6" t="str">
        <f>Calculations!F373</f>
        <v>Environment</v>
      </c>
      <c r="C194" s="6" t="str">
        <f t="shared" si="5"/>
        <v>$million</v>
      </c>
      <c r="F194" s="111">
        <f ca="1">Calculations!H373/'Primary Inputs'!$C$22</f>
        <v>0</v>
      </c>
      <c r="G194" s="111">
        <f ca="1">Calculations!I373/'Primary Inputs'!$C$22</f>
        <v>0</v>
      </c>
      <c r="H194" s="111">
        <f ca="1">Calculations!J373/'Primary Inputs'!$C$22</f>
        <v>0</v>
      </c>
      <c r="J194" s="155"/>
      <c r="K194" s="155"/>
      <c r="L194" s="155"/>
    </row>
    <row r="195" spans="2:12">
      <c r="B195" s="6" t="str">
        <f>Calculations!F374</f>
        <v>Health</v>
      </c>
      <c r="C195" s="6" t="str">
        <f t="shared" si="5"/>
        <v>$million</v>
      </c>
      <c r="F195" s="111">
        <f ca="1">Calculations!H374/'Primary Inputs'!$C$22</f>
        <v>0</v>
      </c>
      <c r="G195" s="111">
        <f ca="1">Calculations!I374/'Primary Inputs'!$C$22</f>
        <v>0</v>
      </c>
      <c r="H195" s="111">
        <f ca="1">Calculations!J374/'Primary Inputs'!$C$22</f>
        <v>0</v>
      </c>
      <c r="J195" s="155"/>
      <c r="K195" s="155"/>
      <c r="L195" s="155"/>
    </row>
    <row r="196" spans="2:12">
      <c r="B196" s="6" t="str">
        <f>Calculations!F375</f>
        <v>Housing</v>
      </c>
      <c r="C196" s="6" t="str">
        <f t="shared" si="5"/>
        <v>$million</v>
      </c>
      <c r="F196" s="111">
        <f ca="1">Calculations!H375/'Primary Inputs'!$C$22</f>
        <v>2.8696274921318723E-2</v>
      </c>
      <c r="G196" s="111">
        <f ca="1">Calculations!I375/'Primary Inputs'!$C$22</f>
        <v>7.6457871386809401E-2</v>
      </c>
      <c r="H196" s="111">
        <f ca="1">Calculations!J375/'Primary Inputs'!$C$22</f>
        <v>0.22477492713604891</v>
      </c>
      <c r="J196" s="155"/>
      <c r="K196" s="155"/>
      <c r="L196" s="155"/>
    </row>
    <row r="197" spans="2:12">
      <c r="B197" s="6" t="str">
        <f>Calculations!F376</f>
        <v>Income &amp; consumption</v>
      </c>
      <c r="C197" s="6" t="str">
        <f t="shared" si="5"/>
        <v>$million</v>
      </c>
      <c r="F197" s="111">
        <f ca="1">Calculations!H376/'Primary Inputs'!$C$22</f>
        <v>31.388930873258555</v>
      </c>
      <c r="G197" s="111">
        <f ca="1">Calculations!I376/'Primary Inputs'!$C$22</f>
        <v>31.388930873258555</v>
      </c>
      <c r="H197" s="111">
        <f ca="1">Calculations!J376/'Primary Inputs'!$C$22</f>
        <v>31.388930873258555</v>
      </c>
      <c r="J197" s="155"/>
      <c r="K197" s="155"/>
      <c r="L197" s="155"/>
    </row>
    <row r="198" spans="2:12">
      <c r="B198" s="6" t="str">
        <f>Calculations!F377</f>
        <v>Jobs &amp; earnings</v>
      </c>
      <c r="C198" s="6" t="str">
        <f t="shared" si="5"/>
        <v>$million</v>
      </c>
      <c r="F198" s="111">
        <f ca="1">Calculations!H377/'Primary Inputs'!$C$22</f>
        <v>0</v>
      </c>
      <c r="G198" s="111">
        <f ca="1">Calculations!I377/'Primary Inputs'!$C$22</f>
        <v>0</v>
      </c>
      <c r="H198" s="111">
        <f ca="1">Calculations!J377/'Primary Inputs'!$C$22</f>
        <v>0</v>
      </c>
      <c r="J198" s="155"/>
      <c r="K198" s="155"/>
      <c r="L198" s="155"/>
    </row>
    <row r="199" spans="2:12">
      <c r="B199" s="6" t="str">
        <f>Calculations!F378</f>
        <v>Knowledge &amp; skills</v>
      </c>
      <c r="C199" s="6" t="str">
        <f t="shared" si="5"/>
        <v>$million</v>
      </c>
      <c r="F199" s="111">
        <f ca="1">Calculations!H378/'Primary Inputs'!$C$22</f>
        <v>0</v>
      </c>
      <c r="G199" s="111">
        <f ca="1">Calculations!I378/'Primary Inputs'!$C$22</f>
        <v>0</v>
      </c>
      <c r="H199" s="111">
        <f ca="1">Calculations!J378/'Primary Inputs'!$C$22</f>
        <v>0</v>
      </c>
      <c r="J199" s="155"/>
      <c r="K199" s="155"/>
      <c r="L199" s="155"/>
    </row>
    <row r="200" spans="2:12">
      <c r="B200" s="6" t="str">
        <f>Calculations!F379</f>
        <v>Safety and security</v>
      </c>
      <c r="C200" s="6" t="str">
        <f t="shared" si="5"/>
        <v>$million</v>
      </c>
      <c r="F200" s="111">
        <f ca="1">Calculations!H379/'Primary Inputs'!$C$22</f>
        <v>0</v>
      </c>
      <c r="G200" s="111">
        <f ca="1">Calculations!I379/'Primary Inputs'!$C$22</f>
        <v>0</v>
      </c>
      <c r="H200" s="111">
        <f ca="1">Calculations!J379/'Primary Inputs'!$C$22</f>
        <v>0</v>
      </c>
      <c r="J200" s="155"/>
      <c r="K200" s="109"/>
      <c r="L200" s="155"/>
    </row>
    <row r="201" spans="2:12">
      <c r="B201" s="6" t="str">
        <f>Calculations!F380</f>
        <v>Social connections</v>
      </c>
      <c r="C201" s="6" t="str">
        <f t="shared" si="5"/>
        <v>$million</v>
      </c>
      <c r="F201" s="111">
        <f ca="1">Calculations!H380/'Primary Inputs'!$C$22</f>
        <v>0</v>
      </c>
      <c r="G201" s="111">
        <f ca="1">Calculations!I380/'Primary Inputs'!$C$22</f>
        <v>0</v>
      </c>
      <c r="H201" s="111">
        <f ca="1">Calculations!J380/'Primary Inputs'!$C$22</f>
        <v>0</v>
      </c>
      <c r="J201" s="109"/>
      <c r="K201" s="109"/>
      <c r="L201" s="109"/>
    </row>
    <row r="202" spans="2:12">
      <c r="B202" s="6" t="str">
        <f>Calculations!F381</f>
        <v>Subjective wellbeing</v>
      </c>
      <c r="C202" s="6" t="str">
        <f t="shared" si="5"/>
        <v>$million</v>
      </c>
      <c r="F202" s="111">
        <f ca="1">Calculations!H381/'Primary Inputs'!$C$22</f>
        <v>0</v>
      </c>
      <c r="G202" s="111">
        <f ca="1">Calculations!I381/'Primary Inputs'!$C$22</f>
        <v>0</v>
      </c>
      <c r="H202" s="111">
        <f ca="1">Calculations!J381/'Primary Inputs'!$C$22</f>
        <v>0</v>
      </c>
    </row>
    <row r="203" spans="2:12">
      <c r="B203" s="6" t="str">
        <f>Calculations!F382</f>
        <v>Time use</v>
      </c>
      <c r="C203" s="6" t="str">
        <f t="shared" si="5"/>
        <v>$million</v>
      </c>
      <c r="F203" s="111">
        <f ca="1">Calculations!H382/'Primary Inputs'!$C$22</f>
        <v>0.99484732428679523</v>
      </c>
      <c r="G203" s="111">
        <f ca="1">Calculations!I382/'Primary Inputs'!$C$22</f>
        <v>0.99484732428679523</v>
      </c>
      <c r="H203" s="111">
        <f ca="1">Calculations!J382/'Primary Inputs'!$C$22</f>
        <v>0.99484732428679523</v>
      </c>
    </row>
    <row r="204" spans="2:12">
      <c r="B204" s="6" t="str">
        <f>Calculations!F383</f>
        <v>Other</v>
      </c>
      <c r="C204" s="6" t="str">
        <f t="shared" si="5"/>
        <v>$million</v>
      </c>
      <c r="F204" s="111">
        <f ca="1">Calculations!H383/'Primary Inputs'!$C$22</f>
        <v>0</v>
      </c>
      <c r="G204" s="111">
        <f ca="1">Calculations!I383/'Primary Inputs'!$C$22</f>
        <v>0</v>
      </c>
      <c r="H204" s="111">
        <f ca="1">Calculations!J383/'Primary Inputs'!$C$22</f>
        <v>0</v>
      </c>
    </row>
  </sheetData>
  <dataConsolidate link="1"/>
  <conditionalFormatting sqref="I26:BF75 I79:BF128 I133:BF182">
    <cfRule type="containsText" dxfId="0" priority="1" operator="containsText" text=" ">
      <formula>NOT(ISERROR(SEARCH(" ",I26)))</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pageSetUpPr fitToPage="1"/>
  </sheetPr>
  <dimension ref="B1:O28"/>
  <sheetViews>
    <sheetView zoomScaleNormal="100" workbookViewId="0">
      <pane ySplit="5" topLeftCell="A6" activePane="bottomLeft" state="frozen"/>
      <selection activeCell="C1" sqref="C1"/>
      <selection pane="bottomLeft" activeCell="B1" sqref="B1"/>
    </sheetView>
  </sheetViews>
  <sheetFormatPr defaultColWidth="9" defaultRowHeight="14.25"/>
  <cols>
    <col min="1" max="1" width="1.875" style="207" customWidth="1"/>
    <col min="2" max="2" width="32.5" style="207" customWidth="1"/>
    <col min="3" max="3" width="51" style="207" customWidth="1"/>
    <col min="4" max="4" width="45.625" style="207" customWidth="1"/>
    <col min="5" max="5" width="33.875" style="207" customWidth="1"/>
    <col min="6" max="16384" width="9" style="207"/>
  </cols>
  <sheetData>
    <row r="1" spans="2:15" ht="30">
      <c r="B1" s="221" t="s">
        <v>327</v>
      </c>
      <c r="C1" s="222"/>
      <c r="D1" s="222"/>
      <c r="E1" s="222"/>
      <c r="F1" s="223"/>
      <c r="G1" s="223"/>
      <c r="H1" s="223"/>
      <c r="I1" s="223"/>
      <c r="J1" s="223"/>
      <c r="K1" s="223"/>
      <c r="L1" s="223"/>
      <c r="M1" s="223"/>
      <c r="N1" s="223"/>
      <c r="O1" s="223"/>
    </row>
    <row r="2" spans="2:15">
      <c r="B2" s="222"/>
      <c r="C2" s="222"/>
      <c r="D2" s="222"/>
      <c r="E2" s="222"/>
    </row>
    <row r="3" spans="2:15" ht="47.25" customHeight="1">
      <c r="B3" s="336" t="s">
        <v>555</v>
      </c>
      <c r="C3" s="335" t="s">
        <v>554</v>
      </c>
      <c r="D3" s="574" t="s">
        <v>556</v>
      </c>
      <c r="E3" s="575"/>
    </row>
    <row r="4" spans="2:15">
      <c r="B4" s="222"/>
      <c r="C4" s="222"/>
      <c r="D4" s="222"/>
      <c r="E4" s="222"/>
    </row>
    <row r="5" spans="2:15">
      <c r="B5" s="206" t="s">
        <v>326</v>
      </c>
      <c r="C5" s="206" t="s">
        <v>325</v>
      </c>
      <c r="D5" s="206" t="s">
        <v>324</v>
      </c>
      <c r="E5" s="206" t="s">
        <v>323</v>
      </c>
    </row>
    <row r="6" spans="2:15" ht="63.75">
      <c r="B6" s="237" t="s">
        <v>396</v>
      </c>
      <c r="C6" s="205" t="s">
        <v>349</v>
      </c>
      <c r="D6" s="205" t="s">
        <v>321</v>
      </c>
      <c r="E6" s="205" t="s">
        <v>310</v>
      </c>
    </row>
    <row r="7" spans="2:15" ht="38.25">
      <c r="B7" s="237" t="s">
        <v>322</v>
      </c>
      <c r="C7" s="216" t="s">
        <v>730</v>
      </c>
      <c r="D7" s="216" t="s">
        <v>321</v>
      </c>
      <c r="E7" s="216" t="s">
        <v>310</v>
      </c>
    </row>
    <row r="8" spans="2:15" ht="63.75">
      <c r="B8" s="580" t="s">
        <v>320</v>
      </c>
      <c r="C8" s="216" t="s">
        <v>909</v>
      </c>
      <c r="D8" s="216" t="s">
        <v>910</v>
      </c>
      <c r="E8" s="204" t="s">
        <v>310</v>
      </c>
    </row>
    <row r="9" spans="2:15" ht="71.45" customHeight="1">
      <c r="B9" s="580"/>
      <c r="C9" s="266" t="s">
        <v>616</v>
      </c>
      <c r="D9" s="266" t="s">
        <v>622</v>
      </c>
      <c r="E9" s="203" t="s">
        <v>911</v>
      </c>
    </row>
    <row r="10" spans="2:15" ht="76.5">
      <c r="B10" s="580"/>
      <c r="C10" s="220"/>
      <c r="D10" s="217" t="s">
        <v>350</v>
      </c>
      <c r="E10" s="203"/>
    </row>
    <row r="11" spans="2:15" ht="38.25">
      <c r="B11" s="580" t="s">
        <v>289</v>
      </c>
      <c r="C11" s="202" t="s">
        <v>319</v>
      </c>
      <c r="D11" s="202" t="s">
        <v>352</v>
      </c>
      <c r="E11" s="216" t="s">
        <v>310</v>
      </c>
    </row>
    <row r="12" spans="2:15" ht="25.5">
      <c r="B12" s="580"/>
      <c r="C12" s="201" t="s">
        <v>729</v>
      </c>
      <c r="D12" s="201" t="s">
        <v>318</v>
      </c>
      <c r="E12" s="217" t="s">
        <v>317</v>
      </c>
    </row>
    <row r="13" spans="2:15" ht="38.25">
      <c r="B13" s="580"/>
      <c r="C13" s="201" t="s">
        <v>351</v>
      </c>
      <c r="D13" s="200"/>
      <c r="E13" s="220"/>
    </row>
    <row r="14" spans="2:15" ht="89.25">
      <c r="B14" s="580" t="s">
        <v>305</v>
      </c>
      <c r="C14" s="216" t="s">
        <v>498</v>
      </c>
      <c r="D14" s="216" t="s">
        <v>348</v>
      </c>
      <c r="E14" s="216" t="s">
        <v>316</v>
      </c>
    </row>
    <row r="15" spans="2:15" ht="89.25">
      <c r="B15" s="580"/>
      <c r="C15" s="217" t="s">
        <v>315</v>
      </c>
      <c r="D15" s="217" t="s">
        <v>353</v>
      </c>
      <c r="E15" s="217" t="s">
        <v>314</v>
      </c>
    </row>
    <row r="16" spans="2:15" ht="102">
      <c r="B16" s="581" t="s">
        <v>304</v>
      </c>
      <c r="C16" s="298" t="s">
        <v>507</v>
      </c>
      <c r="D16" s="583" t="s">
        <v>313</v>
      </c>
      <c r="E16" s="216" t="s">
        <v>312</v>
      </c>
    </row>
    <row r="17" spans="2:13" ht="76.5">
      <c r="B17" s="582"/>
      <c r="C17" s="305" t="s">
        <v>549</v>
      </c>
      <c r="D17" s="584"/>
      <c r="E17" s="217" t="s">
        <v>311</v>
      </c>
    </row>
    <row r="18" spans="2:13" ht="51">
      <c r="B18" s="585" t="s">
        <v>306</v>
      </c>
      <c r="C18" s="219" t="s">
        <v>504</v>
      </c>
      <c r="D18" s="246" t="s">
        <v>310</v>
      </c>
      <c r="E18" s="576" t="s">
        <v>405</v>
      </c>
    </row>
    <row r="19" spans="2:13" ht="34.5" customHeight="1">
      <c r="B19" s="585"/>
      <c r="C19" s="267" t="s">
        <v>618</v>
      </c>
      <c r="D19" s="245" t="s">
        <v>547</v>
      </c>
      <c r="E19" s="577"/>
    </row>
    <row r="20" spans="2:13" ht="51">
      <c r="B20" s="585"/>
      <c r="C20" s="220"/>
      <c r="D20" s="34" t="s">
        <v>505</v>
      </c>
      <c r="E20" s="577"/>
    </row>
    <row r="21" spans="2:13" ht="51">
      <c r="B21" s="578" t="s">
        <v>307</v>
      </c>
      <c r="C21" s="219" t="s">
        <v>504</v>
      </c>
      <c r="D21" s="246" t="s">
        <v>310</v>
      </c>
      <c r="E21" s="576" t="s">
        <v>405</v>
      </c>
    </row>
    <row r="22" spans="2:13" ht="38.25">
      <c r="B22" s="578"/>
      <c r="C22" s="267" t="s">
        <v>617</v>
      </c>
      <c r="D22" s="247" t="s">
        <v>548</v>
      </c>
      <c r="E22" s="577"/>
    </row>
    <row r="23" spans="2:13" ht="51" customHeight="1">
      <c r="B23" s="578"/>
      <c r="C23" s="199"/>
      <c r="D23" s="284" t="s">
        <v>506</v>
      </c>
      <c r="E23" s="579"/>
    </row>
    <row r="24" spans="2:13" ht="51">
      <c r="B24" s="368" t="s">
        <v>713</v>
      </c>
      <c r="C24" s="199" t="s">
        <v>731</v>
      </c>
      <c r="D24" s="497" t="s">
        <v>904</v>
      </c>
      <c r="E24" s="367" t="s">
        <v>310</v>
      </c>
    </row>
    <row r="25" spans="2:13" ht="89.25">
      <c r="B25" s="368" t="s">
        <v>714</v>
      </c>
      <c r="C25" s="199" t="s">
        <v>905</v>
      </c>
      <c r="D25" s="284" t="s">
        <v>859</v>
      </c>
      <c r="E25" s="367" t="s">
        <v>728</v>
      </c>
      <c r="M25" s="382"/>
    </row>
    <row r="26" spans="2:13" ht="51" customHeight="1">
      <c r="B26" s="368" t="s">
        <v>718</v>
      </c>
      <c r="C26" s="199" t="s">
        <v>906</v>
      </c>
      <c r="D26" s="284" t="s">
        <v>310</v>
      </c>
      <c r="E26" s="367" t="s">
        <v>907</v>
      </c>
      <c r="M26" s="382"/>
    </row>
    <row r="27" spans="2:13" ht="102">
      <c r="B27" s="237" t="s">
        <v>309</v>
      </c>
      <c r="C27" s="199" t="s">
        <v>308</v>
      </c>
      <c r="D27" s="199" t="s">
        <v>347</v>
      </c>
      <c r="E27" s="218" t="s">
        <v>405</v>
      </c>
      <c r="M27" s="382"/>
    </row>
    <row r="28" spans="2:13">
      <c r="M28" s="108"/>
    </row>
  </sheetData>
  <sheetProtection sheet="1" objects="1" scenarios="1"/>
  <mergeCells count="10">
    <mergeCell ref="D3:E3"/>
    <mergeCell ref="E18:E20"/>
    <mergeCell ref="B21:B23"/>
    <mergeCell ref="E21:E23"/>
    <mergeCell ref="B8:B10"/>
    <mergeCell ref="B11:B13"/>
    <mergeCell ref="B14:B15"/>
    <mergeCell ref="B16:B17"/>
    <mergeCell ref="D16:D17"/>
    <mergeCell ref="B18:B20"/>
  </mergeCells>
  <pageMargins left="0.31496062992125984" right="0.31496062992125984" top="0.74803149606299213" bottom="0.74803149606299213" header="0.31496062992125984" footer="0.31496062992125984"/>
  <pageSetup paperSize="8"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0070C0"/>
    <outlinePr summaryBelow="0"/>
    <pageSetUpPr fitToPage="1"/>
  </sheetPr>
  <dimension ref="A1:BB66"/>
  <sheetViews>
    <sheetView showGridLines="0" zoomScale="85" zoomScaleNormal="85" workbookViewId="0">
      <pane xSplit="4" topLeftCell="E1" activePane="topRight" state="frozen"/>
      <selection activeCell="C1" sqref="C1"/>
      <selection pane="topRight" activeCell="F13" sqref="F13"/>
    </sheetView>
  </sheetViews>
  <sheetFormatPr defaultColWidth="4.375" defaultRowHeight="15" customHeight="1" zeroHeight="1" outlineLevelRow="1"/>
  <cols>
    <col min="1" max="1" width="4.375" style="36"/>
    <col min="2" max="2" width="27.625" style="36" customWidth="1"/>
    <col min="3" max="3" width="11.125" style="36" customWidth="1"/>
    <col min="4" max="4" width="65.125" style="70" customWidth="1"/>
    <col min="5" max="54" width="10.625" style="36" customWidth="1"/>
    <col min="55" max="16384" width="4.375" style="36"/>
  </cols>
  <sheetData>
    <row r="1" spans="1:54" ht="48" customHeight="1">
      <c r="A1" s="95" t="s">
        <v>224</v>
      </c>
      <c r="F1" s="226" t="s">
        <v>850</v>
      </c>
      <c r="G1" s="227" t="str">
        <f>IF((SUMSQ(E12:BB12)&gt;0),"Yes", "No")</f>
        <v>Yes</v>
      </c>
    </row>
    <row r="2" spans="1:54" ht="12.75">
      <c r="D2" s="71"/>
    </row>
    <row r="3" spans="1:54" ht="15" customHeight="1">
      <c r="B3" s="36" t="s">
        <v>392</v>
      </c>
      <c r="C3" s="357"/>
      <c r="D3" s="71" t="s">
        <v>401</v>
      </c>
    </row>
    <row r="4" spans="1:54" ht="14.25" customHeight="1">
      <c r="A4" s="72" t="s">
        <v>481</v>
      </c>
      <c r="D4" s="71"/>
    </row>
    <row r="5" spans="1:54" ht="15" customHeight="1">
      <c r="B5" s="36" t="s">
        <v>407</v>
      </c>
      <c r="C5" s="586" t="s">
        <v>917</v>
      </c>
      <c r="D5" s="587"/>
    </row>
    <row r="6" spans="1:54" ht="15" customHeight="1">
      <c r="B6" s="36" t="s">
        <v>64</v>
      </c>
      <c r="C6" s="586"/>
      <c r="D6" s="587"/>
    </row>
    <row r="7" spans="1:54" ht="15" hidden="1" customHeight="1">
      <c r="D7" s="71"/>
    </row>
    <row r="10" spans="1:54" ht="15" hidden="1" customHeight="1">
      <c r="A10" s="36" t="s">
        <v>73</v>
      </c>
      <c r="D10" s="71"/>
      <c r="E10" s="328" t="s">
        <v>223</v>
      </c>
    </row>
    <row r="11" spans="1:54" ht="15" customHeight="1">
      <c r="A11" s="72" t="s">
        <v>712</v>
      </c>
      <c r="C11" s="73"/>
      <c r="D11" s="74"/>
      <c r="E11" s="76">
        <f t="shared" ref="E11:AJ11" si="0">E18</f>
        <v>2022</v>
      </c>
      <c r="F11" s="76">
        <f t="shared" si="0"/>
        <v>2023</v>
      </c>
      <c r="G11" s="76">
        <f t="shared" si="0"/>
        <v>2024</v>
      </c>
      <c r="H11" s="76">
        <f t="shared" si="0"/>
        <v>2025</v>
      </c>
      <c r="I11" s="76">
        <f t="shared" si="0"/>
        <v>2026</v>
      </c>
      <c r="J11" s="76">
        <f t="shared" si="0"/>
        <v>2027</v>
      </c>
      <c r="K11" s="76">
        <f t="shared" si="0"/>
        <v>2028</v>
      </c>
      <c r="L11" s="76">
        <f t="shared" si="0"/>
        <v>2029</v>
      </c>
      <c r="M11" s="76">
        <f t="shared" si="0"/>
        <v>2030</v>
      </c>
      <c r="N11" s="76">
        <f t="shared" si="0"/>
        <v>2031</v>
      </c>
      <c r="O11" s="76">
        <f t="shared" si="0"/>
        <v>2032</v>
      </c>
      <c r="P11" s="76">
        <f t="shared" si="0"/>
        <v>2033</v>
      </c>
      <c r="Q11" s="76">
        <f t="shared" si="0"/>
        <v>2034</v>
      </c>
      <c r="R11" s="76">
        <f t="shared" si="0"/>
        <v>2035</v>
      </c>
      <c r="S11" s="76">
        <f t="shared" si="0"/>
        <v>2036</v>
      </c>
      <c r="T11" s="76">
        <f t="shared" si="0"/>
        <v>2037</v>
      </c>
      <c r="U11" s="76">
        <f t="shared" si="0"/>
        <v>2038</v>
      </c>
      <c r="V11" s="76">
        <f t="shared" si="0"/>
        <v>2039</v>
      </c>
      <c r="W11" s="76">
        <f t="shared" si="0"/>
        <v>2040</v>
      </c>
      <c r="X11" s="76">
        <f t="shared" si="0"/>
        <v>2041</v>
      </c>
      <c r="Y11" s="76">
        <f t="shared" si="0"/>
        <v>2042</v>
      </c>
      <c r="Z11" s="76">
        <f t="shared" si="0"/>
        <v>2043</v>
      </c>
      <c r="AA11" s="76">
        <f t="shared" si="0"/>
        <v>2044</v>
      </c>
      <c r="AB11" s="76">
        <f t="shared" si="0"/>
        <v>2045</v>
      </c>
      <c r="AC11" s="76">
        <f t="shared" si="0"/>
        <v>2046</v>
      </c>
      <c r="AD11" s="76">
        <f t="shared" si="0"/>
        <v>2047</v>
      </c>
      <c r="AE11" s="76">
        <f t="shared" si="0"/>
        <v>2048</v>
      </c>
      <c r="AF11" s="76">
        <f t="shared" si="0"/>
        <v>2049</v>
      </c>
      <c r="AG11" s="76">
        <f t="shared" si="0"/>
        <v>2050</v>
      </c>
      <c r="AH11" s="76">
        <f t="shared" si="0"/>
        <v>2051</v>
      </c>
      <c r="AI11" s="76">
        <f t="shared" si="0"/>
        <v>2052</v>
      </c>
      <c r="AJ11" s="76">
        <f t="shared" si="0"/>
        <v>2053</v>
      </c>
      <c r="AK11" s="76">
        <f t="shared" ref="AK11:BB11" si="1">AK18</f>
        <v>2054</v>
      </c>
      <c r="AL11" s="76">
        <f t="shared" si="1"/>
        <v>2055</v>
      </c>
      <c r="AM11" s="76">
        <f t="shared" si="1"/>
        <v>2056</v>
      </c>
      <c r="AN11" s="76">
        <f t="shared" si="1"/>
        <v>2057</v>
      </c>
      <c r="AO11" s="76">
        <f t="shared" si="1"/>
        <v>2058</v>
      </c>
      <c r="AP11" s="76">
        <f t="shared" si="1"/>
        <v>2059</v>
      </c>
      <c r="AQ11" s="76">
        <f t="shared" si="1"/>
        <v>2060</v>
      </c>
      <c r="AR11" s="76">
        <f t="shared" si="1"/>
        <v>2061</v>
      </c>
      <c r="AS11" s="76">
        <f t="shared" si="1"/>
        <v>2062</v>
      </c>
      <c r="AT11" s="76">
        <f t="shared" si="1"/>
        <v>2063</v>
      </c>
      <c r="AU11" s="76">
        <f t="shared" si="1"/>
        <v>2064</v>
      </c>
      <c r="AV11" s="76">
        <f t="shared" si="1"/>
        <v>2065</v>
      </c>
      <c r="AW11" s="76">
        <f t="shared" si="1"/>
        <v>2066</v>
      </c>
      <c r="AX11" s="76">
        <f t="shared" si="1"/>
        <v>2067</v>
      </c>
      <c r="AY11" s="76">
        <f t="shared" si="1"/>
        <v>2068</v>
      </c>
      <c r="AZ11" s="76">
        <f t="shared" si="1"/>
        <v>2069</v>
      </c>
      <c r="BA11" s="76">
        <f t="shared" si="1"/>
        <v>2070</v>
      </c>
      <c r="BB11" s="76">
        <f t="shared" si="1"/>
        <v>2071</v>
      </c>
    </row>
    <row r="12" spans="1:54" ht="15" customHeight="1">
      <c r="A12" s="72"/>
      <c r="B12" s="38" t="s">
        <v>848</v>
      </c>
      <c r="C12" s="73"/>
      <c r="E12" s="358"/>
      <c r="F12" s="358">
        <v>792</v>
      </c>
      <c r="G12" s="358"/>
      <c r="H12" s="358"/>
      <c r="I12" s="358"/>
      <c r="J12" s="358"/>
      <c r="K12" s="358"/>
      <c r="L12" s="358"/>
      <c r="M12" s="358"/>
      <c r="N12" s="358"/>
      <c r="O12" s="358"/>
      <c r="P12" s="358"/>
      <c r="Q12" s="358"/>
      <c r="R12" s="358"/>
      <c r="S12" s="358"/>
      <c r="T12" s="358"/>
      <c r="U12" s="358"/>
      <c r="V12" s="358"/>
      <c r="W12" s="358"/>
      <c r="X12" s="358"/>
      <c r="Y12" s="358"/>
      <c r="Z12" s="358"/>
      <c r="AA12" s="358"/>
      <c r="AB12" s="358"/>
      <c r="AC12" s="358"/>
      <c r="AD12" s="358"/>
      <c r="AE12" s="358"/>
      <c r="AF12" s="358"/>
      <c r="AG12" s="358"/>
      <c r="AH12" s="358"/>
      <c r="AI12" s="358"/>
      <c r="AJ12" s="358"/>
      <c r="AK12" s="358"/>
      <c r="AL12" s="358"/>
      <c r="AM12" s="358"/>
      <c r="AN12" s="358"/>
      <c r="AO12" s="358"/>
      <c r="AP12" s="358"/>
      <c r="AQ12" s="358"/>
      <c r="AR12" s="358"/>
      <c r="AS12" s="358"/>
      <c r="AT12" s="358"/>
      <c r="AU12" s="358"/>
      <c r="AV12" s="358"/>
      <c r="AW12" s="358"/>
      <c r="AX12" s="358"/>
      <c r="AY12" s="358"/>
      <c r="AZ12" s="358"/>
      <c r="BA12" s="358"/>
      <c r="BB12" s="358"/>
    </row>
    <row r="13" spans="1:54" ht="25.5">
      <c r="A13" s="72"/>
      <c r="B13" s="329" t="s">
        <v>406</v>
      </c>
      <c r="C13" s="73"/>
      <c r="D13" s="330" t="s">
        <v>849</v>
      </c>
      <c r="E13" s="331"/>
      <c r="F13" s="331"/>
      <c r="G13" s="331"/>
      <c r="H13" s="331"/>
      <c r="I13" s="331"/>
      <c r="J13" s="331"/>
      <c r="K13" s="331"/>
      <c r="L13" s="331"/>
      <c r="M13" s="331"/>
      <c r="N13" s="331"/>
      <c r="O13" s="331"/>
      <c r="P13" s="331"/>
      <c r="Q13" s="331"/>
      <c r="R13" s="331"/>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row>
    <row r="14" spans="1:54" ht="48.75" customHeight="1">
      <c r="A14" s="72"/>
      <c r="B14" s="455" t="s">
        <v>915</v>
      </c>
      <c r="C14" s="73"/>
      <c r="D14" s="455" t="s">
        <v>916</v>
      </c>
      <c r="F14" s="38"/>
      <c r="G14" s="38"/>
      <c r="H14" s="38"/>
    </row>
    <row r="15" spans="1:54" ht="15" customHeight="1">
      <c r="A15" s="72" t="s">
        <v>1</v>
      </c>
      <c r="D15" s="36"/>
    </row>
    <row r="16" spans="1:54" ht="15" customHeight="1">
      <c r="A16" s="72"/>
      <c r="B16" s="36" t="s">
        <v>171</v>
      </c>
      <c r="C16" s="250">
        <v>2022</v>
      </c>
      <c r="D16" s="36" t="s">
        <v>397</v>
      </c>
    </row>
    <row r="17" spans="1:54" ht="15" customHeight="1">
      <c r="A17" s="72"/>
      <c r="B17" s="36" t="s">
        <v>125</v>
      </c>
      <c r="C17" s="251">
        <v>50</v>
      </c>
      <c r="E17" s="328" t="s">
        <v>223</v>
      </c>
    </row>
    <row r="18" spans="1:54" ht="15" customHeight="1">
      <c r="C18" s="332"/>
      <c r="D18" s="36" t="s">
        <v>95</v>
      </c>
      <c r="E18" s="76">
        <f t="shared" ref="E18:AJ18" si="2" xml:space="preserve"> E27</f>
        <v>2022</v>
      </c>
      <c r="F18" s="76">
        <f t="shared" si="2"/>
        <v>2023</v>
      </c>
      <c r="G18" s="76">
        <f xml:space="preserve"> G27</f>
        <v>2024</v>
      </c>
      <c r="H18" s="76">
        <f t="shared" si="2"/>
        <v>2025</v>
      </c>
      <c r="I18" s="76">
        <f t="shared" si="2"/>
        <v>2026</v>
      </c>
      <c r="J18" s="76">
        <f t="shared" si="2"/>
        <v>2027</v>
      </c>
      <c r="K18" s="76">
        <f t="shared" si="2"/>
        <v>2028</v>
      </c>
      <c r="L18" s="76">
        <f t="shared" si="2"/>
        <v>2029</v>
      </c>
      <c r="M18" s="76">
        <f t="shared" si="2"/>
        <v>2030</v>
      </c>
      <c r="N18" s="76">
        <f t="shared" si="2"/>
        <v>2031</v>
      </c>
      <c r="O18" s="76">
        <f t="shared" si="2"/>
        <v>2032</v>
      </c>
      <c r="P18" s="76">
        <f t="shared" si="2"/>
        <v>2033</v>
      </c>
      <c r="Q18" s="76">
        <f t="shared" si="2"/>
        <v>2034</v>
      </c>
      <c r="R18" s="76">
        <f t="shared" si="2"/>
        <v>2035</v>
      </c>
      <c r="S18" s="76">
        <f t="shared" si="2"/>
        <v>2036</v>
      </c>
      <c r="T18" s="76">
        <f t="shared" si="2"/>
        <v>2037</v>
      </c>
      <c r="U18" s="76">
        <f t="shared" si="2"/>
        <v>2038</v>
      </c>
      <c r="V18" s="76">
        <f t="shared" si="2"/>
        <v>2039</v>
      </c>
      <c r="W18" s="76">
        <f t="shared" si="2"/>
        <v>2040</v>
      </c>
      <c r="X18" s="76">
        <f t="shared" si="2"/>
        <v>2041</v>
      </c>
      <c r="Y18" s="76">
        <f t="shared" si="2"/>
        <v>2042</v>
      </c>
      <c r="Z18" s="76">
        <f t="shared" si="2"/>
        <v>2043</v>
      </c>
      <c r="AA18" s="76">
        <f t="shared" si="2"/>
        <v>2044</v>
      </c>
      <c r="AB18" s="76">
        <f t="shared" si="2"/>
        <v>2045</v>
      </c>
      <c r="AC18" s="76">
        <f t="shared" si="2"/>
        <v>2046</v>
      </c>
      <c r="AD18" s="76">
        <f t="shared" si="2"/>
        <v>2047</v>
      </c>
      <c r="AE18" s="76">
        <f t="shared" si="2"/>
        <v>2048</v>
      </c>
      <c r="AF18" s="76">
        <f t="shared" si="2"/>
        <v>2049</v>
      </c>
      <c r="AG18" s="76">
        <f t="shared" si="2"/>
        <v>2050</v>
      </c>
      <c r="AH18" s="76">
        <f t="shared" si="2"/>
        <v>2051</v>
      </c>
      <c r="AI18" s="76">
        <f t="shared" si="2"/>
        <v>2052</v>
      </c>
      <c r="AJ18" s="76">
        <f t="shared" si="2"/>
        <v>2053</v>
      </c>
      <c r="AK18" s="76">
        <f t="shared" ref="AK18:BA18" si="3" xml:space="preserve"> AK27</f>
        <v>2054</v>
      </c>
      <c r="AL18" s="76">
        <f t="shared" si="3"/>
        <v>2055</v>
      </c>
      <c r="AM18" s="76">
        <f t="shared" si="3"/>
        <v>2056</v>
      </c>
      <c r="AN18" s="76">
        <f t="shared" si="3"/>
        <v>2057</v>
      </c>
      <c r="AO18" s="76">
        <f t="shared" si="3"/>
        <v>2058</v>
      </c>
      <c r="AP18" s="76">
        <f t="shared" si="3"/>
        <v>2059</v>
      </c>
      <c r="AQ18" s="76">
        <f t="shared" si="3"/>
        <v>2060</v>
      </c>
      <c r="AR18" s="76">
        <f t="shared" si="3"/>
        <v>2061</v>
      </c>
      <c r="AS18" s="76">
        <f t="shared" si="3"/>
        <v>2062</v>
      </c>
      <c r="AT18" s="76">
        <f t="shared" si="3"/>
        <v>2063</v>
      </c>
      <c r="AU18" s="76">
        <f t="shared" si="3"/>
        <v>2064</v>
      </c>
      <c r="AV18" s="76">
        <f t="shared" si="3"/>
        <v>2065</v>
      </c>
      <c r="AW18" s="76">
        <f t="shared" si="3"/>
        <v>2066</v>
      </c>
      <c r="AX18" s="76">
        <f t="shared" si="3"/>
        <v>2067</v>
      </c>
      <c r="AY18" s="76">
        <f t="shared" si="3"/>
        <v>2068</v>
      </c>
      <c r="AZ18" s="76">
        <f t="shared" si="3"/>
        <v>2069</v>
      </c>
      <c r="BA18" s="76">
        <f t="shared" si="3"/>
        <v>2070</v>
      </c>
      <c r="BB18" s="76">
        <f xml:space="preserve"> BB27</f>
        <v>2071</v>
      </c>
    </row>
    <row r="19" spans="1:54" ht="15" customHeight="1">
      <c r="B19" s="36" t="s">
        <v>0</v>
      </c>
      <c r="C19" s="75">
        <v>0.05</v>
      </c>
      <c r="D19" s="269" t="s">
        <v>72</v>
      </c>
      <c r="E19" s="282">
        <v>0.05</v>
      </c>
      <c r="F19" s="282">
        <v>0.05</v>
      </c>
      <c r="G19" s="282">
        <v>0.05</v>
      </c>
      <c r="H19" s="282">
        <v>0.05</v>
      </c>
      <c r="I19" s="282">
        <v>0.05</v>
      </c>
      <c r="J19" s="282">
        <v>0.05</v>
      </c>
      <c r="K19" s="282">
        <v>0.05</v>
      </c>
      <c r="L19" s="282">
        <v>0.05</v>
      </c>
      <c r="M19" s="282">
        <v>0.05</v>
      </c>
      <c r="N19" s="282">
        <v>0.05</v>
      </c>
      <c r="O19" s="282">
        <v>0.05</v>
      </c>
      <c r="P19" s="282">
        <v>0.05</v>
      </c>
      <c r="Q19" s="282">
        <v>0.05</v>
      </c>
      <c r="R19" s="282">
        <v>0.05</v>
      </c>
      <c r="S19" s="282">
        <v>0.05</v>
      </c>
      <c r="T19" s="282">
        <v>0.05</v>
      </c>
      <c r="U19" s="282">
        <v>0.05</v>
      </c>
      <c r="V19" s="282">
        <v>0.05</v>
      </c>
      <c r="W19" s="282">
        <v>0.05</v>
      </c>
      <c r="X19" s="282">
        <v>0.05</v>
      </c>
      <c r="Y19" s="282">
        <v>0.05</v>
      </c>
      <c r="Z19" s="282">
        <v>0.05</v>
      </c>
      <c r="AA19" s="282">
        <v>0.05</v>
      </c>
      <c r="AB19" s="282">
        <v>0.05</v>
      </c>
      <c r="AC19" s="282">
        <v>0.05</v>
      </c>
      <c r="AD19" s="282">
        <v>0.05</v>
      </c>
      <c r="AE19" s="282">
        <v>0.05</v>
      </c>
      <c r="AF19" s="282">
        <v>0.05</v>
      </c>
      <c r="AG19" s="282">
        <v>0.05</v>
      </c>
      <c r="AH19" s="282">
        <v>0.05</v>
      </c>
      <c r="AI19" s="282">
        <v>0.05</v>
      </c>
      <c r="AJ19" s="282">
        <v>0.05</v>
      </c>
      <c r="AK19" s="282">
        <v>0.05</v>
      </c>
      <c r="AL19" s="282">
        <v>0.05</v>
      </c>
      <c r="AM19" s="282">
        <v>0.05</v>
      </c>
      <c r="AN19" s="282">
        <v>0.05</v>
      </c>
      <c r="AO19" s="282">
        <v>0.05</v>
      </c>
      <c r="AP19" s="282">
        <v>0.05</v>
      </c>
      <c r="AQ19" s="282">
        <v>0.05</v>
      </c>
      <c r="AR19" s="282">
        <v>0.05</v>
      </c>
      <c r="AS19" s="282">
        <v>0.05</v>
      </c>
      <c r="AT19" s="282">
        <v>0.05</v>
      </c>
      <c r="AU19" s="282">
        <v>0.05</v>
      </c>
      <c r="AV19" s="282">
        <v>0.05</v>
      </c>
      <c r="AW19" s="282">
        <v>0.05</v>
      </c>
      <c r="AX19" s="282">
        <v>0.05</v>
      </c>
      <c r="AY19" s="282">
        <v>0.05</v>
      </c>
      <c r="AZ19" s="282">
        <v>0.05</v>
      </c>
      <c r="BA19" s="282">
        <v>0.05</v>
      </c>
      <c r="BB19" s="282">
        <v>0.05</v>
      </c>
    </row>
    <row r="20" spans="1:54" ht="30.75" customHeight="1">
      <c r="B20" s="36" t="s">
        <v>284</v>
      </c>
      <c r="C20" s="268">
        <v>0.02</v>
      </c>
      <c r="D20" s="333" t="s">
        <v>400</v>
      </c>
      <c r="E20" s="282">
        <v>0.02</v>
      </c>
      <c r="F20" s="282">
        <v>0.02</v>
      </c>
      <c r="G20" s="282">
        <v>0.02</v>
      </c>
      <c r="H20" s="282">
        <v>0.02</v>
      </c>
      <c r="I20" s="282">
        <v>0.02</v>
      </c>
      <c r="J20" s="282">
        <v>0.02</v>
      </c>
      <c r="K20" s="282">
        <v>0.02</v>
      </c>
      <c r="L20" s="282">
        <v>0.02</v>
      </c>
      <c r="M20" s="282">
        <v>0.02</v>
      </c>
      <c r="N20" s="282">
        <v>0.02</v>
      </c>
      <c r="O20" s="282">
        <v>0.02</v>
      </c>
      <c r="P20" s="282">
        <v>0.02</v>
      </c>
      <c r="Q20" s="282">
        <v>0.02</v>
      </c>
      <c r="R20" s="282">
        <v>0.02</v>
      </c>
      <c r="S20" s="282">
        <v>0.02</v>
      </c>
      <c r="T20" s="282">
        <v>0.02</v>
      </c>
      <c r="U20" s="282">
        <v>0.02</v>
      </c>
      <c r="V20" s="282">
        <v>0.02</v>
      </c>
      <c r="W20" s="282">
        <v>0.02</v>
      </c>
      <c r="X20" s="282">
        <v>0.02</v>
      </c>
      <c r="Y20" s="282">
        <v>0.02</v>
      </c>
      <c r="Z20" s="282">
        <v>0.02</v>
      </c>
      <c r="AA20" s="282">
        <v>0.02</v>
      </c>
      <c r="AB20" s="282">
        <v>0.02</v>
      </c>
      <c r="AC20" s="282">
        <v>0.02</v>
      </c>
      <c r="AD20" s="282">
        <v>0.02</v>
      </c>
      <c r="AE20" s="282">
        <v>0.02</v>
      </c>
      <c r="AF20" s="282">
        <v>0.02</v>
      </c>
      <c r="AG20" s="282">
        <v>0.02</v>
      </c>
      <c r="AH20" s="282">
        <v>0.02</v>
      </c>
      <c r="AI20" s="282">
        <v>0.02</v>
      </c>
      <c r="AJ20" s="282">
        <v>0.02</v>
      </c>
      <c r="AK20" s="282">
        <v>0.02</v>
      </c>
      <c r="AL20" s="282">
        <v>0.02</v>
      </c>
      <c r="AM20" s="282">
        <v>0.02</v>
      </c>
      <c r="AN20" s="282">
        <v>0.02</v>
      </c>
      <c r="AO20" s="282">
        <v>0.02</v>
      </c>
      <c r="AP20" s="282">
        <v>0.02</v>
      </c>
      <c r="AQ20" s="282">
        <v>0.02</v>
      </c>
      <c r="AR20" s="282">
        <v>0.02</v>
      </c>
      <c r="AS20" s="282">
        <v>0.02</v>
      </c>
      <c r="AT20" s="282">
        <v>0.02</v>
      </c>
      <c r="AU20" s="282">
        <v>0.02</v>
      </c>
      <c r="AV20" s="282">
        <v>0.02</v>
      </c>
      <c r="AW20" s="282">
        <v>0.02</v>
      </c>
      <c r="AX20" s="282">
        <v>0.02</v>
      </c>
      <c r="AY20" s="282">
        <v>0.02</v>
      </c>
      <c r="AZ20" s="282">
        <v>0.02</v>
      </c>
      <c r="BA20" s="282">
        <v>0.02</v>
      </c>
      <c r="BB20" s="282">
        <v>0.02</v>
      </c>
    </row>
    <row r="21" spans="1:54" ht="15" customHeight="1">
      <c r="B21" s="36" t="s">
        <v>86</v>
      </c>
      <c r="C21" s="326" t="s">
        <v>399</v>
      </c>
    </row>
    <row r="22" spans="1:54" ht="15" customHeight="1">
      <c r="B22" s="36" t="s">
        <v>65</v>
      </c>
      <c r="C22" s="327">
        <f>IF(C21="No scaling",1,IF(C21="thousands",1000,1000000))</f>
        <v>1000000</v>
      </c>
      <c r="D22" s="181"/>
    </row>
    <row r="23" spans="1:54" ht="15" customHeight="1">
      <c r="B23" s="36" t="s">
        <v>87</v>
      </c>
      <c r="C23" s="334" t="str">
        <f>IF(C21="No scaling","$",IF(C21="thousands","$000","$million"))</f>
        <v>$million</v>
      </c>
    </row>
    <row r="24" spans="1:54" ht="15" customHeight="1"/>
    <row r="25" spans="1:54" ht="15" customHeight="1" collapsed="1">
      <c r="A25" s="72"/>
      <c r="B25" s="38"/>
      <c r="C25" s="77"/>
      <c r="D25" s="77"/>
    </row>
    <row r="26" spans="1:54" ht="15" hidden="1" customHeight="1" outlineLevel="1">
      <c r="A26" s="72" t="s">
        <v>398</v>
      </c>
      <c r="B26" s="38"/>
      <c r="C26" s="77"/>
      <c r="D26" s="77"/>
    </row>
    <row r="27" spans="1:54" ht="15" hidden="1" customHeight="1" outlineLevel="1">
      <c r="B27" s="36" t="s">
        <v>75</v>
      </c>
      <c r="E27" s="343">
        <f xml:space="preserve"> C16</f>
        <v>2022</v>
      </c>
      <c r="F27" s="79">
        <f xml:space="preserve"> E27 + 1</f>
        <v>2023</v>
      </c>
      <c r="G27" s="79">
        <f xml:space="preserve"> F27 + 1</f>
        <v>2024</v>
      </c>
      <c r="H27" s="79">
        <f xml:space="preserve"> G27 + 1</f>
        <v>2025</v>
      </c>
      <c r="I27" s="79">
        <f t="shared" ref="I27:AH27" si="4" xml:space="preserve"> H27 + 1</f>
        <v>2026</v>
      </c>
      <c r="J27" s="79">
        <f t="shared" si="4"/>
        <v>2027</v>
      </c>
      <c r="K27" s="79">
        <f t="shared" si="4"/>
        <v>2028</v>
      </c>
      <c r="L27" s="79">
        <f t="shared" si="4"/>
        <v>2029</v>
      </c>
      <c r="M27" s="79">
        <f t="shared" si="4"/>
        <v>2030</v>
      </c>
      <c r="N27" s="79">
        <f t="shared" si="4"/>
        <v>2031</v>
      </c>
      <c r="O27" s="79">
        <f t="shared" si="4"/>
        <v>2032</v>
      </c>
      <c r="P27" s="79">
        <f t="shared" si="4"/>
        <v>2033</v>
      </c>
      <c r="Q27" s="79">
        <f t="shared" si="4"/>
        <v>2034</v>
      </c>
      <c r="R27" s="79">
        <f t="shared" si="4"/>
        <v>2035</v>
      </c>
      <c r="S27" s="79">
        <f t="shared" si="4"/>
        <v>2036</v>
      </c>
      <c r="T27" s="79">
        <f t="shared" si="4"/>
        <v>2037</v>
      </c>
      <c r="U27" s="79">
        <f t="shared" si="4"/>
        <v>2038</v>
      </c>
      <c r="V27" s="79">
        <f t="shared" si="4"/>
        <v>2039</v>
      </c>
      <c r="W27" s="79">
        <f t="shared" si="4"/>
        <v>2040</v>
      </c>
      <c r="X27" s="79">
        <f t="shared" si="4"/>
        <v>2041</v>
      </c>
      <c r="Y27" s="79">
        <f t="shared" si="4"/>
        <v>2042</v>
      </c>
      <c r="Z27" s="79">
        <f t="shared" si="4"/>
        <v>2043</v>
      </c>
      <c r="AA27" s="79">
        <f t="shared" si="4"/>
        <v>2044</v>
      </c>
      <c r="AB27" s="79">
        <f t="shared" si="4"/>
        <v>2045</v>
      </c>
      <c r="AC27" s="79">
        <f t="shared" si="4"/>
        <v>2046</v>
      </c>
      <c r="AD27" s="79">
        <f t="shared" si="4"/>
        <v>2047</v>
      </c>
      <c r="AE27" s="79">
        <f t="shared" si="4"/>
        <v>2048</v>
      </c>
      <c r="AF27" s="79">
        <f t="shared" si="4"/>
        <v>2049</v>
      </c>
      <c r="AG27" s="79">
        <f t="shared" si="4"/>
        <v>2050</v>
      </c>
      <c r="AH27" s="79">
        <f t="shared" si="4"/>
        <v>2051</v>
      </c>
      <c r="AI27" s="79">
        <f t="shared" ref="AI27:BB27" si="5" xml:space="preserve"> AH27 + 1</f>
        <v>2052</v>
      </c>
      <c r="AJ27" s="79">
        <f t="shared" si="5"/>
        <v>2053</v>
      </c>
      <c r="AK27" s="79">
        <f t="shared" si="5"/>
        <v>2054</v>
      </c>
      <c r="AL27" s="79">
        <f t="shared" si="5"/>
        <v>2055</v>
      </c>
      <c r="AM27" s="79">
        <f t="shared" si="5"/>
        <v>2056</v>
      </c>
      <c r="AN27" s="79">
        <f t="shared" si="5"/>
        <v>2057</v>
      </c>
      <c r="AO27" s="79">
        <f t="shared" si="5"/>
        <v>2058</v>
      </c>
      <c r="AP27" s="79">
        <f t="shared" si="5"/>
        <v>2059</v>
      </c>
      <c r="AQ27" s="79">
        <f t="shared" si="5"/>
        <v>2060</v>
      </c>
      <c r="AR27" s="79">
        <f t="shared" si="5"/>
        <v>2061</v>
      </c>
      <c r="AS27" s="79">
        <f t="shared" si="5"/>
        <v>2062</v>
      </c>
      <c r="AT27" s="79">
        <f t="shared" si="5"/>
        <v>2063</v>
      </c>
      <c r="AU27" s="79">
        <f t="shared" si="5"/>
        <v>2064</v>
      </c>
      <c r="AV27" s="79">
        <f t="shared" si="5"/>
        <v>2065</v>
      </c>
      <c r="AW27" s="79">
        <f t="shared" si="5"/>
        <v>2066</v>
      </c>
      <c r="AX27" s="79">
        <f t="shared" si="5"/>
        <v>2067</v>
      </c>
      <c r="AY27" s="79">
        <f t="shared" si="5"/>
        <v>2068</v>
      </c>
      <c r="AZ27" s="79">
        <f t="shared" si="5"/>
        <v>2069</v>
      </c>
      <c r="BA27" s="79">
        <f t="shared" si="5"/>
        <v>2070</v>
      </c>
      <c r="BB27" s="79">
        <f t="shared" si="5"/>
        <v>2071</v>
      </c>
    </row>
    <row r="28" spans="1:54" ht="15" hidden="1" customHeight="1" outlineLevel="1">
      <c r="B28" s="36" t="s">
        <v>76</v>
      </c>
      <c r="E28" s="80">
        <v>0</v>
      </c>
      <c r="F28" s="36">
        <f xml:space="preserve"> E29</f>
        <v>1</v>
      </c>
      <c r="G28" s="36">
        <f t="shared" ref="G28:AH28" si="6" xml:space="preserve"> F29</f>
        <v>2</v>
      </c>
      <c r="H28" s="36">
        <f t="shared" si="6"/>
        <v>3</v>
      </c>
      <c r="I28" s="36">
        <f t="shared" si="6"/>
        <v>4</v>
      </c>
      <c r="J28" s="36">
        <f t="shared" si="6"/>
        <v>5</v>
      </c>
      <c r="K28" s="36">
        <f t="shared" si="6"/>
        <v>6</v>
      </c>
      <c r="L28" s="36">
        <f t="shared" si="6"/>
        <v>7</v>
      </c>
      <c r="M28" s="36">
        <f t="shared" si="6"/>
        <v>8</v>
      </c>
      <c r="N28" s="36">
        <f t="shared" si="6"/>
        <v>9</v>
      </c>
      <c r="O28" s="36">
        <f t="shared" si="6"/>
        <v>10</v>
      </c>
      <c r="P28" s="36">
        <f t="shared" si="6"/>
        <v>11</v>
      </c>
      <c r="Q28" s="36">
        <f t="shared" si="6"/>
        <v>12</v>
      </c>
      <c r="R28" s="36">
        <f t="shared" si="6"/>
        <v>13</v>
      </c>
      <c r="S28" s="36">
        <f t="shared" si="6"/>
        <v>14</v>
      </c>
      <c r="T28" s="36">
        <f t="shared" si="6"/>
        <v>15</v>
      </c>
      <c r="U28" s="36">
        <f t="shared" si="6"/>
        <v>16</v>
      </c>
      <c r="V28" s="36">
        <f t="shared" si="6"/>
        <v>17</v>
      </c>
      <c r="W28" s="36">
        <f t="shared" si="6"/>
        <v>18</v>
      </c>
      <c r="X28" s="36">
        <f t="shared" si="6"/>
        <v>19</v>
      </c>
      <c r="Y28" s="36">
        <f t="shared" si="6"/>
        <v>20</v>
      </c>
      <c r="Z28" s="36">
        <f t="shared" si="6"/>
        <v>21</v>
      </c>
      <c r="AA28" s="36">
        <f t="shared" si="6"/>
        <v>22</v>
      </c>
      <c r="AB28" s="36">
        <f t="shared" si="6"/>
        <v>23</v>
      </c>
      <c r="AC28" s="36">
        <f t="shared" si="6"/>
        <v>24</v>
      </c>
      <c r="AD28" s="36">
        <f t="shared" si="6"/>
        <v>25</v>
      </c>
      <c r="AE28" s="36">
        <f t="shared" si="6"/>
        <v>26</v>
      </c>
      <c r="AF28" s="36">
        <f t="shared" si="6"/>
        <v>27</v>
      </c>
      <c r="AG28" s="36">
        <f t="shared" si="6"/>
        <v>28</v>
      </c>
      <c r="AH28" s="36">
        <f t="shared" si="6"/>
        <v>29</v>
      </c>
      <c r="AI28" s="36">
        <f t="shared" ref="AI28:BB28" si="7" xml:space="preserve"> AH29</f>
        <v>30</v>
      </c>
      <c r="AJ28" s="36">
        <f t="shared" si="7"/>
        <v>31</v>
      </c>
      <c r="AK28" s="36">
        <f t="shared" si="7"/>
        <v>32</v>
      </c>
      <c r="AL28" s="36">
        <f t="shared" si="7"/>
        <v>33</v>
      </c>
      <c r="AM28" s="36">
        <f t="shared" si="7"/>
        <v>34</v>
      </c>
      <c r="AN28" s="36">
        <f t="shared" si="7"/>
        <v>35</v>
      </c>
      <c r="AO28" s="36">
        <f t="shared" si="7"/>
        <v>36</v>
      </c>
      <c r="AP28" s="36">
        <f t="shared" si="7"/>
        <v>37</v>
      </c>
      <c r="AQ28" s="36">
        <f t="shared" si="7"/>
        <v>38</v>
      </c>
      <c r="AR28" s="36">
        <f t="shared" si="7"/>
        <v>39</v>
      </c>
      <c r="AS28" s="36">
        <f t="shared" si="7"/>
        <v>40</v>
      </c>
      <c r="AT28" s="36">
        <f t="shared" si="7"/>
        <v>41</v>
      </c>
      <c r="AU28" s="36">
        <f t="shared" si="7"/>
        <v>42</v>
      </c>
      <c r="AV28" s="36">
        <f t="shared" si="7"/>
        <v>43</v>
      </c>
      <c r="AW28" s="36">
        <f t="shared" si="7"/>
        <v>44</v>
      </c>
      <c r="AX28" s="36">
        <f t="shared" si="7"/>
        <v>45</v>
      </c>
      <c r="AY28" s="36">
        <f t="shared" si="7"/>
        <v>46</v>
      </c>
      <c r="AZ28" s="36">
        <f t="shared" si="7"/>
        <v>47</v>
      </c>
      <c r="BA28" s="36">
        <f t="shared" si="7"/>
        <v>48</v>
      </c>
      <c r="BB28" s="36">
        <f t="shared" si="7"/>
        <v>49</v>
      </c>
    </row>
    <row r="29" spans="1:54" ht="15" hidden="1" customHeight="1" outlineLevel="1">
      <c r="B29" s="36" t="s">
        <v>77</v>
      </c>
      <c r="E29" s="36">
        <f xml:space="preserve"> E28 + 1</f>
        <v>1</v>
      </c>
      <c r="F29" s="36">
        <f xml:space="preserve"> F28 + 1</f>
        <v>2</v>
      </c>
      <c r="G29" s="36">
        <f t="shared" ref="G29:AH29" si="8" xml:space="preserve"> G28 + 1</f>
        <v>3</v>
      </c>
      <c r="H29" s="36">
        <f t="shared" si="8"/>
        <v>4</v>
      </c>
      <c r="I29" s="36">
        <f t="shared" si="8"/>
        <v>5</v>
      </c>
      <c r="J29" s="36">
        <f t="shared" si="8"/>
        <v>6</v>
      </c>
      <c r="K29" s="36">
        <f t="shared" si="8"/>
        <v>7</v>
      </c>
      <c r="L29" s="36">
        <f t="shared" si="8"/>
        <v>8</v>
      </c>
      <c r="M29" s="36">
        <f t="shared" si="8"/>
        <v>9</v>
      </c>
      <c r="N29" s="36">
        <f t="shared" si="8"/>
        <v>10</v>
      </c>
      <c r="O29" s="36">
        <f t="shared" si="8"/>
        <v>11</v>
      </c>
      <c r="P29" s="36">
        <f t="shared" si="8"/>
        <v>12</v>
      </c>
      <c r="Q29" s="36">
        <f t="shared" si="8"/>
        <v>13</v>
      </c>
      <c r="R29" s="36">
        <f t="shared" si="8"/>
        <v>14</v>
      </c>
      <c r="S29" s="36">
        <f t="shared" si="8"/>
        <v>15</v>
      </c>
      <c r="T29" s="36">
        <f t="shared" si="8"/>
        <v>16</v>
      </c>
      <c r="U29" s="36">
        <f t="shared" si="8"/>
        <v>17</v>
      </c>
      <c r="V29" s="36">
        <f t="shared" si="8"/>
        <v>18</v>
      </c>
      <c r="W29" s="36">
        <f t="shared" si="8"/>
        <v>19</v>
      </c>
      <c r="X29" s="36">
        <f t="shared" si="8"/>
        <v>20</v>
      </c>
      <c r="Y29" s="36">
        <f t="shared" si="8"/>
        <v>21</v>
      </c>
      <c r="Z29" s="36">
        <f t="shared" si="8"/>
        <v>22</v>
      </c>
      <c r="AA29" s="36">
        <f t="shared" si="8"/>
        <v>23</v>
      </c>
      <c r="AB29" s="36">
        <f t="shared" si="8"/>
        <v>24</v>
      </c>
      <c r="AC29" s="36">
        <f t="shared" si="8"/>
        <v>25</v>
      </c>
      <c r="AD29" s="36">
        <f t="shared" si="8"/>
        <v>26</v>
      </c>
      <c r="AE29" s="36">
        <f t="shared" si="8"/>
        <v>27</v>
      </c>
      <c r="AF29" s="36">
        <f t="shared" si="8"/>
        <v>28</v>
      </c>
      <c r="AG29" s="36">
        <f t="shared" si="8"/>
        <v>29</v>
      </c>
      <c r="AH29" s="36">
        <f t="shared" si="8"/>
        <v>30</v>
      </c>
      <c r="AI29" s="36">
        <f t="shared" ref="AI29:BA29" si="9" xml:space="preserve"> AI28 + 1</f>
        <v>31</v>
      </c>
      <c r="AJ29" s="36">
        <f t="shared" si="9"/>
        <v>32</v>
      </c>
      <c r="AK29" s="36">
        <f t="shared" si="9"/>
        <v>33</v>
      </c>
      <c r="AL29" s="36">
        <f t="shared" si="9"/>
        <v>34</v>
      </c>
      <c r="AM29" s="36">
        <f t="shared" si="9"/>
        <v>35</v>
      </c>
      <c r="AN29" s="36">
        <f t="shared" si="9"/>
        <v>36</v>
      </c>
      <c r="AO29" s="36">
        <f t="shared" si="9"/>
        <v>37</v>
      </c>
      <c r="AP29" s="36">
        <f t="shared" si="9"/>
        <v>38</v>
      </c>
      <c r="AQ29" s="36">
        <f t="shared" si="9"/>
        <v>39</v>
      </c>
      <c r="AR29" s="36">
        <f t="shared" si="9"/>
        <v>40</v>
      </c>
      <c r="AS29" s="36">
        <f t="shared" si="9"/>
        <v>41</v>
      </c>
      <c r="AT29" s="36">
        <f t="shared" si="9"/>
        <v>42</v>
      </c>
      <c r="AU29" s="36">
        <f t="shared" si="9"/>
        <v>43</v>
      </c>
      <c r="AV29" s="36">
        <f t="shared" si="9"/>
        <v>44</v>
      </c>
      <c r="AW29" s="36">
        <f t="shared" si="9"/>
        <v>45</v>
      </c>
      <c r="AX29" s="36">
        <f t="shared" si="9"/>
        <v>46</v>
      </c>
      <c r="AY29" s="36">
        <f t="shared" si="9"/>
        <v>47</v>
      </c>
      <c r="AZ29" s="36">
        <f t="shared" si="9"/>
        <v>48</v>
      </c>
      <c r="BA29" s="36">
        <f t="shared" si="9"/>
        <v>49</v>
      </c>
      <c r="BB29" s="36">
        <f xml:space="preserve"> BB28 + 1</f>
        <v>50</v>
      </c>
    </row>
    <row r="30" spans="1:54" ht="15" hidden="1" customHeight="1" outlineLevel="1">
      <c r="B30" s="36" t="s">
        <v>78</v>
      </c>
      <c r="E30" s="36">
        <f xml:space="preserve"> --(E29 &lt;= 'Primary Inputs'!$C$17)</f>
        <v>1</v>
      </c>
      <c r="F30" s="36">
        <f xml:space="preserve"> --(F29 &lt;= 'Primary Inputs'!$C$17)</f>
        <v>1</v>
      </c>
      <c r="G30" s="36">
        <f xml:space="preserve"> --(G29 &lt;= 'Primary Inputs'!$C$17)</f>
        <v>1</v>
      </c>
      <c r="H30" s="36">
        <f xml:space="preserve"> --(H29 &lt;= 'Primary Inputs'!$C$17)</f>
        <v>1</v>
      </c>
      <c r="I30" s="36">
        <f xml:space="preserve"> --(I29 &lt;= 'Primary Inputs'!$C$17)</f>
        <v>1</v>
      </c>
      <c r="J30" s="36">
        <f xml:space="preserve"> --(J29 &lt;= 'Primary Inputs'!$C$17)</f>
        <v>1</v>
      </c>
      <c r="K30" s="36">
        <f xml:space="preserve"> --(K29 &lt;= 'Primary Inputs'!$C$17)</f>
        <v>1</v>
      </c>
      <c r="L30" s="36">
        <f xml:space="preserve"> --(L29 &lt;= 'Primary Inputs'!$C$17)</f>
        <v>1</v>
      </c>
      <c r="M30" s="36">
        <f xml:space="preserve"> --(M29 &lt;= 'Primary Inputs'!$C$17)</f>
        <v>1</v>
      </c>
      <c r="N30" s="36">
        <f xml:space="preserve"> --(N29 &lt;= 'Primary Inputs'!$C$17)</f>
        <v>1</v>
      </c>
      <c r="O30" s="36">
        <f xml:space="preserve"> --(O29 &lt;= 'Primary Inputs'!$C$17)</f>
        <v>1</v>
      </c>
      <c r="P30" s="36">
        <f xml:space="preserve"> --(P29 &lt;= 'Primary Inputs'!$C$17)</f>
        <v>1</v>
      </c>
      <c r="Q30" s="36">
        <f xml:space="preserve"> --(Q29 &lt;= 'Primary Inputs'!$C$17)</f>
        <v>1</v>
      </c>
      <c r="R30" s="36">
        <f xml:space="preserve"> --(R29 &lt;= 'Primary Inputs'!$C$17)</f>
        <v>1</v>
      </c>
      <c r="S30" s="36">
        <f xml:space="preserve"> --(S29 &lt;= 'Primary Inputs'!$C$17)</f>
        <v>1</v>
      </c>
      <c r="T30" s="36">
        <f xml:space="preserve"> --(T29 &lt;= 'Primary Inputs'!$C$17)</f>
        <v>1</v>
      </c>
      <c r="U30" s="36">
        <f xml:space="preserve"> --(U29 &lt;= 'Primary Inputs'!$C$17)</f>
        <v>1</v>
      </c>
      <c r="V30" s="36">
        <f xml:space="preserve"> --(V29 &lt;= 'Primary Inputs'!$C$17)</f>
        <v>1</v>
      </c>
      <c r="W30" s="36">
        <f xml:space="preserve"> --(W29 &lt;= 'Primary Inputs'!$C$17)</f>
        <v>1</v>
      </c>
      <c r="X30" s="36">
        <f xml:space="preserve"> --(X29 &lt;= 'Primary Inputs'!$C$17)</f>
        <v>1</v>
      </c>
      <c r="Y30" s="36">
        <f xml:space="preserve"> --(Y29 &lt;= 'Primary Inputs'!$C$17)</f>
        <v>1</v>
      </c>
      <c r="Z30" s="36">
        <f xml:space="preserve"> --(Z29 &lt;= 'Primary Inputs'!$C$17)</f>
        <v>1</v>
      </c>
      <c r="AA30" s="36">
        <f xml:space="preserve"> --(AA29 &lt;= 'Primary Inputs'!$C$17)</f>
        <v>1</v>
      </c>
      <c r="AB30" s="36">
        <f xml:space="preserve"> --(AB29 &lt;= 'Primary Inputs'!$C$17)</f>
        <v>1</v>
      </c>
      <c r="AC30" s="36">
        <f xml:space="preserve"> --(AC29 &lt;= 'Primary Inputs'!$C$17)</f>
        <v>1</v>
      </c>
      <c r="AD30" s="36">
        <f xml:space="preserve"> --(AD29 &lt;= 'Primary Inputs'!$C$17)</f>
        <v>1</v>
      </c>
      <c r="AE30" s="36">
        <f xml:space="preserve"> --(AE29 &lt;= 'Primary Inputs'!$C$17)</f>
        <v>1</v>
      </c>
      <c r="AF30" s="36">
        <f xml:space="preserve"> --(AF29 &lt;= 'Primary Inputs'!$C$17)</f>
        <v>1</v>
      </c>
      <c r="AG30" s="36">
        <f xml:space="preserve"> --(AG29 &lt;= 'Primary Inputs'!$C$17)</f>
        <v>1</v>
      </c>
      <c r="AH30" s="36">
        <f xml:space="preserve"> --(AH29 &lt;= 'Primary Inputs'!$C$17)</f>
        <v>1</v>
      </c>
      <c r="AI30" s="36">
        <f xml:space="preserve"> --(AI29 &lt;= 'Primary Inputs'!$C$17)</f>
        <v>1</v>
      </c>
      <c r="AJ30" s="36">
        <f xml:space="preserve"> --(AJ29 &lt;= 'Primary Inputs'!$C$17)</f>
        <v>1</v>
      </c>
      <c r="AK30" s="36">
        <f xml:space="preserve"> --(AK29 &lt;= 'Primary Inputs'!$C$17)</f>
        <v>1</v>
      </c>
      <c r="AL30" s="36">
        <f xml:space="preserve"> --(AL29 &lt;= 'Primary Inputs'!$C$17)</f>
        <v>1</v>
      </c>
      <c r="AM30" s="36">
        <f xml:space="preserve"> --(AM29 &lt;= 'Primary Inputs'!$C$17)</f>
        <v>1</v>
      </c>
      <c r="AN30" s="36">
        <f xml:space="preserve"> --(AN29 &lt;= 'Primary Inputs'!$C$17)</f>
        <v>1</v>
      </c>
      <c r="AO30" s="36">
        <f xml:space="preserve"> --(AO29 &lt;= 'Primary Inputs'!$C$17)</f>
        <v>1</v>
      </c>
      <c r="AP30" s="36">
        <f xml:space="preserve"> --(AP29 &lt;= 'Primary Inputs'!$C$17)</f>
        <v>1</v>
      </c>
      <c r="AQ30" s="36">
        <f xml:space="preserve"> --(AQ29 &lt;= 'Primary Inputs'!$C$17)</f>
        <v>1</v>
      </c>
      <c r="AR30" s="36">
        <f xml:space="preserve"> --(AR29 &lt;= 'Primary Inputs'!$C$17)</f>
        <v>1</v>
      </c>
      <c r="AS30" s="36">
        <f xml:space="preserve"> --(AS29 &lt;= 'Primary Inputs'!$C$17)</f>
        <v>1</v>
      </c>
      <c r="AT30" s="36">
        <f xml:space="preserve"> --(AT29 &lt;= 'Primary Inputs'!$C$17)</f>
        <v>1</v>
      </c>
      <c r="AU30" s="36">
        <f xml:space="preserve"> --(AU29 &lt;= 'Primary Inputs'!$C$17)</f>
        <v>1</v>
      </c>
      <c r="AV30" s="36">
        <f xml:space="preserve"> --(AV29 &lt;= 'Primary Inputs'!$C$17)</f>
        <v>1</v>
      </c>
      <c r="AW30" s="36">
        <f xml:space="preserve"> --(AW29 &lt;= 'Primary Inputs'!$C$17)</f>
        <v>1</v>
      </c>
      <c r="AX30" s="36">
        <f xml:space="preserve"> --(AX29 &lt;= 'Primary Inputs'!$C$17)</f>
        <v>1</v>
      </c>
      <c r="AY30" s="36">
        <f xml:space="preserve"> --(AY29 &lt;= 'Primary Inputs'!$C$17)</f>
        <v>1</v>
      </c>
      <c r="AZ30" s="36">
        <f xml:space="preserve"> --(AZ29 &lt;= 'Primary Inputs'!$C$17)</f>
        <v>1</v>
      </c>
      <c r="BA30" s="36">
        <f xml:space="preserve"> --(BA29 &lt;= 'Primary Inputs'!$C$17)</f>
        <v>1</v>
      </c>
      <c r="BB30" s="36">
        <f xml:space="preserve"> --(BB29 &lt;= 'Primary Inputs'!$C$17)</f>
        <v>1</v>
      </c>
    </row>
    <row r="31" spans="1:54" ht="15" hidden="1" customHeight="1" outlineLevel="1"/>
    <row r="32" spans="1:54" s="81" customFormat="1" ht="15" hidden="1" customHeight="1" outlineLevel="1">
      <c r="B32" s="81" t="s">
        <v>79</v>
      </c>
      <c r="D32" s="82"/>
      <c r="E32" s="83">
        <v>0.5</v>
      </c>
      <c r="F32" s="81">
        <f xml:space="preserve"> E32 + 1</f>
        <v>1.5</v>
      </c>
      <c r="G32" s="81">
        <f t="shared" ref="G32:AH32" si="10" xml:space="preserve"> F32 + 1</f>
        <v>2.5</v>
      </c>
      <c r="H32" s="81">
        <f t="shared" si="10"/>
        <v>3.5</v>
      </c>
      <c r="I32" s="81">
        <f t="shared" si="10"/>
        <v>4.5</v>
      </c>
      <c r="J32" s="81">
        <f t="shared" si="10"/>
        <v>5.5</v>
      </c>
      <c r="K32" s="81">
        <f t="shared" si="10"/>
        <v>6.5</v>
      </c>
      <c r="L32" s="81">
        <f t="shared" si="10"/>
        <v>7.5</v>
      </c>
      <c r="M32" s="81">
        <f t="shared" si="10"/>
        <v>8.5</v>
      </c>
      <c r="N32" s="81">
        <f t="shared" si="10"/>
        <v>9.5</v>
      </c>
      <c r="O32" s="81">
        <f t="shared" si="10"/>
        <v>10.5</v>
      </c>
      <c r="P32" s="81">
        <f t="shared" si="10"/>
        <v>11.5</v>
      </c>
      <c r="Q32" s="81">
        <f t="shared" si="10"/>
        <v>12.5</v>
      </c>
      <c r="R32" s="81">
        <f t="shared" si="10"/>
        <v>13.5</v>
      </c>
      <c r="S32" s="81">
        <f t="shared" si="10"/>
        <v>14.5</v>
      </c>
      <c r="T32" s="81">
        <f t="shared" si="10"/>
        <v>15.5</v>
      </c>
      <c r="U32" s="81">
        <f t="shared" si="10"/>
        <v>16.5</v>
      </c>
      <c r="V32" s="81">
        <f t="shared" si="10"/>
        <v>17.5</v>
      </c>
      <c r="W32" s="81">
        <f t="shared" si="10"/>
        <v>18.5</v>
      </c>
      <c r="X32" s="81">
        <f t="shared" si="10"/>
        <v>19.5</v>
      </c>
      <c r="Y32" s="81">
        <f t="shared" si="10"/>
        <v>20.5</v>
      </c>
      <c r="Z32" s="81">
        <f t="shared" si="10"/>
        <v>21.5</v>
      </c>
      <c r="AA32" s="81">
        <f t="shared" si="10"/>
        <v>22.5</v>
      </c>
      <c r="AB32" s="81">
        <f t="shared" si="10"/>
        <v>23.5</v>
      </c>
      <c r="AC32" s="81">
        <f t="shared" si="10"/>
        <v>24.5</v>
      </c>
      <c r="AD32" s="81">
        <f t="shared" si="10"/>
        <v>25.5</v>
      </c>
      <c r="AE32" s="81">
        <f t="shared" si="10"/>
        <v>26.5</v>
      </c>
      <c r="AF32" s="81">
        <f t="shared" si="10"/>
        <v>27.5</v>
      </c>
      <c r="AG32" s="81">
        <f t="shared" si="10"/>
        <v>28.5</v>
      </c>
      <c r="AH32" s="81">
        <f t="shared" si="10"/>
        <v>29.5</v>
      </c>
      <c r="AI32" s="81">
        <f t="shared" ref="AI32:BB32" si="11" xml:space="preserve"> AH32 + 1</f>
        <v>30.5</v>
      </c>
      <c r="AJ32" s="81">
        <f t="shared" si="11"/>
        <v>31.5</v>
      </c>
      <c r="AK32" s="81">
        <f t="shared" si="11"/>
        <v>32.5</v>
      </c>
      <c r="AL32" s="81">
        <f t="shared" si="11"/>
        <v>33.5</v>
      </c>
      <c r="AM32" s="81">
        <f t="shared" si="11"/>
        <v>34.5</v>
      </c>
      <c r="AN32" s="81">
        <f t="shared" si="11"/>
        <v>35.5</v>
      </c>
      <c r="AO32" s="81">
        <f t="shared" si="11"/>
        <v>36.5</v>
      </c>
      <c r="AP32" s="81">
        <f t="shared" si="11"/>
        <v>37.5</v>
      </c>
      <c r="AQ32" s="81">
        <f t="shared" si="11"/>
        <v>38.5</v>
      </c>
      <c r="AR32" s="81">
        <f t="shared" si="11"/>
        <v>39.5</v>
      </c>
      <c r="AS32" s="81">
        <f t="shared" si="11"/>
        <v>40.5</v>
      </c>
      <c r="AT32" s="81">
        <f t="shared" si="11"/>
        <v>41.5</v>
      </c>
      <c r="AU32" s="81">
        <f t="shared" si="11"/>
        <v>42.5</v>
      </c>
      <c r="AV32" s="81">
        <f t="shared" si="11"/>
        <v>43.5</v>
      </c>
      <c r="AW32" s="81">
        <f t="shared" si="11"/>
        <v>44.5</v>
      </c>
      <c r="AX32" s="81">
        <f t="shared" si="11"/>
        <v>45.5</v>
      </c>
      <c r="AY32" s="81">
        <f t="shared" si="11"/>
        <v>46.5</v>
      </c>
      <c r="AZ32" s="81">
        <f t="shared" si="11"/>
        <v>47.5</v>
      </c>
      <c r="BA32" s="81">
        <f t="shared" si="11"/>
        <v>48.5</v>
      </c>
      <c r="BB32" s="81">
        <f t="shared" si="11"/>
        <v>49.5</v>
      </c>
    </row>
    <row r="33" spans="2:54" ht="15" hidden="1" customHeight="1" outlineLevel="1">
      <c r="B33" s="36" t="s">
        <v>0</v>
      </c>
      <c r="E33" s="84">
        <f xml:space="preserve"> (1 + E19) ^ E$32</f>
        <v>1.0246950765959599</v>
      </c>
      <c r="F33" s="84">
        <f t="shared" ref="F33:M33" si="12" xml:space="preserve"> E33 * (1+F19) ^ (F32-E32)</f>
        <v>1.0759298304257581</v>
      </c>
      <c r="G33" s="84">
        <f t="shared" si="12"/>
        <v>1.1297263219470459</v>
      </c>
      <c r="H33" s="84">
        <f t="shared" si="12"/>
        <v>1.1862126380443982</v>
      </c>
      <c r="I33" s="84">
        <f t="shared" si="12"/>
        <v>1.2455232699466181</v>
      </c>
      <c r="J33" s="84">
        <f t="shared" si="12"/>
        <v>1.3077994334439491</v>
      </c>
      <c r="K33" s="84">
        <f t="shared" si="12"/>
        <v>1.3731894051161466</v>
      </c>
      <c r="L33" s="84">
        <f t="shared" si="12"/>
        <v>1.4418488753719541</v>
      </c>
      <c r="M33" s="84">
        <f t="shared" si="12"/>
        <v>1.5139413191405517</v>
      </c>
      <c r="N33" s="84">
        <f t="shared" ref="N33:AK33" si="13" xml:space="preserve"> M33 * (1+N19) ^ (N32-M32)</f>
        <v>1.5896383850975795</v>
      </c>
      <c r="O33" s="84">
        <f t="shared" si="13"/>
        <v>1.6691203043524585</v>
      </c>
      <c r="P33" s="84">
        <f t="shared" si="13"/>
        <v>1.7525763195700814</v>
      </c>
      <c r="Q33" s="84">
        <f t="shared" si="13"/>
        <v>1.8402051355485856</v>
      </c>
      <c r="R33" s="84">
        <f t="shared" si="13"/>
        <v>1.932215392326015</v>
      </c>
      <c r="S33" s="84">
        <f t="shared" si="13"/>
        <v>2.028826161942316</v>
      </c>
      <c r="T33" s="84">
        <f t="shared" si="13"/>
        <v>2.1302674700394317</v>
      </c>
      <c r="U33" s="84">
        <f t="shared" si="13"/>
        <v>2.2367808435414034</v>
      </c>
      <c r="V33" s="84">
        <f t="shared" si="13"/>
        <v>2.3486198857184735</v>
      </c>
      <c r="W33" s="84">
        <f t="shared" si="13"/>
        <v>2.4660508800043974</v>
      </c>
      <c r="X33" s="84">
        <f t="shared" si="13"/>
        <v>2.5893534240046172</v>
      </c>
      <c r="Y33" s="84">
        <f t="shared" si="13"/>
        <v>2.7188210952048482</v>
      </c>
      <c r="Z33" s="84">
        <f t="shared" si="13"/>
        <v>2.8547621499650906</v>
      </c>
      <c r="AA33" s="84">
        <f t="shared" si="13"/>
        <v>2.9975002574633454</v>
      </c>
      <c r="AB33" s="84">
        <f t="shared" si="13"/>
        <v>3.1473752703365125</v>
      </c>
      <c r="AC33" s="84">
        <f t="shared" si="13"/>
        <v>3.3047440338533383</v>
      </c>
      <c r="AD33" s="84">
        <f t="shared" si="13"/>
        <v>3.4699812355460051</v>
      </c>
      <c r="AE33" s="84">
        <f t="shared" si="13"/>
        <v>3.6434802973233054</v>
      </c>
      <c r="AF33" s="84">
        <f t="shared" si="13"/>
        <v>3.8256543121894708</v>
      </c>
      <c r="AG33" s="84">
        <f t="shared" si="13"/>
        <v>4.0169370277989449</v>
      </c>
      <c r="AH33" s="84">
        <f t="shared" si="13"/>
        <v>4.2177838791888922</v>
      </c>
      <c r="AI33" s="84">
        <f t="shared" si="13"/>
        <v>4.428673073148337</v>
      </c>
      <c r="AJ33" s="84">
        <f t="shared" si="13"/>
        <v>4.6501067268057543</v>
      </c>
      <c r="AK33" s="84">
        <f t="shared" si="13"/>
        <v>4.8826120631460421</v>
      </c>
      <c r="AL33" s="84">
        <f t="shared" ref="AL33:BB33" si="14" xml:space="preserve"> AK33 * (1+AL19) ^ (AL32-AK32)</f>
        <v>5.1267426663033442</v>
      </c>
      <c r="AM33" s="84">
        <f t="shared" si="14"/>
        <v>5.3830797996185114</v>
      </c>
      <c r="AN33" s="84">
        <f t="shared" si="14"/>
        <v>5.6522337895994372</v>
      </c>
      <c r="AO33" s="84">
        <f t="shared" si="14"/>
        <v>5.9348454790794092</v>
      </c>
      <c r="AP33" s="84">
        <f t="shared" si="14"/>
        <v>6.2315877530333799</v>
      </c>
      <c r="AQ33" s="84">
        <f t="shared" si="14"/>
        <v>6.5431671406850489</v>
      </c>
      <c r="AR33" s="84">
        <f t="shared" si="14"/>
        <v>6.8703254977193016</v>
      </c>
      <c r="AS33" s="84">
        <f t="shared" si="14"/>
        <v>7.2138417726052673</v>
      </c>
      <c r="AT33" s="84">
        <f t="shared" si="14"/>
        <v>7.5745338612355306</v>
      </c>
      <c r="AU33" s="84">
        <f t="shared" si="14"/>
        <v>7.9532605542973078</v>
      </c>
      <c r="AV33" s="84">
        <f t="shared" si="14"/>
        <v>8.3509235820121734</v>
      </c>
      <c r="AW33" s="84">
        <f t="shared" si="14"/>
        <v>8.7684697611127831</v>
      </c>
      <c r="AX33" s="84">
        <f t="shared" si="14"/>
        <v>9.2068932491684219</v>
      </c>
      <c r="AY33" s="84">
        <f t="shared" si="14"/>
        <v>9.6672379116268434</v>
      </c>
      <c r="AZ33" s="84">
        <f t="shared" si="14"/>
        <v>10.150599807208186</v>
      </c>
      <c r="BA33" s="84">
        <f t="shared" si="14"/>
        <v>10.658129797568597</v>
      </c>
      <c r="BB33" s="84">
        <f t="shared" si="14"/>
        <v>11.191036287447027</v>
      </c>
    </row>
    <row r="34" spans="2:54" ht="15" hidden="1" customHeight="1" outlineLevel="1">
      <c r="B34" s="36" t="s">
        <v>68</v>
      </c>
      <c r="E34" s="84">
        <f xml:space="preserve"> 1 / E33</f>
        <v>0.97590007294853309</v>
      </c>
      <c r="F34" s="84">
        <f xml:space="preserve"> 1 / F33</f>
        <v>0.92942864090336474</v>
      </c>
      <c r="G34" s="84">
        <f t="shared" ref="G34:AH34" si="15" xml:space="preserve"> 1 / G33</f>
        <v>0.88517013419368074</v>
      </c>
      <c r="H34" s="84">
        <f t="shared" si="15"/>
        <v>0.843019175422553</v>
      </c>
      <c r="I34" s="84">
        <f t="shared" si="15"/>
        <v>0.80287540516433631</v>
      </c>
      <c r="J34" s="84">
        <f t="shared" si="15"/>
        <v>0.7646432430136535</v>
      </c>
      <c r="K34" s="84">
        <f t="shared" si="15"/>
        <v>0.72823166001300332</v>
      </c>
      <c r="L34" s="84">
        <f t="shared" si="15"/>
        <v>0.69355396191714602</v>
      </c>
      <c r="M34" s="84">
        <f xml:space="preserve"> 1 / M33</f>
        <v>0.66052758277823431</v>
      </c>
      <c r="N34" s="84">
        <f t="shared" si="15"/>
        <v>0.62907388836022304</v>
      </c>
      <c r="O34" s="84">
        <f t="shared" si="15"/>
        <v>0.59911798891449819</v>
      </c>
      <c r="P34" s="84">
        <f t="shared" si="15"/>
        <v>0.57058856087095067</v>
      </c>
      <c r="Q34" s="84">
        <f t="shared" si="15"/>
        <v>0.54341767701995292</v>
      </c>
      <c r="R34" s="84">
        <f t="shared" si="15"/>
        <v>0.51754064478090755</v>
      </c>
      <c r="S34" s="84">
        <f t="shared" si="15"/>
        <v>0.49289585217229281</v>
      </c>
      <c r="T34" s="84">
        <f t="shared" si="15"/>
        <v>0.46942462111646938</v>
      </c>
      <c r="U34" s="84">
        <f t="shared" si="15"/>
        <v>0.44707106772997079</v>
      </c>
      <c r="V34" s="84">
        <f t="shared" si="15"/>
        <v>0.42578196926663886</v>
      </c>
      <c r="W34" s="84">
        <f t="shared" si="15"/>
        <v>0.40550663739679887</v>
      </c>
      <c r="X34" s="84">
        <f t="shared" si="15"/>
        <v>0.38619679752076086</v>
      </c>
      <c r="Y34" s="84">
        <f t="shared" si="15"/>
        <v>0.36780647382929604</v>
      </c>
      <c r="Z34" s="84">
        <f t="shared" si="15"/>
        <v>0.35029187983742482</v>
      </c>
      <c r="AA34" s="84">
        <f t="shared" si="15"/>
        <v>0.33361131413088074</v>
      </c>
      <c r="AB34" s="84">
        <f t="shared" si="15"/>
        <v>0.3177250610770293</v>
      </c>
      <c r="AC34" s="84">
        <f t="shared" si="15"/>
        <v>0.30259529626383741</v>
      </c>
      <c r="AD34" s="84">
        <f t="shared" si="15"/>
        <v>0.28818599644174991</v>
      </c>
      <c r="AE34" s="84">
        <f t="shared" si="15"/>
        <v>0.27446285375404755</v>
      </c>
      <c r="AF34" s="84">
        <f t="shared" si="15"/>
        <v>0.26139319405147382</v>
      </c>
      <c r="AG34" s="84">
        <f t="shared" si="15"/>
        <v>0.24894589909664172</v>
      </c>
      <c r="AH34" s="84">
        <f t="shared" si="15"/>
        <v>0.23709133247299211</v>
      </c>
      <c r="AI34" s="84">
        <f t="shared" ref="AI34:BA34" si="16" xml:space="preserve"> 1 / AI33</f>
        <v>0.22580126902189723</v>
      </c>
      <c r="AJ34" s="84">
        <f t="shared" si="16"/>
        <v>0.2150488276399021</v>
      </c>
      <c r="AK34" s="84">
        <f t="shared" si="16"/>
        <v>0.20480840727609723</v>
      </c>
      <c r="AL34" s="84">
        <f t="shared" si="16"/>
        <v>0.19505562597723547</v>
      </c>
      <c r="AM34" s="84">
        <f t="shared" si="16"/>
        <v>0.18576726283546235</v>
      </c>
      <c r="AN34" s="84">
        <f t="shared" si="16"/>
        <v>0.17692120270044032</v>
      </c>
      <c r="AO34" s="84">
        <f t="shared" si="16"/>
        <v>0.16849638352422888</v>
      </c>
      <c r="AP34" s="84">
        <f t="shared" si="16"/>
        <v>0.16047274621355131</v>
      </c>
      <c r="AQ34" s="84">
        <f t="shared" si="16"/>
        <v>0.15283118687004887</v>
      </c>
      <c r="AR34" s="84">
        <f t="shared" si="16"/>
        <v>0.14555351130480843</v>
      </c>
      <c r="AS34" s="84">
        <f t="shared" si="16"/>
        <v>0.13862239171886517</v>
      </c>
      <c r="AT34" s="84">
        <f t="shared" si="16"/>
        <v>0.13202132544653825</v>
      </c>
      <c r="AU34" s="84">
        <f t="shared" si="16"/>
        <v>0.12573459566336975</v>
      </c>
      <c r="AV34" s="84">
        <f t="shared" si="16"/>
        <v>0.11974723396511405</v>
      </c>
      <c r="AW34" s="84">
        <f t="shared" si="16"/>
        <v>0.11404498472868004</v>
      </c>
      <c r="AX34" s="84">
        <f t="shared" si="16"/>
        <v>0.10861427117017146</v>
      </c>
      <c r="AY34" s="84">
        <f t="shared" si="16"/>
        <v>0.10344216301921091</v>
      </c>
      <c r="AZ34" s="84">
        <f t="shared" si="16"/>
        <v>9.851634573258182E-2</v>
      </c>
      <c r="BA34" s="84">
        <f t="shared" si="16"/>
        <v>9.3825091173887432E-2</v>
      </c>
      <c r="BB34" s="84">
        <f xml:space="preserve"> 1 / BB33</f>
        <v>8.9357229689416603E-2</v>
      </c>
    </row>
    <row r="35" spans="2:54" ht="15" hidden="1" customHeight="1" outlineLevel="1">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row>
    <row r="36" spans="2:54" ht="15" customHeight="1">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row>
    <row r="37" spans="2:54" ht="15" customHeight="1"/>
    <row r="38" spans="2:54" ht="15" customHeight="1"/>
    <row r="39" spans="2:54" ht="15" customHeight="1"/>
    <row r="40" spans="2:54" ht="15" customHeight="1"/>
    <row r="41" spans="2:54" ht="15" customHeight="1"/>
    <row r="42" spans="2:54" ht="15" customHeight="1"/>
    <row r="43" spans="2:54" ht="15" customHeight="1"/>
    <row r="44" spans="2:54" ht="15" customHeight="1"/>
    <row r="45" spans="2:54" ht="15" customHeight="1"/>
    <row r="46" spans="2:54" ht="15" customHeight="1"/>
    <row r="47" spans="2:54" ht="15" customHeight="1"/>
    <row r="48" spans="2:5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sheetProtection sheet="1" objects="1" scenarios="1" insertColumns="0" insertRows="0" deleteColumns="0" deleteRows="0"/>
  <protectedRanges>
    <protectedRange sqref="C3 C5:C6 B14 D14 E19:BB20 E12:BB12" name="User_Input_Primary"/>
  </protectedRanges>
  <mergeCells count="2">
    <mergeCell ref="C5:D5"/>
    <mergeCell ref="C6:D6"/>
  </mergeCells>
  <conditionalFormatting sqref="G1">
    <cfRule type="containsText" dxfId="57" priority="1" operator="containsText" text="No">
      <formula>NOT(ISERROR(SEARCH("No",G1)))</formula>
    </cfRule>
    <cfRule type="containsText" dxfId="56" priority="2" operator="containsText" text="Yes">
      <formula>NOT(ISERROR(SEARCH("Yes",G1)))</formula>
    </cfRule>
  </conditionalFormatting>
  <dataValidations count="4">
    <dataValidation type="list" allowBlank="1" showInputMessage="1" showErrorMessage="1" sqref="C21" xr:uid="{00000000-0002-0000-0200-000000000000}">
      <formula1>"No scaling, thousands, millions"</formula1>
    </dataValidation>
    <dataValidation type="whole" allowBlank="1" showInputMessage="1" showErrorMessage="1" error="Period for analysis must be an integer between 1 and 50 inclusive." sqref="C17" xr:uid="{00000000-0002-0000-0200-000001000000}">
      <formula1>1</formula1>
      <formula2>50</formula2>
    </dataValidation>
    <dataValidation type="decimal" allowBlank="1" showInputMessage="1" showErrorMessage="1" error="Discount rate must be between 0% and 100%.  Refer to the CBAx user guide for more information." sqref="E19:BB20" xr:uid="{00000000-0002-0000-0200-000002000000}">
      <formula1>0</formula1>
      <formula2>1</formula2>
    </dataValidation>
    <dataValidation type="whole" allowBlank="1" showInputMessage="1" showErrorMessage="1" sqref="C16" xr:uid="{00000000-0002-0000-0200-000003000000}">
      <formula1>2000</formula1>
      <formula2>2030</formula2>
    </dataValidation>
  </dataValidations>
  <pageMargins left="0" right="0.70866141732283472" top="0.74803149606299213" bottom="0.74803149606299213" header="0.31496062992125984" footer="0.31496062992125984"/>
  <pageSetup paperSize="9" scale="59" orientation="landscape" r:id="rId1"/>
  <rowBreaks count="1" manualBreakCount="1">
    <brk id="43" max="16383" man="1"/>
  </rowBreaks>
  <colBreaks count="2" manualBreakCount="2">
    <brk id="1" max="1048575" man="1"/>
    <brk id="4"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0" tint="-0.499984740745262"/>
    <outlinePr summaryBelow="0"/>
    <pageSetUpPr fitToPage="1"/>
  </sheetPr>
  <dimension ref="A1:BC66"/>
  <sheetViews>
    <sheetView showGridLines="0" zoomScale="85" zoomScaleNormal="85" workbookViewId="0">
      <pane xSplit="4" topLeftCell="E1" activePane="topRight" state="frozen"/>
      <selection activeCell="F1" sqref="F1"/>
      <selection pane="topRight" activeCell="C22" sqref="C22"/>
    </sheetView>
  </sheetViews>
  <sheetFormatPr defaultColWidth="4.375" defaultRowHeight="15" customHeight="1" zeroHeight="1" outlineLevelRow="1"/>
  <cols>
    <col min="1" max="1" width="4.375" style="1"/>
    <col min="2" max="2" width="25" style="1" customWidth="1"/>
    <col min="3" max="3" width="11.125" style="1" customWidth="1"/>
    <col min="4" max="4" width="32.625" style="2" customWidth="1"/>
    <col min="5" max="54" width="8.625" style="1" customWidth="1"/>
    <col min="55" max="16384" width="4.375" style="1"/>
  </cols>
  <sheetData>
    <row r="1" spans="1:55" ht="30" customHeight="1">
      <c r="A1" s="95" t="s">
        <v>297</v>
      </c>
      <c r="B1" s="36"/>
      <c r="C1" s="36"/>
      <c r="D1" s="70"/>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row>
    <row r="2" spans="1:55" ht="12.75">
      <c r="A2" s="36"/>
      <c r="B2" s="36"/>
      <c r="C2" s="36"/>
      <c r="D2" s="71"/>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row>
    <row r="3" spans="1:55" ht="15" customHeight="1">
      <c r="A3" s="36"/>
      <c r="B3" s="36"/>
      <c r="C3" s="36"/>
      <c r="D3" s="71"/>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row>
    <row r="4" spans="1:55" ht="14.25" customHeight="1">
      <c r="A4" s="72" t="s">
        <v>481</v>
      </c>
      <c r="B4" s="36"/>
      <c r="C4" s="36"/>
      <c r="D4" s="71"/>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row>
    <row r="5" spans="1:55" ht="15" customHeight="1">
      <c r="A5" s="36"/>
      <c r="B5" s="1" t="s">
        <v>228</v>
      </c>
      <c r="C5" s="229" t="str">
        <f>'Primary Inputs'!C5</f>
        <v xml:space="preserve">Continuing support for Homeowners affected by Canterbury Earthquakes and other natural disasters </v>
      </c>
      <c r="D5" s="71"/>
      <c r="E5" s="36"/>
      <c r="F5" s="36"/>
      <c r="G5" s="36"/>
      <c r="H5" s="36"/>
      <c r="I5" s="36"/>
      <c r="J5" s="36"/>
      <c r="K5" s="36"/>
      <c r="L5" s="36"/>
      <c r="M5" s="36"/>
      <c r="N5" s="36"/>
      <c r="O5" s="36"/>
      <c r="P5" s="36"/>
      <c r="Q5" s="36"/>
      <c r="R5" s="36"/>
      <c r="S5" s="36"/>
      <c r="T5" s="36"/>
      <c r="U5" s="36"/>
      <c r="V5" s="36"/>
      <c r="W5" s="36"/>
      <c r="X5" s="36"/>
      <c r="Y5" s="36"/>
      <c r="Z5" s="36"/>
      <c r="AA5" s="36"/>
      <c r="AB5" s="36"/>
      <c r="AC5" s="36"/>
      <c r="AD5" s="36"/>
      <c r="AE5" s="36"/>
      <c r="AF5" s="36"/>
      <c r="AG5" s="36"/>
      <c r="AH5" s="36"/>
    </row>
    <row r="6" spans="1:55" ht="15" customHeight="1">
      <c r="A6" s="36"/>
      <c r="B6" s="1" t="s">
        <v>64</v>
      </c>
      <c r="C6" s="230">
        <f>'Primary Inputs'!C6</f>
        <v>0</v>
      </c>
      <c r="D6" s="36"/>
      <c r="E6" s="36"/>
      <c r="F6" s="36"/>
      <c r="G6" s="36"/>
      <c r="H6" s="36"/>
      <c r="I6" s="36"/>
      <c r="J6" s="36"/>
      <c r="K6" s="36"/>
      <c r="L6" s="36"/>
      <c r="M6" s="36"/>
      <c r="N6" s="36"/>
      <c r="O6" s="36"/>
      <c r="P6" s="36"/>
      <c r="Q6" s="36"/>
      <c r="R6" s="36"/>
      <c r="S6" s="36"/>
      <c r="T6" s="36"/>
      <c r="U6" s="36"/>
      <c r="V6" s="36"/>
      <c r="W6" s="36"/>
      <c r="X6" s="36"/>
      <c r="Y6" s="36"/>
      <c r="Z6" s="36"/>
      <c r="AA6" s="36"/>
      <c r="AB6" s="36"/>
      <c r="AC6" s="36"/>
      <c r="AD6" s="36"/>
      <c r="AE6" s="36"/>
      <c r="AF6" s="36"/>
      <c r="AG6" s="36"/>
      <c r="AH6" s="36"/>
    </row>
    <row r="7" spans="1:55" ht="15" hidden="1" customHeight="1">
      <c r="A7" s="72"/>
      <c r="B7" s="36"/>
      <c r="C7" s="36"/>
      <c r="D7" s="71"/>
      <c r="E7" s="36"/>
      <c r="F7" s="36"/>
      <c r="G7" s="36"/>
      <c r="H7" s="36"/>
      <c r="I7" s="36"/>
      <c r="J7" s="36"/>
      <c r="K7" s="36"/>
      <c r="L7" s="36"/>
      <c r="M7" s="36"/>
      <c r="N7" s="36"/>
      <c r="O7" s="36"/>
      <c r="P7" s="36"/>
      <c r="Q7" s="36"/>
      <c r="R7" s="36"/>
      <c r="S7" s="36"/>
      <c r="T7" s="36"/>
      <c r="U7" s="36"/>
      <c r="V7" s="36"/>
      <c r="W7" s="36"/>
      <c r="X7" s="36"/>
      <c r="Y7" s="36"/>
      <c r="Z7" s="36"/>
      <c r="AA7" s="36"/>
      <c r="AB7" s="36"/>
      <c r="AC7" s="36"/>
      <c r="AD7" s="36"/>
      <c r="AE7" s="36"/>
      <c r="AF7" s="36"/>
      <c r="AG7" s="36"/>
      <c r="AH7" s="36"/>
    </row>
    <row r="8" spans="1:55" ht="15" hidden="1" customHeight="1">
      <c r="A8" s="36"/>
      <c r="E8" s="36"/>
      <c r="F8" s="36"/>
      <c r="G8" s="36"/>
      <c r="H8" s="36"/>
      <c r="I8" s="36"/>
      <c r="J8" s="36"/>
      <c r="K8" s="36"/>
      <c r="L8" s="36"/>
      <c r="M8" s="36"/>
      <c r="N8" s="36"/>
      <c r="O8" s="36"/>
      <c r="P8" s="36"/>
      <c r="Q8" s="36"/>
      <c r="R8" s="36"/>
      <c r="S8" s="36"/>
      <c r="T8" s="36"/>
      <c r="U8" s="36"/>
      <c r="V8" s="36"/>
      <c r="W8" s="36"/>
      <c r="X8" s="36"/>
      <c r="Y8" s="36"/>
      <c r="Z8" s="36"/>
      <c r="AA8" s="36"/>
      <c r="AB8" s="36"/>
      <c r="AC8" s="36"/>
      <c r="AD8" s="36"/>
      <c r="AE8" s="36"/>
      <c r="AF8" s="36"/>
      <c r="AG8" s="36"/>
      <c r="AH8" s="36"/>
    </row>
    <row r="9" spans="1:55" ht="15" hidden="1" customHeight="1">
      <c r="A9" s="36"/>
      <c r="E9" s="36"/>
      <c r="F9" s="36"/>
      <c r="G9" s="36"/>
      <c r="H9" s="36"/>
      <c r="I9" s="36"/>
      <c r="J9" s="36"/>
      <c r="K9" s="36"/>
      <c r="L9" s="36"/>
      <c r="M9" s="36"/>
      <c r="N9" s="36"/>
      <c r="O9" s="36"/>
      <c r="P9" s="36"/>
      <c r="Q9" s="36"/>
      <c r="R9" s="36"/>
      <c r="S9" s="36"/>
      <c r="T9" s="36"/>
      <c r="U9" s="36"/>
      <c r="V9" s="36"/>
      <c r="W9" s="36"/>
      <c r="X9" s="36"/>
      <c r="Y9" s="36"/>
      <c r="Z9" s="36"/>
      <c r="AA9" s="36"/>
      <c r="AB9" s="36"/>
      <c r="AC9" s="36"/>
      <c r="AD9" s="36"/>
      <c r="AE9" s="36"/>
      <c r="AF9" s="36"/>
      <c r="AG9" s="36"/>
      <c r="AH9" s="36"/>
    </row>
    <row r="10" spans="1:55" ht="15" customHeight="1">
      <c r="A10" s="70" t="s">
        <v>73</v>
      </c>
      <c r="B10" s="70"/>
      <c r="C10" s="70"/>
      <c r="D10" s="71"/>
      <c r="E10" s="110" t="s">
        <v>223</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row>
    <row r="11" spans="1:55" ht="15" customHeight="1">
      <c r="A11" s="71" t="s">
        <v>496</v>
      </c>
      <c r="B11" s="70"/>
      <c r="C11" s="74"/>
      <c r="D11" s="74"/>
      <c r="E11" s="252">
        <f t="shared" ref="E11:BB11" si="0">E18</f>
        <v>2022</v>
      </c>
      <c r="F11" s="252">
        <f t="shared" si="0"/>
        <v>2023</v>
      </c>
      <c r="G11" s="252">
        <f t="shared" si="0"/>
        <v>2024</v>
      </c>
      <c r="H11" s="252">
        <f t="shared" si="0"/>
        <v>2025</v>
      </c>
      <c r="I11" s="252">
        <f t="shared" si="0"/>
        <v>2026</v>
      </c>
      <c r="J11" s="252">
        <f t="shared" si="0"/>
        <v>2027</v>
      </c>
      <c r="K11" s="252">
        <f t="shared" si="0"/>
        <v>2028</v>
      </c>
      <c r="L11" s="252">
        <f t="shared" si="0"/>
        <v>2029</v>
      </c>
      <c r="M11" s="252">
        <f t="shared" si="0"/>
        <v>2030</v>
      </c>
      <c r="N11" s="252">
        <f t="shared" si="0"/>
        <v>2031</v>
      </c>
      <c r="O11" s="252">
        <f t="shared" si="0"/>
        <v>2032</v>
      </c>
      <c r="P11" s="252">
        <f t="shared" si="0"/>
        <v>2033</v>
      </c>
      <c r="Q11" s="252">
        <f t="shared" si="0"/>
        <v>2034</v>
      </c>
      <c r="R11" s="252">
        <f t="shared" si="0"/>
        <v>2035</v>
      </c>
      <c r="S11" s="252">
        <f t="shared" si="0"/>
        <v>2036</v>
      </c>
      <c r="T11" s="252">
        <f t="shared" si="0"/>
        <v>2037</v>
      </c>
      <c r="U11" s="252">
        <f t="shared" si="0"/>
        <v>2038</v>
      </c>
      <c r="V11" s="252">
        <f t="shared" si="0"/>
        <v>2039</v>
      </c>
      <c r="W11" s="252">
        <f t="shared" si="0"/>
        <v>2040</v>
      </c>
      <c r="X11" s="252">
        <f t="shared" si="0"/>
        <v>2041</v>
      </c>
      <c r="Y11" s="252">
        <f t="shared" si="0"/>
        <v>2042</v>
      </c>
      <c r="Z11" s="252">
        <f t="shared" si="0"/>
        <v>2043</v>
      </c>
      <c r="AA11" s="252">
        <f t="shared" si="0"/>
        <v>2044</v>
      </c>
      <c r="AB11" s="252">
        <f t="shared" si="0"/>
        <v>2045</v>
      </c>
      <c r="AC11" s="252">
        <f t="shared" si="0"/>
        <v>2046</v>
      </c>
      <c r="AD11" s="252">
        <f t="shared" si="0"/>
        <v>2047</v>
      </c>
      <c r="AE11" s="252">
        <f t="shared" si="0"/>
        <v>2048</v>
      </c>
      <c r="AF11" s="252">
        <f t="shared" si="0"/>
        <v>2049</v>
      </c>
      <c r="AG11" s="252">
        <f t="shared" si="0"/>
        <v>2050</v>
      </c>
      <c r="AH11" s="252">
        <f t="shared" si="0"/>
        <v>2051</v>
      </c>
      <c r="AI11" s="252">
        <f t="shared" si="0"/>
        <v>2052</v>
      </c>
      <c r="AJ11" s="252">
        <f t="shared" si="0"/>
        <v>2053</v>
      </c>
      <c r="AK11" s="252">
        <f t="shared" si="0"/>
        <v>2054</v>
      </c>
      <c r="AL11" s="252">
        <f t="shared" si="0"/>
        <v>2055</v>
      </c>
      <c r="AM11" s="252">
        <f t="shared" si="0"/>
        <v>2056</v>
      </c>
      <c r="AN11" s="252">
        <f t="shared" si="0"/>
        <v>2057</v>
      </c>
      <c r="AO11" s="252">
        <f t="shared" si="0"/>
        <v>2058</v>
      </c>
      <c r="AP11" s="252">
        <f t="shared" si="0"/>
        <v>2059</v>
      </c>
      <c r="AQ11" s="252">
        <f t="shared" si="0"/>
        <v>2060</v>
      </c>
      <c r="AR11" s="252">
        <f t="shared" si="0"/>
        <v>2061</v>
      </c>
      <c r="AS11" s="252">
        <f t="shared" si="0"/>
        <v>2062</v>
      </c>
      <c r="AT11" s="252">
        <f t="shared" si="0"/>
        <v>2063</v>
      </c>
      <c r="AU11" s="252">
        <f t="shared" si="0"/>
        <v>2064</v>
      </c>
      <c r="AV11" s="252">
        <f t="shared" si="0"/>
        <v>2065</v>
      </c>
      <c r="AW11" s="252">
        <f t="shared" si="0"/>
        <v>2066</v>
      </c>
      <c r="AX11" s="252">
        <f t="shared" si="0"/>
        <v>2067</v>
      </c>
      <c r="AY11" s="252">
        <f t="shared" si="0"/>
        <v>2068</v>
      </c>
      <c r="AZ11" s="252">
        <f t="shared" si="0"/>
        <v>2069</v>
      </c>
      <c r="BA11" s="252">
        <f t="shared" si="0"/>
        <v>2070</v>
      </c>
      <c r="BB11" s="252">
        <f t="shared" si="0"/>
        <v>2071</v>
      </c>
      <c r="BC11" s="2"/>
    </row>
    <row r="12" spans="1:55" ht="15" customHeight="1">
      <c r="A12" s="71"/>
      <c r="B12" s="38" t="s">
        <v>227</v>
      </c>
      <c r="C12" s="74"/>
      <c r="E12" s="253">
        <f>'Primary Inputs'!E12</f>
        <v>0</v>
      </c>
      <c r="F12" s="253">
        <f>'Primary Inputs'!F12</f>
        <v>792</v>
      </c>
      <c r="G12" s="253">
        <f>'Primary Inputs'!G12</f>
        <v>0</v>
      </c>
      <c r="H12" s="253">
        <f>'Primary Inputs'!H12</f>
        <v>0</v>
      </c>
      <c r="I12" s="253">
        <f>'Primary Inputs'!I12</f>
        <v>0</v>
      </c>
      <c r="J12" s="253">
        <f>'Primary Inputs'!J12</f>
        <v>0</v>
      </c>
      <c r="K12" s="253">
        <f>'Primary Inputs'!K12</f>
        <v>0</v>
      </c>
      <c r="L12" s="253">
        <f>'Primary Inputs'!L12</f>
        <v>0</v>
      </c>
      <c r="M12" s="253">
        <f>'Primary Inputs'!M12</f>
        <v>0</v>
      </c>
      <c r="N12" s="253">
        <f>'Primary Inputs'!N12</f>
        <v>0</v>
      </c>
      <c r="O12" s="253">
        <f>'Primary Inputs'!O12</f>
        <v>0</v>
      </c>
      <c r="P12" s="253">
        <f>'Primary Inputs'!P12</f>
        <v>0</v>
      </c>
      <c r="Q12" s="253">
        <f>'Primary Inputs'!Q12</f>
        <v>0</v>
      </c>
      <c r="R12" s="253">
        <f>'Primary Inputs'!R12</f>
        <v>0</v>
      </c>
      <c r="S12" s="253">
        <f>'Primary Inputs'!S12</f>
        <v>0</v>
      </c>
      <c r="T12" s="253">
        <f>'Primary Inputs'!T12</f>
        <v>0</v>
      </c>
      <c r="U12" s="253">
        <f>'Primary Inputs'!U12</f>
        <v>0</v>
      </c>
      <c r="V12" s="253">
        <f>'Primary Inputs'!V12</f>
        <v>0</v>
      </c>
      <c r="W12" s="253">
        <f>'Primary Inputs'!W12</f>
        <v>0</v>
      </c>
      <c r="X12" s="253">
        <f>'Primary Inputs'!X12</f>
        <v>0</v>
      </c>
      <c r="Y12" s="253">
        <f>'Primary Inputs'!Y12</f>
        <v>0</v>
      </c>
      <c r="Z12" s="253">
        <f>'Primary Inputs'!Z12</f>
        <v>0</v>
      </c>
      <c r="AA12" s="253">
        <f>'Primary Inputs'!AA12</f>
        <v>0</v>
      </c>
      <c r="AB12" s="253">
        <f>'Primary Inputs'!AB12</f>
        <v>0</v>
      </c>
      <c r="AC12" s="253">
        <f>'Primary Inputs'!AC12</f>
        <v>0</v>
      </c>
      <c r="AD12" s="253">
        <f>'Primary Inputs'!AD12</f>
        <v>0</v>
      </c>
      <c r="AE12" s="253">
        <f>'Primary Inputs'!AE12</f>
        <v>0</v>
      </c>
      <c r="AF12" s="253">
        <f>'Primary Inputs'!AF12</f>
        <v>0</v>
      </c>
      <c r="AG12" s="253">
        <f>'Primary Inputs'!AG12</f>
        <v>0</v>
      </c>
      <c r="AH12" s="253">
        <f>'Primary Inputs'!AH12</f>
        <v>0</v>
      </c>
      <c r="AI12" s="253">
        <f>'Primary Inputs'!AI12</f>
        <v>0</v>
      </c>
      <c r="AJ12" s="253">
        <f>'Primary Inputs'!AJ12</f>
        <v>0</v>
      </c>
      <c r="AK12" s="253">
        <f>'Primary Inputs'!AK12</f>
        <v>0</v>
      </c>
      <c r="AL12" s="253">
        <f>'Primary Inputs'!AL12</f>
        <v>0</v>
      </c>
      <c r="AM12" s="253">
        <f>'Primary Inputs'!AM12</f>
        <v>0</v>
      </c>
      <c r="AN12" s="253">
        <f>'Primary Inputs'!AN12</f>
        <v>0</v>
      </c>
      <c r="AO12" s="253">
        <f>'Primary Inputs'!AO12</f>
        <v>0</v>
      </c>
      <c r="AP12" s="253">
        <f>'Primary Inputs'!AP12</f>
        <v>0</v>
      </c>
      <c r="AQ12" s="253">
        <f>'Primary Inputs'!AQ12</f>
        <v>0</v>
      </c>
      <c r="AR12" s="253">
        <f>'Primary Inputs'!AR12</f>
        <v>0</v>
      </c>
      <c r="AS12" s="253">
        <f>'Primary Inputs'!AS12</f>
        <v>0</v>
      </c>
      <c r="AT12" s="253">
        <f>'Primary Inputs'!AT12</f>
        <v>0</v>
      </c>
      <c r="AU12" s="253">
        <f>'Primary Inputs'!AU12</f>
        <v>0</v>
      </c>
      <c r="AV12" s="253">
        <f>'Primary Inputs'!AV12</f>
        <v>0</v>
      </c>
      <c r="AW12" s="253">
        <f>'Primary Inputs'!AW12</f>
        <v>0</v>
      </c>
      <c r="AX12" s="253">
        <f>'Primary Inputs'!AX12</f>
        <v>0</v>
      </c>
      <c r="AY12" s="253">
        <f>'Primary Inputs'!AY12</f>
        <v>0</v>
      </c>
      <c r="AZ12" s="253">
        <f>'Primary Inputs'!AZ12</f>
        <v>0</v>
      </c>
      <c r="BA12" s="253">
        <f>'Primary Inputs'!BA12</f>
        <v>0</v>
      </c>
      <c r="BB12" s="253">
        <f>'Primary Inputs'!BB12</f>
        <v>0</v>
      </c>
    </row>
    <row r="13" spans="1:55" ht="15" customHeight="1">
      <c r="A13" s="72"/>
      <c r="B13" s="38"/>
      <c r="C13" s="73"/>
      <c r="E13" s="231"/>
      <c r="F13" s="231"/>
      <c r="G13" s="231"/>
      <c r="H13" s="231"/>
      <c r="I13" s="231"/>
      <c r="J13" s="231"/>
      <c r="K13" s="231"/>
      <c r="L13" s="231"/>
      <c r="M13" s="231"/>
      <c r="N13" s="231"/>
      <c r="O13" s="231"/>
      <c r="P13" s="231"/>
      <c r="Q13" s="231"/>
      <c r="R13" s="231"/>
      <c r="S13" s="231"/>
      <c r="T13" s="231"/>
      <c r="U13" s="231"/>
      <c r="V13" s="231"/>
      <c r="W13" s="231"/>
      <c r="X13" s="231"/>
      <c r="Y13" s="231"/>
      <c r="Z13" s="231"/>
      <c r="AA13" s="231"/>
      <c r="AB13" s="231"/>
      <c r="AC13" s="231"/>
      <c r="AD13" s="231"/>
      <c r="AE13" s="231"/>
      <c r="AF13" s="231"/>
      <c r="AG13" s="231"/>
      <c r="AH13" s="231"/>
      <c r="AI13" s="231"/>
      <c r="AJ13" s="231"/>
      <c r="AK13" s="231"/>
      <c r="AL13" s="231"/>
      <c r="AM13" s="231"/>
      <c r="AN13" s="231"/>
      <c r="AO13" s="231"/>
      <c r="AP13" s="231"/>
      <c r="AQ13" s="231"/>
      <c r="AR13" s="231"/>
      <c r="AS13" s="231"/>
      <c r="AT13" s="231"/>
      <c r="AU13" s="231"/>
      <c r="AV13" s="231"/>
      <c r="AW13" s="231"/>
      <c r="AX13" s="231"/>
      <c r="AY13" s="231"/>
      <c r="AZ13" s="231"/>
      <c r="BA13" s="231"/>
      <c r="BB13" s="231"/>
    </row>
    <row r="14" spans="1:55" ht="15" customHeight="1">
      <c r="A14" s="72"/>
      <c r="B14" s="36"/>
      <c r="C14" s="73"/>
      <c r="D14" s="38"/>
      <c r="E14" s="36"/>
      <c r="F14" s="38"/>
      <c r="G14" s="38"/>
      <c r="H14" s="38"/>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row>
    <row r="15" spans="1:55" ht="15" customHeight="1">
      <c r="A15" s="72" t="s">
        <v>1</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row>
    <row r="16" spans="1:55" ht="15" customHeight="1">
      <c r="A16" s="72"/>
      <c r="B16" s="36" t="s">
        <v>171</v>
      </c>
      <c r="C16" s="250">
        <f>'Primary Inputs'!C16</f>
        <v>2022</v>
      </c>
      <c r="D16" s="36" t="s">
        <v>397</v>
      </c>
      <c r="E16" s="36"/>
      <c r="F16" s="36"/>
      <c r="G16" s="36"/>
      <c r="H16" s="36"/>
      <c r="I16" s="36"/>
      <c r="J16" s="36"/>
      <c r="K16" s="36"/>
      <c r="L16" s="36"/>
      <c r="M16" s="36"/>
      <c r="N16" s="36"/>
      <c r="O16" s="36"/>
      <c r="P16" s="36"/>
      <c r="Q16" s="36"/>
      <c r="R16" s="36"/>
      <c r="S16" s="36"/>
      <c r="T16" s="36"/>
      <c r="U16" s="36"/>
      <c r="V16" s="36"/>
      <c r="W16" s="36"/>
      <c r="X16" s="36"/>
      <c r="Y16" s="36"/>
      <c r="Z16" s="36"/>
      <c r="AA16" s="36"/>
      <c r="AB16" s="36"/>
      <c r="AC16" s="36"/>
      <c r="AD16" s="36"/>
      <c r="AE16" s="36"/>
      <c r="AF16" s="36"/>
      <c r="AG16" s="36"/>
      <c r="AH16" s="36"/>
    </row>
    <row r="17" spans="1:54" ht="15" customHeight="1">
      <c r="A17" s="72"/>
      <c r="B17" s="36" t="s">
        <v>125</v>
      </c>
      <c r="C17" s="251">
        <f>'Primary Inputs'!C17</f>
        <v>50</v>
      </c>
      <c r="E17" s="110" t="s">
        <v>223</v>
      </c>
    </row>
    <row r="18" spans="1:54" s="2" customFormat="1" ht="15" customHeight="1">
      <c r="A18" s="70"/>
      <c r="C18" s="85"/>
      <c r="D18" s="70" t="s">
        <v>95</v>
      </c>
      <c r="E18" s="252">
        <f t="shared" ref="E18:BB18" si="1" xml:space="preserve"> E27</f>
        <v>2022</v>
      </c>
      <c r="F18" s="252">
        <f t="shared" si="1"/>
        <v>2023</v>
      </c>
      <c r="G18" s="252">
        <f t="shared" si="1"/>
        <v>2024</v>
      </c>
      <c r="H18" s="252">
        <f t="shared" si="1"/>
        <v>2025</v>
      </c>
      <c r="I18" s="252">
        <f t="shared" si="1"/>
        <v>2026</v>
      </c>
      <c r="J18" s="252">
        <f t="shared" si="1"/>
        <v>2027</v>
      </c>
      <c r="K18" s="252">
        <f t="shared" si="1"/>
        <v>2028</v>
      </c>
      <c r="L18" s="252">
        <f t="shared" si="1"/>
        <v>2029</v>
      </c>
      <c r="M18" s="252">
        <f t="shared" si="1"/>
        <v>2030</v>
      </c>
      <c r="N18" s="252">
        <f t="shared" si="1"/>
        <v>2031</v>
      </c>
      <c r="O18" s="252">
        <f t="shared" si="1"/>
        <v>2032</v>
      </c>
      <c r="P18" s="252">
        <f t="shared" si="1"/>
        <v>2033</v>
      </c>
      <c r="Q18" s="252">
        <f t="shared" si="1"/>
        <v>2034</v>
      </c>
      <c r="R18" s="252">
        <f t="shared" si="1"/>
        <v>2035</v>
      </c>
      <c r="S18" s="252">
        <f t="shared" si="1"/>
        <v>2036</v>
      </c>
      <c r="T18" s="252">
        <f t="shared" si="1"/>
        <v>2037</v>
      </c>
      <c r="U18" s="252">
        <f t="shared" si="1"/>
        <v>2038</v>
      </c>
      <c r="V18" s="252">
        <f t="shared" si="1"/>
        <v>2039</v>
      </c>
      <c r="W18" s="252">
        <f t="shared" si="1"/>
        <v>2040</v>
      </c>
      <c r="X18" s="252">
        <f t="shared" si="1"/>
        <v>2041</v>
      </c>
      <c r="Y18" s="252">
        <f t="shared" si="1"/>
        <v>2042</v>
      </c>
      <c r="Z18" s="252">
        <f t="shared" si="1"/>
        <v>2043</v>
      </c>
      <c r="AA18" s="252">
        <f t="shared" si="1"/>
        <v>2044</v>
      </c>
      <c r="AB18" s="252">
        <f t="shared" si="1"/>
        <v>2045</v>
      </c>
      <c r="AC18" s="252">
        <f t="shared" si="1"/>
        <v>2046</v>
      </c>
      <c r="AD18" s="252">
        <f t="shared" si="1"/>
        <v>2047</v>
      </c>
      <c r="AE18" s="252">
        <f t="shared" si="1"/>
        <v>2048</v>
      </c>
      <c r="AF18" s="252">
        <f t="shared" si="1"/>
        <v>2049</v>
      </c>
      <c r="AG18" s="252">
        <f t="shared" si="1"/>
        <v>2050</v>
      </c>
      <c r="AH18" s="252">
        <f t="shared" si="1"/>
        <v>2051</v>
      </c>
      <c r="AI18" s="252">
        <f t="shared" si="1"/>
        <v>2052</v>
      </c>
      <c r="AJ18" s="252">
        <f t="shared" si="1"/>
        <v>2053</v>
      </c>
      <c r="AK18" s="252">
        <f t="shared" si="1"/>
        <v>2054</v>
      </c>
      <c r="AL18" s="252">
        <f t="shared" si="1"/>
        <v>2055</v>
      </c>
      <c r="AM18" s="252">
        <f t="shared" si="1"/>
        <v>2056</v>
      </c>
      <c r="AN18" s="252">
        <f t="shared" si="1"/>
        <v>2057</v>
      </c>
      <c r="AO18" s="252">
        <f t="shared" si="1"/>
        <v>2058</v>
      </c>
      <c r="AP18" s="252">
        <f t="shared" si="1"/>
        <v>2059</v>
      </c>
      <c r="AQ18" s="252">
        <f t="shared" si="1"/>
        <v>2060</v>
      </c>
      <c r="AR18" s="252">
        <f t="shared" si="1"/>
        <v>2061</v>
      </c>
      <c r="AS18" s="252">
        <f t="shared" si="1"/>
        <v>2062</v>
      </c>
      <c r="AT18" s="252">
        <f t="shared" si="1"/>
        <v>2063</v>
      </c>
      <c r="AU18" s="252">
        <f t="shared" si="1"/>
        <v>2064</v>
      </c>
      <c r="AV18" s="252">
        <f t="shared" si="1"/>
        <v>2065</v>
      </c>
      <c r="AW18" s="252">
        <f t="shared" si="1"/>
        <v>2066</v>
      </c>
      <c r="AX18" s="252">
        <f t="shared" si="1"/>
        <v>2067</v>
      </c>
      <c r="AY18" s="252">
        <f t="shared" si="1"/>
        <v>2068</v>
      </c>
      <c r="AZ18" s="252">
        <f t="shared" si="1"/>
        <v>2069</v>
      </c>
      <c r="BA18" s="252">
        <f t="shared" si="1"/>
        <v>2070</v>
      </c>
      <c r="BB18" s="252">
        <f t="shared" si="1"/>
        <v>2071</v>
      </c>
    </row>
    <row r="19" spans="1:54" ht="15" customHeight="1">
      <c r="A19" s="36"/>
      <c r="B19" s="36" t="s">
        <v>0</v>
      </c>
      <c r="C19" s="268">
        <f>IF(COUNTIF(E19:AH19,E19)=COUNT(E19:AH19),E19,"Variable")</f>
        <v>0.02</v>
      </c>
      <c r="D19" s="70" t="s">
        <v>72</v>
      </c>
      <c r="E19" s="270">
        <f>'Primary Inputs'!E20</f>
        <v>0.02</v>
      </c>
      <c r="F19" s="270">
        <f>'Primary Inputs'!F20</f>
        <v>0.02</v>
      </c>
      <c r="G19" s="270">
        <f>'Primary Inputs'!G20</f>
        <v>0.02</v>
      </c>
      <c r="H19" s="270">
        <f>'Primary Inputs'!H20</f>
        <v>0.02</v>
      </c>
      <c r="I19" s="270">
        <f>'Primary Inputs'!I20</f>
        <v>0.02</v>
      </c>
      <c r="J19" s="270">
        <f>'Primary Inputs'!J20</f>
        <v>0.02</v>
      </c>
      <c r="K19" s="270">
        <f>'Primary Inputs'!K20</f>
        <v>0.02</v>
      </c>
      <c r="L19" s="270">
        <f>'Primary Inputs'!L20</f>
        <v>0.02</v>
      </c>
      <c r="M19" s="270">
        <f>'Primary Inputs'!M20</f>
        <v>0.02</v>
      </c>
      <c r="N19" s="270">
        <f>'Primary Inputs'!N20</f>
        <v>0.02</v>
      </c>
      <c r="O19" s="270">
        <f>'Primary Inputs'!O20</f>
        <v>0.02</v>
      </c>
      <c r="P19" s="270">
        <f>'Primary Inputs'!P20</f>
        <v>0.02</v>
      </c>
      <c r="Q19" s="270">
        <f>'Primary Inputs'!Q20</f>
        <v>0.02</v>
      </c>
      <c r="R19" s="270">
        <f>'Primary Inputs'!R20</f>
        <v>0.02</v>
      </c>
      <c r="S19" s="270">
        <f>'Primary Inputs'!S20</f>
        <v>0.02</v>
      </c>
      <c r="T19" s="270">
        <f>'Primary Inputs'!T20</f>
        <v>0.02</v>
      </c>
      <c r="U19" s="270">
        <f>'Primary Inputs'!U20</f>
        <v>0.02</v>
      </c>
      <c r="V19" s="270">
        <f>'Primary Inputs'!V20</f>
        <v>0.02</v>
      </c>
      <c r="W19" s="270">
        <f>'Primary Inputs'!W20</f>
        <v>0.02</v>
      </c>
      <c r="X19" s="270">
        <f>'Primary Inputs'!X20</f>
        <v>0.02</v>
      </c>
      <c r="Y19" s="270">
        <f>'Primary Inputs'!Y20</f>
        <v>0.02</v>
      </c>
      <c r="Z19" s="270">
        <f>'Primary Inputs'!Z20</f>
        <v>0.02</v>
      </c>
      <c r="AA19" s="270">
        <f>'Primary Inputs'!AA20</f>
        <v>0.02</v>
      </c>
      <c r="AB19" s="270">
        <f>'Primary Inputs'!AB20</f>
        <v>0.02</v>
      </c>
      <c r="AC19" s="270">
        <f>'Primary Inputs'!AC20</f>
        <v>0.02</v>
      </c>
      <c r="AD19" s="270">
        <f>'Primary Inputs'!AD20</f>
        <v>0.02</v>
      </c>
      <c r="AE19" s="270">
        <f>'Primary Inputs'!AE20</f>
        <v>0.02</v>
      </c>
      <c r="AF19" s="270">
        <f>'Primary Inputs'!AF20</f>
        <v>0.02</v>
      </c>
      <c r="AG19" s="270">
        <f>'Primary Inputs'!AG20</f>
        <v>0.02</v>
      </c>
      <c r="AH19" s="270">
        <f>'Primary Inputs'!AH20</f>
        <v>0.02</v>
      </c>
      <c r="AI19" s="270">
        <f>'Primary Inputs'!AI20</f>
        <v>0.02</v>
      </c>
      <c r="AJ19" s="270">
        <f>'Primary Inputs'!AJ20</f>
        <v>0.02</v>
      </c>
      <c r="AK19" s="270">
        <f>'Primary Inputs'!AK20</f>
        <v>0.02</v>
      </c>
      <c r="AL19" s="270">
        <f>'Primary Inputs'!AL20</f>
        <v>0.02</v>
      </c>
      <c r="AM19" s="270">
        <f>'Primary Inputs'!AM20</f>
        <v>0.02</v>
      </c>
      <c r="AN19" s="270">
        <f>'Primary Inputs'!AN20</f>
        <v>0.02</v>
      </c>
      <c r="AO19" s="270">
        <f>'Primary Inputs'!AO20</f>
        <v>0.02</v>
      </c>
      <c r="AP19" s="270">
        <f>'Primary Inputs'!AP20</f>
        <v>0.02</v>
      </c>
      <c r="AQ19" s="270">
        <f>'Primary Inputs'!AQ20</f>
        <v>0.02</v>
      </c>
      <c r="AR19" s="270">
        <f>'Primary Inputs'!AR20</f>
        <v>0.02</v>
      </c>
      <c r="AS19" s="270">
        <f>'Primary Inputs'!AS20</f>
        <v>0.02</v>
      </c>
      <c r="AT19" s="270">
        <f>'Primary Inputs'!AT20</f>
        <v>0.02</v>
      </c>
      <c r="AU19" s="270">
        <f>'Primary Inputs'!AU20</f>
        <v>0.02</v>
      </c>
      <c r="AV19" s="270">
        <f>'Primary Inputs'!AV20</f>
        <v>0.02</v>
      </c>
      <c r="AW19" s="270">
        <f>'Primary Inputs'!AW20</f>
        <v>0.02</v>
      </c>
      <c r="AX19" s="270">
        <f>'Primary Inputs'!AX20</f>
        <v>0.02</v>
      </c>
      <c r="AY19" s="270">
        <f>'Primary Inputs'!AY20</f>
        <v>0.02</v>
      </c>
      <c r="AZ19" s="270">
        <f>'Primary Inputs'!AZ20</f>
        <v>0.02</v>
      </c>
      <c r="BA19" s="270">
        <f>'Primary Inputs'!BA20</f>
        <v>0.02</v>
      </c>
      <c r="BB19" s="270">
        <f>'Primary Inputs'!BB20</f>
        <v>0.02</v>
      </c>
    </row>
    <row r="20" spans="1:54" ht="30.75" customHeight="1">
      <c r="C20" s="75"/>
      <c r="D20" s="115"/>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row>
    <row r="21" spans="1:54" ht="15" customHeight="1">
      <c r="A21" s="36"/>
      <c r="B21" s="36" t="s">
        <v>86</v>
      </c>
      <c r="C21" s="244" t="str">
        <f>'Primary Inputs'!C21</f>
        <v>millions</v>
      </c>
      <c r="D21" s="70"/>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row>
    <row r="22" spans="1:54" ht="15" customHeight="1">
      <c r="A22" s="36"/>
      <c r="B22" s="36" t="s">
        <v>65</v>
      </c>
      <c r="C22" s="229">
        <f>IF(C21="No scaling",1,IF(C21="thousands",1000,1000000))</f>
        <v>1000000</v>
      </c>
      <c r="D22" s="181"/>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row>
    <row r="23" spans="1:54" ht="15" customHeight="1">
      <c r="A23" s="36"/>
      <c r="B23" s="36" t="s">
        <v>87</v>
      </c>
      <c r="C23" s="244" t="str">
        <f>IF(C21="No scaling","$",IF(C21="thousands","$000","$m"))</f>
        <v>$m</v>
      </c>
      <c r="D23" s="70"/>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6"/>
      <c r="AF23" s="36"/>
      <c r="AG23" s="36"/>
      <c r="AH23" s="36"/>
    </row>
    <row r="24" spans="1:54" ht="15" customHeight="1"/>
    <row r="25" spans="1:54" ht="15" customHeight="1" collapsed="1">
      <c r="A25" s="72"/>
      <c r="B25" s="38"/>
      <c r="C25" s="77"/>
      <c r="D25" s="77"/>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36"/>
      <c r="AQ25" s="36"/>
      <c r="AR25" s="36"/>
      <c r="AS25" s="36"/>
      <c r="AT25" s="36"/>
      <c r="AU25" s="36"/>
      <c r="AV25" s="36"/>
      <c r="AW25" s="36"/>
      <c r="AX25" s="36"/>
      <c r="AY25" s="36"/>
      <c r="AZ25" s="36"/>
      <c r="BA25" s="36"/>
      <c r="BB25" s="36"/>
    </row>
    <row r="26" spans="1:54" ht="15" hidden="1" customHeight="1" outlineLevel="1">
      <c r="A26" s="72" t="s">
        <v>398</v>
      </c>
      <c r="B26" s="38"/>
      <c r="C26" s="77"/>
      <c r="D26" s="77"/>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row>
    <row r="27" spans="1:54" ht="15" hidden="1" customHeight="1" outlineLevel="1">
      <c r="A27" s="36"/>
      <c r="B27" s="36" t="s">
        <v>75</v>
      </c>
      <c r="C27" s="36"/>
      <c r="D27" s="70"/>
      <c r="E27" s="78">
        <f xml:space="preserve"> C16</f>
        <v>2022</v>
      </c>
      <c r="F27" s="79">
        <f xml:space="preserve"> E27 + 1</f>
        <v>2023</v>
      </c>
      <c r="G27" s="79">
        <f t="shared" ref="G27:BB27" si="2" xml:space="preserve"> F27 + 1</f>
        <v>2024</v>
      </c>
      <c r="H27" s="79">
        <f t="shared" si="2"/>
        <v>2025</v>
      </c>
      <c r="I27" s="79">
        <f t="shared" si="2"/>
        <v>2026</v>
      </c>
      <c r="J27" s="79">
        <f t="shared" si="2"/>
        <v>2027</v>
      </c>
      <c r="K27" s="79">
        <f t="shared" si="2"/>
        <v>2028</v>
      </c>
      <c r="L27" s="79">
        <f t="shared" si="2"/>
        <v>2029</v>
      </c>
      <c r="M27" s="79">
        <f t="shared" si="2"/>
        <v>2030</v>
      </c>
      <c r="N27" s="79">
        <f t="shared" si="2"/>
        <v>2031</v>
      </c>
      <c r="O27" s="79">
        <f t="shared" si="2"/>
        <v>2032</v>
      </c>
      <c r="P27" s="79">
        <f t="shared" si="2"/>
        <v>2033</v>
      </c>
      <c r="Q27" s="79">
        <f t="shared" si="2"/>
        <v>2034</v>
      </c>
      <c r="R27" s="79">
        <f t="shared" si="2"/>
        <v>2035</v>
      </c>
      <c r="S27" s="79">
        <f t="shared" si="2"/>
        <v>2036</v>
      </c>
      <c r="T27" s="79">
        <f t="shared" si="2"/>
        <v>2037</v>
      </c>
      <c r="U27" s="79">
        <f t="shared" si="2"/>
        <v>2038</v>
      </c>
      <c r="V27" s="79">
        <f t="shared" si="2"/>
        <v>2039</v>
      </c>
      <c r="W27" s="79">
        <f t="shared" si="2"/>
        <v>2040</v>
      </c>
      <c r="X27" s="79">
        <f t="shared" si="2"/>
        <v>2041</v>
      </c>
      <c r="Y27" s="79">
        <f t="shared" si="2"/>
        <v>2042</v>
      </c>
      <c r="Z27" s="79">
        <f t="shared" si="2"/>
        <v>2043</v>
      </c>
      <c r="AA27" s="79">
        <f t="shared" si="2"/>
        <v>2044</v>
      </c>
      <c r="AB27" s="79">
        <f t="shared" si="2"/>
        <v>2045</v>
      </c>
      <c r="AC27" s="79">
        <f t="shared" si="2"/>
        <v>2046</v>
      </c>
      <c r="AD27" s="79">
        <f t="shared" si="2"/>
        <v>2047</v>
      </c>
      <c r="AE27" s="79">
        <f t="shared" si="2"/>
        <v>2048</v>
      </c>
      <c r="AF27" s="79">
        <f t="shared" si="2"/>
        <v>2049</v>
      </c>
      <c r="AG27" s="79">
        <f t="shared" si="2"/>
        <v>2050</v>
      </c>
      <c r="AH27" s="79">
        <f t="shared" si="2"/>
        <v>2051</v>
      </c>
      <c r="AI27" s="79">
        <f t="shared" si="2"/>
        <v>2052</v>
      </c>
      <c r="AJ27" s="79">
        <f t="shared" si="2"/>
        <v>2053</v>
      </c>
      <c r="AK27" s="79">
        <f t="shared" si="2"/>
        <v>2054</v>
      </c>
      <c r="AL27" s="79">
        <f t="shared" si="2"/>
        <v>2055</v>
      </c>
      <c r="AM27" s="79">
        <f t="shared" si="2"/>
        <v>2056</v>
      </c>
      <c r="AN27" s="79">
        <f t="shared" si="2"/>
        <v>2057</v>
      </c>
      <c r="AO27" s="79">
        <f t="shared" si="2"/>
        <v>2058</v>
      </c>
      <c r="AP27" s="79">
        <f t="shared" si="2"/>
        <v>2059</v>
      </c>
      <c r="AQ27" s="79">
        <f t="shared" si="2"/>
        <v>2060</v>
      </c>
      <c r="AR27" s="79">
        <f t="shared" si="2"/>
        <v>2061</v>
      </c>
      <c r="AS27" s="79">
        <f t="shared" si="2"/>
        <v>2062</v>
      </c>
      <c r="AT27" s="79">
        <f t="shared" si="2"/>
        <v>2063</v>
      </c>
      <c r="AU27" s="79">
        <f t="shared" si="2"/>
        <v>2064</v>
      </c>
      <c r="AV27" s="79">
        <f t="shared" si="2"/>
        <v>2065</v>
      </c>
      <c r="AW27" s="79">
        <f t="shared" si="2"/>
        <v>2066</v>
      </c>
      <c r="AX27" s="79">
        <f t="shared" si="2"/>
        <v>2067</v>
      </c>
      <c r="AY27" s="79">
        <f t="shared" si="2"/>
        <v>2068</v>
      </c>
      <c r="AZ27" s="79">
        <f t="shared" si="2"/>
        <v>2069</v>
      </c>
      <c r="BA27" s="79">
        <f t="shared" si="2"/>
        <v>2070</v>
      </c>
      <c r="BB27" s="79">
        <f t="shared" si="2"/>
        <v>2071</v>
      </c>
    </row>
    <row r="28" spans="1:54" ht="15" hidden="1" customHeight="1" outlineLevel="1">
      <c r="A28" s="36"/>
      <c r="B28" s="36" t="s">
        <v>76</v>
      </c>
      <c r="C28" s="36"/>
      <c r="D28" s="70"/>
      <c r="E28" s="80">
        <v>0</v>
      </c>
      <c r="F28" s="36">
        <f xml:space="preserve"> E29</f>
        <v>1</v>
      </c>
      <c r="G28" s="36">
        <f t="shared" ref="G28:BB28" si="3" xml:space="preserve"> F29</f>
        <v>2</v>
      </c>
      <c r="H28" s="36">
        <f t="shared" si="3"/>
        <v>3</v>
      </c>
      <c r="I28" s="36">
        <f t="shared" si="3"/>
        <v>4</v>
      </c>
      <c r="J28" s="36">
        <f t="shared" si="3"/>
        <v>5</v>
      </c>
      <c r="K28" s="36">
        <f t="shared" si="3"/>
        <v>6</v>
      </c>
      <c r="L28" s="36">
        <f t="shared" si="3"/>
        <v>7</v>
      </c>
      <c r="M28" s="36">
        <f t="shared" si="3"/>
        <v>8</v>
      </c>
      <c r="N28" s="36">
        <f t="shared" si="3"/>
        <v>9</v>
      </c>
      <c r="O28" s="36">
        <f t="shared" si="3"/>
        <v>10</v>
      </c>
      <c r="P28" s="36">
        <f t="shared" si="3"/>
        <v>11</v>
      </c>
      <c r="Q28" s="36">
        <f t="shared" si="3"/>
        <v>12</v>
      </c>
      <c r="R28" s="36">
        <f t="shared" si="3"/>
        <v>13</v>
      </c>
      <c r="S28" s="36">
        <f t="shared" si="3"/>
        <v>14</v>
      </c>
      <c r="T28" s="36">
        <f t="shared" si="3"/>
        <v>15</v>
      </c>
      <c r="U28" s="36">
        <f t="shared" si="3"/>
        <v>16</v>
      </c>
      <c r="V28" s="36">
        <f t="shared" si="3"/>
        <v>17</v>
      </c>
      <c r="W28" s="36">
        <f t="shared" si="3"/>
        <v>18</v>
      </c>
      <c r="X28" s="36">
        <f t="shared" si="3"/>
        <v>19</v>
      </c>
      <c r="Y28" s="36">
        <f t="shared" si="3"/>
        <v>20</v>
      </c>
      <c r="Z28" s="36">
        <f t="shared" si="3"/>
        <v>21</v>
      </c>
      <c r="AA28" s="36">
        <f t="shared" si="3"/>
        <v>22</v>
      </c>
      <c r="AB28" s="36">
        <f t="shared" si="3"/>
        <v>23</v>
      </c>
      <c r="AC28" s="36">
        <f t="shared" si="3"/>
        <v>24</v>
      </c>
      <c r="AD28" s="36">
        <f t="shared" si="3"/>
        <v>25</v>
      </c>
      <c r="AE28" s="36">
        <f t="shared" si="3"/>
        <v>26</v>
      </c>
      <c r="AF28" s="36">
        <f t="shared" si="3"/>
        <v>27</v>
      </c>
      <c r="AG28" s="36">
        <f t="shared" si="3"/>
        <v>28</v>
      </c>
      <c r="AH28" s="36">
        <f t="shared" si="3"/>
        <v>29</v>
      </c>
      <c r="AI28" s="36">
        <f t="shared" si="3"/>
        <v>30</v>
      </c>
      <c r="AJ28" s="36">
        <f t="shared" si="3"/>
        <v>31</v>
      </c>
      <c r="AK28" s="36">
        <f t="shared" si="3"/>
        <v>32</v>
      </c>
      <c r="AL28" s="36">
        <f t="shared" si="3"/>
        <v>33</v>
      </c>
      <c r="AM28" s="36">
        <f t="shared" si="3"/>
        <v>34</v>
      </c>
      <c r="AN28" s="36">
        <f t="shared" si="3"/>
        <v>35</v>
      </c>
      <c r="AO28" s="36">
        <f t="shared" si="3"/>
        <v>36</v>
      </c>
      <c r="AP28" s="36">
        <f t="shared" si="3"/>
        <v>37</v>
      </c>
      <c r="AQ28" s="36">
        <f t="shared" si="3"/>
        <v>38</v>
      </c>
      <c r="AR28" s="36">
        <f t="shared" si="3"/>
        <v>39</v>
      </c>
      <c r="AS28" s="36">
        <f t="shared" si="3"/>
        <v>40</v>
      </c>
      <c r="AT28" s="36">
        <f t="shared" si="3"/>
        <v>41</v>
      </c>
      <c r="AU28" s="36">
        <f t="shared" si="3"/>
        <v>42</v>
      </c>
      <c r="AV28" s="36">
        <f t="shared" si="3"/>
        <v>43</v>
      </c>
      <c r="AW28" s="36">
        <f t="shared" si="3"/>
        <v>44</v>
      </c>
      <c r="AX28" s="36">
        <f t="shared" si="3"/>
        <v>45</v>
      </c>
      <c r="AY28" s="36">
        <f t="shared" si="3"/>
        <v>46</v>
      </c>
      <c r="AZ28" s="36">
        <f t="shared" si="3"/>
        <v>47</v>
      </c>
      <c r="BA28" s="36">
        <f t="shared" si="3"/>
        <v>48</v>
      </c>
      <c r="BB28" s="36">
        <f t="shared" si="3"/>
        <v>49</v>
      </c>
    </row>
    <row r="29" spans="1:54" ht="15" hidden="1" customHeight="1" outlineLevel="1">
      <c r="A29" s="36"/>
      <c r="B29" s="36" t="s">
        <v>77</v>
      </c>
      <c r="C29" s="36"/>
      <c r="D29" s="70"/>
      <c r="E29" s="36">
        <f xml:space="preserve"> E28 + 1</f>
        <v>1</v>
      </c>
      <c r="F29" s="36">
        <f xml:space="preserve"> F28 + 1</f>
        <v>2</v>
      </c>
      <c r="G29" s="36">
        <f t="shared" ref="G29:BB29" si="4" xml:space="preserve"> G28 + 1</f>
        <v>3</v>
      </c>
      <c r="H29" s="36">
        <f t="shared" si="4"/>
        <v>4</v>
      </c>
      <c r="I29" s="36">
        <f t="shared" si="4"/>
        <v>5</v>
      </c>
      <c r="J29" s="36">
        <f t="shared" si="4"/>
        <v>6</v>
      </c>
      <c r="K29" s="36">
        <f t="shared" si="4"/>
        <v>7</v>
      </c>
      <c r="L29" s="36">
        <f t="shared" si="4"/>
        <v>8</v>
      </c>
      <c r="M29" s="36">
        <f t="shared" si="4"/>
        <v>9</v>
      </c>
      <c r="N29" s="36">
        <f t="shared" si="4"/>
        <v>10</v>
      </c>
      <c r="O29" s="36">
        <f t="shared" si="4"/>
        <v>11</v>
      </c>
      <c r="P29" s="36">
        <f t="shared" si="4"/>
        <v>12</v>
      </c>
      <c r="Q29" s="36">
        <f t="shared" si="4"/>
        <v>13</v>
      </c>
      <c r="R29" s="36">
        <f t="shared" si="4"/>
        <v>14</v>
      </c>
      <c r="S29" s="36">
        <f t="shared" si="4"/>
        <v>15</v>
      </c>
      <c r="T29" s="36">
        <f t="shared" si="4"/>
        <v>16</v>
      </c>
      <c r="U29" s="36">
        <f t="shared" si="4"/>
        <v>17</v>
      </c>
      <c r="V29" s="36">
        <f t="shared" si="4"/>
        <v>18</v>
      </c>
      <c r="W29" s="36">
        <f t="shared" si="4"/>
        <v>19</v>
      </c>
      <c r="X29" s="36">
        <f t="shared" si="4"/>
        <v>20</v>
      </c>
      <c r="Y29" s="36">
        <f t="shared" si="4"/>
        <v>21</v>
      </c>
      <c r="Z29" s="36">
        <f t="shared" si="4"/>
        <v>22</v>
      </c>
      <c r="AA29" s="36">
        <f t="shared" si="4"/>
        <v>23</v>
      </c>
      <c r="AB29" s="36">
        <f t="shared" si="4"/>
        <v>24</v>
      </c>
      <c r="AC29" s="36">
        <f t="shared" si="4"/>
        <v>25</v>
      </c>
      <c r="AD29" s="36">
        <f t="shared" si="4"/>
        <v>26</v>
      </c>
      <c r="AE29" s="36">
        <f t="shared" si="4"/>
        <v>27</v>
      </c>
      <c r="AF29" s="36">
        <f t="shared" si="4"/>
        <v>28</v>
      </c>
      <c r="AG29" s="36">
        <f t="shared" si="4"/>
        <v>29</v>
      </c>
      <c r="AH29" s="36">
        <f t="shared" si="4"/>
        <v>30</v>
      </c>
      <c r="AI29" s="36">
        <f t="shared" si="4"/>
        <v>31</v>
      </c>
      <c r="AJ29" s="36">
        <f t="shared" si="4"/>
        <v>32</v>
      </c>
      <c r="AK29" s="36">
        <f t="shared" si="4"/>
        <v>33</v>
      </c>
      <c r="AL29" s="36">
        <f t="shared" si="4"/>
        <v>34</v>
      </c>
      <c r="AM29" s="36">
        <f t="shared" si="4"/>
        <v>35</v>
      </c>
      <c r="AN29" s="36">
        <f t="shared" si="4"/>
        <v>36</v>
      </c>
      <c r="AO29" s="36">
        <f t="shared" si="4"/>
        <v>37</v>
      </c>
      <c r="AP29" s="36">
        <f t="shared" si="4"/>
        <v>38</v>
      </c>
      <c r="AQ29" s="36">
        <f t="shared" si="4"/>
        <v>39</v>
      </c>
      <c r="AR29" s="36">
        <f t="shared" si="4"/>
        <v>40</v>
      </c>
      <c r="AS29" s="36">
        <f t="shared" si="4"/>
        <v>41</v>
      </c>
      <c r="AT29" s="36">
        <f t="shared" si="4"/>
        <v>42</v>
      </c>
      <c r="AU29" s="36">
        <f t="shared" si="4"/>
        <v>43</v>
      </c>
      <c r="AV29" s="36">
        <f t="shared" si="4"/>
        <v>44</v>
      </c>
      <c r="AW29" s="36">
        <f t="shared" si="4"/>
        <v>45</v>
      </c>
      <c r="AX29" s="36">
        <f t="shared" si="4"/>
        <v>46</v>
      </c>
      <c r="AY29" s="36">
        <f t="shared" si="4"/>
        <v>47</v>
      </c>
      <c r="AZ29" s="36">
        <f t="shared" si="4"/>
        <v>48</v>
      </c>
      <c r="BA29" s="36">
        <f t="shared" si="4"/>
        <v>49</v>
      </c>
      <c r="BB29" s="36">
        <f t="shared" si="4"/>
        <v>50</v>
      </c>
    </row>
    <row r="30" spans="1:54" ht="15" hidden="1" customHeight="1" outlineLevel="1">
      <c r="A30" s="36"/>
      <c r="B30" s="36" t="s">
        <v>78</v>
      </c>
      <c r="C30" s="36"/>
      <c r="D30" s="70"/>
      <c r="E30" s="36">
        <f xml:space="preserve"> --(E29 &lt;= 'Primary Inputs Alt'!$C$17)</f>
        <v>1</v>
      </c>
      <c r="F30" s="36">
        <f xml:space="preserve"> --(F29 &lt;= 'Primary Inputs Alt'!$C$17)</f>
        <v>1</v>
      </c>
      <c r="G30" s="36">
        <f xml:space="preserve"> --(G29 &lt;= 'Primary Inputs Alt'!$C$17)</f>
        <v>1</v>
      </c>
      <c r="H30" s="36">
        <f xml:space="preserve"> --(H29 &lt;= 'Primary Inputs Alt'!$C$17)</f>
        <v>1</v>
      </c>
      <c r="I30" s="36">
        <f xml:space="preserve"> --(I29 &lt;= 'Primary Inputs Alt'!$C$17)</f>
        <v>1</v>
      </c>
      <c r="J30" s="36">
        <f xml:space="preserve"> --(J29 &lt;= 'Primary Inputs Alt'!$C$17)</f>
        <v>1</v>
      </c>
      <c r="K30" s="36">
        <f xml:space="preserve"> --(K29 &lt;= 'Primary Inputs Alt'!$C$17)</f>
        <v>1</v>
      </c>
      <c r="L30" s="36">
        <f xml:space="preserve"> --(L29 &lt;= 'Primary Inputs Alt'!$C$17)</f>
        <v>1</v>
      </c>
      <c r="M30" s="36">
        <f xml:space="preserve"> --(M29 &lt;= 'Primary Inputs Alt'!$C$17)</f>
        <v>1</v>
      </c>
      <c r="N30" s="36">
        <f xml:space="preserve"> --(N29 &lt;= 'Primary Inputs Alt'!$C$17)</f>
        <v>1</v>
      </c>
      <c r="O30" s="36">
        <f xml:space="preserve"> --(O29 &lt;= 'Primary Inputs Alt'!$C$17)</f>
        <v>1</v>
      </c>
      <c r="P30" s="36">
        <f xml:space="preserve"> --(P29 &lt;= 'Primary Inputs Alt'!$C$17)</f>
        <v>1</v>
      </c>
      <c r="Q30" s="36">
        <f xml:space="preserve"> --(Q29 &lt;= 'Primary Inputs Alt'!$C$17)</f>
        <v>1</v>
      </c>
      <c r="R30" s="36">
        <f xml:space="preserve"> --(R29 &lt;= 'Primary Inputs Alt'!$C$17)</f>
        <v>1</v>
      </c>
      <c r="S30" s="36">
        <f xml:space="preserve"> --(S29 &lt;= 'Primary Inputs Alt'!$C$17)</f>
        <v>1</v>
      </c>
      <c r="T30" s="36">
        <f xml:space="preserve"> --(T29 &lt;= 'Primary Inputs Alt'!$C$17)</f>
        <v>1</v>
      </c>
      <c r="U30" s="36">
        <f xml:space="preserve"> --(U29 &lt;= 'Primary Inputs Alt'!$C$17)</f>
        <v>1</v>
      </c>
      <c r="V30" s="36">
        <f xml:space="preserve"> --(V29 &lt;= 'Primary Inputs Alt'!$C$17)</f>
        <v>1</v>
      </c>
      <c r="W30" s="36">
        <f xml:space="preserve"> --(W29 &lt;= 'Primary Inputs Alt'!$C$17)</f>
        <v>1</v>
      </c>
      <c r="X30" s="36">
        <f xml:space="preserve"> --(X29 &lt;= 'Primary Inputs Alt'!$C$17)</f>
        <v>1</v>
      </c>
      <c r="Y30" s="36">
        <f xml:space="preserve"> --(Y29 &lt;= 'Primary Inputs Alt'!$C$17)</f>
        <v>1</v>
      </c>
      <c r="Z30" s="36">
        <f xml:space="preserve"> --(Z29 &lt;= 'Primary Inputs Alt'!$C$17)</f>
        <v>1</v>
      </c>
      <c r="AA30" s="36">
        <f xml:space="preserve"> --(AA29 &lt;= 'Primary Inputs Alt'!$C$17)</f>
        <v>1</v>
      </c>
      <c r="AB30" s="36">
        <f xml:space="preserve"> --(AB29 &lt;= 'Primary Inputs Alt'!$C$17)</f>
        <v>1</v>
      </c>
      <c r="AC30" s="36">
        <f xml:space="preserve"> --(AC29 &lt;= 'Primary Inputs Alt'!$C$17)</f>
        <v>1</v>
      </c>
      <c r="AD30" s="36">
        <f xml:space="preserve"> --(AD29 &lt;= 'Primary Inputs Alt'!$C$17)</f>
        <v>1</v>
      </c>
      <c r="AE30" s="36">
        <f xml:space="preserve"> --(AE29 &lt;= 'Primary Inputs Alt'!$C$17)</f>
        <v>1</v>
      </c>
      <c r="AF30" s="36">
        <f xml:space="preserve"> --(AF29 &lt;= 'Primary Inputs Alt'!$C$17)</f>
        <v>1</v>
      </c>
      <c r="AG30" s="36">
        <f xml:space="preserve"> --(AG29 &lt;= 'Primary Inputs Alt'!$C$17)</f>
        <v>1</v>
      </c>
      <c r="AH30" s="36">
        <f xml:space="preserve"> --(AH29 &lt;= 'Primary Inputs Alt'!$C$17)</f>
        <v>1</v>
      </c>
      <c r="AI30" s="36">
        <f xml:space="preserve"> --(AI29 &lt;= 'Primary Inputs Alt'!$C$17)</f>
        <v>1</v>
      </c>
      <c r="AJ30" s="36">
        <f xml:space="preserve"> --(AJ29 &lt;= 'Primary Inputs Alt'!$C$17)</f>
        <v>1</v>
      </c>
      <c r="AK30" s="36">
        <f xml:space="preserve"> --(AK29 &lt;= 'Primary Inputs Alt'!$C$17)</f>
        <v>1</v>
      </c>
      <c r="AL30" s="36">
        <f xml:space="preserve"> --(AL29 &lt;= 'Primary Inputs Alt'!$C$17)</f>
        <v>1</v>
      </c>
      <c r="AM30" s="36">
        <f xml:space="preserve"> --(AM29 &lt;= 'Primary Inputs Alt'!$C$17)</f>
        <v>1</v>
      </c>
      <c r="AN30" s="36">
        <f xml:space="preserve"> --(AN29 &lt;= 'Primary Inputs Alt'!$C$17)</f>
        <v>1</v>
      </c>
      <c r="AO30" s="36">
        <f xml:space="preserve"> --(AO29 &lt;= 'Primary Inputs Alt'!$C$17)</f>
        <v>1</v>
      </c>
      <c r="AP30" s="36">
        <f xml:space="preserve"> --(AP29 &lt;= 'Primary Inputs Alt'!$C$17)</f>
        <v>1</v>
      </c>
      <c r="AQ30" s="36">
        <f xml:space="preserve"> --(AQ29 &lt;= 'Primary Inputs Alt'!$C$17)</f>
        <v>1</v>
      </c>
      <c r="AR30" s="36">
        <f xml:space="preserve"> --(AR29 &lt;= 'Primary Inputs Alt'!$C$17)</f>
        <v>1</v>
      </c>
      <c r="AS30" s="36">
        <f xml:space="preserve"> --(AS29 &lt;= 'Primary Inputs Alt'!$C$17)</f>
        <v>1</v>
      </c>
      <c r="AT30" s="36">
        <f xml:space="preserve"> --(AT29 &lt;= 'Primary Inputs Alt'!$C$17)</f>
        <v>1</v>
      </c>
      <c r="AU30" s="36">
        <f xml:space="preserve"> --(AU29 &lt;= 'Primary Inputs Alt'!$C$17)</f>
        <v>1</v>
      </c>
      <c r="AV30" s="36">
        <f xml:space="preserve"> --(AV29 &lt;= 'Primary Inputs Alt'!$C$17)</f>
        <v>1</v>
      </c>
      <c r="AW30" s="36">
        <f xml:space="preserve"> --(AW29 &lt;= 'Primary Inputs Alt'!$C$17)</f>
        <v>1</v>
      </c>
      <c r="AX30" s="36">
        <f xml:space="preserve"> --(AX29 &lt;= 'Primary Inputs Alt'!$C$17)</f>
        <v>1</v>
      </c>
      <c r="AY30" s="36">
        <f xml:space="preserve"> --(AY29 &lt;= 'Primary Inputs Alt'!$C$17)</f>
        <v>1</v>
      </c>
      <c r="AZ30" s="36">
        <f xml:space="preserve"> --(AZ29 &lt;= 'Primary Inputs Alt'!$C$17)</f>
        <v>1</v>
      </c>
      <c r="BA30" s="36">
        <f xml:space="preserve"> --(BA29 &lt;= 'Primary Inputs Alt'!$C$17)</f>
        <v>1</v>
      </c>
      <c r="BB30" s="36">
        <f xml:space="preserve"> --(BB29 &lt;= 'Primary Inputs Alt'!$C$17)</f>
        <v>1</v>
      </c>
    </row>
    <row r="31" spans="1:54" ht="15" hidden="1" customHeight="1" outlineLevel="1">
      <c r="A31" s="36"/>
      <c r="B31" s="36"/>
      <c r="C31" s="36"/>
      <c r="D31" s="70"/>
      <c r="E31" s="36"/>
      <c r="F31" s="36"/>
      <c r="G31" s="36"/>
      <c r="H31" s="36"/>
      <c r="I31" s="36"/>
      <c r="J31" s="36"/>
      <c r="K31" s="36"/>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row>
    <row r="32" spans="1:54" s="16" customFormat="1" ht="15" hidden="1" customHeight="1" outlineLevel="1">
      <c r="A32" s="81"/>
      <c r="B32" s="81" t="s">
        <v>79</v>
      </c>
      <c r="C32" s="81"/>
      <c r="D32" s="82"/>
      <c r="E32" s="83">
        <f>'Primary Inputs'!E32</f>
        <v>0.5</v>
      </c>
      <c r="F32" s="81">
        <f xml:space="preserve"> E32 + 1</f>
        <v>1.5</v>
      </c>
      <c r="G32" s="81">
        <f t="shared" ref="G32:BB32" si="5" xml:space="preserve"> F32 + 1</f>
        <v>2.5</v>
      </c>
      <c r="H32" s="81">
        <f t="shared" si="5"/>
        <v>3.5</v>
      </c>
      <c r="I32" s="81">
        <f t="shared" si="5"/>
        <v>4.5</v>
      </c>
      <c r="J32" s="81">
        <f t="shared" si="5"/>
        <v>5.5</v>
      </c>
      <c r="K32" s="81">
        <f t="shared" si="5"/>
        <v>6.5</v>
      </c>
      <c r="L32" s="81">
        <f t="shared" si="5"/>
        <v>7.5</v>
      </c>
      <c r="M32" s="81">
        <f t="shared" si="5"/>
        <v>8.5</v>
      </c>
      <c r="N32" s="81">
        <f t="shared" si="5"/>
        <v>9.5</v>
      </c>
      <c r="O32" s="81">
        <f t="shared" si="5"/>
        <v>10.5</v>
      </c>
      <c r="P32" s="81">
        <f t="shared" si="5"/>
        <v>11.5</v>
      </c>
      <c r="Q32" s="81">
        <f t="shared" si="5"/>
        <v>12.5</v>
      </c>
      <c r="R32" s="81">
        <f t="shared" si="5"/>
        <v>13.5</v>
      </c>
      <c r="S32" s="81">
        <f t="shared" si="5"/>
        <v>14.5</v>
      </c>
      <c r="T32" s="81">
        <f t="shared" si="5"/>
        <v>15.5</v>
      </c>
      <c r="U32" s="81">
        <f t="shared" si="5"/>
        <v>16.5</v>
      </c>
      <c r="V32" s="81">
        <f t="shared" si="5"/>
        <v>17.5</v>
      </c>
      <c r="W32" s="81">
        <f t="shared" si="5"/>
        <v>18.5</v>
      </c>
      <c r="X32" s="81">
        <f t="shared" si="5"/>
        <v>19.5</v>
      </c>
      <c r="Y32" s="81">
        <f t="shared" si="5"/>
        <v>20.5</v>
      </c>
      <c r="Z32" s="81">
        <f t="shared" si="5"/>
        <v>21.5</v>
      </c>
      <c r="AA32" s="81">
        <f t="shared" si="5"/>
        <v>22.5</v>
      </c>
      <c r="AB32" s="81">
        <f t="shared" si="5"/>
        <v>23.5</v>
      </c>
      <c r="AC32" s="81">
        <f t="shared" si="5"/>
        <v>24.5</v>
      </c>
      <c r="AD32" s="81">
        <f t="shared" si="5"/>
        <v>25.5</v>
      </c>
      <c r="AE32" s="81">
        <f t="shared" si="5"/>
        <v>26.5</v>
      </c>
      <c r="AF32" s="81">
        <f t="shared" si="5"/>
        <v>27.5</v>
      </c>
      <c r="AG32" s="81">
        <f t="shared" si="5"/>
        <v>28.5</v>
      </c>
      <c r="AH32" s="81">
        <f t="shared" si="5"/>
        <v>29.5</v>
      </c>
      <c r="AI32" s="81">
        <f t="shared" si="5"/>
        <v>30.5</v>
      </c>
      <c r="AJ32" s="81">
        <f t="shared" si="5"/>
        <v>31.5</v>
      </c>
      <c r="AK32" s="81">
        <f t="shared" si="5"/>
        <v>32.5</v>
      </c>
      <c r="AL32" s="81">
        <f t="shared" si="5"/>
        <v>33.5</v>
      </c>
      <c r="AM32" s="81">
        <f t="shared" si="5"/>
        <v>34.5</v>
      </c>
      <c r="AN32" s="81">
        <f t="shared" si="5"/>
        <v>35.5</v>
      </c>
      <c r="AO32" s="81">
        <f t="shared" si="5"/>
        <v>36.5</v>
      </c>
      <c r="AP32" s="81">
        <f t="shared" si="5"/>
        <v>37.5</v>
      </c>
      <c r="AQ32" s="81">
        <f t="shared" si="5"/>
        <v>38.5</v>
      </c>
      <c r="AR32" s="81">
        <f t="shared" si="5"/>
        <v>39.5</v>
      </c>
      <c r="AS32" s="81">
        <f t="shared" si="5"/>
        <v>40.5</v>
      </c>
      <c r="AT32" s="81">
        <f t="shared" si="5"/>
        <v>41.5</v>
      </c>
      <c r="AU32" s="81">
        <f t="shared" si="5"/>
        <v>42.5</v>
      </c>
      <c r="AV32" s="81">
        <f t="shared" si="5"/>
        <v>43.5</v>
      </c>
      <c r="AW32" s="81">
        <f t="shared" si="5"/>
        <v>44.5</v>
      </c>
      <c r="AX32" s="81">
        <f t="shared" si="5"/>
        <v>45.5</v>
      </c>
      <c r="AY32" s="81">
        <f t="shared" si="5"/>
        <v>46.5</v>
      </c>
      <c r="AZ32" s="81">
        <f t="shared" si="5"/>
        <v>47.5</v>
      </c>
      <c r="BA32" s="81">
        <f t="shared" si="5"/>
        <v>48.5</v>
      </c>
      <c r="BB32" s="81">
        <f t="shared" si="5"/>
        <v>49.5</v>
      </c>
    </row>
    <row r="33" spans="1:54" ht="15" hidden="1" customHeight="1" outlineLevel="1">
      <c r="A33" s="36"/>
      <c r="B33" s="36" t="s">
        <v>0</v>
      </c>
      <c r="C33" s="36"/>
      <c r="D33" s="70"/>
      <c r="E33" s="84">
        <f xml:space="preserve"> (1 + E19) ^ E$32</f>
        <v>1.0099504938362078</v>
      </c>
      <c r="F33" s="84">
        <f t="shared" ref="F33:BB33" si="6" xml:space="preserve"> E33 * (1+F19) ^ (F32-E32)</f>
        <v>1.030149503712932</v>
      </c>
      <c r="G33" s="84">
        <f t="shared" si="6"/>
        <v>1.0507524937871906</v>
      </c>
      <c r="H33" s="84">
        <f t="shared" si="6"/>
        <v>1.0717675436629344</v>
      </c>
      <c r="I33" s="84">
        <f t="shared" si="6"/>
        <v>1.0932028945361931</v>
      </c>
      <c r="J33" s="84">
        <f t="shared" si="6"/>
        <v>1.115066952426917</v>
      </c>
      <c r="K33" s="84">
        <f t="shared" si="6"/>
        <v>1.1373682914754553</v>
      </c>
      <c r="L33" s="84">
        <f t="shared" si="6"/>
        <v>1.1601156573049645</v>
      </c>
      <c r="M33" s="84">
        <f t="shared" si="6"/>
        <v>1.1833179704510637</v>
      </c>
      <c r="N33" s="84">
        <f t="shared" si="6"/>
        <v>1.2069843298600851</v>
      </c>
      <c r="O33" s="84">
        <f t="shared" si="6"/>
        <v>1.2311240164572868</v>
      </c>
      <c r="P33" s="84">
        <f t="shared" si="6"/>
        <v>1.2557464967864325</v>
      </c>
      <c r="Q33" s="84">
        <f t="shared" si="6"/>
        <v>1.2808614267221612</v>
      </c>
      <c r="R33" s="84">
        <f t="shared" si="6"/>
        <v>1.3064786552566043</v>
      </c>
      <c r="S33" s="84">
        <f t="shared" si="6"/>
        <v>1.3326082283617364</v>
      </c>
      <c r="T33" s="84">
        <f t="shared" si="6"/>
        <v>1.3592603929289713</v>
      </c>
      <c r="U33" s="84">
        <f t="shared" si="6"/>
        <v>1.3864456007875507</v>
      </c>
      <c r="V33" s="84">
        <f t="shared" si="6"/>
        <v>1.4141745128033019</v>
      </c>
      <c r="W33" s="84">
        <f t="shared" si="6"/>
        <v>1.4424580030593679</v>
      </c>
      <c r="X33" s="84">
        <f t="shared" si="6"/>
        <v>1.4713071631205552</v>
      </c>
      <c r="Y33" s="84">
        <f t="shared" si="6"/>
        <v>1.5007333063829664</v>
      </c>
      <c r="Z33" s="84">
        <f t="shared" si="6"/>
        <v>1.5307479725106259</v>
      </c>
      <c r="AA33" s="84">
        <f t="shared" si="6"/>
        <v>1.5613629319608384</v>
      </c>
      <c r="AB33" s="84">
        <f t="shared" si="6"/>
        <v>1.5925901906000552</v>
      </c>
      <c r="AC33" s="84">
        <f t="shared" si="6"/>
        <v>1.6244419944120563</v>
      </c>
      <c r="AD33" s="84">
        <f t="shared" si="6"/>
        <v>1.6569308343002975</v>
      </c>
      <c r="AE33" s="84">
        <f t="shared" si="6"/>
        <v>1.6900694509863035</v>
      </c>
      <c r="AF33" s="84">
        <f t="shared" si="6"/>
        <v>1.7238708400060296</v>
      </c>
      <c r="AG33" s="84">
        <f t="shared" si="6"/>
        <v>1.7583482568061504</v>
      </c>
      <c r="AH33" s="84">
        <f t="shared" si="6"/>
        <v>1.7935152219422734</v>
      </c>
      <c r="AI33" s="84">
        <f t="shared" si="6"/>
        <v>1.829385526381119</v>
      </c>
      <c r="AJ33" s="84">
        <f t="shared" si="6"/>
        <v>1.8659732369087414</v>
      </c>
      <c r="AK33" s="84">
        <f t="shared" si="6"/>
        <v>1.9032927016469163</v>
      </c>
      <c r="AL33" s="84">
        <f t="shared" si="6"/>
        <v>1.9413585556798547</v>
      </c>
      <c r="AM33" s="84">
        <f t="shared" si="6"/>
        <v>1.980185726793452</v>
      </c>
      <c r="AN33" s="84">
        <f t="shared" si="6"/>
        <v>2.0197894413293209</v>
      </c>
      <c r="AO33" s="84">
        <f t="shared" si="6"/>
        <v>2.0601852301559074</v>
      </c>
      <c r="AP33" s="84">
        <f t="shared" si="6"/>
        <v>2.1013889347590258</v>
      </c>
      <c r="AQ33" s="84">
        <f t="shared" si="6"/>
        <v>2.1434167134542061</v>
      </c>
      <c r="AR33" s="84">
        <f t="shared" si="6"/>
        <v>2.1862850477232905</v>
      </c>
      <c r="AS33" s="84">
        <f t="shared" si="6"/>
        <v>2.2300107486777563</v>
      </c>
      <c r="AT33" s="84">
        <f t="shared" si="6"/>
        <v>2.2746109636513117</v>
      </c>
      <c r="AU33" s="84">
        <f t="shared" si="6"/>
        <v>2.3201031829243379</v>
      </c>
      <c r="AV33" s="84">
        <f t="shared" si="6"/>
        <v>2.3665052465828249</v>
      </c>
      <c r="AW33" s="84">
        <f t="shared" si="6"/>
        <v>2.4138353515144813</v>
      </c>
      <c r="AX33" s="84">
        <f t="shared" si="6"/>
        <v>2.4621120585447711</v>
      </c>
      <c r="AY33" s="84">
        <f t="shared" si="6"/>
        <v>2.5113542997156664</v>
      </c>
      <c r="AZ33" s="84">
        <f t="shared" si="6"/>
        <v>2.5615813857099798</v>
      </c>
      <c r="BA33" s="84">
        <f t="shared" si="6"/>
        <v>2.6128130134241796</v>
      </c>
      <c r="BB33" s="84">
        <f t="shared" si="6"/>
        <v>2.6650692736926631</v>
      </c>
    </row>
    <row r="34" spans="1:54" ht="15" hidden="1" customHeight="1" outlineLevel="1">
      <c r="A34" s="36"/>
      <c r="B34" s="36" t="s">
        <v>68</v>
      </c>
      <c r="C34" s="36"/>
      <c r="D34" s="70"/>
      <c r="E34" s="84">
        <f xml:space="preserve"> 1 / E33</f>
        <v>0.99014754297667429</v>
      </c>
      <c r="F34" s="84">
        <f xml:space="preserve"> 1 / F33</f>
        <v>0.97073288527124924</v>
      </c>
      <c r="G34" s="84">
        <f t="shared" ref="G34:BB34" si="7" xml:space="preserve"> 1 / G33</f>
        <v>0.95169890712867578</v>
      </c>
      <c r="H34" s="84">
        <f t="shared" si="7"/>
        <v>0.93303814424379983</v>
      </c>
      <c r="I34" s="84">
        <f t="shared" si="7"/>
        <v>0.91474327867039196</v>
      </c>
      <c r="J34" s="84">
        <f t="shared" si="7"/>
        <v>0.89680713595136463</v>
      </c>
      <c r="K34" s="84">
        <f t="shared" si="7"/>
        <v>0.87922268230525946</v>
      </c>
      <c r="L34" s="84">
        <f t="shared" si="7"/>
        <v>0.86198302186790143</v>
      </c>
      <c r="M34" s="84">
        <f t="shared" si="7"/>
        <v>0.84508139398813864</v>
      </c>
      <c r="N34" s="84">
        <f t="shared" si="7"/>
        <v>0.8285111705766065</v>
      </c>
      <c r="O34" s="84">
        <f t="shared" si="7"/>
        <v>0.81226585350647695</v>
      </c>
      <c r="P34" s="84">
        <f t="shared" si="7"/>
        <v>0.79633907206517351</v>
      </c>
      <c r="Q34" s="84">
        <f t="shared" si="7"/>
        <v>0.78072458045605242</v>
      </c>
      <c r="R34" s="84">
        <f t="shared" si="7"/>
        <v>0.76541625534907098</v>
      </c>
      <c r="S34" s="84">
        <f t="shared" si="7"/>
        <v>0.75040809347948145</v>
      </c>
      <c r="T34" s="84">
        <f t="shared" si="7"/>
        <v>0.73569420929360918</v>
      </c>
      <c r="U34" s="84">
        <f t="shared" si="7"/>
        <v>0.72126883264079322</v>
      </c>
      <c r="V34" s="84">
        <f t="shared" si="7"/>
        <v>0.70712630651058161</v>
      </c>
      <c r="W34" s="84">
        <f t="shared" si="7"/>
        <v>0.69326108481429571</v>
      </c>
      <c r="X34" s="84">
        <f t="shared" si="7"/>
        <v>0.67966773021009386</v>
      </c>
      <c r="Y34" s="84">
        <f t="shared" si="7"/>
        <v>0.66634091197068013</v>
      </c>
      <c r="Z34" s="84">
        <f t="shared" si="7"/>
        <v>0.65327540389282357</v>
      </c>
      <c r="AA34" s="84">
        <f t="shared" si="7"/>
        <v>0.64046608224786628</v>
      </c>
      <c r="AB34" s="84">
        <f t="shared" si="7"/>
        <v>0.62790792377241789</v>
      </c>
      <c r="AC34" s="84">
        <f t="shared" si="7"/>
        <v>0.61559600369844891</v>
      </c>
      <c r="AD34" s="84">
        <f t="shared" si="7"/>
        <v>0.60352549382200871</v>
      </c>
      <c r="AE34" s="84">
        <f t="shared" si="7"/>
        <v>0.59169166060981249</v>
      </c>
      <c r="AF34" s="84">
        <f t="shared" si="7"/>
        <v>0.58008986334295343</v>
      </c>
      <c r="AG34" s="84">
        <f t="shared" si="7"/>
        <v>0.56871555229701309</v>
      </c>
      <c r="AH34" s="84">
        <f t="shared" si="7"/>
        <v>0.55756426695785599</v>
      </c>
      <c r="AI34" s="84">
        <f t="shared" si="7"/>
        <v>0.5466316342724078</v>
      </c>
      <c r="AJ34" s="84">
        <f t="shared" si="7"/>
        <v>0.53591336693373315</v>
      </c>
      <c r="AK34" s="84">
        <f t="shared" si="7"/>
        <v>0.52540526169973834</v>
      </c>
      <c r="AL34" s="84">
        <f t="shared" si="7"/>
        <v>0.51510319774484148</v>
      </c>
      <c r="AM34" s="84">
        <f t="shared" si="7"/>
        <v>0.50500313504396221</v>
      </c>
      <c r="AN34" s="84">
        <f t="shared" si="7"/>
        <v>0.49510111278819824</v>
      </c>
      <c r="AO34" s="84">
        <f t="shared" si="7"/>
        <v>0.4853932478315669</v>
      </c>
      <c r="AP34" s="84">
        <f t="shared" si="7"/>
        <v>0.47587573316820275</v>
      </c>
      <c r="AQ34" s="84">
        <f t="shared" si="7"/>
        <v>0.46654483643941452</v>
      </c>
      <c r="AR34" s="84">
        <f t="shared" si="7"/>
        <v>0.45739689847001419</v>
      </c>
      <c r="AS34" s="84">
        <f t="shared" si="7"/>
        <v>0.44842833183334724</v>
      </c>
      <c r="AT34" s="84">
        <f t="shared" si="7"/>
        <v>0.439635619444458</v>
      </c>
      <c r="AU34" s="84">
        <f t="shared" si="7"/>
        <v>0.43101531318084119</v>
      </c>
      <c r="AV34" s="84">
        <f t="shared" si="7"/>
        <v>0.42256403253023644</v>
      </c>
      <c r="AW34" s="84">
        <f t="shared" si="7"/>
        <v>0.41427846326493772</v>
      </c>
      <c r="AX34" s="84">
        <f t="shared" si="7"/>
        <v>0.40615535614209575</v>
      </c>
      <c r="AY34" s="84">
        <f t="shared" si="7"/>
        <v>0.39819152562950566</v>
      </c>
      <c r="AZ34" s="84">
        <f t="shared" si="7"/>
        <v>0.3903838486563781</v>
      </c>
      <c r="BA34" s="84">
        <f t="shared" si="7"/>
        <v>0.38272926338860591</v>
      </c>
      <c r="BB34" s="84">
        <f t="shared" si="7"/>
        <v>0.37522476802804505</v>
      </c>
    </row>
    <row r="35" spans="1:54" ht="15" hidden="1" customHeight="1" outlineLevel="1">
      <c r="A35" s="36"/>
      <c r="B35" s="36"/>
      <c r="C35" s="36"/>
      <c r="D35" s="70"/>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4"/>
      <c r="AH35" s="84"/>
    </row>
    <row r="36" spans="1:54" ht="15" customHeight="1">
      <c r="A36" s="36"/>
      <c r="B36" s="36"/>
      <c r="C36" s="36"/>
      <c r="D36" s="70"/>
      <c r="E36" s="84"/>
      <c r="F36" s="84"/>
      <c r="G36" s="84"/>
      <c r="H36" s="84"/>
      <c r="I36" s="84"/>
      <c r="J36" s="84"/>
      <c r="K36" s="84"/>
      <c r="L36" s="84"/>
      <c r="M36" s="84"/>
      <c r="N36" s="84"/>
      <c r="O36" s="84"/>
      <c r="P36" s="84"/>
      <c r="Q36" s="84"/>
      <c r="R36" s="84"/>
      <c r="S36" s="84"/>
      <c r="T36" s="84"/>
      <c r="U36" s="84"/>
      <c r="V36" s="84"/>
      <c r="W36" s="84"/>
      <c r="X36" s="84"/>
      <c r="Y36" s="84"/>
      <c r="Z36" s="84"/>
      <c r="AA36" s="84"/>
      <c r="AB36" s="84"/>
      <c r="AC36" s="84"/>
      <c r="AD36" s="84"/>
      <c r="AE36" s="84"/>
      <c r="AF36" s="84"/>
      <c r="AG36" s="84"/>
      <c r="AH36" s="84"/>
    </row>
    <row r="37" spans="1:54" ht="15" customHeight="1"/>
    <row r="38" spans="1:54" ht="15" customHeight="1"/>
    <row r="39" spans="1:54" ht="15" customHeight="1"/>
    <row r="40" spans="1:54" ht="15" customHeight="1"/>
    <row r="41" spans="1:54" ht="15" customHeight="1"/>
    <row r="42" spans="1:54" ht="15" customHeight="1"/>
    <row r="43" spans="1:54" ht="15" customHeight="1"/>
    <row r="44" spans="1:54" ht="15" customHeight="1"/>
    <row r="45" spans="1:54" ht="15" customHeight="1"/>
    <row r="46" spans="1:54" ht="15" customHeight="1"/>
    <row r="47" spans="1:54" ht="15" customHeight="1"/>
    <row r="48" spans="1:54"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sheetData>
  <dataValidations count="4">
    <dataValidation type="whole" allowBlank="1" showInputMessage="1" showErrorMessage="1" sqref="C16" xr:uid="{00000000-0002-0000-0300-000000000000}">
      <formula1>2000</formula1>
      <formula2>2020</formula2>
    </dataValidation>
    <dataValidation type="decimal" allowBlank="1" showInputMessage="1" showErrorMessage="1" error="Discount rate must be between 0% and 100%.  Refer to the CBAx user guide for more information." sqref="E19:BB19" xr:uid="{00000000-0002-0000-0300-000001000000}">
      <formula1>0</formula1>
      <formula2>1</formula2>
    </dataValidation>
    <dataValidation type="whole" allowBlank="1" showInputMessage="1" showErrorMessage="1" error="Period for analysis must be an integer between 1 and 50 inclusive." sqref="C17" xr:uid="{00000000-0002-0000-0300-000002000000}">
      <formula1>1</formula1>
      <formula2>50</formula2>
    </dataValidation>
    <dataValidation type="list" allowBlank="1" showInputMessage="1" showErrorMessage="1" sqref="C21" xr:uid="{00000000-0002-0000-0300-000003000000}">
      <formula1>"No scaling, thousands, millions"</formula1>
    </dataValidation>
  </dataValidations>
  <pageMargins left="0" right="0.70866141732283472" top="0.74803149606299213" bottom="0.74803149606299213" header="0.31496062992125984" footer="0.31496062992125984"/>
  <pageSetup paperSize="8" orientation="portrait" r:id="rId1"/>
  <colBreaks count="2" manualBreakCount="2">
    <brk id="1" max="1048575" man="1"/>
    <brk id="4"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0070C0"/>
    <pageSetUpPr fitToPage="1"/>
  </sheetPr>
  <dimension ref="A1:BA92"/>
  <sheetViews>
    <sheetView showGridLines="0" zoomScale="80" zoomScaleNormal="80" workbookViewId="0">
      <selection activeCell="E4" sqref="E4"/>
    </sheetView>
  </sheetViews>
  <sheetFormatPr defaultColWidth="8.625" defaultRowHeight="12.75"/>
  <cols>
    <col min="1" max="1" width="1.875" style="6" customWidth="1"/>
    <col min="2" max="2" width="5.875" style="6" customWidth="1"/>
    <col min="3" max="3" width="31.125" style="6" customWidth="1"/>
    <col min="4" max="4" width="11.375" style="6" customWidth="1"/>
    <col min="5" max="8" width="11.125" style="6" bestFit="1" customWidth="1"/>
    <col min="9" max="33" width="8.5" style="6" bestFit="1" customWidth="1"/>
    <col min="34" max="16384" width="8.625" style="6"/>
  </cols>
  <sheetData>
    <row r="1" spans="1:53" s="1" customFormat="1" ht="30">
      <c r="A1" s="2"/>
      <c r="B1" s="261" t="str">
        <f>"Cost Inputs in "&amp;'Primary Inputs'!C16&amp;"($)"</f>
        <v>Cost Inputs in 2022($)</v>
      </c>
      <c r="C1" s="70"/>
      <c r="D1" s="70"/>
      <c r="E1" s="70"/>
      <c r="F1" s="192" t="s">
        <v>286</v>
      </c>
      <c r="G1" s="191" t="str">
        <f ca="1">IF(ABS(SUMPRODUCT(OFFSET($D$5,0,0,1,'Primary Inputs'!$C$17),OFFSET(Calculations!K3,0,0,1,'Primary Inputs'!$C$17))+SUMPRODUCT(OFFSET($D$4,0,0,1,'Primary Inputs'!$C$17),OFFSET(Calculations!K3,0,0,1,'Primary Inputs'!$C$17))--'Primary Inputs'!$C$22*'Outputs Summary'!I19)&lt;0.01,"OK","ERROR")</f>
        <v>OK</v>
      </c>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row>
    <row r="2" spans="1:53" ht="60.75" customHeight="1">
      <c r="B2" s="588" t="s">
        <v>542</v>
      </c>
      <c r="C2" s="589"/>
      <c r="D2" s="110" t="s">
        <v>223</v>
      </c>
    </row>
    <row r="3" spans="1:53" s="262" customFormat="1">
      <c r="B3" s="304" t="str">
        <f>"Costs in "&amp;'Primary Inputs'!C16&amp;" ($)"</f>
        <v>Costs in 2022 ($)</v>
      </c>
      <c r="D3" s="110">
        <f>'Primary Inputs'!E27</f>
        <v>2022</v>
      </c>
      <c r="E3" s="110">
        <f>'Primary Inputs'!F27</f>
        <v>2023</v>
      </c>
      <c r="F3" s="110">
        <f>'Primary Inputs'!G27</f>
        <v>2024</v>
      </c>
      <c r="G3" s="110">
        <f>'Primary Inputs'!H27</f>
        <v>2025</v>
      </c>
      <c r="H3" s="110">
        <f>'Primary Inputs'!I27</f>
        <v>2026</v>
      </c>
      <c r="I3" s="110">
        <f>'Primary Inputs'!J27</f>
        <v>2027</v>
      </c>
      <c r="J3" s="110">
        <f>'Primary Inputs'!K27</f>
        <v>2028</v>
      </c>
      <c r="K3" s="110">
        <f>'Primary Inputs'!L27</f>
        <v>2029</v>
      </c>
      <c r="L3" s="110">
        <f>'Primary Inputs'!M27</f>
        <v>2030</v>
      </c>
      <c r="M3" s="110">
        <f>'Primary Inputs'!N27</f>
        <v>2031</v>
      </c>
      <c r="N3" s="110">
        <f>'Primary Inputs'!O27</f>
        <v>2032</v>
      </c>
      <c r="O3" s="110">
        <f>'Primary Inputs'!P27</f>
        <v>2033</v>
      </c>
      <c r="P3" s="110">
        <f>'Primary Inputs'!Q27</f>
        <v>2034</v>
      </c>
      <c r="Q3" s="110">
        <f>'Primary Inputs'!R27</f>
        <v>2035</v>
      </c>
      <c r="R3" s="110">
        <f>'Primary Inputs'!S27</f>
        <v>2036</v>
      </c>
      <c r="S3" s="110">
        <f>'Primary Inputs'!T27</f>
        <v>2037</v>
      </c>
      <c r="T3" s="110">
        <f>'Primary Inputs'!U27</f>
        <v>2038</v>
      </c>
      <c r="U3" s="110">
        <f>'Primary Inputs'!V27</f>
        <v>2039</v>
      </c>
      <c r="V3" s="110">
        <f>'Primary Inputs'!W27</f>
        <v>2040</v>
      </c>
      <c r="W3" s="110">
        <f>'Primary Inputs'!X27</f>
        <v>2041</v>
      </c>
      <c r="X3" s="110">
        <f>'Primary Inputs'!Y27</f>
        <v>2042</v>
      </c>
      <c r="Y3" s="110">
        <f>'Primary Inputs'!Z27</f>
        <v>2043</v>
      </c>
      <c r="Z3" s="110">
        <f>'Primary Inputs'!AA27</f>
        <v>2044</v>
      </c>
      <c r="AA3" s="110">
        <f>'Primary Inputs'!AB27</f>
        <v>2045</v>
      </c>
      <c r="AB3" s="110">
        <f>'Primary Inputs'!AC27</f>
        <v>2046</v>
      </c>
      <c r="AC3" s="110">
        <f>'Primary Inputs'!AD27</f>
        <v>2047</v>
      </c>
      <c r="AD3" s="110">
        <f>'Primary Inputs'!AE27</f>
        <v>2048</v>
      </c>
      <c r="AE3" s="110">
        <f>'Primary Inputs'!AF27</f>
        <v>2049</v>
      </c>
      <c r="AF3" s="110">
        <f>'Primary Inputs'!AG27</f>
        <v>2050</v>
      </c>
      <c r="AG3" s="110">
        <f>'Primary Inputs'!AH27</f>
        <v>2051</v>
      </c>
      <c r="AH3" s="110">
        <f>'Primary Inputs'!AI27</f>
        <v>2052</v>
      </c>
      <c r="AI3" s="110">
        <f>'Primary Inputs'!AJ27</f>
        <v>2053</v>
      </c>
      <c r="AJ3" s="110">
        <f>'Primary Inputs'!AK27</f>
        <v>2054</v>
      </c>
      <c r="AK3" s="110">
        <f>'Primary Inputs'!AL27</f>
        <v>2055</v>
      </c>
      <c r="AL3" s="110">
        <f>'Primary Inputs'!AM27</f>
        <v>2056</v>
      </c>
      <c r="AM3" s="110">
        <f>'Primary Inputs'!AN27</f>
        <v>2057</v>
      </c>
      <c r="AN3" s="110">
        <f>'Primary Inputs'!AO27</f>
        <v>2058</v>
      </c>
      <c r="AO3" s="110">
        <f>'Primary Inputs'!AP27</f>
        <v>2059</v>
      </c>
      <c r="AP3" s="110">
        <f>'Primary Inputs'!AQ27</f>
        <v>2060</v>
      </c>
      <c r="AQ3" s="110">
        <f>'Primary Inputs'!AR27</f>
        <v>2061</v>
      </c>
      <c r="AR3" s="110">
        <f>'Primary Inputs'!AS27</f>
        <v>2062</v>
      </c>
      <c r="AS3" s="110">
        <f>'Primary Inputs'!AT27</f>
        <v>2063</v>
      </c>
      <c r="AT3" s="110">
        <f>'Primary Inputs'!AU27</f>
        <v>2064</v>
      </c>
      <c r="AU3" s="110">
        <f>'Primary Inputs'!AV27</f>
        <v>2065</v>
      </c>
      <c r="AV3" s="110">
        <f>'Primary Inputs'!AW27</f>
        <v>2066</v>
      </c>
      <c r="AW3" s="110">
        <f>'Primary Inputs'!AX27</f>
        <v>2067</v>
      </c>
      <c r="AX3" s="110">
        <f>'Primary Inputs'!AY27</f>
        <v>2068</v>
      </c>
      <c r="AY3" s="110">
        <f>'Primary Inputs'!AZ27</f>
        <v>2069</v>
      </c>
      <c r="AZ3" s="110">
        <f>'Primary Inputs'!BA27</f>
        <v>2070</v>
      </c>
      <c r="BA3" s="110">
        <f>'Primary Inputs'!BB27</f>
        <v>2071</v>
      </c>
    </row>
    <row r="4" spans="1:53" ht="25.5">
      <c r="C4" s="303" t="str">
        <f>"Operating expenditure excluding depreciation and capital charge "&amp;'Primary Inputs'!$C$16&amp;" ($)"</f>
        <v>Operating expenditure excluding depreciation and capital charge 2022 ($)</v>
      </c>
      <c r="D4" s="454"/>
      <c r="E4" s="454">
        <v>4000000</v>
      </c>
      <c r="F4" s="454"/>
      <c r="G4" s="454"/>
      <c r="H4" s="454"/>
      <c r="I4" s="454"/>
      <c r="J4" s="454"/>
      <c r="K4" s="454"/>
      <c r="L4" s="454"/>
      <c r="M4" s="454"/>
      <c r="N4" s="454"/>
      <c r="O4" s="454"/>
      <c r="P4" s="454"/>
      <c r="Q4" s="454"/>
      <c r="R4" s="454"/>
      <c r="S4" s="454"/>
      <c r="T4" s="454"/>
      <c r="U4" s="454"/>
      <c r="V4" s="454"/>
      <c r="W4" s="454"/>
      <c r="X4" s="454"/>
      <c r="Y4" s="454"/>
      <c r="Z4" s="454"/>
      <c r="AA4" s="454"/>
      <c r="AB4" s="454"/>
      <c r="AC4" s="454"/>
      <c r="AD4" s="454"/>
      <c r="AE4" s="454"/>
      <c r="AF4" s="454"/>
      <c r="AG4" s="454"/>
      <c r="AH4" s="454"/>
      <c r="AI4" s="454"/>
      <c r="AJ4" s="454"/>
      <c r="AK4" s="454"/>
      <c r="AL4" s="454"/>
      <c r="AM4" s="454"/>
      <c r="AN4" s="454"/>
      <c r="AO4" s="454"/>
      <c r="AP4" s="454"/>
      <c r="AQ4" s="454"/>
      <c r="AR4" s="454"/>
      <c r="AS4" s="454"/>
      <c r="AT4" s="454"/>
      <c r="AU4" s="454"/>
      <c r="AV4" s="454"/>
      <c r="AW4" s="454"/>
      <c r="AX4" s="454"/>
      <c r="AY4" s="454"/>
      <c r="AZ4" s="454"/>
      <c r="BA4" s="454"/>
    </row>
    <row r="5" spans="1:53" ht="30.95" customHeight="1">
      <c r="C5" s="263" t="str">
        <f>"Capital expenditure "&amp;'Primary Inputs'!$C$16&amp;" ($)"</f>
        <v>Capital expenditure 2022 ($)</v>
      </c>
      <c r="D5" s="454"/>
      <c r="E5" s="454"/>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c r="AE5" s="454"/>
      <c r="AF5" s="454"/>
      <c r="AG5" s="454"/>
      <c r="AH5" s="454"/>
      <c r="AI5" s="454"/>
      <c r="AJ5" s="454"/>
      <c r="AK5" s="454"/>
      <c r="AL5" s="454"/>
      <c r="AM5" s="454"/>
      <c r="AN5" s="454"/>
      <c r="AO5" s="454"/>
      <c r="AP5" s="454"/>
      <c r="AQ5" s="454"/>
      <c r="AR5" s="454"/>
      <c r="AS5" s="454"/>
      <c r="AT5" s="454"/>
      <c r="AU5" s="454"/>
      <c r="AV5" s="454"/>
      <c r="AW5" s="454"/>
      <c r="AX5" s="454"/>
      <c r="AY5" s="454"/>
      <c r="AZ5" s="454"/>
      <c r="BA5" s="454"/>
    </row>
    <row r="6" spans="1:53" ht="30.95" hidden="1" customHeight="1">
      <c r="C6" s="263" t="s">
        <v>229</v>
      </c>
      <c r="D6" s="188">
        <f ca="1">OFFSET($E$12,D$3-$C$12,0)</f>
        <v>1</v>
      </c>
      <c r="E6" s="188">
        <f ca="1">OFFSET($E$12,E$3-$C$12,0)</f>
        <v>1.0183486238532109</v>
      </c>
      <c r="F6" s="188">
        <f t="shared" ref="F6:L6" ca="1" si="0">OFFSET($E$12,F$3-$C$12,0)</f>
        <v>1.0394495412844036</v>
      </c>
      <c r="G6" s="188">
        <f ca="1">OFFSET($E$12,G$3-$C$12,0)</f>
        <v>1.0614678899082568</v>
      </c>
      <c r="H6" s="188">
        <f t="shared" ca="1" si="0"/>
        <v>1.0835280594670316</v>
      </c>
      <c r="I6" s="188">
        <f t="shared" ca="1" si="0"/>
        <v>1.1056132877054321</v>
      </c>
      <c r="J6" s="188">
        <f ca="1">OFFSET($E$12,J$3-$C$12,0)</f>
        <v>1.127725553459541</v>
      </c>
      <c r="K6" s="188">
        <f t="shared" ca="1" si="0"/>
        <v>1.1502800645287317</v>
      </c>
      <c r="L6" s="188">
        <f t="shared" ca="1" si="0"/>
        <v>1.1732856658193063</v>
      </c>
      <c r="M6" s="188">
        <f t="shared" ref="M6:AI6" ca="1" si="1">OFFSET($E$12,M$3-$C$12,0)</f>
        <v>1.1967513791356925</v>
      </c>
      <c r="N6" s="188">
        <f t="shared" ca="1" si="1"/>
        <v>1.2206864067184064</v>
      </c>
      <c r="O6" s="188">
        <f t="shared" ca="1" si="1"/>
        <v>1.2451001348527746</v>
      </c>
      <c r="P6" s="188">
        <f t="shared" ca="1" si="1"/>
        <v>1.27000213754983</v>
      </c>
      <c r="Q6" s="188">
        <f t="shared" ca="1" si="1"/>
        <v>1.2954021803008267</v>
      </c>
      <c r="R6" s="188">
        <f t="shared" ca="1" si="1"/>
        <v>1.3213102239068433</v>
      </c>
      <c r="S6" s="188">
        <f t="shared" ca="1" si="1"/>
        <v>1.34773642838498</v>
      </c>
      <c r="T6" s="188">
        <f t="shared" ca="1" si="1"/>
        <v>1.3746911569526796</v>
      </c>
      <c r="U6" s="188">
        <f t="shared" ca="1" si="1"/>
        <v>1.4021849800917332</v>
      </c>
      <c r="V6" s="188">
        <f t="shared" ca="1" si="1"/>
        <v>1.4302286796935677</v>
      </c>
      <c r="W6" s="188">
        <f t="shared" ca="1" si="1"/>
        <v>1.4588332532874393</v>
      </c>
      <c r="X6" s="188">
        <f t="shared" ca="1" si="1"/>
        <v>1.4880099183531881</v>
      </c>
      <c r="Y6" s="188">
        <f t="shared" ca="1" si="1"/>
        <v>1.517770116720252</v>
      </c>
      <c r="Z6" s="188">
        <f t="shared" ca="1" si="1"/>
        <v>1.5481255190546568</v>
      </c>
      <c r="AA6" s="188">
        <f t="shared" ca="1" si="1"/>
        <v>1.5790880294357501</v>
      </c>
      <c r="AB6" s="188">
        <f t="shared" ca="1" si="1"/>
        <v>1.6106697900244651</v>
      </c>
      <c r="AC6" s="188">
        <f t="shared" ca="1" si="1"/>
        <v>1.6428831858249544</v>
      </c>
      <c r="AD6" s="188">
        <f t="shared" ca="1" si="1"/>
        <v>1.6757408495414534</v>
      </c>
      <c r="AE6" s="188">
        <f t="shared" ca="1" si="1"/>
        <v>1.7092556665322824</v>
      </c>
      <c r="AF6" s="188">
        <f t="shared" ca="1" si="1"/>
        <v>1.7434407798629281</v>
      </c>
      <c r="AG6" s="188">
        <f t="shared" ca="1" si="1"/>
        <v>1.7783095954601869</v>
      </c>
      <c r="AH6" s="188">
        <f t="shared" ca="1" si="1"/>
        <v>1.8138757873693907</v>
      </c>
      <c r="AI6" s="188">
        <f t="shared" ca="1" si="1"/>
        <v>1.8501533031167785</v>
      </c>
      <c r="AJ6" s="188">
        <f t="shared" ref="AJ6:BA6" ca="1" si="2">OFFSET($E$12,AJ$3-$C$12,0)</f>
        <v>1.8871563691791142</v>
      </c>
      <c r="AK6" s="188">
        <f t="shared" ca="1" si="2"/>
        <v>1.9248994965626964</v>
      </c>
      <c r="AL6" s="188">
        <f t="shared" ca="1" si="2"/>
        <v>1.9633974864939503</v>
      </c>
      <c r="AM6" s="188">
        <f t="shared" ca="1" si="2"/>
        <v>2.002665436223829</v>
      </c>
      <c r="AN6" s="188">
        <f t="shared" ca="1" si="2"/>
        <v>2.0427187449483055</v>
      </c>
      <c r="AO6" s="188">
        <f t="shared" ca="1" si="2"/>
        <v>2.0835731198472716</v>
      </c>
      <c r="AP6" s="188">
        <f t="shared" ca="1" si="2"/>
        <v>2.1252445822442172</v>
      </c>
      <c r="AQ6" s="188">
        <f t="shared" ca="1" si="2"/>
        <v>2.1677494738891014</v>
      </c>
      <c r="AR6" s="188">
        <f t="shared" ca="1" si="2"/>
        <v>2.2111044633668833</v>
      </c>
      <c r="AS6" s="188">
        <f t="shared" ca="1" si="2"/>
        <v>2.2553265526342212</v>
      </c>
      <c r="AT6" s="188">
        <f t="shared" ca="1" si="2"/>
        <v>2.3004330836869054</v>
      </c>
      <c r="AU6" s="188">
        <f t="shared" ca="1" si="2"/>
        <v>2.3464417453606439</v>
      </c>
      <c r="AV6" s="188">
        <f t="shared" ca="1" si="2"/>
        <v>2.3933705802678569</v>
      </c>
      <c r="AW6" s="188">
        <f t="shared" ca="1" si="2"/>
        <v>2.4412379918732143</v>
      </c>
      <c r="AX6" s="188">
        <f t="shared" ca="1" si="2"/>
        <v>2.4900627517106786</v>
      </c>
      <c r="AY6" s="188">
        <f t="shared" ca="1" si="2"/>
        <v>2.5398640067448923</v>
      </c>
      <c r="AZ6" s="188">
        <f t="shared" ca="1" si="2"/>
        <v>0</v>
      </c>
      <c r="BA6" s="188">
        <f t="shared" ca="1" si="2"/>
        <v>0</v>
      </c>
    </row>
    <row r="7" spans="1:53" ht="30.95" hidden="1" customHeight="1">
      <c r="C7" s="263" t="s">
        <v>3</v>
      </c>
      <c r="D7" s="273" t="str">
        <f>"$"&amp;'Primary Inputs'!$C$16</f>
        <v>$2022</v>
      </c>
      <c r="E7" s="273" t="str">
        <f>"$"&amp;'Primary Inputs'!$C$16</f>
        <v>$2022</v>
      </c>
      <c r="F7" s="273" t="str">
        <f>"$"&amp;'Primary Inputs'!$C$16</f>
        <v>$2022</v>
      </c>
      <c r="G7" s="273" t="str">
        <f>"$"&amp;'Primary Inputs'!$C$16</f>
        <v>$2022</v>
      </c>
      <c r="H7" s="273" t="str">
        <f>"$"&amp;'Primary Inputs'!$C$16</f>
        <v>$2022</v>
      </c>
      <c r="I7" s="273" t="str">
        <f>"$"&amp;'Primary Inputs'!$C$16</f>
        <v>$2022</v>
      </c>
      <c r="J7" s="273" t="str">
        <f>"$"&amp;'Primary Inputs'!$C$16</f>
        <v>$2022</v>
      </c>
      <c r="K7" s="273" t="str">
        <f>"$"&amp;'Primary Inputs'!$C$16</f>
        <v>$2022</v>
      </c>
      <c r="L7" s="273" t="str">
        <f>"$"&amp;'Primary Inputs'!$C$16</f>
        <v>$2022</v>
      </c>
      <c r="M7" s="273" t="str">
        <f>"$"&amp;'Primary Inputs'!$C$16</f>
        <v>$2022</v>
      </c>
      <c r="N7" s="273" t="str">
        <f>"$"&amp;'Primary Inputs'!$C$16</f>
        <v>$2022</v>
      </c>
      <c r="O7" s="273" t="str">
        <f>"$"&amp;'Primary Inputs'!$C$16</f>
        <v>$2022</v>
      </c>
      <c r="P7" s="273" t="str">
        <f>"$"&amp;'Primary Inputs'!$C$16</f>
        <v>$2022</v>
      </c>
      <c r="Q7" s="273" t="str">
        <f>"$"&amp;'Primary Inputs'!$C$16</f>
        <v>$2022</v>
      </c>
      <c r="R7" s="273" t="str">
        <f>"$"&amp;'Primary Inputs'!$C$16</f>
        <v>$2022</v>
      </c>
      <c r="S7" s="273" t="str">
        <f>"$"&amp;'Primary Inputs'!$C$16</f>
        <v>$2022</v>
      </c>
      <c r="T7" s="273" t="str">
        <f>"$"&amp;'Primary Inputs'!$C$16</f>
        <v>$2022</v>
      </c>
      <c r="U7" s="273" t="str">
        <f>"$"&amp;'Primary Inputs'!$C$16</f>
        <v>$2022</v>
      </c>
      <c r="V7" s="273" t="str">
        <f>"$"&amp;'Primary Inputs'!$C$16</f>
        <v>$2022</v>
      </c>
      <c r="W7" s="273" t="str">
        <f>"$"&amp;'Primary Inputs'!$C$16</f>
        <v>$2022</v>
      </c>
      <c r="X7" s="273" t="str">
        <f>"$"&amp;'Primary Inputs'!$C$16</f>
        <v>$2022</v>
      </c>
      <c r="Y7" s="273" t="str">
        <f>"$"&amp;'Primary Inputs'!$C$16</f>
        <v>$2022</v>
      </c>
      <c r="Z7" s="273" t="str">
        <f>"$"&amp;'Primary Inputs'!$C$16</f>
        <v>$2022</v>
      </c>
      <c r="AA7" s="273" t="str">
        <f>"$"&amp;'Primary Inputs'!$C$16</f>
        <v>$2022</v>
      </c>
      <c r="AB7" s="273" t="str">
        <f>"$"&amp;'Primary Inputs'!$C$16</f>
        <v>$2022</v>
      </c>
      <c r="AC7" s="273" t="str">
        <f>"$"&amp;'Primary Inputs'!$C$16</f>
        <v>$2022</v>
      </c>
      <c r="AD7" s="273" t="str">
        <f>"$"&amp;'Primary Inputs'!$C$16</f>
        <v>$2022</v>
      </c>
      <c r="AE7" s="273" t="str">
        <f>"$"&amp;'Primary Inputs'!$C$16</f>
        <v>$2022</v>
      </c>
      <c r="AF7" s="273" t="str">
        <f>"$"&amp;'Primary Inputs'!$C$16</f>
        <v>$2022</v>
      </c>
      <c r="AG7" s="273" t="str">
        <f>"$"&amp;'Primary Inputs'!$C$16</f>
        <v>$2022</v>
      </c>
      <c r="AH7" s="273" t="str">
        <f>"$"&amp;'Primary Inputs'!$C$16</f>
        <v>$2022</v>
      </c>
      <c r="AI7" s="273" t="str">
        <f>"$"&amp;'Primary Inputs'!$C$16</f>
        <v>$2022</v>
      </c>
      <c r="AJ7" s="273" t="str">
        <f>"$"&amp;'Primary Inputs'!$C$16</f>
        <v>$2022</v>
      </c>
      <c r="AK7" s="273" t="str">
        <f>"$"&amp;'Primary Inputs'!$C$16</f>
        <v>$2022</v>
      </c>
      <c r="AL7" s="273" t="str">
        <f>"$"&amp;'Primary Inputs'!$C$16</f>
        <v>$2022</v>
      </c>
      <c r="AM7" s="273" t="str">
        <f>"$"&amp;'Primary Inputs'!$C$16</f>
        <v>$2022</v>
      </c>
      <c r="AN7" s="273" t="str">
        <f>"$"&amp;'Primary Inputs'!$C$16</f>
        <v>$2022</v>
      </c>
      <c r="AO7" s="273" t="str">
        <f>"$"&amp;'Primary Inputs'!$C$16</f>
        <v>$2022</v>
      </c>
      <c r="AP7" s="273" t="str">
        <f>"$"&amp;'Primary Inputs'!$C$16</f>
        <v>$2022</v>
      </c>
      <c r="AQ7" s="273" t="str">
        <f>"$"&amp;'Primary Inputs'!$C$16</f>
        <v>$2022</v>
      </c>
      <c r="AR7" s="273" t="str">
        <f>"$"&amp;'Primary Inputs'!$C$16</f>
        <v>$2022</v>
      </c>
      <c r="AS7" s="273" t="str">
        <f>"$"&amp;'Primary Inputs'!$C$16</f>
        <v>$2022</v>
      </c>
      <c r="AT7" s="273" t="str">
        <f>"$"&amp;'Primary Inputs'!$C$16</f>
        <v>$2022</v>
      </c>
      <c r="AU7" s="273" t="str">
        <f>"$"&amp;'Primary Inputs'!$C$16</f>
        <v>$2022</v>
      </c>
      <c r="AV7" s="273" t="str">
        <f>"$"&amp;'Primary Inputs'!$C$16</f>
        <v>$2022</v>
      </c>
      <c r="AW7" s="273" t="str">
        <f>"$"&amp;'Primary Inputs'!$C$16</f>
        <v>$2022</v>
      </c>
      <c r="AX7" s="273" t="str">
        <f>"$"&amp;'Primary Inputs'!$C$16</f>
        <v>$2022</v>
      </c>
      <c r="AY7" s="273" t="str">
        <f>"$"&amp;'Primary Inputs'!$C$16</f>
        <v>$2022</v>
      </c>
      <c r="AZ7" s="273" t="str">
        <f>"$"&amp;'Primary Inputs'!$C$16</f>
        <v>$2022</v>
      </c>
      <c r="BA7" s="273" t="str">
        <f>"$"&amp;'Primary Inputs'!$C$16</f>
        <v>$2022</v>
      </c>
    </row>
    <row r="9" spans="1:53" ht="30">
      <c r="C9" s="291" t="str">
        <f>"All costs entered in this sheet must be in "&amp;'Primary Inputs'!$C$16&amp;" ($)"&amp;"."</f>
        <v>All costs entered in this sheet must be in 2022 ($).</v>
      </c>
      <c r="D9" s="263"/>
      <c r="E9" s="263"/>
      <c r="F9" s="263"/>
      <c r="G9" s="263"/>
      <c r="H9" s="263"/>
      <c r="I9" s="263"/>
      <c r="J9" s="263"/>
      <c r="K9" s="263"/>
      <c r="L9" s="263"/>
      <c r="M9" s="263"/>
    </row>
    <row r="10" spans="1:53">
      <c r="C10" s="274" t="str">
        <f>"Nominal dollars can be divided by the appropriate adjustment factor in row 6 (hidden) prior to entry to get "&amp;'Primary Inputs'!$C$16&amp;" ($)"</f>
        <v>Nominal dollars can be divided by the appropriate adjustment factor in row 6 (hidden) prior to entry to get 2022 ($)</v>
      </c>
      <c r="D10" s="263"/>
      <c r="E10" s="263"/>
      <c r="F10" s="263"/>
      <c r="G10" s="263"/>
      <c r="H10" s="263"/>
      <c r="I10" s="263"/>
      <c r="J10" s="263"/>
      <c r="K10" s="263"/>
    </row>
    <row r="11" spans="1:53" ht="38.25" hidden="1">
      <c r="C11" s="271" t="s">
        <v>66</v>
      </c>
      <c r="D11" s="272" t="s">
        <v>710</v>
      </c>
      <c r="E11" s="187" t="s">
        <v>229</v>
      </c>
      <c r="F11" s="279"/>
    </row>
    <row r="12" spans="1:53" ht="14.25" hidden="1">
      <c r="C12" s="6">
        <v>2000</v>
      </c>
      <c r="D12" s="299">
        <v>692</v>
      </c>
      <c r="E12" s="238">
        <f ca="1">D12/OFFSET(D$12,'Primary Inputs'!$C$16-'Cost Inputs'!$C$12,0)</f>
        <v>0.63486238532110095</v>
      </c>
      <c r="F12" s="590" t="s">
        <v>621</v>
      </c>
      <c r="G12" s="347"/>
      <c r="H12" s="347"/>
      <c r="I12" s="347"/>
      <c r="J12" s="347"/>
      <c r="K12" s="347"/>
      <c r="L12" s="347"/>
      <c r="M12" s="347"/>
      <c r="N12" s="347"/>
      <c r="O12" s="347"/>
      <c r="P12" s="347"/>
      <c r="Q12" s="347"/>
      <c r="R12" s="347"/>
      <c r="S12" s="347"/>
      <c r="T12" s="347"/>
      <c r="U12" s="347"/>
      <c r="V12" s="347"/>
      <c r="W12" s="348"/>
      <c r="X12" s="348"/>
      <c r="Y12" s="348"/>
      <c r="Z12" s="348"/>
      <c r="AA12" s="348"/>
    </row>
    <row r="13" spans="1:53" hidden="1">
      <c r="C13" s="6">
        <v>2001</v>
      </c>
      <c r="D13" s="299">
        <v>715</v>
      </c>
      <c r="E13" s="238">
        <f ca="1">D13/OFFSET(D$12,'Primary Inputs'!$C$16-'Cost Inputs'!$C$12,0)</f>
        <v>0.65596330275229353</v>
      </c>
      <c r="F13" s="591"/>
    </row>
    <row r="14" spans="1:53" hidden="1">
      <c r="C14" s="6">
        <v>2002</v>
      </c>
      <c r="D14" s="299">
        <v>734</v>
      </c>
      <c r="E14" s="238">
        <f ca="1">D14/OFFSET(D$12,'Primary Inputs'!$C$16-'Cost Inputs'!$C$12,0)</f>
        <v>0.67339449541284402</v>
      </c>
      <c r="F14" s="591"/>
    </row>
    <row r="15" spans="1:53" hidden="1">
      <c r="C15" s="6">
        <v>2003</v>
      </c>
      <c r="D15" s="299">
        <v>745</v>
      </c>
      <c r="E15" s="238">
        <f ca="1">D15/OFFSET(D$12,'Primary Inputs'!$C$16-'Cost Inputs'!$C$12,0)</f>
        <v>0.6834862385321101</v>
      </c>
      <c r="F15" s="591"/>
    </row>
    <row r="16" spans="1:53" hidden="1">
      <c r="C16" s="6">
        <v>2004</v>
      </c>
      <c r="D16" s="299">
        <v>763</v>
      </c>
      <c r="E16" s="238">
        <f ca="1">D16/OFFSET(D$12,'Primary Inputs'!$C$16-'Cost Inputs'!$C$12,0)</f>
        <v>0.7</v>
      </c>
      <c r="F16" s="591"/>
    </row>
    <row r="17" spans="3:25" ht="14.25" hidden="1">
      <c r="C17" s="6">
        <v>2005</v>
      </c>
      <c r="D17" s="299">
        <v>784</v>
      </c>
      <c r="E17" s="238">
        <f ca="1">D17/OFFSET(D$12,'Primary Inputs'!$C$16-'Cost Inputs'!$C$12,0)</f>
        <v>0.7192660550458716</v>
      </c>
      <c r="F17" s="591"/>
      <c r="G17" s="347"/>
      <c r="H17" s="347"/>
      <c r="I17" s="347"/>
      <c r="J17" s="347"/>
      <c r="K17" s="347"/>
      <c r="L17" s="347"/>
      <c r="M17" s="347"/>
      <c r="N17" s="347"/>
      <c r="O17" s="347"/>
      <c r="P17" s="347"/>
      <c r="Q17" s="347"/>
      <c r="R17" s="347"/>
      <c r="S17" s="347"/>
      <c r="T17" s="347"/>
      <c r="U17" s="348"/>
      <c r="V17" s="348"/>
      <c r="W17" s="348"/>
      <c r="X17" s="348"/>
      <c r="Y17" s="348"/>
    </row>
    <row r="18" spans="3:25" ht="14.25" hidden="1">
      <c r="C18" s="6">
        <v>2006</v>
      </c>
      <c r="D18" s="299">
        <v>816</v>
      </c>
      <c r="E18" s="238">
        <f ca="1">D18/OFFSET(D$12,'Primary Inputs'!$C$16-'Cost Inputs'!$C$12,0)</f>
        <v>0.74862385321100922</v>
      </c>
      <c r="F18" s="591"/>
      <c r="G18" s="347"/>
      <c r="H18" s="347"/>
      <c r="I18" s="347"/>
      <c r="J18" s="347"/>
      <c r="K18" s="347"/>
      <c r="L18" s="347"/>
      <c r="M18" s="347"/>
      <c r="N18" s="347"/>
      <c r="O18" s="347"/>
      <c r="P18" s="347"/>
      <c r="Q18" s="347"/>
      <c r="R18" s="347"/>
      <c r="S18" s="347"/>
      <c r="T18" s="347"/>
      <c r="U18" s="348"/>
      <c r="V18" s="348"/>
      <c r="W18" s="348"/>
      <c r="X18" s="348"/>
      <c r="Y18" s="348"/>
    </row>
    <row r="19" spans="3:25" ht="14.25" hidden="1">
      <c r="C19" s="6">
        <v>2007</v>
      </c>
      <c r="D19" s="299">
        <v>832</v>
      </c>
      <c r="E19" s="238">
        <f ca="1">D19/OFFSET(D$12,'Primary Inputs'!$C$16-'Cost Inputs'!$C$12,0)</f>
        <v>0.76330275229357802</v>
      </c>
      <c r="F19" s="591"/>
      <c r="G19" s="347"/>
      <c r="H19" s="347"/>
      <c r="I19" s="347"/>
      <c r="J19" s="347"/>
      <c r="K19" s="347"/>
      <c r="L19" s="347"/>
      <c r="M19" s="347"/>
      <c r="N19" s="347"/>
      <c r="O19" s="347"/>
      <c r="P19" s="347"/>
      <c r="Q19" s="347"/>
      <c r="R19" s="347"/>
      <c r="S19" s="347"/>
      <c r="T19" s="347"/>
      <c r="U19" s="348"/>
      <c r="V19" s="348"/>
      <c r="W19" s="348"/>
      <c r="X19" s="348"/>
      <c r="Y19" s="348"/>
    </row>
    <row r="20" spans="3:25" ht="14.25" hidden="1">
      <c r="C20" s="6">
        <v>2008</v>
      </c>
      <c r="D20" s="299">
        <v>865</v>
      </c>
      <c r="E20" s="238">
        <f ca="1">D20/OFFSET(D$12,'Primary Inputs'!$C$16-'Cost Inputs'!$C$12,0)</f>
        <v>0.79357798165137616</v>
      </c>
      <c r="F20" s="591"/>
      <c r="G20" s="347"/>
      <c r="H20" s="347"/>
      <c r="I20" s="347"/>
      <c r="J20" s="347"/>
      <c r="K20" s="347"/>
      <c r="L20" s="347"/>
      <c r="M20" s="347"/>
      <c r="N20" s="347"/>
      <c r="O20" s="347"/>
      <c r="P20" s="347"/>
      <c r="Q20" s="347"/>
      <c r="R20" s="347"/>
      <c r="S20" s="347"/>
      <c r="T20" s="347"/>
      <c r="U20" s="348"/>
      <c r="V20" s="348"/>
      <c r="W20" s="348"/>
      <c r="X20" s="348"/>
      <c r="Y20" s="348"/>
    </row>
    <row r="21" spans="3:25" ht="14.25" hidden="1">
      <c r="C21" s="6">
        <v>2009</v>
      </c>
      <c r="D21" s="299">
        <v>882</v>
      </c>
      <c r="E21" s="238">
        <f ca="1">D21/OFFSET(D$12,'Primary Inputs'!$C$16-'Cost Inputs'!$C$12,0)</f>
        <v>0.80917431192660549</v>
      </c>
      <c r="F21" s="591"/>
      <c r="G21" s="347"/>
      <c r="H21" s="347"/>
      <c r="I21" s="347"/>
      <c r="J21" s="347"/>
      <c r="K21" s="347"/>
      <c r="L21" s="347"/>
      <c r="M21" s="347"/>
      <c r="N21" s="347"/>
      <c r="O21" s="347"/>
      <c r="P21" s="347"/>
      <c r="Q21" s="347"/>
      <c r="R21" s="347"/>
      <c r="S21" s="347"/>
      <c r="T21" s="347"/>
      <c r="U21" s="348"/>
      <c r="V21" s="348"/>
      <c r="W21" s="348"/>
      <c r="X21" s="348"/>
      <c r="Y21" s="348"/>
    </row>
    <row r="22" spans="3:25" ht="14.25" hidden="1">
      <c r="C22" s="6">
        <v>2010</v>
      </c>
      <c r="D22" s="299">
        <v>896</v>
      </c>
      <c r="E22" s="238">
        <f ca="1">D22/OFFSET(D$12,'Primary Inputs'!$C$16-'Cost Inputs'!$C$12,0)</f>
        <v>0.82201834862385326</v>
      </c>
      <c r="F22" s="591"/>
      <c r="G22" s="347"/>
      <c r="H22" s="347"/>
      <c r="I22" s="347"/>
      <c r="J22" s="347"/>
      <c r="K22" s="347"/>
      <c r="L22" s="347"/>
      <c r="M22" s="347"/>
      <c r="N22" s="347"/>
      <c r="O22" s="347"/>
      <c r="P22" s="347"/>
      <c r="Q22" s="347"/>
      <c r="R22" s="347"/>
      <c r="S22" s="347"/>
      <c r="T22" s="347"/>
      <c r="U22" s="348"/>
      <c r="V22" s="348"/>
      <c r="W22" s="348"/>
      <c r="X22" s="348"/>
      <c r="Y22" s="348"/>
    </row>
    <row r="23" spans="3:25" ht="14.25" hidden="1">
      <c r="C23" s="6">
        <v>2011</v>
      </c>
      <c r="D23" s="299">
        <v>944</v>
      </c>
      <c r="E23" s="238">
        <f ca="1">D23/OFFSET(D$12,'Primary Inputs'!$C$16-'Cost Inputs'!$C$12,0)</f>
        <v>0.86605504587155968</v>
      </c>
      <c r="F23" s="591"/>
      <c r="G23" s="347"/>
      <c r="H23" s="347"/>
      <c r="I23" s="347"/>
      <c r="J23" s="347"/>
      <c r="K23" s="347"/>
      <c r="L23" s="347"/>
      <c r="M23" s="347"/>
      <c r="N23" s="347"/>
      <c r="O23" s="347"/>
      <c r="P23" s="347"/>
      <c r="Q23" s="347"/>
      <c r="R23" s="347"/>
      <c r="S23" s="347"/>
      <c r="T23" s="347"/>
      <c r="U23" s="348"/>
      <c r="V23" s="348"/>
      <c r="W23" s="348"/>
      <c r="X23" s="348"/>
      <c r="Y23" s="348"/>
    </row>
    <row r="24" spans="3:25" ht="14.25" hidden="1">
      <c r="C24" s="6">
        <v>2012</v>
      </c>
      <c r="D24" s="299">
        <v>953</v>
      </c>
      <c r="E24" s="238">
        <f ca="1">D24/OFFSET(D$12,'Primary Inputs'!$C$16-'Cost Inputs'!$C$12,0)</f>
        <v>0.87431192660550461</v>
      </c>
      <c r="F24" s="591"/>
      <c r="G24" s="347"/>
      <c r="H24" s="347"/>
      <c r="I24" s="347"/>
      <c r="J24" s="347"/>
      <c r="K24" s="347"/>
      <c r="L24" s="347"/>
      <c r="M24" s="347"/>
      <c r="N24" s="347"/>
      <c r="O24" s="347"/>
      <c r="P24" s="347"/>
      <c r="Q24" s="347"/>
      <c r="R24" s="347"/>
      <c r="S24" s="347"/>
      <c r="T24" s="347"/>
      <c r="U24" s="348"/>
      <c r="V24" s="348"/>
      <c r="W24" s="348"/>
      <c r="X24" s="348"/>
      <c r="Y24" s="348"/>
    </row>
    <row r="25" spans="3:25" ht="14.25" hidden="1">
      <c r="C25" s="6">
        <v>2013</v>
      </c>
      <c r="D25" s="299">
        <v>959</v>
      </c>
      <c r="E25" s="238">
        <f ca="1">D25/OFFSET(D$12,'Primary Inputs'!$C$16-'Cost Inputs'!$C$12,0)</f>
        <v>0.87981651376146786</v>
      </c>
      <c r="F25" s="591"/>
      <c r="G25" s="347"/>
      <c r="H25" s="347"/>
      <c r="I25" s="347"/>
      <c r="J25" s="347"/>
      <c r="K25" s="347"/>
      <c r="L25" s="347"/>
      <c r="M25" s="347"/>
      <c r="N25" s="347"/>
      <c r="O25" s="347"/>
      <c r="P25" s="347"/>
      <c r="Q25" s="347"/>
      <c r="R25" s="347"/>
      <c r="S25" s="347"/>
      <c r="T25" s="347"/>
      <c r="U25" s="348"/>
      <c r="V25" s="348"/>
      <c r="W25" s="348"/>
      <c r="X25" s="348"/>
      <c r="Y25" s="348"/>
    </row>
    <row r="26" spans="3:25" ht="14.25" hidden="1">
      <c r="C26" s="6">
        <v>2014</v>
      </c>
      <c r="D26" s="299">
        <v>975</v>
      </c>
      <c r="E26" s="238">
        <f ca="1">D26/OFFSET(D$12,'Primary Inputs'!$C$16-'Cost Inputs'!$C$12,0)</f>
        <v>0.89449541284403666</v>
      </c>
      <c r="F26" s="591"/>
      <c r="G26" s="347"/>
      <c r="H26" s="347"/>
      <c r="I26" s="347"/>
      <c r="J26" s="347"/>
      <c r="K26" s="347"/>
      <c r="L26" s="347"/>
      <c r="M26" s="347"/>
      <c r="N26" s="347"/>
      <c r="O26" s="347"/>
      <c r="P26" s="347"/>
      <c r="Q26" s="347"/>
      <c r="R26" s="347"/>
      <c r="S26" s="347"/>
      <c r="T26" s="347"/>
      <c r="U26" s="348"/>
      <c r="V26" s="348"/>
      <c r="W26" s="348"/>
      <c r="X26" s="348"/>
      <c r="Y26" s="348"/>
    </row>
    <row r="27" spans="3:25" ht="14.25" hidden="1">
      <c r="C27" s="6">
        <v>2015</v>
      </c>
      <c r="D27" s="299">
        <v>979</v>
      </c>
      <c r="E27" s="238">
        <f ca="1">D27/OFFSET(D$12,'Primary Inputs'!$C$16-'Cost Inputs'!$C$12,0)</f>
        <v>0.89816513761467887</v>
      </c>
      <c r="F27" s="591"/>
      <c r="G27" s="347"/>
      <c r="H27" s="347"/>
      <c r="I27" s="347"/>
      <c r="J27" s="347"/>
      <c r="K27" s="347"/>
      <c r="L27" s="347"/>
      <c r="M27" s="347"/>
      <c r="N27" s="347"/>
      <c r="O27" s="347"/>
      <c r="P27" s="347"/>
      <c r="Q27" s="347"/>
      <c r="R27" s="347"/>
      <c r="S27" s="347"/>
      <c r="T27" s="347"/>
      <c r="U27" s="348"/>
      <c r="V27" s="348"/>
      <c r="W27" s="348"/>
      <c r="X27" s="348"/>
      <c r="Y27" s="348"/>
    </row>
    <row r="28" spans="3:25" ht="14.25" hidden="1">
      <c r="C28" s="6">
        <v>2016</v>
      </c>
      <c r="D28" s="299">
        <v>983</v>
      </c>
      <c r="E28" s="238">
        <f ca="1">D28/OFFSET(D$12,'Primary Inputs'!$C$16-'Cost Inputs'!$C$12,0)</f>
        <v>0.90183486238532107</v>
      </c>
      <c r="F28" s="591"/>
      <c r="G28" s="347"/>
      <c r="H28" s="347"/>
      <c r="I28" s="347"/>
      <c r="J28" s="347"/>
      <c r="K28" s="347"/>
      <c r="L28" s="347"/>
      <c r="M28" s="347"/>
      <c r="N28" s="347"/>
      <c r="O28" s="347"/>
      <c r="P28" s="347"/>
      <c r="Q28" s="347"/>
      <c r="R28" s="347"/>
      <c r="S28" s="347"/>
      <c r="T28" s="347"/>
      <c r="U28" s="348"/>
      <c r="V28" s="348"/>
      <c r="W28" s="348"/>
      <c r="X28" s="348"/>
      <c r="Y28" s="348"/>
    </row>
    <row r="29" spans="3:25" ht="14.25" hidden="1">
      <c r="C29" s="6">
        <v>2017</v>
      </c>
      <c r="D29" s="299">
        <v>1000</v>
      </c>
      <c r="E29" s="238">
        <f ca="1">D29/OFFSET(D$12,'Primary Inputs'!$C$16-'Cost Inputs'!$C$12,0)</f>
        <v>0.91743119266055051</v>
      </c>
      <c r="F29" s="591"/>
      <c r="G29" s="347"/>
      <c r="H29" s="347"/>
      <c r="I29" s="347"/>
      <c r="J29" s="347"/>
      <c r="K29" s="347"/>
      <c r="L29" s="347"/>
      <c r="M29" s="347"/>
      <c r="N29" s="347"/>
      <c r="O29" s="347"/>
      <c r="P29" s="347"/>
      <c r="Q29" s="347"/>
      <c r="R29" s="347"/>
      <c r="S29" s="347"/>
      <c r="T29" s="347"/>
      <c r="U29" s="348"/>
      <c r="V29" s="348"/>
      <c r="W29" s="348"/>
      <c r="X29" s="348"/>
      <c r="Y29" s="348"/>
    </row>
    <row r="30" spans="3:25" ht="14.25" hidden="1">
      <c r="C30" s="6">
        <v>2018</v>
      </c>
      <c r="D30" s="299">
        <v>1015</v>
      </c>
      <c r="E30" s="238">
        <f ca="1">D30/OFFSET(D$12,'Primary Inputs'!$C$16-'Cost Inputs'!$C$12,0)</f>
        <v>0.93119266055045868</v>
      </c>
      <c r="F30" s="591"/>
      <c r="G30" s="347"/>
      <c r="H30" s="347"/>
      <c r="I30" s="347"/>
      <c r="J30" s="347"/>
      <c r="K30" s="347"/>
      <c r="L30" s="347"/>
      <c r="M30" s="347"/>
      <c r="N30" s="347"/>
      <c r="O30" s="347"/>
      <c r="P30" s="347"/>
      <c r="Q30" s="347"/>
      <c r="R30" s="347"/>
      <c r="S30" s="347"/>
      <c r="T30" s="347"/>
      <c r="U30" s="348"/>
      <c r="V30" s="348"/>
      <c r="W30" s="348"/>
      <c r="X30" s="348"/>
      <c r="Y30" s="348"/>
    </row>
    <row r="31" spans="3:25" ht="14.25" hidden="1">
      <c r="C31" s="6">
        <v>2019</v>
      </c>
      <c r="D31" s="299">
        <v>1032</v>
      </c>
      <c r="E31" s="238">
        <f ca="1">D31/OFFSET(D$12,'Primary Inputs'!$C$16-'Cost Inputs'!$C$12,0)</f>
        <v>0.94678899082568813</v>
      </c>
      <c r="F31" s="591"/>
      <c r="G31" s="347"/>
      <c r="H31" s="347"/>
      <c r="I31" s="347"/>
      <c r="J31" s="347"/>
      <c r="K31" s="347"/>
      <c r="L31" s="347"/>
      <c r="M31" s="347"/>
      <c r="N31" s="347"/>
      <c r="O31" s="347"/>
      <c r="P31" s="347"/>
      <c r="Q31" s="347"/>
      <c r="R31" s="347"/>
      <c r="S31" s="347"/>
      <c r="T31" s="347"/>
      <c r="U31" s="348"/>
      <c r="V31" s="348"/>
      <c r="W31" s="348"/>
      <c r="X31" s="348"/>
      <c r="Y31" s="348"/>
    </row>
    <row r="32" spans="3:25" ht="14.25" hidden="1">
      <c r="C32" s="6">
        <v>2020</v>
      </c>
      <c r="D32" s="299">
        <v>1047</v>
      </c>
      <c r="E32" s="238">
        <f ca="1">D32/OFFSET(D$12,'Primary Inputs'!$C$16-'Cost Inputs'!$C$12,0)</f>
        <v>0.9605504587155963</v>
      </c>
      <c r="F32" s="591"/>
      <c r="G32" s="347"/>
      <c r="H32" s="347"/>
      <c r="I32" s="347"/>
      <c r="J32" s="347"/>
      <c r="K32" s="347"/>
      <c r="L32" s="347"/>
      <c r="M32" s="347"/>
      <c r="N32" s="347"/>
      <c r="O32" s="347"/>
      <c r="P32" s="347"/>
      <c r="Q32" s="347"/>
      <c r="R32" s="347"/>
      <c r="S32" s="347"/>
      <c r="T32" s="347"/>
      <c r="U32" s="348"/>
      <c r="V32" s="348"/>
      <c r="W32" s="348"/>
      <c r="X32" s="348"/>
      <c r="Y32" s="348"/>
    </row>
    <row r="33" spans="2:25" ht="14.25" hidden="1" customHeight="1">
      <c r="C33" s="6">
        <v>2021</v>
      </c>
      <c r="D33" s="299">
        <v>1072</v>
      </c>
      <c r="E33" s="238">
        <f ca="1">D33/OFFSET(D$12,'Primary Inputs'!$C$16-'Cost Inputs'!$C$12,0)</f>
        <v>0.98348623853211015</v>
      </c>
      <c r="F33" s="592" t="s">
        <v>704</v>
      </c>
      <c r="G33" s="348"/>
      <c r="H33" s="347"/>
      <c r="I33" s="347"/>
      <c r="J33" s="347"/>
      <c r="K33" s="347"/>
      <c r="L33" s="347"/>
      <c r="M33" s="347"/>
      <c r="N33" s="347"/>
      <c r="O33" s="347"/>
      <c r="P33" s="347"/>
      <c r="Q33" s="347"/>
      <c r="R33" s="347"/>
      <c r="S33" s="347"/>
      <c r="T33" s="347"/>
      <c r="U33" s="348"/>
      <c r="V33" s="348"/>
      <c r="W33" s="348"/>
      <c r="X33" s="348"/>
      <c r="Y33" s="348"/>
    </row>
    <row r="34" spans="2:25" ht="14.25" hidden="1" customHeight="1">
      <c r="C34" s="6">
        <v>2022</v>
      </c>
      <c r="D34" s="299">
        <v>1090</v>
      </c>
      <c r="E34" s="238">
        <f ca="1">D34/OFFSET(D$12,'Primary Inputs'!$C$16-'Cost Inputs'!$C$12,0)</f>
        <v>1</v>
      </c>
      <c r="F34" s="593"/>
      <c r="G34" s="348"/>
      <c r="H34" s="347"/>
      <c r="I34" s="347"/>
      <c r="J34" s="347"/>
      <c r="K34" s="347"/>
      <c r="L34" s="347"/>
      <c r="M34" s="347"/>
      <c r="N34" s="347"/>
      <c r="O34" s="347"/>
      <c r="P34" s="347"/>
      <c r="Q34" s="347"/>
      <c r="R34" s="347"/>
      <c r="S34" s="347"/>
      <c r="T34" s="347"/>
      <c r="U34" s="348"/>
      <c r="V34" s="348"/>
      <c r="W34" s="348"/>
      <c r="X34" s="348"/>
      <c r="Y34" s="348"/>
    </row>
    <row r="35" spans="2:25" ht="14.25" hidden="1" customHeight="1">
      <c r="C35" s="6">
        <v>2023</v>
      </c>
      <c r="D35" s="299">
        <v>1110</v>
      </c>
      <c r="E35" s="238">
        <f ca="1">D35/OFFSET(D$12,'Primary Inputs'!$C$16-'Cost Inputs'!$C$12,0)</f>
        <v>1.0183486238532109</v>
      </c>
      <c r="F35" s="593"/>
      <c r="G35" s="348"/>
      <c r="H35" s="347"/>
      <c r="I35" s="347"/>
      <c r="J35" s="347"/>
      <c r="K35" s="347"/>
      <c r="L35" s="347"/>
      <c r="M35" s="347"/>
      <c r="N35" s="347"/>
      <c r="O35" s="347"/>
      <c r="P35" s="347"/>
      <c r="Q35" s="347"/>
      <c r="R35" s="347"/>
      <c r="S35" s="347"/>
      <c r="T35" s="347"/>
      <c r="U35" s="348"/>
      <c r="V35" s="348"/>
      <c r="W35" s="348"/>
      <c r="X35" s="348"/>
      <c r="Y35" s="348"/>
    </row>
    <row r="36" spans="2:25" ht="14.25" hidden="1" customHeight="1">
      <c r="C36" s="6">
        <v>2024</v>
      </c>
      <c r="D36" s="299">
        <v>1133</v>
      </c>
      <c r="E36" s="238">
        <f ca="1">D36/OFFSET(D$12,'Primary Inputs'!$C$16-'Cost Inputs'!$C$12,0)</f>
        <v>1.0394495412844036</v>
      </c>
      <c r="F36" s="593"/>
      <c r="G36" s="348"/>
      <c r="H36" s="347"/>
      <c r="I36" s="347"/>
      <c r="J36" s="347"/>
      <c r="K36" s="347"/>
      <c r="L36" s="347"/>
      <c r="M36" s="347"/>
      <c r="N36" s="347"/>
      <c r="O36" s="347"/>
      <c r="P36" s="347"/>
      <c r="Q36" s="347"/>
      <c r="R36" s="347"/>
      <c r="S36" s="347"/>
      <c r="T36" s="347"/>
      <c r="U36" s="348"/>
      <c r="V36" s="348"/>
      <c r="W36" s="348"/>
      <c r="X36" s="348"/>
      <c r="Y36" s="348"/>
    </row>
    <row r="37" spans="2:25" ht="14.25" hidden="1" customHeight="1">
      <c r="B37" s="353"/>
      <c r="C37" s="6">
        <v>2025</v>
      </c>
      <c r="D37" s="299">
        <v>1157</v>
      </c>
      <c r="E37" s="238">
        <f ca="1">D37/OFFSET(D$12,'Primary Inputs'!$C$16-'Cost Inputs'!$C$12,0)</f>
        <v>1.0614678899082568</v>
      </c>
      <c r="F37" s="593"/>
      <c r="G37" s="348"/>
      <c r="H37" s="354"/>
      <c r="I37" s="354"/>
      <c r="J37" s="354"/>
      <c r="K37" s="354"/>
      <c r="L37" s="354"/>
      <c r="M37" s="354"/>
      <c r="N37" s="354"/>
      <c r="O37" s="354"/>
      <c r="P37" s="354"/>
    </row>
    <row r="38" spans="2:25" ht="12.75" hidden="1" customHeight="1">
      <c r="B38" s="353"/>
      <c r="C38" s="6">
        <v>2026</v>
      </c>
      <c r="D38" s="299">
        <v>1181.0455848190645</v>
      </c>
      <c r="E38" s="238">
        <f ca="1">D38/OFFSET(D$12,'Primary Inputs'!$C$16-'Cost Inputs'!$C$12,0)</f>
        <v>1.0835280594670316</v>
      </c>
      <c r="F38" s="594" t="s">
        <v>705</v>
      </c>
      <c r="H38" s="354"/>
      <c r="I38" s="354"/>
      <c r="J38" s="354"/>
      <c r="K38" s="354"/>
      <c r="L38" s="354"/>
      <c r="M38" s="354"/>
      <c r="N38" s="354"/>
      <c r="O38" s="354"/>
      <c r="P38" s="354"/>
    </row>
    <row r="39" spans="2:25" ht="12.75" hidden="1" customHeight="1">
      <c r="B39" s="353"/>
      <c r="C39" s="6">
        <v>2027</v>
      </c>
      <c r="D39" s="299">
        <v>1205.1184835989211</v>
      </c>
      <c r="E39" s="238">
        <f ca="1">D39/OFFSET(D$12,'Primary Inputs'!$C$16-'Cost Inputs'!$C$12,0)</f>
        <v>1.1056132877054321</v>
      </c>
      <c r="F39" s="595"/>
      <c r="G39" s="354"/>
      <c r="H39" s="354"/>
      <c r="I39" s="354"/>
      <c r="J39" s="354"/>
      <c r="K39" s="354"/>
      <c r="L39" s="354"/>
      <c r="M39" s="354"/>
      <c r="N39" s="354"/>
      <c r="O39" s="354"/>
      <c r="P39" s="354"/>
    </row>
    <row r="40" spans="2:25" ht="12.75" hidden="1" customHeight="1">
      <c r="B40" s="353"/>
      <c r="C40" s="6">
        <v>2028</v>
      </c>
      <c r="D40" s="299">
        <v>1229.2208532708996</v>
      </c>
      <c r="E40" s="238">
        <f ca="1">D40/OFFSET(D$12,'Primary Inputs'!$C$16-'Cost Inputs'!$C$12,0)</f>
        <v>1.127725553459541</v>
      </c>
      <c r="F40" s="595"/>
      <c r="G40" s="354"/>
      <c r="H40" s="354"/>
      <c r="I40" s="354"/>
      <c r="J40" s="354"/>
      <c r="K40" s="354"/>
      <c r="L40" s="354"/>
      <c r="M40" s="354"/>
      <c r="N40" s="354"/>
      <c r="O40" s="354"/>
      <c r="P40" s="354"/>
    </row>
    <row r="41" spans="2:25" ht="12.75" hidden="1" customHeight="1">
      <c r="B41" s="353"/>
      <c r="C41" s="6">
        <v>2029</v>
      </c>
      <c r="D41" s="299">
        <v>1253.8052703363176</v>
      </c>
      <c r="E41" s="238">
        <f ca="1">D41/OFFSET(D$12,'Primary Inputs'!$C$16-'Cost Inputs'!$C$12,0)</f>
        <v>1.1502800645287317</v>
      </c>
      <c r="F41" s="595"/>
      <c r="G41" s="354"/>
      <c r="H41" s="354"/>
      <c r="I41" s="354"/>
      <c r="J41" s="354"/>
      <c r="K41" s="354"/>
      <c r="L41" s="354"/>
      <c r="M41" s="354"/>
      <c r="N41" s="354"/>
      <c r="O41" s="354"/>
      <c r="P41" s="354"/>
    </row>
    <row r="42" spans="2:25" ht="12.75" hidden="1" customHeight="1">
      <c r="B42" s="353"/>
      <c r="C42" s="6">
        <v>2030</v>
      </c>
      <c r="D42" s="299">
        <v>1278.8813757430439</v>
      </c>
      <c r="E42" s="238">
        <f ca="1">D42/OFFSET(D$12,'Primary Inputs'!$C$16-'Cost Inputs'!$C$12,0)</f>
        <v>1.1732856658193063</v>
      </c>
      <c r="F42" s="595"/>
      <c r="G42" s="354"/>
      <c r="H42" s="354"/>
      <c r="I42" s="354"/>
      <c r="J42" s="354"/>
      <c r="K42" s="354"/>
      <c r="L42" s="354"/>
      <c r="M42" s="354"/>
      <c r="N42" s="354"/>
      <c r="O42" s="354"/>
      <c r="P42" s="354"/>
    </row>
    <row r="43" spans="2:25" ht="12.75" hidden="1" customHeight="1">
      <c r="B43" s="353"/>
      <c r="C43" s="6">
        <v>2031</v>
      </c>
      <c r="D43" s="299">
        <v>1304.4590032579049</v>
      </c>
      <c r="E43" s="238">
        <f ca="1">D43/OFFSET(D$12,'Primary Inputs'!$C$16-'Cost Inputs'!$C$12,0)</f>
        <v>1.1967513791356925</v>
      </c>
      <c r="F43" s="595"/>
      <c r="G43" s="354"/>
      <c r="H43" s="354"/>
      <c r="I43" s="354"/>
      <c r="J43" s="354"/>
      <c r="K43" s="354"/>
      <c r="L43" s="354"/>
      <c r="M43" s="354"/>
      <c r="N43" s="354"/>
      <c r="O43" s="354"/>
      <c r="P43" s="354"/>
    </row>
    <row r="44" spans="2:25" ht="12.75" hidden="1" customHeight="1">
      <c r="B44" s="353"/>
      <c r="C44" s="6">
        <v>2032</v>
      </c>
      <c r="D44" s="299">
        <v>1330.5481833230631</v>
      </c>
      <c r="E44" s="238">
        <f ca="1">D44/OFFSET(D$12,'Primary Inputs'!$C$16-'Cost Inputs'!$C$12,0)</f>
        <v>1.2206864067184064</v>
      </c>
      <c r="F44" s="595"/>
      <c r="G44" s="354"/>
      <c r="H44" s="354"/>
      <c r="I44" s="354"/>
      <c r="J44" s="354"/>
      <c r="K44" s="354"/>
      <c r="L44" s="354"/>
      <c r="M44" s="354"/>
      <c r="N44" s="354"/>
      <c r="O44" s="354"/>
      <c r="P44" s="354"/>
    </row>
    <row r="45" spans="2:25" ht="12.75" hidden="1" customHeight="1">
      <c r="B45" s="353"/>
      <c r="C45" s="6">
        <v>2033</v>
      </c>
      <c r="D45" s="299">
        <v>1357.1591469895243</v>
      </c>
      <c r="E45" s="238">
        <f ca="1">D45/OFFSET(D$12,'Primary Inputs'!$C$16-'Cost Inputs'!$C$12,0)</f>
        <v>1.2451001348527746</v>
      </c>
      <c r="F45" s="595"/>
      <c r="G45" s="354"/>
      <c r="H45" s="354"/>
      <c r="I45" s="354"/>
      <c r="J45" s="354"/>
      <c r="K45" s="354"/>
      <c r="L45" s="354"/>
      <c r="M45" s="354"/>
      <c r="N45" s="354"/>
      <c r="O45" s="354"/>
      <c r="P45" s="354"/>
    </row>
    <row r="46" spans="2:25" ht="12.75" hidden="1" customHeight="1">
      <c r="B46" s="353"/>
      <c r="C46" s="6">
        <v>2034</v>
      </c>
      <c r="D46" s="299">
        <v>1384.3023299293147</v>
      </c>
      <c r="E46" s="238">
        <f ca="1">D46/OFFSET(D$12,'Primary Inputs'!$C$16-'Cost Inputs'!$C$12,0)</f>
        <v>1.27000213754983</v>
      </c>
      <c r="F46" s="595"/>
      <c r="G46" s="354"/>
      <c r="H46" s="354"/>
      <c r="I46" s="354"/>
      <c r="J46" s="354"/>
      <c r="K46" s="354"/>
      <c r="L46" s="354"/>
      <c r="M46" s="354"/>
      <c r="N46" s="354"/>
      <c r="O46" s="354"/>
      <c r="P46" s="354"/>
    </row>
    <row r="47" spans="2:25" ht="12.75" hidden="1" customHeight="1">
      <c r="C47" s="6">
        <v>2035</v>
      </c>
      <c r="D47" s="299">
        <v>1411.988376527901</v>
      </c>
      <c r="E47" s="238">
        <f ca="1">D47/OFFSET(D$12,'Primary Inputs'!$C$16-'Cost Inputs'!$C$12,0)</f>
        <v>1.2954021803008267</v>
      </c>
      <c r="F47" s="595"/>
      <c r="G47" s="354"/>
    </row>
    <row r="48" spans="2:25" ht="12.75" hidden="1" customHeight="1">
      <c r="C48" s="6">
        <v>2036</v>
      </c>
      <c r="D48" s="107">
        <f>D47*1.02</f>
        <v>1440.2281440584591</v>
      </c>
      <c r="E48" s="238">
        <f ca="1">D48/OFFSET(D$12,'Primary Inputs'!$C$16-'Cost Inputs'!$C$12,0)</f>
        <v>1.3213102239068433</v>
      </c>
      <c r="F48" s="596" t="s">
        <v>703</v>
      </c>
    </row>
    <row r="49" spans="3:6" ht="12.75" hidden="1" customHeight="1">
      <c r="C49" s="6">
        <v>2037</v>
      </c>
      <c r="D49" s="107">
        <f t="shared" ref="D49:D81" si="3">D48*1.02</f>
        <v>1469.0327069396283</v>
      </c>
      <c r="E49" s="238">
        <f ca="1">D49/OFFSET(D$12,'Primary Inputs'!$C$16-'Cost Inputs'!$C$12,0)</f>
        <v>1.34773642838498</v>
      </c>
      <c r="F49" s="597"/>
    </row>
    <row r="50" spans="3:6" ht="12.75" hidden="1" customHeight="1">
      <c r="C50" s="6">
        <v>2038</v>
      </c>
      <c r="D50" s="107">
        <f t="shared" si="3"/>
        <v>1498.4133610784208</v>
      </c>
      <c r="E50" s="238">
        <f ca="1">D50/OFFSET(D$12,'Primary Inputs'!$C$16-'Cost Inputs'!$C$12,0)</f>
        <v>1.3746911569526796</v>
      </c>
      <c r="F50" s="597"/>
    </row>
    <row r="51" spans="3:6" hidden="1">
      <c r="C51" s="6">
        <v>2039</v>
      </c>
      <c r="D51" s="107">
        <f t="shared" si="3"/>
        <v>1528.3816282999892</v>
      </c>
      <c r="E51" s="238">
        <f ca="1">D51/OFFSET(D$12,'Primary Inputs'!$C$16-'Cost Inputs'!$C$12,0)</f>
        <v>1.4021849800917332</v>
      </c>
      <c r="F51" s="597"/>
    </row>
    <row r="52" spans="3:6" hidden="1">
      <c r="C52" s="6">
        <v>2040</v>
      </c>
      <c r="D52" s="107">
        <f t="shared" si="3"/>
        <v>1558.9492608659889</v>
      </c>
      <c r="E52" s="238">
        <f ca="1">D52/OFFSET(D$12,'Primary Inputs'!$C$16-'Cost Inputs'!$C$12,0)</f>
        <v>1.4302286796935677</v>
      </c>
      <c r="F52" s="597"/>
    </row>
    <row r="53" spans="3:6" hidden="1">
      <c r="C53" s="6">
        <v>2041</v>
      </c>
      <c r="D53" s="107">
        <f t="shared" si="3"/>
        <v>1590.1282460833088</v>
      </c>
      <c r="E53" s="238">
        <f ca="1">D53/OFFSET(D$12,'Primary Inputs'!$C$16-'Cost Inputs'!$C$12,0)</f>
        <v>1.4588332532874393</v>
      </c>
      <c r="F53" s="597"/>
    </row>
    <row r="54" spans="3:6" hidden="1">
      <c r="C54" s="6">
        <v>2042</v>
      </c>
      <c r="D54" s="107">
        <f t="shared" si="3"/>
        <v>1621.9308110049751</v>
      </c>
      <c r="E54" s="238">
        <f ca="1">D54/OFFSET(D$12,'Primary Inputs'!$C$16-'Cost Inputs'!$C$12,0)</f>
        <v>1.4880099183531881</v>
      </c>
      <c r="F54" s="597"/>
    </row>
    <row r="55" spans="3:6" hidden="1">
      <c r="C55" s="6">
        <v>2043</v>
      </c>
      <c r="D55" s="107">
        <f t="shared" si="3"/>
        <v>1654.3694272250746</v>
      </c>
      <c r="E55" s="238">
        <f ca="1">D55/OFFSET(D$12,'Primary Inputs'!$C$16-'Cost Inputs'!$C$12,0)</f>
        <v>1.517770116720252</v>
      </c>
      <c r="F55" s="597"/>
    </row>
    <row r="56" spans="3:6" hidden="1">
      <c r="C56" s="6">
        <v>2044</v>
      </c>
      <c r="D56" s="107">
        <f t="shared" si="3"/>
        <v>1687.456815769576</v>
      </c>
      <c r="E56" s="238">
        <f ca="1">D56/OFFSET(D$12,'Primary Inputs'!$C$16-'Cost Inputs'!$C$12,0)</f>
        <v>1.5481255190546568</v>
      </c>
      <c r="F56" s="597"/>
    </row>
    <row r="57" spans="3:6" hidden="1">
      <c r="C57" s="6">
        <v>2045</v>
      </c>
      <c r="D57" s="107">
        <f t="shared" si="3"/>
        <v>1721.2059520849675</v>
      </c>
      <c r="E57" s="238">
        <f ca="1">D57/OFFSET(D$12,'Primary Inputs'!$C$16-'Cost Inputs'!$C$12,0)</f>
        <v>1.5790880294357501</v>
      </c>
      <c r="F57" s="597"/>
    </row>
    <row r="58" spans="3:6" hidden="1">
      <c r="C58" s="6">
        <v>2046</v>
      </c>
      <c r="D58" s="107">
        <f t="shared" si="3"/>
        <v>1755.630071126667</v>
      </c>
      <c r="E58" s="238">
        <f ca="1">D58/OFFSET(D$12,'Primary Inputs'!$C$16-'Cost Inputs'!$C$12,0)</f>
        <v>1.6106697900244651</v>
      </c>
      <c r="F58" s="597"/>
    </row>
    <row r="59" spans="3:6" hidden="1">
      <c r="C59" s="6">
        <v>2047</v>
      </c>
      <c r="D59" s="107">
        <f t="shared" si="3"/>
        <v>1790.7426725492003</v>
      </c>
      <c r="E59" s="238">
        <f ca="1">D59/OFFSET(D$12,'Primary Inputs'!$C$16-'Cost Inputs'!$C$12,0)</f>
        <v>1.6428831858249544</v>
      </c>
      <c r="F59" s="597"/>
    </row>
    <row r="60" spans="3:6" hidden="1">
      <c r="C60" s="6">
        <v>2048</v>
      </c>
      <c r="D60" s="107">
        <f t="shared" si="3"/>
        <v>1826.5575260001842</v>
      </c>
      <c r="E60" s="238">
        <f ca="1">D60/OFFSET(D$12,'Primary Inputs'!$C$16-'Cost Inputs'!$C$12,0)</f>
        <v>1.6757408495414534</v>
      </c>
      <c r="F60" s="597"/>
    </row>
    <row r="61" spans="3:6" hidden="1">
      <c r="C61" s="6">
        <v>2049</v>
      </c>
      <c r="D61" s="107">
        <f t="shared" si="3"/>
        <v>1863.0886765201878</v>
      </c>
      <c r="E61" s="238">
        <f ca="1">D61/OFFSET(D$12,'Primary Inputs'!$C$16-'Cost Inputs'!$C$12,0)</f>
        <v>1.7092556665322824</v>
      </c>
      <c r="F61" s="597"/>
    </row>
    <row r="62" spans="3:6" hidden="1">
      <c r="C62" s="6">
        <v>2050</v>
      </c>
      <c r="D62" s="107">
        <f t="shared" si="3"/>
        <v>1900.3504500505917</v>
      </c>
      <c r="E62" s="238">
        <f ca="1">D62/OFFSET(D$12,'Primary Inputs'!$C$16-'Cost Inputs'!$C$12,0)</f>
        <v>1.7434407798629281</v>
      </c>
      <c r="F62" s="597"/>
    </row>
    <row r="63" spans="3:6" hidden="1">
      <c r="C63" s="6">
        <v>2051</v>
      </c>
      <c r="D63" s="107">
        <f t="shared" si="3"/>
        <v>1938.3574590516037</v>
      </c>
      <c r="E63" s="238">
        <f ca="1">D63/OFFSET(D$12,'Primary Inputs'!$C$16-'Cost Inputs'!$C$12,0)</f>
        <v>1.7783095954601869</v>
      </c>
      <c r="F63" s="597"/>
    </row>
    <row r="64" spans="3:6" hidden="1">
      <c r="C64" s="6">
        <v>2052</v>
      </c>
      <c r="D64" s="107">
        <f t="shared" si="3"/>
        <v>1977.1246082326359</v>
      </c>
      <c r="E64" s="238">
        <f ca="1">D64/OFFSET(D$12,'Primary Inputs'!$C$16-'Cost Inputs'!$C$12,0)</f>
        <v>1.8138757873693907</v>
      </c>
      <c r="F64" s="597"/>
    </row>
    <row r="65" spans="3:6" hidden="1">
      <c r="C65" s="6">
        <v>2053</v>
      </c>
      <c r="D65" s="107">
        <f t="shared" si="3"/>
        <v>2016.6671003972886</v>
      </c>
      <c r="E65" s="238">
        <f ca="1">D65/OFFSET(D$12,'Primary Inputs'!$C$16-'Cost Inputs'!$C$12,0)</f>
        <v>1.8501533031167785</v>
      </c>
      <c r="F65" s="597"/>
    </row>
    <row r="66" spans="3:6" hidden="1">
      <c r="C66" s="6">
        <v>2054</v>
      </c>
      <c r="D66" s="107">
        <f t="shared" si="3"/>
        <v>2057.0004424052345</v>
      </c>
      <c r="E66" s="238">
        <f ca="1">D66/OFFSET(D$12,'Primary Inputs'!$C$16-'Cost Inputs'!$C$12,0)</f>
        <v>1.8871563691791142</v>
      </c>
      <c r="F66" s="597"/>
    </row>
    <row r="67" spans="3:6" hidden="1">
      <c r="C67" s="6">
        <v>2055</v>
      </c>
      <c r="D67" s="107">
        <f t="shared" si="3"/>
        <v>2098.1404512533391</v>
      </c>
      <c r="E67" s="238">
        <f ca="1">D67/OFFSET(D$12,'Primary Inputs'!$C$16-'Cost Inputs'!$C$12,0)</f>
        <v>1.9248994965626964</v>
      </c>
      <c r="F67" s="597"/>
    </row>
    <row r="68" spans="3:6" hidden="1">
      <c r="C68" s="6">
        <v>2056</v>
      </c>
      <c r="D68" s="107">
        <f t="shared" si="3"/>
        <v>2140.1032602784057</v>
      </c>
      <c r="E68" s="238">
        <f ca="1">D68/OFFSET(D$12,'Primary Inputs'!$C$16-'Cost Inputs'!$C$12,0)</f>
        <v>1.9633974864939503</v>
      </c>
      <c r="F68" s="597"/>
    </row>
    <row r="69" spans="3:6" hidden="1">
      <c r="C69" s="6">
        <v>2057</v>
      </c>
      <c r="D69" s="107">
        <f t="shared" si="3"/>
        <v>2182.9053254839737</v>
      </c>
      <c r="E69" s="238">
        <f ca="1">D69/OFFSET(D$12,'Primary Inputs'!$C$16-'Cost Inputs'!$C$12,0)</f>
        <v>2.002665436223829</v>
      </c>
      <c r="F69" s="597"/>
    </row>
    <row r="70" spans="3:6" hidden="1">
      <c r="C70" s="6">
        <v>2058</v>
      </c>
      <c r="D70" s="107">
        <f t="shared" si="3"/>
        <v>2226.563431993653</v>
      </c>
      <c r="E70" s="238">
        <f ca="1">D70/OFFSET(D$12,'Primary Inputs'!$C$16-'Cost Inputs'!$C$12,0)</f>
        <v>2.0427187449483055</v>
      </c>
      <c r="F70" s="597"/>
    </row>
    <row r="71" spans="3:6" hidden="1">
      <c r="C71" s="6">
        <v>2059</v>
      </c>
      <c r="D71" s="107">
        <f t="shared" si="3"/>
        <v>2271.0947006335259</v>
      </c>
      <c r="E71" s="238">
        <f ca="1">D71/OFFSET(D$12,'Primary Inputs'!$C$16-'Cost Inputs'!$C$12,0)</f>
        <v>2.0835731198472716</v>
      </c>
      <c r="F71" s="597"/>
    </row>
    <row r="72" spans="3:6" hidden="1">
      <c r="C72" s="6">
        <v>2060</v>
      </c>
      <c r="D72" s="107">
        <f t="shared" si="3"/>
        <v>2316.5165946461966</v>
      </c>
      <c r="E72" s="238">
        <f ca="1">D72/OFFSET(D$12,'Primary Inputs'!$C$16-'Cost Inputs'!$C$12,0)</f>
        <v>2.1252445822442172</v>
      </c>
      <c r="F72" s="597"/>
    </row>
    <row r="73" spans="3:6" hidden="1">
      <c r="C73" s="6">
        <v>2061</v>
      </c>
      <c r="D73" s="107">
        <f t="shared" si="3"/>
        <v>2362.8469265391204</v>
      </c>
      <c r="E73" s="238">
        <f ca="1">D73/OFFSET(D$12,'Primary Inputs'!$C$16-'Cost Inputs'!$C$12,0)</f>
        <v>2.1677494738891014</v>
      </c>
      <c r="F73" s="597"/>
    </row>
    <row r="74" spans="3:6" hidden="1">
      <c r="C74" s="6">
        <v>2062</v>
      </c>
      <c r="D74" s="107">
        <f t="shared" si="3"/>
        <v>2410.1038650699029</v>
      </c>
      <c r="E74" s="238">
        <f ca="1">D74/OFFSET(D$12,'Primary Inputs'!$C$16-'Cost Inputs'!$C$12,0)</f>
        <v>2.2111044633668833</v>
      </c>
      <c r="F74" s="597"/>
    </row>
    <row r="75" spans="3:6" hidden="1">
      <c r="C75" s="6">
        <v>2063</v>
      </c>
      <c r="D75" s="107">
        <f t="shared" si="3"/>
        <v>2458.3059423713012</v>
      </c>
      <c r="E75" s="238">
        <f ca="1">D75/OFFSET(D$12,'Primary Inputs'!$C$16-'Cost Inputs'!$C$12,0)</f>
        <v>2.2553265526342212</v>
      </c>
      <c r="F75" s="597"/>
    </row>
    <row r="76" spans="3:6" hidden="1">
      <c r="C76" s="6">
        <v>2064</v>
      </c>
      <c r="D76" s="107">
        <f t="shared" si="3"/>
        <v>2507.472061218727</v>
      </c>
      <c r="E76" s="238">
        <f ca="1">D76/OFFSET(D$12,'Primary Inputs'!$C$16-'Cost Inputs'!$C$12,0)</f>
        <v>2.3004330836869054</v>
      </c>
      <c r="F76" s="597"/>
    </row>
    <row r="77" spans="3:6" hidden="1">
      <c r="C77" s="6">
        <v>2065</v>
      </c>
      <c r="D77" s="107">
        <f t="shared" si="3"/>
        <v>2557.6215024431017</v>
      </c>
      <c r="E77" s="238">
        <f ca="1">D77/OFFSET(D$12,'Primary Inputs'!$C$16-'Cost Inputs'!$C$12,0)</f>
        <v>2.3464417453606439</v>
      </c>
      <c r="F77" s="597"/>
    </row>
    <row r="78" spans="3:6" hidden="1">
      <c r="C78" s="6">
        <v>2066</v>
      </c>
      <c r="D78" s="107">
        <f t="shared" si="3"/>
        <v>2608.7739324919639</v>
      </c>
      <c r="E78" s="238">
        <f ca="1">D78/OFFSET(D$12,'Primary Inputs'!$C$16-'Cost Inputs'!$C$12,0)</f>
        <v>2.3933705802678569</v>
      </c>
      <c r="F78" s="597"/>
    </row>
    <row r="79" spans="3:6" hidden="1">
      <c r="C79" s="6">
        <v>2067</v>
      </c>
      <c r="D79" s="107">
        <f t="shared" si="3"/>
        <v>2660.9494111418035</v>
      </c>
      <c r="E79" s="238">
        <f ca="1">D79/OFFSET(D$12,'Primary Inputs'!$C$16-'Cost Inputs'!$C$12,0)</f>
        <v>2.4412379918732143</v>
      </c>
      <c r="F79" s="597"/>
    </row>
    <row r="80" spans="3:6" hidden="1">
      <c r="C80" s="6">
        <v>2068</v>
      </c>
      <c r="D80" s="107">
        <f t="shared" si="3"/>
        <v>2714.1683993646398</v>
      </c>
      <c r="E80" s="238">
        <f ca="1">D80/OFFSET(D$12,'Primary Inputs'!$C$16-'Cost Inputs'!$C$12,0)</f>
        <v>2.4900627517106786</v>
      </c>
      <c r="F80" s="597"/>
    </row>
    <row r="81" spans="3:10" hidden="1">
      <c r="C81" s="6">
        <v>2069</v>
      </c>
      <c r="D81" s="107">
        <f t="shared" si="3"/>
        <v>2768.4517673519326</v>
      </c>
      <c r="E81" s="238">
        <f ca="1">D81/OFFSET(D$12,'Primary Inputs'!$C$16-'Cost Inputs'!$C$12,0)</f>
        <v>2.5398640067448923</v>
      </c>
      <c r="F81" s="597"/>
    </row>
    <row r="92" spans="3:10">
      <c r="J92" s="6" t="s">
        <v>73</v>
      </c>
    </row>
  </sheetData>
  <sheetProtection sheet="1" formatRows="0"/>
  <protectedRanges>
    <protectedRange sqref="D4:BA5" name="Range1"/>
  </protectedRanges>
  <mergeCells count="5">
    <mergeCell ref="B2:C2"/>
    <mergeCell ref="F12:F32"/>
    <mergeCell ref="F33:F37"/>
    <mergeCell ref="F38:F47"/>
    <mergeCell ref="F48:F81"/>
  </mergeCells>
  <conditionalFormatting sqref="G1">
    <cfRule type="containsText" dxfId="55" priority="1" operator="containsText" text="ERROR">
      <formula>NOT(ISERROR(SEARCH("ERROR",G1)))</formula>
    </cfRule>
    <cfRule type="containsText" dxfId="54" priority="2" operator="containsText" text="OK">
      <formula>NOT(ISERROR(SEARCH("OK",G1)))</formula>
    </cfRule>
  </conditionalFormatting>
  <dataValidations count="1">
    <dataValidation type="decimal" operator="greaterThan" allowBlank="1" showInputMessage="1" showErrorMessage="1" sqref="D4:BA5" xr:uid="{00000000-0002-0000-0400-000000000000}">
      <formula1>-9.99999999999999E+106</formula1>
    </dataValidation>
  </dataValidations>
  <pageMargins left="0.70866141732283472" right="0.70866141732283472" top="0.74803149606299213" bottom="0.74803149606299213" header="0.31496062992125984" footer="0.31496062992125984"/>
  <pageSetup paperSize="9" scale="89" orientation="landscape" r:id="rId1"/>
  <rowBreaks count="1" manualBreakCount="1">
    <brk id="8" max="16383" man="1"/>
  </rowBreaks>
  <colBreaks count="2" manualBreakCount="2">
    <brk id="7" max="1048575" man="1"/>
    <brk id="12"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tabColor theme="0" tint="-0.499984740745262"/>
  </sheetPr>
  <dimension ref="A1:BH402"/>
  <sheetViews>
    <sheetView zoomScale="80" zoomScaleNormal="80" workbookViewId="0">
      <pane xSplit="5" ySplit="2" topLeftCell="G366" activePane="bottomRight" state="frozen"/>
      <selection pane="topRight"/>
      <selection pane="bottomLeft"/>
      <selection pane="bottomRight" activeCell="L394" sqref="L394"/>
    </sheetView>
  </sheetViews>
  <sheetFormatPr defaultRowHeight="14.25"/>
  <cols>
    <col min="1" max="1" width="18.5" customWidth="1"/>
    <col min="2" max="3" width="4.875" customWidth="1"/>
    <col min="4" max="4" width="4.125" customWidth="1"/>
    <col min="5" max="5" width="41.125" customWidth="1"/>
    <col min="6" max="6" width="35.625" customWidth="1"/>
    <col min="7" max="7" width="27.625" customWidth="1"/>
    <col min="8" max="8" width="15.125" customWidth="1"/>
    <col min="9" max="9" width="14.125" customWidth="1"/>
    <col min="10" max="10" width="18.625" customWidth="1"/>
    <col min="11" max="11" width="11.875" customWidth="1"/>
    <col min="12" max="12" width="14.125" customWidth="1"/>
    <col min="13" max="13" width="12.5" customWidth="1"/>
    <col min="14" max="14" width="13.125" customWidth="1"/>
    <col min="15" max="15" width="12.625" customWidth="1"/>
    <col min="16" max="16" width="11.375" customWidth="1"/>
    <col min="17" max="29" width="11.375" bestFit="1" customWidth="1"/>
    <col min="30" max="60" width="12.5" bestFit="1" customWidth="1"/>
  </cols>
  <sheetData>
    <row r="1" spans="1:60" ht="30">
      <c r="A1" s="132" t="s">
        <v>145</v>
      </c>
      <c r="B1" s="106"/>
      <c r="C1" s="106"/>
      <c r="D1" s="106"/>
      <c r="E1" s="106"/>
      <c r="F1" s="192" t="s">
        <v>288</v>
      </c>
      <c r="G1" s="191" t="str">
        <f ca="1">IF(AND(G338="OK",G385="OK",G396="OK"),"OK","ERROR")</f>
        <v>OK</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row>
    <row r="2" spans="1:60" ht="30">
      <c r="A2" s="133"/>
      <c r="B2" s="133"/>
      <c r="C2" s="133"/>
      <c r="D2" s="133"/>
      <c r="E2" s="20" t="str">
        <f xml:space="preserve"> 'Primary Inputs'!B$27</f>
        <v>Timeline</v>
      </c>
      <c r="F2" s="20"/>
      <c r="G2" s="20"/>
      <c r="H2" s="3"/>
      <c r="I2" s="3"/>
      <c r="J2" s="20"/>
      <c r="K2" s="255">
        <f xml:space="preserve"> 'Primary Inputs'!E$27</f>
        <v>2022</v>
      </c>
      <c r="L2" s="255">
        <f xml:space="preserve"> 'Primary Inputs'!F$27</f>
        <v>2023</v>
      </c>
      <c r="M2" s="255">
        <f xml:space="preserve"> 'Primary Inputs'!G$27</f>
        <v>2024</v>
      </c>
      <c r="N2" s="255">
        <f xml:space="preserve"> 'Primary Inputs'!H$27</f>
        <v>2025</v>
      </c>
      <c r="O2" s="255">
        <f xml:space="preserve"> 'Primary Inputs'!I$27</f>
        <v>2026</v>
      </c>
      <c r="P2" s="255">
        <f xml:space="preserve"> 'Primary Inputs'!J$27</f>
        <v>2027</v>
      </c>
      <c r="Q2" s="255">
        <f xml:space="preserve"> 'Primary Inputs'!K$27</f>
        <v>2028</v>
      </c>
      <c r="R2" s="255">
        <f xml:space="preserve"> 'Primary Inputs'!L$27</f>
        <v>2029</v>
      </c>
      <c r="S2" s="255">
        <f xml:space="preserve"> 'Primary Inputs'!M$27</f>
        <v>2030</v>
      </c>
      <c r="T2" s="255">
        <f xml:space="preserve"> 'Primary Inputs'!N$27</f>
        <v>2031</v>
      </c>
      <c r="U2" s="255">
        <f xml:space="preserve"> 'Primary Inputs'!O$27</f>
        <v>2032</v>
      </c>
      <c r="V2" s="255">
        <f xml:space="preserve"> 'Primary Inputs'!P$27</f>
        <v>2033</v>
      </c>
      <c r="W2" s="255">
        <f xml:space="preserve"> 'Primary Inputs'!Q$27</f>
        <v>2034</v>
      </c>
      <c r="X2" s="255">
        <f xml:space="preserve"> 'Primary Inputs'!R$27</f>
        <v>2035</v>
      </c>
      <c r="Y2" s="255">
        <f xml:space="preserve"> 'Primary Inputs'!S$27</f>
        <v>2036</v>
      </c>
      <c r="Z2" s="255">
        <f xml:space="preserve"> 'Primary Inputs'!T$27</f>
        <v>2037</v>
      </c>
      <c r="AA2" s="255">
        <f xml:space="preserve"> 'Primary Inputs'!U$27</f>
        <v>2038</v>
      </c>
      <c r="AB2" s="255">
        <f xml:space="preserve"> 'Primary Inputs'!V$27</f>
        <v>2039</v>
      </c>
      <c r="AC2" s="255">
        <f xml:space="preserve"> 'Primary Inputs'!W$27</f>
        <v>2040</v>
      </c>
      <c r="AD2" s="255">
        <f xml:space="preserve"> 'Primary Inputs'!X$27</f>
        <v>2041</v>
      </c>
      <c r="AE2" s="255">
        <f xml:space="preserve"> 'Primary Inputs'!Y$27</f>
        <v>2042</v>
      </c>
      <c r="AF2" s="255">
        <f xml:space="preserve"> 'Primary Inputs'!Z$27</f>
        <v>2043</v>
      </c>
      <c r="AG2" s="255">
        <f xml:space="preserve"> 'Primary Inputs'!AA$27</f>
        <v>2044</v>
      </c>
      <c r="AH2" s="255">
        <f xml:space="preserve"> 'Primary Inputs'!AB$27</f>
        <v>2045</v>
      </c>
      <c r="AI2" s="255">
        <f xml:space="preserve"> 'Primary Inputs'!AC$27</f>
        <v>2046</v>
      </c>
      <c r="AJ2" s="255">
        <f xml:space="preserve"> 'Primary Inputs'!AD$27</f>
        <v>2047</v>
      </c>
      <c r="AK2" s="255">
        <f xml:space="preserve"> 'Primary Inputs'!AE$27</f>
        <v>2048</v>
      </c>
      <c r="AL2" s="255">
        <f xml:space="preserve"> 'Primary Inputs'!AF$27</f>
        <v>2049</v>
      </c>
      <c r="AM2" s="255">
        <f xml:space="preserve"> 'Primary Inputs'!AG$27</f>
        <v>2050</v>
      </c>
      <c r="AN2" s="255">
        <f xml:space="preserve"> 'Primary Inputs'!AH$27</f>
        <v>2051</v>
      </c>
      <c r="AO2" s="255">
        <f xml:space="preserve"> 'Primary Inputs'!AI$27</f>
        <v>2052</v>
      </c>
      <c r="AP2" s="255">
        <f xml:space="preserve"> 'Primary Inputs'!AJ$27</f>
        <v>2053</v>
      </c>
      <c r="AQ2" s="255">
        <f xml:space="preserve"> 'Primary Inputs'!AK$27</f>
        <v>2054</v>
      </c>
      <c r="AR2" s="255">
        <f xml:space="preserve"> 'Primary Inputs'!AL$27</f>
        <v>2055</v>
      </c>
      <c r="AS2" s="255">
        <f xml:space="preserve"> 'Primary Inputs'!AM$27</f>
        <v>2056</v>
      </c>
      <c r="AT2" s="255">
        <f xml:space="preserve"> 'Primary Inputs'!AN$27</f>
        <v>2057</v>
      </c>
      <c r="AU2" s="255">
        <f xml:space="preserve"> 'Primary Inputs'!AO$27</f>
        <v>2058</v>
      </c>
      <c r="AV2" s="255">
        <f xml:space="preserve"> 'Primary Inputs'!AP$27</f>
        <v>2059</v>
      </c>
      <c r="AW2" s="255">
        <f xml:space="preserve"> 'Primary Inputs'!AQ$27</f>
        <v>2060</v>
      </c>
      <c r="AX2" s="255">
        <f xml:space="preserve"> 'Primary Inputs'!AR$27</f>
        <v>2061</v>
      </c>
      <c r="AY2" s="255">
        <f xml:space="preserve"> 'Primary Inputs'!AS$27</f>
        <v>2062</v>
      </c>
      <c r="AZ2" s="255">
        <f xml:space="preserve"> 'Primary Inputs'!AT$27</f>
        <v>2063</v>
      </c>
      <c r="BA2" s="255">
        <f xml:space="preserve"> 'Primary Inputs'!AU$27</f>
        <v>2064</v>
      </c>
      <c r="BB2" s="255">
        <f xml:space="preserve"> 'Primary Inputs'!AV$27</f>
        <v>2065</v>
      </c>
      <c r="BC2" s="255">
        <f xml:space="preserve"> 'Primary Inputs'!AW$27</f>
        <v>2066</v>
      </c>
      <c r="BD2" s="255">
        <f xml:space="preserve"> 'Primary Inputs'!AX$27</f>
        <v>2067</v>
      </c>
      <c r="BE2" s="255">
        <f xml:space="preserve"> 'Primary Inputs'!AY$27</f>
        <v>2068</v>
      </c>
      <c r="BF2" s="255">
        <f xml:space="preserve"> 'Primary Inputs'!AZ$27</f>
        <v>2069</v>
      </c>
      <c r="BG2" s="255">
        <f xml:space="preserve"> 'Primary Inputs'!BA$27</f>
        <v>2070</v>
      </c>
      <c r="BH2" s="255">
        <f xml:space="preserve"> 'Primary Inputs'!BB$27</f>
        <v>2071</v>
      </c>
    </row>
    <row r="3" spans="1:60">
      <c r="A3" s="134"/>
      <c r="B3" s="134"/>
      <c r="C3" s="134"/>
      <c r="D3" s="134"/>
      <c r="E3" s="135" t="s">
        <v>68</v>
      </c>
      <c r="F3" s="135"/>
      <c r="G3" s="135"/>
      <c r="H3" s="134"/>
      <c r="I3" s="134"/>
      <c r="J3" s="134"/>
      <c r="K3" s="259">
        <f>'Primary Inputs'!E$34</f>
        <v>0.97590007294853309</v>
      </c>
      <c r="L3" s="259">
        <f>'Primary Inputs'!F$34</f>
        <v>0.92942864090336474</v>
      </c>
      <c r="M3" s="259">
        <f>'Primary Inputs'!G$34</f>
        <v>0.88517013419368074</v>
      </c>
      <c r="N3" s="259">
        <f>'Primary Inputs'!H$34</f>
        <v>0.843019175422553</v>
      </c>
      <c r="O3" s="259">
        <f>'Primary Inputs'!I$34</f>
        <v>0.80287540516433631</v>
      </c>
      <c r="P3" s="259">
        <f>'Primary Inputs'!J$34</f>
        <v>0.7646432430136535</v>
      </c>
      <c r="Q3" s="259">
        <f>'Primary Inputs'!K$34</f>
        <v>0.72823166001300332</v>
      </c>
      <c r="R3" s="259">
        <f>'Primary Inputs'!L$34</f>
        <v>0.69355396191714602</v>
      </c>
      <c r="S3" s="259">
        <f>'Primary Inputs'!M$34</f>
        <v>0.66052758277823431</v>
      </c>
      <c r="T3" s="259">
        <f>'Primary Inputs'!N$34</f>
        <v>0.62907388836022304</v>
      </c>
      <c r="U3" s="259">
        <f>'Primary Inputs'!O$34</f>
        <v>0.59911798891449819</v>
      </c>
      <c r="V3" s="259">
        <f>'Primary Inputs'!P$34</f>
        <v>0.57058856087095067</v>
      </c>
      <c r="W3" s="259">
        <f>'Primary Inputs'!Q$34</f>
        <v>0.54341767701995292</v>
      </c>
      <c r="X3" s="259">
        <f>'Primary Inputs'!R$34</f>
        <v>0.51754064478090755</v>
      </c>
      <c r="Y3" s="259">
        <f>'Primary Inputs'!S$34</f>
        <v>0.49289585217229281</v>
      </c>
      <c r="Z3" s="259">
        <f>'Primary Inputs'!T$34</f>
        <v>0.46942462111646938</v>
      </c>
      <c r="AA3" s="259">
        <f>'Primary Inputs'!U$34</f>
        <v>0.44707106772997079</v>
      </c>
      <c r="AB3" s="259">
        <f>'Primary Inputs'!V$34</f>
        <v>0.42578196926663886</v>
      </c>
      <c r="AC3" s="259">
        <f>'Primary Inputs'!W$34</f>
        <v>0.40550663739679887</v>
      </c>
      <c r="AD3" s="259">
        <f>'Primary Inputs'!X$34</f>
        <v>0.38619679752076086</v>
      </c>
      <c r="AE3" s="259">
        <f>'Primary Inputs'!Y$34</f>
        <v>0.36780647382929604</v>
      </c>
      <c r="AF3" s="259">
        <f>'Primary Inputs'!Z$34</f>
        <v>0.35029187983742482</v>
      </c>
      <c r="AG3" s="259">
        <f>'Primary Inputs'!AA$34</f>
        <v>0.33361131413088074</v>
      </c>
      <c r="AH3" s="259">
        <f>'Primary Inputs'!AB$34</f>
        <v>0.3177250610770293</v>
      </c>
      <c r="AI3" s="259">
        <f>'Primary Inputs'!AC$34</f>
        <v>0.30259529626383741</v>
      </c>
      <c r="AJ3" s="259">
        <f>'Primary Inputs'!AD$34</f>
        <v>0.28818599644174991</v>
      </c>
      <c r="AK3" s="259">
        <f>'Primary Inputs'!AE$34</f>
        <v>0.27446285375404755</v>
      </c>
      <c r="AL3" s="259">
        <f>'Primary Inputs'!AF$34</f>
        <v>0.26139319405147382</v>
      </c>
      <c r="AM3" s="259">
        <f>'Primary Inputs'!AG$34</f>
        <v>0.24894589909664172</v>
      </c>
      <c r="AN3" s="259">
        <f>'Primary Inputs'!AH$34</f>
        <v>0.23709133247299211</v>
      </c>
      <c r="AO3" s="259">
        <f>'Primary Inputs'!AI$34</f>
        <v>0.22580126902189723</v>
      </c>
      <c r="AP3" s="259">
        <f>'Primary Inputs'!AJ$34</f>
        <v>0.2150488276399021</v>
      </c>
      <c r="AQ3" s="259">
        <f>'Primary Inputs'!AK$34</f>
        <v>0.20480840727609723</v>
      </c>
      <c r="AR3" s="259">
        <f>'Primary Inputs'!AL$34</f>
        <v>0.19505562597723547</v>
      </c>
      <c r="AS3" s="259">
        <f>'Primary Inputs'!AM$34</f>
        <v>0.18576726283546235</v>
      </c>
      <c r="AT3" s="259">
        <f>'Primary Inputs'!AN$34</f>
        <v>0.17692120270044032</v>
      </c>
      <c r="AU3" s="259">
        <f>'Primary Inputs'!AO$34</f>
        <v>0.16849638352422888</v>
      </c>
      <c r="AV3" s="259">
        <f>'Primary Inputs'!AP$34</f>
        <v>0.16047274621355131</v>
      </c>
      <c r="AW3" s="259">
        <f>'Primary Inputs'!AQ$34</f>
        <v>0.15283118687004887</v>
      </c>
      <c r="AX3" s="259">
        <f>'Primary Inputs'!AR$34</f>
        <v>0.14555351130480843</v>
      </c>
      <c r="AY3" s="259">
        <f>'Primary Inputs'!AS$34</f>
        <v>0.13862239171886517</v>
      </c>
      <c r="AZ3" s="259">
        <f>'Primary Inputs'!AT$34</f>
        <v>0.13202132544653825</v>
      </c>
      <c r="BA3" s="259">
        <f>'Primary Inputs'!AU$34</f>
        <v>0.12573459566336975</v>
      </c>
      <c r="BB3" s="259">
        <f>'Primary Inputs'!AV$34</f>
        <v>0.11974723396511405</v>
      </c>
      <c r="BC3" s="259">
        <f>'Primary Inputs'!AW$34</f>
        <v>0.11404498472868004</v>
      </c>
      <c r="BD3" s="259">
        <f>'Primary Inputs'!AX$34</f>
        <v>0.10861427117017146</v>
      </c>
      <c r="BE3" s="259">
        <f>'Primary Inputs'!AY$34</f>
        <v>0.10344216301921091</v>
      </c>
      <c r="BF3" s="259">
        <f>'Primary Inputs'!AZ$34</f>
        <v>9.851634573258182E-2</v>
      </c>
      <c r="BG3" s="259">
        <f>'Primary Inputs'!BA$34</f>
        <v>9.3825091173887432E-2</v>
      </c>
      <c r="BH3" s="259">
        <f>'Primary Inputs'!BB$34</f>
        <v>8.9357229689416603E-2</v>
      </c>
    </row>
    <row r="4" spans="1:60">
      <c r="A4" s="106"/>
      <c r="B4" s="106"/>
      <c r="C4" s="106"/>
      <c r="D4" s="106"/>
      <c r="E4" s="106"/>
      <c r="F4" s="106"/>
      <c r="G4" s="106"/>
      <c r="H4" s="106"/>
      <c r="I4" s="106"/>
      <c r="J4" s="10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c r="AM4" s="136"/>
      <c r="AN4" s="136"/>
      <c r="AO4" s="136"/>
      <c r="AP4" s="136"/>
      <c r="AQ4" s="136"/>
      <c r="AR4" s="136"/>
      <c r="AS4" s="136"/>
      <c r="AT4" s="136"/>
      <c r="AU4" s="136"/>
      <c r="AV4" s="136"/>
      <c r="AW4" s="136"/>
      <c r="AX4" s="136"/>
      <c r="AY4" s="136"/>
      <c r="AZ4" s="136"/>
      <c r="BA4" s="136"/>
      <c r="BB4" s="136"/>
      <c r="BC4" s="136"/>
      <c r="BD4" s="136"/>
      <c r="BE4" s="136"/>
      <c r="BF4" s="136"/>
      <c r="BG4" s="136"/>
      <c r="BH4" s="136"/>
    </row>
    <row r="5" spans="1:60">
      <c r="A5" s="137" t="s">
        <v>146</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row>
    <row r="6" spans="1:60">
      <c r="A6" s="106"/>
      <c r="B6" s="106"/>
      <c r="C6" s="106"/>
      <c r="D6" s="138" t="s">
        <v>70</v>
      </c>
      <c r="E6" s="106"/>
      <c r="F6" s="138" t="s">
        <v>147</v>
      </c>
      <c r="G6" s="138"/>
      <c r="H6" s="22"/>
      <c r="I6" s="22"/>
      <c r="J6" s="22"/>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row>
    <row r="7" spans="1:60">
      <c r="A7" s="106"/>
      <c r="B7" s="106"/>
      <c r="C7" s="106"/>
      <c r="D7" s="184">
        <v>1</v>
      </c>
      <c r="E7" t="s">
        <v>7</v>
      </c>
      <c r="F7" s="106">
        <f ca="1">OFFSET('Primary Inputs'!$E$12,0,Calculations!$D7-1)</f>
        <v>0</v>
      </c>
      <c r="G7" s="106"/>
      <c r="H7" s="106"/>
      <c r="I7" s="106"/>
      <c r="J7" s="106"/>
      <c r="K7" s="139">
        <f ca="1">IF(K$2-$K$2&lt;$D7-1," ",IF(K$2-$K$2+1&gt;'Primary Inputs'!$C$17,0,(SUM(OFFSET($K$114:$K$163,0,K$2-$K$2-$D7+1)))*$F7))</f>
        <v>0</v>
      </c>
      <c r="L7" s="139">
        <f ca="1">IF(L$2-$K$2&lt;$D7-1," ",IF(L$2-$K$2+1&gt;'Primary Inputs'!$C$17,0,(SUM(OFFSET($K$114:$K$163,0,L$2-$K$2-$D7+1)))*$F7))</f>
        <v>0</v>
      </c>
      <c r="M7" s="139">
        <f ca="1">IF(M$2-$K$2&lt;$D7-1," ",IF(M$2-$K$2+1&gt;'Primary Inputs'!$C$17,0,(SUM(OFFSET($K$114:$K$163,0,M$2-$K$2-$D7+1)))*$F7))</f>
        <v>0</v>
      </c>
      <c r="N7" s="139">
        <f ca="1">IF(N$2-$K$2&lt;$D7-1," ",IF(N$2-$K$2+1&gt;'Primary Inputs'!$C$17,0,(SUM(OFFSET($K$114:$K$163,0,N$2-$K$2-$D7+1)))*$F7))</f>
        <v>0</v>
      </c>
      <c r="O7" s="139">
        <f ca="1">IF(O$2-$K$2&lt;$D7-1," ",IF(O$2-$K$2+1&gt;'Primary Inputs'!$C$17,0,(SUM(OFFSET($K$114:$K$163,0,O$2-$K$2-$D7+1)))*$F7))</f>
        <v>0</v>
      </c>
      <c r="P7" s="139">
        <f ca="1">IF(P$2-$K$2&lt;$D7-1," ",IF(P$2-$K$2+1&gt;'Primary Inputs'!$C$17,0,(SUM(OFFSET($K$114:$K$163,0,P$2-$K$2-$D7+1)))*$F7))</f>
        <v>0</v>
      </c>
      <c r="Q7" s="139">
        <f ca="1">IF(Q$2-$K$2&lt;$D7-1," ",IF(Q$2-$K$2+1&gt;'Primary Inputs'!$C$17,0,(SUM(OFFSET($K$114:$K$163,0,Q$2-$K$2-$D7+1)))*$F7))</f>
        <v>0</v>
      </c>
      <c r="R7" s="139">
        <f ca="1">IF(R$2-$K$2&lt;$D7-1," ",IF(R$2-$K$2+1&gt;'Primary Inputs'!$C$17,0,(SUM(OFFSET($K$114:$K$163,0,R$2-$K$2-$D7+1)))*$F7))</f>
        <v>0</v>
      </c>
      <c r="S7" s="139">
        <f ca="1">IF(S$2-$K$2&lt;$D7-1," ",IF(S$2-$K$2+1&gt;'Primary Inputs'!$C$17,0,(SUM(OFFSET($K$114:$K$163,0,S$2-$K$2-$D7+1)))*$F7))</f>
        <v>0</v>
      </c>
      <c r="T7" s="139">
        <f ca="1">IF(T$2-$K$2&lt;$D7-1," ",IF(T$2-$K$2+1&gt;'Primary Inputs'!$C$17,0,(SUM(OFFSET($K$114:$K$163,0,T$2-$K$2-$D7+1)))*$F7))</f>
        <v>0</v>
      </c>
      <c r="U7" s="139">
        <f ca="1">IF(U$2-$K$2&lt;$D7-1," ",IF(U$2-$K$2+1&gt;'Primary Inputs'!$C$17,0,(SUM(OFFSET($K$114:$K$163,0,U$2-$K$2-$D7+1)))*$F7))</f>
        <v>0</v>
      </c>
      <c r="V7" s="139">
        <f ca="1">IF(V$2-$K$2&lt;$D7-1," ",IF(V$2-$K$2+1&gt;'Primary Inputs'!$C$17,0,(SUM(OFFSET($K$114:$K$163,0,V$2-$K$2-$D7+1)))*$F7))</f>
        <v>0</v>
      </c>
      <c r="W7" s="139">
        <f ca="1">IF(W$2-$K$2&lt;$D7-1," ",IF(W$2-$K$2+1&gt;'Primary Inputs'!$C$17,0,(SUM(OFFSET($K$114:$K$163,0,W$2-$K$2-$D7+1)))*$F7))</f>
        <v>0</v>
      </c>
      <c r="X7" s="139">
        <f ca="1">IF(X$2-$K$2&lt;$D7-1," ",IF(X$2-$K$2+1&gt;'Primary Inputs'!$C$17,0,(SUM(OFFSET($K$114:$K$163,0,X$2-$K$2-$D7+1)))*$F7))</f>
        <v>0</v>
      </c>
      <c r="Y7" s="139">
        <f ca="1">IF(Y$2-$K$2&lt;$D7-1," ",IF(Y$2-$K$2+1&gt;'Primary Inputs'!$C$17,0,(SUM(OFFSET($K$114:$K$163,0,Y$2-$K$2-$D7+1)))*$F7))</f>
        <v>0</v>
      </c>
      <c r="Z7" s="139">
        <f ca="1">IF(Z$2-$K$2&lt;$D7-1," ",IF(Z$2-$K$2+1&gt;'Primary Inputs'!$C$17,0,(SUM(OFFSET($K$114:$K$163,0,Z$2-$K$2-$D7+1)))*$F7))</f>
        <v>0</v>
      </c>
      <c r="AA7" s="139">
        <f ca="1">IF(AA$2-$K$2&lt;$D7-1," ",IF(AA$2-$K$2+1&gt;'Primary Inputs'!$C$17,0,(SUM(OFFSET($K$114:$K$163,0,AA$2-$K$2-$D7+1)))*$F7))</f>
        <v>0</v>
      </c>
      <c r="AB7" s="139">
        <f ca="1">IF(AB$2-$K$2&lt;$D7-1," ",IF(AB$2-$K$2+1&gt;'Primary Inputs'!$C$17,0,(SUM(OFFSET($K$114:$K$163,0,AB$2-$K$2-$D7+1)))*$F7))</f>
        <v>0</v>
      </c>
      <c r="AC7" s="139">
        <f ca="1">IF(AC$2-$K$2&lt;$D7-1," ",IF(AC$2-$K$2+1&gt;'Primary Inputs'!$C$17,0,(SUM(OFFSET($K$114:$K$163,0,AC$2-$K$2-$D7+1)))*$F7))</f>
        <v>0</v>
      </c>
      <c r="AD7" s="139">
        <f ca="1">IF(AD$2-$K$2&lt;$D7-1," ",IF(AD$2-$K$2+1&gt;'Primary Inputs'!$C$17,0,(SUM(OFFSET($K$114:$K$163,0,AD$2-$K$2-$D7+1)))*$F7))</f>
        <v>0</v>
      </c>
      <c r="AE7" s="139">
        <f ca="1">IF(AE$2-$K$2&lt;$D7-1," ",IF(AE$2-$K$2+1&gt;'Primary Inputs'!$C$17,0,(SUM(OFFSET($K$114:$K$163,0,AE$2-$K$2-$D7+1)))*$F7))</f>
        <v>0</v>
      </c>
      <c r="AF7" s="139">
        <f ca="1">IF(AF$2-$K$2&lt;$D7-1," ",IF(AF$2-$K$2+1&gt;'Primary Inputs'!$C$17,0,(SUM(OFFSET($K$114:$K$163,0,AF$2-$K$2-$D7+1)))*$F7))</f>
        <v>0</v>
      </c>
      <c r="AG7" s="139">
        <f ca="1">IF(AG$2-$K$2&lt;$D7-1," ",IF(AG$2-$K$2+1&gt;'Primary Inputs'!$C$17,0,(SUM(OFFSET($K$114:$K$163,0,AG$2-$K$2-$D7+1)))*$F7))</f>
        <v>0</v>
      </c>
      <c r="AH7" s="139">
        <f ca="1">IF(AH$2-$K$2&lt;$D7-1," ",IF(AH$2-$K$2+1&gt;'Primary Inputs'!$C$17,0,(SUM(OFFSET($K$114:$K$163,0,AH$2-$K$2-$D7+1)))*$F7))</f>
        <v>0</v>
      </c>
      <c r="AI7" s="139">
        <f ca="1">IF(AI$2-$K$2&lt;$D7-1," ",IF(AI$2-$K$2+1&gt;'Primary Inputs'!$C$17,0,(SUM(OFFSET($K$114:$K$163,0,AI$2-$K$2-$D7+1)))*$F7))</f>
        <v>0</v>
      </c>
      <c r="AJ7" s="139">
        <f ca="1">IF(AJ$2-$K$2&lt;$D7-1," ",IF(AJ$2-$K$2+1&gt;'Primary Inputs'!$C$17,0,(SUM(OFFSET($K$114:$K$163,0,AJ$2-$K$2-$D7+1)))*$F7))</f>
        <v>0</v>
      </c>
      <c r="AK7" s="139">
        <f ca="1">IF(AK$2-$K$2&lt;$D7-1," ",IF(AK$2-$K$2+1&gt;'Primary Inputs'!$C$17,0,(SUM(OFFSET($K$114:$K$163,0,AK$2-$K$2-$D7+1)))*$F7))</f>
        <v>0</v>
      </c>
      <c r="AL7" s="139">
        <f ca="1">IF(AL$2-$K$2&lt;$D7-1," ",IF(AL$2-$K$2+1&gt;'Primary Inputs'!$C$17,0,(SUM(OFFSET($K$114:$K$163,0,AL$2-$K$2-$D7+1)))*$F7))</f>
        <v>0</v>
      </c>
      <c r="AM7" s="139">
        <f ca="1">IF(AM$2-$K$2&lt;$D7-1," ",IF(AM$2-$K$2+1&gt;'Primary Inputs'!$C$17,0,(SUM(OFFSET($K$114:$K$163,0,AM$2-$K$2-$D7+1)))*$F7))</f>
        <v>0</v>
      </c>
      <c r="AN7" s="139">
        <f ca="1">IF(AN$2-$K$2&lt;$D7-1," ",IF(AN$2-$K$2+1&gt;'Primary Inputs'!$C$17,0,(SUM(OFFSET($K$114:$K$163,0,AN$2-$K$2-$D7+1)))*$F7))</f>
        <v>0</v>
      </c>
      <c r="AO7" s="139">
        <f ca="1">IF(AO$2-$K$2&lt;$D7-1," ",IF(AO$2-$K$2+1&gt;'Primary Inputs'!$C$17,0,(SUM(OFFSET($K$114:$K$163,0,AO$2-$K$2-$D7+1)))*$F7))</f>
        <v>0</v>
      </c>
      <c r="AP7" s="139">
        <f ca="1">IF(AP$2-$K$2&lt;$D7-1," ",IF(AP$2-$K$2+1&gt;'Primary Inputs'!$C$17,0,(SUM(OFFSET($K$114:$K$163,0,AP$2-$K$2-$D7+1)))*$F7))</f>
        <v>0</v>
      </c>
      <c r="AQ7" s="139">
        <f ca="1">IF(AQ$2-$K$2&lt;$D7-1," ",IF(AQ$2-$K$2+1&gt;'Primary Inputs'!$C$17,0,(SUM(OFFSET($K$114:$K$163,0,AQ$2-$K$2-$D7+1)))*$F7))</f>
        <v>0</v>
      </c>
      <c r="AR7" s="139">
        <f ca="1">IF(AR$2-$K$2&lt;$D7-1," ",IF(AR$2-$K$2+1&gt;'Primary Inputs'!$C$17,0,(SUM(OFFSET($K$114:$K$163,0,AR$2-$K$2-$D7+1)))*$F7))</f>
        <v>0</v>
      </c>
      <c r="AS7" s="139">
        <f ca="1">IF(AS$2-$K$2&lt;$D7-1," ",IF(AS$2-$K$2+1&gt;'Primary Inputs'!$C$17,0,(SUM(OFFSET($K$114:$K$163,0,AS$2-$K$2-$D7+1)))*$F7))</f>
        <v>0</v>
      </c>
      <c r="AT7" s="139">
        <f ca="1">IF(AT$2-$K$2&lt;$D7-1," ",IF(AT$2-$K$2+1&gt;'Primary Inputs'!$C$17,0,(SUM(OFFSET($K$114:$K$163,0,AT$2-$K$2-$D7+1)))*$F7))</f>
        <v>0</v>
      </c>
      <c r="AU7" s="139">
        <f ca="1">IF(AU$2-$K$2&lt;$D7-1," ",IF(AU$2-$K$2+1&gt;'Primary Inputs'!$C$17,0,(SUM(OFFSET($K$114:$K$163,0,AU$2-$K$2-$D7+1)))*$F7))</f>
        <v>0</v>
      </c>
      <c r="AV7" s="139">
        <f ca="1">IF(AV$2-$K$2&lt;$D7-1," ",IF(AV$2-$K$2+1&gt;'Primary Inputs'!$C$17,0,(SUM(OFFSET($K$114:$K$163,0,AV$2-$K$2-$D7+1)))*$F7))</f>
        <v>0</v>
      </c>
      <c r="AW7" s="139">
        <f ca="1">IF(AW$2-$K$2&lt;$D7-1," ",IF(AW$2-$K$2+1&gt;'Primary Inputs'!$C$17,0,(SUM(OFFSET($K$114:$K$163,0,AW$2-$K$2-$D7+1)))*$F7))</f>
        <v>0</v>
      </c>
      <c r="AX7" s="139">
        <f ca="1">IF(AX$2-$K$2&lt;$D7-1," ",IF(AX$2-$K$2+1&gt;'Primary Inputs'!$C$17,0,(SUM(OFFSET($K$114:$K$163,0,AX$2-$K$2-$D7+1)))*$F7))</f>
        <v>0</v>
      </c>
      <c r="AY7" s="139">
        <f ca="1">IF(AY$2-$K$2&lt;$D7-1," ",IF(AY$2-$K$2+1&gt;'Primary Inputs'!$C$17,0,(SUM(OFFSET($K$114:$K$163,0,AY$2-$K$2-$D7+1)))*$F7))</f>
        <v>0</v>
      </c>
      <c r="AZ7" s="139">
        <f ca="1">IF(AZ$2-$K$2&lt;$D7-1," ",IF(AZ$2-$K$2+1&gt;'Primary Inputs'!$C$17,0,(SUM(OFFSET($K$114:$K$163,0,AZ$2-$K$2-$D7+1)))*$F7))</f>
        <v>0</v>
      </c>
      <c r="BA7" s="139">
        <f ca="1">IF(BA$2-$K$2&lt;$D7-1," ",IF(BA$2-$K$2+1&gt;'Primary Inputs'!$C$17,0,(SUM(OFFSET($K$114:$K$163,0,BA$2-$K$2-$D7+1)))*$F7))</f>
        <v>0</v>
      </c>
      <c r="BB7" s="139">
        <f ca="1">IF(BB$2-$K$2&lt;$D7-1," ",IF(BB$2-$K$2+1&gt;'Primary Inputs'!$C$17,0,(SUM(OFFSET($K$114:$K$163,0,BB$2-$K$2-$D7+1)))*$F7))</f>
        <v>0</v>
      </c>
      <c r="BC7" s="139">
        <f ca="1">IF(BC$2-$K$2&lt;$D7-1," ",IF(BC$2-$K$2+1&gt;'Primary Inputs'!$C$17,0,(SUM(OFFSET($K$114:$K$163,0,BC$2-$K$2-$D7+1)))*$F7))</f>
        <v>0</v>
      </c>
      <c r="BD7" s="139">
        <f ca="1">IF(BD$2-$K$2&lt;$D7-1," ",IF(BD$2-$K$2+1&gt;'Primary Inputs'!$C$17,0,(SUM(OFFSET($K$114:$K$163,0,BD$2-$K$2-$D7+1)))*$F7))</f>
        <v>0</v>
      </c>
      <c r="BE7" s="139">
        <f ca="1">IF(BE$2-$K$2&lt;$D7-1," ",IF(BE$2-$K$2+1&gt;'Primary Inputs'!$C$17,0,(SUM(OFFSET($K$114:$K$163,0,BE$2-$K$2-$D7+1)))*$F7))</f>
        <v>0</v>
      </c>
      <c r="BF7" s="139">
        <f ca="1">IF(BF$2-$K$2&lt;$D7-1," ",IF(BF$2-$K$2+1&gt;'Primary Inputs'!$C$17,0,(SUM(OFFSET($K$114:$K$163,0,BF$2-$K$2-$D7+1)))*$F7))</f>
        <v>0</v>
      </c>
      <c r="BG7" s="139">
        <f ca="1">IF(BG$2-$K$2&lt;$D7-1," ",IF(BG$2-$K$2+1&gt;'Primary Inputs'!$C$17,0,(SUM(OFFSET($K$114:$K$163,0,BG$2-$K$2-$D7+1)))*$F7))</f>
        <v>0</v>
      </c>
      <c r="BH7" s="139">
        <f ca="1">IF(BH$2-$K$2&lt;$D7-1," ",IF(BH$2-$K$2+1&gt;'Primary Inputs'!$C$17,0,(SUM(OFFSET($K$114:$K$163,0,BH$2-$K$2-$D7+1)))*$F7))</f>
        <v>0</v>
      </c>
    </row>
    <row r="8" spans="1:60">
      <c r="A8" s="106"/>
      <c r="B8" s="106"/>
      <c r="C8" s="106"/>
      <c r="D8" s="184">
        <v>2</v>
      </c>
      <c r="E8" t="s">
        <v>8</v>
      </c>
      <c r="F8" s="106">
        <f ca="1">OFFSET('Primary Inputs'!$E$12,0,Calculations!$D8-1)</f>
        <v>792</v>
      </c>
      <c r="G8" s="106"/>
      <c r="H8" s="106"/>
      <c r="I8" s="106"/>
      <c r="J8" s="106"/>
      <c r="K8" s="139" t="str">
        <f ca="1">IF(K$2-$K$2&lt;$D8-1," ",IF(K$2-$K$2+1&gt;'Primary Inputs'!$C$17,0,(SUM(OFFSET($K$114:$K$163,0,K$2-$K$2-$D8+1)))*$F8))</f>
        <v xml:space="preserve"> </v>
      </c>
      <c r="L8" s="139">
        <f ca="1">IF(L$2-$K$2&lt;$D8-1," ",IF(L$2-$K$2+1&gt;'Primary Inputs'!$C$17,0,(SUM(OFFSET($K$114:$K$163,0,L$2-$K$2-$D8+1)))*$F8))</f>
        <v>34842672.984630331</v>
      </c>
      <c r="M8" s="139">
        <f ca="1">IF(M$2-$K$2&lt;$D8-1," ",IF(M$2-$K$2+1&gt;'Primary Inputs'!$C$17,0,(SUM(OFFSET($K$114:$K$163,0,M$2-$K$2-$D8+1)))*$F8))</f>
        <v>6870.1351610356614</v>
      </c>
      <c r="N8" s="139">
        <f ca="1">IF(N$2-$K$2&lt;$D8-1," ",IF(N$2-$K$2+1&gt;'Primary Inputs'!$C$17,0,(SUM(OFFSET($K$114:$K$163,0,N$2-$K$2-$D8+1)))*$F8))</f>
        <v>13740.270322071323</v>
      </c>
      <c r="O8" s="139">
        <f ca="1">IF(O$2-$K$2&lt;$D8-1," ",IF(O$2-$K$2+1&gt;'Primary Inputs'!$C$17,0,(SUM(OFFSET($K$114:$K$163,0,O$2-$K$2-$D8+1)))*$F8))</f>
        <v>13740.270322071323</v>
      </c>
      <c r="P8" s="139">
        <f ca="1">IF(P$2-$K$2&lt;$D8-1," ",IF(P$2-$K$2+1&gt;'Primary Inputs'!$C$17,0,(SUM(OFFSET($K$114:$K$163,0,P$2-$K$2-$D8+1)))*$F8))</f>
        <v>13740.270322071323</v>
      </c>
      <c r="Q8" s="139">
        <f ca="1">IF(Q$2-$K$2&lt;$D8-1," ",IF(Q$2-$K$2+1&gt;'Primary Inputs'!$C$17,0,(SUM(OFFSET($K$114:$K$163,0,Q$2-$K$2-$D8+1)))*$F8))</f>
        <v>13740.270322071323</v>
      </c>
      <c r="R8" s="139">
        <f ca="1">IF(R$2-$K$2&lt;$D8-1," ",IF(R$2-$K$2+1&gt;'Primary Inputs'!$C$17,0,(SUM(OFFSET($K$114:$K$163,0,R$2-$K$2-$D8+1)))*$F8))</f>
        <v>13740.270322071323</v>
      </c>
      <c r="S8" s="139">
        <f ca="1">IF(S$2-$K$2&lt;$D8-1," ",IF(S$2-$K$2+1&gt;'Primary Inputs'!$C$17,0,(SUM(OFFSET($K$114:$K$163,0,S$2-$K$2-$D8+1)))*$F8))</f>
        <v>13740.270322071323</v>
      </c>
      <c r="T8" s="139">
        <f ca="1">IF(T$2-$K$2&lt;$D8-1," ",IF(T$2-$K$2+1&gt;'Primary Inputs'!$C$17,0,(SUM(OFFSET($K$114:$K$163,0,T$2-$K$2-$D8+1)))*$F8))</f>
        <v>13740.270322071323</v>
      </c>
      <c r="U8" s="139">
        <f ca="1">IF(U$2-$K$2&lt;$D8-1," ",IF(U$2-$K$2+1&gt;'Primary Inputs'!$C$17,0,(SUM(OFFSET($K$114:$K$163,0,U$2-$K$2-$D8+1)))*$F8))</f>
        <v>13740.270322071323</v>
      </c>
      <c r="V8" s="139">
        <f ca="1">IF(V$2-$K$2&lt;$D8-1," ",IF(V$2-$K$2+1&gt;'Primary Inputs'!$C$17,0,(SUM(OFFSET($K$114:$K$163,0,V$2-$K$2-$D8+1)))*$F8))</f>
        <v>13740.270322071323</v>
      </c>
      <c r="W8" s="139">
        <f ca="1">IF(W$2-$K$2&lt;$D8-1," ",IF(W$2-$K$2+1&gt;'Primary Inputs'!$C$17,0,(SUM(OFFSET($K$114:$K$163,0,W$2-$K$2-$D8+1)))*$F8))</f>
        <v>13740.270322071323</v>
      </c>
      <c r="X8" s="139">
        <f ca="1">IF(X$2-$K$2&lt;$D8-1," ",IF(X$2-$K$2+1&gt;'Primary Inputs'!$C$17,0,(SUM(OFFSET($K$114:$K$163,0,X$2-$K$2-$D8+1)))*$F8))</f>
        <v>13740.270322071323</v>
      </c>
      <c r="Y8" s="139">
        <f ca="1">IF(Y$2-$K$2&lt;$D8-1," ",IF(Y$2-$K$2+1&gt;'Primary Inputs'!$C$17,0,(SUM(OFFSET($K$114:$K$163,0,Y$2-$K$2-$D8+1)))*$F8))</f>
        <v>13740.270322071323</v>
      </c>
      <c r="Z8" s="139">
        <f ca="1">IF(Z$2-$K$2&lt;$D8-1," ",IF(Z$2-$K$2+1&gt;'Primary Inputs'!$C$17,0,(SUM(OFFSET($K$114:$K$163,0,Z$2-$K$2-$D8+1)))*$F8))</f>
        <v>13740.270322071323</v>
      </c>
      <c r="AA8" s="139">
        <f ca="1">IF(AA$2-$K$2&lt;$D8-1," ",IF(AA$2-$K$2+1&gt;'Primary Inputs'!$C$17,0,(SUM(OFFSET($K$114:$K$163,0,AA$2-$K$2-$D8+1)))*$F8))</f>
        <v>13740.270322071323</v>
      </c>
      <c r="AB8" s="139">
        <f ca="1">IF(AB$2-$K$2&lt;$D8-1," ",IF(AB$2-$K$2+1&gt;'Primary Inputs'!$C$17,0,(SUM(OFFSET($K$114:$K$163,0,AB$2-$K$2-$D8+1)))*$F8))</f>
        <v>13740.270322071323</v>
      </c>
      <c r="AC8" s="139">
        <f ca="1">IF(AC$2-$K$2&lt;$D8-1," ",IF(AC$2-$K$2+1&gt;'Primary Inputs'!$C$17,0,(SUM(OFFSET($K$114:$K$163,0,AC$2-$K$2-$D8+1)))*$F8))</f>
        <v>13740.270322071323</v>
      </c>
      <c r="AD8" s="139">
        <f ca="1">IF(AD$2-$K$2&lt;$D8-1," ",IF(AD$2-$K$2+1&gt;'Primary Inputs'!$C$17,0,(SUM(OFFSET($K$114:$K$163,0,AD$2-$K$2-$D8+1)))*$F8))</f>
        <v>13740.270322071323</v>
      </c>
      <c r="AE8" s="139">
        <f ca="1">IF(AE$2-$K$2&lt;$D8-1," ",IF(AE$2-$K$2+1&gt;'Primary Inputs'!$C$17,0,(SUM(OFFSET($K$114:$K$163,0,AE$2-$K$2-$D8+1)))*$F8))</f>
        <v>13740.270322071323</v>
      </c>
      <c r="AF8" s="139">
        <f ca="1">IF(AF$2-$K$2&lt;$D8-1," ",IF(AF$2-$K$2+1&gt;'Primary Inputs'!$C$17,0,(SUM(OFFSET($K$114:$K$163,0,AF$2-$K$2-$D8+1)))*$F8))</f>
        <v>13740.270322071323</v>
      </c>
      <c r="AG8" s="139">
        <f ca="1">IF(AG$2-$K$2&lt;$D8-1," ",IF(AG$2-$K$2+1&gt;'Primary Inputs'!$C$17,0,(SUM(OFFSET($K$114:$K$163,0,AG$2-$K$2-$D8+1)))*$F8))</f>
        <v>13740.270322071323</v>
      </c>
      <c r="AH8" s="139">
        <f ca="1">IF(AH$2-$K$2&lt;$D8-1," ",IF(AH$2-$K$2+1&gt;'Primary Inputs'!$C$17,0,(SUM(OFFSET($K$114:$K$163,0,AH$2-$K$2-$D8+1)))*$F8))</f>
        <v>13740.270322071323</v>
      </c>
      <c r="AI8" s="139">
        <f ca="1">IF(AI$2-$K$2&lt;$D8-1," ",IF(AI$2-$K$2+1&gt;'Primary Inputs'!$C$17,0,(SUM(OFFSET($K$114:$K$163,0,AI$2-$K$2-$D8+1)))*$F8))</f>
        <v>13740.270322071323</v>
      </c>
      <c r="AJ8" s="139">
        <f ca="1">IF(AJ$2-$K$2&lt;$D8-1," ",IF(AJ$2-$K$2+1&gt;'Primary Inputs'!$C$17,0,(SUM(OFFSET($K$114:$K$163,0,AJ$2-$K$2-$D8+1)))*$F8))</f>
        <v>13740.270322071323</v>
      </c>
      <c r="AK8" s="139">
        <f ca="1">IF(AK$2-$K$2&lt;$D8-1," ",IF(AK$2-$K$2+1&gt;'Primary Inputs'!$C$17,0,(SUM(OFFSET($K$114:$K$163,0,AK$2-$K$2-$D8+1)))*$F8))</f>
        <v>13740.270322071323</v>
      </c>
      <c r="AL8" s="139">
        <f ca="1">IF(AL$2-$K$2&lt;$D8-1," ",IF(AL$2-$K$2+1&gt;'Primary Inputs'!$C$17,0,(SUM(OFFSET($K$114:$K$163,0,AL$2-$K$2-$D8+1)))*$F8))</f>
        <v>13740.270322071323</v>
      </c>
      <c r="AM8" s="139">
        <f ca="1">IF(AM$2-$K$2&lt;$D8-1," ",IF(AM$2-$K$2+1&gt;'Primary Inputs'!$C$17,0,(SUM(OFFSET($K$114:$K$163,0,AM$2-$K$2-$D8+1)))*$F8))</f>
        <v>13740.270322071323</v>
      </c>
      <c r="AN8" s="139">
        <f ca="1">IF(AN$2-$K$2&lt;$D8-1," ",IF(AN$2-$K$2+1&gt;'Primary Inputs'!$C$17,0,(SUM(OFFSET($K$114:$K$163,0,AN$2-$K$2-$D8+1)))*$F8))</f>
        <v>13740.270322071323</v>
      </c>
      <c r="AO8" s="139">
        <f ca="1">IF(AO$2-$K$2&lt;$D8-1," ",IF(AO$2-$K$2+1&gt;'Primary Inputs'!$C$17,0,(SUM(OFFSET($K$114:$K$163,0,AO$2-$K$2-$D8+1)))*$F8))</f>
        <v>13740.270322071323</v>
      </c>
      <c r="AP8" s="139">
        <f ca="1">IF(AP$2-$K$2&lt;$D8-1," ",IF(AP$2-$K$2+1&gt;'Primary Inputs'!$C$17,0,(SUM(OFFSET($K$114:$K$163,0,AP$2-$K$2-$D8+1)))*$F8))</f>
        <v>13740.270322071323</v>
      </c>
      <c r="AQ8" s="139">
        <f ca="1">IF(AQ$2-$K$2&lt;$D8-1," ",IF(AQ$2-$K$2+1&gt;'Primary Inputs'!$C$17,0,(SUM(OFFSET($K$114:$K$163,0,AQ$2-$K$2-$D8+1)))*$F8))</f>
        <v>13740.270322071323</v>
      </c>
      <c r="AR8" s="139">
        <f ca="1">IF(AR$2-$K$2&lt;$D8-1," ",IF(AR$2-$K$2+1&gt;'Primary Inputs'!$C$17,0,(SUM(OFFSET($K$114:$K$163,0,AR$2-$K$2-$D8+1)))*$F8))</f>
        <v>13740.270322071323</v>
      </c>
      <c r="AS8" s="139">
        <f ca="1">IF(AS$2-$K$2&lt;$D8-1," ",IF(AS$2-$K$2+1&gt;'Primary Inputs'!$C$17,0,(SUM(OFFSET($K$114:$K$163,0,AS$2-$K$2-$D8+1)))*$F8))</f>
        <v>13740.270322071323</v>
      </c>
      <c r="AT8" s="139">
        <f ca="1">IF(AT$2-$K$2&lt;$D8-1," ",IF(AT$2-$K$2+1&gt;'Primary Inputs'!$C$17,0,(SUM(OFFSET($K$114:$K$163,0,AT$2-$K$2-$D8+1)))*$F8))</f>
        <v>13740.270322071323</v>
      </c>
      <c r="AU8" s="139">
        <f ca="1">IF(AU$2-$K$2&lt;$D8-1," ",IF(AU$2-$K$2+1&gt;'Primary Inputs'!$C$17,0,(SUM(OFFSET($K$114:$K$163,0,AU$2-$K$2-$D8+1)))*$F8))</f>
        <v>13740.270322071323</v>
      </c>
      <c r="AV8" s="139">
        <f ca="1">IF(AV$2-$K$2&lt;$D8-1," ",IF(AV$2-$K$2+1&gt;'Primary Inputs'!$C$17,0,(SUM(OFFSET($K$114:$K$163,0,AV$2-$K$2-$D8+1)))*$F8))</f>
        <v>13740.270322071323</v>
      </c>
      <c r="AW8" s="139">
        <f ca="1">IF(AW$2-$K$2&lt;$D8-1," ",IF(AW$2-$K$2+1&gt;'Primary Inputs'!$C$17,0,(SUM(OFFSET($K$114:$K$163,0,AW$2-$K$2-$D8+1)))*$F8))</f>
        <v>13740.270322071323</v>
      </c>
      <c r="AX8" s="139">
        <f ca="1">IF(AX$2-$K$2&lt;$D8-1," ",IF(AX$2-$K$2+1&gt;'Primary Inputs'!$C$17,0,(SUM(OFFSET($K$114:$K$163,0,AX$2-$K$2-$D8+1)))*$F8))</f>
        <v>13740.270322071323</v>
      </c>
      <c r="AY8" s="139">
        <f ca="1">IF(AY$2-$K$2&lt;$D8-1," ",IF(AY$2-$K$2+1&gt;'Primary Inputs'!$C$17,0,(SUM(OFFSET($K$114:$K$163,0,AY$2-$K$2-$D8+1)))*$F8))</f>
        <v>13740.270322071323</v>
      </c>
      <c r="AZ8" s="139">
        <f ca="1">IF(AZ$2-$K$2&lt;$D8-1," ",IF(AZ$2-$K$2+1&gt;'Primary Inputs'!$C$17,0,(SUM(OFFSET($K$114:$K$163,0,AZ$2-$K$2-$D8+1)))*$F8))</f>
        <v>13740.270322071323</v>
      </c>
      <c r="BA8" s="139">
        <f ca="1">IF(BA$2-$K$2&lt;$D8-1," ",IF(BA$2-$K$2+1&gt;'Primary Inputs'!$C$17,0,(SUM(OFFSET($K$114:$K$163,0,BA$2-$K$2-$D8+1)))*$F8))</f>
        <v>13740.270322071323</v>
      </c>
      <c r="BB8" s="139">
        <f ca="1">IF(BB$2-$K$2&lt;$D8-1," ",IF(BB$2-$K$2+1&gt;'Primary Inputs'!$C$17,0,(SUM(OFFSET($K$114:$K$163,0,BB$2-$K$2-$D8+1)))*$F8))</f>
        <v>13740.270322071323</v>
      </c>
      <c r="BC8" s="139">
        <f ca="1">IF(BC$2-$K$2&lt;$D8-1," ",IF(BC$2-$K$2+1&gt;'Primary Inputs'!$C$17,0,(SUM(OFFSET($K$114:$K$163,0,BC$2-$K$2-$D8+1)))*$F8))</f>
        <v>13740.270322071323</v>
      </c>
      <c r="BD8" s="139">
        <f ca="1">IF(BD$2-$K$2&lt;$D8-1," ",IF(BD$2-$K$2+1&gt;'Primary Inputs'!$C$17,0,(SUM(OFFSET($K$114:$K$163,0,BD$2-$K$2-$D8+1)))*$F8))</f>
        <v>13740.270322071323</v>
      </c>
      <c r="BE8" s="139">
        <f ca="1">IF(BE$2-$K$2&lt;$D8-1," ",IF(BE$2-$K$2+1&gt;'Primary Inputs'!$C$17,0,(SUM(OFFSET($K$114:$K$163,0,BE$2-$K$2-$D8+1)))*$F8))</f>
        <v>13740.270322071323</v>
      </c>
      <c r="BF8" s="139">
        <f ca="1">IF(BF$2-$K$2&lt;$D8-1," ",IF(BF$2-$K$2+1&gt;'Primary Inputs'!$C$17,0,(SUM(OFFSET($K$114:$K$163,0,BF$2-$K$2-$D8+1)))*$F8))</f>
        <v>13740.270322071323</v>
      </c>
      <c r="BG8" s="139">
        <f ca="1">IF(BG$2-$K$2&lt;$D8-1," ",IF(BG$2-$K$2+1&gt;'Primary Inputs'!$C$17,0,(SUM(OFFSET($K$114:$K$163,0,BG$2-$K$2-$D8+1)))*$F8))</f>
        <v>13740.270322071323</v>
      </c>
      <c r="BH8" s="139">
        <f ca="1">IF(BH$2-$K$2&lt;$D8-1," ",IF(BH$2-$K$2+1&gt;'Primary Inputs'!$C$17,0,(SUM(OFFSET($K$114:$K$163,0,BH$2-$K$2-$D8+1)))*$F8))</f>
        <v>13740.270322071323</v>
      </c>
    </row>
    <row r="9" spans="1:60">
      <c r="A9" s="106"/>
      <c r="B9" s="106"/>
      <c r="C9" s="106"/>
      <c r="D9" s="184">
        <v>3</v>
      </c>
      <c r="E9" t="s">
        <v>9</v>
      </c>
      <c r="F9" s="106">
        <f ca="1">OFFSET('Primary Inputs'!$E$12,0,Calculations!$D9-1)</f>
        <v>0</v>
      </c>
      <c r="G9" s="106"/>
      <c r="H9" s="106"/>
      <c r="I9" s="106"/>
      <c r="J9" s="106"/>
      <c r="K9" s="139" t="str">
        <f ca="1">IF(K$2-$K$2&lt;$D9-1," ",IF(K$2-$K$2+1&gt;'Primary Inputs'!$C$17,0,(SUM(OFFSET($K$114:$K$163,0,K$2-$K$2-$D9+1)))*$F9))</f>
        <v xml:space="preserve"> </v>
      </c>
      <c r="L9" s="139" t="str">
        <f ca="1">IF(L$2-$K$2&lt;$D9-1," ",IF(L$2-$K$2+1&gt;'Primary Inputs'!$C$17,0,(SUM(OFFSET($K$114:$K$163,0,L$2-$K$2-$D9+1)))*$F9))</f>
        <v xml:space="preserve"> </v>
      </c>
      <c r="M9" s="139">
        <f ca="1">IF(M$2-$K$2&lt;$D9-1," ",IF(M$2-$K$2+1&gt;'Primary Inputs'!$C$17,0,(SUM(OFFSET($K$114:$K$163,0,M$2-$K$2-$D9+1)))*$F9))</f>
        <v>0</v>
      </c>
      <c r="N9" s="139">
        <f ca="1">IF(N$2-$K$2&lt;$D9-1," ",IF(N$2-$K$2+1&gt;'Primary Inputs'!$C$17,0,(SUM(OFFSET($K$114:$K$163,0,N$2-$K$2-$D9+1)))*$F9))</f>
        <v>0</v>
      </c>
      <c r="O9" s="139">
        <f ca="1">IF(O$2-$K$2&lt;$D9-1," ",IF(O$2-$K$2+1&gt;'Primary Inputs'!$C$17,0,(SUM(OFFSET($K$114:$K$163,0,O$2-$K$2-$D9+1)))*$F9))</f>
        <v>0</v>
      </c>
      <c r="P9" s="139">
        <f ca="1">IF(P$2-$K$2&lt;$D9-1," ",IF(P$2-$K$2+1&gt;'Primary Inputs'!$C$17,0,(SUM(OFFSET($K$114:$K$163,0,P$2-$K$2-$D9+1)))*$F9))</f>
        <v>0</v>
      </c>
      <c r="Q9" s="139">
        <f ca="1">IF(Q$2-$K$2&lt;$D9-1," ",IF(Q$2-$K$2+1&gt;'Primary Inputs'!$C$17,0,(SUM(OFFSET($K$114:$K$163,0,Q$2-$K$2-$D9+1)))*$F9))</f>
        <v>0</v>
      </c>
      <c r="R9" s="139">
        <f ca="1">IF(R$2-$K$2&lt;$D9-1," ",IF(R$2-$K$2+1&gt;'Primary Inputs'!$C$17,0,(SUM(OFFSET($K$114:$K$163,0,R$2-$K$2-$D9+1)))*$F9))</f>
        <v>0</v>
      </c>
      <c r="S9" s="139">
        <f ca="1">IF(S$2-$K$2&lt;$D9-1," ",IF(S$2-$K$2+1&gt;'Primary Inputs'!$C$17,0,(SUM(OFFSET($K$114:$K$163,0,S$2-$K$2-$D9+1)))*$F9))</f>
        <v>0</v>
      </c>
      <c r="T9" s="139">
        <f ca="1">IF(T$2-$K$2&lt;$D9-1," ",IF(T$2-$K$2+1&gt;'Primary Inputs'!$C$17,0,(SUM(OFFSET($K$114:$K$163,0,T$2-$K$2-$D9+1)))*$F9))</f>
        <v>0</v>
      </c>
      <c r="U9" s="139">
        <f ca="1">IF(U$2-$K$2&lt;$D9-1," ",IF(U$2-$K$2+1&gt;'Primary Inputs'!$C$17,0,(SUM(OFFSET($K$114:$K$163,0,U$2-$K$2-$D9+1)))*$F9))</f>
        <v>0</v>
      </c>
      <c r="V9" s="139">
        <f ca="1">IF(V$2-$K$2&lt;$D9-1," ",IF(V$2-$K$2+1&gt;'Primary Inputs'!$C$17,0,(SUM(OFFSET($K$114:$K$163,0,V$2-$K$2-$D9+1)))*$F9))</f>
        <v>0</v>
      </c>
      <c r="W9" s="139">
        <f ca="1">IF(W$2-$K$2&lt;$D9-1," ",IF(W$2-$K$2+1&gt;'Primary Inputs'!$C$17,0,(SUM(OFFSET($K$114:$K$163,0,W$2-$K$2-$D9+1)))*$F9))</f>
        <v>0</v>
      </c>
      <c r="X9" s="139">
        <f ca="1">IF(X$2-$K$2&lt;$D9-1," ",IF(X$2-$K$2+1&gt;'Primary Inputs'!$C$17,0,(SUM(OFFSET($K$114:$K$163,0,X$2-$K$2-$D9+1)))*$F9))</f>
        <v>0</v>
      </c>
      <c r="Y9" s="139">
        <f ca="1">IF(Y$2-$K$2&lt;$D9-1," ",IF(Y$2-$K$2+1&gt;'Primary Inputs'!$C$17,0,(SUM(OFFSET($K$114:$K$163,0,Y$2-$K$2-$D9+1)))*$F9))</f>
        <v>0</v>
      </c>
      <c r="Z9" s="139">
        <f ca="1">IF(Z$2-$K$2&lt;$D9-1," ",IF(Z$2-$K$2+1&gt;'Primary Inputs'!$C$17,0,(SUM(OFFSET($K$114:$K$163,0,Z$2-$K$2-$D9+1)))*$F9))</f>
        <v>0</v>
      </c>
      <c r="AA9" s="139">
        <f ca="1">IF(AA$2-$K$2&lt;$D9-1," ",IF(AA$2-$K$2+1&gt;'Primary Inputs'!$C$17,0,(SUM(OFFSET($K$114:$K$163,0,AA$2-$K$2-$D9+1)))*$F9))</f>
        <v>0</v>
      </c>
      <c r="AB9" s="139">
        <f ca="1">IF(AB$2-$K$2&lt;$D9-1," ",IF(AB$2-$K$2+1&gt;'Primary Inputs'!$C$17,0,(SUM(OFFSET($K$114:$K$163,0,AB$2-$K$2-$D9+1)))*$F9))</f>
        <v>0</v>
      </c>
      <c r="AC9" s="139">
        <f ca="1">IF(AC$2-$K$2&lt;$D9-1," ",IF(AC$2-$K$2+1&gt;'Primary Inputs'!$C$17,0,(SUM(OFFSET($K$114:$K$163,0,AC$2-$K$2-$D9+1)))*$F9))</f>
        <v>0</v>
      </c>
      <c r="AD9" s="139">
        <f ca="1">IF(AD$2-$K$2&lt;$D9-1," ",IF(AD$2-$K$2+1&gt;'Primary Inputs'!$C$17,0,(SUM(OFFSET($K$114:$K$163,0,AD$2-$K$2-$D9+1)))*$F9))</f>
        <v>0</v>
      </c>
      <c r="AE9" s="139">
        <f ca="1">IF(AE$2-$K$2&lt;$D9-1," ",IF(AE$2-$K$2+1&gt;'Primary Inputs'!$C$17,0,(SUM(OFFSET($K$114:$K$163,0,AE$2-$K$2-$D9+1)))*$F9))</f>
        <v>0</v>
      </c>
      <c r="AF9" s="139">
        <f ca="1">IF(AF$2-$K$2&lt;$D9-1," ",IF(AF$2-$K$2+1&gt;'Primary Inputs'!$C$17,0,(SUM(OFFSET($K$114:$K$163,0,AF$2-$K$2-$D9+1)))*$F9))</f>
        <v>0</v>
      </c>
      <c r="AG9" s="139">
        <f ca="1">IF(AG$2-$K$2&lt;$D9-1," ",IF(AG$2-$K$2+1&gt;'Primary Inputs'!$C$17,0,(SUM(OFFSET($K$114:$K$163,0,AG$2-$K$2-$D9+1)))*$F9))</f>
        <v>0</v>
      </c>
      <c r="AH9" s="139">
        <f ca="1">IF(AH$2-$K$2&lt;$D9-1," ",IF(AH$2-$K$2+1&gt;'Primary Inputs'!$C$17,0,(SUM(OFFSET($K$114:$K$163,0,AH$2-$K$2-$D9+1)))*$F9))</f>
        <v>0</v>
      </c>
      <c r="AI9" s="139">
        <f ca="1">IF(AI$2-$K$2&lt;$D9-1," ",IF(AI$2-$K$2+1&gt;'Primary Inputs'!$C$17,0,(SUM(OFFSET($K$114:$K$163,0,AI$2-$K$2-$D9+1)))*$F9))</f>
        <v>0</v>
      </c>
      <c r="AJ9" s="139">
        <f ca="1">IF(AJ$2-$K$2&lt;$D9-1," ",IF(AJ$2-$K$2+1&gt;'Primary Inputs'!$C$17,0,(SUM(OFFSET($K$114:$K$163,0,AJ$2-$K$2-$D9+1)))*$F9))</f>
        <v>0</v>
      </c>
      <c r="AK9" s="139">
        <f ca="1">IF(AK$2-$K$2&lt;$D9-1," ",IF(AK$2-$K$2+1&gt;'Primary Inputs'!$C$17,0,(SUM(OFFSET($K$114:$K$163,0,AK$2-$K$2-$D9+1)))*$F9))</f>
        <v>0</v>
      </c>
      <c r="AL9" s="139">
        <f ca="1">IF(AL$2-$K$2&lt;$D9-1," ",IF(AL$2-$K$2+1&gt;'Primary Inputs'!$C$17,0,(SUM(OFFSET($K$114:$K$163,0,AL$2-$K$2-$D9+1)))*$F9))</f>
        <v>0</v>
      </c>
      <c r="AM9" s="139">
        <f ca="1">IF(AM$2-$K$2&lt;$D9-1," ",IF(AM$2-$K$2+1&gt;'Primary Inputs'!$C$17,0,(SUM(OFFSET($K$114:$K$163,0,AM$2-$K$2-$D9+1)))*$F9))</f>
        <v>0</v>
      </c>
      <c r="AN9" s="139">
        <f ca="1">IF(AN$2-$K$2&lt;$D9-1," ",IF(AN$2-$K$2+1&gt;'Primary Inputs'!$C$17,0,(SUM(OFFSET($K$114:$K$163,0,AN$2-$K$2-$D9+1)))*$F9))</f>
        <v>0</v>
      </c>
      <c r="AO9" s="139">
        <f ca="1">IF(AO$2-$K$2&lt;$D9-1," ",IF(AO$2-$K$2+1&gt;'Primary Inputs'!$C$17,0,(SUM(OFFSET($K$114:$K$163,0,AO$2-$K$2-$D9+1)))*$F9))</f>
        <v>0</v>
      </c>
      <c r="AP9" s="139">
        <f ca="1">IF(AP$2-$K$2&lt;$D9-1," ",IF(AP$2-$K$2+1&gt;'Primary Inputs'!$C$17,0,(SUM(OFFSET($K$114:$K$163,0,AP$2-$K$2-$D9+1)))*$F9))</f>
        <v>0</v>
      </c>
      <c r="AQ9" s="139">
        <f ca="1">IF(AQ$2-$K$2&lt;$D9-1," ",IF(AQ$2-$K$2+1&gt;'Primary Inputs'!$C$17,0,(SUM(OFFSET($K$114:$K$163,0,AQ$2-$K$2-$D9+1)))*$F9))</f>
        <v>0</v>
      </c>
      <c r="AR9" s="139">
        <f ca="1">IF(AR$2-$K$2&lt;$D9-1," ",IF(AR$2-$K$2+1&gt;'Primary Inputs'!$C$17,0,(SUM(OFFSET($K$114:$K$163,0,AR$2-$K$2-$D9+1)))*$F9))</f>
        <v>0</v>
      </c>
      <c r="AS9" s="139">
        <f ca="1">IF(AS$2-$K$2&lt;$D9-1," ",IF(AS$2-$K$2+1&gt;'Primary Inputs'!$C$17,0,(SUM(OFFSET($K$114:$K$163,0,AS$2-$K$2-$D9+1)))*$F9))</f>
        <v>0</v>
      </c>
      <c r="AT9" s="139">
        <f ca="1">IF(AT$2-$K$2&lt;$D9-1," ",IF(AT$2-$K$2+1&gt;'Primary Inputs'!$C$17,0,(SUM(OFFSET($K$114:$K$163,0,AT$2-$K$2-$D9+1)))*$F9))</f>
        <v>0</v>
      </c>
      <c r="AU9" s="139">
        <f ca="1">IF(AU$2-$K$2&lt;$D9-1," ",IF(AU$2-$K$2+1&gt;'Primary Inputs'!$C$17,0,(SUM(OFFSET($K$114:$K$163,0,AU$2-$K$2-$D9+1)))*$F9))</f>
        <v>0</v>
      </c>
      <c r="AV9" s="139">
        <f ca="1">IF(AV$2-$K$2&lt;$D9-1," ",IF(AV$2-$K$2+1&gt;'Primary Inputs'!$C$17,0,(SUM(OFFSET($K$114:$K$163,0,AV$2-$K$2-$D9+1)))*$F9))</f>
        <v>0</v>
      </c>
      <c r="AW9" s="139">
        <f ca="1">IF(AW$2-$K$2&lt;$D9-1," ",IF(AW$2-$K$2+1&gt;'Primary Inputs'!$C$17,0,(SUM(OFFSET($K$114:$K$163,0,AW$2-$K$2-$D9+1)))*$F9))</f>
        <v>0</v>
      </c>
      <c r="AX9" s="139">
        <f ca="1">IF(AX$2-$K$2&lt;$D9-1," ",IF(AX$2-$K$2+1&gt;'Primary Inputs'!$C$17,0,(SUM(OFFSET($K$114:$K$163,0,AX$2-$K$2-$D9+1)))*$F9))</f>
        <v>0</v>
      </c>
      <c r="AY9" s="139">
        <f ca="1">IF(AY$2-$K$2&lt;$D9-1," ",IF(AY$2-$K$2+1&gt;'Primary Inputs'!$C$17,0,(SUM(OFFSET($K$114:$K$163,0,AY$2-$K$2-$D9+1)))*$F9))</f>
        <v>0</v>
      </c>
      <c r="AZ9" s="139">
        <f ca="1">IF(AZ$2-$K$2&lt;$D9-1," ",IF(AZ$2-$K$2+1&gt;'Primary Inputs'!$C$17,0,(SUM(OFFSET($K$114:$K$163,0,AZ$2-$K$2-$D9+1)))*$F9))</f>
        <v>0</v>
      </c>
      <c r="BA9" s="139">
        <f ca="1">IF(BA$2-$K$2&lt;$D9-1," ",IF(BA$2-$K$2+1&gt;'Primary Inputs'!$C$17,0,(SUM(OFFSET($K$114:$K$163,0,BA$2-$K$2-$D9+1)))*$F9))</f>
        <v>0</v>
      </c>
      <c r="BB9" s="139">
        <f ca="1">IF(BB$2-$K$2&lt;$D9-1," ",IF(BB$2-$K$2+1&gt;'Primary Inputs'!$C$17,0,(SUM(OFFSET($K$114:$K$163,0,BB$2-$K$2-$D9+1)))*$F9))</f>
        <v>0</v>
      </c>
      <c r="BC9" s="139">
        <f ca="1">IF(BC$2-$K$2&lt;$D9-1," ",IF(BC$2-$K$2+1&gt;'Primary Inputs'!$C$17,0,(SUM(OFFSET($K$114:$K$163,0,BC$2-$K$2-$D9+1)))*$F9))</f>
        <v>0</v>
      </c>
      <c r="BD9" s="139">
        <f ca="1">IF(BD$2-$K$2&lt;$D9-1," ",IF(BD$2-$K$2+1&gt;'Primary Inputs'!$C$17,0,(SUM(OFFSET($K$114:$K$163,0,BD$2-$K$2-$D9+1)))*$F9))</f>
        <v>0</v>
      </c>
      <c r="BE9" s="139">
        <f ca="1">IF(BE$2-$K$2&lt;$D9-1," ",IF(BE$2-$K$2+1&gt;'Primary Inputs'!$C$17,0,(SUM(OFFSET($K$114:$K$163,0,BE$2-$K$2-$D9+1)))*$F9))</f>
        <v>0</v>
      </c>
      <c r="BF9" s="139">
        <f ca="1">IF(BF$2-$K$2&lt;$D9-1," ",IF(BF$2-$K$2+1&gt;'Primary Inputs'!$C$17,0,(SUM(OFFSET($K$114:$K$163,0,BF$2-$K$2-$D9+1)))*$F9))</f>
        <v>0</v>
      </c>
      <c r="BG9" s="139">
        <f ca="1">IF(BG$2-$K$2&lt;$D9-1," ",IF(BG$2-$K$2+1&gt;'Primary Inputs'!$C$17,0,(SUM(OFFSET($K$114:$K$163,0,BG$2-$K$2-$D9+1)))*$F9))</f>
        <v>0</v>
      </c>
      <c r="BH9" s="139">
        <f ca="1">IF(BH$2-$K$2&lt;$D9-1," ",IF(BH$2-$K$2+1&gt;'Primary Inputs'!$C$17,0,(SUM(OFFSET($K$114:$K$163,0,BH$2-$K$2-$D9+1)))*$F9))</f>
        <v>0</v>
      </c>
    </row>
    <row r="10" spans="1:60">
      <c r="A10" s="106"/>
      <c r="B10" s="106"/>
      <c r="C10" s="106"/>
      <c r="D10" s="184">
        <v>4</v>
      </c>
      <c r="E10" t="s">
        <v>10</v>
      </c>
      <c r="F10" s="106">
        <f ca="1">OFFSET('Primary Inputs'!$E$12,0,Calculations!$D10-1)</f>
        <v>0</v>
      </c>
      <c r="G10" s="106"/>
      <c r="H10" s="106"/>
      <c r="I10" s="106"/>
      <c r="J10" s="106"/>
      <c r="K10" s="139" t="str">
        <f ca="1">IF(K$2-$K$2&lt;$D10-1," ",IF(K$2-$K$2+1&gt;'Primary Inputs'!$C$17,0,(SUM(OFFSET($K$114:$K$163,0,K$2-$K$2-$D10+1)))*$F10))</f>
        <v xml:space="preserve"> </v>
      </c>
      <c r="L10" s="139" t="str">
        <f ca="1">IF(L$2-$K$2&lt;$D10-1," ",IF(L$2-$K$2+1&gt;'Primary Inputs'!$C$17,0,(SUM(OFFSET($K$114:$K$163,0,L$2-$K$2-$D10+1)))*$F10))</f>
        <v xml:space="preserve"> </v>
      </c>
      <c r="M10" s="139" t="str">
        <f ca="1">IF(M$2-$K$2&lt;$D10-1," ",IF(M$2-$K$2+1&gt;'Primary Inputs'!$C$17,0,(SUM(OFFSET($K$114:$K$163,0,M$2-$K$2-$D10+1)))*$F10))</f>
        <v xml:space="preserve"> </v>
      </c>
      <c r="N10" s="139">
        <f ca="1">IF(N$2-$K$2&lt;$D10-1," ",IF(N$2-$K$2+1&gt;'Primary Inputs'!$C$17,0,(SUM(OFFSET($K$114:$K$163,0,N$2-$K$2-$D10+1)))*$F10))</f>
        <v>0</v>
      </c>
      <c r="O10" s="139">
        <f ca="1">IF(O$2-$K$2&lt;$D10-1," ",IF(O$2-$K$2+1&gt;'Primary Inputs'!$C$17,0,(SUM(OFFSET($K$114:$K$163,0,O$2-$K$2-$D10+1)))*$F10))</f>
        <v>0</v>
      </c>
      <c r="P10" s="139">
        <f ca="1">IF(P$2-$K$2&lt;$D10-1," ",IF(P$2-$K$2+1&gt;'Primary Inputs'!$C$17,0,(SUM(OFFSET($K$114:$K$163,0,P$2-$K$2-$D10+1)))*$F10))</f>
        <v>0</v>
      </c>
      <c r="Q10" s="139">
        <f ca="1">IF(Q$2-$K$2&lt;$D10-1," ",IF(Q$2-$K$2+1&gt;'Primary Inputs'!$C$17,0,(SUM(OFFSET($K$114:$K$163,0,Q$2-$K$2-$D10+1)))*$F10))</f>
        <v>0</v>
      </c>
      <c r="R10" s="139">
        <f ca="1">IF(R$2-$K$2&lt;$D10-1," ",IF(R$2-$K$2+1&gt;'Primary Inputs'!$C$17,0,(SUM(OFFSET($K$114:$K$163,0,R$2-$K$2-$D10+1)))*$F10))</f>
        <v>0</v>
      </c>
      <c r="S10" s="139">
        <f ca="1">IF(S$2-$K$2&lt;$D10-1," ",IF(S$2-$K$2+1&gt;'Primary Inputs'!$C$17,0,(SUM(OFFSET($K$114:$K$163,0,S$2-$K$2-$D10+1)))*$F10))</f>
        <v>0</v>
      </c>
      <c r="T10" s="139">
        <f ca="1">IF(T$2-$K$2&lt;$D10-1," ",IF(T$2-$K$2+1&gt;'Primary Inputs'!$C$17,0,(SUM(OFFSET($K$114:$K$163,0,T$2-$K$2-$D10+1)))*$F10))</f>
        <v>0</v>
      </c>
      <c r="U10" s="139">
        <f ca="1">IF(U$2-$K$2&lt;$D10-1," ",IF(U$2-$K$2+1&gt;'Primary Inputs'!$C$17,0,(SUM(OFFSET($K$114:$K$163,0,U$2-$K$2-$D10+1)))*$F10))</f>
        <v>0</v>
      </c>
      <c r="V10" s="139">
        <f ca="1">IF(V$2-$K$2&lt;$D10-1," ",IF(V$2-$K$2+1&gt;'Primary Inputs'!$C$17,0,(SUM(OFFSET($K$114:$K$163,0,V$2-$K$2-$D10+1)))*$F10))</f>
        <v>0</v>
      </c>
      <c r="W10" s="139">
        <f ca="1">IF(W$2-$K$2&lt;$D10-1," ",IF(W$2-$K$2+1&gt;'Primary Inputs'!$C$17,0,(SUM(OFFSET($K$114:$K$163,0,W$2-$K$2-$D10+1)))*$F10))</f>
        <v>0</v>
      </c>
      <c r="X10" s="139">
        <f ca="1">IF(X$2-$K$2&lt;$D10-1," ",IF(X$2-$K$2+1&gt;'Primary Inputs'!$C$17,0,(SUM(OFFSET($K$114:$K$163,0,X$2-$K$2-$D10+1)))*$F10))</f>
        <v>0</v>
      </c>
      <c r="Y10" s="139">
        <f ca="1">IF(Y$2-$K$2&lt;$D10-1," ",IF(Y$2-$K$2+1&gt;'Primary Inputs'!$C$17,0,(SUM(OFFSET($K$114:$K$163,0,Y$2-$K$2-$D10+1)))*$F10))</f>
        <v>0</v>
      </c>
      <c r="Z10" s="139">
        <f ca="1">IF(Z$2-$K$2&lt;$D10-1," ",IF(Z$2-$K$2+1&gt;'Primary Inputs'!$C$17,0,(SUM(OFFSET($K$114:$K$163,0,Z$2-$K$2-$D10+1)))*$F10))</f>
        <v>0</v>
      </c>
      <c r="AA10" s="139">
        <f ca="1">IF(AA$2-$K$2&lt;$D10-1," ",IF(AA$2-$K$2+1&gt;'Primary Inputs'!$C$17,0,(SUM(OFFSET($K$114:$K$163,0,AA$2-$K$2-$D10+1)))*$F10))</f>
        <v>0</v>
      </c>
      <c r="AB10" s="139">
        <f ca="1">IF(AB$2-$K$2&lt;$D10-1," ",IF(AB$2-$K$2+1&gt;'Primary Inputs'!$C$17,0,(SUM(OFFSET($K$114:$K$163,0,AB$2-$K$2-$D10+1)))*$F10))</f>
        <v>0</v>
      </c>
      <c r="AC10" s="139">
        <f ca="1">IF(AC$2-$K$2&lt;$D10-1," ",IF(AC$2-$K$2+1&gt;'Primary Inputs'!$C$17,0,(SUM(OFFSET($K$114:$K$163,0,AC$2-$K$2-$D10+1)))*$F10))</f>
        <v>0</v>
      </c>
      <c r="AD10" s="139">
        <f ca="1">IF(AD$2-$K$2&lt;$D10-1," ",IF(AD$2-$K$2+1&gt;'Primary Inputs'!$C$17,0,(SUM(OFFSET($K$114:$K$163,0,AD$2-$K$2-$D10+1)))*$F10))</f>
        <v>0</v>
      </c>
      <c r="AE10" s="139">
        <f ca="1">IF(AE$2-$K$2&lt;$D10-1," ",IF(AE$2-$K$2+1&gt;'Primary Inputs'!$C$17,0,(SUM(OFFSET($K$114:$K$163,0,AE$2-$K$2-$D10+1)))*$F10))</f>
        <v>0</v>
      </c>
      <c r="AF10" s="139">
        <f ca="1">IF(AF$2-$K$2&lt;$D10-1," ",IF(AF$2-$K$2+1&gt;'Primary Inputs'!$C$17,0,(SUM(OFFSET($K$114:$K$163,0,AF$2-$K$2-$D10+1)))*$F10))</f>
        <v>0</v>
      </c>
      <c r="AG10" s="139">
        <f ca="1">IF(AG$2-$K$2&lt;$D10-1," ",IF(AG$2-$K$2+1&gt;'Primary Inputs'!$C$17,0,(SUM(OFFSET($K$114:$K$163,0,AG$2-$K$2-$D10+1)))*$F10))</f>
        <v>0</v>
      </c>
      <c r="AH10" s="139">
        <f ca="1">IF(AH$2-$K$2&lt;$D10-1," ",IF(AH$2-$K$2+1&gt;'Primary Inputs'!$C$17,0,(SUM(OFFSET($K$114:$K$163,0,AH$2-$K$2-$D10+1)))*$F10))</f>
        <v>0</v>
      </c>
      <c r="AI10" s="139">
        <f ca="1">IF(AI$2-$K$2&lt;$D10-1," ",IF(AI$2-$K$2+1&gt;'Primary Inputs'!$C$17,0,(SUM(OFFSET($K$114:$K$163,0,AI$2-$K$2-$D10+1)))*$F10))</f>
        <v>0</v>
      </c>
      <c r="AJ10" s="139">
        <f ca="1">IF(AJ$2-$K$2&lt;$D10-1," ",IF(AJ$2-$K$2+1&gt;'Primary Inputs'!$C$17,0,(SUM(OFFSET($K$114:$K$163,0,AJ$2-$K$2-$D10+1)))*$F10))</f>
        <v>0</v>
      </c>
      <c r="AK10" s="139">
        <f ca="1">IF(AK$2-$K$2&lt;$D10-1," ",IF(AK$2-$K$2+1&gt;'Primary Inputs'!$C$17,0,(SUM(OFFSET($K$114:$K$163,0,AK$2-$K$2-$D10+1)))*$F10))</f>
        <v>0</v>
      </c>
      <c r="AL10" s="139">
        <f ca="1">IF(AL$2-$K$2&lt;$D10-1," ",IF(AL$2-$K$2+1&gt;'Primary Inputs'!$C$17,0,(SUM(OFFSET($K$114:$K$163,0,AL$2-$K$2-$D10+1)))*$F10))</f>
        <v>0</v>
      </c>
      <c r="AM10" s="139">
        <f ca="1">IF(AM$2-$K$2&lt;$D10-1," ",IF(AM$2-$K$2+1&gt;'Primary Inputs'!$C$17,0,(SUM(OFFSET($K$114:$K$163,0,AM$2-$K$2-$D10+1)))*$F10))</f>
        <v>0</v>
      </c>
      <c r="AN10" s="139">
        <f ca="1">IF(AN$2-$K$2&lt;$D10-1," ",IF(AN$2-$K$2+1&gt;'Primary Inputs'!$C$17,0,(SUM(OFFSET($K$114:$K$163,0,AN$2-$K$2-$D10+1)))*$F10))</f>
        <v>0</v>
      </c>
      <c r="AO10" s="139">
        <f ca="1">IF(AO$2-$K$2&lt;$D10-1," ",IF(AO$2-$K$2+1&gt;'Primary Inputs'!$C$17,0,(SUM(OFFSET($K$114:$K$163,0,AO$2-$K$2-$D10+1)))*$F10))</f>
        <v>0</v>
      </c>
      <c r="AP10" s="139">
        <f ca="1">IF(AP$2-$K$2&lt;$D10-1," ",IF(AP$2-$K$2+1&gt;'Primary Inputs'!$C$17,0,(SUM(OFFSET($K$114:$K$163,0,AP$2-$K$2-$D10+1)))*$F10))</f>
        <v>0</v>
      </c>
      <c r="AQ10" s="139">
        <f ca="1">IF(AQ$2-$K$2&lt;$D10-1," ",IF(AQ$2-$K$2+1&gt;'Primary Inputs'!$C$17,0,(SUM(OFFSET($K$114:$K$163,0,AQ$2-$K$2-$D10+1)))*$F10))</f>
        <v>0</v>
      </c>
      <c r="AR10" s="139">
        <f ca="1">IF(AR$2-$K$2&lt;$D10-1," ",IF(AR$2-$K$2+1&gt;'Primary Inputs'!$C$17,0,(SUM(OFFSET($K$114:$K$163,0,AR$2-$K$2-$D10+1)))*$F10))</f>
        <v>0</v>
      </c>
      <c r="AS10" s="139">
        <f ca="1">IF(AS$2-$K$2&lt;$D10-1," ",IF(AS$2-$K$2+1&gt;'Primary Inputs'!$C$17,0,(SUM(OFFSET($K$114:$K$163,0,AS$2-$K$2-$D10+1)))*$F10))</f>
        <v>0</v>
      </c>
      <c r="AT10" s="139">
        <f ca="1">IF(AT$2-$K$2&lt;$D10-1," ",IF(AT$2-$K$2+1&gt;'Primary Inputs'!$C$17,0,(SUM(OFFSET($K$114:$K$163,0,AT$2-$K$2-$D10+1)))*$F10))</f>
        <v>0</v>
      </c>
      <c r="AU10" s="139">
        <f ca="1">IF(AU$2-$K$2&lt;$D10-1," ",IF(AU$2-$K$2+1&gt;'Primary Inputs'!$C$17,0,(SUM(OFFSET($K$114:$K$163,0,AU$2-$K$2-$D10+1)))*$F10))</f>
        <v>0</v>
      </c>
      <c r="AV10" s="139">
        <f ca="1">IF(AV$2-$K$2&lt;$D10-1," ",IF(AV$2-$K$2+1&gt;'Primary Inputs'!$C$17,0,(SUM(OFFSET($K$114:$K$163,0,AV$2-$K$2-$D10+1)))*$F10))</f>
        <v>0</v>
      </c>
      <c r="AW10" s="139">
        <f ca="1">IF(AW$2-$K$2&lt;$D10-1," ",IF(AW$2-$K$2+1&gt;'Primary Inputs'!$C$17,0,(SUM(OFFSET($K$114:$K$163,0,AW$2-$K$2-$D10+1)))*$F10))</f>
        <v>0</v>
      </c>
      <c r="AX10" s="139">
        <f ca="1">IF(AX$2-$K$2&lt;$D10-1," ",IF(AX$2-$K$2+1&gt;'Primary Inputs'!$C$17,0,(SUM(OFFSET($K$114:$K$163,0,AX$2-$K$2-$D10+1)))*$F10))</f>
        <v>0</v>
      </c>
      <c r="AY10" s="139">
        <f ca="1">IF(AY$2-$K$2&lt;$D10-1," ",IF(AY$2-$K$2+1&gt;'Primary Inputs'!$C$17,0,(SUM(OFFSET($K$114:$K$163,0,AY$2-$K$2-$D10+1)))*$F10))</f>
        <v>0</v>
      </c>
      <c r="AZ10" s="139">
        <f ca="1">IF(AZ$2-$K$2&lt;$D10-1," ",IF(AZ$2-$K$2+1&gt;'Primary Inputs'!$C$17,0,(SUM(OFFSET($K$114:$K$163,0,AZ$2-$K$2-$D10+1)))*$F10))</f>
        <v>0</v>
      </c>
      <c r="BA10" s="139">
        <f ca="1">IF(BA$2-$K$2&lt;$D10-1," ",IF(BA$2-$K$2+1&gt;'Primary Inputs'!$C$17,0,(SUM(OFFSET($K$114:$K$163,0,BA$2-$K$2-$D10+1)))*$F10))</f>
        <v>0</v>
      </c>
      <c r="BB10" s="139">
        <f ca="1">IF(BB$2-$K$2&lt;$D10-1," ",IF(BB$2-$K$2+1&gt;'Primary Inputs'!$C$17,0,(SUM(OFFSET($K$114:$K$163,0,BB$2-$K$2-$D10+1)))*$F10))</f>
        <v>0</v>
      </c>
      <c r="BC10" s="139">
        <f ca="1">IF(BC$2-$K$2&lt;$D10-1," ",IF(BC$2-$K$2+1&gt;'Primary Inputs'!$C$17,0,(SUM(OFFSET($K$114:$K$163,0,BC$2-$K$2-$D10+1)))*$F10))</f>
        <v>0</v>
      </c>
      <c r="BD10" s="139">
        <f ca="1">IF(BD$2-$K$2&lt;$D10-1," ",IF(BD$2-$K$2+1&gt;'Primary Inputs'!$C$17,0,(SUM(OFFSET($K$114:$K$163,0,BD$2-$K$2-$D10+1)))*$F10))</f>
        <v>0</v>
      </c>
      <c r="BE10" s="139">
        <f ca="1">IF(BE$2-$K$2&lt;$D10-1," ",IF(BE$2-$K$2+1&gt;'Primary Inputs'!$C$17,0,(SUM(OFFSET($K$114:$K$163,0,BE$2-$K$2-$D10+1)))*$F10))</f>
        <v>0</v>
      </c>
      <c r="BF10" s="139">
        <f ca="1">IF(BF$2-$K$2&lt;$D10-1," ",IF(BF$2-$K$2+1&gt;'Primary Inputs'!$C$17,0,(SUM(OFFSET($K$114:$K$163,0,BF$2-$K$2-$D10+1)))*$F10))</f>
        <v>0</v>
      </c>
      <c r="BG10" s="139">
        <f ca="1">IF(BG$2-$K$2&lt;$D10-1," ",IF(BG$2-$K$2+1&gt;'Primary Inputs'!$C$17,0,(SUM(OFFSET($K$114:$K$163,0,BG$2-$K$2-$D10+1)))*$F10))</f>
        <v>0</v>
      </c>
      <c r="BH10" s="139">
        <f ca="1">IF(BH$2-$K$2&lt;$D10-1," ",IF(BH$2-$K$2+1&gt;'Primary Inputs'!$C$17,0,(SUM(OFFSET($K$114:$K$163,0,BH$2-$K$2-$D10+1)))*$F10))</f>
        <v>0</v>
      </c>
    </row>
    <row r="11" spans="1:60">
      <c r="A11" s="106"/>
      <c r="B11" s="106"/>
      <c r="C11" s="106"/>
      <c r="D11" s="184">
        <v>5</v>
      </c>
      <c r="E11" t="s">
        <v>11</v>
      </c>
      <c r="F11" s="106">
        <f ca="1">OFFSET('Primary Inputs'!$E$12,0,Calculations!$D11-1)</f>
        <v>0</v>
      </c>
      <c r="G11" s="106"/>
      <c r="H11" s="106"/>
      <c r="I11" s="106"/>
      <c r="J11" s="106"/>
      <c r="K11" s="139" t="str">
        <f ca="1">IF(K$2-$K$2&lt;$D11-1," ",IF(K$2-$K$2+1&gt;'Primary Inputs'!$C$17,0,(SUM(OFFSET($K$114:$K$163,0,K$2-$K$2-$D11+1)))*$F11))</f>
        <v xml:space="preserve"> </v>
      </c>
      <c r="L11" s="139" t="str">
        <f ca="1">IF(L$2-$K$2&lt;$D11-1," ",IF(L$2-$K$2+1&gt;'Primary Inputs'!$C$17,0,(SUM(OFFSET($K$114:$K$163,0,L$2-$K$2-$D11+1)))*$F11))</f>
        <v xml:space="preserve"> </v>
      </c>
      <c r="M11" s="139" t="str">
        <f ca="1">IF(M$2-$K$2&lt;$D11-1," ",IF(M$2-$K$2+1&gt;'Primary Inputs'!$C$17,0,(SUM(OFFSET($K$114:$K$163,0,M$2-$K$2-$D11+1)))*$F11))</f>
        <v xml:space="preserve"> </v>
      </c>
      <c r="N11" s="139" t="str">
        <f ca="1">IF(N$2-$K$2&lt;$D11-1," ",IF(N$2-$K$2+1&gt;'Primary Inputs'!$C$17,0,(SUM(OFFSET($K$114:$K$163,0,N$2-$K$2-$D11+1)))*$F11))</f>
        <v xml:space="preserve"> </v>
      </c>
      <c r="O11" s="139">
        <f ca="1">IF(O$2-$K$2&lt;$D11-1," ",IF(O$2-$K$2+1&gt;'Primary Inputs'!$C$17,0,(SUM(OFFSET($K$114:$K$163,0,O$2-$K$2-$D11+1)))*$F11))</f>
        <v>0</v>
      </c>
      <c r="P11" s="139">
        <f ca="1">IF(P$2-$K$2&lt;$D11-1," ",IF(P$2-$K$2+1&gt;'Primary Inputs'!$C$17,0,(SUM(OFFSET($K$114:$K$163,0,P$2-$K$2-$D11+1)))*$F11))</f>
        <v>0</v>
      </c>
      <c r="Q11" s="139">
        <f ca="1">IF(Q$2-$K$2&lt;$D11-1," ",IF(Q$2-$K$2+1&gt;'Primary Inputs'!$C$17,0,(SUM(OFFSET($K$114:$K$163,0,Q$2-$K$2-$D11+1)))*$F11))</f>
        <v>0</v>
      </c>
      <c r="R11" s="139">
        <f ca="1">IF(R$2-$K$2&lt;$D11-1," ",IF(R$2-$K$2+1&gt;'Primary Inputs'!$C$17,0,(SUM(OFFSET($K$114:$K$163,0,R$2-$K$2-$D11+1)))*$F11))</f>
        <v>0</v>
      </c>
      <c r="S11" s="139">
        <f ca="1">IF(S$2-$K$2&lt;$D11-1," ",IF(S$2-$K$2+1&gt;'Primary Inputs'!$C$17,0,(SUM(OFFSET($K$114:$K$163,0,S$2-$K$2-$D11+1)))*$F11))</f>
        <v>0</v>
      </c>
      <c r="T11" s="139">
        <f ca="1">IF(T$2-$K$2&lt;$D11-1," ",IF(T$2-$K$2+1&gt;'Primary Inputs'!$C$17,0,(SUM(OFFSET($K$114:$K$163,0,T$2-$K$2-$D11+1)))*$F11))</f>
        <v>0</v>
      </c>
      <c r="U11" s="139">
        <f ca="1">IF(U$2-$K$2&lt;$D11-1," ",IF(U$2-$K$2+1&gt;'Primary Inputs'!$C$17,0,(SUM(OFFSET($K$114:$K$163,0,U$2-$K$2-$D11+1)))*$F11))</f>
        <v>0</v>
      </c>
      <c r="V11" s="139">
        <f ca="1">IF(V$2-$K$2&lt;$D11-1," ",IF(V$2-$K$2+1&gt;'Primary Inputs'!$C$17,0,(SUM(OFFSET($K$114:$K$163,0,V$2-$K$2-$D11+1)))*$F11))</f>
        <v>0</v>
      </c>
      <c r="W11" s="139">
        <f ca="1">IF(W$2-$K$2&lt;$D11-1," ",IF(W$2-$K$2+1&gt;'Primary Inputs'!$C$17,0,(SUM(OFFSET($K$114:$K$163,0,W$2-$K$2-$D11+1)))*$F11))</f>
        <v>0</v>
      </c>
      <c r="X11" s="139">
        <f ca="1">IF(X$2-$K$2&lt;$D11-1," ",IF(X$2-$K$2+1&gt;'Primary Inputs'!$C$17,0,(SUM(OFFSET($K$114:$K$163,0,X$2-$K$2-$D11+1)))*$F11))</f>
        <v>0</v>
      </c>
      <c r="Y11" s="139">
        <f ca="1">IF(Y$2-$K$2&lt;$D11-1," ",IF(Y$2-$K$2+1&gt;'Primary Inputs'!$C$17,0,(SUM(OFFSET($K$114:$K$163,0,Y$2-$K$2-$D11+1)))*$F11))</f>
        <v>0</v>
      </c>
      <c r="Z11" s="139">
        <f ca="1">IF(Z$2-$K$2&lt;$D11-1," ",IF(Z$2-$K$2+1&gt;'Primary Inputs'!$C$17,0,(SUM(OFFSET($K$114:$K$163,0,Z$2-$K$2-$D11+1)))*$F11))</f>
        <v>0</v>
      </c>
      <c r="AA11" s="139">
        <f ca="1">IF(AA$2-$K$2&lt;$D11-1," ",IF(AA$2-$K$2+1&gt;'Primary Inputs'!$C$17,0,(SUM(OFFSET($K$114:$K$163,0,AA$2-$K$2-$D11+1)))*$F11))</f>
        <v>0</v>
      </c>
      <c r="AB11" s="139">
        <f ca="1">IF(AB$2-$K$2&lt;$D11-1," ",IF(AB$2-$K$2+1&gt;'Primary Inputs'!$C$17,0,(SUM(OFFSET($K$114:$K$163,0,AB$2-$K$2-$D11+1)))*$F11))</f>
        <v>0</v>
      </c>
      <c r="AC11" s="139">
        <f ca="1">IF(AC$2-$K$2&lt;$D11-1," ",IF(AC$2-$K$2+1&gt;'Primary Inputs'!$C$17,0,(SUM(OFFSET($K$114:$K$163,0,AC$2-$K$2-$D11+1)))*$F11))</f>
        <v>0</v>
      </c>
      <c r="AD11" s="139">
        <f ca="1">IF(AD$2-$K$2&lt;$D11-1," ",IF(AD$2-$K$2+1&gt;'Primary Inputs'!$C$17,0,(SUM(OFFSET($K$114:$K$163,0,AD$2-$K$2-$D11+1)))*$F11))</f>
        <v>0</v>
      </c>
      <c r="AE11" s="139">
        <f ca="1">IF(AE$2-$K$2&lt;$D11-1," ",IF(AE$2-$K$2+1&gt;'Primary Inputs'!$C$17,0,(SUM(OFFSET($K$114:$K$163,0,AE$2-$K$2-$D11+1)))*$F11))</f>
        <v>0</v>
      </c>
      <c r="AF11" s="139">
        <f ca="1">IF(AF$2-$K$2&lt;$D11-1," ",IF(AF$2-$K$2+1&gt;'Primary Inputs'!$C$17,0,(SUM(OFFSET($K$114:$K$163,0,AF$2-$K$2-$D11+1)))*$F11))</f>
        <v>0</v>
      </c>
      <c r="AG11" s="139">
        <f ca="1">IF(AG$2-$K$2&lt;$D11-1," ",IF(AG$2-$K$2+1&gt;'Primary Inputs'!$C$17,0,(SUM(OFFSET($K$114:$K$163,0,AG$2-$K$2-$D11+1)))*$F11))</f>
        <v>0</v>
      </c>
      <c r="AH11" s="139">
        <f ca="1">IF(AH$2-$K$2&lt;$D11-1," ",IF(AH$2-$K$2+1&gt;'Primary Inputs'!$C$17,0,(SUM(OFFSET($K$114:$K$163,0,AH$2-$K$2-$D11+1)))*$F11))</f>
        <v>0</v>
      </c>
      <c r="AI11" s="139">
        <f ca="1">IF(AI$2-$K$2&lt;$D11-1," ",IF(AI$2-$K$2+1&gt;'Primary Inputs'!$C$17,0,(SUM(OFFSET($K$114:$K$163,0,AI$2-$K$2-$D11+1)))*$F11))</f>
        <v>0</v>
      </c>
      <c r="AJ11" s="139">
        <f ca="1">IF(AJ$2-$K$2&lt;$D11-1," ",IF(AJ$2-$K$2+1&gt;'Primary Inputs'!$C$17,0,(SUM(OFFSET($K$114:$K$163,0,AJ$2-$K$2-$D11+1)))*$F11))</f>
        <v>0</v>
      </c>
      <c r="AK11" s="139">
        <f ca="1">IF(AK$2-$K$2&lt;$D11-1," ",IF(AK$2-$K$2+1&gt;'Primary Inputs'!$C$17,0,(SUM(OFFSET($K$114:$K$163,0,AK$2-$K$2-$D11+1)))*$F11))</f>
        <v>0</v>
      </c>
      <c r="AL11" s="139">
        <f ca="1">IF(AL$2-$K$2&lt;$D11-1," ",IF(AL$2-$K$2+1&gt;'Primary Inputs'!$C$17,0,(SUM(OFFSET($K$114:$K$163,0,AL$2-$K$2-$D11+1)))*$F11))</f>
        <v>0</v>
      </c>
      <c r="AM11" s="139">
        <f ca="1">IF(AM$2-$K$2&lt;$D11-1," ",IF(AM$2-$K$2+1&gt;'Primary Inputs'!$C$17,0,(SUM(OFFSET($K$114:$K$163,0,AM$2-$K$2-$D11+1)))*$F11))</f>
        <v>0</v>
      </c>
      <c r="AN11" s="139">
        <f ca="1">IF(AN$2-$K$2&lt;$D11-1," ",IF(AN$2-$K$2+1&gt;'Primary Inputs'!$C$17,0,(SUM(OFFSET($K$114:$K$163,0,AN$2-$K$2-$D11+1)))*$F11))</f>
        <v>0</v>
      </c>
      <c r="AO11" s="139">
        <f ca="1">IF(AO$2-$K$2&lt;$D11-1," ",IF(AO$2-$K$2+1&gt;'Primary Inputs'!$C$17,0,(SUM(OFFSET($K$114:$K$163,0,AO$2-$K$2-$D11+1)))*$F11))</f>
        <v>0</v>
      </c>
      <c r="AP11" s="139">
        <f ca="1">IF(AP$2-$K$2&lt;$D11-1," ",IF(AP$2-$K$2+1&gt;'Primary Inputs'!$C$17,0,(SUM(OFFSET($K$114:$K$163,0,AP$2-$K$2-$D11+1)))*$F11))</f>
        <v>0</v>
      </c>
      <c r="AQ11" s="139">
        <f ca="1">IF(AQ$2-$K$2&lt;$D11-1," ",IF(AQ$2-$K$2+1&gt;'Primary Inputs'!$C$17,0,(SUM(OFFSET($K$114:$K$163,0,AQ$2-$K$2-$D11+1)))*$F11))</f>
        <v>0</v>
      </c>
      <c r="AR11" s="139">
        <f ca="1">IF(AR$2-$K$2&lt;$D11-1," ",IF(AR$2-$K$2+1&gt;'Primary Inputs'!$C$17,0,(SUM(OFFSET($K$114:$K$163,0,AR$2-$K$2-$D11+1)))*$F11))</f>
        <v>0</v>
      </c>
      <c r="AS11" s="139">
        <f ca="1">IF(AS$2-$K$2&lt;$D11-1," ",IF(AS$2-$K$2+1&gt;'Primary Inputs'!$C$17,0,(SUM(OFFSET($K$114:$K$163,0,AS$2-$K$2-$D11+1)))*$F11))</f>
        <v>0</v>
      </c>
      <c r="AT11" s="139">
        <f ca="1">IF(AT$2-$K$2&lt;$D11-1," ",IF(AT$2-$K$2+1&gt;'Primary Inputs'!$C$17,0,(SUM(OFFSET($K$114:$K$163,0,AT$2-$K$2-$D11+1)))*$F11))</f>
        <v>0</v>
      </c>
      <c r="AU11" s="139">
        <f ca="1">IF(AU$2-$K$2&lt;$D11-1," ",IF(AU$2-$K$2+1&gt;'Primary Inputs'!$C$17,0,(SUM(OFFSET($K$114:$K$163,0,AU$2-$K$2-$D11+1)))*$F11))</f>
        <v>0</v>
      </c>
      <c r="AV11" s="139">
        <f ca="1">IF(AV$2-$K$2&lt;$D11-1," ",IF(AV$2-$K$2+1&gt;'Primary Inputs'!$C$17,0,(SUM(OFFSET($K$114:$K$163,0,AV$2-$K$2-$D11+1)))*$F11))</f>
        <v>0</v>
      </c>
      <c r="AW11" s="139">
        <f ca="1">IF(AW$2-$K$2&lt;$D11-1," ",IF(AW$2-$K$2+1&gt;'Primary Inputs'!$C$17,0,(SUM(OFFSET($K$114:$K$163,0,AW$2-$K$2-$D11+1)))*$F11))</f>
        <v>0</v>
      </c>
      <c r="AX11" s="139">
        <f ca="1">IF(AX$2-$K$2&lt;$D11-1," ",IF(AX$2-$K$2+1&gt;'Primary Inputs'!$C$17,0,(SUM(OFFSET($K$114:$K$163,0,AX$2-$K$2-$D11+1)))*$F11))</f>
        <v>0</v>
      </c>
      <c r="AY11" s="139">
        <f ca="1">IF(AY$2-$K$2&lt;$D11-1," ",IF(AY$2-$K$2+1&gt;'Primary Inputs'!$C$17,0,(SUM(OFFSET($K$114:$K$163,0,AY$2-$K$2-$D11+1)))*$F11))</f>
        <v>0</v>
      </c>
      <c r="AZ11" s="139">
        <f ca="1">IF(AZ$2-$K$2&lt;$D11-1," ",IF(AZ$2-$K$2+1&gt;'Primary Inputs'!$C$17,0,(SUM(OFFSET($K$114:$K$163,0,AZ$2-$K$2-$D11+1)))*$F11))</f>
        <v>0</v>
      </c>
      <c r="BA11" s="139">
        <f ca="1">IF(BA$2-$K$2&lt;$D11-1," ",IF(BA$2-$K$2+1&gt;'Primary Inputs'!$C$17,0,(SUM(OFFSET($K$114:$K$163,0,BA$2-$K$2-$D11+1)))*$F11))</f>
        <v>0</v>
      </c>
      <c r="BB11" s="139">
        <f ca="1">IF(BB$2-$K$2&lt;$D11-1," ",IF(BB$2-$K$2+1&gt;'Primary Inputs'!$C$17,0,(SUM(OFFSET($K$114:$K$163,0,BB$2-$K$2-$D11+1)))*$F11))</f>
        <v>0</v>
      </c>
      <c r="BC11" s="139">
        <f ca="1">IF(BC$2-$K$2&lt;$D11-1," ",IF(BC$2-$K$2+1&gt;'Primary Inputs'!$C$17,0,(SUM(OFFSET($K$114:$K$163,0,BC$2-$K$2-$D11+1)))*$F11))</f>
        <v>0</v>
      </c>
      <c r="BD11" s="139">
        <f ca="1">IF(BD$2-$K$2&lt;$D11-1," ",IF(BD$2-$K$2+1&gt;'Primary Inputs'!$C$17,0,(SUM(OFFSET($K$114:$K$163,0,BD$2-$K$2-$D11+1)))*$F11))</f>
        <v>0</v>
      </c>
      <c r="BE11" s="139">
        <f ca="1">IF(BE$2-$K$2&lt;$D11-1," ",IF(BE$2-$K$2+1&gt;'Primary Inputs'!$C$17,0,(SUM(OFFSET($K$114:$K$163,0,BE$2-$K$2-$D11+1)))*$F11))</f>
        <v>0</v>
      </c>
      <c r="BF11" s="139">
        <f ca="1">IF(BF$2-$K$2&lt;$D11-1," ",IF(BF$2-$K$2+1&gt;'Primary Inputs'!$C$17,0,(SUM(OFFSET($K$114:$K$163,0,BF$2-$K$2-$D11+1)))*$F11))</f>
        <v>0</v>
      </c>
      <c r="BG11" s="139">
        <f ca="1">IF(BG$2-$K$2&lt;$D11-1," ",IF(BG$2-$K$2+1&gt;'Primary Inputs'!$C$17,0,(SUM(OFFSET($K$114:$K$163,0,BG$2-$K$2-$D11+1)))*$F11))</f>
        <v>0</v>
      </c>
      <c r="BH11" s="139">
        <f ca="1">IF(BH$2-$K$2&lt;$D11-1," ",IF(BH$2-$K$2+1&gt;'Primary Inputs'!$C$17,0,(SUM(OFFSET($K$114:$K$163,0,BH$2-$K$2-$D11+1)))*$F11))</f>
        <v>0</v>
      </c>
    </row>
    <row r="12" spans="1:60">
      <c r="A12" s="106"/>
      <c r="B12" s="106"/>
      <c r="C12" s="106"/>
      <c r="D12" s="184">
        <v>6</v>
      </c>
      <c r="E12" t="s">
        <v>178</v>
      </c>
      <c r="F12" s="106">
        <f ca="1">OFFSET('Primary Inputs'!$E$12,0,Calculations!$D12-1)</f>
        <v>0</v>
      </c>
      <c r="G12" s="106"/>
      <c r="H12" s="106"/>
      <c r="I12" s="106"/>
      <c r="J12" s="106"/>
      <c r="K12" s="139" t="str">
        <f ca="1">IF(K$2-$K$2&lt;$D12-1," ",IF(K$2-$K$2+1&gt;'Primary Inputs'!$C$17,0,(SUM(OFFSET($K$114:$K$163,0,K$2-$K$2-$D12+1)))*$F12))</f>
        <v xml:space="preserve"> </v>
      </c>
      <c r="L12" s="139" t="str">
        <f ca="1">IF(L$2-$K$2&lt;$D12-1," ",IF(L$2-$K$2+1&gt;'Primary Inputs'!$C$17,0,(SUM(OFFSET($K$114:$K$163,0,L$2-$K$2-$D12+1)))*$F12))</f>
        <v xml:space="preserve"> </v>
      </c>
      <c r="M12" s="139" t="str">
        <f ca="1">IF(M$2-$K$2&lt;$D12-1," ",IF(M$2-$K$2+1&gt;'Primary Inputs'!$C$17,0,(SUM(OFFSET($K$114:$K$163,0,M$2-$K$2-$D12+1)))*$F12))</f>
        <v xml:space="preserve"> </v>
      </c>
      <c r="N12" s="139" t="str">
        <f ca="1">IF(N$2-$K$2&lt;$D12-1," ",IF(N$2-$K$2+1&gt;'Primary Inputs'!$C$17,0,(SUM(OFFSET($K$114:$K$163,0,N$2-$K$2-$D12+1)))*$F12))</f>
        <v xml:space="preserve"> </v>
      </c>
      <c r="O12" s="139" t="str">
        <f ca="1">IF(O$2-$K$2&lt;$D12-1," ",IF(O$2-$K$2+1&gt;'Primary Inputs'!$C$17,0,(SUM(OFFSET($K$114:$K$163,0,O$2-$K$2-$D12+1)))*$F12))</f>
        <v xml:space="preserve"> </v>
      </c>
      <c r="P12" s="139">
        <f ca="1">IF(P$2-$K$2&lt;$D12-1," ",IF(P$2-$K$2+1&gt;'Primary Inputs'!$C$17,0,(SUM(OFFSET($K$114:$K$163,0,P$2-$K$2-$D12+1)))*$F12))</f>
        <v>0</v>
      </c>
      <c r="Q12" s="139">
        <f ca="1">IF(Q$2-$K$2&lt;$D12-1," ",IF(Q$2-$K$2+1&gt;'Primary Inputs'!$C$17,0,(SUM(OFFSET($K$114:$K$163,0,Q$2-$K$2-$D12+1)))*$F12))</f>
        <v>0</v>
      </c>
      <c r="R12" s="139">
        <f ca="1">IF(R$2-$K$2&lt;$D12-1," ",IF(R$2-$K$2+1&gt;'Primary Inputs'!$C$17,0,(SUM(OFFSET($K$114:$K$163,0,R$2-$K$2-$D12+1)))*$F12))</f>
        <v>0</v>
      </c>
      <c r="S12" s="139">
        <f ca="1">IF(S$2-$K$2&lt;$D12-1," ",IF(S$2-$K$2+1&gt;'Primary Inputs'!$C$17,0,(SUM(OFFSET($K$114:$K$163,0,S$2-$K$2-$D12+1)))*$F12))</f>
        <v>0</v>
      </c>
      <c r="T12" s="139">
        <f ca="1">IF(T$2-$K$2&lt;$D12-1," ",IF(T$2-$K$2+1&gt;'Primary Inputs'!$C$17,0,(SUM(OFFSET($K$114:$K$163,0,T$2-$K$2-$D12+1)))*$F12))</f>
        <v>0</v>
      </c>
      <c r="U12" s="139">
        <f ca="1">IF(U$2-$K$2&lt;$D12-1," ",IF(U$2-$K$2+1&gt;'Primary Inputs'!$C$17,0,(SUM(OFFSET($K$114:$K$163,0,U$2-$K$2-$D12+1)))*$F12))</f>
        <v>0</v>
      </c>
      <c r="V12" s="139">
        <f ca="1">IF(V$2-$K$2&lt;$D12-1," ",IF(V$2-$K$2+1&gt;'Primary Inputs'!$C$17,0,(SUM(OFFSET($K$114:$K$163,0,V$2-$K$2-$D12+1)))*$F12))</f>
        <v>0</v>
      </c>
      <c r="W12" s="139">
        <f ca="1">IF(W$2-$K$2&lt;$D12-1," ",IF(W$2-$K$2+1&gt;'Primary Inputs'!$C$17,0,(SUM(OFFSET($K$114:$K$163,0,W$2-$K$2-$D12+1)))*$F12))</f>
        <v>0</v>
      </c>
      <c r="X12" s="139">
        <f ca="1">IF(X$2-$K$2&lt;$D12-1," ",IF(X$2-$K$2+1&gt;'Primary Inputs'!$C$17,0,(SUM(OFFSET($K$114:$K$163,0,X$2-$K$2-$D12+1)))*$F12))</f>
        <v>0</v>
      </c>
      <c r="Y12" s="139">
        <f ca="1">IF(Y$2-$K$2&lt;$D12-1," ",IF(Y$2-$K$2+1&gt;'Primary Inputs'!$C$17,0,(SUM(OFFSET($K$114:$K$163,0,Y$2-$K$2-$D12+1)))*$F12))</f>
        <v>0</v>
      </c>
      <c r="Z12" s="139">
        <f ca="1">IF(Z$2-$K$2&lt;$D12-1," ",IF(Z$2-$K$2+1&gt;'Primary Inputs'!$C$17,0,(SUM(OFFSET($K$114:$K$163,0,Z$2-$K$2-$D12+1)))*$F12))</f>
        <v>0</v>
      </c>
      <c r="AA12" s="139">
        <f ca="1">IF(AA$2-$K$2&lt;$D12-1," ",IF(AA$2-$K$2+1&gt;'Primary Inputs'!$C$17,0,(SUM(OFFSET($K$114:$K$163,0,AA$2-$K$2-$D12+1)))*$F12))</f>
        <v>0</v>
      </c>
      <c r="AB12" s="139">
        <f ca="1">IF(AB$2-$K$2&lt;$D12-1," ",IF(AB$2-$K$2+1&gt;'Primary Inputs'!$C$17,0,(SUM(OFFSET($K$114:$K$163,0,AB$2-$K$2-$D12+1)))*$F12))</f>
        <v>0</v>
      </c>
      <c r="AC12" s="139">
        <f ca="1">IF(AC$2-$K$2&lt;$D12-1," ",IF(AC$2-$K$2+1&gt;'Primary Inputs'!$C$17,0,(SUM(OFFSET($K$114:$K$163,0,AC$2-$K$2-$D12+1)))*$F12))</f>
        <v>0</v>
      </c>
      <c r="AD12" s="139">
        <f ca="1">IF(AD$2-$K$2&lt;$D12-1," ",IF(AD$2-$K$2+1&gt;'Primary Inputs'!$C$17,0,(SUM(OFFSET($K$114:$K$163,0,AD$2-$K$2-$D12+1)))*$F12))</f>
        <v>0</v>
      </c>
      <c r="AE12" s="139">
        <f ca="1">IF(AE$2-$K$2&lt;$D12-1," ",IF(AE$2-$K$2+1&gt;'Primary Inputs'!$C$17,0,(SUM(OFFSET($K$114:$K$163,0,AE$2-$K$2-$D12+1)))*$F12))</f>
        <v>0</v>
      </c>
      <c r="AF12" s="139">
        <f ca="1">IF(AF$2-$K$2&lt;$D12-1," ",IF(AF$2-$K$2+1&gt;'Primary Inputs'!$C$17,0,(SUM(OFFSET($K$114:$K$163,0,AF$2-$K$2-$D12+1)))*$F12))</f>
        <v>0</v>
      </c>
      <c r="AG12" s="139">
        <f ca="1">IF(AG$2-$K$2&lt;$D12-1," ",IF(AG$2-$K$2+1&gt;'Primary Inputs'!$C$17,0,(SUM(OFFSET($K$114:$K$163,0,AG$2-$K$2-$D12+1)))*$F12))</f>
        <v>0</v>
      </c>
      <c r="AH12" s="139">
        <f ca="1">IF(AH$2-$K$2&lt;$D12-1," ",IF(AH$2-$K$2+1&gt;'Primary Inputs'!$C$17,0,(SUM(OFFSET($K$114:$K$163,0,AH$2-$K$2-$D12+1)))*$F12))</f>
        <v>0</v>
      </c>
      <c r="AI12" s="139">
        <f ca="1">IF(AI$2-$K$2&lt;$D12-1," ",IF(AI$2-$K$2+1&gt;'Primary Inputs'!$C$17,0,(SUM(OFFSET($K$114:$K$163,0,AI$2-$K$2-$D12+1)))*$F12))</f>
        <v>0</v>
      </c>
      <c r="AJ12" s="139">
        <f ca="1">IF(AJ$2-$K$2&lt;$D12-1," ",IF(AJ$2-$K$2+1&gt;'Primary Inputs'!$C$17,0,(SUM(OFFSET($K$114:$K$163,0,AJ$2-$K$2-$D12+1)))*$F12))</f>
        <v>0</v>
      </c>
      <c r="AK12" s="139">
        <f ca="1">IF(AK$2-$K$2&lt;$D12-1," ",IF(AK$2-$K$2+1&gt;'Primary Inputs'!$C$17,0,(SUM(OFFSET($K$114:$K$163,0,AK$2-$K$2-$D12+1)))*$F12))</f>
        <v>0</v>
      </c>
      <c r="AL12" s="139">
        <f ca="1">IF(AL$2-$K$2&lt;$D12-1," ",IF(AL$2-$K$2+1&gt;'Primary Inputs'!$C$17,0,(SUM(OFFSET($K$114:$K$163,0,AL$2-$K$2-$D12+1)))*$F12))</f>
        <v>0</v>
      </c>
      <c r="AM12" s="139">
        <f ca="1">IF(AM$2-$K$2&lt;$D12-1," ",IF(AM$2-$K$2+1&gt;'Primary Inputs'!$C$17,0,(SUM(OFFSET($K$114:$K$163,0,AM$2-$K$2-$D12+1)))*$F12))</f>
        <v>0</v>
      </c>
      <c r="AN12" s="139">
        <f ca="1">IF(AN$2-$K$2&lt;$D12-1," ",IF(AN$2-$K$2+1&gt;'Primary Inputs'!$C$17,0,(SUM(OFFSET($K$114:$K$163,0,AN$2-$K$2-$D12+1)))*$F12))</f>
        <v>0</v>
      </c>
      <c r="AO12" s="139">
        <f ca="1">IF(AO$2-$K$2&lt;$D12-1," ",IF(AO$2-$K$2+1&gt;'Primary Inputs'!$C$17,0,(SUM(OFFSET($K$114:$K$163,0,AO$2-$K$2-$D12+1)))*$F12))</f>
        <v>0</v>
      </c>
      <c r="AP12" s="139">
        <f ca="1">IF(AP$2-$K$2&lt;$D12-1," ",IF(AP$2-$K$2+1&gt;'Primary Inputs'!$C$17,0,(SUM(OFFSET($K$114:$K$163,0,AP$2-$K$2-$D12+1)))*$F12))</f>
        <v>0</v>
      </c>
      <c r="AQ12" s="139">
        <f ca="1">IF(AQ$2-$K$2&lt;$D12-1," ",IF(AQ$2-$K$2+1&gt;'Primary Inputs'!$C$17,0,(SUM(OFFSET($K$114:$K$163,0,AQ$2-$K$2-$D12+1)))*$F12))</f>
        <v>0</v>
      </c>
      <c r="AR12" s="139">
        <f ca="1">IF(AR$2-$K$2&lt;$D12-1," ",IF(AR$2-$K$2+1&gt;'Primary Inputs'!$C$17,0,(SUM(OFFSET($K$114:$K$163,0,AR$2-$K$2-$D12+1)))*$F12))</f>
        <v>0</v>
      </c>
      <c r="AS12" s="139">
        <f ca="1">IF(AS$2-$K$2&lt;$D12-1," ",IF(AS$2-$K$2+1&gt;'Primary Inputs'!$C$17,0,(SUM(OFFSET($K$114:$K$163,0,AS$2-$K$2-$D12+1)))*$F12))</f>
        <v>0</v>
      </c>
      <c r="AT12" s="139">
        <f ca="1">IF(AT$2-$K$2&lt;$D12-1," ",IF(AT$2-$K$2+1&gt;'Primary Inputs'!$C$17,0,(SUM(OFFSET($K$114:$K$163,0,AT$2-$K$2-$D12+1)))*$F12))</f>
        <v>0</v>
      </c>
      <c r="AU12" s="139">
        <f ca="1">IF(AU$2-$K$2&lt;$D12-1," ",IF(AU$2-$K$2+1&gt;'Primary Inputs'!$C$17,0,(SUM(OFFSET($K$114:$K$163,0,AU$2-$K$2-$D12+1)))*$F12))</f>
        <v>0</v>
      </c>
      <c r="AV12" s="139">
        <f ca="1">IF(AV$2-$K$2&lt;$D12-1," ",IF(AV$2-$K$2+1&gt;'Primary Inputs'!$C$17,0,(SUM(OFFSET($K$114:$K$163,0,AV$2-$K$2-$D12+1)))*$F12))</f>
        <v>0</v>
      </c>
      <c r="AW12" s="139">
        <f ca="1">IF(AW$2-$K$2&lt;$D12-1," ",IF(AW$2-$K$2+1&gt;'Primary Inputs'!$C$17,0,(SUM(OFFSET($K$114:$K$163,0,AW$2-$K$2-$D12+1)))*$F12))</f>
        <v>0</v>
      </c>
      <c r="AX12" s="139">
        <f ca="1">IF(AX$2-$K$2&lt;$D12-1," ",IF(AX$2-$K$2+1&gt;'Primary Inputs'!$C$17,0,(SUM(OFFSET($K$114:$K$163,0,AX$2-$K$2-$D12+1)))*$F12))</f>
        <v>0</v>
      </c>
      <c r="AY12" s="139">
        <f ca="1">IF(AY$2-$K$2&lt;$D12-1," ",IF(AY$2-$K$2+1&gt;'Primary Inputs'!$C$17,0,(SUM(OFFSET($K$114:$K$163,0,AY$2-$K$2-$D12+1)))*$F12))</f>
        <v>0</v>
      </c>
      <c r="AZ12" s="139">
        <f ca="1">IF(AZ$2-$K$2&lt;$D12-1," ",IF(AZ$2-$K$2+1&gt;'Primary Inputs'!$C$17,0,(SUM(OFFSET($K$114:$K$163,0,AZ$2-$K$2-$D12+1)))*$F12))</f>
        <v>0</v>
      </c>
      <c r="BA12" s="139">
        <f ca="1">IF(BA$2-$K$2&lt;$D12-1," ",IF(BA$2-$K$2+1&gt;'Primary Inputs'!$C$17,0,(SUM(OFFSET($K$114:$K$163,0,BA$2-$K$2-$D12+1)))*$F12))</f>
        <v>0</v>
      </c>
      <c r="BB12" s="139">
        <f ca="1">IF(BB$2-$K$2&lt;$D12-1," ",IF(BB$2-$K$2+1&gt;'Primary Inputs'!$C$17,0,(SUM(OFFSET($K$114:$K$163,0,BB$2-$K$2-$D12+1)))*$F12))</f>
        <v>0</v>
      </c>
      <c r="BC12" s="139">
        <f ca="1">IF(BC$2-$K$2&lt;$D12-1," ",IF(BC$2-$K$2+1&gt;'Primary Inputs'!$C$17,0,(SUM(OFFSET($K$114:$K$163,0,BC$2-$K$2-$D12+1)))*$F12))</f>
        <v>0</v>
      </c>
      <c r="BD12" s="139">
        <f ca="1">IF(BD$2-$K$2&lt;$D12-1," ",IF(BD$2-$K$2+1&gt;'Primary Inputs'!$C$17,0,(SUM(OFFSET($K$114:$K$163,0,BD$2-$K$2-$D12+1)))*$F12))</f>
        <v>0</v>
      </c>
      <c r="BE12" s="139">
        <f ca="1">IF(BE$2-$K$2&lt;$D12-1," ",IF(BE$2-$K$2+1&gt;'Primary Inputs'!$C$17,0,(SUM(OFFSET($K$114:$K$163,0,BE$2-$K$2-$D12+1)))*$F12))</f>
        <v>0</v>
      </c>
      <c r="BF12" s="139">
        <f ca="1">IF(BF$2-$K$2&lt;$D12-1," ",IF(BF$2-$K$2+1&gt;'Primary Inputs'!$C$17,0,(SUM(OFFSET($K$114:$K$163,0,BF$2-$K$2-$D12+1)))*$F12))</f>
        <v>0</v>
      </c>
      <c r="BG12" s="139">
        <f ca="1">IF(BG$2-$K$2&lt;$D12-1," ",IF(BG$2-$K$2+1&gt;'Primary Inputs'!$C$17,0,(SUM(OFFSET($K$114:$K$163,0,BG$2-$K$2-$D12+1)))*$F12))</f>
        <v>0</v>
      </c>
      <c r="BH12" s="139">
        <f ca="1">IF(BH$2-$K$2&lt;$D12-1," ",IF(BH$2-$K$2+1&gt;'Primary Inputs'!$C$17,0,(SUM(OFFSET($K$114:$K$163,0,BH$2-$K$2-$D12+1)))*$F12))</f>
        <v>0</v>
      </c>
    </row>
    <row r="13" spans="1:60">
      <c r="A13" s="106"/>
      <c r="B13" s="106"/>
      <c r="C13" s="106"/>
      <c r="D13" s="184">
        <v>7</v>
      </c>
      <c r="E13" t="s">
        <v>179</v>
      </c>
      <c r="F13" s="106">
        <f ca="1">OFFSET('Primary Inputs'!$E$12,0,Calculations!$D13-1)</f>
        <v>0</v>
      </c>
      <c r="G13" s="106"/>
      <c r="H13" s="106"/>
      <c r="I13" s="106"/>
      <c r="J13" s="106"/>
      <c r="K13" s="139" t="str">
        <f ca="1">IF(K$2-$K$2&lt;$D13-1," ",IF(K$2-$K$2+1&gt;'Primary Inputs'!$C$17,0,(SUM(OFFSET($K$114:$K$163,0,K$2-$K$2-$D13+1)))*$F13))</f>
        <v xml:space="preserve"> </v>
      </c>
      <c r="L13" s="139" t="str">
        <f ca="1">IF(L$2-$K$2&lt;$D13-1," ",IF(L$2-$K$2+1&gt;'Primary Inputs'!$C$17,0,(SUM(OFFSET($K$114:$K$163,0,L$2-$K$2-$D13+1)))*$F13))</f>
        <v xml:space="preserve"> </v>
      </c>
      <c r="M13" s="139" t="str">
        <f ca="1">IF(M$2-$K$2&lt;$D13-1," ",IF(M$2-$K$2+1&gt;'Primary Inputs'!$C$17,0,(SUM(OFFSET($K$114:$K$163,0,M$2-$K$2-$D13+1)))*$F13))</f>
        <v xml:space="preserve"> </v>
      </c>
      <c r="N13" s="139" t="str">
        <f ca="1">IF(N$2-$K$2&lt;$D13-1," ",IF(N$2-$K$2+1&gt;'Primary Inputs'!$C$17,0,(SUM(OFFSET($K$114:$K$163,0,N$2-$K$2-$D13+1)))*$F13))</f>
        <v xml:space="preserve"> </v>
      </c>
      <c r="O13" s="139" t="str">
        <f ca="1">IF(O$2-$K$2&lt;$D13-1," ",IF(O$2-$K$2+1&gt;'Primary Inputs'!$C$17,0,(SUM(OFFSET($K$114:$K$163,0,O$2-$K$2-$D13+1)))*$F13))</f>
        <v xml:space="preserve"> </v>
      </c>
      <c r="P13" s="139" t="str">
        <f ca="1">IF(P$2-$K$2&lt;$D13-1," ",IF(P$2-$K$2+1&gt;'Primary Inputs'!$C$17,0,(SUM(OFFSET($K$114:$K$163,0,P$2-$K$2-$D13+1)))*$F13))</f>
        <v xml:space="preserve"> </v>
      </c>
      <c r="Q13" s="139">
        <f ca="1">IF(Q$2-$K$2&lt;$D13-1," ",IF(Q$2-$K$2+1&gt;'Primary Inputs'!$C$17,0,(SUM(OFFSET($K$114:$K$163,0,Q$2-$K$2-$D13+1)))*$F13))</f>
        <v>0</v>
      </c>
      <c r="R13" s="139">
        <f ca="1">IF(R$2-$K$2&lt;$D13-1," ",IF(R$2-$K$2+1&gt;'Primary Inputs'!$C$17,0,(SUM(OFFSET($K$114:$K$163,0,R$2-$K$2-$D13+1)))*$F13))</f>
        <v>0</v>
      </c>
      <c r="S13" s="139">
        <f ca="1">IF(S$2-$K$2&lt;$D13-1," ",IF(S$2-$K$2+1&gt;'Primary Inputs'!$C$17,0,(SUM(OFFSET($K$114:$K$163,0,S$2-$K$2-$D13+1)))*$F13))</f>
        <v>0</v>
      </c>
      <c r="T13" s="139">
        <f ca="1">IF(T$2-$K$2&lt;$D13-1," ",IF(T$2-$K$2+1&gt;'Primary Inputs'!$C$17,0,(SUM(OFFSET($K$114:$K$163,0,T$2-$K$2-$D13+1)))*$F13))</f>
        <v>0</v>
      </c>
      <c r="U13" s="139">
        <f ca="1">IF(U$2-$K$2&lt;$D13-1," ",IF(U$2-$K$2+1&gt;'Primary Inputs'!$C$17,0,(SUM(OFFSET($K$114:$K$163,0,U$2-$K$2-$D13+1)))*$F13))</f>
        <v>0</v>
      </c>
      <c r="V13" s="139">
        <f ca="1">IF(V$2-$K$2&lt;$D13-1," ",IF(V$2-$K$2+1&gt;'Primary Inputs'!$C$17,0,(SUM(OFFSET($K$114:$K$163,0,V$2-$K$2-$D13+1)))*$F13))</f>
        <v>0</v>
      </c>
      <c r="W13" s="139">
        <f ca="1">IF(W$2-$K$2&lt;$D13-1," ",IF(W$2-$K$2+1&gt;'Primary Inputs'!$C$17,0,(SUM(OFFSET($K$114:$K$163,0,W$2-$K$2-$D13+1)))*$F13))</f>
        <v>0</v>
      </c>
      <c r="X13" s="139">
        <f ca="1">IF(X$2-$K$2&lt;$D13-1," ",IF(X$2-$K$2+1&gt;'Primary Inputs'!$C$17,0,(SUM(OFFSET($K$114:$K$163,0,X$2-$K$2-$D13+1)))*$F13))</f>
        <v>0</v>
      </c>
      <c r="Y13" s="139">
        <f ca="1">IF(Y$2-$K$2&lt;$D13-1," ",IF(Y$2-$K$2+1&gt;'Primary Inputs'!$C$17,0,(SUM(OFFSET($K$114:$K$163,0,Y$2-$K$2-$D13+1)))*$F13))</f>
        <v>0</v>
      </c>
      <c r="Z13" s="139">
        <f ca="1">IF(Z$2-$K$2&lt;$D13-1," ",IF(Z$2-$K$2+1&gt;'Primary Inputs'!$C$17,0,(SUM(OFFSET($K$114:$K$163,0,Z$2-$K$2-$D13+1)))*$F13))</f>
        <v>0</v>
      </c>
      <c r="AA13" s="139">
        <f ca="1">IF(AA$2-$K$2&lt;$D13-1," ",IF(AA$2-$K$2+1&gt;'Primary Inputs'!$C$17,0,(SUM(OFFSET($K$114:$K$163,0,AA$2-$K$2-$D13+1)))*$F13))</f>
        <v>0</v>
      </c>
      <c r="AB13" s="139">
        <f ca="1">IF(AB$2-$K$2&lt;$D13-1," ",IF(AB$2-$K$2+1&gt;'Primary Inputs'!$C$17,0,(SUM(OFFSET($K$114:$K$163,0,AB$2-$K$2-$D13+1)))*$F13))</f>
        <v>0</v>
      </c>
      <c r="AC13" s="139">
        <f ca="1">IF(AC$2-$K$2&lt;$D13-1," ",IF(AC$2-$K$2+1&gt;'Primary Inputs'!$C$17,0,(SUM(OFFSET($K$114:$K$163,0,AC$2-$K$2-$D13+1)))*$F13))</f>
        <v>0</v>
      </c>
      <c r="AD13" s="139">
        <f ca="1">IF(AD$2-$K$2&lt;$D13-1," ",IF(AD$2-$K$2+1&gt;'Primary Inputs'!$C$17,0,(SUM(OFFSET($K$114:$K$163,0,AD$2-$K$2-$D13+1)))*$F13))</f>
        <v>0</v>
      </c>
      <c r="AE13" s="139">
        <f ca="1">IF(AE$2-$K$2&lt;$D13-1," ",IF(AE$2-$K$2+1&gt;'Primary Inputs'!$C$17,0,(SUM(OFFSET($K$114:$K$163,0,AE$2-$K$2-$D13+1)))*$F13))</f>
        <v>0</v>
      </c>
      <c r="AF13" s="139">
        <f ca="1">IF(AF$2-$K$2&lt;$D13-1," ",IF(AF$2-$K$2+1&gt;'Primary Inputs'!$C$17,0,(SUM(OFFSET($K$114:$K$163,0,AF$2-$K$2-$D13+1)))*$F13))</f>
        <v>0</v>
      </c>
      <c r="AG13" s="139">
        <f ca="1">IF(AG$2-$K$2&lt;$D13-1," ",IF(AG$2-$K$2+1&gt;'Primary Inputs'!$C$17,0,(SUM(OFFSET($K$114:$K$163,0,AG$2-$K$2-$D13+1)))*$F13))</f>
        <v>0</v>
      </c>
      <c r="AH13" s="139">
        <f ca="1">IF(AH$2-$K$2&lt;$D13-1," ",IF(AH$2-$K$2+1&gt;'Primary Inputs'!$C$17,0,(SUM(OFFSET($K$114:$K$163,0,AH$2-$K$2-$D13+1)))*$F13))</f>
        <v>0</v>
      </c>
      <c r="AI13" s="139">
        <f ca="1">IF(AI$2-$K$2&lt;$D13-1," ",IF(AI$2-$K$2+1&gt;'Primary Inputs'!$C$17,0,(SUM(OFFSET($K$114:$K$163,0,AI$2-$K$2-$D13+1)))*$F13))</f>
        <v>0</v>
      </c>
      <c r="AJ13" s="139">
        <f ca="1">IF(AJ$2-$K$2&lt;$D13-1," ",IF(AJ$2-$K$2+1&gt;'Primary Inputs'!$C$17,0,(SUM(OFFSET($K$114:$K$163,0,AJ$2-$K$2-$D13+1)))*$F13))</f>
        <v>0</v>
      </c>
      <c r="AK13" s="139">
        <f ca="1">IF(AK$2-$K$2&lt;$D13-1," ",IF(AK$2-$K$2+1&gt;'Primary Inputs'!$C$17,0,(SUM(OFFSET($K$114:$K$163,0,AK$2-$K$2-$D13+1)))*$F13))</f>
        <v>0</v>
      </c>
      <c r="AL13" s="139">
        <f ca="1">IF(AL$2-$K$2&lt;$D13-1," ",IF(AL$2-$K$2+1&gt;'Primary Inputs'!$C$17,0,(SUM(OFFSET($K$114:$K$163,0,AL$2-$K$2-$D13+1)))*$F13))</f>
        <v>0</v>
      </c>
      <c r="AM13" s="139">
        <f ca="1">IF(AM$2-$K$2&lt;$D13-1," ",IF(AM$2-$K$2+1&gt;'Primary Inputs'!$C$17,0,(SUM(OFFSET($K$114:$K$163,0,AM$2-$K$2-$D13+1)))*$F13))</f>
        <v>0</v>
      </c>
      <c r="AN13" s="139">
        <f ca="1">IF(AN$2-$K$2&lt;$D13-1," ",IF(AN$2-$K$2+1&gt;'Primary Inputs'!$C$17,0,(SUM(OFFSET($K$114:$K$163,0,AN$2-$K$2-$D13+1)))*$F13))</f>
        <v>0</v>
      </c>
      <c r="AO13" s="139">
        <f ca="1">IF(AO$2-$K$2&lt;$D13-1," ",IF(AO$2-$K$2+1&gt;'Primary Inputs'!$C$17,0,(SUM(OFFSET($K$114:$K$163,0,AO$2-$K$2-$D13+1)))*$F13))</f>
        <v>0</v>
      </c>
      <c r="AP13" s="139">
        <f ca="1">IF(AP$2-$K$2&lt;$D13-1," ",IF(AP$2-$K$2+1&gt;'Primary Inputs'!$C$17,0,(SUM(OFFSET($K$114:$K$163,0,AP$2-$K$2-$D13+1)))*$F13))</f>
        <v>0</v>
      </c>
      <c r="AQ13" s="139">
        <f ca="1">IF(AQ$2-$K$2&lt;$D13-1," ",IF(AQ$2-$K$2+1&gt;'Primary Inputs'!$C$17,0,(SUM(OFFSET($K$114:$K$163,0,AQ$2-$K$2-$D13+1)))*$F13))</f>
        <v>0</v>
      </c>
      <c r="AR13" s="139">
        <f ca="1">IF(AR$2-$K$2&lt;$D13-1," ",IF(AR$2-$K$2+1&gt;'Primary Inputs'!$C$17,0,(SUM(OFFSET($K$114:$K$163,0,AR$2-$K$2-$D13+1)))*$F13))</f>
        <v>0</v>
      </c>
      <c r="AS13" s="139">
        <f ca="1">IF(AS$2-$K$2&lt;$D13-1," ",IF(AS$2-$K$2+1&gt;'Primary Inputs'!$C$17,0,(SUM(OFFSET($K$114:$K$163,0,AS$2-$K$2-$D13+1)))*$F13))</f>
        <v>0</v>
      </c>
      <c r="AT13" s="139">
        <f ca="1">IF(AT$2-$K$2&lt;$D13-1," ",IF(AT$2-$K$2+1&gt;'Primary Inputs'!$C$17,0,(SUM(OFFSET($K$114:$K$163,0,AT$2-$K$2-$D13+1)))*$F13))</f>
        <v>0</v>
      </c>
      <c r="AU13" s="139">
        <f ca="1">IF(AU$2-$K$2&lt;$D13-1," ",IF(AU$2-$K$2+1&gt;'Primary Inputs'!$C$17,0,(SUM(OFFSET($K$114:$K$163,0,AU$2-$K$2-$D13+1)))*$F13))</f>
        <v>0</v>
      </c>
      <c r="AV13" s="139">
        <f ca="1">IF(AV$2-$K$2&lt;$D13-1," ",IF(AV$2-$K$2+1&gt;'Primary Inputs'!$C$17,0,(SUM(OFFSET($K$114:$K$163,0,AV$2-$K$2-$D13+1)))*$F13))</f>
        <v>0</v>
      </c>
      <c r="AW13" s="139">
        <f ca="1">IF(AW$2-$K$2&lt;$D13-1," ",IF(AW$2-$K$2+1&gt;'Primary Inputs'!$C$17,0,(SUM(OFFSET($K$114:$K$163,0,AW$2-$K$2-$D13+1)))*$F13))</f>
        <v>0</v>
      </c>
      <c r="AX13" s="139">
        <f ca="1">IF(AX$2-$K$2&lt;$D13-1," ",IF(AX$2-$K$2+1&gt;'Primary Inputs'!$C$17,0,(SUM(OFFSET($K$114:$K$163,0,AX$2-$K$2-$D13+1)))*$F13))</f>
        <v>0</v>
      </c>
      <c r="AY13" s="139">
        <f ca="1">IF(AY$2-$K$2&lt;$D13-1," ",IF(AY$2-$K$2+1&gt;'Primary Inputs'!$C$17,0,(SUM(OFFSET($K$114:$K$163,0,AY$2-$K$2-$D13+1)))*$F13))</f>
        <v>0</v>
      </c>
      <c r="AZ13" s="139">
        <f ca="1">IF(AZ$2-$K$2&lt;$D13-1," ",IF(AZ$2-$K$2+1&gt;'Primary Inputs'!$C$17,0,(SUM(OFFSET($K$114:$K$163,0,AZ$2-$K$2-$D13+1)))*$F13))</f>
        <v>0</v>
      </c>
      <c r="BA13" s="139">
        <f ca="1">IF(BA$2-$K$2&lt;$D13-1," ",IF(BA$2-$K$2+1&gt;'Primary Inputs'!$C$17,0,(SUM(OFFSET($K$114:$K$163,0,BA$2-$K$2-$D13+1)))*$F13))</f>
        <v>0</v>
      </c>
      <c r="BB13" s="139">
        <f ca="1">IF(BB$2-$K$2&lt;$D13-1," ",IF(BB$2-$K$2+1&gt;'Primary Inputs'!$C$17,0,(SUM(OFFSET($K$114:$K$163,0,BB$2-$K$2-$D13+1)))*$F13))</f>
        <v>0</v>
      </c>
      <c r="BC13" s="139">
        <f ca="1">IF(BC$2-$K$2&lt;$D13-1," ",IF(BC$2-$K$2+1&gt;'Primary Inputs'!$C$17,0,(SUM(OFFSET($K$114:$K$163,0,BC$2-$K$2-$D13+1)))*$F13))</f>
        <v>0</v>
      </c>
      <c r="BD13" s="139">
        <f ca="1">IF(BD$2-$K$2&lt;$D13-1," ",IF(BD$2-$K$2+1&gt;'Primary Inputs'!$C$17,0,(SUM(OFFSET($K$114:$K$163,0,BD$2-$K$2-$D13+1)))*$F13))</f>
        <v>0</v>
      </c>
      <c r="BE13" s="139">
        <f ca="1">IF(BE$2-$K$2&lt;$D13-1," ",IF(BE$2-$K$2+1&gt;'Primary Inputs'!$C$17,0,(SUM(OFFSET($K$114:$K$163,0,BE$2-$K$2-$D13+1)))*$F13))</f>
        <v>0</v>
      </c>
      <c r="BF13" s="139">
        <f ca="1">IF(BF$2-$K$2&lt;$D13-1," ",IF(BF$2-$K$2+1&gt;'Primary Inputs'!$C$17,0,(SUM(OFFSET($K$114:$K$163,0,BF$2-$K$2-$D13+1)))*$F13))</f>
        <v>0</v>
      </c>
      <c r="BG13" s="139">
        <f ca="1">IF(BG$2-$K$2&lt;$D13-1," ",IF(BG$2-$K$2+1&gt;'Primary Inputs'!$C$17,0,(SUM(OFFSET($K$114:$K$163,0,BG$2-$K$2-$D13+1)))*$F13))</f>
        <v>0</v>
      </c>
      <c r="BH13" s="139">
        <f ca="1">IF(BH$2-$K$2&lt;$D13-1," ",IF(BH$2-$K$2+1&gt;'Primary Inputs'!$C$17,0,(SUM(OFFSET($K$114:$K$163,0,BH$2-$K$2-$D13+1)))*$F13))</f>
        <v>0</v>
      </c>
    </row>
    <row r="14" spans="1:60">
      <c r="A14" s="106"/>
      <c r="B14" s="106"/>
      <c r="C14" s="106"/>
      <c r="D14" s="184">
        <v>8</v>
      </c>
      <c r="E14" t="s">
        <v>180</v>
      </c>
      <c r="F14" s="106">
        <f ca="1">OFFSET('Primary Inputs'!$E$12,0,Calculations!$D14-1)</f>
        <v>0</v>
      </c>
      <c r="G14" s="106"/>
      <c r="H14" s="106"/>
      <c r="I14" s="106"/>
      <c r="J14" s="106"/>
      <c r="K14" s="139" t="str">
        <f ca="1">IF(K$2-$K$2&lt;$D14-1," ",IF(K$2-$K$2+1&gt;'Primary Inputs'!$C$17,0,(SUM(OFFSET($K$114:$K$163,0,K$2-$K$2-$D14+1)))*$F14))</f>
        <v xml:space="preserve"> </v>
      </c>
      <c r="L14" s="139" t="str">
        <f ca="1">IF(L$2-$K$2&lt;$D14-1," ",IF(L$2-$K$2+1&gt;'Primary Inputs'!$C$17,0,(SUM(OFFSET($K$114:$K$163,0,L$2-$K$2-$D14+1)))*$F14))</f>
        <v xml:space="preserve"> </v>
      </c>
      <c r="M14" s="139" t="str">
        <f ca="1">IF(M$2-$K$2&lt;$D14-1," ",IF(M$2-$K$2+1&gt;'Primary Inputs'!$C$17,0,(SUM(OFFSET($K$114:$K$163,0,M$2-$K$2-$D14+1)))*$F14))</f>
        <v xml:space="preserve"> </v>
      </c>
      <c r="N14" s="139" t="str">
        <f ca="1">IF(N$2-$K$2&lt;$D14-1," ",IF(N$2-$K$2+1&gt;'Primary Inputs'!$C$17,0,(SUM(OFFSET($K$114:$K$163,0,N$2-$K$2-$D14+1)))*$F14))</f>
        <v xml:space="preserve"> </v>
      </c>
      <c r="O14" s="139" t="str">
        <f ca="1">IF(O$2-$K$2&lt;$D14-1," ",IF(O$2-$K$2+1&gt;'Primary Inputs'!$C$17,0,(SUM(OFFSET($K$114:$K$163,0,O$2-$K$2-$D14+1)))*$F14))</f>
        <v xml:space="preserve"> </v>
      </c>
      <c r="P14" s="139" t="str">
        <f ca="1">IF(P$2-$K$2&lt;$D14-1," ",IF(P$2-$K$2+1&gt;'Primary Inputs'!$C$17,0,(SUM(OFFSET($K$114:$K$163,0,P$2-$K$2-$D14+1)))*$F14))</f>
        <v xml:space="preserve"> </v>
      </c>
      <c r="Q14" s="139" t="str">
        <f ca="1">IF(Q$2-$K$2&lt;$D14-1," ",IF(Q$2-$K$2+1&gt;'Primary Inputs'!$C$17,0,(SUM(OFFSET($K$114:$K$163,0,Q$2-$K$2-$D14+1)))*$F14))</f>
        <v xml:space="preserve"> </v>
      </c>
      <c r="R14" s="139">
        <f ca="1">IF(R$2-$K$2&lt;$D14-1," ",IF(R$2-$K$2+1&gt;'Primary Inputs'!$C$17,0,(SUM(OFFSET($K$114:$K$163,0,R$2-$K$2-$D14+1)))*$F14))</f>
        <v>0</v>
      </c>
      <c r="S14" s="139">
        <f ca="1">IF(S$2-$K$2&lt;$D14-1," ",IF(S$2-$K$2+1&gt;'Primary Inputs'!$C$17,0,(SUM(OFFSET($K$114:$K$163,0,S$2-$K$2-$D14+1)))*$F14))</f>
        <v>0</v>
      </c>
      <c r="T14" s="139">
        <f ca="1">IF(T$2-$K$2&lt;$D14-1," ",IF(T$2-$K$2+1&gt;'Primary Inputs'!$C$17,0,(SUM(OFFSET($K$114:$K$163,0,T$2-$K$2-$D14+1)))*$F14))</f>
        <v>0</v>
      </c>
      <c r="U14" s="139">
        <f ca="1">IF(U$2-$K$2&lt;$D14-1," ",IF(U$2-$K$2+1&gt;'Primary Inputs'!$C$17,0,(SUM(OFFSET($K$114:$K$163,0,U$2-$K$2-$D14+1)))*$F14))</f>
        <v>0</v>
      </c>
      <c r="V14" s="139">
        <f ca="1">IF(V$2-$K$2&lt;$D14-1," ",IF(V$2-$K$2+1&gt;'Primary Inputs'!$C$17,0,(SUM(OFFSET($K$114:$K$163,0,V$2-$K$2-$D14+1)))*$F14))</f>
        <v>0</v>
      </c>
      <c r="W14" s="139">
        <f ca="1">IF(W$2-$K$2&lt;$D14-1," ",IF(W$2-$K$2+1&gt;'Primary Inputs'!$C$17,0,(SUM(OFFSET($K$114:$K$163,0,W$2-$K$2-$D14+1)))*$F14))</f>
        <v>0</v>
      </c>
      <c r="X14" s="139">
        <f ca="1">IF(X$2-$K$2&lt;$D14-1," ",IF(X$2-$K$2+1&gt;'Primary Inputs'!$C$17,0,(SUM(OFFSET($K$114:$K$163,0,X$2-$K$2-$D14+1)))*$F14))</f>
        <v>0</v>
      </c>
      <c r="Y14" s="139">
        <f ca="1">IF(Y$2-$K$2&lt;$D14-1," ",IF(Y$2-$K$2+1&gt;'Primary Inputs'!$C$17,0,(SUM(OFFSET($K$114:$K$163,0,Y$2-$K$2-$D14+1)))*$F14))</f>
        <v>0</v>
      </c>
      <c r="Z14" s="139">
        <f ca="1">IF(Z$2-$K$2&lt;$D14-1," ",IF(Z$2-$K$2+1&gt;'Primary Inputs'!$C$17,0,(SUM(OFFSET($K$114:$K$163,0,Z$2-$K$2-$D14+1)))*$F14))</f>
        <v>0</v>
      </c>
      <c r="AA14" s="139">
        <f ca="1">IF(AA$2-$K$2&lt;$D14-1," ",IF(AA$2-$K$2+1&gt;'Primary Inputs'!$C$17,0,(SUM(OFFSET($K$114:$K$163,0,AA$2-$K$2-$D14+1)))*$F14))</f>
        <v>0</v>
      </c>
      <c r="AB14" s="139">
        <f ca="1">IF(AB$2-$K$2&lt;$D14-1," ",IF(AB$2-$K$2+1&gt;'Primary Inputs'!$C$17,0,(SUM(OFFSET($K$114:$K$163,0,AB$2-$K$2-$D14+1)))*$F14))</f>
        <v>0</v>
      </c>
      <c r="AC14" s="139">
        <f ca="1">IF(AC$2-$K$2&lt;$D14-1," ",IF(AC$2-$K$2+1&gt;'Primary Inputs'!$C$17,0,(SUM(OFFSET($K$114:$K$163,0,AC$2-$K$2-$D14+1)))*$F14))</f>
        <v>0</v>
      </c>
      <c r="AD14" s="139">
        <f ca="1">IF(AD$2-$K$2&lt;$D14-1," ",IF(AD$2-$K$2+1&gt;'Primary Inputs'!$C$17,0,(SUM(OFFSET($K$114:$K$163,0,AD$2-$K$2-$D14+1)))*$F14))</f>
        <v>0</v>
      </c>
      <c r="AE14" s="139">
        <f ca="1">IF(AE$2-$K$2&lt;$D14-1," ",IF(AE$2-$K$2+1&gt;'Primary Inputs'!$C$17,0,(SUM(OFFSET($K$114:$K$163,0,AE$2-$K$2-$D14+1)))*$F14))</f>
        <v>0</v>
      </c>
      <c r="AF14" s="139">
        <f ca="1">IF(AF$2-$K$2&lt;$D14-1," ",IF(AF$2-$K$2+1&gt;'Primary Inputs'!$C$17,0,(SUM(OFFSET($K$114:$K$163,0,AF$2-$K$2-$D14+1)))*$F14))</f>
        <v>0</v>
      </c>
      <c r="AG14" s="139">
        <f ca="1">IF(AG$2-$K$2&lt;$D14-1," ",IF(AG$2-$K$2+1&gt;'Primary Inputs'!$C$17,0,(SUM(OFFSET($K$114:$K$163,0,AG$2-$K$2-$D14+1)))*$F14))</f>
        <v>0</v>
      </c>
      <c r="AH14" s="139">
        <f ca="1">IF(AH$2-$K$2&lt;$D14-1," ",IF(AH$2-$K$2+1&gt;'Primary Inputs'!$C$17,0,(SUM(OFFSET($K$114:$K$163,0,AH$2-$K$2-$D14+1)))*$F14))</f>
        <v>0</v>
      </c>
      <c r="AI14" s="139">
        <f ca="1">IF(AI$2-$K$2&lt;$D14-1," ",IF(AI$2-$K$2+1&gt;'Primary Inputs'!$C$17,0,(SUM(OFFSET($K$114:$K$163,0,AI$2-$K$2-$D14+1)))*$F14))</f>
        <v>0</v>
      </c>
      <c r="AJ14" s="139">
        <f ca="1">IF(AJ$2-$K$2&lt;$D14-1," ",IF(AJ$2-$K$2+1&gt;'Primary Inputs'!$C$17,0,(SUM(OFFSET($K$114:$K$163,0,AJ$2-$K$2-$D14+1)))*$F14))</f>
        <v>0</v>
      </c>
      <c r="AK14" s="139">
        <f ca="1">IF(AK$2-$K$2&lt;$D14-1," ",IF(AK$2-$K$2+1&gt;'Primary Inputs'!$C$17,0,(SUM(OFFSET($K$114:$K$163,0,AK$2-$K$2-$D14+1)))*$F14))</f>
        <v>0</v>
      </c>
      <c r="AL14" s="139">
        <f ca="1">IF(AL$2-$K$2&lt;$D14-1," ",IF(AL$2-$K$2+1&gt;'Primary Inputs'!$C$17,0,(SUM(OFFSET($K$114:$K$163,0,AL$2-$K$2-$D14+1)))*$F14))</f>
        <v>0</v>
      </c>
      <c r="AM14" s="139">
        <f ca="1">IF(AM$2-$K$2&lt;$D14-1," ",IF(AM$2-$K$2+1&gt;'Primary Inputs'!$C$17,0,(SUM(OFFSET($K$114:$K$163,0,AM$2-$K$2-$D14+1)))*$F14))</f>
        <v>0</v>
      </c>
      <c r="AN14" s="139">
        <f ca="1">IF(AN$2-$K$2&lt;$D14-1," ",IF(AN$2-$K$2+1&gt;'Primary Inputs'!$C$17,0,(SUM(OFFSET($K$114:$K$163,0,AN$2-$K$2-$D14+1)))*$F14))</f>
        <v>0</v>
      </c>
      <c r="AO14" s="139">
        <f ca="1">IF(AO$2-$K$2&lt;$D14-1," ",IF(AO$2-$K$2+1&gt;'Primary Inputs'!$C$17,0,(SUM(OFFSET($K$114:$K$163,0,AO$2-$K$2-$D14+1)))*$F14))</f>
        <v>0</v>
      </c>
      <c r="AP14" s="139">
        <f ca="1">IF(AP$2-$K$2&lt;$D14-1," ",IF(AP$2-$K$2+1&gt;'Primary Inputs'!$C$17,0,(SUM(OFFSET($K$114:$K$163,0,AP$2-$K$2-$D14+1)))*$F14))</f>
        <v>0</v>
      </c>
      <c r="AQ14" s="139">
        <f ca="1">IF(AQ$2-$K$2&lt;$D14-1," ",IF(AQ$2-$K$2+1&gt;'Primary Inputs'!$C$17,0,(SUM(OFFSET($K$114:$K$163,0,AQ$2-$K$2-$D14+1)))*$F14))</f>
        <v>0</v>
      </c>
      <c r="AR14" s="139">
        <f ca="1">IF(AR$2-$K$2&lt;$D14-1," ",IF(AR$2-$K$2+1&gt;'Primary Inputs'!$C$17,0,(SUM(OFFSET($K$114:$K$163,0,AR$2-$K$2-$D14+1)))*$F14))</f>
        <v>0</v>
      </c>
      <c r="AS14" s="139">
        <f ca="1">IF(AS$2-$K$2&lt;$D14-1," ",IF(AS$2-$K$2+1&gt;'Primary Inputs'!$C$17,0,(SUM(OFFSET($K$114:$K$163,0,AS$2-$K$2-$D14+1)))*$F14))</f>
        <v>0</v>
      </c>
      <c r="AT14" s="139">
        <f ca="1">IF(AT$2-$K$2&lt;$D14-1," ",IF(AT$2-$K$2+1&gt;'Primary Inputs'!$C$17,0,(SUM(OFFSET($K$114:$K$163,0,AT$2-$K$2-$D14+1)))*$F14))</f>
        <v>0</v>
      </c>
      <c r="AU14" s="139">
        <f ca="1">IF(AU$2-$K$2&lt;$D14-1," ",IF(AU$2-$K$2+1&gt;'Primary Inputs'!$C$17,0,(SUM(OFFSET($K$114:$K$163,0,AU$2-$K$2-$D14+1)))*$F14))</f>
        <v>0</v>
      </c>
      <c r="AV14" s="139">
        <f ca="1">IF(AV$2-$K$2&lt;$D14-1," ",IF(AV$2-$K$2+1&gt;'Primary Inputs'!$C$17,0,(SUM(OFFSET($K$114:$K$163,0,AV$2-$K$2-$D14+1)))*$F14))</f>
        <v>0</v>
      </c>
      <c r="AW14" s="139">
        <f ca="1">IF(AW$2-$K$2&lt;$D14-1," ",IF(AW$2-$K$2+1&gt;'Primary Inputs'!$C$17,0,(SUM(OFFSET($K$114:$K$163,0,AW$2-$K$2-$D14+1)))*$F14))</f>
        <v>0</v>
      </c>
      <c r="AX14" s="139">
        <f ca="1">IF(AX$2-$K$2&lt;$D14-1," ",IF(AX$2-$K$2+1&gt;'Primary Inputs'!$C$17,0,(SUM(OFFSET($K$114:$K$163,0,AX$2-$K$2-$D14+1)))*$F14))</f>
        <v>0</v>
      </c>
      <c r="AY14" s="139">
        <f ca="1">IF(AY$2-$K$2&lt;$D14-1," ",IF(AY$2-$K$2+1&gt;'Primary Inputs'!$C$17,0,(SUM(OFFSET($K$114:$K$163,0,AY$2-$K$2-$D14+1)))*$F14))</f>
        <v>0</v>
      </c>
      <c r="AZ14" s="139">
        <f ca="1">IF(AZ$2-$K$2&lt;$D14-1," ",IF(AZ$2-$K$2+1&gt;'Primary Inputs'!$C$17,0,(SUM(OFFSET($K$114:$K$163,0,AZ$2-$K$2-$D14+1)))*$F14))</f>
        <v>0</v>
      </c>
      <c r="BA14" s="139">
        <f ca="1">IF(BA$2-$K$2&lt;$D14-1," ",IF(BA$2-$K$2+1&gt;'Primary Inputs'!$C$17,0,(SUM(OFFSET($K$114:$K$163,0,BA$2-$K$2-$D14+1)))*$F14))</f>
        <v>0</v>
      </c>
      <c r="BB14" s="139">
        <f ca="1">IF(BB$2-$K$2&lt;$D14-1," ",IF(BB$2-$K$2+1&gt;'Primary Inputs'!$C$17,0,(SUM(OFFSET($K$114:$K$163,0,BB$2-$K$2-$D14+1)))*$F14))</f>
        <v>0</v>
      </c>
      <c r="BC14" s="139">
        <f ca="1">IF(BC$2-$K$2&lt;$D14-1," ",IF(BC$2-$K$2+1&gt;'Primary Inputs'!$C$17,0,(SUM(OFFSET($K$114:$K$163,0,BC$2-$K$2-$D14+1)))*$F14))</f>
        <v>0</v>
      </c>
      <c r="BD14" s="139">
        <f ca="1">IF(BD$2-$K$2&lt;$D14-1," ",IF(BD$2-$K$2+1&gt;'Primary Inputs'!$C$17,0,(SUM(OFFSET($K$114:$K$163,0,BD$2-$K$2-$D14+1)))*$F14))</f>
        <v>0</v>
      </c>
      <c r="BE14" s="139">
        <f ca="1">IF(BE$2-$K$2&lt;$D14-1," ",IF(BE$2-$K$2+1&gt;'Primary Inputs'!$C$17,0,(SUM(OFFSET($K$114:$K$163,0,BE$2-$K$2-$D14+1)))*$F14))</f>
        <v>0</v>
      </c>
      <c r="BF14" s="139">
        <f ca="1">IF(BF$2-$K$2&lt;$D14-1," ",IF(BF$2-$K$2+1&gt;'Primary Inputs'!$C$17,0,(SUM(OFFSET($K$114:$K$163,0,BF$2-$K$2-$D14+1)))*$F14))</f>
        <v>0</v>
      </c>
      <c r="BG14" s="139">
        <f ca="1">IF(BG$2-$K$2&lt;$D14-1," ",IF(BG$2-$K$2+1&gt;'Primary Inputs'!$C$17,0,(SUM(OFFSET($K$114:$K$163,0,BG$2-$K$2-$D14+1)))*$F14))</f>
        <v>0</v>
      </c>
      <c r="BH14" s="139">
        <f ca="1">IF(BH$2-$K$2&lt;$D14-1," ",IF(BH$2-$K$2+1&gt;'Primary Inputs'!$C$17,0,(SUM(OFFSET($K$114:$K$163,0,BH$2-$K$2-$D14+1)))*$F14))</f>
        <v>0</v>
      </c>
    </row>
    <row r="15" spans="1:60">
      <c r="A15" s="106"/>
      <c r="B15" s="106"/>
      <c r="C15" s="106"/>
      <c r="D15" s="184">
        <v>9</v>
      </c>
      <c r="E15" t="s">
        <v>181</v>
      </c>
      <c r="F15" s="106">
        <f ca="1">OFFSET('Primary Inputs'!$E$12,0,Calculations!$D15-1)</f>
        <v>0</v>
      </c>
      <c r="G15" s="106"/>
      <c r="H15" s="106"/>
      <c r="I15" s="106"/>
      <c r="J15" s="106"/>
      <c r="K15" s="139" t="str">
        <f ca="1">IF(K$2-$K$2&lt;$D15-1," ",IF(K$2-$K$2+1&gt;'Primary Inputs'!$C$17,0,(SUM(OFFSET($K$114:$K$163,0,K$2-$K$2-$D15+1)))*$F15))</f>
        <v xml:space="preserve"> </v>
      </c>
      <c r="L15" s="139" t="str">
        <f ca="1">IF(L$2-$K$2&lt;$D15-1," ",IF(L$2-$K$2+1&gt;'Primary Inputs'!$C$17,0,(SUM(OFFSET($K$114:$K$163,0,L$2-$K$2-$D15+1)))*$F15))</f>
        <v xml:space="preserve"> </v>
      </c>
      <c r="M15" s="139" t="str">
        <f ca="1">IF(M$2-$K$2&lt;$D15-1," ",IF(M$2-$K$2+1&gt;'Primary Inputs'!$C$17,0,(SUM(OFFSET($K$114:$K$163,0,M$2-$K$2-$D15+1)))*$F15))</f>
        <v xml:space="preserve"> </v>
      </c>
      <c r="N15" s="139" t="str">
        <f ca="1">IF(N$2-$K$2&lt;$D15-1," ",IF(N$2-$K$2+1&gt;'Primary Inputs'!$C$17,0,(SUM(OFFSET($K$114:$K$163,0,N$2-$K$2-$D15+1)))*$F15))</f>
        <v xml:space="preserve"> </v>
      </c>
      <c r="O15" s="139" t="str">
        <f ca="1">IF(O$2-$K$2&lt;$D15-1," ",IF(O$2-$K$2+1&gt;'Primary Inputs'!$C$17,0,(SUM(OFFSET($K$114:$K$163,0,O$2-$K$2-$D15+1)))*$F15))</f>
        <v xml:space="preserve"> </v>
      </c>
      <c r="P15" s="139" t="str">
        <f ca="1">IF(P$2-$K$2&lt;$D15-1," ",IF(P$2-$K$2+1&gt;'Primary Inputs'!$C$17,0,(SUM(OFFSET($K$114:$K$163,0,P$2-$K$2-$D15+1)))*$F15))</f>
        <v xml:space="preserve"> </v>
      </c>
      <c r="Q15" s="139" t="str">
        <f ca="1">IF(Q$2-$K$2&lt;$D15-1," ",IF(Q$2-$K$2+1&gt;'Primary Inputs'!$C$17,0,(SUM(OFFSET($K$114:$K$163,0,Q$2-$K$2-$D15+1)))*$F15))</f>
        <v xml:space="preserve"> </v>
      </c>
      <c r="R15" s="139" t="str">
        <f ca="1">IF(R$2-$K$2&lt;$D15-1," ",IF(R$2-$K$2+1&gt;'Primary Inputs'!$C$17,0,(SUM(OFFSET($K$114:$K$163,0,R$2-$K$2-$D15+1)))*$F15))</f>
        <v xml:space="preserve"> </v>
      </c>
      <c r="S15" s="139">
        <f ca="1">IF(S$2-$K$2&lt;$D15-1," ",IF(S$2-$K$2+1&gt;'Primary Inputs'!$C$17,0,(SUM(OFFSET($K$114:$K$163,0,S$2-$K$2-$D15+1)))*$F15))</f>
        <v>0</v>
      </c>
      <c r="T15" s="139">
        <f ca="1">IF(T$2-$K$2&lt;$D15-1," ",IF(T$2-$K$2+1&gt;'Primary Inputs'!$C$17,0,(SUM(OFFSET($K$114:$K$163,0,T$2-$K$2-$D15+1)))*$F15))</f>
        <v>0</v>
      </c>
      <c r="U15" s="139">
        <f ca="1">IF(U$2-$K$2&lt;$D15-1," ",IF(U$2-$K$2+1&gt;'Primary Inputs'!$C$17,0,(SUM(OFFSET($K$114:$K$163,0,U$2-$K$2-$D15+1)))*$F15))</f>
        <v>0</v>
      </c>
      <c r="V15" s="139">
        <f ca="1">IF(V$2-$K$2&lt;$D15-1," ",IF(V$2-$K$2+1&gt;'Primary Inputs'!$C$17,0,(SUM(OFFSET($K$114:$K$163,0,V$2-$K$2-$D15+1)))*$F15))</f>
        <v>0</v>
      </c>
      <c r="W15" s="139">
        <f ca="1">IF(W$2-$K$2&lt;$D15-1," ",IF(W$2-$K$2+1&gt;'Primary Inputs'!$C$17,0,(SUM(OFFSET($K$114:$K$163,0,W$2-$K$2-$D15+1)))*$F15))</f>
        <v>0</v>
      </c>
      <c r="X15" s="139">
        <f ca="1">IF(X$2-$K$2&lt;$D15-1," ",IF(X$2-$K$2+1&gt;'Primary Inputs'!$C$17,0,(SUM(OFFSET($K$114:$K$163,0,X$2-$K$2-$D15+1)))*$F15))</f>
        <v>0</v>
      </c>
      <c r="Y15" s="139">
        <f ca="1">IF(Y$2-$K$2&lt;$D15-1," ",IF(Y$2-$K$2+1&gt;'Primary Inputs'!$C$17,0,(SUM(OFFSET($K$114:$K$163,0,Y$2-$K$2-$D15+1)))*$F15))</f>
        <v>0</v>
      </c>
      <c r="Z15" s="139">
        <f ca="1">IF(Z$2-$K$2&lt;$D15-1," ",IF(Z$2-$K$2+1&gt;'Primary Inputs'!$C$17,0,(SUM(OFFSET($K$114:$K$163,0,Z$2-$K$2-$D15+1)))*$F15))</f>
        <v>0</v>
      </c>
      <c r="AA15" s="139">
        <f ca="1">IF(AA$2-$K$2&lt;$D15-1," ",IF(AA$2-$K$2+1&gt;'Primary Inputs'!$C$17,0,(SUM(OFFSET($K$114:$K$163,0,AA$2-$K$2-$D15+1)))*$F15))</f>
        <v>0</v>
      </c>
      <c r="AB15" s="139">
        <f ca="1">IF(AB$2-$K$2&lt;$D15-1," ",IF(AB$2-$K$2+1&gt;'Primary Inputs'!$C$17,0,(SUM(OFFSET($K$114:$K$163,0,AB$2-$K$2-$D15+1)))*$F15))</f>
        <v>0</v>
      </c>
      <c r="AC15" s="139">
        <f ca="1">IF(AC$2-$K$2&lt;$D15-1," ",IF(AC$2-$K$2+1&gt;'Primary Inputs'!$C$17,0,(SUM(OFFSET($K$114:$K$163,0,AC$2-$K$2-$D15+1)))*$F15))</f>
        <v>0</v>
      </c>
      <c r="AD15" s="139">
        <f ca="1">IF(AD$2-$K$2&lt;$D15-1," ",IF(AD$2-$K$2+1&gt;'Primary Inputs'!$C$17,0,(SUM(OFFSET($K$114:$K$163,0,AD$2-$K$2-$D15+1)))*$F15))</f>
        <v>0</v>
      </c>
      <c r="AE15" s="139">
        <f ca="1">IF(AE$2-$K$2&lt;$D15-1," ",IF(AE$2-$K$2+1&gt;'Primary Inputs'!$C$17,0,(SUM(OFFSET($K$114:$K$163,0,AE$2-$K$2-$D15+1)))*$F15))</f>
        <v>0</v>
      </c>
      <c r="AF15" s="139">
        <f ca="1">IF(AF$2-$K$2&lt;$D15-1," ",IF(AF$2-$K$2+1&gt;'Primary Inputs'!$C$17,0,(SUM(OFFSET($K$114:$K$163,0,AF$2-$K$2-$D15+1)))*$F15))</f>
        <v>0</v>
      </c>
      <c r="AG15" s="139">
        <f ca="1">IF(AG$2-$K$2&lt;$D15-1," ",IF(AG$2-$K$2+1&gt;'Primary Inputs'!$C$17,0,(SUM(OFFSET($K$114:$K$163,0,AG$2-$K$2-$D15+1)))*$F15))</f>
        <v>0</v>
      </c>
      <c r="AH15" s="139">
        <f ca="1">IF(AH$2-$K$2&lt;$D15-1," ",IF(AH$2-$K$2+1&gt;'Primary Inputs'!$C$17,0,(SUM(OFFSET($K$114:$K$163,0,AH$2-$K$2-$D15+1)))*$F15))</f>
        <v>0</v>
      </c>
      <c r="AI15" s="139">
        <f ca="1">IF(AI$2-$K$2&lt;$D15-1," ",IF(AI$2-$K$2+1&gt;'Primary Inputs'!$C$17,0,(SUM(OFFSET($K$114:$K$163,0,AI$2-$K$2-$D15+1)))*$F15))</f>
        <v>0</v>
      </c>
      <c r="AJ15" s="139">
        <f ca="1">IF(AJ$2-$K$2&lt;$D15-1," ",IF(AJ$2-$K$2+1&gt;'Primary Inputs'!$C$17,0,(SUM(OFFSET($K$114:$K$163,0,AJ$2-$K$2-$D15+1)))*$F15))</f>
        <v>0</v>
      </c>
      <c r="AK15" s="139">
        <f ca="1">IF(AK$2-$K$2&lt;$D15-1," ",IF(AK$2-$K$2+1&gt;'Primary Inputs'!$C$17,0,(SUM(OFFSET($K$114:$K$163,0,AK$2-$K$2-$D15+1)))*$F15))</f>
        <v>0</v>
      </c>
      <c r="AL15" s="139">
        <f ca="1">IF(AL$2-$K$2&lt;$D15-1," ",IF(AL$2-$K$2+1&gt;'Primary Inputs'!$C$17,0,(SUM(OFFSET($K$114:$K$163,0,AL$2-$K$2-$D15+1)))*$F15))</f>
        <v>0</v>
      </c>
      <c r="AM15" s="139">
        <f ca="1">IF(AM$2-$K$2&lt;$D15-1," ",IF(AM$2-$K$2+1&gt;'Primary Inputs'!$C$17,0,(SUM(OFFSET($K$114:$K$163,0,AM$2-$K$2-$D15+1)))*$F15))</f>
        <v>0</v>
      </c>
      <c r="AN15" s="139">
        <f ca="1">IF(AN$2-$K$2&lt;$D15-1," ",IF(AN$2-$K$2+1&gt;'Primary Inputs'!$C$17,0,(SUM(OFFSET($K$114:$K$163,0,AN$2-$K$2-$D15+1)))*$F15))</f>
        <v>0</v>
      </c>
      <c r="AO15" s="139">
        <f ca="1">IF(AO$2-$K$2&lt;$D15-1," ",IF(AO$2-$K$2+1&gt;'Primary Inputs'!$C$17,0,(SUM(OFFSET($K$114:$K$163,0,AO$2-$K$2-$D15+1)))*$F15))</f>
        <v>0</v>
      </c>
      <c r="AP15" s="139">
        <f ca="1">IF(AP$2-$K$2&lt;$D15-1," ",IF(AP$2-$K$2+1&gt;'Primary Inputs'!$C$17,0,(SUM(OFFSET($K$114:$K$163,0,AP$2-$K$2-$D15+1)))*$F15))</f>
        <v>0</v>
      </c>
      <c r="AQ15" s="139">
        <f ca="1">IF(AQ$2-$K$2&lt;$D15-1," ",IF(AQ$2-$K$2+1&gt;'Primary Inputs'!$C$17,0,(SUM(OFFSET($K$114:$K$163,0,AQ$2-$K$2-$D15+1)))*$F15))</f>
        <v>0</v>
      </c>
      <c r="AR15" s="139">
        <f ca="1">IF(AR$2-$K$2&lt;$D15-1," ",IF(AR$2-$K$2+1&gt;'Primary Inputs'!$C$17,0,(SUM(OFFSET($K$114:$K$163,0,AR$2-$K$2-$D15+1)))*$F15))</f>
        <v>0</v>
      </c>
      <c r="AS15" s="139">
        <f ca="1">IF(AS$2-$K$2&lt;$D15-1," ",IF(AS$2-$K$2+1&gt;'Primary Inputs'!$C$17,0,(SUM(OFFSET($K$114:$K$163,0,AS$2-$K$2-$D15+1)))*$F15))</f>
        <v>0</v>
      </c>
      <c r="AT15" s="139">
        <f ca="1">IF(AT$2-$K$2&lt;$D15-1," ",IF(AT$2-$K$2+1&gt;'Primary Inputs'!$C$17,0,(SUM(OFFSET($K$114:$K$163,0,AT$2-$K$2-$D15+1)))*$F15))</f>
        <v>0</v>
      </c>
      <c r="AU15" s="139">
        <f ca="1">IF(AU$2-$K$2&lt;$D15-1," ",IF(AU$2-$K$2+1&gt;'Primary Inputs'!$C$17,0,(SUM(OFFSET($K$114:$K$163,0,AU$2-$K$2-$D15+1)))*$F15))</f>
        <v>0</v>
      </c>
      <c r="AV15" s="139">
        <f ca="1">IF(AV$2-$K$2&lt;$D15-1," ",IF(AV$2-$K$2+1&gt;'Primary Inputs'!$C$17,0,(SUM(OFFSET($K$114:$K$163,0,AV$2-$K$2-$D15+1)))*$F15))</f>
        <v>0</v>
      </c>
      <c r="AW15" s="139">
        <f ca="1">IF(AW$2-$K$2&lt;$D15-1," ",IF(AW$2-$K$2+1&gt;'Primary Inputs'!$C$17,0,(SUM(OFFSET($K$114:$K$163,0,AW$2-$K$2-$D15+1)))*$F15))</f>
        <v>0</v>
      </c>
      <c r="AX15" s="139">
        <f ca="1">IF(AX$2-$K$2&lt;$D15-1," ",IF(AX$2-$K$2+1&gt;'Primary Inputs'!$C$17,0,(SUM(OFFSET($K$114:$K$163,0,AX$2-$K$2-$D15+1)))*$F15))</f>
        <v>0</v>
      </c>
      <c r="AY15" s="139">
        <f ca="1">IF(AY$2-$K$2&lt;$D15-1," ",IF(AY$2-$K$2+1&gt;'Primary Inputs'!$C$17,0,(SUM(OFFSET($K$114:$K$163,0,AY$2-$K$2-$D15+1)))*$F15))</f>
        <v>0</v>
      </c>
      <c r="AZ15" s="139">
        <f ca="1">IF(AZ$2-$K$2&lt;$D15-1," ",IF(AZ$2-$K$2+1&gt;'Primary Inputs'!$C$17,0,(SUM(OFFSET($K$114:$K$163,0,AZ$2-$K$2-$D15+1)))*$F15))</f>
        <v>0</v>
      </c>
      <c r="BA15" s="139">
        <f ca="1">IF(BA$2-$K$2&lt;$D15-1," ",IF(BA$2-$K$2+1&gt;'Primary Inputs'!$C$17,0,(SUM(OFFSET($K$114:$K$163,0,BA$2-$K$2-$D15+1)))*$F15))</f>
        <v>0</v>
      </c>
      <c r="BB15" s="139">
        <f ca="1">IF(BB$2-$K$2&lt;$D15-1," ",IF(BB$2-$K$2+1&gt;'Primary Inputs'!$C$17,0,(SUM(OFFSET($K$114:$K$163,0,BB$2-$K$2-$D15+1)))*$F15))</f>
        <v>0</v>
      </c>
      <c r="BC15" s="139">
        <f ca="1">IF(BC$2-$K$2&lt;$D15-1," ",IF(BC$2-$K$2+1&gt;'Primary Inputs'!$C$17,0,(SUM(OFFSET($K$114:$K$163,0,BC$2-$K$2-$D15+1)))*$F15))</f>
        <v>0</v>
      </c>
      <c r="BD15" s="139">
        <f ca="1">IF(BD$2-$K$2&lt;$D15-1," ",IF(BD$2-$K$2+1&gt;'Primary Inputs'!$C$17,0,(SUM(OFFSET($K$114:$K$163,0,BD$2-$K$2-$D15+1)))*$F15))</f>
        <v>0</v>
      </c>
      <c r="BE15" s="139">
        <f ca="1">IF(BE$2-$K$2&lt;$D15-1," ",IF(BE$2-$K$2+1&gt;'Primary Inputs'!$C$17,0,(SUM(OFFSET($K$114:$K$163,0,BE$2-$K$2-$D15+1)))*$F15))</f>
        <v>0</v>
      </c>
      <c r="BF15" s="139">
        <f ca="1">IF(BF$2-$K$2&lt;$D15-1," ",IF(BF$2-$K$2+1&gt;'Primary Inputs'!$C$17,0,(SUM(OFFSET($K$114:$K$163,0,BF$2-$K$2-$D15+1)))*$F15))</f>
        <v>0</v>
      </c>
      <c r="BG15" s="139">
        <f ca="1">IF(BG$2-$K$2&lt;$D15-1," ",IF(BG$2-$K$2+1&gt;'Primary Inputs'!$C$17,0,(SUM(OFFSET($K$114:$K$163,0,BG$2-$K$2-$D15+1)))*$F15))</f>
        <v>0</v>
      </c>
      <c r="BH15" s="139">
        <f ca="1">IF(BH$2-$K$2&lt;$D15-1," ",IF(BH$2-$K$2+1&gt;'Primary Inputs'!$C$17,0,(SUM(OFFSET($K$114:$K$163,0,BH$2-$K$2-$D15+1)))*$F15))</f>
        <v>0</v>
      </c>
    </row>
    <row r="16" spans="1:60">
      <c r="A16" s="106"/>
      <c r="B16" s="106"/>
      <c r="C16" s="106"/>
      <c r="D16" s="184">
        <v>10</v>
      </c>
      <c r="E16" t="s">
        <v>182</v>
      </c>
      <c r="F16" s="106">
        <f ca="1">OFFSET('Primary Inputs'!$E$12,0,Calculations!$D16-1)</f>
        <v>0</v>
      </c>
      <c r="G16" s="106"/>
      <c r="H16" s="106"/>
      <c r="I16" s="106"/>
      <c r="J16" s="106"/>
      <c r="K16" s="139" t="str">
        <f ca="1">IF(K$2-$K$2&lt;$D16-1," ",IF(K$2-$K$2+1&gt;'Primary Inputs'!$C$17,0,(SUM(OFFSET($K$114:$K$163,0,K$2-$K$2-$D16+1)))*$F16))</f>
        <v xml:space="preserve"> </v>
      </c>
      <c r="L16" s="139" t="str">
        <f ca="1">IF(L$2-$K$2&lt;$D16-1," ",IF(L$2-$K$2+1&gt;'Primary Inputs'!$C$17,0,(SUM(OFFSET($K$114:$K$163,0,L$2-$K$2-$D16+1)))*$F16))</f>
        <v xml:space="preserve"> </v>
      </c>
      <c r="M16" s="139" t="str">
        <f ca="1">IF(M$2-$K$2&lt;$D16-1," ",IF(M$2-$K$2+1&gt;'Primary Inputs'!$C$17,0,(SUM(OFFSET($K$114:$K$163,0,M$2-$K$2-$D16+1)))*$F16))</f>
        <v xml:space="preserve"> </v>
      </c>
      <c r="N16" s="139" t="str">
        <f ca="1">IF(N$2-$K$2&lt;$D16-1," ",IF(N$2-$K$2+1&gt;'Primary Inputs'!$C$17,0,(SUM(OFFSET($K$114:$K$163,0,N$2-$K$2-$D16+1)))*$F16))</f>
        <v xml:space="preserve"> </v>
      </c>
      <c r="O16" s="139" t="str">
        <f ca="1">IF(O$2-$K$2&lt;$D16-1," ",IF(O$2-$K$2+1&gt;'Primary Inputs'!$C$17,0,(SUM(OFFSET($K$114:$K$163,0,O$2-$K$2-$D16+1)))*$F16))</f>
        <v xml:space="preserve"> </v>
      </c>
      <c r="P16" s="139" t="str">
        <f ca="1">IF(P$2-$K$2&lt;$D16-1," ",IF(P$2-$K$2+1&gt;'Primary Inputs'!$C$17,0,(SUM(OFFSET($K$114:$K$163,0,P$2-$K$2-$D16+1)))*$F16))</f>
        <v xml:space="preserve"> </v>
      </c>
      <c r="Q16" s="139" t="str">
        <f ca="1">IF(Q$2-$K$2&lt;$D16-1," ",IF(Q$2-$K$2+1&gt;'Primary Inputs'!$C$17,0,(SUM(OFFSET($K$114:$K$163,0,Q$2-$K$2-$D16+1)))*$F16))</f>
        <v xml:space="preserve"> </v>
      </c>
      <c r="R16" s="139" t="str">
        <f ca="1">IF(R$2-$K$2&lt;$D16-1," ",IF(R$2-$K$2+1&gt;'Primary Inputs'!$C$17,0,(SUM(OFFSET($K$114:$K$163,0,R$2-$K$2-$D16+1)))*$F16))</f>
        <v xml:space="preserve"> </v>
      </c>
      <c r="S16" s="139" t="str">
        <f ca="1">IF(S$2-$K$2&lt;$D16-1," ",IF(S$2-$K$2+1&gt;'Primary Inputs'!$C$17,0,(SUM(OFFSET($K$114:$K$163,0,S$2-$K$2-$D16+1)))*$F16))</f>
        <v xml:space="preserve"> </v>
      </c>
      <c r="T16" s="139">
        <f ca="1">IF(T$2-$K$2&lt;$D16-1," ",IF(T$2-$K$2+1&gt;'Primary Inputs'!$C$17,0,(SUM(OFFSET($K$114:$K$163,0,T$2-$K$2-$D16+1)))*$F16))</f>
        <v>0</v>
      </c>
      <c r="U16" s="139">
        <f ca="1">IF(U$2-$K$2&lt;$D16-1," ",IF(U$2-$K$2+1&gt;'Primary Inputs'!$C$17,0,(SUM(OFFSET($K$114:$K$163,0,U$2-$K$2-$D16+1)))*$F16))</f>
        <v>0</v>
      </c>
      <c r="V16" s="139">
        <f ca="1">IF(V$2-$K$2&lt;$D16-1," ",IF(V$2-$K$2+1&gt;'Primary Inputs'!$C$17,0,(SUM(OFFSET($K$114:$K$163,0,V$2-$K$2-$D16+1)))*$F16))</f>
        <v>0</v>
      </c>
      <c r="W16" s="139">
        <f ca="1">IF(W$2-$K$2&lt;$D16-1," ",IF(W$2-$K$2+1&gt;'Primary Inputs'!$C$17,0,(SUM(OFFSET($K$114:$K$163,0,W$2-$K$2-$D16+1)))*$F16))</f>
        <v>0</v>
      </c>
      <c r="X16" s="139">
        <f ca="1">IF(X$2-$K$2&lt;$D16-1," ",IF(X$2-$K$2+1&gt;'Primary Inputs'!$C$17,0,(SUM(OFFSET($K$114:$K$163,0,X$2-$K$2-$D16+1)))*$F16))</f>
        <v>0</v>
      </c>
      <c r="Y16" s="139">
        <f ca="1">IF(Y$2-$K$2&lt;$D16-1," ",IF(Y$2-$K$2+1&gt;'Primary Inputs'!$C$17,0,(SUM(OFFSET($K$114:$K$163,0,Y$2-$K$2-$D16+1)))*$F16))</f>
        <v>0</v>
      </c>
      <c r="Z16" s="139">
        <f ca="1">IF(Z$2-$K$2&lt;$D16-1," ",IF(Z$2-$K$2+1&gt;'Primary Inputs'!$C$17,0,(SUM(OFFSET($K$114:$K$163,0,Z$2-$K$2-$D16+1)))*$F16))</f>
        <v>0</v>
      </c>
      <c r="AA16" s="139">
        <f ca="1">IF(AA$2-$K$2&lt;$D16-1," ",IF(AA$2-$K$2+1&gt;'Primary Inputs'!$C$17,0,(SUM(OFFSET($K$114:$K$163,0,AA$2-$K$2-$D16+1)))*$F16))</f>
        <v>0</v>
      </c>
      <c r="AB16" s="139">
        <f ca="1">IF(AB$2-$K$2&lt;$D16-1," ",IF(AB$2-$K$2+1&gt;'Primary Inputs'!$C$17,0,(SUM(OFFSET($K$114:$K$163,0,AB$2-$K$2-$D16+1)))*$F16))</f>
        <v>0</v>
      </c>
      <c r="AC16" s="139">
        <f ca="1">IF(AC$2-$K$2&lt;$D16-1," ",IF(AC$2-$K$2+1&gt;'Primary Inputs'!$C$17,0,(SUM(OFFSET($K$114:$K$163,0,AC$2-$K$2-$D16+1)))*$F16))</f>
        <v>0</v>
      </c>
      <c r="AD16" s="139">
        <f ca="1">IF(AD$2-$K$2&lt;$D16-1," ",IF(AD$2-$K$2+1&gt;'Primary Inputs'!$C$17,0,(SUM(OFFSET($K$114:$K$163,0,AD$2-$K$2-$D16+1)))*$F16))</f>
        <v>0</v>
      </c>
      <c r="AE16" s="139">
        <f ca="1">IF(AE$2-$K$2&lt;$D16-1," ",IF(AE$2-$K$2+1&gt;'Primary Inputs'!$C$17,0,(SUM(OFFSET($K$114:$K$163,0,AE$2-$K$2-$D16+1)))*$F16))</f>
        <v>0</v>
      </c>
      <c r="AF16" s="139">
        <f ca="1">IF(AF$2-$K$2&lt;$D16-1," ",IF(AF$2-$K$2+1&gt;'Primary Inputs'!$C$17,0,(SUM(OFFSET($K$114:$K$163,0,AF$2-$K$2-$D16+1)))*$F16))</f>
        <v>0</v>
      </c>
      <c r="AG16" s="139">
        <f ca="1">IF(AG$2-$K$2&lt;$D16-1," ",IF(AG$2-$K$2+1&gt;'Primary Inputs'!$C$17,0,(SUM(OFFSET($K$114:$K$163,0,AG$2-$K$2-$D16+1)))*$F16))</f>
        <v>0</v>
      </c>
      <c r="AH16" s="139">
        <f ca="1">IF(AH$2-$K$2&lt;$D16-1," ",IF(AH$2-$K$2+1&gt;'Primary Inputs'!$C$17,0,(SUM(OFFSET($K$114:$K$163,0,AH$2-$K$2-$D16+1)))*$F16))</f>
        <v>0</v>
      </c>
      <c r="AI16" s="139">
        <f ca="1">IF(AI$2-$K$2&lt;$D16-1," ",IF(AI$2-$K$2+1&gt;'Primary Inputs'!$C$17,0,(SUM(OFFSET($K$114:$K$163,0,AI$2-$K$2-$D16+1)))*$F16))</f>
        <v>0</v>
      </c>
      <c r="AJ16" s="139">
        <f ca="1">IF(AJ$2-$K$2&lt;$D16-1," ",IF(AJ$2-$K$2+1&gt;'Primary Inputs'!$C$17,0,(SUM(OFFSET($K$114:$K$163,0,AJ$2-$K$2-$D16+1)))*$F16))</f>
        <v>0</v>
      </c>
      <c r="AK16" s="139">
        <f ca="1">IF(AK$2-$K$2&lt;$D16-1," ",IF(AK$2-$K$2+1&gt;'Primary Inputs'!$C$17,0,(SUM(OFFSET($K$114:$K$163,0,AK$2-$K$2-$D16+1)))*$F16))</f>
        <v>0</v>
      </c>
      <c r="AL16" s="139">
        <f ca="1">IF(AL$2-$K$2&lt;$D16-1," ",IF(AL$2-$K$2+1&gt;'Primary Inputs'!$C$17,0,(SUM(OFFSET($K$114:$K$163,0,AL$2-$K$2-$D16+1)))*$F16))</f>
        <v>0</v>
      </c>
      <c r="AM16" s="139">
        <f ca="1">IF(AM$2-$K$2&lt;$D16-1," ",IF(AM$2-$K$2+1&gt;'Primary Inputs'!$C$17,0,(SUM(OFFSET($K$114:$K$163,0,AM$2-$K$2-$D16+1)))*$F16))</f>
        <v>0</v>
      </c>
      <c r="AN16" s="139">
        <f ca="1">IF(AN$2-$K$2&lt;$D16-1," ",IF(AN$2-$K$2+1&gt;'Primary Inputs'!$C$17,0,(SUM(OFFSET($K$114:$K$163,0,AN$2-$K$2-$D16+1)))*$F16))</f>
        <v>0</v>
      </c>
      <c r="AO16" s="139">
        <f ca="1">IF(AO$2-$K$2&lt;$D16-1," ",IF(AO$2-$K$2+1&gt;'Primary Inputs'!$C$17,0,(SUM(OFFSET($K$114:$K$163,0,AO$2-$K$2-$D16+1)))*$F16))</f>
        <v>0</v>
      </c>
      <c r="AP16" s="139">
        <f ca="1">IF(AP$2-$K$2&lt;$D16-1," ",IF(AP$2-$K$2+1&gt;'Primary Inputs'!$C$17,0,(SUM(OFFSET($K$114:$K$163,0,AP$2-$K$2-$D16+1)))*$F16))</f>
        <v>0</v>
      </c>
      <c r="AQ16" s="139">
        <f ca="1">IF(AQ$2-$K$2&lt;$D16-1," ",IF(AQ$2-$K$2+1&gt;'Primary Inputs'!$C$17,0,(SUM(OFFSET($K$114:$K$163,0,AQ$2-$K$2-$D16+1)))*$F16))</f>
        <v>0</v>
      </c>
      <c r="AR16" s="139">
        <f ca="1">IF(AR$2-$K$2&lt;$D16-1," ",IF(AR$2-$K$2+1&gt;'Primary Inputs'!$C$17,0,(SUM(OFFSET($K$114:$K$163,0,AR$2-$K$2-$D16+1)))*$F16))</f>
        <v>0</v>
      </c>
      <c r="AS16" s="139">
        <f ca="1">IF(AS$2-$K$2&lt;$D16-1," ",IF(AS$2-$K$2+1&gt;'Primary Inputs'!$C$17,0,(SUM(OFFSET($K$114:$K$163,0,AS$2-$K$2-$D16+1)))*$F16))</f>
        <v>0</v>
      </c>
      <c r="AT16" s="139">
        <f ca="1">IF(AT$2-$K$2&lt;$D16-1," ",IF(AT$2-$K$2+1&gt;'Primary Inputs'!$C$17,0,(SUM(OFFSET($K$114:$K$163,0,AT$2-$K$2-$D16+1)))*$F16))</f>
        <v>0</v>
      </c>
      <c r="AU16" s="139">
        <f ca="1">IF(AU$2-$K$2&lt;$D16-1," ",IF(AU$2-$K$2+1&gt;'Primary Inputs'!$C$17,0,(SUM(OFFSET($K$114:$K$163,0,AU$2-$K$2-$D16+1)))*$F16))</f>
        <v>0</v>
      </c>
      <c r="AV16" s="139">
        <f ca="1">IF(AV$2-$K$2&lt;$D16-1," ",IF(AV$2-$K$2+1&gt;'Primary Inputs'!$C$17,0,(SUM(OFFSET($K$114:$K$163,0,AV$2-$K$2-$D16+1)))*$F16))</f>
        <v>0</v>
      </c>
      <c r="AW16" s="139">
        <f ca="1">IF(AW$2-$K$2&lt;$D16-1," ",IF(AW$2-$K$2+1&gt;'Primary Inputs'!$C$17,0,(SUM(OFFSET($K$114:$K$163,0,AW$2-$K$2-$D16+1)))*$F16))</f>
        <v>0</v>
      </c>
      <c r="AX16" s="139">
        <f ca="1">IF(AX$2-$K$2&lt;$D16-1," ",IF(AX$2-$K$2+1&gt;'Primary Inputs'!$C$17,0,(SUM(OFFSET($K$114:$K$163,0,AX$2-$K$2-$D16+1)))*$F16))</f>
        <v>0</v>
      </c>
      <c r="AY16" s="139">
        <f ca="1">IF(AY$2-$K$2&lt;$D16-1," ",IF(AY$2-$K$2+1&gt;'Primary Inputs'!$C$17,0,(SUM(OFFSET($K$114:$K$163,0,AY$2-$K$2-$D16+1)))*$F16))</f>
        <v>0</v>
      </c>
      <c r="AZ16" s="139">
        <f ca="1">IF(AZ$2-$K$2&lt;$D16-1," ",IF(AZ$2-$K$2+1&gt;'Primary Inputs'!$C$17,0,(SUM(OFFSET($K$114:$K$163,0,AZ$2-$K$2-$D16+1)))*$F16))</f>
        <v>0</v>
      </c>
      <c r="BA16" s="139">
        <f ca="1">IF(BA$2-$K$2&lt;$D16-1," ",IF(BA$2-$K$2+1&gt;'Primary Inputs'!$C$17,0,(SUM(OFFSET($K$114:$K$163,0,BA$2-$K$2-$D16+1)))*$F16))</f>
        <v>0</v>
      </c>
      <c r="BB16" s="139">
        <f ca="1">IF(BB$2-$K$2&lt;$D16-1," ",IF(BB$2-$K$2+1&gt;'Primary Inputs'!$C$17,0,(SUM(OFFSET($K$114:$K$163,0,BB$2-$K$2-$D16+1)))*$F16))</f>
        <v>0</v>
      </c>
      <c r="BC16" s="139">
        <f ca="1">IF(BC$2-$K$2&lt;$D16-1," ",IF(BC$2-$K$2+1&gt;'Primary Inputs'!$C$17,0,(SUM(OFFSET($K$114:$K$163,0,BC$2-$K$2-$D16+1)))*$F16))</f>
        <v>0</v>
      </c>
      <c r="BD16" s="139">
        <f ca="1">IF(BD$2-$K$2&lt;$D16-1," ",IF(BD$2-$K$2+1&gt;'Primary Inputs'!$C$17,0,(SUM(OFFSET($K$114:$K$163,0,BD$2-$K$2-$D16+1)))*$F16))</f>
        <v>0</v>
      </c>
      <c r="BE16" s="139">
        <f ca="1">IF(BE$2-$K$2&lt;$D16-1," ",IF(BE$2-$K$2+1&gt;'Primary Inputs'!$C$17,0,(SUM(OFFSET($K$114:$K$163,0,BE$2-$K$2-$D16+1)))*$F16))</f>
        <v>0</v>
      </c>
      <c r="BF16" s="139">
        <f ca="1">IF(BF$2-$K$2&lt;$D16-1," ",IF(BF$2-$K$2+1&gt;'Primary Inputs'!$C$17,0,(SUM(OFFSET($K$114:$K$163,0,BF$2-$K$2-$D16+1)))*$F16))</f>
        <v>0</v>
      </c>
      <c r="BG16" s="139">
        <f ca="1">IF(BG$2-$K$2&lt;$D16-1," ",IF(BG$2-$K$2+1&gt;'Primary Inputs'!$C$17,0,(SUM(OFFSET($K$114:$K$163,0,BG$2-$K$2-$D16+1)))*$F16))</f>
        <v>0</v>
      </c>
      <c r="BH16" s="139">
        <f ca="1">IF(BH$2-$K$2&lt;$D16-1," ",IF(BH$2-$K$2+1&gt;'Primary Inputs'!$C$17,0,(SUM(OFFSET($K$114:$K$163,0,BH$2-$K$2-$D16+1)))*$F16))</f>
        <v>0</v>
      </c>
    </row>
    <row r="17" spans="1:60">
      <c r="A17" s="106"/>
      <c r="B17" s="106"/>
      <c r="C17" s="106"/>
      <c r="D17" s="184">
        <v>11</v>
      </c>
      <c r="E17" t="s">
        <v>183</v>
      </c>
      <c r="F17" s="106">
        <f ca="1">OFFSET('Primary Inputs'!$E$12,0,Calculations!$D17-1)</f>
        <v>0</v>
      </c>
      <c r="G17" s="106"/>
      <c r="H17" s="106"/>
      <c r="I17" s="106"/>
      <c r="J17" s="106"/>
      <c r="K17" s="139" t="str">
        <f ca="1">IF(K$2-$K$2&lt;$D17-1," ",IF(K$2-$K$2+1&gt;'Primary Inputs'!$C$17,0,(SUM(OFFSET($K$114:$K$163,0,K$2-$K$2-$D17+1)))*$F17))</f>
        <v xml:space="preserve"> </v>
      </c>
      <c r="L17" s="139" t="str">
        <f ca="1">IF(L$2-$K$2&lt;$D17-1," ",IF(L$2-$K$2+1&gt;'Primary Inputs'!$C$17,0,(SUM(OFFSET($K$114:$K$163,0,L$2-$K$2-$D17+1)))*$F17))</f>
        <v xml:space="preserve"> </v>
      </c>
      <c r="M17" s="139" t="str">
        <f ca="1">IF(M$2-$K$2&lt;$D17-1," ",IF(M$2-$K$2+1&gt;'Primary Inputs'!$C$17,0,(SUM(OFFSET($K$114:$K$163,0,M$2-$K$2-$D17+1)))*$F17))</f>
        <v xml:space="preserve"> </v>
      </c>
      <c r="N17" s="139" t="str">
        <f ca="1">IF(N$2-$K$2&lt;$D17-1," ",IF(N$2-$K$2+1&gt;'Primary Inputs'!$C$17,0,(SUM(OFFSET($K$114:$K$163,0,N$2-$K$2-$D17+1)))*$F17))</f>
        <v xml:space="preserve"> </v>
      </c>
      <c r="O17" s="139" t="str">
        <f ca="1">IF(O$2-$K$2&lt;$D17-1," ",IF(O$2-$K$2+1&gt;'Primary Inputs'!$C$17,0,(SUM(OFFSET($K$114:$K$163,0,O$2-$K$2-$D17+1)))*$F17))</f>
        <v xml:space="preserve"> </v>
      </c>
      <c r="P17" s="139" t="str">
        <f ca="1">IF(P$2-$K$2&lt;$D17-1," ",IF(P$2-$K$2+1&gt;'Primary Inputs'!$C$17,0,(SUM(OFFSET($K$114:$K$163,0,P$2-$K$2-$D17+1)))*$F17))</f>
        <v xml:space="preserve"> </v>
      </c>
      <c r="Q17" s="139" t="str">
        <f ca="1">IF(Q$2-$K$2&lt;$D17-1," ",IF(Q$2-$K$2+1&gt;'Primary Inputs'!$C$17,0,(SUM(OFFSET($K$114:$K$163,0,Q$2-$K$2-$D17+1)))*$F17))</f>
        <v xml:space="preserve"> </v>
      </c>
      <c r="R17" s="139" t="str">
        <f ca="1">IF(R$2-$K$2&lt;$D17-1," ",IF(R$2-$K$2+1&gt;'Primary Inputs'!$C$17,0,(SUM(OFFSET($K$114:$K$163,0,R$2-$K$2-$D17+1)))*$F17))</f>
        <v xml:space="preserve"> </v>
      </c>
      <c r="S17" s="139" t="str">
        <f ca="1">IF(S$2-$K$2&lt;$D17-1," ",IF(S$2-$K$2+1&gt;'Primary Inputs'!$C$17,0,(SUM(OFFSET($K$114:$K$163,0,S$2-$K$2-$D17+1)))*$F17))</f>
        <v xml:space="preserve"> </v>
      </c>
      <c r="T17" s="139" t="str">
        <f ca="1">IF(T$2-$K$2&lt;$D17-1," ",IF(T$2-$K$2+1&gt;'Primary Inputs'!$C$17,0,(SUM(OFFSET($K$114:$K$163,0,T$2-$K$2-$D17+1)))*$F17))</f>
        <v xml:space="preserve"> </v>
      </c>
      <c r="U17" s="139">
        <f ca="1">IF(U$2-$K$2&lt;$D17-1," ",IF(U$2-$K$2+1&gt;'Primary Inputs'!$C$17,0,(SUM(OFFSET($K$114:$K$163,0,U$2-$K$2-$D17+1)))*$F17))</f>
        <v>0</v>
      </c>
      <c r="V17" s="139">
        <f ca="1">IF(V$2-$K$2&lt;$D17-1," ",IF(V$2-$K$2+1&gt;'Primary Inputs'!$C$17,0,(SUM(OFFSET($K$114:$K$163,0,V$2-$K$2-$D17+1)))*$F17))</f>
        <v>0</v>
      </c>
      <c r="W17" s="139">
        <f ca="1">IF(W$2-$K$2&lt;$D17-1," ",IF(W$2-$K$2+1&gt;'Primary Inputs'!$C$17,0,(SUM(OFFSET($K$114:$K$163,0,W$2-$K$2-$D17+1)))*$F17))</f>
        <v>0</v>
      </c>
      <c r="X17" s="139">
        <f ca="1">IF(X$2-$K$2&lt;$D17-1," ",IF(X$2-$K$2+1&gt;'Primary Inputs'!$C$17,0,(SUM(OFFSET($K$114:$K$163,0,X$2-$K$2-$D17+1)))*$F17))</f>
        <v>0</v>
      </c>
      <c r="Y17" s="139">
        <f ca="1">IF(Y$2-$K$2&lt;$D17-1," ",IF(Y$2-$K$2+1&gt;'Primary Inputs'!$C$17,0,(SUM(OFFSET($K$114:$K$163,0,Y$2-$K$2-$D17+1)))*$F17))</f>
        <v>0</v>
      </c>
      <c r="Z17" s="139">
        <f ca="1">IF(Z$2-$K$2&lt;$D17-1," ",IF(Z$2-$K$2+1&gt;'Primary Inputs'!$C$17,0,(SUM(OFFSET($K$114:$K$163,0,Z$2-$K$2-$D17+1)))*$F17))</f>
        <v>0</v>
      </c>
      <c r="AA17" s="139">
        <f ca="1">IF(AA$2-$K$2&lt;$D17-1," ",IF(AA$2-$K$2+1&gt;'Primary Inputs'!$C$17,0,(SUM(OFFSET($K$114:$K$163,0,AA$2-$K$2-$D17+1)))*$F17))</f>
        <v>0</v>
      </c>
      <c r="AB17" s="139">
        <f ca="1">IF(AB$2-$K$2&lt;$D17-1," ",IF(AB$2-$K$2+1&gt;'Primary Inputs'!$C$17,0,(SUM(OFFSET($K$114:$K$163,0,AB$2-$K$2-$D17+1)))*$F17))</f>
        <v>0</v>
      </c>
      <c r="AC17" s="139">
        <f ca="1">IF(AC$2-$K$2&lt;$D17-1," ",IF(AC$2-$K$2+1&gt;'Primary Inputs'!$C$17,0,(SUM(OFFSET($K$114:$K$163,0,AC$2-$K$2-$D17+1)))*$F17))</f>
        <v>0</v>
      </c>
      <c r="AD17" s="139">
        <f ca="1">IF(AD$2-$K$2&lt;$D17-1," ",IF(AD$2-$K$2+1&gt;'Primary Inputs'!$C$17,0,(SUM(OFFSET($K$114:$K$163,0,AD$2-$K$2-$D17+1)))*$F17))</f>
        <v>0</v>
      </c>
      <c r="AE17" s="139">
        <f ca="1">IF(AE$2-$K$2&lt;$D17-1," ",IF(AE$2-$K$2+1&gt;'Primary Inputs'!$C$17,0,(SUM(OFFSET($K$114:$K$163,0,AE$2-$K$2-$D17+1)))*$F17))</f>
        <v>0</v>
      </c>
      <c r="AF17" s="139">
        <f ca="1">IF(AF$2-$K$2&lt;$D17-1," ",IF(AF$2-$K$2+1&gt;'Primary Inputs'!$C$17,0,(SUM(OFFSET($K$114:$K$163,0,AF$2-$K$2-$D17+1)))*$F17))</f>
        <v>0</v>
      </c>
      <c r="AG17" s="139">
        <f ca="1">IF(AG$2-$K$2&lt;$D17-1," ",IF(AG$2-$K$2+1&gt;'Primary Inputs'!$C$17,0,(SUM(OFFSET($K$114:$K$163,0,AG$2-$K$2-$D17+1)))*$F17))</f>
        <v>0</v>
      </c>
      <c r="AH17" s="139">
        <f ca="1">IF(AH$2-$K$2&lt;$D17-1," ",IF(AH$2-$K$2+1&gt;'Primary Inputs'!$C$17,0,(SUM(OFFSET($K$114:$K$163,0,AH$2-$K$2-$D17+1)))*$F17))</f>
        <v>0</v>
      </c>
      <c r="AI17" s="139">
        <f ca="1">IF(AI$2-$K$2&lt;$D17-1," ",IF(AI$2-$K$2+1&gt;'Primary Inputs'!$C$17,0,(SUM(OFFSET($K$114:$K$163,0,AI$2-$K$2-$D17+1)))*$F17))</f>
        <v>0</v>
      </c>
      <c r="AJ17" s="139">
        <f ca="1">IF(AJ$2-$K$2&lt;$D17-1," ",IF(AJ$2-$K$2+1&gt;'Primary Inputs'!$C$17,0,(SUM(OFFSET($K$114:$K$163,0,AJ$2-$K$2-$D17+1)))*$F17))</f>
        <v>0</v>
      </c>
      <c r="AK17" s="139">
        <f ca="1">IF(AK$2-$K$2&lt;$D17-1," ",IF(AK$2-$K$2+1&gt;'Primary Inputs'!$C$17,0,(SUM(OFFSET($K$114:$K$163,0,AK$2-$K$2-$D17+1)))*$F17))</f>
        <v>0</v>
      </c>
      <c r="AL17" s="139">
        <f ca="1">IF(AL$2-$K$2&lt;$D17-1," ",IF(AL$2-$K$2+1&gt;'Primary Inputs'!$C$17,0,(SUM(OFFSET($K$114:$K$163,0,AL$2-$K$2-$D17+1)))*$F17))</f>
        <v>0</v>
      </c>
      <c r="AM17" s="139">
        <f ca="1">IF(AM$2-$K$2&lt;$D17-1," ",IF(AM$2-$K$2+1&gt;'Primary Inputs'!$C$17,0,(SUM(OFFSET($K$114:$K$163,0,AM$2-$K$2-$D17+1)))*$F17))</f>
        <v>0</v>
      </c>
      <c r="AN17" s="139">
        <f ca="1">IF(AN$2-$K$2&lt;$D17-1," ",IF(AN$2-$K$2+1&gt;'Primary Inputs'!$C$17,0,(SUM(OFFSET($K$114:$K$163,0,AN$2-$K$2-$D17+1)))*$F17))</f>
        <v>0</v>
      </c>
      <c r="AO17" s="139">
        <f ca="1">IF(AO$2-$K$2&lt;$D17-1," ",IF(AO$2-$K$2+1&gt;'Primary Inputs'!$C$17,0,(SUM(OFFSET($K$114:$K$163,0,AO$2-$K$2-$D17+1)))*$F17))</f>
        <v>0</v>
      </c>
      <c r="AP17" s="139">
        <f ca="1">IF(AP$2-$K$2&lt;$D17-1," ",IF(AP$2-$K$2+1&gt;'Primary Inputs'!$C$17,0,(SUM(OFFSET($K$114:$K$163,0,AP$2-$K$2-$D17+1)))*$F17))</f>
        <v>0</v>
      </c>
      <c r="AQ17" s="139">
        <f ca="1">IF(AQ$2-$K$2&lt;$D17-1," ",IF(AQ$2-$K$2+1&gt;'Primary Inputs'!$C$17,0,(SUM(OFFSET($K$114:$K$163,0,AQ$2-$K$2-$D17+1)))*$F17))</f>
        <v>0</v>
      </c>
      <c r="AR17" s="139">
        <f ca="1">IF(AR$2-$K$2&lt;$D17-1," ",IF(AR$2-$K$2+1&gt;'Primary Inputs'!$C$17,0,(SUM(OFFSET($K$114:$K$163,0,AR$2-$K$2-$D17+1)))*$F17))</f>
        <v>0</v>
      </c>
      <c r="AS17" s="139">
        <f ca="1">IF(AS$2-$K$2&lt;$D17-1," ",IF(AS$2-$K$2+1&gt;'Primary Inputs'!$C$17,0,(SUM(OFFSET($K$114:$K$163,0,AS$2-$K$2-$D17+1)))*$F17))</f>
        <v>0</v>
      </c>
      <c r="AT17" s="139">
        <f ca="1">IF(AT$2-$K$2&lt;$D17-1," ",IF(AT$2-$K$2+1&gt;'Primary Inputs'!$C$17,0,(SUM(OFFSET($K$114:$K$163,0,AT$2-$K$2-$D17+1)))*$F17))</f>
        <v>0</v>
      </c>
      <c r="AU17" s="139">
        <f ca="1">IF(AU$2-$K$2&lt;$D17-1," ",IF(AU$2-$K$2+1&gt;'Primary Inputs'!$C$17,0,(SUM(OFFSET($K$114:$K$163,0,AU$2-$K$2-$D17+1)))*$F17))</f>
        <v>0</v>
      </c>
      <c r="AV17" s="139">
        <f ca="1">IF(AV$2-$K$2&lt;$D17-1," ",IF(AV$2-$K$2+1&gt;'Primary Inputs'!$C$17,0,(SUM(OFFSET($K$114:$K$163,0,AV$2-$K$2-$D17+1)))*$F17))</f>
        <v>0</v>
      </c>
      <c r="AW17" s="139">
        <f ca="1">IF(AW$2-$K$2&lt;$D17-1," ",IF(AW$2-$K$2+1&gt;'Primary Inputs'!$C$17,0,(SUM(OFFSET($K$114:$K$163,0,AW$2-$K$2-$D17+1)))*$F17))</f>
        <v>0</v>
      </c>
      <c r="AX17" s="139">
        <f ca="1">IF(AX$2-$K$2&lt;$D17-1," ",IF(AX$2-$K$2+1&gt;'Primary Inputs'!$C$17,0,(SUM(OFFSET($K$114:$K$163,0,AX$2-$K$2-$D17+1)))*$F17))</f>
        <v>0</v>
      </c>
      <c r="AY17" s="139">
        <f ca="1">IF(AY$2-$K$2&lt;$D17-1," ",IF(AY$2-$K$2+1&gt;'Primary Inputs'!$C$17,0,(SUM(OFFSET($K$114:$K$163,0,AY$2-$K$2-$D17+1)))*$F17))</f>
        <v>0</v>
      </c>
      <c r="AZ17" s="139">
        <f ca="1">IF(AZ$2-$K$2&lt;$D17-1," ",IF(AZ$2-$K$2+1&gt;'Primary Inputs'!$C$17,0,(SUM(OFFSET($K$114:$K$163,0,AZ$2-$K$2-$D17+1)))*$F17))</f>
        <v>0</v>
      </c>
      <c r="BA17" s="139">
        <f ca="1">IF(BA$2-$K$2&lt;$D17-1," ",IF(BA$2-$K$2+1&gt;'Primary Inputs'!$C$17,0,(SUM(OFFSET($K$114:$K$163,0,BA$2-$K$2-$D17+1)))*$F17))</f>
        <v>0</v>
      </c>
      <c r="BB17" s="139">
        <f ca="1">IF(BB$2-$K$2&lt;$D17-1," ",IF(BB$2-$K$2+1&gt;'Primary Inputs'!$C$17,0,(SUM(OFFSET($K$114:$K$163,0,BB$2-$K$2-$D17+1)))*$F17))</f>
        <v>0</v>
      </c>
      <c r="BC17" s="139">
        <f ca="1">IF(BC$2-$K$2&lt;$D17-1," ",IF(BC$2-$K$2+1&gt;'Primary Inputs'!$C$17,0,(SUM(OFFSET($K$114:$K$163,0,BC$2-$K$2-$D17+1)))*$F17))</f>
        <v>0</v>
      </c>
      <c r="BD17" s="139">
        <f ca="1">IF(BD$2-$K$2&lt;$D17-1," ",IF(BD$2-$K$2+1&gt;'Primary Inputs'!$C$17,0,(SUM(OFFSET($K$114:$K$163,0,BD$2-$K$2-$D17+1)))*$F17))</f>
        <v>0</v>
      </c>
      <c r="BE17" s="139">
        <f ca="1">IF(BE$2-$K$2&lt;$D17-1," ",IF(BE$2-$K$2+1&gt;'Primary Inputs'!$C$17,0,(SUM(OFFSET($K$114:$K$163,0,BE$2-$K$2-$D17+1)))*$F17))</f>
        <v>0</v>
      </c>
      <c r="BF17" s="139">
        <f ca="1">IF(BF$2-$K$2&lt;$D17-1," ",IF(BF$2-$K$2+1&gt;'Primary Inputs'!$C$17,0,(SUM(OFFSET($K$114:$K$163,0,BF$2-$K$2-$D17+1)))*$F17))</f>
        <v>0</v>
      </c>
      <c r="BG17" s="139">
        <f ca="1">IF(BG$2-$K$2&lt;$D17-1," ",IF(BG$2-$K$2+1&gt;'Primary Inputs'!$C$17,0,(SUM(OFFSET($K$114:$K$163,0,BG$2-$K$2-$D17+1)))*$F17))</f>
        <v>0</v>
      </c>
      <c r="BH17" s="139">
        <f ca="1">IF(BH$2-$K$2&lt;$D17-1," ",IF(BH$2-$K$2+1&gt;'Primary Inputs'!$C$17,0,(SUM(OFFSET($K$114:$K$163,0,BH$2-$K$2-$D17+1)))*$F17))</f>
        <v>0</v>
      </c>
    </row>
    <row r="18" spans="1:60">
      <c r="A18" s="106"/>
      <c r="B18" s="106"/>
      <c r="C18" s="106"/>
      <c r="D18" s="184">
        <v>12</v>
      </c>
      <c r="E18" t="s">
        <v>184</v>
      </c>
      <c r="F18" s="106">
        <f ca="1">OFFSET('Primary Inputs'!$E$12,0,Calculations!$D18-1)</f>
        <v>0</v>
      </c>
      <c r="G18" s="106"/>
      <c r="H18" s="106"/>
      <c r="I18" s="106"/>
      <c r="J18" s="106"/>
      <c r="K18" s="139" t="str">
        <f ca="1">IF(K$2-$K$2&lt;$D18-1," ",IF(K$2-$K$2+1&gt;'Primary Inputs'!$C$17,0,(SUM(OFFSET($K$114:$K$163,0,K$2-$K$2-$D18+1)))*$F18))</f>
        <v xml:space="preserve"> </v>
      </c>
      <c r="L18" s="139" t="str">
        <f ca="1">IF(L$2-$K$2&lt;$D18-1," ",IF(L$2-$K$2+1&gt;'Primary Inputs'!$C$17,0,(SUM(OFFSET($K$114:$K$163,0,L$2-$K$2-$D18+1)))*$F18))</f>
        <v xml:space="preserve"> </v>
      </c>
      <c r="M18" s="139" t="str">
        <f ca="1">IF(M$2-$K$2&lt;$D18-1," ",IF(M$2-$K$2+1&gt;'Primary Inputs'!$C$17,0,(SUM(OFFSET($K$114:$K$163,0,M$2-$K$2-$D18+1)))*$F18))</f>
        <v xml:space="preserve"> </v>
      </c>
      <c r="N18" s="139" t="str">
        <f ca="1">IF(N$2-$K$2&lt;$D18-1," ",IF(N$2-$K$2+1&gt;'Primary Inputs'!$C$17,0,(SUM(OFFSET($K$114:$K$163,0,N$2-$K$2-$D18+1)))*$F18))</f>
        <v xml:space="preserve"> </v>
      </c>
      <c r="O18" s="139" t="str">
        <f ca="1">IF(O$2-$K$2&lt;$D18-1," ",IF(O$2-$K$2+1&gt;'Primary Inputs'!$C$17,0,(SUM(OFFSET($K$114:$K$163,0,O$2-$K$2-$D18+1)))*$F18))</f>
        <v xml:space="preserve"> </v>
      </c>
      <c r="P18" s="139" t="str">
        <f ca="1">IF(P$2-$K$2&lt;$D18-1," ",IF(P$2-$K$2+1&gt;'Primary Inputs'!$C$17,0,(SUM(OFFSET($K$114:$K$163,0,P$2-$K$2-$D18+1)))*$F18))</f>
        <v xml:space="preserve"> </v>
      </c>
      <c r="Q18" s="139" t="str">
        <f ca="1">IF(Q$2-$K$2&lt;$D18-1," ",IF(Q$2-$K$2+1&gt;'Primary Inputs'!$C$17,0,(SUM(OFFSET($K$114:$K$163,0,Q$2-$K$2-$D18+1)))*$F18))</f>
        <v xml:space="preserve"> </v>
      </c>
      <c r="R18" s="139" t="str">
        <f ca="1">IF(R$2-$K$2&lt;$D18-1," ",IF(R$2-$K$2+1&gt;'Primary Inputs'!$C$17,0,(SUM(OFFSET($K$114:$K$163,0,R$2-$K$2-$D18+1)))*$F18))</f>
        <v xml:space="preserve"> </v>
      </c>
      <c r="S18" s="139" t="str">
        <f ca="1">IF(S$2-$K$2&lt;$D18-1," ",IF(S$2-$K$2+1&gt;'Primary Inputs'!$C$17,0,(SUM(OFFSET($K$114:$K$163,0,S$2-$K$2-$D18+1)))*$F18))</f>
        <v xml:space="preserve"> </v>
      </c>
      <c r="T18" s="139" t="str">
        <f ca="1">IF(T$2-$K$2&lt;$D18-1," ",IF(T$2-$K$2+1&gt;'Primary Inputs'!$C$17,0,(SUM(OFFSET($K$114:$K$163,0,T$2-$K$2-$D18+1)))*$F18))</f>
        <v xml:space="preserve"> </v>
      </c>
      <c r="U18" s="139" t="str">
        <f ca="1">IF(U$2-$K$2&lt;$D18-1," ",IF(U$2-$K$2+1&gt;'Primary Inputs'!$C$17,0,(SUM(OFFSET($K$114:$K$163,0,U$2-$K$2-$D18+1)))*$F18))</f>
        <v xml:space="preserve"> </v>
      </c>
      <c r="V18" s="139">
        <f ca="1">IF(V$2-$K$2&lt;$D18-1," ",IF(V$2-$K$2+1&gt;'Primary Inputs'!$C$17,0,(SUM(OFFSET($K$114:$K$163,0,V$2-$K$2-$D18+1)))*$F18))</f>
        <v>0</v>
      </c>
      <c r="W18" s="139">
        <f ca="1">IF(W$2-$K$2&lt;$D18-1," ",IF(W$2-$K$2+1&gt;'Primary Inputs'!$C$17,0,(SUM(OFFSET($K$114:$K$163,0,W$2-$K$2-$D18+1)))*$F18))</f>
        <v>0</v>
      </c>
      <c r="X18" s="139">
        <f ca="1">IF(X$2-$K$2&lt;$D18-1," ",IF(X$2-$K$2+1&gt;'Primary Inputs'!$C$17,0,(SUM(OFFSET($K$114:$K$163,0,X$2-$K$2-$D18+1)))*$F18))</f>
        <v>0</v>
      </c>
      <c r="Y18" s="139">
        <f ca="1">IF(Y$2-$K$2&lt;$D18-1," ",IF(Y$2-$K$2+1&gt;'Primary Inputs'!$C$17,0,(SUM(OFFSET($K$114:$K$163,0,Y$2-$K$2-$D18+1)))*$F18))</f>
        <v>0</v>
      </c>
      <c r="Z18" s="139">
        <f ca="1">IF(Z$2-$K$2&lt;$D18-1," ",IF(Z$2-$K$2+1&gt;'Primary Inputs'!$C$17,0,(SUM(OFFSET($K$114:$K$163,0,Z$2-$K$2-$D18+1)))*$F18))</f>
        <v>0</v>
      </c>
      <c r="AA18" s="139">
        <f ca="1">IF(AA$2-$K$2&lt;$D18-1," ",IF(AA$2-$K$2+1&gt;'Primary Inputs'!$C$17,0,(SUM(OFFSET($K$114:$K$163,0,AA$2-$K$2-$D18+1)))*$F18))</f>
        <v>0</v>
      </c>
      <c r="AB18" s="139">
        <f ca="1">IF(AB$2-$K$2&lt;$D18-1," ",IF(AB$2-$K$2+1&gt;'Primary Inputs'!$C$17,0,(SUM(OFFSET($K$114:$K$163,0,AB$2-$K$2-$D18+1)))*$F18))</f>
        <v>0</v>
      </c>
      <c r="AC18" s="139">
        <f ca="1">IF(AC$2-$K$2&lt;$D18-1," ",IF(AC$2-$K$2+1&gt;'Primary Inputs'!$C$17,0,(SUM(OFFSET($K$114:$K$163,0,AC$2-$K$2-$D18+1)))*$F18))</f>
        <v>0</v>
      </c>
      <c r="AD18" s="139">
        <f ca="1">IF(AD$2-$K$2&lt;$D18-1," ",IF(AD$2-$K$2+1&gt;'Primary Inputs'!$C$17,0,(SUM(OFFSET($K$114:$K$163,0,AD$2-$K$2-$D18+1)))*$F18))</f>
        <v>0</v>
      </c>
      <c r="AE18" s="139">
        <f ca="1">IF(AE$2-$K$2&lt;$D18-1," ",IF(AE$2-$K$2+1&gt;'Primary Inputs'!$C$17,0,(SUM(OFFSET($K$114:$K$163,0,AE$2-$K$2-$D18+1)))*$F18))</f>
        <v>0</v>
      </c>
      <c r="AF18" s="139">
        <f ca="1">IF(AF$2-$K$2&lt;$D18-1," ",IF(AF$2-$K$2+1&gt;'Primary Inputs'!$C$17,0,(SUM(OFFSET($K$114:$K$163,0,AF$2-$K$2-$D18+1)))*$F18))</f>
        <v>0</v>
      </c>
      <c r="AG18" s="139">
        <f ca="1">IF(AG$2-$K$2&lt;$D18-1," ",IF(AG$2-$K$2+1&gt;'Primary Inputs'!$C$17,0,(SUM(OFFSET($K$114:$K$163,0,AG$2-$K$2-$D18+1)))*$F18))</f>
        <v>0</v>
      </c>
      <c r="AH18" s="139">
        <f ca="1">IF(AH$2-$K$2&lt;$D18-1," ",IF(AH$2-$K$2+1&gt;'Primary Inputs'!$C$17,0,(SUM(OFFSET($K$114:$K$163,0,AH$2-$K$2-$D18+1)))*$F18))</f>
        <v>0</v>
      </c>
      <c r="AI18" s="139">
        <f ca="1">IF(AI$2-$K$2&lt;$D18-1," ",IF(AI$2-$K$2+1&gt;'Primary Inputs'!$C$17,0,(SUM(OFFSET($K$114:$K$163,0,AI$2-$K$2-$D18+1)))*$F18))</f>
        <v>0</v>
      </c>
      <c r="AJ18" s="139">
        <f ca="1">IF(AJ$2-$K$2&lt;$D18-1," ",IF(AJ$2-$K$2+1&gt;'Primary Inputs'!$C$17,0,(SUM(OFFSET($K$114:$K$163,0,AJ$2-$K$2-$D18+1)))*$F18))</f>
        <v>0</v>
      </c>
      <c r="AK18" s="139">
        <f ca="1">IF(AK$2-$K$2&lt;$D18-1," ",IF(AK$2-$K$2+1&gt;'Primary Inputs'!$C$17,0,(SUM(OFFSET($K$114:$K$163,0,AK$2-$K$2-$D18+1)))*$F18))</f>
        <v>0</v>
      </c>
      <c r="AL18" s="139">
        <f ca="1">IF(AL$2-$K$2&lt;$D18-1," ",IF(AL$2-$K$2+1&gt;'Primary Inputs'!$C$17,0,(SUM(OFFSET($K$114:$K$163,0,AL$2-$K$2-$D18+1)))*$F18))</f>
        <v>0</v>
      </c>
      <c r="AM18" s="139">
        <f ca="1">IF(AM$2-$K$2&lt;$D18-1," ",IF(AM$2-$K$2+1&gt;'Primary Inputs'!$C$17,0,(SUM(OFFSET($K$114:$K$163,0,AM$2-$K$2-$D18+1)))*$F18))</f>
        <v>0</v>
      </c>
      <c r="AN18" s="139">
        <f ca="1">IF(AN$2-$K$2&lt;$D18-1," ",IF(AN$2-$K$2+1&gt;'Primary Inputs'!$C$17,0,(SUM(OFFSET($K$114:$K$163,0,AN$2-$K$2-$D18+1)))*$F18))</f>
        <v>0</v>
      </c>
      <c r="AO18" s="139">
        <f ca="1">IF(AO$2-$K$2&lt;$D18-1," ",IF(AO$2-$K$2+1&gt;'Primary Inputs'!$C$17,0,(SUM(OFFSET($K$114:$K$163,0,AO$2-$K$2-$D18+1)))*$F18))</f>
        <v>0</v>
      </c>
      <c r="AP18" s="139">
        <f ca="1">IF(AP$2-$K$2&lt;$D18-1," ",IF(AP$2-$K$2+1&gt;'Primary Inputs'!$C$17,0,(SUM(OFFSET($K$114:$K$163,0,AP$2-$K$2-$D18+1)))*$F18))</f>
        <v>0</v>
      </c>
      <c r="AQ18" s="139">
        <f ca="1">IF(AQ$2-$K$2&lt;$D18-1," ",IF(AQ$2-$K$2+1&gt;'Primary Inputs'!$C$17,0,(SUM(OFFSET($K$114:$K$163,0,AQ$2-$K$2-$D18+1)))*$F18))</f>
        <v>0</v>
      </c>
      <c r="AR18" s="139">
        <f ca="1">IF(AR$2-$K$2&lt;$D18-1," ",IF(AR$2-$K$2+1&gt;'Primary Inputs'!$C$17,0,(SUM(OFFSET($K$114:$K$163,0,AR$2-$K$2-$D18+1)))*$F18))</f>
        <v>0</v>
      </c>
      <c r="AS18" s="139">
        <f ca="1">IF(AS$2-$K$2&lt;$D18-1," ",IF(AS$2-$K$2+1&gt;'Primary Inputs'!$C$17,0,(SUM(OFFSET($K$114:$K$163,0,AS$2-$K$2-$D18+1)))*$F18))</f>
        <v>0</v>
      </c>
      <c r="AT18" s="139">
        <f ca="1">IF(AT$2-$K$2&lt;$D18-1," ",IF(AT$2-$K$2+1&gt;'Primary Inputs'!$C$17,0,(SUM(OFFSET($K$114:$K$163,0,AT$2-$K$2-$D18+1)))*$F18))</f>
        <v>0</v>
      </c>
      <c r="AU18" s="139">
        <f ca="1">IF(AU$2-$K$2&lt;$D18-1," ",IF(AU$2-$K$2+1&gt;'Primary Inputs'!$C$17,0,(SUM(OFFSET($K$114:$K$163,0,AU$2-$K$2-$D18+1)))*$F18))</f>
        <v>0</v>
      </c>
      <c r="AV18" s="139">
        <f ca="1">IF(AV$2-$K$2&lt;$D18-1," ",IF(AV$2-$K$2+1&gt;'Primary Inputs'!$C$17,0,(SUM(OFFSET($K$114:$K$163,0,AV$2-$K$2-$D18+1)))*$F18))</f>
        <v>0</v>
      </c>
      <c r="AW18" s="139">
        <f ca="1">IF(AW$2-$K$2&lt;$D18-1," ",IF(AW$2-$K$2+1&gt;'Primary Inputs'!$C$17,0,(SUM(OFFSET($K$114:$K$163,0,AW$2-$K$2-$D18+1)))*$F18))</f>
        <v>0</v>
      </c>
      <c r="AX18" s="139">
        <f ca="1">IF(AX$2-$K$2&lt;$D18-1," ",IF(AX$2-$K$2+1&gt;'Primary Inputs'!$C$17,0,(SUM(OFFSET($K$114:$K$163,0,AX$2-$K$2-$D18+1)))*$F18))</f>
        <v>0</v>
      </c>
      <c r="AY18" s="139">
        <f ca="1">IF(AY$2-$K$2&lt;$D18-1," ",IF(AY$2-$K$2+1&gt;'Primary Inputs'!$C$17,0,(SUM(OFFSET($K$114:$K$163,0,AY$2-$K$2-$D18+1)))*$F18))</f>
        <v>0</v>
      </c>
      <c r="AZ18" s="139">
        <f ca="1">IF(AZ$2-$K$2&lt;$D18-1," ",IF(AZ$2-$K$2+1&gt;'Primary Inputs'!$C$17,0,(SUM(OFFSET($K$114:$K$163,0,AZ$2-$K$2-$D18+1)))*$F18))</f>
        <v>0</v>
      </c>
      <c r="BA18" s="139">
        <f ca="1">IF(BA$2-$K$2&lt;$D18-1," ",IF(BA$2-$K$2+1&gt;'Primary Inputs'!$C$17,0,(SUM(OFFSET($K$114:$K$163,0,BA$2-$K$2-$D18+1)))*$F18))</f>
        <v>0</v>
      </c>
      <c r="BB18" s="139">
        <f ca="1">IF(BB$2-$K$2&lt;$D18-1," ",IF(BB$2-$K$2+1&gt;'Primary Inputs'!$C$17,0,(SUM(OFFSET($K$114:$K$163,0,BB$2-$K$2-$D18+1)))*$F18))</f>
        <v>0</v>
      </c>
      <c r="BC18" s="139">
        <f ca="1">IF(BC$2-$K$2&lt;$D18-1," ",IF(BC$2-$K$2+1&gt;'Primary Inputs'!$C$17,0,(SUM(OFFSET($K$114:$K$163,0,BC$2-$K$2-$D18+1)))*$F18))</f>
        <v>0</v>
      </c>
      <c r="BD18" s="139">
        <f ca="1">IF(BD$2-$K$2&lt;$D18-1," ",IF(BD$2-$K$2+1&gt;'Primary Inputs'!$C$17,0,(SUM(OFFSET($K$114:$K$163,0,BD$2-$K$2-$D18+1)))*$F18))</f>
        <v>0</v>
      </c>
      <c r="BE18" s="139">
        <f ca="1">IF(BE$2-$K$2&lt;$D18-1," ",IF(BE$2-$K$2+1&gt;'Primary Inputs'!$C$17,0,(SUM(OFFSET($K$114:$K$163,0,BE$2-$K$2-$D18+1)))*$F18))</f>
        <v>0</v>
      </c>
      <c r="BF18" s="139">
        <f ca="1">IF(BF$2-$K$2&lt;$D18-1," ",IF(BF$2-$K$2+1&gt;'Primary Inputs'!$C$17,0,(SUM(OFFSET($K$114:$K$163,0,BF$2-$K$2-$D18+1)))*$F18))</f>
        <v>0</v>
      </c>
      <c r="BG18" s="139">
        <f ca="1">IF(BG$2-$K$2&lt;$D18-1," ",IF(BG$2-$K$2+1&gt;'Primary Inputs'!$C$17,0,(SUM(OFFSET($K$114:$K$163,0,BG$2-$K$2-$D18+1)))*$F18))</f>
        <v>0</v>
      </c>
      <c r="BH18" s="139">
        <f ca="1">IF(BH$2-$K$2&lt;$D18-1," ",IF(BH$2-$K$2+1&gt;'Primary Inputs'!$C$17,0,(SUM(OFFSET($K$114:$K$163,0,BH$2-$K$2-$D18+1)))*$F18))</f>
        <v>0</v>
      </c>
    </row>
    <row r="19" spans="1:60">
      <c r="A19" s="106"/>
      <c r="B19" s="106"/>
      <c r="C19" s="106"/>
      <c r="D19" s="184">
        <v>13</v>
      </c>
      <c r="E19" t="s">
        <v>185</v>
      </c>
      <c r="F19" s="106">
        <f ca="1">OFFSET('Primary Inputs'!$E$12,0,Calculations!$D19-1)</f>
        <v>0</v>
      </c>
      <c r="G19" s="106"/>
      <c r="H19" s="106"/>
      <c r="I19" s="106"/>
      <c r="J19" s="106"/>
      <c r="K19" s="139" t="str">
        <f ca="1">IF(K$2-$K$2&lt;$D19-1," ",IF(K$2-$K$2+1&gt;'Primary Inputs'!$C$17,0,(SUM(OFFSET($K$114:$K$163,0,K$2-$K$2-$D19+1)))*$F19))</f>
        <v xml:space="preserve"> </v>
      </c>
      <c r="L19" s="139" t="str">
        <f ca="1">IF(L$2-$K$2&lt;$D19-1," ",IF(L$2-$K$2+1&gt;'Primary Inputs'!$C$17,0,(SUM(OFFSET($K$114:$K$163,0,L$2-$K$2-$D19+1)))*$F19))</f>
        <v xml:space="preserve"> </v>
      </c>
      <c r="M19" s="139" t="str">
        <f ca="1">IF(M$2-$K$2&lt;$D19-1," ",IF(M$2-$K$2+1&gt;'Primary Inputs'!$C$17,0,(SUM(OFFSET($K$114:$K$163,0,M$2-$K$2-$D19+1)))*$F19))</f>
        <v xml:space="preserve"> </v>
      </c>
      <c r="N19" s="139" t="str">
        <f ca="1">IF(N$2-$K$2&lt;$D19-1," ",IF(N$2-$K$2+1&gt;'Primary Inputs'!$C$17,0,(SUM(OFFSET($K$114:$K$163,0,N$2-$K$2-$D19+1)))*$F19))</f>
        <v xml:space="preserve"> </v>
      </c>
      <c r="O19" s="139" t="str">
        <f ca="1">IF(O$2-$K$2&lt;$D19-1," ",IF(O$2-$K$2+1&gt;'Primary Inputs'!$C$17,0,(SUM(OFFSET($K$114:$K$163,0,O$2-$K$2-$D19+1)))*$F19))</f>
        <v xml:space="preserve"> </v>
      </c>
      <c r="P19" s="139" t="str">
        <f ca="1">IF(P$2-$K$2&lt;$D19-1," ",IF(P$2-$K$2+1&gt;'Primary Inputs'!$C$17,0,(SUM(OFFSET($K$114:$K$163,0,P$2-$K$2-$D19+1)))*$F19))</f>
        <v xml:space="preserve"> </v>
      </c>
      <c r="Q19" s="139" t="str">
        <f ca="1">IF(Q$2-$K$2&lt;$D19-1," ",IF(Q$2-$K$2+1&gt;'Primary Inputs'!$C$17,0,(SUM(OFFSET($K$114:$K$163,0,Q$2-$K$2-$D19+1)))*$F19))</f>
        <v xml:space="preserve"> </v>
      </c>
      <c r="R19" s="139" t="str">
        <f ca="1">IF(R$2-$K$2&lt;$D19-1," ",IF(R$2-$K$2+1&gt;'Primary Inputs'!$C$17,0,(SUM(OFFSET($K$114:$K$163,0,R$2-$K$2-$D19+1)))*$F19))</f>
        <v xml:space="preserve"> </v>
      </c>
      <c r="S19" s="139" t="str">
        <f ca="1">IF(S$2-$K$2&lt;$D19-1," ",IF(S$2-$K$2+1&gt;'Primary Inputs'!$C$17,0,(SUM(OFFSET($K$114:$K$163,0,S$2-$K$2-$D19+1)))*$F19))</f>
        <v xml:space="preserve"> </v>
      </c>
      <c r="T19" s="139" t="str">
        <f ca="1">IF(T$2-$K$2&lt;$D19-1," ",IF(T$2-$K$2+1&gt;'Primary Inputs'!$C$17,0,(SUM(OFFSET($K$114:$K$163,0,T$2-$K$2-$D19+1)))*$F19))</f>
        <v xml:space="preserve"> </v>
      </c>
      <c r="U19" s="139" t="str">
        <f ca="1">IF(U$2-$K$2&lt;$D19-1," ",IF(U$2-$K$2+1&gt;'Primary Inputs'!$C$17,0,(SUM(OFFSET($K$114:$K$163,0,U$2-$K$2-$D19+1)))*$F19))</f>
        <v xml:space="preserve"> </v>
      </c>
      <c r="V19" s="139" t="str">
        <f ca="1">IF(V$2-$K$2&lt;$D19-1," ",IF(V$2-$K$2+1&gt;'Primary Inputs'!$C$17,0,(SUM(OFFSET($K$114:$K$163,0,V$2-$K$2-$D19+1)))*$F19))</f>
        <v xml:space="preserve"> </v>
      </c>
      <c r="W19" s="139">
        <f ca="1">IF(W$2-$K$2&lt;$D19-1," ",IF(W$2-$K$2+1&gt;'Primary Inputs'!$C$17,0,(SUM(OFFSET($K$114:$K$163,0,W$2-$K$2-$D19+1)))*$F19))</f>
        <v>0</v>
      </c>
      <c r="X19" s="139">
        <f ca="1">IF(X$2-$K$2&lt;$D19-1," ",IF(X$2-$K$2+1&gt;'Primary Inputs'!$C$17,0,(SUM(OFFSET($K$114:$K$163,0,X$2-$K$2-$D19+1)))*$F19))</f>
        <v>0</v>
      </c>
      <c r="Y19" s="139">
        <f ca="1">IF(Y$2-$K$2&lt;$D19-1," ",IF(Y$2-$K$2+1&gt;'Primary Inputs'!$C$17,0,(SUM(OFFSET($K$114:$K$163,0,Y$2-$K$2-$D19+1)))*$F19))</f>
        <v>0</v>
      </c>
      <c r="Z19" s="139">
        <f ca="1">IF(Z$2-$K$2&lt;$D19-1," ",IF(Z$2-$K$2+1&gt;'Primary Inputs'!$C$17,0,(SUM(OFFSET($K$114:$K$163,0,Z$2-$K$2-$D19+1)))*$F19))</f>
        <v>0</v>
      </c>
      <c r="AA19" s="139">
        <f ca="1">IF(AA$2-$K$2&lt;$D19-1," ",IF(AA$2-$K$2+1&gt;'Primary Inputs'!$C$17,0,(SUM(OFFSET($K$114:$K$163,0,AA$2-$K$2-$D19+1)))*$F19))</f>
        <v>0</v>
      </c>
      <c r="AB19" s="139">
        <f ca="1">IF(AB$2-$K$2&lt;$D19-1," ",IF(AB$2-$K$2+1&gt;'Primary Inputs'!$C$17,0,(SUM(OFFSET($K$114:$K$163,0,AB$2-$K$2-$D19+1)))*$F19))</f>
        <v>0</v>
      </c>
      <c r="AC19" s="139">
        <f ca="1">IF(AC$2-$K$2&lt;$D19-1," ",IF(AC$2-$K$2+1&gt;'Primary Inputs'!$C$17,0,(SUM(OFFSET($K$114:$K$163,0,AC$2-$K$2-$D19+1)))*$F19))</f>
        <v>0</v>
      </c>
      <c r="AD19" s="139">
        <f ca="1">IF(AD$2-$K$2&lt;$D19-1," ",IF(AD$2-$K$2+1&gt;'Primary Inputs'!$C$17,0,(SUM(OFFSET($K$114:$K$163,0,AD$2-$K$2-$D19+1)))*$F19))</f>
        <v>0</v>
      </c>
      <c r="AE19" s="139">
        <f ca="1">IF(AE$2-$K$2&lt;$D19-1," ",IF(AE$2-$K$2+1&gt;'Primary Inputs'!$C$17,0,(SUM(OFFSET($K$114:$K$163,0,AE$2-$K$2-$D19+1)))*$F19))</f>
        <v>0</v>
      </c>
      <c r="AF19" s="139">
        <f ca="1">IF(AF$2-$K$2&lt;$D19-1," ",IF(AF$2-$K$2+1&gt;'Primary Inputs'!$C$17,0,(SUM(OFFSET($K$114:$K$163,0,AF$2-$K$2-$D19+1)))*$F19))</f>
        <v>0</v>
      </c>
      <c r="AG19" s="139">
        <f ca="1">IF(AG$2-$K$2&lt;$D19-1," ",IF(AG$2-$K$2+1&gt;'Primary Inputs'!$C$17,0,(SUM(OFFSET($K$114:$K$163,0,AG$2-$K$2-$D19+1)))*$F19))</f>
        <v>0</v>
      </c>
      <c r="AH19" s="139">
        <f ca="1">IF(AH$2-$K$2&lt;$D19-1," ",IF(AH$2-$K$2+1&gt;'Primary Inputs'!$C$17,0,(SUM(OFFSET($K$114:$K$163,0,AH$2-$K$2-$D19+1)))*$F19))</f>
        <v>0</v>
      </c>
      <c r="AI19" s="139">
        <f ca="1">IF(AI$2-$K$2&lt;$D19-1," ",IF(AI$2-$K$2+1&gt;'Primary Inputs'!$C$17,0,(SUM(OFFSET($K$114:$K$163,0,AI$2-$K$2-$D19+1)))*$F19))</f>
        <v>0</v>
      </c>
      <c r="AJ19" s="139">
        <f ca="1">IF(AJ$2-$K$2&lt;$D19-1," ",IF(AJ$2-$K$2+1&gt;'Primary Inputs'!$C$17,0,(SUM(OFFSET($K$114:$K$163,0,AJ$2-$K$2-$D19+1)))*$F19))</f>
        <v>0</v>
      </c>
      <c r="AK19" s="139">
        <f ca="1">IF(AK$2-$K$2&lt;$D19-1," ",IF(AK$2-$K$2+1&gt;'Primary Inputs'!$C$17,0,(SUM(OFFSET($K$114:$K$163,0,AK$2-$K$2-$D19+1)))*$F19))</f>
        <v>0</v>
      </c>
      <c r="AL19" s="139">
        <f ca="1">IF(AL$2-$K$2&lt;$D19-1," ",IF(AL$2-$K$2+1&gt;'Primary Inputs'!$C$17,0,(SUM(OFFSET($K$114:$K$163,0,AL$2-$K$2-$D19+1)))*$F19))</f>
        <v>0</v>
      </c>
      <c r="AM19" s="139">
        <f ca="1">IF(AM$2-$K$2&lt;$D19-1," ",IF(AM$2-$K$2+1&gt;'Primary Inputs'!$C$17,0,(SUM(OFFSET($K$114:$K$163,0,AM$2-$K$2-$D19+1)))*$F19))</f>
        <v>0</v>
      </c>
      <c r="AN19" s="139">
        <f ca="1">IF(AN$2-$K$2&lt;$D19-1," ",IF(AN$2-$K$2+1&gt;'Primary Inputs'!$C$17,0,(SUM(OFFSET($K$114:$K$163,0,AN$2-$K$2-$D19+1)))*$F19))</f>
        <v>0</v>
      </c>
      <c r="AO19" s="139">
        <f ca="1">IF(AO$2-$K$2&lt;$D19-1," ",IF(AO$2-$K$2+1&gt;'Primary Inputs'!$C$17,0,(SUM(OFFSET($K$114:$K$163,0,AO$2-$K$2-$D19+1)))*$F19))</f>
        <v>0</v>
      </c>
      <c r="AP19" s="139">
        <f ca="1">IF(AP$2-$K$2&lt;$D19-1," ",IF(AP$2-$K$2+1&gt;'Primary Inputs'!$C$17,0,(SUM(OFFSET($K$114:$K$163,0,AP$2-$K$2-$D19+1)))*$F19))</f>
        <v>0</v>
      </c>
      <c r="AQ19" s="139">
        <f ca="1">IF(AQ$2-$K$2&lt;$D19-1," ",IF(AQ$2-$K$2+1&gt;'Primary Inputs'!$C$17,0,(SUM(OFFSET($K$114:$K$163,0,AQ$2-$K$2-$D19+1)))*$F19))</f>
        <v>0</v>
      </c>
      <c r="AR19" s="139">
        <f ca="1">IF(AR$2-$K$2&lt;$D19-1," ",IF(AR$2-$K$2+1&gt;'Primary Inputs'!$C$17,0,(SUM(OFFSET($K$114:$K$163,0,AR$2-$K$2-$D19+1)))*$F19))</f>
        <v>0</v>
      </c>
      <c r="AS19" s="139">
        <f ca="1">IF(AS$2-$K$2&lt;$D19-1," ",IF(AS$2-$K$2+1&gt;'Primary Inputs'!$C$17,0,(SUM(OFFSET($K$114:$K$163,0,AS$2-$K$2-$D19+1)))*$F19))</f>
        <v>0</v>
      </c>
      <c r="AT19" s="139">
        <f ca="1">IF(AT$2-$K$2&lt;$D19-1," ",IF(AT$2-$K$2+1&gt;'Primary Inputs'!$C$17,0,(SUM(OFFSET($K$114:$K$163,0,AT$2-$K$2-$D19+1)))*$F19))</f>
        <v>0</v>
      </c>
      <c r="AU19" s="139">
        <f ca="1">IF(AU$2-$K$2&lt;$D19-1," ",IF(AU$2-$K$2+1&gt;'Primary Inputs'!$C$17,0,(SUM(OFFSET($K$114:$K$163,0,AU$2-$K$2-$D19+1)))*$F19))</f>
        <v>0</v>
      </c>
      <c r="AV19" s="139">
        <f ca="1">IF(AV$2-$K$2&lt;$D19-1," ",IF(AV$2-$K$2+1&gt;'Primary Inputs'!$C$17,0,(SUM(OFFSET($K$114:$K$163,0,AV$2-$K$2-$D19+1)))*$F19))</f>
        <v>0</v>
      </c>
      <c r="AW19" s="139">
        <f ca="1">IF(AW$2-$K$2&lt;$D19-1," ",IF(AW$2-$K$2+1&gt;'Primary Inputs'!$C$17,0,(SUM(OFFSET($K$114:$K$163,0,AW$2-$K$2-$D19+1)))*$F19))</f>
        <v>0</v>
      </c>
      <c r="AX19" s="139">
        <f ca="1">IF(AX$2-$K$2&lt;$D19-1," ",IF(AX$2-$K$2+1&gt;'Primary Inputs'!$C$17,0,(SUM(OFFSET($K$114:$K$163,0,AX$2-$K$2-$D19+1)))*$F19))</f>
        <v>0</v>
      </c>
      <c r="AY19" s="139">
        <f ca="1">IF(AY$2-$K$2&lt;$D19-1," ",IF(AY$2-$K$2+1&gt;'Primary Inputs'!$C$17,0,(SUM(OFFSET($K$114:$K$163,0,AY$2-$K$2-$D19+1)))*$F19))</f>
        <v>0</v>
      </c>
      <c r="AZ19" s="139">
        <f ca="1">IF(AZ$2-$K$2&lt;$D19-1," ",IF(AZ$2-$K$2+1&gt;'Primary Inputs'!$C$17,0,(SUM(OFFSET($K$114:$K$163,0,AZ$2-$K$2-$D19+1)))*$F19))</f>
        <v>0</v>
      </c>
      <c r="BA19" s="139">
        <f ca="1">IF(BA$2-$K$2&lt;$D19-1," ",IF(BA$2-$K$2+1&gt;'Primary Inputs'!$C$17,0,(SUM(OFFSET($K$114:$K$163,0,BA$2-$K$2-$D19+1)))*$F19))</f>
        <v>0</v>
      </c>
      <c r="BB19" s="139">
        <f ca="1">IF(BB$2-$K$2&lt;$D19-1," ",IF(BB$2-$K$2+1&gt;'Primary Inputs'!$C$17,0,(SUM(OFFSET($K$114:$K$163,0,BB$2-$K$2-$D19+1)))*$F19))</f>
        <v>0</v>
      </c>
      <c r="BC19" s="139">
        <f ca="1">IF(BC$2-$K$2&lt;$D19-1," ",IF(BC$2-$K$2+1&gt;'Primary Inputs'!$C$17,0,(SUM(OFFSET($K$114:$K$163,0,BC$2-$K$2-$D19+1)))*$F19))</f>
        <v>0</v>
      </c>
      <c r="BD19" s="139">
        <f ca="1">IF(BD$2-$K$2&lt;$D19-1," ",IF(BD$2-$K$2+1&gt;'Primary Inputs'!$C$17,0,(SUM(OFFSET($K$114:$K$163,0,BD$2-$K$2-$D19+1)))*$F19))</f>
        <v>0</v>
      </c>
      <c r="BE19" s="139">
        <f ca="1">IF(BE$2-$K$2&lt;$D19-1," ",IF(BE$2-$K$2+1&gt;'Primary Inputs'!$C$17,0,(SUM(OFFSET($K$114:$K$163,0,BE$2-$K$2-$D19+1)))*$F19))</f>
        <v>0</v>
      </c>
      <c r="BF19" s="139">
        <f ca="1">IF(BF$2-$K$2&lt;$D19-1," ",IF(BF$2-$K$2+1&gt;'Primary Inputs'!$C$17,0,(SUM(OFFSET($K$114:$K$163,0,BF$2-$K$2-$D19+1)))*$F19))</f>
        <v>0</v>
      </c>
      <c r="BG19" s="139">
        <f ca="1">IF(BG$2-$K$2&lt;$D19-1," ",IF(BG$2-$K$2+1&gt;'Primary Inputs'!$C$17,0,(SUM(OFFSET($K$114:$K$163,0,BG$2-$K$2-$D19+1)))*$F19))</f>
        <v>0</v>
      </c>
      <c r="BH19" s="139">
        <f ca="1">IF(BH$2-$K$2&lt;$D19-1," ",IF(BH$2-$K$2+1&gt;'Primary Inputs'!$C$17,0,(SUM(OFFSET($K$114:$K$163,0,BH$2-$K$2-$D19+1)))*$F19))</f>
        <v>0</v>
      </c>
    </row>
    <row r="20" spans="1:60">
      <c r="A20" s="106"/>
      <c r="B20" s="106"/>
      <c r="C20" s="106"/>
      <c r="D20" s="184">
        <v>14</v>
      </c>
      <c r="E20" t="s">
        <v>186</v>
      </c>
      <c r="F20" s="106">
        <f ca="1">OFFSET('Primary Inputs'!$E$12,0,Calculations!$D20-1)</f>
        <v>0</v>
      </c>
      <c r="G20" s="106"/>
      <c r="H20" s="106"/>
      <c r="I20" s="106"/>
      <c r="J20" s="106"/>
      <c r="K20" s="139" t="str">
        <f ca="1">IF(K$2-$K$2&lt;$D20-1," ",IF(K$2-$K$2+1&gt;'Primary Inputs'!$C$17,0,(SUM(OFFSET($K$114:$K$163,0,K$2-$K$2-$D20+1)))*$F20))</f>
        <v xml:space="preserve"> </v>
      </c>
      <c r="L20" s="139" t="str">
        <f ca="1">IF(L$2-$K$2&lt;$D20-1," ",IF(L$2-$K$2+1&gt;'Primary Inputs'!$C$17,0,(SUM(OFFSET($K$114:$K$163,0,L$2-$K$2-$D20+1)))*$F20))</f>
        <v xml:space="preserve"> </v>
      </c>
      <c r="M20" s="139" t="str">
        <f ca="1">IF(M$2-$K$2&lt;$D20-1," ",IF(M$2-$K$2+1&gt;'Primary Inputs'!$C$17,0,(SUM(OFFSET($K$114:$K$163,0,M$2-$K$2-$D20+1)))*$F20))</f>
        <v xml:space="preserve"> </v>
      </c>
      <c r="N20" s="139" t="str">
        <f ca="1">IF(N$2-$K$2&lt;$D20-1," ",IF(N$2-$K$2+1&gt;'Primary Inputs'!$C$17,0,(SUM(OFFSET($K$114:$K$163,0,N$2-$K$2-$D20+1)))*$F20))</f>
        <v xml:space="preserve"> </v>
      </c>
      <c r="O20" s="139" t="str">
        <f ca="1">IF(O$2-$K$2&lt;$D20-1," ",IF(O$2-$K$2+1&gt;'Primary Inputs'!$C$17,0,(SUM(OFFSET($K$114:$K$163,0,O$2-$K$2-$D20+1)))*$F20))</f>
        <v xml:space="preserve"> </v>
      </c>
      <c r="P20" s="139" t="str">
        <f ca="1">IF(P$2-$K$2&lt;$D20-1," ",IF(P$2-$K$2+1&gt;'Primary Inputs'!$C$17,0,(SUM(OFFSET($K$114:$K$163,0,P$2-$K$2-$D20+1)))*$F20))</f>
        <v xml:space="preserve"> </v>
      </c>
      <c r="Q20" s="139" t="str">
        <f ca="1">IF(Q$2-$K$2&lt;$D20-1," ",IF(Q$2-$K$2+1&gt;'Primary Inputs'!$C$17,0,(SUM(OFFSET($K$114:$K$163,0,Q$2-$K$2-$D20+1)))*$F20))</f>
        <v xml:space="preserve"> </v>
      </c>
      <c r="R20" s="139" t="str">
        <f ca="1">IF(R$2-$K$2&lt;$D20-1," ",IF(R$2-$K$2+1&gt;'Primary Inputs'!$C$17,0,(SUM(OFFSET($K$114:$K$163,0,R$2-$K$2-$D20+1)))*$F20))</f>
        <v xml:space="preserve"> </v>
      </c>
      <c r="S20" s="139" t="str">
        <f ca="1">IF(S$2-$K$2&lt;$D20-1," ",IF(S$2-$K$2+1&gt;'Primary Inputs'!$C$17,0,(SUM(OFFSET($K$114:$K$163,0,S$2-$K$2-$D20+1)))*$F20))</f>
        <v xml:space="preserve"> </v>
      </c>
      <c r="T20" s="139" t="str">
        <f ca="1">IF(T$2-$K$2&lt;$D20-1," ",IF(T$2-$K$2+1&gt;'Primary Inputs'!$C$17,0,(SUM(OFFSET($K$114:$K$163,0,T$2-$K$2-$D20+1)))*$F20))</f>
        <v xml:space="preserve"> </v>
      </c>
      <c r="U20" s="139" t="str">
        <f ca="1">IF(U$2-$K$2&lt;$D20-1," ",IF(U$2-$K$2+1&gt;'Primary Inputs'!$C$17,0,(SUM(OFFSET($K$114:$K$163,0,U$2-$K$2-$D20+1)))*$F20))</f>
        <v xml:space="preserve"> </v>
      </c>
      <c r="V20" s="139" t="str">
        <f ca="1">IF(V$2-$K$2&lt;$D20-1," ",IF(V$2-$K$2+1&gt;'Primary Inputs'!$C$17,0,(SUM(OFFSET($K$114:$K$163,0,V$2-$K$2-$D20+1)))*$F20))</f>
        <v xml:space="preserve"> </v>
      </c>
      <c r="W20" s="139" t="str">
        <f ca="1">IF(W$2-$K$2&lt;$D20-1," ",IF(W$2-$K$2+1&gt;'Primary Inputs'!$C$17,0,(SUM(OFFSET($K$114:$K$163,0,W$2-$K$2-$D20+1)))*$F20))</f>
        <v xml:space="preserve"> </v>
      </c>
      <c r="X20" s="139">
        <f ca="1">IF(X$2-$K$2&lt;$D20-1," ",IF(X$2-$K$2+1&gt;'Primary Inputs'!$C$17,0,(SUM(OFFSET($K$114:$K$163,0,X$2-$K$2-$D20+1)))*$F20))</f>
        <v>0</v>
      </c>
      <c r="Y20" s="139">
        <f ca="1">IF(Y$2-$K$2&lt;$D20-1," ",IF(Y$2-$K$2+1&gt;'Primary Inputs'!$C$17,0,(SUM(OFFSET($K$114:$K$163,0,Y$2-$K$2-$D20+1)))*$F20))</f>
        <v>0</v>
      </c>
      <c r="Z20" s="139">
        <f ca="1">IF(Z$2-$K$2&lt;$D20-1," ",IF(Z$2-$K$2+1&gt;'Primary Inputs'!$C$17,0,(SUM(OFFSET($K$114:$K$163,0,Z$2-$K$2-$D20+1)))*$F20))</f>
        <v>0</v>
      </c>
      <c r="AA20" s="139">
        <f ca="1">IF(AA$2-$K$2&lt;$D20-1," ",IF(AA$2-$K$2+1&gt;'Primary Inputs'!$C$17,0,(SUM(OFFSET($K$114:$K$163,0,AA$2-$K$2-$D20+1)))*$F20))</f>
        <v>0</v>
      </c>
      <c r="AB20" s="139">
        <f ca="1">IF(AB$2-$K$2&lt;$D20-1," ",IF(AB$2-$K$2+1&gt;'Primary Inputs'!$C$17,0,(SUM(OFFSET($K$114:$K$163,0,AB$2-$K$2-$D20+1)))*$F20))</f>
        <v>0</v>
      </c>
      <c r="AC20" s="139">
        <f ca="1">IF(AC$2-$K$2&lt;$D20-1," ",IF(AC$2-$K$2+1&gt;'Primary Inputs'!$C$17,0,(SUM(OFFSET($K$114:$K$163,0,AC$2-$K$2-$D20+1)))*$F20))</f>
        <v>0</v>
      </c>
      <c r="AD20" s="139">
        <f ca="1">IF(AD$2-$K$2&lt;$D20-1," ",IF(AD$2-$K$2+1&gt;'Primary Inputs'!$C$17,0,(SUM(OFFSET($K$114:$K$163,0,AD$2-$K$2-$D20+1)))*$F20))</f>
        <v>0</v>
      </c>
      <c r="AE20" s="139">
        <f ca="1">IF(AE$2-$K$2&lt;$D20-1," ",IF(AE$2-$K$2+1&gt;'Primary Inputs'!$C$17,0,(SUM(OFFSET($K$114:$K$163,0,AE$2-$K$2-$D20+1)))*$F20))</f>
        <v>0</v>
      </c>
      <c r="AF20" s="139">
        <f ca="1">IF(AF$2-$K$2&lt;$D20-1," ",IF(AF$2-$K$2+1&gt;'Primary Inputs'!$C$17,0,(SUM(OFFSET($K$114:$K$163,0,AF$2-$K$2-$D20+1)))*$F20))</f>
        <v>0</v>
      </c>
      <c r="AG20" s="139">
        <f ca="1">IF(AG$2-$K$2&lt;$D20-1," ",IF(AG$2-$K$2+1&gt;'Primary Inputs'!$C$17,0,(SUM(OFFSET($K$114:$K$163,0,AG$2-$K$2-$D20+1)))*$F20))</f>
        <v>0</v>
      </c>
      <c r="AH20" s="139">
        <f ca="1">IF(AH$2-$K$2&lt;$D20-1," ",IF(AH$2-$K$2+1&gt;'Primary Inputs'!$C$17,0,(SUM(OFFSET($K$114:$K$163,0,AH$2-$K$2-$D20+1)))*$F20))</f>
        <v>0</v>
      </c>
      <c r="AI20" s="139">
        <f ca="1">IF(AI$2-$K$2&lt;$D20-1," ",IF(AI$2-$K$2+1&gt;'Primary Inputs'!$C$17,0,(SUM(OFFSET($K$114:$K$163,0,AI$2-$K$2-$D20+1)))*$F20))</f>
        <v>0</v>
      </c>
      <c r="AJ20" s="139">
        <f ca="1">IF(AJ$2-$K$2&lt;$D20-1," ",IF(AJ$2-$K$2+1&gt;'Primary Inputs'!$C$17,0,(SUM(OFFSET($K$114:$K$163,0,AJ$2-$K$2-$D20+1)))*$F20))</f>
        <v>0</v>
      </c>
      <c r="AK20" s="139">
        <f ca="1">IF(AK$2-$K$2&lt;$D20-1," ",IF(AK$2-$K$2+1&gt;'Primary Inputs'!$C$17,0,(SUM(OFFSET($K$114:$K$163,0,AK$2-$K$2-$D20+1)))*$F20))</f>
        <v>0</v>
      </c>
      <c r="AL20" s="139">
        <f ca="1">IF(AL$2-$K$2&lt;$D20-1," ",IF(AL$2-$K$2+1&gt;'Primary Inputs'!$C$17,0,(SUM(OFFSET($K$114:$K$163,0,AL$2-$K$2-$D20+1)))*$F20))</f>
        <v>0</v>
      </c>
      <c r="AM20" s="139">
        <f ca="1">IF(AM$2-$K$2&lt;$D20-1," ",IF(AM$2-$K$2+1&gt;'Primary Inputs'!$C$17,0,(SUM(OFFSET($K$114:$K$163,0,AM$2-$K$2-$D20+1)))*$F20))</f>
        <v>0</v>
      </c>
      <c r="AN20" s="139">
        <f ca="1">IF(AN$2-$K$2&lt;$D20-1," ",IF(AN$2-$K$2+1&gt;'Primary Inputs'!$C$17,0,(SUM(OFFSET($K$114:$K$163,0,AN$2-$K$2-$D20+1)))*$F20))</f>
        <v>0</v>
      </c>
      <c r="AO20" s="139">
        <f ca="1">IF(AO$2-$K$2&lt;$D20-1," ",IF(AO$2-$K$2+1&gt;'Primary Inputs'!$C$17,0,(SUM(OFFSET($K$114:$K$163,0,AO$2-$K$2-$D20+1)))*$F20))</f>
        <v>0</v>
      </c>
      <c r="AP20" s="139">
        <f ca="1">IF(AP$2-$K$2&lt;$D20-1," ",IF(AP$2-$K$2+1&gt;'Primary Inputs'!$C$17,0,(SUM(OFFSET($K$114:$K$163,0,AP$2-$K$2-$D20+1)))*$F20))</f>
        <v>0</v>
      </c>
      <c r="AQ20" s="139">
        <f ca="1">IF(AQ$2-$K$2&lt;$D20-1," ",IF(AQ$2-$K$2+1&gt;'Primary Inputs'!$C$17,0,(SUM(OFFSET($K$114:$K$163,0,AQ$2-$K$2-$D20+1)))*$F20))</f>
        <v>0</v>
      </c>
      <c r="AR20" s="139">
        <f ca="1">IF(AR$2-$K$2&lt;$D20-1," ",IF(AR$2-$K$2+1&gt;'Primary Inputs'!$C$17,0,(SUM(OFFSET($K$114:$K$163,0,AR$2-$K$2-$D20+1)))*$F20))</f>
        <v>0</v>
      </c>
      <c r="AS20" s="139">
        <f ca="1">IF(AS$2-$K$2&lt;$D20-1," ",IF(AS$2-$K$2+1&gt;'Primary Inputs'!$C$17,0,(SUM(OFFSET($K$114:$K$163,0,AS$2-$K$2-$D20+1)))*$F20))</f>
        <v>0</v>
      </c>
      <c r="AT20" s="139">
        <f ca="1">IF(AT$2-$K$2&lt;$D20-1," ",IF(AT$2-$K$2+1&gt;'Primary Inputs'!$C$17,0,(SUM(OFFSET($K$114:$K$163,0,AT$2-$K$2-$D20+1)))*$F20))</f>
        <v>0</v>
      </c>
      <c r="AU20" s="139">
        <f ca="1">IF(AU$2-$K$2&lt;$D20-1," ",IF(AU$2-$K$2+1&gt;'Primary Inputs'!$C$17,0,(SUM(OFFSET($K$114:$K$163,0,AU$2-$K$2-$D20+1)))*$F20))</f>
        <v>0</v>
      </c>
      <c r="AV20" s="139">
        <f ca="1">IF(AV$2-$K$2&lt;$D20-1," ",IF(AV$2-$K$2+1&gt;'Primary Inputs'!$C$17,0,(SUM(OFFSET($K$114:$K$163,0,AV$2-$K$2-$D20+1)))*$F20))</f>
        <v>0</v>
      </c>
      <c r="AW20" s="139">
        <f ca="1">IF(AW$2-$K$2&lt;$D20-1," ",IF(AW$2-$K$2+1&gt;'Primary Inputs'!$C$17,0,(SUM(OFFSET($K$114:$K$163,0,AW$2-$K$2-$D20+1)))*$F20))</f>
        <v>0</v>
      </c>
      <c r="AX20" s="139">
        <f ca="1">IF(AX$2-$K$2&lt;$D20-1," ",IF(AX$2-$K$2+1&gt;'Primary Inputs'!$C$17,0,(SUM(OFFSET($K$114:$K$163,0,AX$2-$K$2-$D20+1)))*$F20))</f>
        <v>0</v>
      </c>
      <c r="AY20" s="139">
        <f ca="1">IF(AY$2-$K$2&lt;$D20-1," ",IF(AY$2-$K$2+1&gt;'Primary Inputs'!$C$17,0,(SUM(OFFSET($K$114:$K$163,0,AY$2-$K$2-$D20+1)))*$F20))</f>
        <v>0</v>
      </c>
      <c r="AZ20" s="139">
        <f ca="1">IF(AZ$2-$K$2&lt;$D20-1," ",IF(AZ$2-$K$2+1&gt;'Primary Inputs'!$C$17,0,(SUM(OFFSET($K$114:$K$163,0,AZ$2-$K$2-$D20+1)))*$F20))</f>
        <v>0</v>
      </c>
      <c r="BA20" s="139">
        <f ca="1">IF(BA$2-$K$2&lt;$D20-1," ",IF(BA$2-$K$2+1&gt;'Primary Inputs'!$C$17,0,(SUM(OFFSET($K$114:$K$163,0,BA$2-$K$2-$D20+1)))*$F20))</f>
        <v>0</v>
      </c>
      <c r="BB20" s="139">
        <f ca="1">IF(BB$2-$K$2&lt;$D20-1," ",IF(BB$2-$K$2+1&gt;'Primary Inputs'!$C$17,0,(SUM(OFFSET($K$114:$K$163,0,BB$2-$K$2-$D20+1)))*$F20))</f>
        <v>0</v>
      </c>
      <c r="BC20" s="139">
        <f ca="1">IF(BC$2-$K$2&lt;$D20-1," ",IF(BC$2-$K$2+1&gt;'Primary Inputs'!$C$17,0,(SUM(OFFSET($K$114:$K$163,0,BC$2-$K$2-$D20+1)))*$F20))</f>
        <v>0</v>
      </c>
      <c r="BD20" s="139">
        <f ca="1">IF(BD$2-$K$2&lt;$D20-1," ",IF(BD$2-$K$2+1&gt;'Primary Inputs'!$C$17,0,(SUM(OFFSET($K$114:$K$163,0,BD$2-$K$2-$D20+1)))*$F20))</f>
        <v>0</v>
      </c>
      <c r="BE20" s="139">
        <f ca="1">IF(BE$2-$K$2&lt;$D20-1," ",IF(BE$2-$K$2+1&gt;'Primary Inputs'!$C$17,0,(SUM(OFFSET($K$114:$K$163,0,BE$2-$K$2-$D20+1)))*$F20))</f>
        <v>0</v>
      </c>
      <c r="BF20" s="139">
        <f ca="1">IF(BF$2-$K$2&lt;$D20-1," ",IF(BF$2-$K$2+1&gt;'Primary Inputs'!$C$17,0,(SUM(OFFSET($K$114:$K$163,0,BF$2-$K$2-$D20+1)))*$F20))</f>
        <v>0</v>
      </c>
      <c r="BG20" s="139">
        <f ca="1">IF(BG$2-$K$2&lt;$D20-1," ",IF(BG$2-$K$2+1&gt;'Primary Inputs'!$C$17,0,(SUM(OFFSET($K$114:$K$163,0,BG$2-$K$2-$D20+1)))*$F20))</f>
        <v>0</v>
      </c>
      <c r="BH20" s="139">
        <f ca="1">IF(BH$2-$K$2&lt;$D20-1," ",IF(BH$2-$K$2+1&gt;'Primary Inputs'!$C$17,0,(SUM(OFFSET($K$114:$K$163,0,BH$2-$K$2-$D20+1)))*$F20))</f>
        <v>0</v>
      </c>
    </row>
    <row r="21" spans="1:60">
      <c r="A21" s="106"/>
      <c r="B21" s="106"/>
      <c r="C21" s="106"/>
      <c r="D21" s="184">
        <v>15</v>
      </c>
      <c r="E21" t="s">
        <v>187</v>
      </c>
      <c r="F21" s="106">
        <f ca="1">OFFSET('Primary Inputs'!$E$12,0,Calculations!$D21-1)</f>
        <v>0</v>
      </c>
      <c r="G21" s="106"/>
      <c r="H21" s="106"/>
      <c r="I21" s="106"/>
      <c r="J21" s="106"/>
      <c r="K21" s="139" t="str">
        <f ca="1">IF(K$2-$K$2&lt;$D21-1," ",IF(K$2-$K$2+1&gt;'Primary Inputs'!$C$17,0,(SUM(OFFSET($K$114:$K$163,0,K$2-$K$2-$D21+1)))*$F21))</f>
        <v xml:space="preserve"> </v>
      </c>
      <c r="L21" s="139" t="str">
        <f ca="1">IF(L$2-$K$2&lt;$D21-1," ",IF(L$2-$K$2+1&gt;'Primary Inputs'!$C$17,0,(SUM(OFFSET($K$114:$K$163,0,L$2-$K$2-$D21+1)))*$F21))</f>
        <v xml:space="preserve"> </v>
      </c>
      <c r="M21" s="139" t="str">
        <f ca="1">IF(M$2-$K$2&lt;$D21-1," ",IF(M$2-$K$2+1&gt;'Primary Inputs'!$C$17,0,(SUM(OFFSET($K$114:$K$163,0,M$2-$K$2-$D21+1)))*$F21))</f>
        <v xml:space="preserve"> </v>
      </c>
      <c r="N21" s="139" t="str">
        <f ca="1">IF(N$2-$K$2&lt;$D21-1," ",IF(N$2-$K$2+1&gt;'Primary Inputs'!$C$17,0,(SUM(OFFSET($K$114:$K$163,0,N$2-$K$2-$D21+1)))*$F21))</f>
        <v xml:space="preserve"> </v>
      </c>
      <c r="O21" s="139" t="str">
        <f ca="1">IF(O$2-$K$2&lt;$D21-1," ",IF(O$2-$K$2+1&gt;'Primary Inputs'!$C$17,0,(SUM(OFFSET($K$114:$K$163,0,O$2-$K$2-$D21+1)))*$F21))</f>
        <v xml:space="preserve"> </v>
      </c>
      <c r="P21" s="139" t="str">
        <f ca="1">IF(P$2-$K$2&lt;$D21-1," ",IF(P$2-$K$2+1&gt;'Primary Inputs'!$C$17,0,(SUM(OFFSET($K$114:$K$163,0,P$2-$K$2-$D21+1)))*$F21))</f>
        <v xml:space="preserve"> </v>
      </c>
      <c r="Q21" s="139" t="str">
        <f ca="1">IF(Q$2-$K$2&lt;$D21-1," ",IF(Q$2-$K$2+1&gt;'Primary Inputs'!$C$17,0,(SUM(OFFSET($K$114:$K$163,0,Q$2-$K$2-$D21+1)))*$F21))</f>
        <v xml:space="preserve"> </v>
      </c>
      <c r="R21" s="139" t="str">
        <f ca="1">IF(R$2-$K$2&lt;$D21-1," ",IF(R$2-$K$2+1&gt;'Primary Inputs'!$C$17,0,(SUM(OFFSET($K$114:$K$163,0,R$2-$K$2-$D21+1)))*$F21))</f>
        <v xml:space="preserve"> </v>
      </c>
      <c r="S21" s="139" t="str">
        <f ca="1">IF(S$2-$K$2&lt;$D21-1," ",IF(S$2-$K$2+1&gt;'Primary Inputs'!$C$17,0,(SUM(OFFSET($K$114:$K$163,0,S$2-$K$2-$D21+1)))*$F21))</f>
        <v xml:space="preserve"> </v>
      </c>
      <c r="T21" s="139" t="str">
        <f ca="1">IF(T$2-$K$2&lt;$D21-1," ",IF(T$2-$K$2+1&gt;'Primary Inputs'!$C$17,0,(SUM(OFFSET($K$114:$K$163,0,T$2-$K$2-$D21+1)))*$F21))</f>
        <v xml:space="preserve"> </v>
      </c>
      <c r="U21" s="139" t="str">
        <f ca="1">IF(U$2-$K$2&lt;$D21-1," ",IF(U$2-$K$2+1&gt;'Primary Inputs'!$C$17,0,(SUM(OFFSET($K$114:$K$163,0,U$2-$K$2-$D21+1)))*$F21))</f>
        <v xml:space="preserve"> </v>
      </c>
      <c r="V21" s="139" t="str">
        <f ca="1">IF(V$2-$K$2&lt;$D21-1," ",IF(V$2-$K$2+1&gt;'Primary Inputs'!$C$17,0,(SUM(OFFSET($K$114:$K$163,0,V$2-$K$2-$D21+1)))*$F21))</f>
        <v xml:space="preserve"> </v>
      </c>
      <c r="W21" s="139" t="str">
        <f ca="1">IF(W$2-$K$2&lt;$D21-1," ",IF(W$2-$K$2+1&gt;'Primary Inputs'!$C$17,0,(SUM(OFFSET($K$114:$K$163,0,W$2-$K$2-$D21+1)))*$F21))</f>
        <v xml:space="preserve"> </v>
      </c>
      <c r="X21" s="139" t="str">
        <f ca="1">IF(X$2-$K$2&lt;$D21-1," ",IF(X$2-$K$2+1&gt;'Primary Inputs'!$C$17,0,(SUM(OFFSET($K$114:$K$163,0,X$2-$K$2-$D21+1)))*$F21))</f>
        <v xml:space="preserve"> </v>
      </c>
      <c r="Y21" s="139">
        <f ca="1">IF(Y$2-$K$2&lt;$D21-1," ",IF(Y$2-$K$2+1&gt;'Primary Inputs'!$C$17,0,(SUM(OFFSET($K$114:$K$163,0,Y$2-$K$2-$D21+1)))*$F21))</f>
        <v>0</v>
      </c>
      <c r="Z21" s="139">
        <f ca="1">IF(Z$2-$K$2&lt;$D21-1," ",IF(Z$2-$K$2+1&gt;'Primary Inputs'!$C$17,0,(SUM(OFFSET($K$114:$K$163,0,Z$2-$K$2-$D21+1)))*$F21))</f>
        <v>0</v>
      </c>
      <c r="AA21" s="139">
        <f ca="1">IF(AA$2-$K$2&lt;$D21-1," ",IF(AA$2-$K$2+1&gt;'Primary Inputs'!$C$17,0,(SUM(OFFSET($K$114:$K$163,0,AA$2-$K$2-$D21+1)))*$F21))</f>
        <v>0</v>
      </c>
      <c r="AB21" s="139">
        <f ca="1">IF(AB$2-$K$2&lt;$D21-1," ",IF(AB$2-$K$2+1&gt;'Primary Inputs'!$C$17,0,(SUM(OFFSET($K$114:$K$163,0,AB$2-$K$2-$D21+1)))*$F21))</f>
        <v>0</v>
      </c>
      <c r="AC21" s="139">
        <f ca="1">IF(AC$2-$K$2&lt;$D21-1," ",IF(AC$2-$K$2+1&gt;'Primary Inputs'!$C$17,0,(SUM(OFFSET($K$114:$K$163,0,AC$2-$K$2-$D21+1)))*$F21))</f>
        <v>0</v>
      </c>
      <c r="AD21" s="139">
        <f ca="1">IF(AD$2-$K$2&lt;$D21-1," ",IF(AD$2-$K$2+1&gt;'Primary Inputs'!$C$17,0,(SUM(OFFSET($K$114:$K$163,0,AD$2-$K$2-$D21+1)))*$F21))</f>
        <v>0</v>
      </c>
      <c r="AE21" s="139">
        <f ca="1">IF(AE$2-$K$2&lt;$D21-1," ",IF(AE$2-$K$2+1&gt;'Primary Inputs'!$C$17,0,(SUM(OFFSET($K$114:$K$163,0,AE$2-$K$2-$D21+1)))*$F21))</f>
        <v>0</v>
      </c>
      <c r="AF21" s="139">
        <f ca="1">IF(AF$2-$K$2&lt;$D21-1," ",IF(AF$2-$K$2+1&gt;'Primary Inputs'!$C$17,0,(SUM(OFFSET($K$114:$K$163,0,AF$2-$K$2-$D21+1)))*$F21))</f>
        <v>0</v>
      </c>
      <c r="AG21" s="139">
        <f ca="1">IF(AG$2-$K$2&lt;$D21-1," ",IF(AG$2-$K$2+1&gt;'Primary Inputs'!$C$17,0,(SUM(OFFSET($K$114:$K$163,0,AG$2-$K$2-$D21+1)))*$F21))</f>
        <v>0</v>
      </c>
      <c r="AH21" s="139">
        <f ca="1">IF(AH$2-$K$2&lt;$D21-1," ",IF(AH$2-$K$2+1&gt;'Primary Inputs'!$C$17,0,(SUM(OFFSET($K$114:$K$163,0,AH$2-$K$2-$D21+1)))*$F21))</f>
        <v>0</v>
      </c>
      <c r="AI21" s="139">
        <f ca="1">IF(AI$2-$K$2&lt;$D21-1," ",IF(AI$2-$K$2+1&gt;'Primary Inputs'!$C$17,0,(SUM(OFFSET($K$114:$K$163,0,AI$2-$K$2-$D21+1)))*$F21))</f>
        <v>0</v>
      </c>
      <c r="AJ21" s="139">
        <f ca="1">IF(AJ$2-$K$2&lt;$D21-1," ",IF(AJ$2-$K$2+1&gt;'Primary Inputs'!$C$17,0,(SUM(OFFSET($K$114:$K$163,0,AJ$2-$K$2-$D21+1)))*$F21))</f>
        <v>0</v>
      </c>
      <c r="AK21" s="139">
        <f ca="1">IF(AK$2-$K$2&lt;$D21-1," ",IF(AK$2-$K$2+1&gt;'Primary Inputs'!$C$17,0,(SUM(OFFSET($K$114:$K$163,0,AK$2-$K$2-$D21+1)))*$F21))</f>
        <v>0</v>
      </c>
      <c r="AL21" s="139">
        <f ca="1">IF(AL$2-$K$2&lt;$D21-1," ",IF(AL$2-$K$2+1&gt;'Primary Inputs'!$C$17,0,(SUM(OFFSET($K$114:$K$163,0,AL$2-$K$2-$D21+1)))*$F21))</f>
        <v>0</v>
      </c>
      <c r="AM21" s="139">
        <f ca="1">IF(AM$2-$K$2&lt;$D21-1," ",IF(AM$2-$K$2+1&gt;'Primary Inputs'!$C$17,0,(SUM(OFFSET($K$114:$K$163,0,AM$2-$K$2-$D21+1)))*$F21))</f>
        <v>0</v>
      </c>
      <c r="AN21" s="139">
        <f ca="1">IF(AN$2-$K$2&lt;$D21-1," ",IF(AN$2-$K$2+1&gt;'Primary Inputs'!$C$17,0,(SUM(OFFSET($K$114:$K$163,0,AN$2-$K$2-$D21+1)))*$F21))</f>
        <v>0</v>
      </c>
      <c r="AO21" s="139">
        <f ca="1">IF(AO$2-$K$2&lt;$D21-1," ",IF(AO$2-$K$2+1&gt;'Primary Inputs'!$C$17,0,(SUM(OFFSET($K$114:$K$163,0,AO$2-$K$2-$D21+1)))*$F21))</f>
        <v>0</v>
      </c>
      <c r="AP21" s="139">
        <f ca="1">IF(AP$2-$K$2&lt;$D21-1," ",IF(AP$2-$K$2+1&gt;'Primary Inputs'!$C$17,0,(SUM(OFFSET($K$114:$K$163,0,AP$2-$K$2-$D21+1)))*$F21))</f>
        <v>0</v>
      </c>
      <c r="AQ21" s="139">
        <f ca="1">IF(AQ$2-$K$2&lt;$D21-1," ",IF(AQ$2-$K$2+1&gt;'Primary Inputs'!$C$17,0,(SUM(OFFSET($K$114:$K$163,0,AQ$2-$K$2-$D21+1)))*$F21))</f>
        <v>0</v>
      </c>
      <c r="AR21" s="139">
        <f ca="1">IF(AR$2-$K$2&lt;$D21-1," ",IF(AR$2-$K$2+1&gt;'Primary Inputs'!$C$17,0,(SUM(OFFSET($K$114:$K$163,0,AR$2-$K$2-$D21+1)))*$F21))</f>
        <v>0</v>
      </c>
      <c r="AS21" s="139">
        <f ca="1">IF(AS$2-$K$2&lt;$D21-1," ",IF(AS$2-$K$2+1&gt;'Primary Inputs'!$C$17,0,(SUM(OFFSET($K$114:$K$163,0,AS$2-$K$2-$D21+1)))*$F21))</f>
        <v>0</v>
      </c>
      <c r="AT21" s="139">
        <f ca="1">IF(AT$2-$K$2&lt;$D21-1," ",IF(AT$2-$K$2+1&gt;'Primary Inputs'!$C$17,0,(SUM(OFFSET($K$114:$K$163,0,AT$2-$K$2-$D21+1)))*$F21))</f>
        <v>0</v>
      </c>
      <c r="AU21" s="139">
        <f ca="1">IF(AU$2-$K$2&lt;$D21-1," ",IF(AU$2-$K$2+1&gt;'Primary Inputs'!$C$17,0,(SUM(OFFSET($K$114:$K$163,0,AU$2-$K$2-$D21+1)))*$F21))</f>
        <v>0</v>
      </c>
      <c r="AV21" s="139">
        <f ca="1">IF(AV$2-$K$2&lt;$D21-1," ",IF(AV$2-$K$2+1&gt;'Primary Inputs'!$C$17,0,(SUM(OFFSET($K$114:$K$163,0,AV$2-$K$2-$D21+1)))*$F21))</f>
        <v>0</v>
      </c>
      <c r="AW21" s="139">
        <f ca="1">IF(AW$2-$K$2&lt;$D21-1," ",IF(AW$2-$K$2+1&gt;'Primary Inputs'!$C$17,0,(SUM(OFFSET($K$114:$K$163,0,AW$2-$K$2-$D21+1)))*$F21))</f>
        <v>0</v>
      </c>
      <c r="AX21" s="139">
        <f ca="1">IF(AX$2-$K$2&lt;$D21-1," ",IF(AX$2-$K$2+1&gt;'Primary Inputs'!$C$17,0,(SUM(OFFSET($K$114:$K$163,0,AX$2-$K$2-$D21+1)))*$F21))</f>
        <v>0</v>
      </c>
      <c r="AY21" s="139">
        <f ca="1">IF(AY$2-$K$2&lt;$D21-1," ",IF(AY$2-$K$2+1&gt;'Primary Inputs'!$C$17,0,(SUM(OFFSET($K$114:$K$163,0,AY$2-$K$2-$D21+1)))*$F21))</f>
        <v>0</v>
      </c>
      <c r="AZ21" s="139">
        <f ca="1">IF(AZ$2-$K$2&lt;$D21-1," ",IF(AZ$2-$K$2+1&gt;'Primary Inputs'!$C$17,0,(SUM(OFFSET($K$114:$K$163,0,AZ$2-$K$2-$D21+1)))*$F21))</f>
        <v>0</v>
      </c>
      <c r="BA21" s="139">
        <f ca="1">IF(BA$2-$K$2&lt;$D21-1," ",IF(BA$2-$K$2+1&gt;'Primary Inputs'!$C$17,0,(SUM(OFFSET($K$114:$K$163,0,BA$2-$K$2-$D21+1)))*$F21))</f>
        <v>0</v>
      </c>
      <c r="BB21" s="139">
        <f ca="1">IF(BB$2-$K$2&lt;$D21-1," ",IF(BB$2-$K$2+1&gt;'Primary Inputs'!$C$17,0,(SUM(OFFSET($K$114:$K$163,0,BB$2-$K$2-$D21+1)))*$F21))</f>
        <v>0</v>
      </c>
      <c r="BC21" s="139">
        <f ca="1">IF(BC$2-$K$2&lt;$D21-1," ",IF(BC$2-$K$2+1&gt;'Primary Inputs'!$C$17,0,(SUM(OFFSET($K$114:$K$163,0,BC$2-$K$2-$D21+1)))*$F21))</f>
        <v>0</v>
      </c>
      <c r="BD21" s="139">
        <f ca="1">IF(BD$2-$K$2&lt;$D21-1," ",IF(BD$2-$K$2+1&gt;'Primary Inputs'!$C$17,0,(SUM(OFFSET($K$114:$K$163,0,BD$2-$K$2-$D21+1)))*$F21))</f>
        <v>0</v>
      </c>
      <c r="BE21" s="139">
        <f ca="1">IF(BE$2-$K$2&lt;$D21-1," ",IF(BE$2-$K$2+1&gt;'Primary Inputs'!$C$17,0,(SUM(OFFSET($K$114:$K$163,0,BE$2-$K$2-$D21+1)))*$F21))</f>
        <v>0</v>
      </c>
      <c r="BF21" s="139">
        <f ca="1">IF(BF$2-$K$2&lt;$D21-1," ",IF(BF$2-$K$2+1&gt;'Primary Inputs'!$C$17,0,(SUM(OFFSET($K$114:$K$163,0,BF$2-$K$2-$D21+1)))*$F21))</f>
        <v>0</v>
      </c>
      <c r="BG21" s="139">
        <f ca="1">IF(BG$2-$K$2&lt;$D21-1," ",IF(BG$2-$K$2+1&gt;'Primary Inputs'!$C$17,0,(SUM(OFFSET($K$114:$K$163,0,BG$2-$K$2-$D21+1)))*$F21))</f>
        <v>0</v>
      </c>
      <c r="BH21" s="139">
        <f ca="1">IF(BH$2-$K$2&lt;$D21-1," ",IF(BH$2-$K$2+1&gt;'Primary Inputs'!$C$17,0,(SUM(OFFSET($K$114:$K$163,0,BH$2-$K$2-$D21+1)))*$F21))</f>
        <v>0</v>
      </c>
    </row>
    <row r="22" spans="1:60">
      <c r="A22" s="106"/>
      <c r="B22" s="106"/>
      <c r="C22" s="106"/>
      <c r="D22" s="184">
        <v>16</v>
      </c>
      <c r="E22" t="s">
        <v>188</v>
      </c>
      <c r="F22" s="106">
        <f ca="1">OFFSET('Primary Inputs'!$E$12,0,Calculations!$D22-1)</f>
        <v>0</v>
      </c>
      <c r="G22" s="106"/>
      <c r="H22" s="106"/>
      <c r="I22" s="106"/>
      <c r="J22" s="106"/>
      <c r="K22" s="139" t="str">
        <f ca="1">IF(K$2-$K$2&lt;$D22-1," ",IF(K$2-$K$2+1&gt;'Primary Inputs'!$C$17,0,(SUM(OFFSET($K$114:$K$163,0,K$2-$K$2-$D22+1)))*$F22))</f>
        <v xml:space="preserve"> </v>
      </c>
      <c r="L22" s="139" t="str">
        <f ca="1">IF(L$2-$K$2&lt;$D22-1," ",IF(L$2-$K$2+1&gt;'Primary Inputs'!$C$17,0,(SUM(OFFSET($K$114:$K$163,0,L$2-$K$2-$D22+1)))*$F22))</f>
        <v xml:space="preserve"> </v>
      </c>
      <c r="M22" s="139" t="str">
        <f ca="1">IF(M$2-$K$2&lt;$D22-1," ",IF(M$2-$K$2+1&gt;'Primary Inputs'!$C$17,0,(SUM(OFFSET($K$114:$K$163,0,M$2-$K$2-$D22+1)))*$F22))</f>
        <v xml:space="preserve"> </v>
      </c>
      <c r="N22" s="139" t="str">
        <f ca="1">IF(N$2-$K$2&lt;$D22-1," ",IF(N$2-$K$2+1&gt;'Primary Inputs'!$C$17,0,(SUM(OFFSET($K$114:$K$163,0,N$2-$K$2-$D22+1)))*$F22))</f>
        <v xml:space="preserve"> </v>
      </c>
      <c r="O22" s="139" t="str">
        <f ca="1">IF(O$2-$K$2&lt;$D22-1," ",IF(O$2-$K$2+1&gt;'Primary Inputs'!$C$17,0,(SUM(OFFSET($K$114:$K$163,0,O$2-$K$2-$D22+1)))*$F22))</f>
        <v xml:space="preserve"> </v>
      </c>
      <c r="P22" s="139" t="str">
        <f ca="1">IF(P$2-$K$2&lt;$D22-1," ",IF(P$2-$K$2+1&gt;'Primary Inputs'!$C$17,0,(SUM(OFFSET($K$114:$K$163,0,P$2-$K$2-$D22+1)))*$F22))</f>
        <v xml:space="preserve"> </v>
      </c>
      <c r="Q22" s="139" t="str">
        <f ca="1">IF(Q$2-$K$2&lt;$D22-1," ",IF(Q$2-$K$2+1&gt;'Primary Inputs'!$C$17,0,(SUM(OFFSET($K$114:$K$163,0,Q$2-$K$2-$D22+1)))*$F22))</f>
        <v xml:space="preserve"> </v>
      </c>
      <c r="R22" s="139" t="str">
        <f ca="1">IF(R$2-$K$2&lt;$D22-1," ",IF(R$2-$K$2+1&gt;'Primary Inputs'!$C$17,0,(SUM(OFFSET($K$114:$K$163,0,R$2-$K$2-$D22+1)))*$F22))</f>
        <v xml:space="preserve"> </v>
      </c>
      <c r="S22" s="139" t="str">
        <f ca="1">IF(S$2-$K$2&lt;$D22-1," ",IF(S$2-$K$2+1&gt;'Primary Inputs'!$C$17,0,(SUM(OFFSET($K$114:$K$163,0,S$2-$K$2-$D22+1)))*$F22))</f>
        <v xml:space="preserve"> </v>
      </c>
      <c r="T22" s="139" t="str">
        <f ca="1">IF(T$2-$K$2&lt;$D22-1," ",IF(T$2-$K$2+1&gt;'Primary Inputs'!$C$17,0,(SUM(OFFSET($K$114:$K$163,0,T$2-$K$2-$D22+1)))*$F22))</f>
        <v xml:space="preserve"> </v>
      </c>
      <c r="U22" s="139" t="str">
        <f ca="1">IF(U$2-$K$2&lt;$D22-1," ",IF(U$2-$K$2+1&gt;'Primary Inputs'!$C$17,0,(SUM(OFFSET($K$114:$K$163,0,U$2-$K$2-$D22+1)))*$F22))</f>
        <v xml:space="preserve"> </v>
      </c>
      <c r="V22" s="139" t="str">
        <f ca="1">IF(V$2-$K$2&lt;$D22-1," ",IF(V$2-$K$2+1&gt;'Primary Inputs'!$C$17,0,(SUM(OFFSET($K$114:$K$163,0,V$2-$K$2-$D22+1)))*$F22))</f>
        <v xml:space="preserve"> </v>
      </c>
      <c r="W22" s="139" t="str">
        <f ca="1">IF(W$2-$K$2&lt;$D22-1," ",IF(W$2-$K$2+1&gt;'Primary Inputs'!$C$17,0,(SUM(OFFSET($K$114:$K$163,0,W$2-$K$2-$D22+1)))*$F22))</f>
        <v xml:space="preserve"> </v>
      </c>
      <c r="X22" s="139" t="str">
        <f ca="1">IF(X$2-$K$2&lt;$D22-1," ",IF(X$2-$K$2+1&gt;'Primary Inputs'!$C$17,0,(SUM(OFFSET($K$114:$K$163,0,X$2-$K$2-$D22+1)))*$F22))</f>
        <v xml:space="preserve"> </v>
      </c>
      <c r="Y22" s="139" t="str">
        <f ca="1">IF(Y$2-$K$2&lt;$D22-1," ",IF(Y$2-$K$2+1&gt;'Primary Inputs'!$C$17,0,(SUM(OFFSET($K$114:$K$163,0,Y$2-$K$2-$D22+1)))*$F22))</f>
        <v xml:space="preserve"> </v>
      </c>
      <c r="Z22" s="139">
        <f ca="1">IF(Z$2-$K$2&lt;$D22-1," ",IF(Z$2-$K$2+1&gt;'Primary Inputs'!$C$17,0,(SUM(OFFSET($K$114:$K$163,0,Z$2-$K$2-$D22+1)))*$F22))</f>
        <v>0</v>
      </c>
      <c r="AA22" s="139">
        <f ca="1">IF(AA$2-$K$2&lt;$D22-1," ",IF(AA$2-$K$2+1&gt;'Primary Inputs'!$C$17,0,(SUM(OFFSET($K$114:$K$163,0,AA$2-$K$2-$D22+1)))*$F22))</f>
        <v>0</v>
      </c>
      <c r="AB22" s="139">
        <f ca="1">IF(AB$2-$K$2&lt;$D22-1," ",IF(AB$2-$K$2+1&gt;'Primary Inputs'!$C$17,0,(SUM(OFFSET($K$114:$K$163,0,AB$2-$K$2-$D22+1)))*$F22))</f>
        <v>0</v>
      </c>
      <c r="AC22" s="139">
        <f ca="1">IF(AC$2-$K$2&lt;$D22-1," ",IF(AC$2-$K$2+1&gt;'Primary Inputs'!$C$17,0,(SUM(OFFSET($K$114:$K$163,0,AC$2-$K$2-$D22+1)))*$F22))</f>
        <v>0</v>
      </c>
      <c r="AD22" s="139">
        <f ca="1">IF(AD$2-$K$2&lt;$D22-1," ",IF(AD$2-$K$2+1&gt;'Primary Inputs'!$C$17,0,(SUM(OFFSET($K$114:$K$163,0,AD$2-$K$2-$D22+1)))*$F22))</f>
        <v>0</v>
      </c>
      <c r="AE22" s="139">
        <f ca="1">IF(AE$2-$K$2&lt;$D22-1," ",IF(AE$2-$K$2+1&gt;'Primary Inputs'!$C$17,0,(SUM(OFFSET($K$114:$K$163,0,AE$2-$K$2-$D22+1)))*$F22))</f>
        <v>0</v>
      </c>
      <c r="AF22" s="139">
        <f ca="1">IF(AF$2-$K$2&lt;$D22-1," ",IF(AF$2-$K$2+1&gt;'Primary Inputs'!$C$17,0,(SUM(OFFSET($K$114:$K$163,0,AF$2-$K$2-$D22+1)))*$F22))</f>
        <v>0</v>
      </c>
      <c r="AG22" s="139">
        <f ca="1">IF(AG$2-$K$2&lt;$D22-1," ",IF(AG$2-$K$2+1&gt;'Primary Inputs'!$C$17,0,(SUM(OFFSET($K$114:$K$163,0,AG$2-$K$2-$D22+1)))*$F22))</f>
        <v>0</v>
      </c>
      <c r="AH22" s="139">
        <f ca="1">IF(AH$2-$K$2&lt;$D22-1," ",IF(AH$2-$K$2+1&gt;'Primary Inputs'!$C$17,0,(SUM(OFFSET($K$114:$K$163,0,AH$2-$K$2-$D22+1)))*$F22))</f>
        <v>0</v>
      </c>
      <c r="AI22" s="139">
        <f ca="1">IF(AI$2-$K$2&lt;$D22-1," ",IF(AI$2-$K$2+1&gt;'Primary Inputs'!$C$17,0,(SUM(OFFSET($K$114:$K$163,0,AI$2-$K$2-$D22+1)))*$F22))</f>
        <v>0</v>
      </c>
      <c r="AJ22" s="139">
        <f ca="1">IF(AJ$2-$K$2&lt;$D22-1," ",IF(AJ$2-$K$2+1&gt;'Primary Inputs'!$C$17,0,(SUM(OFFSET($K$114:$K$163,0,AJ$2-$K$2-$D22+1)))*$F22))</f>
        <v>0</v>
      </c>
      <c r="AK22" s="139">
        <f ca="1">IF(AK$2-$K$2&lt;$D22-1," ",IF(AK$2-$K$2+1&gt;'Primary Inputs'!$C$17,0,(SUM(OFFSET($K$114:$K$163,0,AK$2-$K$2-$D22+1)))*$F22))</f>
        <v>0</v>
      </c>
      <c r="AL22" s="139">
        <f ca="1">IF(AL$2-$K$2&lt;$D22-1," ",IF(AL$2-$K$2+1&gt;'Primary Inputs'!$C$17,0,(SUM(OFFSET($K$114:$K$163,0,AL$2-$K$2-$D22+1)))*$F22))</f>
        <v>0</v>
      </c>
      <c r="AM22" s="139">
        <f ca="1">IF(AM$2-$K$2&lt;$D22-1," ",IF(AM$2-$K$2+1&gt;'Primary Inputs'!$C$17,0,(SUM(OFFSET($K$114:$K$163,0,AM$2-$K$2-$D22+1)))*$F22))</f>
        <v>0</v>
      </c>
      <c r="AN22" s="139">
        <f ca="1">IF(AN$2-$K$2&lt;$D22-1," ",IF(AN$2-$K$2+1&gt;'Primary Inputs'!$C$17,0,(SUM(OFFSET($K$114:$K$163,0,AN$2-$K$2-$D22+1)))*$F22))</f>
        <v>0</v>
      </c>
      <c r="AO22" s="139">
        <f ca="1">IF(AO$2-$K$2&lt;$D22-1," ",IF(AO$2-$K$2+1&gt;'Primary Inputs'!$C$17,0,(SUM(OFFSET($K$114:$K$163,0,AO$2-$K$2-$D22+1)))*$F22))</f>
        <v>0</v>
      </c>
      <c r="AP22" s="139">
        <f ca="1">IF(AP$2-$K$2&lt;$D22-1," ",IF(AP$2-$K$2+1&gt;'Primary Inputs'!$C$17,0,(SUM(OFFSET($K$114:$K$163,0,AP$2-$K$2-$D22+1)))*$F22))</f>
        <v>0</v>
      </c>
      <c r="AQ22" s="139">
        <f ca="1">IF(AQ$2-$K$2&lt;$D22-1," ",IF(AQ$2-$K$2+1&gt;'Primary Inputs'!$C$17,0,(SUM(OFFSET($K$114:$K$163,0,AQ$2-$K$2-$D22+1)))*$F22))</f>
        <v>0</v>
      </c>
      <c r="AR22" s="139">
        <f ca="1">IF(AR$2-$K$2&lt;$D22-1," ",IF(AR$2-$K$2+1&gt;'Primary Inputs'!$C$17,0,(SUM(OFFSET($K$114:$K$163,0,AR$2-$K$2-$D22+1)))*$F22))</f>
        <v>0</v>
      </c>
      <c r="AS22" s="139">
        <f ca="1">IF(AS$2-$K$2&lt;$D22-1," ",IF(AS$2-$K$2+1&gt;'Primary Inputs'!$C$17,0,(SUM(OFFSET($K$114:$K$163,0,AS$2-$K$2-$D22+1)))*$F22))</f>
        <v>0</v>
      </c>
      <c r="AT22" s="139">
        <f ca="1">IF(AT$2-$K$2&lt;$D22-1," ",IF(AT$2-$K$2+1&gt;'Primary Inputs'!$C$17,0,(SUM(OFFSET($K$114:$K$163,0,AT$2-$K$2-$D22+1)))*$F22))</f>
        <v>0</v>
      </c>
      <c r="AU22" s="139">
        <f ca="1">IF(AU$2-$K$2&lt;$D22-1," ",IF(AU$2-$K$2+1&gt;'Primary Inputs'!$C$17,0,(SUM(OFFSET($K$114:$K$163,0,AU$2-$K$2-$D22+1)))*$F22))</f>
        <v>0</v>
      </c>
      <c r="AV22" s="139">
        <f ca="1">IF(AV$2-$K$2&lt;$D22-1," ",IF(AV$2-$K$2+1&gt;'Primary Inputs'!$C$17,0,(SUM(OFFSET($K$114:$K$163,0,AV$2-$K$2-$D22+1)))*$F22))</f>
        <v>0</v>
      </c>
      <c r="AW22" s="139">
        <f ca="1">IF(AW$2-$K$2&lt;$D22-1," ",IF(AW$2-$K$2+1&gt;'Primary Inputs'!$C$17,0,(SUM(OFFSET($K$114:$K$163,0,AW$2-$K$2-$D22+1)))*$F22))</f>
        <v>0</v>
      </c>
      <c r="AX22" s="139">
        <f ca="1">IF(AX$2-$K$2&lt;$D22-1," ",IF(AX$2-$K$2+1&gt;'Primary Inputs'!$C$17,0,(SUM(OFFSET($K$114:$K$163,0,AX$2-$K$2-$D22+1)))*$F22))</f>
        <v>0</v>
      </c>
      <c r="AY22" s="139">
        <f ca="1">IF(AY$2-$K$2&lt;$D22-1," ",IF(AY$2-$K$2+1&gt;'Primary Inputs'!$C$17,0,(SUM(OFFSET($K$114:$K$163,0,AY$2-$K$2-$D22+1)))*$F22))</f>
        <v>0</v>
      </c>
      <c r="AZ22" s="139">
        <f ca="1">IF(AZ$2-$K$2&lt;$D22-1," ",IF(AZ$2-$K$2+1&gt;'Primary Inputs'!$C$17,0,(SUM(OFFSET($K$114:$K$163,0,AZ$2-$K$2-$D22+1)))*$F22))</f>
        <v>0</v>
      </c>
      <c r="BA22" s="139">
        <f ca="1">IF(BA$2-$K$2&lt;$D22-1," ",IF(BA$2-$K$2+1&gt;'Primary Inputs'!$C$17,0,(SUM(OFFSET($K$114:$K$163,0,BA$2-$K$2-$D22+1)))*$F22))</f>
        <v>0</v>
      </c>
      <c r="BB22" s="139">
        <f ca="1">IF(BB$2-$K$2&lt;$D22-1," ",IF(BB$2-$K$2+1&gt;'Primary Inputs'!$C$17,0,(SUM(OFFSET($K$114:$K$163,0,BB$2-$K$2-$D22+1)))*$F22))</f>
        <v>0</v>
      </c>
      <c r="BC22" s="139">
        <f ca="1">IF(BC$2-$K$2&lt;$D22-1," ",IF(BC$2-$K$2+1&gt;'Primary Inputs'!$C$17,0,(SUM(OFFSET($K$114:$K$163,0,BC$2-$K$2-$D22+1)))*$F22))</f>
        <v>0</v>
      </c>
      <c r="BD22" s="139">
        <f ca="1">IF(BD$2-$K$2&lt;$D22-1," ",IF(BD$2-$K$2+1&gt;'Primary Inputs'!$C$17,0,(SUM(OFFSET($K$114:$K$163,0,BD$2-$K$2-$D22+1)))*$F22))</f>
        <v>0</v>
      </c>
      <c r="BE22" s="139">
        <f ca="1">IF(BE$2-$K$2&lt;$D22-1," ",IF(BE$2-$K$2+1&gt;'Primary Inputs'!$C$17,0,(SUM(OFFSET($K$114:$K$163,0,BE$2-$K$2-$D22+1)))*$F22))</f>
        <v>0</v>
      </c>
      <c r="BF22" s="139">
        <f ca="1">IF(BF$2-$K$2&lt;$D22-1," ",IF(BF$2-$K$2+1&gt;'Primary Inputs'!$C$17,0,(SUM(OFFSET($K$114:$K$163,0,BF$2-$K$2-$D22+1)))*$F22))</f>
        <v>0</v>
      </c>
      <c r="BG22" s="139">
        <f ca="1">IF(BG$2-$K$2&lt;$D22-1," ",IF(BG$2-$K$2+1&gt;'Primary Inputs'!$C$17,0,(SUM(OFFSET($K$114:$K$163,0,BG$2-$K$2-$D22+1)))*$F22))</f>
        <v>0</v>
      </c>
      <c r="BH22" s="139">
        <f ca="1">IF(BH$2-$K$2&lt;$D22-1," ",IF(BH$2-$K$2+1&gt;'Primary Inputs'!$C$17,0,(SUM(OFFSET($K$114:$K$163,0,BH$2-$K$2-$D22+1)))*$F22))</f>
        <v>0</v>
      </c>
    </row>
    <row r="23" spans="1:60">
      <c r="A23" s="106"/>
      <c r="B23" s="106"/>
      <c r="C23" s="106"/>
      <c r="D23" s="184">
        <v>17</v>
      </c>
      <c r="E23" t="s">
        <v>189</v>
      </c>
      <c r="F23" s="106">
        <f ca="1">OFFSET('Primary Inputs'!$E$12,0,Calculations!$D23-1)</f>
        <v>0</v>
      </c>
      <c r="G23" s="106"/>
      <c r="H23" s="106"/>
      <c r="I23" s="106"/>
      <c r="J23" s="106"/>
      <c r="K23" s="139" t="str">
        <f ca="1">IF(K$2-$K$2&lt;$D23-1," ",IF(K$2-$K$2+1&gt;'Primary Inputs'!$C$17,0,(SUM(OFFSET($K$114:$K$163,0,K$2-$K$2-$D23+1)))*$F23))</f>
        <v xml:space="preserve"> </v>
      </c>
      <c r="L23" s="139" t="str">
        <f ca="1">IF(L$2-$K$2&lt;$D23-1," ",IF(L$2-$K$2+1&gt;'Primary Inputs'!$C$17,0,(SUM(OFFSET($K$114:$K$163,0,L$2-$K$2-$D23+1)))*$F23))</f>
        <v xml:space="preserve"> </v>
      </c>
      <c r="M23" s="139" t="str">
        <f ca="1">IF(M$2-$K$2&lt;$D23-1," ",IF(M$2-$K$2+1&gt;'Primary Inputs'!$C$17,0,(SUM(OFFSET($K$114:$K$163,0,M$2-$K$2-$D23+1)))*$F23))</f>
        <v xml:space="preserve"> </v>
      </c>
      <c r="N23" s="139" t="str">
        <f ca="1">IF(N$2-$K$2&lt;$D23-1," ",IF(N$2-$K$2+1&gt;'Primary Inputs'!$C$17,0,(SUM(OFFSET($K$114:$K$163,0,N$2-$K$2-$D23+1)))*$F23))</f>
        <v xml:space="preserve"> </v>
      </c>
      <c r="O23" s="139" t="str">
        <f ca="1">IF(O$2-$K$2&lt;$D23-1," ",IF(O$2-$K$2+1&gt;'Primary Inputs'!$C$17,0,(SUM(OFFSET($K$114:$K$163,0,O$2-$K$2-$D23+1)))*$F23))</f>
        <v xml:space="preserve"> </v>
      </c>
      <c r="P23" s="139" t="str">
        <f ca="1">IF(P$2-$K$2&lt;$D23-1," ",IF(P$2-$K$2+1&gt;'Primary Inputs'!$C$17,0,(SUM(OFFSET($K$114:$K$163,0,P$2-$K$2-$D23+1)))*$F23))</f>
        <v xml:space="preserve"> </v>
      </c>
      <c r="Q23" s="139" t="str">
        <f ca="1">IF(Q$2-$K$2&lt;$D23-1," ",IF(Q$2-$K$2+1&gt;'Primary Inputs'!$C$17,0,(SUM(OFFSET($K$114:$K$163,0,Q$2-$K$2-$D23+1)))*$F23))</f>
        <v xml:space="preserve"> </v>
      </c>
      <c r="R23" s="139" t="str">
        <f ca="1">IF(R$2-$K$2&lt;$D23-1," ",IF(R$2-$K$2+1&gt;'Primary Inputs'!$C$17,0,(SUM(OFFSET($K$114:$K$163,0,R$2-$K$2-$D23+1)))*$F23))</f>
        <v xml:space="preserve"> </v>
      </c>
      <c r="S23" s="139" t="str">
        <f ca="1">IF(S$2-$K$2&lt;$D23-1," ",IF(S$2-$K$2+1&gt;'Primary Inputs'!$C$17,0,(SUM(OFFSET($K$114:$K$163,0,S$2-$K$2-$D23+1)))*$F23))</f>
        <v xml:space="preserve"> </v>
      </c>
      <c r="T23" s="139" t="str">
        <f ca="1">IF(T$2-$K$2&lt;$D23-1," ",IF(T$2-$K$2+1&gt;'Primary Inputs'!$C$17,0,(SUM(OFFSET($K$114:$K$163,0,T$2-$K$2-$D23+1)))*$F23))</f>
        <v xml:space="preserve"> </v>
      </c>
      <c r="U23" s="139" t="str">
        <f ca="1">IF(U$2-$K$2&lt;$D23-1," ",IF(U$2-$K$2+1&gt;'Primary Inputs'!$C$17,0,(SUM(OFFSET($K$114:$K$163,0,U$2-$K$2-$D23+1)))*$F23))</f>
        <v xml:space="preserve"> </v>
      </c>
      <c r="V23" s="139" t="str">
        <f ca="1">IF(V$2-$K$2&lt;$D23-1," ",IF(V$2-$K$2+1&gt;'Primary Inputs'!$C$17,0,(SUM(OFFSET($K$114:$K$163,0,V$2-$K$2-$D23+1)))*$F23))</f>
        <v xml:space="preserve"> </v>
      </c>
      <c r="W23" s="139" t="str">
        <f ca="1">IF(W$2-$K$2&lt;$D23-1," ",IF(W$2-$K$2+1&gt;'Primary Inputs'!$C$17,0,(SUM(OFFSET($K$114:$K$163,0,W$2-$K$2-$D23+1)))*$F23))</f>
        <v xml:space="preserve"> </v>
      </c>
      <c r="X23" s="139" t="str">
        <f ca="1">IF(X$2-$K$2&lt;$D23-1," ",IF(X$2-$K$2+1&gt;'Primary Inputs'!$C$17,0,(SUM(OFFSET($K$114:$K$163,0,X$2-$K$2-$D23+1)))*$F23))</f>
        <v xml:space="preserve"> </v>
      </c>
      <c r="Y23" s="139" t="str">
        <f ca="1">IF(Y$2-$K$2&lt;$D23-1," ",IF(Y$2-$K$2+1&gt;'Primary Inputs'!$C$17,0,(SUM(OFFSET($K$114:$K$163,0,Y$2-$K$2-$D23+1)))*$F23))</f>
        <v xml:space="preserve"> </v>
      </c>
      <c r="Z23" s="139" t="str">
        <f ca="1">IF(Z$2-$K$2&lt;$D23-1," ",IF(Z$2-$K$2+1&gt;'Primary Inputs'!$C$17,0,(SUM(OFFSET($K$114:$K$163,0,Z$2-$K$2-$D23+1)))*$F23))</f>
        <v xml:space="preserve"> </v>
      </c>
      <c r="AA23" s="139">
        <f ca="1">IF(AA$2-$K$2&lt;$D23-1," ",IF(AA$2-$K$2+1&gt;'Primary Inputs'!$C$17,0,(SUM(OFFSET($K$114:$K$163,0,AA$2-$K$2-$D23+1)))*$F23))</f>
        <v>0</v>
      </c>
      <c r="AB23" s="139">
        <f ca="1">IF(AB$2-$K$2&lt;$D23-1," ",IF(AB$2-$K$2+1&gt;'Primary Inputs'!$C$17,0,(SUM(OFFSET($K$114:$K$163,0,AB$2-$K$2-$D23+1)))*$F23))</f>
        <v>0</v>
      </c>
      <c r="AC23" s="139">
        <f ca="1">IF(AC$2-$K$2&lt;$D23-1," ",IF(AC$2-$K$2+1&gt;'Primary Inputs'!$C$17,0,(SUM(OFFSET($K$114:$K$163,0,AC$2-$K$2-$D23+1)))*$F23))</f>
        <v>0</v>
      </c>
      <c r="AD23" s="139">
        <f ca="1">IF(AD$2-$K$2&lt;$D23-1," ",IF(AD$2-$K$2+1&gt;'Primary Inputs'!$C$17,0,(SUM(OFFSET($K$114:$K$163,0,AD$2-$K$2-$D23+1)))*$F23))</f>
        <v>0</v>
      </c>
      <c r="AE23" s="139">
        <f ca="1">IF(AE$2-$K$2&lt;$D23-1," ",IF(AE$2-$K$2+1&gt;'Primary Inputs'!$C$17,0,(SUM(OFFSET($K$114:$K$163,0,AE$2-$K$2-$D23+1)))*$F23))</f>
        <v>0</v>
      </c>
      <c r="AF23" s="139">
        <f ca="1">IF(AF$2-$K$2&lt;$D23-1," ",IF(AF$2-$K$2+1&gt;'Primary Inputs'!$C$17,0,(SUM(OFFSET($K$114:$K$163,0,AF$2-$K$2-$D23+1)))*$F23))</f>
        <v>0</v>
      </c>
      <c r="AG23" s="139">
        <f ca="1">IF(AG$2-$K$2&lt;$D23-1," ",IF(AG$2-$K$2+1&gt;'Primary Inputs'!$C$17,0,(SUM(OFFSET($K$114:$K$163,0,AG$2-$K$2-$D23+1)))*$F23))</f>
        <v>0</v>
      </c>
      <c r="AH23" s="139">
        <f ca="1">IF(AH$2-$K$2&lt;$D23-1," ",IF(AH$2-$K$2+1&gt;'Primary Inputs'!$C$17,0,(SUM(OFFSET($K$114:$K$163,0,AH$2-$K$2-$D23+1)))*$F23))</f>
        <v>0</v>
      </c>
      <c r="AI23" s="139">
        <f ca="1">IF(AI$2-$K$2&lt;$D23-1," ",IF(AI$2-$K$2+1&gt;'Primary Inputs'!$C$17,0,(SUM(OFFSET($K$114:$K$163,0,AI$2-$K$2-$D23+1)))*$F23))</f>
        <v>0</v>
      </c>
      <c r="AJ23" s="139">
        <f ca="1">IF(AJ$2-$K$2&lt;$D23-1," ",IF(AJ$2-$K$2+1&gt;'Primary Inputs'!$C$17,0,(SUM(OFFSET($K$114:$K$163,0,AJ$2-$K$2-$D23+1)))*$F23))</f>
        <v>0</v>
      </c>
      <c r="AK23" s="139">
        <f ca="1">IF(AK$2-$K$2&lt;$D23-1," ",IF(AK$2-$K$2+1&gt;'Primary Inputs'!$C$17,0,(SUM(OFFSET($K$114:$K$163,0,AK$2-$K$2-$D23+1)))*$F23))</f>
        <v>0</v>
      </c>
      <c r="AL23" s="139">
        <f ca="1">IF(AL$2-$K$2&lt;$D23-1," ",IF(AL$2-$K$2+1&gt;'Primary Inputs'!$C$17,0,(SUM(OFFSET($K$114:$K$163,0,AL$2-$K$2-$D23+1)))*$F23))</f>
        <v>0</v>
      </c>
      <c r="AM23" s="139">
        <f ca="1">IF(AM$2-$K$2&lt;$D23-1," ",IF(AM$2-$K$2+1&gt;'Primary Inputs'!$C$17,0,(SUM(OFFSET($K$114:$K$163,0,AM$2-$K$2-$D23+1)))*$F23))</f>
        <v>0</v>
      </c>
      <c r="AN23" s="139">
        <f ca="1">IF(AN$2-$K$2&lt;$D23-1," ",IF(AN$2-$K$2+1&gt;'Primary Inputs'!$C$17,0,(SUM(OFFSET($K$114:$K$163,0,AN$2-$K$2-$D23+1)))*$F23))</f>
        <v>0</v>
      </c>
      <c r="AO23" s="139">
        <f ca="1">IF(AO$2-$K$2&lt;$D23-1," ",IF(AO$2-$K$2+1&gt;'Primary Inputs'!$C$17,0,(SUM(OFFSET($K$114:$K$163,0,AO$2-$K$2-$D23+1)))*$F23))</f>
        <v>0</v>
      </c>
      <c r="AP23" s="139">
        <f ca="1">IF(AP$2-$K$2&lt;$D23-1," ",IF(AP$2-$K$2+1&gt;'Primary Inputs'!$C$17,0,(SUM(OFFSET($K$114:$K$163,0,AP$2-$K$2-$D23+1)))*$F23))</f>
        <v>0</v>
      </c>
      <c r="AQ23" s="139">
        <f ca="1">IF(AQ$2-$K$2&lt;$D23-1," ",IF(AQ$2-$K$2+1&gt;'Primary Inputs'!$C$17,0,(SUM(OFFSET($K$114:$K$163,0,AQ$2-$K$2-$D23+1)))*$F23))</f>
        <v>0</v>
      </c>
      <c r="AR23" s="139">
        <f ca="1">IF(AR$2-$K$2&lt;$D23-1," ",IF(AR$2-$K$2+1&gt;'Primary Inputs'!$C$17,0,(SUM(OFFSET($K$114:$K$163,0,AR$2-$K$2-$D23+1)))*$F23))</f>
        <v>0</v>
      </c>
      <c r="AS23" s="139">
        <f ca="1">IF(AS$2-$K$2&lt;$D23-1," ",IF(AS$2-$K$2+1&gt;'Primary Inputs'!$C$17,0,(SUM(OFFSET($K$114:$K$163,0,AS$2-$K$2-$D23+1)))*$F23))</f>
        <v>0</v>
      </c>
      <c r="AT23" s="139">
        <f ca="1">IF(AT$2-$K$2&lt;$D23-1," ",IF(AT$2-$K$2+1&gt;'Primary Inputs'!$C$17,0,(SUM(OFFSET($K$114:$K$163,0,AT$2-$K$2-$D23+1)))*$F23))</f>
        <v>0</v>
      </c>
      <c r="AU23" s="139">
        <f ca="1">IF(AU$2-$K$2&lt;$D23-1," ",IF(AU$2-$K$2+1&gt;'Primary Inputs'!$C$17,0,(SUM(OFFSET($K$114:$K$163,0,AU$2-$K$2-$D23+1)))*$F23))</f>
        <v>0</v>
      </c>
      <c r="AV23" s="139">
        <f ca="1">IF(AV$2-$K$2&lt;$D23-1," ",IF(AV$2-$K$2+1&gt;'Primary Inputs'!$C$17,0,(SUM(OFFSET($K$114:$K$163,0,AV$2-$K$2-$D23+1)))*$F23))</f>
        <v>0</v>
      </c>
      <c r="AW23" s="139">
        <f ca="1">IF(AW$2-$K$2&lt;$D23-1," ",IF(AW$2-$K$2+1&gt;'Primary Inputs'!$C$17,0,(SUM(OFFSET($K$114:$K$163,0,AW$2-$K$2-$D23+1)))*$F23))</f>
        <v>0</v>
      </c>
      <c r="AX23" s="139">
        <f ca="1">IF(AX$2-$K$2&lt;$D23-1," ",IF(AX$2-$K$2+1&gt;'Primary Inputs'!$C$17,0,(SUM(OFFSET($K$114:$K$163,0,AX$2-$K$2-$D23+1)))*$F23))</f>
        <v>0</v>
      </c>
      <c r="AY23" s="139">
        <f ca="1">IF(AY$2-$K$2&lt;$D23-1," ",IF(AY$2-$K$2+1&gt;'Primary Inputs'!$C$17,0,(SUM(OFFSET($K$114:$K$163,0,AY$2-$K$2-$D23+1)))*$F23))</f>
        <v>0</v>
      </c>
      <c r="AZ23" s="139">
        <f ca="1">IF(AZ$2-$K$2&lt;$D23-1," ",IF(AZ$2-$K$2+1&gt;'Primary Inputs'!$C$17,0,(SUM(OFFSET($K$114:$K$163,0,AZ$2-$K$2-$D23+1)))*$F23))</f>
        <v>0</v>
      </c>
      <c r="BA23" s="139">
        <f ca="1">IF(BA$2-$K$2&lt;$D23-1," ",IF(BA$2-$K$2+1&gt;'Primary Inputs'!$C$17,0,(SUM(OFFSET($K$114:$K$163,0,BA$2-$K$2-$D23+1)))*$F23))</f>
        <v>0</v>
      </c>
      <c r="BB23" s="139">
        <f ca="1">IF(BB$2-$K$2&lt;$D23-1," ",IF(BB$2-$K$2+1&gt;'Primary Inputs'!$C$17,0,(SUM(OFFSET($K$114:$K$163,0,BB$2-$K$2-$D23+1)))*$F23))</f>
        <v>0</v>
      </c>
      <c r="BC23" s="139">
        <f ca="1">IF(BC$2-$K$2&lt;$D23-1," ",IF(BC$2-$K$2+1&gt;'Primary Inputs'!$C$17,0,(SUM(OFFSET($K$114:$K$163,0,BC$2-$K$2-$D23+1)))*$F23))</f>
        <v>0</v>
      </c>
      <c r="BD23" s="139">
        <f ca="1">IF(BD$2-$K$2&lt;$D23-1," ",IF(BD$2-$K$2+1&gt;'Primary Inputs'!$C$17,0,(SUM(OFFSET($K$114:$K$163,0,BD$2-$K$2-$D23+1)))*$F23))</f>
        <v>0</v>
      </c>
      <c r="BE23" s="139">
        <f ca="1">IF(BE$2-$K$2&lt;$D23-1," ",IF(BE$2-$K$2+1&gt;'Primary Inputs'!$C$17,0,(SUM(OFFSET($K$114:$K$163,0,BE$2-$K$2-$D23+1)))*$F23))</f>
        <v>0</v>
      </c>
      <c r="BF23" s="139">
        <f ca="1">IF(BF$2-$K$2&lt;$D23-1," ",IF(BF$2-$K$2+1&gt;'Primary Inputs'!$C$17,0,(SUM(OFFSET($K$114:$K$163,0,BF$2-$K$2-$D23+1)))*$F23))</f>
        <v>0</v>
      </c>
      <c r="BG23" s="139">
        <f ca="1">IF(BG$2-$K$2&lt;$D23-1," ",IF(BG$2-$K$2+1&gt;'Primary Inputs'!$C$17,0,(SUM(OFFSET($K$114:$K$163,0,BG$2-$K$2-$D23+1)))*$F23))</f>
        <v>0</v>
      </c>
      <c r="BH23" s="139">
        <f ca="1">IF(BH$2-$K$2&lt;$D23-1," ",IF(BH$2-$K$2+1&gt;'Primary Inputs'!$C$17,0,(SUM(OFFSET($K$114:$K$163,0,BH$2-$K$2-$D23+1)))*$F23))</f>
        <v>0</v>
      </c>
    </row>
    <row r="24" spans="1:60">
      <c r="A24" s="106"/>
      <c r="B24" s="106"/>
      <c r="C24" s="106"/>
      <c r="D24" s="184">
        <v>18</v>
      </c>
      <c r="E24" t="s">
        <v>190</v>
      </c>
      <c r="F24" s="106">
        <f ca="1">OFFSET('Primary Inputs'!$E$12,0,Calculations!$D24-1)</f>
        <v>0</v>
      </c>
      <c r="G24" s="106"/>
      <c r="H24" s="106"/>
      <c r="I24" s="106"/>
      <c r="J24" s="106"/>
      <c r="K24" s="139" t="str">
        <f ca="1">IF(K$2-$K$2&lt;$D24-1," ",IF(K$2-$K$2+1&gt;'Primary Inputs'!$C$17,0,(SUM(OFFSET($K$114:$K$163,0,K$2-$K$2-$D24+1)))*$F24))</f>
        <v xml:space="preserve"> </v>
      </c>
      <c r="L24" s="139" t="str">
        <f ca="1">IF(L$2-$K$2&lt;$D24-1," ",IF(L$2-$K$2+1&gt;'Primary Inputs'!$C$17,0,(SUM(OFFSET($K$114:$K$163,0,L$2-$K$2-$D24+1)))*$F24))</f>
        <v xml:space="preserve"> </v>
      </c>
      <c r="M24" s="139" t="str">
        <f ca="1">IF(M$2-$K$2&lt;$D24-1," ",IF(M$2-$K$2+1&gt;'Primary Inputs'!$C$17,0,(SUM(OFFSET($K$114:$K$163,0,M$2-$K$2-$D24+1)))*$F24))</f>
        <v xml:space="preserve"> </v>
      </c>
      <c r="N24" s="139" t="str">
        <f ca="1">IF(N$2-$K$2&lt;$D24-1," ",IF(N$2-$K$2+1&gt;'Primary Inputs'!$C$17,0,(SUM(OFFSET($K$114:$K$163,0,N$2-$K$2-$D24+1)))*$F24))</f>
        <v xml:space="preserve"> </v>
      </c>
      <c r="O24" s="139" t="str">
        <f ca="1">IF(O$2-$K$2&lt;$D24-1," ",IF(O$2-$K$2+1&gt;'Primary Inputs'!$C$17,0,(SUM(OFFSET($K$114:$K$163,0,O$2-$K$2-$D24+1)))*$F24))</f>
        <v xml:space="preserve"> </v>
      </c>
      <c r="P24" s="139" t="str">
        <f ca="1">IF(P$2-$K$2&lt;$D24-1," ",IF(P$2-$K$2+1&gt;'Primary Inputs'!$C$17,0,(SUM(OFFSET($K$114:$K$163,0,P$2-$K$2-$D24+1)))*$F24))</f>
        <v xml:space="preserve"> </v>
      </c>
      <c r="Q24" s="139" t="str">
        <f ca="1">IF(Q$2-$K$2&lt;$D24-1," ",IF(Q$2-$K$2+1&gt;'Primary Inputs'!$C$17,0,(SUM(OFFSET($K$114:$K$163,0,Q$2-$K$2-$D24+1)))*$F24))</f>
        <v xml:space="preserve"> </v>
      </c>
      <c r="R24" s="139" t="str">
        <f ca="1">IF(R$2-$K$2&lt;$D24-1," ",IF(R$2-$K$2+1&gt;'Primary Inputs'!$C$17,0,(SUM(OFFSET($K$114:$K$163,0,R$2-$K$2-$D24+1)))*$F24))</f>
        <v xml:space="preserve"> </v>
      </c>
      <c r="S24" s="139" t="str">
        <f ca="1">IF(S$2-$K$2&lt;$D24-1," ",IF(S$2-$K$2+1&gt;'Primary Inputs'!$C$17,0,(SUM(OFFSET($K$114:$K$163,0,S$2-$K$2-$D24+1)))*$F24))</f>
        <v xml:space="preserve"> </v>
      </c>
      <c r="T24" s="139" t="str">
        <f ca="1">IF(T$2-$K$2&lt;$D24-1," ",IF(T$2-$K$2+1&gt;'Primary Inputs'!$C$17,0,(SUM(OFFSET($K$114:$K$163,0,T$2-$K$2-$D24+1)))*$F24))</f>
        <v xml:space="preserve"> </v>
      </c>
      <c r="U24" s="139" t="str">
        <f ca="1">IF(U$2-$K$2&lt;$D24-1," ",IF(U$2-$K$2+1&gt;'Primary Inputs'!$C$17,0,(SUM(OFFSET($K$114:$K$163,0,U$2-$K$2-$D24+1)))*$F24))</f>
        <v xml:space="preserve"> </v>
      </c>
      <c r="V24" s="139" t="str">
        <f ca="1">IF(V$2-$K$2&lt;$D24-1," ",IF(V$2-$K$2+1&gt;'Primary Inputs'!$C$17,0,(SUM(OFFSET($K$114:$K$163,0,V$2-$K$2-$D24+1)))*$F24))</f>
        <v xml:space="preserve"> </v>
      </c>
      <c r="W24" s="139" t="str">
        <f ca="1">IF(W$2-$K$2&lt;$D24-1," ",IF(W$2-$K$2+1&gt;'Primary Inputs'!$C$17,0,(SUM(OFFSET($K$114:$K$163,0,W$2-$K$2-$D24+1)))*$F24))</f>
        <v xml:space="preserve"> </v>
      </c>
      <c r="X24" s="139" t="str">
        <f ca="1">IF(X$2-$K$2&lt;$D24-1," ",IF(X$2-$K$2+1&gt;'Primary Inputs'!$C$17,0,(SUM(OFFSET($K$114:$K$163,0,X$2-$K$2-$D24+1)))*$F24))</f>
        <v xml:space="preserve"> </v>
      </c>
      <c r="Y24" s="139" t="str">
        <f ca="1">IF(Y$2-$K$2&lt;$D24-1," ",IF(Y$2-$K$2+1&gt;'Primary Inputs'!$C$17,0,(SUM(OFFSET($K$114:$K$163,0,Y$2-$K$2-$D24+1)))*$F24))</f>
        <v xml:space="preserve"> </v>
      </c>
      <c r="Z24" s="139" t="str">
        <f ca="1">IF(Z$2-$K$2&lt;$D24-1," ",IF(Z$2-$K$2+1&gt;'Primary Inputs'!$C$17,0,(SUM(OFFSET($K$114:$K$163,0,Z$2-$K$2-$D24+1)))*$F24))</f>
        <v xml:space="preserve"> </v>
      </c>
      <c r="AA24" s="139" t="str">
        <f ca="1">IF(AA$2-$K$2&lt;$D24-1," ",IF(AA$2-$K$2+1&gt;'Primary Inputs'!$C$17,0,(SUM(OFFSET($K$114:$K$163,0,AA$2-$K$2-$D24+1)))*$F24))</f>
        <v xml:space="preserve"> </v>
      </c>
      <c r="AB24" s="139">
        <f ca="1">IF(AB$2-$K$2&lt;$D24-1," ",IF(AB$2-$K$2+1&gt;'Primary Inputs'!$C$17,0,(SUM(OFFSET($K$114:$K$163,0,AB$2-$K$2-$D24+1)))*$F24))</f>
        <v>0</v>
      </c>
      <c r="AC24" s="139">
        <f ca="1">IF(AC$2-$K$2&lt;$D24-1," ",IF(AC$2-$K$2+1&gt;'Primary Inputs'!$C$17,0,(SUM(OFFSET($K$114:$K$163,0,AC$2-$K$2-$D24+1)))*$F24))</f>
        <v>0</v>
      </c>
      <c r="AD24" s="139">
        <f ca="1">IF(AD$2-$K$2&lt;$D24-1," ",IF(AD$2-$K$2+1&gt;'Primary Inputs'!$C$17,0,(SUM(OFFSET($K$114:$K$163,0,AD$2-$K$2-$D24+1)))*$F24))</f>
        <v>0</v>
      </c>
      <c r="AE24" s="139">
        <f ca="1">IF(AE$2-$K$2&lt;$D24-1," ",IF(AE$2-$K$2+1&gt;'Primary Inputs'!$C$17,0,(SUM(OFFSET($K$114:$K$163,0,AE$2-$K$2-$D24+1)))*$F24))</f>
        <v>0</v>
      </c>
      <c r="AF24" s="139">
        <f ca="1">IF(AF$2-$K$2&lt;$D24-1," ",IF(AF$2-$K$2+1&gt;'Primary Inputs'!$C$17,0,(SUM(OFFSET($K$114:$K$163,0,AF$2-$K$2-$D24+1)))*$F24))</f>
        <v>0</v>
      </c>
      <c r="AG24" s="139">
        <f ca="1">IF(AG$2-$K$2&lt;$D24-1," ",IF(AG$2-$K$2+1&gt;'Primary Inputs'!$C$17,0,(SUM(OFFSET($K$114:$K$163,0,AG$2-$K$2-$D24+1)))*$F24))</f>
        <v>0</v>
      </c>
      <c r="AH24" s="139">
        <f ca="1">IF(AH$2-$K$2&lt;$D24-1," ",IF(AH$2-$K$2+1&gt;'Primary Inputs'!$C$17,0,(SUM(OFFSET($K$114:$K$163,0,AH$2-$K$2-$D24+1)))*$F24))</f>
        <v>0</v>
      </c>
      <c r="AI24" s="139">
        <f ca="1">IF(AI$2-$K$2&lt;$D24-1," ",IF(AI$2-$K$2+1&gt;'Primary Inputs'!$C$17,0,(SUM(OFFSET($K$114:$K$163,0,AI$2-$K$2-$D24+1)))*$F24))</f>
        <v>0</v>
      </c>
      <c r="AJ24" s="139">
        <f ca="1">IF(AJ$2-$K$2&lt;$D24-1," ",IF(AJ$2-$K$2+1&gt;'Primary Inputs'!$C$17,0,(SUM(OFFSET($K$114:$K$163,0,AJ$2-$K$2-$D24+1)))*$F24))</f>
        <v>0</v>
      </c>
      <c r="AK24" s="139">
        <f ca="1">IF(AK$2-$K$2&lt;$D24-1," ",IF(AK$2-$K$2+1&gt;'Primary Inputs'!$C$17,0,(SUM(OFFSET($K$114:$K$163,0,AK$2-$K$2-$D24+1)))*$F24))</f>
        <v>0</v>
      </c>
      <c r="AL24" s="139">
        <f ca="1">IF(AL$2-$K$2&lt;$D24-1," ",IF(AL$2-$K$2+1&gt;'Primary Inputs'!$C$17,0,(SUM(OFFSET($K$114:$K$163,0,AL$2-$K$2-$D24+1)))*$F24))</f>
        <v>0</v>
      </c>
      <c r="AM24" s="139">
        <f ca="1">IF(AM$2-$K$2&lt;$D24-1," ",IF(AM$2-$K$2+1&gt;'Primary Inputs'!$C$17,0,(SUM(OFFSET($K$114:$K$163,0,AM$2-$K$2-$D24+1)))*$F24))</f>
        <v>0</v>
      </c>
      <c r="AN24" s="139">
        <f ca="1">IF(AN$2-$K$2&lt;$D24-1," ",IF(AN$2-$K$2+1&gt;'Primary Inputs'!$C$17,0,(SUM(OFFSET($K$114:$K$163,0,AN$2-$K$2-$D24+1)))*$F24))</f>
        <v>0</v>
      </c>
      <c r="AO24" s="139">
        <f ca="1">IF(AO$2-$K$2&lt;$D24-1," ",IF(AO$2-$K$2+1&gt;'Primary Inputs'!$C$17,0,(SUM(OFFSET($K$114:$K$163,0,AO$2-$K$2-$D24+1)))*$F24))</f>
        <v>0</v>
      </c>
      <c r="AP24" s="139">
        <f ca="1">IF(AP$2-$K$2&lt;$D24-1," ",IF(AP$2-$K$2+1&gt;'Primary Inputs'!$C$17,0,(SUM(OFFSET($K$114:$K$163,0,AP$2-$K$2-$D24+1)))*$F24))</f>
        <v>0</v>
      </c>
      <c r="AQ24" s="139">
        <f ca="1">IF(AQ$2-$K$2&lt;$D24-1," ",IF(AQ$2-$K$2+1&gt;'Primary Inputs'!$C$17,0,(SUM(OFFSET($K$114:$K$163,0,AQ$2-$K$2-$D24+1)))*$F24))</f>
        <v>0</v>
      </c>
      <c r="AR24" s="139">
        <f ca="1">IF(AR$2-$K$2&lt;$D24-1," ",IF(AR$2-$K$2+1&gt;'Primary Inputs'!$C$17,0,(SUM(OFFSET($K$114:$K$163,0,AR$2-$K$2-$D24+1)))*$F24))</f>
        <v>0</v>
      </c>
      <c r="AS24" s="139">
        <f ca="1">IF(AS$2-$K$2&lt;$D24-1," ",IF(AS$2-$K$2+1&gt;'Primary Inputs'!$C$17,0,(SUM(OFFSET($K$114:$K$163,0,AS$2-$K$2-$D24+1)))*$F24))</f>
        <v>0</v>
      </c>
      <c r="AT24" s="139">
        <f ca="1">IF(AT$2-$K$2&lt;$D24-1," ",IF(AT$2-$K$2+1&gt;'Primary Inputs'!$C$17,0,(SUM(OFFSET($K$114:$K$163,0,AT$2-$K$2-$D24+1)))*$F24))</f>
        <v>0</v>
      </c>
      <c r="AU24" s="139">
        <f ca="1">IF(AU$2-$K$2&lt;$D24-1," ",IF(AU$2-$K$2+1&gt;'Primary Inputs'!$C$17,0,(SUM(OFFSET($K$114:$K$163,0,AU$2-$K$2-$D24+1)))*$F24))</f>
        <v>0</v>
      </c>
      <c r="AV24" s="139">
        <f ca="1">IF(AV$2-$K$2&lt;$D24-1," ",IF(AV$2-$K$2+1&gt;'Primary Inputs'!$C$17,0,(SUM(OFFSET($K$114:$K$163,0,AV$2-$K$2-$D24+1)))*$F24))</f>
        <v>0</v>
      </c>
      <c r="AW24" s="139">
        <f ca="1">IF(AW$2-$K$2&lt;$D24-1," ",IF(AW$2-$K$2+1&gt;'Primary Inputs'!$C$17,0,(SUM(OFFSET($K$114:$K$163,0,AW$2-$K$2-$D24+1)))*$F24))</f>
        <v>0</v>
      </c>
      <c r="AX24" s="139">
        <f ca="1">IF(AX$2-$K$2&lt;$D24-1," ",IF(AX$2-$K$2+1&gt;'Primary Inputs'!$C$17,0,(SUM(OFFSET($K$114:$K$163,0,AX$2-$K$2-$D24+1)))*$F24))</f>
        <v>0</v>
      </c>
      <c r="AY24" s="139">
        <f ca="1">IF(AY$2-$K$2&lt;$D24-1," ",IF(AY$2-$K$2+1&gt;'Primary Inputs'!$C$17,0,(SUM(OFFSET($K$114:$K$163,0,AY$2-$K$2-$D24+1)))*$F24))</f>
        <v>0</v>
      </c>
      <c r="AZ24" s="139">
        <f ca="1">IF(AZ$2-$K$2&lt;$D24-1," ",IF(AZ$2-$K$2+1&gt;'Primary Inputs'!$C$17,0,(SUM(OFFSET($K$114:$K$163,0,AZ$2-$K$2-$D24+1)))*$F24))</f>
        <v>0</v>
      </c>
      <c r="BA24" s="139">
        <f ca="1">IF(BA$2-$K$2&lt;$D24-1," ",IF(BA$2-$K$2+1&gt;'Primary Inputs'!$C$17,0,(SUM(OFFSET($K$114:$K$163,0,BA$2-$K$2-$D24+1)))*$F24))</f>
        <v>0</v>
      </c>
      <c r="BB24" s="139">
        <f ca="1">IF(BB$2-$K$2&lt;$D24-1," ",IF(BB$2-$K$2+1&gt;'Primary Inputs'!$C$17,0,(SUM(OFFSET($K$114:$K$163,0,BB$2-$K$2-$D24+1)))*$F24))</f>
        <v>0</v>
      </c>
      <c r="BC24" s="139">
        <f ca="1">IF(BC$2-$K$2&lt;$D24-1," ",IF(BC$2-$K$2+1&gt;'Primary Inputs'!$C$17,0,(SUM(OFFSET($K$114:$K$163,0,BC$2-$K$2-$D24+1)))*$F24))</f>
        <v>0</v>
      </c>
      <c r="BD24" s="139">
        <f ca="1">IF(BD$2-$K$2&lt;$D24-1," ",IF(BD$2-$K$2+1&gt;'Primary Inputs'!$C$17,0,(SUM(OFFSET($K$114:$K$163,0,BD$2-$K$2-$D24+1)))*$F24))</f>
        <v>0</v>
      </c>
      <c r="BE24" s="139">
        <f ca="1">IF(BE$2-$K$2&lt;$D24-1," ",IF(BE$2-$K$2+1&gt;'Primary Inputs'!$C$17,0,(SUM(OFFSET($K$114:$K$163,0,BE$2-$K$2-$D24+1)))*$F24))</f>
        <v>0</v>
      </c>
      <c r="BF24" s="139">
        <f ca="1">IF(BF$2-$K$2&lt;$D24-1," ",IF(BF$2-$K$2+1&gt;'Primary Inputs'!$C$17,0,(SUM(OFFSET($K$114:$K$163,0,BF$2-$K$2-$D24+1)))*$F24))</f>
        <v>0</v>
      </c>
      <c r="BG24" s="139">
        <f ca="1">IF(BG$2-$K$2&lt;$D24-1," ",IF(BG$2-$K$2+1&gt;'Primary Inputs'!$C$17,0,(SUM(OFFSET($K$114:$K$163,0,BG$2-$K$2-$D24+1)))*$F24))</f>
        <v>0</v>
      </c>
      <c r="BH24" s="139">
        <f ca="1">IF(BH$2-$K$2&lt;$D24-1," ",IF(BH$2-$K$2+1&gt;'Primary Inputs'!$C$17,0,(SUM(OFFSET($K$114:$K$163,0,BH$2-$K$2-$D24+1)))*$F24))</f>
        <v>0</v>
      </c>
    </row>
    <row r="25" spans="1:60">
      <c r="A25" s="106"/>
      <c r="B25" s="106"/>
      <c r="C25" s="106"/>
      <c r="D25" s="184">
        <v>19</v>
      </c>
      <c r="E25" t="s">
        <v>191</v>
      </c>
      <c r="F25" s="106">
        <f ca="1">OFFSET('Primary Inputs'!$E$12,0,Calculations!$D25-1)</f>
        <v>0</v>
      </c>
      <c r="G25" s="106"/>
      <c r="H25" s="106"/>
      <c r="I25" s="106"/>
      <c r="J25" s="106"/>
      <c r="K25" s="139" t="str">
        <f ca="1">IF(K$2-$K$2&lt;$D25-1," ",IF(K$2-$K$2+1&gt;'Primary Inputs'!$C$17,0,(SUM(OFFSET($K$114:$K$163,0,K$2-$K$2-$D25+1)))*$F25))</f>
        <v xml:space="preserve"> </v>
      </c>
      <c r="L25" s="139" t="str">
        <f ca="1">IF(L$2-$K$2&lt;$D25-1," ",IF(L$2-$K$2+1&gt;'Primary Inputs'!$C$17,0,(SUM(OFFSET($K$114:$K$163,0,L$2-$K$2-$D25+1)))*$F25))</f>
        <v xml:space="preserve"> </v>
      </c>
      <c r="M25" s="139" t="str">
        <f ca="1">IF(M$2-$K$2&lt;$D25-1," ",IF(M$2-$K$2+1&gt;'Primary Inputs'!$C$17,0,(SUM(OFFSET($K$114:$K$163,0,M$2-$K$2-$D25+1)))*$F25))</f>
        <v xml:space="preserve"> </v>
      </c>
      <c r="N25" s="139" t="str">
        <f ca="1">IF(N$2-$K$2&lt;$D25-1," ",IF(N$2-$K$2+1&gt;'Primary Inputs'!$C$17,0,(SUM(OFFSET($K$114:$K$163,0,N$2-$K$2-$D25+1)))*$F25))</f>
        <v xml:space="preserve"> </v>
      </c>
      <c r="O25" s="139" t="str">
        <f ca="1">IF(O$2-$K$2&lt;$D25-1," ",IF(O$2-$K$2+1&gt;'Primary Inputs'!$C$17,0,(SUM(OFFSET($K$114:$K$163,0,O$2-$K$2-$D25+1)))*$F25))</f>
        <v xml:space="preserve"> </v>
      </c>
      <c r="P25" s="139" t="str">
        <f ca="1">IF(P$2-$K$2&lt;$D25-1," ",IF(P$2-$K$2+1&gt;'Primary Inputs'!$C$17,0,(SUM(OFFSET($K$114:$K$163,0,P$2-$K$2-$D25+1)))*$F25))</f>
        <v xml:space="preserve"> </v>
      </c>
      <c r="Q25" s="139" t="str">
        <f ca="1">IF(Q$2-$K$2&lt;$D25-1," ",IF(Q$2-$K$2+1&gt;'Primary Inputs'!$C$17,0,(SUM(OFFSET($K$114:$K$163,0,Q$2-$K$2-$D25+1)))*$F25))</f>
        <v xml:space="preserve"> </v>
      </c>
      <c r="R25" s="139" t="str">
        <f ca="1">IF(R$2-$K$2&lt;$D25-1," ",IF(R$2-$K$2+1&gt;'Primary Inputs'!$C$17,0,(SUM(OFFSET($K$114:$K$163,0,R$2-$K$2-$D25+1)))*$F25))</f>
        <v xml:space="preserve"> </v>
      </c>
      <c r="S25" s="139" t="str">
        <f ca="1">IF(S$2-$K$2&lt;$D25-1," ",IF(S$2-$K$2+1&gt;'Primary Inputs'!$C$17,0,(SUM(OFFSET($K$114:$K$163,0,S$2-$K$2-$D25+1)))*$F25))</f>
        <v xml:space="preserve"> </v>
      </c>
      <c r="T25" s="139" t="str">
        <f ca="1">IF(T$2-$K$2&lt;$D25-1," ",IF(T$2-$K$2+1&gt;'Primary Inputs'!$C$17,0,(SUM(OFFSET($K$114:$K$163,0,T$2-$K$2-$D25+1)))*$F25))</f>
        <v xml:space="preserve"> </v>
      </c>
      <c r="U25" s="139" t="str">
        <f ca="1">IF(U$2-$K$2&lt;$D25-1," ",IF(U$2-$K$2+1&gt;'Primary Inputs'!$C$17,0,(SUM(OFFSET($K$114:$K$163,0,U$2-$K$2-$D25+1)))*$F25))</f>
        <v xml:space="preserve"> </v>
      </c>
      <c r="V25" s="139" t="str">
        <f ca="1">IF(V$2-$K$2&lt;$D25-1," ",IF(V$2-$K$2+1&gt;'Primary Inputs'!$C$17,0,(SUM(OFFSET($K$114:$K$163,0,V$2-$K$2-$D25+1)))*$F25))</f>
        <v xml:space="preserve"> </v>
      </c>
      <c r="W25" s="139" t="str">
        <f ca="1">IF(W$2-$K$2&lt;$D25-1," ",IF(W$2-$K$2+1&gt;'Primary Inputs'!$C$17,0,(SUM(OFFSET($K$114:$K$163,0,W$2-$K$2-$D25+1)))*$F25))</f>
        <v xml:space="preserve"> </v>
      </c>
      <c r="X25" s="139" t="str">
        <f ca="1">IF(X$2-$K$2&lt;$D25-1," ",IF(X$2-$K$2+1&gt;'Primary Inputs'!$C$17,0,(SUM(OFFSET($K$114:$K$163,0,X$2-$K$2-$D25+1)))*$F25))</f>
        <v xml:space="preserve"> </v>
      </c>
      <c r="Y25" s="139" t="str">
        <f ca="1">IF(Y$2-$K$2&lt;$D25-1," ",IF(Y$2-$K$2+1&gt;'Primary Inputs'!$C$17,0,(SUM(OFFSET($K$114:$K$163,0,Y$2-$K$2-$D25+1)))*$F25))</f>
        <v xml:space="preserve"> </v>
      </c>
      <c r="Z25" s="139" t="str">
        <f ca="1">IF(Z$2-$K$2&lt;$D25-1," ",IF(Z$2-$K$2+1&gt;'Primary Inputs'!$C$17,0,(SUM(OFFSET($K$114:$K$163,0,Z$2-$K$2-$D25+1)))*$F25))</f>
        <v xml:space="preserve"> </v>
      </c>
      <c r="AA25" s="139" t="str">
        <f ca="1">IF(AA$2-$K$2&lt;$D25-1," ",IF(AA$2-$K$2+1&gt;'Primary Inputs'!$C$17,0,(SUM(OFFSET($K$114:$K$163,0,AA$2-$K$2-$D25+1)))*$F25))</f>
        <v xml:space="preserve"> </v>
      </c>
      <c r="AB25" s="139" t="str">
        <f ca="1">IF(AB$2-$K$2&lt;$D25-1," ",IF(AB$2-$K$2+1&gt;'Primary Inputs'!$C$17,0,(SUM(OFFSET($K$114:$K$163,0,AB$2-$K$2-$D25+1)))*$F25))</f>
        <v xml:space="preserve"> </v>
      </c>
      <c r="AC25" s="139">
        <f ca="1">IF(AC$2-$K$2&lt;$D25-1," ",IF(AC$2-$K$2+1&gt;'Primary Inputs'!$C$17,0,(SUM(OFFSET($K$114:$K$163,0,AC$2-$K$2-$D25+1)))*$F25))</f>
        <v>0</v>
      </c>
      <c r="AD25" s="139">
        <f ca="1">IF(AD$2-$K$2&lt;$D25-1," ",IF(AD$2-$K$2+1&gt;'Primary Inputs'!$C$17,0,(SUM(OFFSET($K$114:$K$163,0,AD$2-$K$2-$D25+1)))*$F25))</f>
        <v>0</v>
      </c>
      <c r="AE25" s="139">
        <f ca="1">IF(AE$2-$K$2&lt;$D25-1," ",IF(AE$2-$K$2+1&gt;'Primary Inputs'!$C$17,0,(SUM(OFFSET($K$114:$K$163,0,AE$2-$K$2-$D25+1)))*$F25))</f>
        <v>0</v>
      </c>
      <c r="AF25" s="139">
        <f ca="1">IF(AF$2-$K$2&lt;$D25-1," ",IF(AF$2-$K$2+1&gt;'Primary Inputs'!$C$17,0,(SUM(OFFSET($K$114:$K$163,0,AF$2-$K$2-$D25+1)))*$F25))</f>
        <v>0</v>
      </c>
      <c r="AG25" s="139">
        <f ca="1">IF(AG$2-$K$2&lt;$D25-1," ",IF(AG$2-$K$2+1&gt;'Primary Inputs'!$C$17,0,(SUM(OFFSET($K$114:$K$163,0,AG$2-$K$2-$D25+1)))*$F25))</f>
        <v>0</v>
      </c>
      <c r="AH25" s="139">
        <f ca="1">IF(AH$2-$K$2&lt;$D25-1," ",IF(AH$2-$K$2+1&gt;'Primary Inputs'!$C$17,0,(SUM(OFFSET($K$114:$K$163,0,AH$2-$K$2-$D25+1)))*$F25))</f>
        <v>0</v>
      </c>
      <c r="AI25" s="139">
        <f ca="1">IF(AI$2-$K$2&lt;$D25-1," ",IF(AI$2-$K$2+1&gt;'Primary Inputs'!$C$17,0,(SUM(OFFSET($K$114:$K$163,0,AI$2-$K$2-$D25+1)))*$F25))</f>
        <v>0</v>
      </c>
      <c r="AJ25" s="139">
        <f ca="1">IF(AJ$2-$K$2&lt;$D25-1," ",IF(AJ$2-$K$2+1&gt;'Primary Inputs'!$C$17,0,(SUM(OFFSET($K$114:$K$163,0,AJ$2-$K$2-$D25+1)))*$F25))</f>
        <v>0</v>
      </c>
      <c r="AK25" s="139">
        <f ca="1">IF(AK$2-$K$2&lt;$D25-1," ",IF(AK$2-$K$2+1&gt;'Primary Inputs'!$C$17,0,(SUM(OFFSET($K$114:$K$163,0,AK$2-$K$2-$D25+1)))*$F25))</f>
        <v>0</v>
      </c>
      <c r="AL25" s="139">
        <f ca="1">IF(AL$2-$K$2&lt;$D25-1," ",IF(AL$2-$K$2+1&gt;'Primary Inputs'!$C$17,0,(SUM(OFFSET($K$114:$K$163,0,AL$2-$K$2-$D25+1)))*$F25))</f>
        <v>0</v>
      </c>
      <c r="AM25" s="139">
        <f ca="1">IF(AM$2-$K$2&lt;$D25-1," ",IF(AM$2-$K$2+1&gt;'Primary Inputs'!$C$17,0,(SUM(OFFSET($K$114:$K$163,0,AM$2-$K$2-$D25+1)))*$F25))</f>
        <v>0</v>
      </c>
      <c r="AN25" s="139">
        <f ca="1">IF(AN$2-$K$2&lt;$D25-1," ",IF(AN$2-$K$2+1&gt;'Primary Inputs'!$C$17,0,(SUM(OFFSET($K$114:$K$163,0,AN$2-$K$2-$D25+1)))*$F25))</f>
        <v>0</v>
      </c>
      <c r="AO25" s="139">
        <f ca="1">IF(AO$2-$K$2&lt;$D25-1," ",IF(AO$2-$K$2+1&gt;'Primary Inputs'!$C$17,0,(SUM(OFFSET($K$114:$K$163,0,AO$2-$K$2-$D25+1)))*$F25))</f>
        <v>0</v>
      </c>
      <c r="AP25" s="139">
        <f ca="1">IF(AP$2-$K$2&lt;$D25-1," ",IF(AP$2-$K$2+1&gt;'Primary Inputs'!$C$17,0,(SUM(OFFSET($K$114:$K$163,0,AP$2-$K$2-$D25+1)))*$F25))</f>
        <v>0</v>
      </c>
      <c r="AQ25" s="139">
        <f ca="1">IF(AQ$2-$K$2&lt;$D25-1," ",IF(AQ$2-$K$2+1&gt;'Primary Inputs'!$C$17,0,(SUM(OFFSET($K$114:$K$163,0,AQ$2-$K$2-$D25+1)))*$F25))</f>
        <v>0</v>
      </c>
      <c r="AR25" s="139">
        <f ca="1">IF(AR$2-$K$2&lt;$D25-1," ",IF(AR$2-$K$2+1&gt;'Primary Inputs'!$C$17,0,(SUM(OFFSET($K$114:$K$163,0,AR$2-$K$2-$D25+1)))*$F25))</f>
        <v>0</v>
      </c>
      <c r="AS25" s="139">
        <f ca="1">IF(AS$2-$K$2&lt;$D25-1," ",IF(AS$2-$K$2+1&gt;'Primary Inputs'!$C$17,0,(SUM(OFFSET($K$114:$K$163,0,AS$2-$K$2-$D25+1)))*$F25))</f>
        <v>0</v>
      </c>
      <c r="AT25" s="139">
        <f ca="1">IF(AT$2-$K$2&lt;$D25-1," ",IF(AT$2-$K$2+1&gt;'Primary Inputs'!$C$17,0,(SUM(OFFSET($K$114:$K$163,0,AT$2-$K$2-$D25+1)))*$F25))</f>
        <v>0</v>
      </c>
      <c r="AU25" s="139">
        <f ca="1">IF(AU$2-$K$2&lt;$D25-1," ",IF(AU$2-$K$2+1&gt;'Primary Inputs'!$C$17,0,(SUM(OFFSET($K$114:$K$163,0,AU$2-$K$2-$D25+1)))*$F25))</f>
        <v>0</v>
      </c>
      <c r="AV25" s="139">
        <f ca="1">IF(AV$2-$K$2&lt;$D25-1," ",IF(AV$2-$K$2+1&gt;'Primary Inputs'!$C$17,0,(SUM(OFFSET($K$114:$K$163,0,AV$2-$K$2-$D25+1)))*$F25))</f>
        <v>0</v>
      </c>
      <c r="AW25" s="139">
        <f ca="1">IF(AW$2-$K$2&lt;$D25-1," ",IF(AW$2-$K$2+1&gt;'Primary Inputs'!$C$17,0,(SUM(OFFSET($K$114:$K$163,0,AW$2-$K$2-$D25+1)))*$F25))</f>
        <v>0</v>
      </c>
      <c r="AX25" s="139">
        <f ca="1">IF(AX$2-$K$2&lt;$D25-1," ",IF(AX$2-$K$2+1&gt;'Primary Inputs'!$C$17,0,(SUM(OFFSET($K$114:$K$163,0,AX$2-$K$2-$D25+1)))*$F25))</f>
        <v>0</v>
      </c>
      <c r="AY25" s="139">
        <f ca="1">IF(AY$2-$K$2&lt;$D25-1," ",IF(AY$2-$K$2+1&gt;'Primary Inputs'!$C$17,0,(SUM(OFFSET($K$114:$K$163,0,AY$2-$K$2-$D25+1)))*$F25))</f>
        <v>0</v>
      </c>
      <c r="AZ25" s="139">
        <f ca="1">IF(AZ$2-$K$2&lt;$D25-1," ",IF(AZ$2-$K$2+1&gt;'Primary Inputs'!$C$17,0,(SUM(OFFSET($K$114:$K$163,0,AZ$2-$K$2-$D25+1)))*$F25))</f>
        <v>0</v>
      </c>
      <c r="BA25" s="139">
        <f ca="1">IF(BA$2-$K$2&lt;$D25-1," ",IF(BA$2-$K$2+1&gt;'Primary Inputs'!$C$17,0,(SUM(OFFSET($K$114:$K$163,0,BA$2-$K$2-$D25+1)))*$F25))</f>
        <v>0</v>
      </c>
      <c r="BB25" s="139">
        <f ca="1">IF(BB$2-$K$2&lt;$D25-1," ",IF(BB$2-$K$2+1&gt;'Primary Inputs'!$C$17,0,(SUM(OFFSET($K$114:$K$163,0,BB$2-$K$2-$D25+1)))*$F25))</f>
        <v>0</v>
      </c>
      <c r="BC25" s="139">
        <f ca="1">IF(BC$2-$K$2&lt;$D25-1," ",IF(BC$2-$K$2+1&gt;'Primary Inputs'!$C$17,0,(SUM(OFFSET($K$114:$K$163,0,BC$2-$K$2-$D25+1)))*$F25))</f>
        <v>0</v>
      </c>
      <c r="BD25" s="139">
        <f ca="1">IF(BD$2-$K$2&lt;$D25-1," ",IF(BD$2-$K$2+1&gt;'Primary Inputs'!$C$17,0,(SUM(OFFSET($K$114:$K$163,0,BD$2-$K$2-$D25+1)))*$F25))</f>
        <v>0</v>
      </c>
      <c r="BE25" s="139">
        <f ca="1">IF(BE$2-$K$2&lt;$D25-1," ",IF(BE$2-$K$2+1&gt;'Primary Inputs'!$C$17,0,(SUM(OFFSET($K$114:$K$163,0,BE$2-$K$2-$D25+1)))*$F25))</f>
        <v>0</v>
      </c>
      <c r="BF25" s="139">
        <f ca="1">IF(BF$2-$K$2&lt;$D25-1," ",IF(BF$2-$K$2+1&gt;'Primary Inputs'!$C$17,0,(SUM(OFFSET($K$114:$K$163,0,BF$2-$K$2-$D25+1)))*$F25))</f>
        <v>0</v>
      </c>
      <c r="BG25" s="139">
        <f ca="1">IF(BG$2-$K$2&lt;$D25-1," ",IF(BG$2-$K$2+1&gt;'Primary Inputs'!$C$17,0,(SUM(OFFSET($K$114:$K$163,0,BG$2-$K$2-$D25+1)))*$F25))</f>
        <v>0</v>
      </c>
      <c r="BH25" s="139">
        <f ca="1">IF(BH$2-$K$2&lt;$D25-1," ",IF(BH$2-$K$2+1&gt;'Primary Inputs'!$C$17,0,(SUM(OFFSET($K$114:$K$163,0,BH$2-$K$2-$D25+1)))*$F25))</f>
        <v>0</v>
      </c>
    </row>
    <row r="26" spans="1:60">
      <c r="A26" s="106"/>
      <c r="B26" s="106"/>
      <c r="C26" s="106"/>
      <c r="D26" s="184">
        <v>20</v>
      </c>
      <c r="E26" t="s">
        <v>192</v>
      </c>
      <c r="F26" s="106">
        <f ca="1">OFFSET('Primary Inputs'!$E$12,0,Calculations!$D26-1)</f>
        <v>0</v>
      </c>
      <c r="G26" s="106"/>
      <c r="H26" s="106"/>
      <c r="I26" s="106"/>
      <c r="J26" s="106"/>
      <c r="K26" s="139" t="str">
        <f ca="1">IF(K$2-$K$2&lt;$D26-1," ",IF(K$2-$K$2+1&gt;'Primary Inputs'!$C$17,0,(SUM(OFFSET($K$114:$K$163,0,K$2-$K$2-$D26+1)))*$F26))</f>
        <v xml:space="preserve"> </v>
      </c>
      <c r="L26" s="139" t="str">
        <f ca="1">IF(L$2-$K$2&lt;$D26-1," ",IF(L$2-$K$2+1&gt;'Primary Inputs'!$C$17,0,(SUM(OFFSET($K$114:$K$163,0,L$2-$K$2-$D26+1)))*$F26))</f>
        <v xml:space="preserve"> </v>
      </c>
      <c r="M26" s="139" t="str">
        <f ca="1">IF(M$2-$K$2&lt;$D26-1," ",IF(M$2-$K$2+1&gt;'Primary Inputs'!$C$17,0,(SUM(OFFSET($K$114:$K$163,0,M$2-$K$2-$D26+1)))*$F26))</f>
        <v xml:space="preserve"> </v>
      </c>
      <c r="N26" s="139" t="str">
        <f ca="1">IF(N$2-$K$2&lt;$D26-1," ",IF(N$2-$K$2+1&gt;'Primary Inputs'!$C$17,0,(SUM(OFFSET($K$114:$K$163,0,N$2-$K$2-$D26+1)))*$F26))</f>
        <v xml:space="preserve"> </v>
      </c>
      <c r="O26" s="139" t="str">
        <f ca="1">IF(O$2-$K$2&lt;$D26-1," ",IF(O$2-$K$2+1&gt;'Primary Inputs'!$C$17,0,(SUM(OFFSET($K$114:$K$163,0,O$2-$K$2-$D26+1)))*$F26))</f>
        <v xml:space="preserve"> </v>
      </c>
      <c r="P26" s="139" t="str">
        <f ca="1">IF(P$2-$K$2&lt;$D26-1," ",IF(P$2-$K$2+1&gt;'Primary Inputs'!$C$17,0,(SUM(OFFSET($K$114:$K$163,0,P$2-$K$2-$D26+1)))*$F26))</f>
        <v xml:space="preserve"> </v>
      </c>
      <c r="Q26" s="139" t="str">
        <f ca="1">IF(Q$2-$K$2&lt;$D26-1," ",IF(Q$2-$K$2+1&gt;'Primary Inputs'!$C$17,0,(SUM(OFFSET($K$114:$K$163,0,Q$2-$K$2-$D26+1)))*$F26))</f>
        <v xml:space="preserve"> </v>
      </c>
      <c r="R26" s="139" t="str">
        <f ca="1">IF(R$2-$K$2&lt;$D26-1," ",IF(R$2-$K$2+1&gt;'Primary Inputs'!$C$17,0,(SUM(OFFSET($K$114:$K$163,0,R$2-$K$2-$D26+1)))*$F26))</f>
        <v xml:space="preserve"> </v>
      </c>
      <c r="S26" s="139" t="str">
        <f ca="1">IF(S$2-$K$2&lt;$D26-1," ",IF(S$2-$K$2+1&gt;'Primary Inputs'!$C$17,0,(SUM(OFFSET($K$114:$K$163,0,S$2-$K$2-$D26+1)))*$F26))</f>
        <v xml:space="preserve"> </v>
      </c>
      <c r="T26" s="139" t="str">
        <f ca="1">IF(T$2-$K$2&lt;$D26-1," ",IF(T$2-$K$2+1&gt;'Primary Inputs'!$C$17,0,(SUM(OFFSET($K$114:$K$163,0,T$2-$K$2-$D26+1)))*$F26))</f>
        <v xml:space="preserve"> </v>
      </c>
      <c r="U26" s="139" t="str">
        <f ca="1">IF(U$2-$K$2&lt;$D26-1," ",IF(U$2-$K$2+1&gt;'Primary Inputs'!$C$17,0,(SUM(OFFSET($K$114:$K$163,0,U$2-$K$2-$D26+1)))*$F26))</f>
        <v xml:space="preserve"> </v>
      </c>
      <c r="V26" s="139" t="str">
        <f ca="1">IF(V$2-$K$2&lt;$D26-1," ",IF(V$2-$K$2+1&gt;'Primary Inputs'!$C$17,0,(SUM(OFFSET($K$114:$K$163,0,V$2-$K$2-$D26+1)))*$F26))</f>
        <v xml:space="preserve"> </v>
      </c>
      <c r="W26" s="139" t="str">
        <f ca="1">IF(W$2-$K$2&lt;$D26-1," ",IF(W$2-$K$2+1&gt;'Primary Inputs'!$C$17,0,(SUM(OFFSET($K$114:$K$163,0,W$2-$K$2-$D26+1)))*$F26))</f>
        <v xml:space="preserve"> </v>
      </c>
      <c r="X26" s="139" t="str">
        <f ca="1">IF(X$2-$K$2&lt;$D26-1," ",IF(X$2-$K$2+1&gt;'Primary Inputs'!$C$17,0,(SUM(OFFSET($K$114:$K$163,0,X$2-$K$2-$D26+1)))*$F26))</f>
        <v xml:space="preserve"> </v>
      </c>
      <c r="Y26" s="139" t="str">
        <f ca="1">IF(Y$2-$K$2&lt;$D26-1," ",IF(Y$2-$K$2+1&gt;'Primary Inputs'!$C$17,0,(SUM(OFFSET($K$114:$K$163,0,Y$2-$K$2-$D26+1)))*$F26))</f>
        <v xml:space="preserve"> </v>
      </c>
      <c r="Z26" s="139" t="str">
        <f ca="1">IF(Z$2-$K$2&lt;$D26-1," ",IF(Z$2-$K$2+1&gt;'Primary Inputs'!$C$17,0,(SUM(OFFSET($K$114:$K$163,0,Z$2-$K$2-$D26+1)))*$F26))</f>
        <v xml:space="preserve"> </v>
      </c>
      <c r="AA26" s="139" t="str">
        <f ca="1">IF(AA$2-$K$2&lt;$D26-1," ",IF(AA$2-$K$2+1&gt;'Primary Inputs'!$C$17,0,(SUM(OFFSET($K$114:$K$163,0,AA$2-$K$2-$D26+1)))*$F26))</f>
        <v xml:space="preserve"> </v>
      </c>
      <c r="AB26" s="139" t="str">
        <f ca="1">IF(AB$2-$K$2&lt;$D26-1," ",IF(AB$2-$K$2+1&gt;'Primary Inputs'!$C$17,0,(SUM(OFFSET($K$114:$K$163,0,AB$2-$K$2-$D26+1)))*$F26))</f>
        <v xml:space="preserve"> </v>
      </c>
      <c r="AC26" s="139" t="str">
        <f ca="1">IF(AC$2-$K$2&lt;$D26-1," ",IF(AC$2-$K$2+1&gt;'Primary Inputs'!$C$17,0,(SUM(OFFSET($K$114:$K$163,0,AC$2-$K$2-$D26+1)))*$F26))</f>
        <v xml:space="preserve"> </v>
      </c>
      <c r="AD26" s="139">
        <f ca="1">IF(AD$2-$K$2&lt;$D26-1," ",IF(AD$2-$K$2+1&gt;'Primary Inputs'!$C$17,0,(SUM(OFFSET($K$114:$K$163,0,AD$2-$K$2-$D26+1)))*$F26))</f>
        <v>0</v>
      </c>
      <c r="AE26" s="139">
        <f ca="1">IF(AE$2-$K$2&lt;$D26-1," ",IF(AE$2-$K$2+1&gt;'Primary Inputs'!$C$17,0,(SUM(OFFSET($K$114:$K$163,0,AE$2-$K$2-$D26+1)))*$F26))</f>
        <v>0</v>
      </c>
      <c r="AF26" s="139">
        <f ca="1">IF(AF$2-$K$2&lt;$D26-1," ",IF(AF$2-$K$2+1&gt;'Primary Inputs'!$C$17,0,(SUM(OFFSET($K$114:$K$163,0,AF$2-$K$2-$D26+1)))*$F26))</f>
        <v>0</v>
      </c>
      <c r="AG26" s="139">
        <f ca="1">IF(AG$2-$K$2&lt;$D26-1," ",IF(AG$2-$K$2+1&gt;'Primary Inputs'!$C$17,0,(SUM(OFFSET($K$114:$K$163,0,AG$2-$K$2-$D26+1)))*$F26))</f>
        <v>0</v>
      </c>
      <c r="AH26" s="139">
        <f ca="1">IF(AH$2-$K$2&lt;$D26-1," ",IF(AH$2-$K$2+1&gt;'Primary Inputs'!$C$17,0,(SUM(OFFSET($K$114:$K$163,0,AH$2-$K$2-$D26+1)))*$F26))</f>
        <v>0</v>
      </c>
      <c r="AI26" s="139">
        <f ca="1">IF(AI$2-$K$2&lt;$D26-1," ",IF(AI$2-$K$2+1&gt;'Primary Inputs'!$C$17,0,(SUM(OFFSET($K$114:$K$163,0,AI$2-$K$2-$D26+1)))*$F26))</f>
        <v>0</v>
      </c>
      <c r="AJ26" s="139">
        <f ca="1">IF(AJ$2-$K$2&lt;$D26-1," ",IF(AJ$2-$K$2+1&gt;'Primary Inputs'!$C$17,0,(SUM(OFFSET($K$114:$K$163,0,AJ$2-$K$2-$D26+1)))*$F26))</f>
        <v>0</v>
      </c>
      <c r="AK26" s="139">
        <f ca="1">IF(AK$2-$K$2&lt;$D26-1," ",IF(AK$2-$K$2+1&gt;'Primary Inputs'!$C$17,0,(SUM(OFFSET($K$114:$K$163,0,AK$2-$K$2-$D26+1)))*$F26))</f>
        <v>0</v>
      </c>
      <c r="AL26" s="139">
        <f ca="1">IF(AL$2-$K$2&lt;$D26-1," ",IF(AL$2-$K$2+1&gt;'Primary Inputs'!$C$17,0,(SUM(OFFSET($K$114:$K$163,0,AL$2-$K$2-$D26+1)))*$F26))</f>
        <v>0</v>
      </c>
      <c r="AM26" s="139">
        <f ca="1">IF(AM$2-$K$2&lt;$D26-1," ",IF(AM$2-$K$2+1&gt;'Primary Inputs'!$C$17,0,(SUM(OFFSET($K$114:$K$163,0,AM$2-$K$2-$D26+1)))*$F26))</f>
        <v>0</v>
      </c>
      <c r="AN26" s="139">
        <f ca="1">IF(AN$2-$K$2&lt;$D26-1," ",IF(AN$2-$K$2+1&gt;'Primary Inputs'!$C$17,0,(SUM(OFFSET($K$114:$K$163,0,AN$2-$K$2-$D26+1)))*$F26))</f>
        <v>0</v>
      </c>
      <c r="AO26" s="139">
        <f ca="1">IF(AO$2-$K$2&lt;$D26-1," ",IF(AO$2-$K$2+1&gt;'Primary Inputs'!$C$17,0,(SUM(OFFSET($K$114:$K$163,0,AO$2-$K$2-$D26+1)))*$F26))</f>
        <v>0</v>
      </c>
      <c r="AP26" s="139">
        <f ca="1">IF(AP$2-$K$2&lt;$D26-1," ",IF(AP$2-$K$2+1&gt;'Primary Inputs'!$C$17,0,(SUM(OFFSET($K$114:$K$163,0,AP$2-$K$2-$D26+1)))*$F26))</f>
        <v>0</v>
      </c>
      <c r="AQ26" s="139">
        <f ca="1">IF(AQ$2-$K$2&lt;$D26-1," ",IF(AQ$2-$K$2+1&gt;'Primary Inputs'!$C$17,0,(SUM(OFFSET($K$114:$K$163,0,AQ$2-$K$2-$D26+1)))*$F26))</f>
        <v>0</v>
      </c>
      <c r="AR26" s="139">
        <f ca="1">IF(AR$2-$K$2&lt;$D26-1," ",IF(AR$2-$K$2+1&gt;'Primary Inputs'!$C$17,0,(SUM(OFFSET($K$114:$K$163,0,AR$2-$K$2-$D26+1)))*$F26))</f>
        <v>0</v>
      </c>
      <c r="AS26" s="139">
        <f ca="1">IF(AS$2-$K$2&lt;$D26-1," ",IF(AS$2-$K$2+1&gt;'Primary Inputs'!$C$17,0,(SUM(OFFSET($K$114:$K$163,0,AS$2-$K$2-$D26+1)))*$F26))</f>
        <v>0</v>
      </c>
      <c r="AT26" s="139">
        <f ca="1">IF(AT$2-$K$2&lt;$D26-1," ",IF(AT$2-$K$2+1&gt;'Primary Inputs'!$C$17,0,(SUM(OFFSET($K$114:$K$163,0,AT$2-$K$2-$D26+1)))*$F26))</f>
        <v>0</v>
      </c>
      <c r="AU26" s="139">
        <f ca="1">IF(AU$2-$K$2&lt;$D26-1," ",IF(AU$2-$K$2+1&gt;'Primary Inputs'!$C$17,0,(SUM(OFFSET($K$114:$K$163,0,AU$2-$K$2-$D26+1)))*$F26))</f>
        <v>0</v>
      </c>
      <c r="AV26" s="139">
        <f ca="1">IF(AV$2-$K$2&lt;$D26-1," ",IF(AV$2-$K$2+1&gt;'Primary Inputs'!$C$17,0,(SUM(OFFSET($K$114:$K$163,0,AV$2-$K$2-$D26+1)))*$F26))</f>
        <v>0</v>
      </c>
      <c r="AW26" s="139">
        <f ca="1">IF(AW$2-$K$2&lt;$D26-1," ",IF(AW$2-$K$2+1&gt;'Primary Inputs'!$C$17,0,(SUM(OFFSET($K$114:$K$163,0,AW$2-$K$2-$D26+1)))*$F26))</f>
        <v>0</v>
      </c>
      <c r="AX26" s="139">
        <f ca="1">IF(AX$2-$K$2&lt;$D26-1," ",IF(AX$2-$K$2+1&gt;'Primary Inputs'!$C$17,0,(SUM(OFFSET($K$114:$K$163,0,AX$2-$K$2-$D26+1)))*$F26))</f>
        <v>0</v>
      </c>
      <c r="AY26" s="139">
        <f ca="1">IF(AY$2-$K$2&lt;$D26-1," ",IF(AY$2-$K$2+1&gt;'Primary Inputs'!$C$17,0,(SUM(OFFSET($K$114:$K$163,0,AY$2-$K$2-$D26+1)))*$F26))</f>
        <v>0</v>
      </c>
      <c r="AZ26" s="139">
        <f ca="1">IF(AZ$2-$K$2&lt;$D26-1," ",IF(AZ$2-$K$2+1&gt;'Primary Inputs'!$C$17,0,(SUM(OFFSET($K$114:$K$163,0,AZ$2-$K$2-$D26+1)))*$F26))</f>
        <v>0</v>
      </c>
      <c r="BA26" s="139">
        <f ca="1">IF(BA$2-$K$2&lt;$D26-1," ",IF(BA$2-$K$2+1&gt;'Primary Inputs'!$C$17,0,(SUM(OFFSET($K$114:$K$163,0,BA$2-$K$2-$D26+1)))*$F26))</f>
        <v>0</v>
      </c>
      <c r="BB26" s="139">
        <f ca="1">IF(BB$2-$K$2&lt;$D26-1," ",IF(BB$2-$K$2+1&gt;'Primary Inputs'!$C$17,0,(SUM(OFFSET($K$114:$K$163,0,BB$2-$K$2-$D26+1)))*$F26))</f>
        <v>0</v>
      </c>
      <c r="BC26" s="139">
        <f ca="1">IF(BC$2-$K$2&lt;$D26-1," ",IF(BC$2-$K$2+1&gt;'Primary Inputs'!$C$17,0,(SUM(OFFSET($K$114:$K$163,0,BC$2-$K$2-$D26+1)))*$F26))</f>
        <v>0</v>
      </c>
      <c r="BD26" s="139">
        <f ca="1">IF(BD$2-$K$2&lt;$D26-1," ",IF(BD$2-$K$2+1&gt;'Primary Inputs'!$C$17,0,(SUM(OFFSET($K$114:$K$163,0,BD$2-$K$2-$D26+1)))*$F26))</f>
        <v>0</v>
      </c>
      <c r="BE26" s="139">
        <f ca="1">IF(BE$2-$K$2&lt;$D26-1," ",IF(BE$2-$K$2+1&gt;'Primary Inputs'!$C$17,0,(SUM(OFFSET($K$114:$K$163,0,BE$2-$K$2-$D26+1)))*$F26))</f>
        <v>0</v>
      </c>
      <c r="BF26" s="139">
        <f ca="1">IF(BF$2-$K$2&lt;$D26-1," ",IF(BF$2-$K$2+1&gt;'Primary Inputs'!$C$17,0,(SUM(OFFSET($K$114:$K$163,0,BF$2-$K$2-$D26+1)))*$F26))</f>
        <v>0</v>
      </c>
      <c r="BG26" s="139">
        <f ca="1">IF(BG$2-$K$2&lt;$D26-1," ",IF(BG$2-$K$2+1&gt;'Primary Inputs'!$C$17,0,(SUM(OFFSET($K$114:$K$163,0,BG$2-$K$2-$D26+1)))*$F26))</f>
        <v>0</v>
      </c>
      <c r="BH26" s="139">
        <f ca="1">IF(BH$2-$K$2&lt;$D26-1," ",IF(BH$2-$K$2+1&gt;'Primary Inputs'!$C$17,0,(SUM(OFFSET($K$114:$K$163,0,BH$2-$K$2-$D26+1)))*$F26))</f>
        <v>0</v>
      </c>
    </row>
    <row r="27" spans="1:60">
      <c r="A27" s="106"/>
      <c r="B27" s="106"/>
      <c r="C27" s="106"/>
      <c r="D27" s="184">
        <v>21</v>
      </c>
      <c r="E27" t="s">
        <v>193</v>
      </c>
      <c r="F27" s="106">
        <f ca="1">OFFSET('Primary Inputs'!$E$12,0,Calculations!$D27-1)</f>
        <v>0</v>
      </c>
      <c r="G27" s="106"/>
      <c r="H27" s="106"/>
      <c r="I27" s="106"/>
      <c r="J27" s="106"/>
      <c r="K27" s="139" t="str">
        <f ca="1">IF(K$2-$K$2&lt;$D27-1," ",IF(K$2-$K$2+1&gt;'Primary Inputs'!$C$17,0,(SUM(OFFSET($K$114:$K$163,0,K$2-$K$2-$D27+1)))*$F27))</f>
        <v xml:space="preserve"> </v>
      </c>
      <c r="L27" s="139" t="str">
        <f ca="1">IF(L$2-$K$2&lt;$D27-1," ",IF(L$2-$K$2+1&gt;'Primary Inputs'!$C$17,0,(SUM(OFFSET($K$114:$K$163,0,L$2-$K$2-$D27+1)))*$F27))</f>
        <v xml:space="preserve"> </v>
      </c>
      <c r="M27" s="139" t="str">
        <f ca="1">IF(M$2-$K$2&lt;$D27-1," ",IF(M$2-$K$2+1&gt;'Primary Inputs'!$C$17,0,(SUM(OFFSET($K$114:$K$163,0,M$2-$K$2-$D27+1)))*$F27))</f>
        <v xml:space="preserve"> </v>
      </c>
      <c r="N27" s="139" t="str">
        <f ca="1">IF(N$2-$K$2&lt;$D27-1," ",IF(N$2-$K$2+1&gt;'Primary Inputs'!$C$17,0,(SUM(OFFSET($K$114:$K$163,0,N$2-$K$2-$D27+1)))*$F27))</f>
        <v xml:space="preserve"> </v>
      </c>
      <c r="O27" s="139" t="str">
        <f ca="1">IF(O$2-$K$2&lt;$D27-1," ",IF(O$2-$K$2+1&gt;'Primary Inputs'!$C$17,0,(SUM(OFFSET($K$114:$K$163,0,O$2-$K$2-$D27+1)))*$F27))</f>
        <v xml:space="preserve"> </v>
      </c>
      <c r="P27" s="139" t="str">
        <f ca="1">IF(P$2-$K$2&lt;$D27-1," ",IF(P$2-$K$2+1&gt;'Primary Inputs'!$C$17,0,(SUM(OFFSET($K$114:$K$163,0,P$2-$K$2-$D27+1)))*$F27))</f>
        <v xml:space="preserve"> </v>
      </c>
      <c r="Q27" s="139" t="str">
        <f ca="1">IF(Q$2-$K$2&lt;$D27-1," ",IF(Q$2-$K$2+1&gt;'Primary Inputs'!$C$17,0,(SUM(OFFSET($K$114:$K$163,0,Q$2-$K$2-$D27+1)))*$F27))</f>
        <v xml:space="preserve"> </v>
      </c>
      <c r="R27" s="139" t="str">
        <f ca="1">IF(R$2-$K$2&lt;$D27-1," ",IF(R$2-$K$2+1&gt;'Primary Inputs'!$C$17,0,(SUM(OFFSET($K$114:$K$163,0,R$2-$K$2-$D27+1)))*$F27))</f>
        <v xml:space="preserve"> </v>
      </c>
      <c r="S27" s="139" t="str">
        <f ca="1">IF(S$2-$K$2&lt;$D27-1," ",IF(S$2-$K$2+1&gt;'Primary Inputs'!$C$17,0,(SUM(OFFSET($K$114:$K$163,0,S$2-$K$2-$D27+1)))*$F27))</f>
        <v xml:space="preserve"> </v>
      </c>
      <c r="T27" s="139" t="str">
        <f ca="1">IF(T$2-$K$2&lt;$D27-1," ",IF(T$2-$K$2+1&gt;'Primary Inputs'!$C$17,0,(SUM(OFFSET($K$114:$K$163,0,T$2-$K$2-$D27+1)))*$F27))</f>
        <v xml:space="preserve"> </v>
      </c>
      <c r="U27" s="139" t="str">
        <f ca="1">IF(U$2-$K$2&lt;$D27-1," ",IF(U$2-$K$2+1&gt;'Primary Inputs'!$C$17,0,(SUM(OFFSET($K$114:$K$163,0,U$2-$K$2-$D27+1)))*$F27))</f>
        <v xml:space="preserve"> </v>
      </c>
      <c r="V27" s="139" t="str">
        <f ca="1">IF(V$2-$K$2&lt;$D27-1," ",IF(V$2-$K$2+1&gt;'Primary Inputs'!$C$17,0,(SUM(OFFSET($K$114:$K$163,0,V$2-$K$2-$D27+1)))*$F27))</f>
        <v xml:space="preserve"> </v>
      </c>
      <c r="W27" s="139" t="str">
        <f ca="1">IF(W$2-$K$2&lt;$D27-1," ",IF(W$2-$K$2+1&gt;'Primary Inputs'!$C$17,0,(SUM(OFFSET($K$114:$K$163,0,W$2-$K$2-$D27+1)))*$F27))</f>
        <v xml:space="preserve"> </v>
      </c>
      <c r="X27" s="139" t="str">
        <f ca="1">IF(X$2-$K$2&lt;$D27-1," ",IF(X$2-$K$2+1&gt;'Primary Inputs'!$C$17,0,(SUM(OFFSET($K$114:$K$163,0,X$2-$K$2-$D27+1)))*$F27))</f>
        <v xml:space="preserve"> </v>
      </c>
      <c r="Y27" s="139" t="str">
        <f ca="1">IF(Y$2-$K$2&lt;$D27-1," ",IF(Y$2-$K$2+1&gt;'Primary Inputs'!$C$17,0,(SUM(OFFSET($K$114:$K$163,0,Y$2-$K$2-$D27+1)))*$F27))</f>
        <v xml:space="preserve"> </v>
      </c>
      <c r="Z27" s="139" t="str">
        <f ca="1">IF(Z$2-$K$2&lt;$D27-1," ",IF(Z$2-$K$2+1&gt;'Primary Inputs'!$C$17,0,(SUM(OFFSET($K$114:$K$163,0,Z$2-$K$2-$D27+1)))*$F27))</f>
        <v xml:space="preserve"> </v>
      </c>
      <c r="AA27" s="139" t="str">
        <f ca="1">IF(AA$2-$K$2&lt;$D27-1," ",IF(AA$2-$K$2+1&gt;'Primary Inputs'!$C$17,0,(SUM(OFFSET($K$114:$K$163,0,AA$2-$K$2-$D27+1)))*$F27))</f>
        <v xml:space="preserve"> </v>
      </c>
      <c r="AB27" s="139" t="str">
        <f ca="1">IF(AB$2-$K$2&lt;$D27-1," ",IF(AB$2-$K$2+1&gt;'Primary Inputs'!$C$17,0,(SUM(OFFSET($K$114:$K$163,0,AB$2-$K$2-$D27+1)))*$F27))</f>
        <v xml:space="preserve"> </v>
      </c>
      <c r="AC27" s="139" t="str">
        <f ca="1">IF(AC$2-$K$2&lt;$D27-1," ",IF(AC$2-$K$2+1&gt;'Primary Inputs'!$C$17,0,(SUM(OFFSET($K$114:$K$163,0,AC$2-$K$2-$D27+1)))*$F27))</f>
        <v xml:space="preserve"> </v>
      </c>
      <c r="AD27" s="139" t="str">
        <f ca="1">IF(AD$2-$K$2&lt;$D27-1," ",IF(AD$2-$K$2+1&gt;'Primary Inputs'!$C$17,0,(SUM(OFFSET($K$114:$K$163,0,AD$2-$K$2-$D27+1)))*$F27))</f>
        <v xml:space="preserve"> </v>
      </c>
      <c r="AE27" s="139">
        <f ca="1">IF(AE$2-$K$2&lt;$D27-1," ",IF(AE$2-$K$2+1&gt;'Primary Inputs'!$C$17,0,(SUM(OFFSET($K$114:$K$163,0,AE$2-$K$2-$D27+1)))*$F27))</f>
        <v>0</v>
      </c>
      <c r="AF27" s="139">
        <f ca="1">IF(AF$2-$K$2&lt;$D27-1," ",IF(AF$2-$K$2+1&gt;'Primary Inputs'!$C$17,0,(SUM(OFFSET($K$114:$K$163,0,AF$2-$K$2-$D27+1)))*$F27))</f>
        <v>0</v>
      </c>
      <c r="AG27" s="139">
        <f ca="1">IF(AG$2-$K$2&lt;$D27-1," ",IF(AG$2-$K$2+1&gt;'Primary Inputs'!$C$17,0,(SUM(OFFSET($K$114:$K$163,0,AG$2-$K$2-$D27+1)))*$F27))</f>
        <v>0</v>
      </c>
      <c r="AH27" s="139">
        <f ca="1">IF(AH$2-$K$2&lt;$D27-1," ",IF(AH$2-$K$2+1&gt;'Primary Inputs'!$C$17,0,(SUM(OFFSET($K$114:$K$163,0,AH$2-$K$2-$D27+1)))*$F27))</f>
        <v>0</v>
      </c>
      <c r="AI27" s="139">
        <f ca="1">IF(AI$2-$K$2&lt;$D27-1," ",IF(AI$2-$K$2+1&gt;'Primary Inputs'!$C$17,0,(SUM(OFFSET($K$114:$K$163,0,AI$2-$K$2-$D27+1)))*$F27))</f>
        <v>0</v>
      </c>
      <c r="AJ27" s="139">
        <f ca="1">IF(AJ$2-$K$2&lt;$D27-1," ",IF(AJ$2-$K$2+1&gt;'Primary Inputs'!$C$17,0,(SUM(OFFSET($K$114:$K$163,0,AJ$2-$K$2-$D27+1)))*$F27))</f>
        <v>0</v>
      </c>
      <c r="AK27" s="139">
        <f ca="1">IF(AK$2-$K$2&lt;$D27-1," ",IF(AK$2-$K$2+1&gt;'Primary Inputs'!$C$17,0,(SUM(OFFSET($K$114:$K$163,0,AK$2-$K$2-$D27+1)))*$F27))</f>
        <v>0</v>
      </c>
      <c r="AL27" s="139">
        <f ca="1">IF(AL$2-$K$2&lt;$D27-1," ",IF(AL$2-$K$2+1&gt;'Primary Inputs'!$C$17,0,(SUM(OFFSET($K$114:$K$163,0,AL$2-$K$2-$D27+1)))*$F27))</f>
        <v>0</v>
      </c>
      <c r="AM27" s="139">
        <f ca="1">IF(AM$2-$K$2&lt;$D27-1," ",IF(AM$2-$K$2+1&gt;'Primary Inputs'!$C$17,0,(SUM(OFFSET($K$114:$K$163,0,AM$2-$K$2-$D27+1)))*$F27))</f>
        <v>0</v>
      </c>
      <c r="AN27" s="139">
        <f ca="1">IF(AN$2-$K$2&lt;$D27-1," ",IF(AN$2-$K$2+1&gt;'Primary Inputs'!$C$17,0,(SUM(OFFSET($K$114:$K$163,0,AN$2-$K$2-$D27+1)))*$F27))</f>
        <v>0</v>
      </c>
      <c r="AO27" s="139">
        <f ca="1">IF(AO$2-$K$2&lt;$D27-1," ",IF(AO$2-$K$2+1&gt;'Primary Inputs'!$C$17,0,(SUM(OFFSET($K$114:$K$163,0,AO$2-$K$2-$D27+1)))*$F27))</f>
        <v>0</v>
      </c>
      <c r="AP27" s="139">
        <f ca="1">IF(AP$2-$K$2&lt;$D27-1," ",IF(AP$2-$K$2+1&gt;'Primary Inputs'!$C$17,0,(SUM(OFFSET($K$114:$K$163,0,AP$2-$K$2-$D27+1)))*$F27))</f>
        <v>0</v>
      </c>
      <c r="AQ27" s="139">
        <f ca="1">IF(AQ$2-$K$2&lt;$D27-1," ",IF(AQ$2-$K$2+1&gt;'Primary Inputs'!$C$17,0,(SUM(OFFSET($K$114:$K$163,0,AQ$2-$K$2-$D27+1)))*$F27))</f>
        <v>0</v>
      </c>
      <c r="AR27" s="139">
        <f ca="1">IF(AR$2-$K$2&lt;$D27-1," ",IF(AR$2-$K$2+1&gt;'Primary Inputs'!$C$17,0,(SUM(OFFSET($K$114:$K$163,0,AR$2-$K$2-$D27+1)))*$F27))</f>
        <v>0</v>
      </c>
      <c r="AS27" s="139">
        <f ca="1">IF(AS$2-$K$2&lt;$D27-1," ",IF(AS$2-$K$2+1&gt;'Primary Inputs'!$C$17,0,(SUM(OFFSET($K$114:$K$163,0,AS$2-$K$2-$D27+1)))*$F27))</f>
        <v>0</v>
      </c>
      <c r="AT27" s="139">
        <f ca="1">IF(AT$2-$K$2&lt;$D27-1," ",IF(AT$2-$K$2+1&gt;'Primary Inputs'!$C$17,0,(SUM(OFFSET($K$114:$K$163,0,AT$2-$K$2-$D27+1)))*$F27))</f>
        <v>0</v>
      </c>
      <c r="AU27" s="139">
        <f ca="1">IF(AU$2-$K$2&lt;$D27-1," ",IF(AU$2-$K$2+1&gt;'Primary Inputs'!$C$17,0,(SUM(OFFSET($K$114:$K$163,0,AU$2-$K$2-$D27+1)))*$F27))</f>
        <v>0</v>
      </c>
      <c r="AV27" s="139">
        <f ca="1">IF(AV$2-$K$2&lt;$D27-1," ",IF(AV$2-$K$2+1&gt;'Primary Inputs'!$C$17,0,(SUM(OFFSET($K$114:$K$163,0,AV$2-$K$2-$D27+1)))*$F27))</f>
        <v>0</v>
      </c>
      <c r="AW27" s="139">
        <f ca="1">IF(AW$2-$K$2&lt;$D27-1," ",IF(AW$2-$K$2+1&gt;'Primary Inputs'!$C$17,0,(SUM(OFFSET($K$114:$K$163,0,AW$2-$K$2-$D27+1)))*$F27))</f>
        <v>0</v>
      </c>
      <c r="AX27" s="139">
        <f ca="1">IF(AX$2-$K$2&lt;$D27-1," ",IF(AX$2-$K$2+1&gt;'Primary Inputs'!$C$17,0,(SUM(OFFSET($K$114:$K$163,0,AX$2-$K$2-$D27+1)))*$F27))</f>
        <v>0</v>
      </c>
      <c r="AY27" s="139">
        <f ca="1">IF(AY$2-$K$2&lt;$D27-1," ",IF(AY$2-$K$2+1&gt;'Primary Inputs'!$C$17,0,(SUM(OFFSET($K$114:$K$163,0,AY$2-$K$2-$D27+1)))*$F27))</f>
        <v>0</v>
      </c>
      <c r="AZ27" s="139">
        <f ca="1">IF(AZ$2-$K$2&lt;$D27-1," ",IF(AZ$2-$K$2+1&gt;'Primary Inputs'!$C$17,0,(SUM(OFFSET($K$114:$K$163,0,AZ$2-$K$2-$D27+1)))*$F27))</f>
        <v>0</v>
      </c>
      <c r="BA27" s="139">
        <f ca="1">IF(BA$2-$K$2&lt;$D27-1," ",IF(BA$2-$K$2+1&gt;'Primary Inputs'!$C$17,0,(SUM(OFFSET($K$114:$K$163,0,BA$2-$K$2-$D27+1)))*$F27))</f>
        <v>0</v>
      </c>
      <c r="BB27" s="139">
        <f ca="1">IF(BB$2-$K$2&lt;$D27-1," ",IF(BB$2-$K$2+1&gt;'Primary Inputs'!$C$17,0,(SUM(OFFSET($K$114:$K$163,0,BB$2-$K$2-$D27+1)))*$F27))</f>
        <v>0</v>
      </c>
      <c r="BC27" s="139">
        <f ca="1">IF(BC$2-$K$2&lt;$D27-1," ",IF(BC$2-$K$2+1&gt;'Primary Inputs'!$C$17,0,(SUM(OFFSET($K$114:$K$163,0,BC$2-$K$2-$D27+1)))*$F27))</f>
        <v>0</v>
      </c>
      <c r="BD27" s="139">
        <f ca="1">IF(BD$2-$K$2&lt;$D27-1," ",IF(BD$2-$K$2+1&gt;'Primary Inputs'!$C$17,0,(SUM(OFFSET($K$114:$K$163,0,BD$2-$K$2-$D27+1)))*$F27))</f>
        <v>0</v>
      </c>
      <c r="BE27" s="139">
        <f ca="1">IF(BE$2-$K$2&lt;$D27-1," ",IF(BE$2-$K$2+1&gt;'Primary Inputs'!$C$17,0,(SUM(OFFSET($K$114:$K$163,0,BE$2-$K$2-$D27+1)))*$F27))</f>
        <v>0</v>
      </c>
      <c r="BF27" s="139">
        <f ca="1">IF(BF$2-$K$2&lt;$D27-1," ",IF(BF$2-$K$2+1&gt;'Primary Inputs'!$C$17,0,(SUM(OFFSET($K$114:$K$163,0,BF$2-$K$2-$D27+1)))*$F27))</f>
        <v>0</v>
      </c>
      <c r="BG27" s="139">
        <f ca="1">IF(BG$2-$K$2&lt;$D27-1," ",IF(BG$2-$K$2+1&gt;'Primary Inputs'!$C$17,0,(SUM(OFFSET($K$114:$K$163,0,BG$2-$K$2-$D27+1)))*$F27))</f>
        <v>0</v>
      </c>
      <c r="BH27" s="139">
        <f ca="1">IF(BH$2-$K$2&lt;$D27-1," ",IF(BH$2-$K$2+1&gt;'Primary Inputs'!$C$17,0,(SUM(OFFSET($K$114:$K$163,0,BH$2-$K$2-$D27+1)))*$F27))</f>
        <v>0</v>
      </c>
    </row>
    <row r="28" spans="1:60">
      <c r="A28" s="106"/>
      <c r="B28" s="106"/>
      <c r="C28" s="106"/>
      <c r="D28" s="184">
        <v>22</v>
      </c>
      <c r="E28" t="s">
        <v>194</v>
      </c>
      <c r="F28" s="106">
        <f ca="1">OFFSET('Primary Inputs'!$E$12,0,Calculations!$D28-1)</f>
        <v>0</v>
      </c>
      <c r="G28" s="106"/>
      <c r="H28" s="106"/>
      <c r="I28" s="106"/>
      <c r="J28" s="106"/>
      <c r="K28" s="139" t="str">
        <f ca="1">IF(K$2-$K$2&lt;$D28-1," ",IF(K$2-$K$2+1&gt;'Primary Inputs'!$C$17,0,(SUM(OFFSET($K$114:$K$163,0,K$2-$K$2-$D28+1)))*$F28))</f>
        <v xml:space="preserve"> </v>
      </c>
      <c r="L28" s="139" t="str">
        <f ca="1">IF(L$2-$K$2&lt;$D28-1," ",IF(L$2-$K$2+1&gt;'Primary Inputs'!$C$17,0,(SUM(OFFSET($K$114:$K$163,0,L$2-$K$2-$D28+1)))*$F28))</f>
        <v xml:space="preserve"> </v>
      </c>
      <c r="M28" s="139" t="str">
        <f ca="1">IF(M$2-$K$2&lt;$D28-1," ",IF(M$2-$K$2+1&gt;'Primary Inputs'!$C$17,0,(SUM(OFFSET($K$114:$K$163,0,M$2-$K$2-$D28+1)))*$F28))</f>
        <v xml:space="preserve"> </v>
      </c>
      <c r="N28" s="139" t="str">
        <f ca="1">IF(N$2-$K$2&lt;$D28-1," ",IF(N$2-$K$2+1&gt;'Primary Inputs'!$C$17,0,(SUM(OFFSET($K$114:$K$163,0,N$2-$K$2-$D28+1)))*$F28))</f>
        <v xml:space="preserve"> </v>
      </c>
      <c r="O28" s="139" t="str">
        <f ca="1">IF(O$2-$K$2&lt;$D28-1," ",IF(O$2-$K$2+1&gt;'Primary Inputs'!$C$17,0,(SUM(OFFSET($K$114:$K$163,0,O$2-$K$2-$D28+1)))*$F28))</f>
        <v xml:space="preserve"> </v>
      </c>
      <c r="P28" s="139" t="str">
        <f ca="1">IF(P$2-$K$2&lt;$D28-1," ",IF(P$2-$K$2+1&gt;'Primary Inputs'!$C$17,0,(SUM(OFFSET($K$114:$K$163,0,P$2-$K$2-$D28+1)))*$F28))</f>
        <v xml:space="preserve"> </v>
      </c>
      <c r="Q28" s="139" t="str">
        <f ca="1">IF(Q$2-$K$2&lt;$D28-1," ",IF(Q$2-$K$2+1&gt;'Primary Inputs'!$C$17,0,(SUM(OFFSET($K$114:$K$163,0,Q$2-$K$2-$D28+1)))*$F28))</f>
        <v xml:space="preserve"> </v>
      </c>
      <c r="R28" s="139" t="str">
        <f ca="1">IF(R$2-$K$2&lt;$D28-1," ",IF(R$2-$K$2+1&gt;'Primary Inputs'!$C$17,0,(SUM(OFFSET($K$114:$K$163,0,R$2-$K$2-$D28+1)))*$F28))</f>
        <v xml:space="preserve"> </v>
      </c>
      <c r="S28" s="139" t="str">
        <f ca="1">IF(S$2-$K$2&lt;$D28-1," ",IF(S$2-$K$2+1&gt;'Primary Inputs'!$C$17,0,(SUM(OFFSET($K$114:$K$163,0,S$2-$K$2-$D28+1)))*$F28))</f>
        <v xml:space="preserve"> </v>
      </c>
      <c r="T28" s="139" t="str">
        <f ca="1">IF(T$2-$K$2&lt;$D28-1," ",IF(T$2-$K$2+1&gt;'Primary Inputs'!$C$17,0,(SUM(OFFSET($K$114:$K$163,0,T$2-$K$2-$D28+1)))*$F28))</f>
        <v xml:space="preserve"> </v>
      </c>
      <c r="U28" s="139" t="str">
        <f ca="1">IF(U$2-$K$2&lt;$D28-1," ",IF(U$2-$K$2+1&gt;'Primary Inputs'!$C$17,0,(SUM(OFFSET($K$114:$K$163,0,U$2-$K$2-$D28+1)))*$F28))</f>
        <v xml:space="preserve"> </v>
      </c>
      <c r="V28" s="139" t="str">
        <f ca="1">IF(V$2-$K$2&lt;$D28-1," ",IF(V$2-$K$2+1&gt;'Primary Inputs'!$C$17,0,(SUM(OFFSET($K$114:$K$163,0,V$2-$K$2-$D28+1)))*$F28))</f>
        <v xml:space="preserve"> </v>
      </c>
      <c r="W28" s="139" t="str">
        <f ca="1">IF(W$2-$K$2&lt;$D28-1," ",IF(W$2-$K$2+1&gt;'Primary Inputs'!$C$17,0,(SUM(OFFSET($K$114:$K$163,0,W$2-$K$2-$D28+1)))*$F28))</f>
        <v xml:space="preserve"> </v>
      </c>
      <c r="X28" s="139" t="str">
        <f ca="1">IF(X$2-$K$2&lt;$D28-1," ",IF(X$2-$K$2+1&gt;'Primary Inputs'!$C$17,0,(SUM(OFFSET($K$114:$K$163,0,X$2-$K$2-$D28+1)))*$F28))</f>
        <v xml:space="preserve"> </v>
      </c>
      <c r="Y28" s="139" t="str">
        <f ca="1">IF(Y$2-$K$2&lt;$D28-1," ",IF(Y$2-$K$2+1&gt;'Primary Inputs'!$C$17,0,(SUM(OFFSET($K$114:$K$163,0,Y$2-$K$2-$D28+1)))*$F28))</f>
        <v xml:space="preserve"> </v>
      </c>
      <c r="Z28" s="139" t="str">
        <f ca="1">IF(Z$2-$K$2&lt;$D28-1," ",IF(Z$2-$K$2+1&gt;'Primary Inputs'!$C$17,0,(SUM(OFFSET($K$114:$K$163,0,Z$2-$K$2-$D28+1)))*$F28))</f>
        <v xml:space="preserve"> </v>
      </c>
      <c r="AA28" s="139" t="str">
        <f ca="1">IF(AA$2-$K$2&lt;$D28-1," ",IF(AA$2-$K$2+1&gt;'Primary Inputs'!$C$17,0,(SUM(OFFSET($K$114:$K$163,0,AA$2-$K$2-$D28+1)))*$F28))</f>
        <v xml:space="preserve"> </v>
      </c>
      <c r="AB28" s="139" t="str">
        <f ca="1">IF(AB$2-$K$2&lt;$D28-1," ",IF(AB$2-$K$2+1&gt;'Primary Inputs'!$C$17,0,(SUM(OFFSET($K$114:$K$163,0,AB$2-$K$2-$D28+1)))*$F28))</f>
        <v xml:space="preserve"> </v>
      </c>
      <c r="AC28" s="139" t="str">
        <f ca="1">IF(AC$2-$K$2&lt;$D28-1," ",IF(AC$2-$K$2+1&gt;'Primary Inputs'!$C$17,0,(SUM(OFFSET($K$114:$K$163,0,AC$2-$K$2-$D28+1)))*$F28))</f>
        <v xml:space="preserve"> </v>
      </c>
      <c r="AD28" s="139" t="str">
        <f ca="1">IF(AD$2-$K$2&lt;$D28-1," ",IF(AD$2-$K$2+1&gt;'Primary Inputs'!$C$17,0,(SUM(OFFSET($K$114:$K$163,0,AD$2-$K$2-$D28+1)))*$F28))</f>
        <v xml:space="preserve"> </v>
      </c>
      <c r="AE28" s="139" t="str">
        <f ca="1">IF(AE$2-$K$2&lt;$D28-1," ",IF(AE$2-$K$2+1&gt;'Primary Inputs'!$C$17,0,(SUM(OFFSET($K$114:$K$163,0,AE$2-$K$2-$D28+1)))*$F28))</f>
        <v xml:space="preserve"> </v>
      </c>
      <c r="AF28" s="139">
        <f ca="1">IF(AF$2-$K$2&lt;$D28-1," ",IF(AF$2-$K$2+1&gt;'Primary Inputs'!$C$17,0,(SUM(OFFSET($K$114:$K$163,0,AF$2-$K$2-$D28+1)))*$F28))</f>
        <v>0</v>
      </c>
      <c r="AG28" s="139">
        <f ca="1">IF(AG$2-$K$2&lt;$D28-1," ",IF(AG$2-$K$2+1&gt;'Primary Inputs'!$C$17,0,(SUM(OFFSET($K$114:$K$163,0,AG$2-$K$2-$D28+1)))*$F28))</f>
        <v>0</v>
      </c>
      <c r="AH28" s="139">
        <f ca="1">IF(AH$2-$K$2&lt;$D28-1," ",IF(AH$2-$K$2+1&gt;'Primary Inputs'!$C$17,0,(SUM(OFFSET($K$114:$K$163,0,AH$2-$K$2-$D28+1)))*$F28))</f>
        <v>0</v>
      </c>
      <c r="AI28" s="139">
        <f ca="1">IF(AI$2-$K$2&lt;$D28-1," ",IF(AI$2-$K$2+1&gt;'Primary Inputs'!$C$17,0,(SUM(OFFSET($K$114:$K$163,0,AI$2-$K$2-$D28+1)))*$F28))</f>
        <v>0</v>
      </c>
      <c r="AJ28" s="139">
        <f ca="1">IF(AJ$2-$K$2&lt;$D28-1," ",IF(AJ$2-$K$2+1&gt;'Primary Inputs'!$C$17,0,(SUM(OFFSET($K$114:$K$163,0,AJ$2-$K$2-$D28+1)))*$F28))</f>
        <v>0</v>
      </c>
      <c r="AK28" s="139">
        <f ca="1">IF(AK$2-$K$2&lt;$D28-1," ",IF(AK$2-$K$2+1&gt;'Primary Inputs'!$C$17,0,(SUM(OFFSET($K$114:$K$163,0,AK$2-$K$2-$D28+1)))*$F28))</f>
        <v>0</v>
      </c>
      <c r="AL28" s="139">
        <f ca="1">IF(AL$2-$K$2&lt;$D28-1," ",IF(AL$2-$K$2+1&gt;'Primary Inputs'!$C$17,0,(SUM(OFFSET($K$114:$K$163,0,AL$2-$K$2-$D28+1)))*$F28))</f>
        <v>0</v>
      </c>
      <c r="AM28" s="139">
        <f ca="1">IF(AM$2-$K$2&lt;$D28-1," ",IF(AM$2-$K$2+1&gt;'Primary Inputs'!$C$17,0,(SUM(OFFSET($K$114:$K$163,0,AM$2-$K$2-$D28+1)))*$F28))</f>
        <v>0</v>
      </c>
      <c r="AN28" s="139">
        <f ca="1">IF(AN$2-$K$2&lt;$D28-1," ",IF(AN$2-$K$2+1&gt;'Primary Inputs'!$C$17,0,(SUM(OFFSET($K$114:$K$163,0,AN$2-$K$2-$D28+1)))*$F28))</f>
        <v>0</v>
      </c>
      <c r="AO28" s="139">
        <f ca="1">IF(AO$2-$K$2&lt;$D28-1," ",IF(AO$2-$K$2+1&gt;'Primary Inputs'!$C$17,0,(SUM(OFFSET($K$114:$K$163,0,AO$2-$K$2-$D28+1)))*$F28))</f>
        <v>0</v>
      </c>
      <c r="AP28" s="139">
        <f ca="1">IF(AP$2-$K$2&lt;$D28-1," ",IF(AP$2-$K$2+1&gt;'Primary Inputs'!$C$17,0,(SUM(OFFSET($K$114:$K$163,0,AP$2-$K$2-$D28+1)))*$F28))</f>
        <v>0</v>
      </c>
      <c r="AQ28" s="139">
        <f ca="1">IF(AQ$2-$K$2&lt;$D28-1," ",IF(AQ$2-$K$2+1&gt;'Primary Inputs'!$C$17,0,(SUM(OFFSET($K$114:$K$163,0,AQ$2-$K$2-$D28+1)))*$F28))</f>
        <v>0</v>
      </c>
      <c r="AR28" s="139">
        <f ca="1">IF(AR$2-$K$2&lt;$D28-1," ",IF(AR$2-$K$2+1&gt;'Primary Inputs'!$C$17,0,(SUM(OFFSET($K$114:$K$163,0,AR$2-$K$2-$D28+1)))*$F28))</f>
        <v>0</v>
      </c>
      <c r="AS28" s="139">
        <f ca="1">IF(AS$2-$K$2&lt;$D28-1," ",IF(AS$2-$K$2+1&gt;'Primary Inputs'!$C$17,0,(SUM(OFFSET($K$114:$K$163,0,AS$2-$K$2-$D28+1)))*$F28))</f>
        <v>0</v>
      </c>
      <c r="AT28" s="139">
        <f ca="1">IF(AT$2-$K$2&lt;$D28-1," ",IF(AT$2-$K$2+1&gt;'Primary Inputs'!$C$17,0,(SUM(OFFSET($K$114:$K$163,0,AT$2-$K$2-$D28+1)))*$F28))</f>
        <v>0</v>
      </c>
      <c r="AU28" s="139">
        <f ca="1">IF(AU$2-$K$2&lt;$D28-1," ",IF(AU$2-$K$2+1&gt;'Primary Inputs'!$C$17,0,(SUM(OFFSET($K$114:$K$163,0,AU$2-$K$2-$D28+1)))*$F28))</f>
        <v>0</v>
      </c>
      <c r="AV28" s="139">
        <f ca="1">IF(AV$2-$K$2&lt;$D28-1," ",IF(AV$2-$K$2+1&gt;'Primary Inputs'!$C$17,0,(SUM(OFFSET($K$114:$K$163,0,AV$2-$K$2-$D28+1)))*$F28))</f>
        <v>0</v>
      </c>
      <c r="AW28" s="139">
        <f ca="1">IF(AW$2-$K$2&lt;$D28-1," ",IF(AW$2-$K$2+1&gt;'Primary Inputs'!$C$17,0,(SUM(OFFSET($K$114:$K$163,0,AW$2-$K$2-$D28+1)))*$F28))</f>
        <v>0</v>
      </c>
      <c r="AX28" s="139">
        <f ca="1">IF(AX$2-$K$2&lt;$D28-1," ",IF(AX$2-$K$2+1&gt;'Primary Inputs'!$C$17,0,(SUM(OFFSET($K$114:$K$163,0,AX$2-$K$2-$D28+1)))*$F28))</f>
        <v>0</v>
      </c>
      <c r="AY28" s="139">
        <f ca="1">IF(AY$2-$K$2&lt;$D28-1," ",IF(AY$2-$K$2+1&gt;'Primary Inputs'!$C$17,0,(SUM(OFFSET($K$114:$K$163,0,AY$2-$K$2-$D28+1)))*$F28))</f>
        <v>0</v>
      </c>
      <c r="AZ28" s="139">
        <f ca="1">IF(AZ$2-$K$2&lt;$D28-1," ",IF(AZ$2-$K$2+1&gt;'Primary Inputs'!$C$17,0,(SUM(OFFSET($K$114:$K$163,0,AZ$2-$K$2-$D28+1)))*$F28))</f>
        <v>0</v>
      </c>
      <c r="BA28" s="139">
        <f ca="1">IF(BA$2-$K$2&lt;$D28-1," ",IF(BA$2-$K$2+1&gt;'Primary Inputs'!$C$17,0,(SUM(OFFSET($K$114:$K$163,0,BA$2-$K$2-$D28+1)))*$F28))</f>
        <v>0</v>
      </c>
      <c r="BB28" s="139">
        <f ca="1">IF(BB$2-$K$2&lt;$D28-1," ",IF(BB$2-$K$2+1&gt;'Primary Inputs'!$C$17,0,(SUM(OFFSET($K$114:$K$163,0,BB$2-$K$2-$D28+1)))*$F28))</f>
        <v>0</v>
      </c>
      <c r="BC28" s="139">
        <f ca="1">IF(BC$2-$K$2&lt;$D28-1," ",IF(BC$2-$K$2+1&gt;'Primary Inputs'!$C$17,0,(SUM(OFFSET($K$114:$K$163,0,BC$2-$K$2-$D28+1)))*$F28))</f>
        <v>0</v>
      </c>
      <c r="BD28" s="139">
        <f ca="1">IF(BD$2-$K$2&lt;$D28-1," ",IF(BD$2-$K$2+1&gt;'Primary Inputs'!$C$17,0,(SUM(OFFSET($K$114:$K$163,0,BD$2-$K$2-$D28+1)))*$F28))</f>
        <v>0</v>
      </c>
      <c r="BE28" s="139">
        <f ca="1">IF(BE$2-$K$2&lt;$D28-1," ",IF(BE$2-$K$2+1&gt;'Primary Inputs'!$C$17,0,(SUM(OFFSET($K$114:$K$163,0,BE$2-$K$2-$D28+1)))*$F28))</f>
        <v>0</v>
      </c>
      <c r="BF28" s="139">
        <f ca="1">IF(BF$2-$K$2&lt;$D28-1," ",IF(BF$2-$K$2+1&gt;'Primary Inputs'!$C$17,0,(SUM(OFFSET($K$114:$K$163,0,BF$2-$K$2-$D28+1)))*$F28))</f>
        <v>0</v>
      </c>
      <c r="BG28" s="139">
        <f ca="1">IF(BG$2-$K$2&lt;$D28-1," ",IF(BG$2-$K$2+1&gt;'Primary Inputs'!$C$17,0,(SUM(OFFSET($K$114:$K$163,0,BG$2-$K$2-$D28+1)))*$F28))</f>
        <v>0</v>
      </c>
      <c r="BH28" s="139">
        <f ca="1">IF(BH$2-$K$2&lt;$D28-1," ",IF(BH$2-$K$2+1&gt;'Primary Inputs'!$C$17,0,(SUM(OFFSET($K$114:$K$163,0,BH$2-$K$2-$D28+1)))*$F28))</f>
        <v>0</v>
      </c>
    </row>
    <row r="29" spans="1:60">
      <c r="A29" s="106"/>
      <c r="B29" s="106"/>
      <c r="C29" s="106"/>
      <c r="D29" s="184">
        <v>23</v>
      </c>
      <c r="E29" t="s">
        <v>195</v>
      </c>
      <c r="F29" s="106">
        <f ca="1">OFFSET('Primary Inputs'!$E$12,0,Calculations!$D29-1)</f>
        <v>0</v>
      </c>
      <c r="G29" s="106"/>
      <c r="H29" s="106"/>
      <c r="I29" s="106"/>
      <c r="J29" s="106"/>
      <c r="K29" s="139" t="str">
        <f ca="1">IF(K$2-$K$2&lt;$D29-1," ",IF(K$2-$K$2+1&gt;'Primary Inputs'!$C$17,0,(SUM(OFFSET($K$114:$K$163,0,K$2-$K$2-$D29+1)))*$F29))</f>
        <v xml:space="preserve"> </v>
      </c>
      <c r="L29" s="139" t="str">
        <f ca="1">IF(L$2-$K$2&lt;$D29-1," ",IF(L$2-$K$2+1&gt;'Primary Inputs'!$C$17,0,(SUM(OFFSET($K$114:$K$163,0,L$2-$K$2-$D29+1)))*$F29))</f>
        <v xml:space="preserve"> </v>
      </c>
      <c r="M29" s="139" t="str">
        <f ca="1">IF(M$2-$K$2&lt;$D29-1," ",IF(M$2-$K$2+1&gt;'Primary Inputs'!$C$17,0,(SUM(OFFSET($K$114:$K$163,0,M$2-$K$2-$D29+1)))*$F29))</f>
        <v xml:space="preserve"> </v>
      </c>
      <c r="N29" s="139" t="str">
        <f ca="1">IF(N$2-$K$2&lt;$D29-1," ",IF(N$2-$K$2+1&gt;'Primary Inputs'!$C$17,0,(SUM(OFFSET($K$114:$K$163,0,N$2-$K$2-$D29+1)))*$F29))</f>
        <v xml:space="preserve"> </v>
      </c>
      <c r="O29" s="139" t="str">
        <f ca="1">IF(O$2-$K$2&lt;$D29-1," ",IF(O$2-$K$2+1&gt;'Primary Inputs'!$C$17,0,(SUM(OFFSET($K$114:$K$163,0,O$2-$K$2-$D29+1)))*$F29))</f>
        <v xml:space="preserve"> </v>
      </c>
      <c r="P29" s="139" t="str">
        <f ca="1">IF(P$2-$K$2&lt;$D29-1," ",IF(P$2-$K$2+1&gt;'Primary Inputs'!$C$17,0,(SUM(OFFSET($K$114:$K$163,0,P$2-$K$2-$D29+1)))*$F29))</f>
        <v xml:space="preserve"> </v>
      </c>
      <c r="Q29" s="139" t="str">
        <f ca="1">IF(Q$2-$K$2&lt;$D29-1," ",IF(Q$2-$K$2+1&gt;'Primary Inputs'!$C$17,0,(SUM(OFFSET($K$114:$K$163,0,Q$2-$K$2-$D29+1)))*$F29))</f>
        <v xml:space="preserve"> </v>
      </c>
      <c r="R29" s="139" t="str">
        <f ca="1">IF(R$2-$K$2&lt;$D29-1," ",IF(R$2-$K$2+1&gt;'Primary Inputs'!$C$17,0,(SUM(OFFSET($K$114:$K$163,0,R$2-$K$2-$D29+1)))*$F29))</f>
        <v xml:space="preserve"> </v>
      </c>
      <c r="S29" s="139" t="str">
        <f ca="1">IF(S$2-$K$2&lt;$D29-1," ",IF(S$2-$K$2+1&gt;'Primary Inputs'!$C$17,0,(SUM(OFFSET($K$114:$K$163,0,S$2-$K$2-$D29+1)))*$F29))</f>
        <v xml:space="preserve"> </v>
      </c>
      <c r="T29" s="139" t="str">
        <f ca="1">IF(T$2-$K$2&lt;$D29-1," ",IF(T$2-$K$2+1&gt;'Primary Inputs'!$C$17,0,(SUM(OFFSET($K$114:$K$163,0,T$2-$K$2-$D29+1)))*$F29))</f>
        <v xml:space="preserve"> </v>
      </c>
      <c r="U29" s="139" t="str">
        <f ca="1">IF(U$2-$K$2&lt;$D29-1," ",IF(U$2-$K$2+1&gt;'Primary Inputs'!$C$17,0,(SUM(OFFSET($K$114:$K$163,0,U$2-$K$2-$D29+1)))*$F29))</f>
        <v xml:space="preserve"> </v>
      </c>
      <c r="V29" s="139" t="str">
        <f ca="1">IF(V$2-$K$2&lt;$D29-1," ",IF(V$2-$K$2+1&gt;'Primary Inputs'!$C$17,0,(SUM(OFFSET($K$114:$K$163,0,V$2-$K$2-$D29+1)))*$F29))</f>
        <v xml:space="preserve"> </v>
      </c>
      <c r="W29" s="139" t="str">
        <f ca="1">IF(W$2-$K$2&lt;$D29-1," ",IF(W$2-$K$2+1&gt;'Primary Inputs'!$C$17,0,(SUM(OFFSET($K$114:$K$163,0,W$2-$K$2-$D29+1)))*$F29))</f>
        <v xml:space="preserve"> </v>
      </c>
      <c r="X29" s="139" t="str">
        <f ca="1">IF(X$2-$K$2&lt;$D29-1," ",IF(X$2-$K$2+1&gt;'Primary Inputs'!$C$17,0,(SUM(OFFSET($K$114:$K$163,0,X$2-$K$2-$D29+1)))*$F29))</f>
        <v xml:space="preserve"> </v>
      </c>
      <c r="Y29" s="139" t="str">
        <f ca="1">IF(Y$2-$K$2&lt;$D29-1," ",IF(Y$2-$K$2+1&gt;'Primary Inputs'!$C$17,0,(SUM(OFFSET($K$114:$K$163,0,Y$2-$K$2-$D29+1)))*$F29))</f>
        <v xml:space="preserve"> </v>
      </c>
      <c r="Z29" s="139" t="str">
        <f ca="1">IF(Z$2-$K$2&lt;$D29-1," ",IF(Z$2-$K$2+1&gt;'Primary Inputs'!$C$17,0,(SUM(OFFSET($K$114:$K$163,0,Z$2-$K$2-$D29+1)))*$F29))</f>
        <v xml:space="preserve"> </v>
      </c>
      <c r="AA29" s="139" t="str">
        <f ca="1">IF(AA$2-$K$2&lt;$D29-1," ",IF(AA$2-$K$2+1&gt;'Primary Inputs'!$C$17,0,(SUM(OFFSET($K$114:$K$163,0,AA$2-$K$2-$D29+1)))*$F29))</f>
        <v xml:space="preserve"> </v>
      </c>
      <c r="AB29" s="139" t="str">
        <f ca="1">IF(AB$2-$K$2&lt;$D29-1," ",IF(AB$2-$K$2+1&gt;'Primary Inputs'!$C$17,0,(SUM(OFFSET($K$114:$K$163,0,AB$2-$K$2-$D29+1)))*$F29))</f>
        <v xml:space="preserve"> </v>
      </c>
      <c r="AC29" s="139" t="str">
        <f ca="1">IF(AC$2-$K$2&lt;$D29-1," ",IF(AC$2-$K$2+1&gt;'Primary Inputs'!$C$17,0,(SUM(OFFSET($K$114:$K$163,0,AC$2-$K$2-$D29+1)))*$F29))</f>
        <v xml:space="preserve"> </v>
      </c>
      <c r="AD29" s="139" t="str">
        <f ca="1">IF(AD$2-$K$2&lt;$D29-1," ",IF(AD$2-$K$2+1&gt;'Primary Inputs'!$C$17,0,(SUM(OFFSET($K$114:$K$163,0,AD$2-$K$2-$D29+1)))*$F29))</f>
        <v xml:space="preserve"> </v>
      </c>
      <c r="AE29" s="139" t="str">
        <f ca="1">IF(AE$2-$K$2&lt;$D29-1," ",IF(AE$2-$K$2+1&gt;'Primary Inputs'!$C$17,0,(SUM(OFFSET($K$114:$K$163,0,AE$2-$K$2-$D29+1)))*$F29))</f>
        <v xml:space="preserve"> </v>
      </c>
      <c r="AF29" s="139" t="str">
        <f ca="1">IF(AF$2-$K$2&lt;$D29-1," ",IF(AF$2-$K$2+1&gt;'Primary Inputs'!$C$17,0,(SUM(OFFSET($K$114:$K$163,0,AF$2-$K$2-$D29+1)))*$F29))</f>
        <v xml:space="preserve"> </v>
      </c>
      <c r="AG29" s="139">
        <f ca="1">IF(AG$2-$K$2&lt;$D29-1," ",IF(AG$2-$K$2+1&gt;'Primary Inputs'!$C$17,0,(SUM(OFFSET($K$114:$K$163,0,AG$2-$K$2-$D29+1)))*$F29))</f>
        <v>0</v>
      </c>
      <c r="AH29" s="139">
        <f ca="1">IF(AH$2-$K$2&lt;$D29-1," ",IF(AH$2-$K$2+1&gt;'Primary Inputs'!$C$17,0,(SUM(OFFSET($K$114:$K$163,0,AH$2-$K$2-$D29+1)))*$F29))</f>
        <v>0</v>
      </c>
      <c r="AI29" s="139">
        <f ca="1">IF(AI$2-$K$2&lt;$D29-1," ",IF(AI$2-$K$2+1&gt;'Primary Inputs'!$C$17,0,(SUM(OFFSET($K$114:$K$163,0,AI$2-$K$2-$D29+1)))*$F29))</f>
        <v>0</v>
      </c>
      <c r="AJ29" s="139">
        <f ca="1">IF(AJ$2-$K$2&lt;$D29-1," ",IF(AJ$2-$K$2+1&gt;'Primary Inputs'!$C$17,0,(SUM(OFFSET($K$114:$K$163,0,AJ$2-$K$2-$D29+1)))*$F29))</f>
        <v>0</v>
      </c>
      <c r="AK29" s="139">
        <f ca="1">IF(AK$2-$K$2&lt;$D29-1," ",IF(AK$2-$K$2+1&gt;'Primary Inputs'!$C$17,0,(SUM(OFFSET($K$114:$K$163,0,AK$2-$K$2-$D29+1)))*$F29))</f>
        <v>0</v>
      </c>
      <c r="AL29" s="139">
        <f ca="1">IF(AL$2-$K$2&lt;$D29-1," ",IF(AL$2-$K$2+1&gt;'Primary Inputs'!$C$17,0,(SUM(OFFSET($K$114:$K$163,0,AL$2-$K$2-$D29+1)))*$F29))</f>
        <v>0</v>
      </c>
      <c r="AM29" s="139">
        <f ca="1">IF(AM$2-$K$2&lt;$D29-1," ",IF(AM$2-$K$2+1&gt;'Primary Inputs'!$C$17,0,(SUM(OFFSET($K$114:$K$163,0,AM$2-$K$2-$D29+1)))*$F29))</f>
        <v>0</v>
      </c>
      <c r="AN29" s="139">
        <f ca="1">IF(AN$2-$K$2&lt;$D29-1," ",IF(AN$2-$K$2+1&gt;'Primary Inputs'!$C$17,0,(SUM(OFFSET($K$114:$K$163,0,AN$2-$K$2-$D29+1)))*$F29))</f>
        <v>0</v>
      </c>
      <c r="AO29" s="139">
        <f ca="1">IF(AO$2-$K$2&lt;$D29-1," ",IF(AO$2-$K$2+1&gt;'Primary Inputs'!$C$17,0,(SUM(OFFSET($K$114:$K$163,0,AO$2-$K$2-$D29+1)))*$F29))</f>
        <v>0</v>
      </c>
      <c r="AP29" s="139">
        <f ca="1">IF(AP$2-$K$2&lt;$D29-1," ",IF(AP$2-$K$2+1&gt;'Primary Inputs'!$C$17,0,(SUM(OFFSET($K$114:$K$163,0,AP$2-$K$2-$D29+1)))*$F29))</f>
        <v>0</v>
      </c>
      <c r="AQ29" s="139">
        <f ca="1">IF(AQ$2-$K$2&lt;$D29-1," ",IF(AQ$2-$K$2+1&gt;'Primary Inputs'!$C$17,0,(SUM(OFFSET($K$114:$K$163,0,AQ$2-$K$2-$D29+1)))*$F29))</f>
        <v>0</v>
      </c>
      <c r="AR29" s="139">
        <f ca="1">IF(AR$2-$K$2&lt;$D29-1," ",IF(AR$2-$K$2+1&gt;'Primary Inputs'!$C$17,0,(SUM(OFFSET($K$114:$K$163,0,AR$2-$K$2-$D29+1)))*$F29))</f>
        <v>0</v>
      </c>
      <c r="AS29" s="139">
        <f ca="1">IF(AS$2-$K$2&lt;$D29-1," ",IF(AS$2-$K$2+1&gt;'Primary Inputs'!$C$17,0,(SUM(OFFSET($K$114:$K$163,0,AS$2-$K$2-$D29+1)))*$F29))</f>
        <v>0</v>
      </c>
      <c r="AT29" s="139">
        <f ca="1">IF(AT$2-$K$2&lt;$D29-1," ",IF(AT$2-$K$2+1&gt;'Primary Inputs'!$C$17,0,(SUM(OFFSET($K$114:$K$163,0,AT$2-$K$2-$D29+1)))*$F29))</f>
        <v>0</v>
      </c>
      <c r="AU29" s="139">
        <f ca="1">IF(AU$2-$K$2&lt;$D29-1," ",IF(AU$2-$K$2+1&gt;'Primary Inputs'!$C$17,0,(SUM(OFFSET($K$114:$K$163,0,AU$2-$K$2-$D29+1)))*$F29))</f>
        <v>0</v>
      </c>
      <c r="AV29" s="139">
        <f ca="1">IF(AV$2-$K$2&lt;$D29-1," ",IF(AV$2-$K$2+1&gt;'Primary Inputs'!$C$17,0,(SUM(OFFSET($K$114:$K$163,0,AV$2-$K$2-$D29+1)))*$F29))</f>
        <v>0</v>
      </c>
      <c r="AW29" s="139">
        <f ca="1">IF(AW$2-$K$2&lt;$D29-1," ",IF(AW$2-$K$2+1&gt;'Primary Inputs'!$C$17,0,(SUM(OFFSET($K$114:$K$163,0,AW$2-$K$2-$D29+1)))*$F29))</f>
        <v>0</v>
      </c>
      <c r="AX29" s="139">
        <f ca="1">IF(AX$2-$K$2&lt;$D29-1," ",IF(AX$2-$K$2+1&gt;'Primary Inputs'!$C$17,0,(SUM(OFFSET($K$114:$K$163,0,AX$2-$K$2-$D29+1)))*$F29))</f>
        <v>0</v>
      </c>
      <c r="AY29" s="139">
        <f ca="1">IF(AY$2-$K$2&lt;$D29-1," ",IF(AY$2-$K$2+1&gt;'Primary Inputs'!$C$17,0,(SUM(OFFSET($K$114:$K$163,0,AY$2-$K$2-$D29+1)))*$F29))</f>
        <v>0</v>
      </c>
      <c r="AZ29" s="139">
        <f ca="1">IF(AZ$2-$K$2&lt;$D29-1," ",IF(AZ$2-$K$2+1&gt;'Primary Inputs'!$C$17,0,(SUM(OFFSET($K$114:$K$163,0,AZ$2-$K$2-$D29+1)))*$F29))</f>
        <v>0</v>
      </c>
      <c r="BA29" s="139">
        <f ca="1">IF(BA$2-$K$2&lt;$D29-1," ",IF(BA$2-$K$2+1&gt;'Primary Inputs'!$C$17,0,(SUM(OFFSET($K$114:$K$163,0,BA$2-$K$2-$D29+1)))*$F29))</f>
        <v>0</v>
      </c>
      <c r="BB29" s="139">
        <f ca="1">IF(BB$2-$K$2&lt;$D29-1," ",IF(BB$2-$K$2+1&gt;'Primary Inputs'!$C$17,0,(SUM(OFFSET($K$114:$K$163,0,BB$2-$K$2-$D29+1)))*$F29))</f>
        <v>0</v>
      </c>
      <c r="BC29" s="139">
        <f ca="1">IF(BC$2-$K$2&lt;$D29-1," ",IF(BC$2-$K$2+1&gt;'Primary Inputs'!$C$17,0,(SUM(OFFSET($K$114:$K$163,0,BC$2-$K$2-$D29+1)))*$F29))</f>
        <v>0</v>
      </c>
      <c r="BD29" s="139">
        <f ca="1">IF(BD$2-$K$2&lt;$D29-1," ",IF(BD$2-$K$2+1&gt;'Primary Inputs'!$C$17,0,(SUM(OFFSET($K$114:$K$163,0,BD$2-$K$2-$D29+1)))*$F29))</f>
        <v>0</v>
      </c>
      <c r="BE29" s="139">
        <f ca="1">IF(BE$2-$K$2&lt;$D29-1," ",IF(BE$2-$K$2+1&gt;'Primary Inputs'!$C$17,0,(SUM(OFFSET($K$114:$K$163,0,BE$2-$K$2-$D29+1)))*$F29))</f>
        <v>0</v>
      </c>
      <c r="BF29" s="139">
        <f ca="1">IF(BF$2-$K$2&lt;$D29-1," ",IF(BF$2-$K$2+1&gt;'Primary Inputs'!$C$17,0,(SUM(OFFSET($K$114:$K$163,0,BF$2-$K$2-$D29+1)))*$F29))</f>
        <v>0</v>
      </c>
      <c r="BG29" s="139">
        <f ca="1">IF(BG$2-$K$2&lt;$D29-1," ",IF(BG$2-$K$2+1&gt;'Primary Inputs'!$C$17,0,(SUM(OFFSET($K$114:$K$163,0,BG$2-$K$2-$D29+1)))*$F29))</f>
        <v>0</v>
      </c>
      <c r="BH29" s="139">
        <f ca="1">IF(BH$2-$K$2&lt;$D29-1," ",IF(BH$2-$K$2+1&gt;'Primary Inputs'!$C$17,0,(SUM(OFFSET($K$114:$K$163,0,BH$2-$K$2-$D29+1)))*$F29))</f>
        <v>0</v>
      </c>
    </row>
    <row r="30" spans="1:60">
      <c r="A30" s="106"/>
      <c r="B30" s="106"/>
      <c r="C30" s="106"/>
      <c r="D30" s="184">
        <v>24</v>
      </c>
      <c r="E30" t="s">
        <v>196</v>
      </c>
      <c r="F30" s="106">
        <f ca="1">OFFSET('Primary Inputs'!$E$12,0,Calculations!$D30-1)</f>
        <v>0</v>
      </c>
      <c r="G30" s="106"/>
      <c r="H30" s="106"/>
      <c r="I30" s="106"/>
      <c r="J30" s="106"/>
      <c r="K30" s="139" t="str">
        <f ca="1">IF(K$2-$K$2&lt;$D30-1," ",IF(K$2-$K$2+1&gt;'Primary Inputs'!$C$17,0,(SUM(OFFSET($K$114:$K$163,0,K$2-$K$2-$D30+1)))*$F30))</f>
        <v xml:space="preserve"> </v>
      </c>
      <c r="L30" s="139" t="str">
        <f ca="1">IF(L$2-$K$2&lt;$D30-1," ",IF(L$2-$K$2+1&gt;'Primary Inputs'!$C$17,0,(SUM(OFFSET($K$114:$K$163,0,L$2-$K$2-$D30+1)))*$F30))</f>
        <v xml:space="preserve"> </v>
      </c>
      <c r="M30" s="139" t="str">
        <f ca="1">IF(M$2-$K$2&lt;$D30-1," ",IF(M$2-$K$2+1&gt;'Primary Inputs'!$C$17,0,(SUM(OFFSET($K$114:$K$163,0,M$2-$K$2-$D30+1)))*$F30))</f>
        <v xml:space="preserve"> </v>
      </c>
      <c r="N30" s="139" t="str">
        <f ca="1">IF(N$2-$K$2&lt;$D30-1," ",IF(N$2-$K$2+1&gt;'Primary Inputs'!$C$17,0,(SUM(OFFSET($K$114:$K$163,0,N$2-$K$2-$D30+1)))*$F30))</f>
        <v xml:space="preserve"> </v>
      </c>
      <c r="O30" s="139" t="str">
        <f ca="1">IF(O$2-$K$2&lt;$D30-1," ",IF(O$2-$K$2+1&gt;'Primary Inputs'!$C$17,0,(SUM(OFFSET($K$114:$K$163,0,O$2-$K$2-$D30+1)))*$F30))</f>
        <v xml:space="preserve"> </v>
      </c>
      <c r="P30" s="139" t="str">
        <f ca="1">IF(P$2-$K$2&lt;$D30-1," ",IF(P$2-$K$2+1&gt;'Primary Inputs'!$C$17,0,(SUM(OFFSET($K$114:$K$163,0,P$2-$K$2-$D30+1)))*$F30))</f>
        <v xml:space="preserve"> </v>
      </c>
      <c r="Q30" s="139" t="str">
        <f ca="1">IF(Q$2-$K$2&lt;$D30-1," ",IF(Q$2-$K$2+1&gt;'Primary Inputs'!$C$17,0,(SUM(OFFSET($K$114:$K$163,0,Q$2-$K$2-$D30+1)))*$F30))</f>
        <v xml:space="preserve"> </v>
      </c>
      <c r="R30" s="139" t="str">
        <f ca="1">IF(R$2-$K$2&lt;$D30-1," ",IF(R$2-$K$2+1&gt;'Primary Inputs'!$C$17,0,(SUM(OFFSET($K$114:$K$163,0,R$2-$K$2-$D30+1)))*$F30))</f>
        <v xml:space="preserve"> </v>
      </c>
      <c r="S30" s="139" t="str">
        <f ca="1">IF(S$2-$K$2&lt;$D30-1," ",IF(S$2-$K$2+1&gt;'Primary Inputs'!$C$17,0,(SUM(OFFSET($K$114:$K$163,0,S$2-$K$2-$D30+1)))*$F30))</f>
        <v xml:space="preserve"> </v>
      </c>
      <c r="T30" s="139" t="str">
        <f ca="1">IF(T$2-$K$2&lt;$D30-1," ",IF(T$2-$K$2+1&gt;'Primary Inputs'!$C$17,0,(SUM(OFFSET($K$114:$K$163,0,T$2-$K$2-$D30+1)))*$F30))</f>
        <v xml:space="preserve"> </v>
      </c>
      <c r="U30" s="139" t="str">
        <f ca="1">IF(U$2-$K$2&lt;$D30-1," ",IF(U$2-$K$2+1&gt;'Primary Inputs'!$C$17,0,(SUM(OFFSET($K$114:$K$163,0,U$2-$K$2-$D30+1)))*$F30))</f>
        <v xml:space="preserve"> </v>
      </c>
      <c r="V30" s="139" t="str">
        <f ca="1">IF(V$2-$K$2&lt;$D30-1," ",IF(V$2-$K$2+1&gt;'Primary Inputs'!$C$17,0,(SUM(OFFSET($K$114:$K$163,0,V$2-$K$2-$D30+1)))*$F30))</f>
        <v xml:space="preserve"> </v>
      </c>
      <c r="W30" s="139" t="str">
        <f ca="1">IF(W$2-$K$2&lt;$D30-1," ",IF(W$2-$K$2+1&gt;'Primary Inputs'!$C$17,0,(SUM(OFFSET($K$114:$K$163,0,W$2-$K$2-$D30+1)))*$F30))</f>
        <v xml:space="preserve"> </v>
      </c>
      <c r="X30" s="139" t="str">
        <f ca="1">IF(X$2-$K$2&lt;$D30-1," ",IF(X$2-$K$2+1&gt;'Primary Inputs'!$C$17,0,(SUM(OFFSET($K$114:$K$163,0,X$2-$K$2-$D30+1)))*$F30))</f>
        <v xml:space="preserve"> </v>
      </c>
      <c r="Y30" s="139" t="str">
        <f ca="1">IF(Y$2-$K$2&lt;$D30-1," ",IF(Y$2-$K$2+1&gt;'Primary Inputs'!$C$17,0,(SUM(OFFSET($K$114:$K$163,0,Y$2-$K$2-$D30+1)))*$F30))</f>
        <v xml:space="preserve"> </v>
      </c>
      <c r="Z30" s="139" t="str">
        <f ca="1">IF(Z$2-$K$2&lt;$D30-1," ",IF(Z$2-$K$2+1&gt;'Primary Inputs'!$C$17,0,(SUM(OFFSET($K$114:$K$163,0,Z$2-$K$2-$D30+1)))*$F30))</f>
        <v xml:space="preserve"> </v>
      </c>
      <c r="AA30" s="139" t="str">
        <f ca="1">IF(AA$2-$K$2&lt;$D30-1," ",IF(AA$2-$K$2+1&gt;'Primary Inputs'!$C$17,0,(SUM(OFFSET($K$114:$K$163,0,AA$2-$K$2-$D30+1)))*$F30))</f>
        <v xml:space="preserve"> </v>
      </c>
      <c r="AB30" s="139" t="str">
        <f ca="1">IF(AB$2-$K$2&lt;$D30-1," ",IF(AB$2-$K$2+1&gt;'Primary Inputs'!$C$17,0,(SUM(OFFSET($K$114:$K$163,0,AB$2-$K$2-$D30+1)))*$F30))</f>
        <v xml:space="preserve"> </v>
      </c>
      <c r="AC30" s="139" t="str">
        <f ca="1">IF(AC$2-$K$2&lt;$D30-1," ",IF(AC$2-$K$2+1&gt;'Primary Inputs'!$C$17,0,(SUM(OFFSET($K$114:$K$163,0,AC$2-$K$2-$D30+1)))*$F30))</f>
        <v xml:space="preserve"> </v>
      </c>
      <c r="AD30" s="139" t="str">
        <f ca="1">IF(AD$2-$K$2&lt;$D30-1," ",IF(AD$2-$K$2+1&gt;'Primary Inputs'!$C$17,0,(SUM(OFFSET($K$114:$K$163,0,AD$2-$K$2-$D30+1)))*$F30))</f>
        <v xml:space="preserve"> </v>
      </c>
      <c r="AE30" s="139" t="str">
        <f ca="1">IF(AE$2-$K$2&lt;$D30-1," ",IF(AE$2-$K$2+1&gt;'Primary Inputs'!$C$17,0,(SUM(OFFSET($K$114:$K$163,0,AE$2-$K$2-$D30+1)))*$F30))</f>
        <v xml:space="preserve"> </v>
      </c>
      <c r="AF30" s="139" t="str">
        <f ca="1">IF(AF$2-$K$2&lt;$D30-1," ",IF(AF$2-$K$2+1&gt;'Primary Inputs'!$C$17,0,(SUM(OFFSET($K$114:$K$163,0,AF$2-$K$2-$D30+1)))*$F30))</f>
        <v xml:space="preserve"> </v>
      </c>
      <c r="AG30" s="139" t="str">
        <f ca="1">IF(AG$2-$K$2&lt;$D30-1," ",IF(AG$2-$K$2+1&gt;'Primary Inputs'!$C$17,0,(SUM(OFFSET($K$114:$K$163,0,AG$2-$K$2-$D30+1)))*$F30))</f>
        <v xml:space="preserve"> </v>
      </c>
      <c r="AH30" s="139">
        <f ca="1">IF(AH$2-$K$2&lt;$D30-1," ",IF(AH$2-$K$2+1&gt;'Primary Inputs'!$C$17,0,(SUM(OFFSET($K$114:$K$163,0,AH$2-$K$2-$D30+1)))*$F30))</f>
        <v>0</v>
      </c>
      <c r="AI30" s="139">
        <f ca="1">IF(AI$2-$K$2&lt;$D30-1," ",IF(AI$2-$K$2+1&gt;'Primary Inputs'!$C$17,0,(SUM(OFFSET($K$114:$K$163,0,AI$2-$K$2-$D30+1)))*$F30))</f>
        <v>0</v>
      </c>
      <c r="AJ30" s="139">
        <f ca="1">IF(AJ$2-$K$2&lt;$D30-1," ",IF(AJ$2-$K$2+1&gt;'Primary Inputs'!$C$17,0,(SUM(OFFSET($K$114:$K$163,0,AJ$2-$K$2-$D30+1)))*$F30))</f>
        <v>0</v>
      </c>
      <c r="AK30" s="139">
        <f ca="1">IF(AK$2-$K$2&lt;$D30-1," ",IF(AK$2-$K$2+1&gt;'Primary Inputs'!$C$17,0,(SUM(OFFSET($K$114:$K$163,0,AK$2-$K$2-$D30+1)))*$F30))</f>
        <v>0</v>
      </c>
      <c r="AL30" s="139">
        <f ca="1">IF(AL$2-$K$2&lt;$D30-1," ",IF(AL$2-$K$2+1&gt;'Primary Inputs'!$C$17,0,(SUM(OFFSET($K$114:$K$163,0,AL$2-$K$2-$D30+1)))*$F30))</f>
        <v>0</v>
      </c>
      <c r="AM30" s="139">
        <f ca="1">IF(AM$2-$K$2&lt;$D30-1," ",IF(AM$2-$K$2+1&gt;'Primary Inputs'!$C$17,0,(SUM(OFFSET($K$114:$K$163,0,AM$2-$K$2-$D30+1)))*$F30))</f>
        <v>0</v>
      </c>
      <c r="AN30" s="139">
        <f ca="1">IF(AN$2-$K$2&lt;$D30-1," ",IF(AN$2-$K$2+1&gt;'Primary Inputs'!$C$17,0,(SUM(OFFSET($K$114:$K$163,0,AN$2-$K$2-$D30+1)))*$F30))</f>
        <v>0</v>
      </c>
      <c r="AO30" s="139">
        <f ca="1">IF(AO$2-$K$2&lt;$D30-1," ",IF(AO$2-$K$2+1&gt;'Primary Inputs'!$C$17,0,(SUM(OFFSET($K$114:$K$163,0,AO$2-$K$2-$D30+1)))*$F30))</f>
        <v>0</v>
      </c>
      <c r="AP30" s="139">
        <f ca="1">IF(AP$2-$K$2&lt;$D30-1," ",IF(AP$2-$K$2+1&gt;'Primary Inputs'!$C$17,0,(SUM(OFFSET($K$114:$K$163,0,AP$2-$K$2-$D30+1)))*$F30))</f>
        <v>0</v>
      </c>
      <c r="AQ30" s="139">
        <f ca="1">IF(AQ$2-$K$2&lt;$D30-1," ",IF(AQ$2-$K$2+1&gt;'Primary Inputs'!$C$17,0,(SUM(OFFSET($K$114:$K$163,0,AQ$2-$K$2-$D30+1)))*$F30))</f>
        <v>0</v>
      </c>
      <c r="AR30" s="139">
        <f ca="1">IF(AR$2-$K$2&lt;$D30-1," ",IF(AR$2-$K$2+1&gt;'Primary Inputs'!$C$17,0,(SUM(OFFSET($K$114:$K$163,0,AR$2-$K$2-$D30+1)))*$F30))</f>
        <v>0</v>
      </c>
      <c r="AS30" s="139">
        <f ca="1">IF(AS$2-$K$2&lt;$D30-1," ",IF(AS$2-$K$2+1&gt;'Primary Inputs'!$C$17,0,(SUM(OFFSET($K$114:$K$163,0,AS$2-$K$2-$D30+1)))*$F30))</f>
        <v>0</v>
      </c>
      <c r="AT30" s="139">
        <f ca="1">IF(AT$2-$K$2&lt;$D30-1," ",IF(AT$2-$K$2+1&gt;'Primary Inputs'!$C$17,0,(SUM(OFFSET($K$114:$K$163,0,AT$2-$K$2-$D30+1)))*$F30))</f>
        <v>0</v>
      </c>
      <c r="AU30" s="139">
        <f ca="1">IF(AU$2-$K$2&lt;$D30-1," ",IF(AU$2-$K$2+1&gt;'Primary Inputs'!$C$17,0,(SUM(OFFSET($K$114:$K$163,0,AU$2-$K$2-$D30+1)))*$F30))</f>
        <v>0</v>
      </c>
      <c r="AV30" s="139">
        <f ca="1">IF(AV$2-$K$2&lt;$D30-1," ",IF(AV$2-$K$2+1&gt;'Primary Inputs'!$C$17,0,(SUM(OFFSET($K$114:$K$163,0,AV$2-$K$2-$D30+1)))*$F30))</f>
        <v>0</v>
      </c>
      <c r="AW30" s="139">
        <f ca="1">IF(AW$2-$K$2&lt;$D30-1," ",IF(AW$2-$K$2+1&gt;'Primary Inputs'!$C$17,0,(SUM(OFFSET($K$114:$K$163,0,AW$2-$K$2-$D30+1)))*$F30))</f>
        <v>0</v>
      </c>
      <c r="AX30" s="139">
        <f ca="1">IF(AX$2-$K$2&lt;$D30-1," ",IF(AX$2-$K$2+1&gt;'Primary Inputs'!$C$17,0,(SUM(OFFSET($K$114:$K$163,0,AX$2-$K$2-$D30+1)))*$F30))</f>
        <v>0</v>
      </c>
      <c r="AY30" s="139">
        <f ca="1">IF(AY$2-$K$2&lt;$D30-1," ",IF(AY$2-$K$2+1&gt;'Primary Inputs'!$C$17,0,(SUM(OFFSET($K$114:$K$163,0,AY$2-$K$2-$D30+1)))*$F30))</f>
        <v>0</v>
      </c>
      <c r="AZ30" s="139">
        <f ca="1">IF(AZ$2-$K$2&lt;$D30-1," ",IF(AZ$2-$K$2+1&gt;'Primary Inputs'!$C$17,0,(SUM(OFFSET($K$114:$K$163,0,AZ$2-$K$2-$D30+1)))*$F30))</f>
        <v>0</v>
      </c>
      <c r="BA30" s="139">
        <f ca="1">IF(BA$2-$K$2&lt;$D30-1," ",IF(BA$2-$K$2+1&gt;'Primary Inputs'!$C$17,0,(SUM(OFFSET($K$114:$K$163,0,BA$2-$K$2-$D30+1)))*$F30))</f>
        <v>0</v>
      </c>
      <c r="BB30" s="139">
        <f ca="1">IF(BB$2-$K$2&lt;$D30-1," ",IF(BB$2-$K$2+1&gt;'Primary Inputs'!$C$17,0,(SUM(OFFSET($K$114:$K$163,0,BB$2-$K$2-$D30+1)))*$F30))</f>
        <v>0</v>
      </c>
      <c r="BC30" s="139">
        <f ca="1">IF(BC$2-$K$2&lt;$D30-1," ",IF(BC$2-$K$2+1&gt;'Primary Inputs'!$C$17,0,(SUM(OFFSET($K$114:$K$163,0,BC$2-$K$2-$D30+1)))*$F30))</f>
        <v>0</v>
      </c>
      <c r="BD30" s="139">
        <f ca="1">IF(BD$2-$K$2&lt;$D30-1," ",IF(BD$2-$K$2+1&gt;'Primary Inputs'!$C$17,0,(SUM(OFFSET($K$114:$K$163,0,BD$2-$K$2-$D30+1)))*$F30))</f>
        <v>0</v>
      </c>
      <c r="BE30" s="139">
        <f ca="1">IF(BE$2-$K$2&lt;$D30-1," ",IF(BE$2-$K$2+1&gt;'Primary Inputs'!$C$17,0,(SUM(OFFSET($K$114:$K$163,0,BE$2-$K$2-$D30+1)))*$F30))</f>
        <v>0</v>
      </c>
      <c r="BF30" s="139">
        <f ca="1">IF(BF$2-$K$2&lt;$D30-1," ",IF(BF$2-$K$2+1&gt;'Primary Inputs'!$C$17,0,(SUM(OFFSET($K$114:$K$163,0,BF$2-$K$2-$D30+1)))*$F30))</f>
        <v>0</v>
      </c>
      <c r="BG30" s="139">
        <f ca="1">IF(BG$2-$K$2&lt;$D30-1," ",IF(BG$2-$K$2+1&gt;'Primary Inputs'!$C$17,0,(SUM(OFFSET($K$114:$K$163,0,BG$2-$K$2-$D30+1)))*$F30))</f>
        <v>0</v>
      </c>
      <c r="BH30" s="139">
        <f ca="1">IF(BH$2-$K$2&lt;$D30-1," ",IF(BH$2-$K$2+1&gt;'Primary Inputs'!$C$17,0,(SUM(OFFSET($K$114:$K$163,0,BH$2-$K$2-$D30+1)))*$F30))</f>
        <v>0</v>
      </c>
    </row>
    <row r="31" spans="1:60">
      <c r="A31" s="106"/>
      <c r="B31" s="106"/>
      <c r="C31" s="106"/>
      <c r="D31" s="184">
        <v>25</v>
      </c>
      <c r="E31" t="s">
        <v>197</v>
      </c>
      <c r="F31" s="106">
        <f ca="1">OFFSET('Primary Inputs'!$E$12,0,Calculations!$D31-1)</f>
        <v>0</v>
      </c>
      <c r="G31" s="106"/>
      <c r="H31" s="106"/>
      <c r="I31" s="106"/>
      <c r="J31" s="106"/>
      <c r="K31" s="139" t="str">
        <f ca="1">IF(K$2-$K$2&lt;$D31-1," ",IF(K$2-$K$2+1&gt;'Primary Inputs'!$C$17,0,(SUM(OFFSET($K$114:$K$163,0,K$2-$K$2-$D31+1)))*$F31))</f>
        <v xml:space="preserve"> </v>
      </c>
      <c r="L31" s="139" t="str">
        <f ca="1">IF(L$2-$K$2&lt;$D31-1," ",IF(L$2-$K$2+1&gt;'Primary Inputs'!$C$17,0,(SUM(OFFSET($K$114:$K$163,0,L$2-$K$2-$D31+1)))*$F31))</f>
        <v xml:space="preserve"> </v>
      </c>
      <c r="M31" s="139" t="str">
        <f ca="1">IF(M$2-$K$2&lt;$D31-1," ",IF(M$2-$K$2+1&gt;'Primary Inputs'!$C$17,0,(SUM(OFFSET($K$114:$K$163,0,M$2-$K$2-$D31+1)))*$F31))</f>
        <v xml:space="preserve"> </v>
      </c>
      <c r="N31" s="139" t="str">
        <f ca="1">IF(N$2-$K$2&lt;$D31-1," ",IF(N$2-$K$2+1&gt;'Primary Inputs'!$C$17,0,(SUM(OFFSET($K$114:$K$163,0,N$2-$K$2-$D31+1)))*$F31))</f>
        <v xml:space="preserve"> </v>
      </c>
      <c r="O31" s="139" t="str">
        <f ca="1">IF(O$2-$K$2&lt;$D31-1," ",IF(O$2-$K$2+1&gt;'Primary Inputs'!$C$17,0,(SUM(OFFSET($K$114:$K$163,0,O$2-$K$2-$D31+1)))*$F31))</f>
        <v xml:space="preserve"> </v>
      </c>
      <c r="P31" s="139" t="str">
        <f ca="1">IF(P$2-$K$2&lt;$D31-1," ",IF(P$2-$K$2+1&gt;'Primary Inputs'!$C$17,0,(SUM(OFFSET($K$114:$K$163,0,P$2-$K$2-$D31+1)))*$F31))</f>
        <v xml:space="preserve"> </v>
      </c>
      <c r="Q31" s="139" t="str">
        <f ca="1">IF(Q$2-$K$2&lt;$D31-1," ",IF(Q$2-$K$2+1&gt;'Primary Inputs'!$C$17,0,(SUM(OFFSET($K$114:$K$163,0,Q$2-$K$2-$D31+1)))*$F31))</f>
        <v xml:space="preserve"> </v>
      </c>
      <c r="R31" s="139" t="str">
        <f ca="1">IF(R$2-$K$2&lt;$D31-1," ",IF(R$2-$K$2+1&gt;'Primary Inputs'!$C$17,0,(SUM(OFFSET($K$114:$K$163,0,R$2-$K$2-$D31+1)))*$F31))</f>
        <v xml:space="preserve"> </v>
      </c>
      <c r="S31" s="139" t="str">
        <f ca="1">IF(S$2-$K$2&lt;$D31-1," ",IF(S$2-$K$2+1&gt;'Primary Inputs'!$C$17,0,(SUM(OFFSET($K$114:$K$163,0,S$2-$K$2-$D31+1)))*$F31))</f>
        <v xml:space="preserve"> </v>
      </c>
      <c r="T31" s="139" t="str">
        <f ca="1">IF(T$2-$K$2&lt;$D31-1," ",IF(T$2-$K$2+1&gt;'Primary Inputs'!$C$17,0,(SUM(OFFSET($K$114:$K$163,0,T$2-$K$2-$D31+1)))*$F31))</f>
        <v xml:space="preserve"> </v>
      </c>
      <c r="U31" s="139" t="str">
        <f ca="1">IF(U$2-$K$2&lt;$D31-1," ",IF(U$2-$K$2+1&gt;'Primary Inputs'!$C$17,0,(SUM(OFFSET($K$114:$K$163,0,U$2-$K$2-$D31+1)))*$F31))</f>
        <v xml:space="preserve"> </v>
      </c>
      <c r="V31" s="139" t="str">
        <f ca="1">IF(V$2-$K$2&lt;$D31-1," ",IF(V$2-$K$2+1&gt;'Primary Inputs'!$C$17,0,(SUM(OFFSET($K$114:$K$163,0,V$2-$K$2-$D31+1)))*$F31))</f>
        <v xml:space="preserve"> </v>
      </c>
      <c r="W31" s="139" t="str">
        <f ca="1">IF(W$2-$K$2&lt;$D31-1," ",IF(W$2-$K$2+1&gt;'Primary Inputs'!$C$17,0,(SUM(OFFSET($K$114:$K$163,0,W$2-$K$2-$D31+1)))*$F31))</f>
        <v xml:space="preserve"> </v>
      </c>
      <c r="X31" s="139" t="str">
        <f ca="1">IF(X$2-$K$2&lt;$D31-1," ",IF(X$2-$K$2+1&gt;'Primary Inputs'!$C$17,0,(SUM(OFFSET($K$114:$K$163,0,X$2-$K$2-$D31+1)))*$F31))</f>
        <v xml:space="preserve"> </v>
      </c>
      <c r="Y31" s="139" t="str">
        <f ca="1">IF(Y$2-$K$2&lt;$D31-1," ",IF(Y$2-$K$2+1&gt;'Primary Inputs'!$C$17,0,(SUM(OFFSET($K$114:$K$163,0,Y$2-$K$2-$D31+1)))*$F31))</f>
        <v xml:space="preserve"> </v>
      </c>
      <c r="Z31" s="139" t="str">
        <f ca="1">IF(Z$2-$K$2&lt;$D31-1," ",IF(Z$2-$K$2+1&gt;'Primary Inputs'!$C$17,0,(SUM(OFFSET($K$114:$K$163,0,Z$2-$K$2-$D31+1)))*$F31))</f>
        <v xml:space="preserve"> </v>
      </c>
      <c r="AA31" s="139" t="str">
        <f ca="1">IF(AA$2-$K$2&lt;$D31-1," ",IF(AA$2-$K$2+1&gt;'Primary Inputs'!$C$17,0,(SUM(OFFSET($K$114:$K$163,0,AA$2-$K$2-$D31+1)))*$F31))</f>
        <v xml:space="preserve"> </v>
      </c>
      <c r="AB31" s="139" t="str">
        <f ca="1">IF(AB$2-$K$2&lt;$D31-1," ",IF(AB$2-$K$2+1&gt;'Primary Inputs'!$C$17,0,(SUM(OFFSET($K$114:$K$163,0,AB$2-$K$2-$D31+1)))*$F31))</f>
        <v xml:space="preserve"> </v>
      </c>
      <c r="AC31" s="139" t="str">
        <f ca="1">IF(AC$2-$K$2&lt;$D31-1," ",IF(AC$2-$K$2+1&gt;'Primary Inputs'!$C$17,0,(SUM(OFFSET($K$114:$K$163,0,AC$2-$K$2-$D31+1)))*$F31))</f>
        <v xml:space="preserve"> </v>
      </c>
      <c r="AD31" s="139" t="str">
        <f ca="1">IF(AD$2-$K$2&lt;$D31-1," ",IF(AD$2-$K$2+1&gt;'Primary Inputs'!$C$17,0,(SUM(OFFSET($K$114:$K$163,0,AD$2-$K$2-$D31+1)))*$F31))</f>
        <v xml:space="preserve"> </v>
      </c>
      <c r="AE31" s="139" t="str">
        <f ca="1">IF(AE$2-$K$2&lt;$D31-1," ",IF(AE$2-$K$2+1&gt;'Primary Inputs'!$C$17,0,(SUM(OFFSET($K$114:$K$163,0,AE$2-$K$2-$D31+1)))*$F31))</f>
        <v xml:space="preserve"> </v>
      </c>
      <c r="AF31" s="139" t="str">
        <f ca="1">IF(AF$2-$K$2&lt;$D31-1," ",IF(AF$2-$K$2+1&gt;'Primary Inputs'!$C$17,0,(SUM(OFFSET($K$114:$K$163,0,AF$2-$K$2-$D31+1)))*$F31))</f>
        <v xml:space="preserve"> </v>
      </c>
      <c r="AG31" s="139" t="str">
        <f ca="1">IF(AG$2-$K$2&lt;$D31-1," ",IF(AG$2-$K$2+1&gt;'Primary Inputs'!$C$17,0,(SUM(OFFSET($K$114:$K$163,0,AG$2-$K$2-$D31+1)))*$F31))</f>
        <v xml:space="preserve"> </v>
      </c>
      <c r="AH31" s="139" t="str">
        <f ca="1">IF(AH$2-$K$2&lt;$D31-1," ",IF(AH$2-$K$2+1&gt;'Primary Inputs'!$C$17,0,(SUM(OFFSET($K$114:$K$163,0,AH$2-$K$2-$D31+1)))*$F31))</f>
        <v xml:space="preserve"> </v>
      </c>
      <c r="AI31" s="139">
        <f ca="1">IF(AI$2-$K$2&lt;$D31-1," ",IF(AI$2-$K$2+1&gt;'Primary Inputs'!$C$17,0,(SUM(OFFSET($K$114:$K$163,0,AI$2-$K$2-$D31+1)))*$F31))</f>
        <v>0</v>
      </c>
      <c r="AJ31" s="139">
        <f ca="1">IF(AJ$2-$K$2&lt;$D31-1," ",IF(AJ$2-$K$2+1&gt;'Primary Inputs'!$C$17,0,(SUM(OFFSET($K$114:$K$163,0,AJ$2-$K$2-$D31+1)))*$F31))</f>
        <v>0</v>
      </c>
      <c r="AK31" s="139">
        <f ca="1">IF(AK$2-$K$2&lt;$D31-1," ",IF(AK$2-$K$2+1&gt;'Primary Inputs'!$C$17,0,(SUM(OFFSET($K$114:$K$163,0,AK$2-$K$2-$D31+1)))*$F31))</f>
        <v>0</v>
      </c>
      <c r="AL31" s="139">
        <f ca="1">IF(AL$2-$K$2&lt;$D31-1," ",IF(AL$2-$K$2+1&gt;'Primary Inputs'!$C$17,0,(SUM(OFFSET($K$114:$K$163,0,AL$2-$K$2-$D31+1)))*$F31))</f>
        <v>0</v>
      </c>
      <c r="AM31" s="139">
        <f ca="1">IF(AM$2-$K$2&lt;$D31-1," ",IF(AM$2-$K$2+1&gt;'Primary Inputs'!$C$17,0,(SUM(OFFSET($K$114:$K$163,0,AM$2-$K$2-$D31+1)))*$F31))</f>
        <v>0</v>
      </c>
      <c r="AN31" s="139">
        <f ca="1">IF(AN$2-$K$2&lt;$D31-1," ",IF(AN$2-$K$2+1&gt;'Primary Inputs'!$C$17,0,(SUM(OFFSET($K$114:$K$163,0,AN$2-$K$2-$D31+1)))*$F31))</f>
        <v>0</v>
      </c>
      <c r="AO31" s="139">
        <f ca="1">IF(AO$2-$K$2&lt;$D31-1," ",IF(AO$2-$K$2+1&gt;'Primary Inputs'!$C$17,0,(SUM(OFFSET($K$114:$K$163,0,AO$2-$K$2-$D31+1)))*$F31))</f>
        <v>0</v>
      </c>
      <c r="AP31" s="139">
        <f ca="1">IF(AP$2-$K$2&lt;$D31-1," ",IF(AP$2-$K$2+1&gt;'Primary Inputs'!$C$17,0,(SUM(OFFSET($K$114:$K$163,0,AP$2-$K$2-$D31+1)))*$F31))</f>
        <v>0</v>
      </c>
      <c r="AQ31" s="139">
        <f ca="1">IF(AQ$2-$K$2&lt;$D31-1," ",IF(AQ$2-$K$2+1&gt;'Primary Inputs'!$C$17,0,(SUM(OFFSET($K$114:$K$163,0,AQ$2-$K$2-$D31+1)))*$F31))</f>
        <v>0</v>
      </c>
      <c r="AR31" s="139">
        <f ca="1">IF(AR$2-$K$2&lt;$D31-1," ",IF(AR$2-$K$2+1&gt;'Primary Inputs'!$C$17,0,(SUM(OFFSET($K$114:$K$163,0,AR$2-$K$2-$D31+1)))*$F31))</f>
        <v>0</v>
      </c>
      <c r="AS31" s="139">
        <f ca="1">IF(AS$2-$K$2&lt;$D31-1," ",IF(AS$2-$K$2+1&gt;'Primary Inputs'!$C$17,0,(SUM(OFFSET($K$114:$K$163,0,AS$2-$K$2-$D31+1)))*$F31))</f>
        <v>0</v>
      </c>
      <c r="AT31" s="139">
        <f ca="1">IF(AT$2-$K$2&lt;$D31-1," ",IF(AT$2-$K$2+1&gt;'Primary Inputs'!$C$17,0,(SUM(OFFSET($K$114:$K$163,0,AT$2-$K$2-$D31+1)))*$F31))</f>
        <v>0</v>
      </c>
      <c r="AU31" s="139">
        <f ca="1">IF(AU$2-$K$2&lt;$D31-1," ",IF(AU$2-$K$2+1&gt;'Primary Inputs'!$C$17,0,(SUM(OFFSET($K$114:$K$163,0,AU$2-$K$2-$D31+1)))*$F31))</f>
        <v>0</v>
      </c>
      <c r="AV31" s="139">
        <f ca="1">IF(AV$2-$K$2&lt;$D31-1," ",IF(AV$2-$K$2+1&gt;'Primary Inputs'!$C$17,0,(SUM(OFFSET($K$114:$K$163,0,AV$2-$K$2-$D31+1)))*$F31))</f>
        <v>0</v>
      </c>
      <c r="AW31" s="139">
        <f ca="1">IF(AW$2-$K$2&lt;$D31-1," ",IF(AW$2-$K$2+1&gt;'Primary Inputs'!$C$17,0,(SUM(OFFSET($K$114:$K$163,0,AW$2-$K$2-$D31+1)))*$F31))</f>
        <v>0</v>
      </c>
      <c r="AX31" s="139">
        <f ca="1">IF(AX$2-$K$2&lt;$D31-1," ",IF(AX$2-$K$2+1&gt;'Primary Inputs'!$C$17,0,(SUM(OFFSET($K$114:$K$163,0,AX$2-$K$2-$D31+1)))*$F31))</f>
        <v>0</v>
      </c>
      <c r="AY31" s="139">
        <f ca="1">IF(AY$2-$K$2&lt;$D31-1," ",IF(AY$2-$K$2+1&gt;'Primary Inputs'!$C$17,0,(SUM(OFFSET($K$114:$K$163,0,AY$2-$K$2-$D31+1)))*$F31))</f>
        <v>0</v>
      </c>
      <c r="AZ31" s="139">
        <f ca="1">IF(AZ$2-$K$2&lt;$D31-1," ",IF(AZ$2-$K$2+1&gt;'Primary Inputs'!$C$17,0,(SUM(OFFSET($K$114:$K$163,0,AZ$2-$K$2-$D31+1)))*$F31))</f>
        <v>0</v>
      </c>
      <c r="BA31" s="139">
        <f ca="1">IF(BA$2-$K$2&lt;$D31-1," ",IF(BA$2-$K$2+1&gt;'Primary Inputs'!$C$17,0,(SUM(OFFSET($K$114:$K$163,0,BA$2-$K$2-$D31+1)))*$F31))</f>
        <v>0</v>
      </c>
      <c r="BB31" s="139">
        <f ca="1">IF(BB$2-$K$2&lt;$D31-1," ",IF(BB$2-$K$2+1&gt;'Primary Inputs'!$C$17,0,(SUM(OFFSET($K$114:$K$163,0,BB$2-$K$2-$D31+1)))*$F31))</f>
        <v>0</v>
      </c>
      <c r="BC31" s="139">
        <f ca="1">IF(BC$2-$K$2&lt;$D31-1," ",IF(BC$2-$K$2+1&gt;'Primary Inputs'!$C$17,0,(SUM(OFFSET($K$114:$K$163,0,BC$2-$K$2-$D31+1)))*$F31))</f>
        <v>0</v>
      </c>
      <c r="BD31" s="139">
        <f ca="1">IF(BD$2-$K$2&lt;$D31-1," ",IF(BD$2-$K$2+1&gt;'Primary Inputs'!$C$17,0,(SUM(OFFSET($K$114:$K$163,0,BD$2-$K$2-$D31+1)))*$F31))</f>
        <v>0</v>
      </c>
      <c r="BE31" s="139">
        <f ca="1">IF(BE$2-$K$2&lt;$D31-1," ",IF(BE$2-$K$2+1&gt;'Primary Inputs'!$C$17,0,(SUM(OFFSET($K$114:$K$163,0,BE$2-$K$2-$D31+1)))*$F31))</f>
        <v>0</v>
      </c>
      <c r="BF31" s="139">
        <f ca="1">IF(BF$2-$K$2&lt;$D31-1," ",IF(BF$2-$K$2+1&gt;'Primary Inputs'!$C$17,0,(SUM(OFFSET($K$114:$K$163,0,BF$2-$K$2-$D31+1)))*$F31))</f>
        <v>0</v>
      </c>
      <c r="BG31" s="139">
        <f ca="1">IF(BG$2-$K$2&lt;$D31-1," ",IF(BG$2-$K$2+1&gt;'Primary Inputs'!$C$17,0,(SUM(OFFSET($K$114:$K$163,0,BG$2-$K$2-$D31+1)))*$F31))</f>
        <v>0</v>
      </c>
      <c r="BH31" s="139">
        <f ca="1">IF(BH$2-$K$2&lt;$D31-1," ",IF(BH$2-$K$2+1&gt;'Primary Inputs'!$C$17,0,(SUM(OFFSET($K$114:$K$163,0,BH$2-$K$2-$D31+1)))*$F31))</f>
        <v>0</v>
      </c>
    </row>
    <row r="32" spans="1:60">
      <c r="A32" s="106"/>
      <c r="B32" s="106"/>
      <c r="C32" s="106"/>
      <c r="D32" s="184">
        <v>26</v>
      </c>
      <c r="E32" t="s">
        <v>198</v>
      </c>
      <c r="F32" s="106">
        <f ca="1">OFFSET('Primary Inputs'!$E$12,0,Calculations!$D32-1)</f>
        <v>0</v>
      </c>
      <c r="G32" s="106"/>
      <c r="H32" s="106"/>
      <c r="I32" s="106"/>
      <c r="J32" s="106"/>
      <c r="K32" s="139" t="str">
        <f ca="1">IF(K$2-$K$2&lt;$D32-1," ",IF(K$2-$K$2+1&gt;'Primary Inputs'!$C$17,0,(SUM(OFFSET($K$114:$K$163,0,K$2-$K$2-$D32+1)))*$F32))</f>
        <v xml:space="preserve"> </v>
      </c>
      <c r="L32" s="139" t="str">
        <f ca="1">IF(L$2-$K$2&lt;$D32-1," ",IF(L$2-$K$2+1&gt;'Primary Inputs'!$C$17,0,(SUM(OFFSET($K$114:$K$163,0,L$2-$K$2-$D32+1)))*$F32))</f>
        <v xml:space="preserve"> </v>
      </c>
      <c r="M32" s="139" t="str">
        <f ca="1">IF(M$2-$K$2&lt;$D32-1," ",IF(M$2-$K$2+1&gt;'Primary Inputs'!$C$17,0,(SUM(OFFSET($K$114:$K$163,0,M$2-$K$2-$D32+1)))*$F32))</f>
        <v xml:space="preserve"> </v>
      </c>
      <c r="N32" s="139" t="str">
        <f ca="1">IF(N$2-$K$2&lt;$D32-1," ",IF(N$2-$K$2+1&gt;'Primary Inputs'!$C$17,0,(SUM(OFFSET($K$114:$K$163,0,N$2-$K$2-$D32+1)))*$F32))</f>
        <v xml:space="preserve"> </v>
      </c>
      <c r="O32" s="139" t="str">
        <f ca="1">IF(O$2-$K$2&lt;$D32-1," ",IF(O$2-$K$2+1&gt;'Primary Inputs'!$C$17,0,(SUM(OFFSET($K$114:$K$163,0,O$2-$K$2-$D32+1)))*$F32))</f>
        <v xml:space="preserve"> </v>
      </c>
      <c r="P32" s="139" t="str">
        <f ca="1">IF(P$2-$K$2&lt;$D32-1," ",IF(P$2-$K$2+1&gt;'Primary Inputs'!$C$17,0,(SUM(OFFSET($K$114:$K$163,0,P$2-$K$2-$D32+1)))*$F32))</f>
        <v xml:space="preserve"> </v>
      </c>
      <c r="Q32" s="139" t="str">
        <f ca="1">IF(Q$2-$K$2&lt;$D32-1," ",IF(Q$2-$K$2+1&gt;'Primary Inputs'!$C$17,0,(SUM(OFFSET($K$114:$K$163,0,Q$2-$K$2-$D32+1)))*$F32))</f>
        <v xml:space="preserve"> </v>
      </c>
      <c r="R32" s="139" t="str">
        <f ca="1">IF(R$2-$K$2&lt;$D32-1," ",IF(R$2-$K$2+1&gt;'Primary Inputs'!$C$17,0,(SUM(OFFSET($K$114:$K$163,0,R$2-$K$2-$D32+1)))*$F32))</f>
        <v xml:space="preserve"> </v>
      </c>
      <c r="S32" s="139" t="str">
        <f ca="1">IF(S$2-$K$2&lt;$D32-1," ",IF(S$2-$K$2+1&gt;'Primary Inputs'!$C$17,0,(SUM(OFFSET($K$114:$K$163,0,S$2-$K$2-$D32+1)))*$F32))</f>
        <v xml:space="preserve"> </v>
      </c>
      <c r="T32" s="139" t="str">
        <f ca="1">IF(T$2-$K$2&lt;$D32-1," ",IF(T$2-$K$2+1&gt;'Primary Inputs'!$C$17,0,(SUM(OFFSET($K$114:$K$163,0,T$2-$K$2-$D32+1)))*$F32))</f>
        <v xml:space="preserve"> </v>
      </c>
      <c r="U32" s="139" t="str">
        <f ca="1">IF(U$2-$K$2&lt;$D32-1," ",IF(U$2-$K$2+1&gt;'Primary Inputs'!$C$17,0,(SUM(OFFSET($K$114:$K$163,0,U$2-$K$2-$D32+1)))*$F32))</f>
        <v xml:space="preserve"> </v>
      </c>
      <c r="V32" s="139" t="str">
        <f ca="1">IF(V$2-$K$2&lt;$D32-1," ",IF(V$2-$K$2+1&gt;'Primary Inputs'!$C$17,0,(SUM(OFFSET($K$114:$K$163,0,V$2-$K$2-$D32+1)))*$F32))</f>
        <v xml:space="preserve"> </v>
      </c>
      <c r="W32" s="139" t="str">
        <f ca="1">IF(W$2-$K$2&lt;$D32-1," ",IF(W$2-$K$2+1&gt;'Primary Inputs'!$C$17,0,(SUM(OFFSET($K$114:$K$163,0,W$2-$K$2-$D32+1)))*$F32))</f>
        <v xml:space="preserve"> </v>
      </c>
      <c r="X32" s="139" t="str">
        <f ca="1">IF(X$2-$K$2&lt;$D32-1," ",IF(X$2-$K$2+1&gt;'Primary Inputs'!$C$17,0,(SUM(OFFSET($K$114:$K$163,0,X$2-$K$2-$D32+1)))*$F32))</f>
        <v xml:space="preserve"> </v>
      </c>
      <c r="Y32" s="139" t="str">
        <f ca="1">IF(Y$2-$K$2&lt;$D32-1," ",IF(Y$2-$K$2+1&gt;'Primary Inputs'!$C$17,0,(SUM(OFFSET($K$114:$K$163,0,Y$2-$K$2-$D32+1)))*$F32))</f>
        <v xml:space="preserve"> </v>
      </c>
      <c r="Z32" s="139" t="str">
        <f ca="1">IF(Z$2-$K$2&lt;$D32-1," ",IF(Z$2-$K$2+1&gt;'Primary Inputs'!$C$17,0,(SUM(OFFSET($K$114:$K$163,0,Z$2-$K$2-$D32+1)))*$F32))</f>
        <v xml:space="preserve"> </v>
      </c>
      <c r="AA32" s="139" t="str">
        <f ca="1">IF(AA$2-$K$2&lt;$D32-1," ",IF(AA$2-$K$2+1&gt;'Primary Inputs'!$C$17,0,(SUM(OFFSET($K$114:$K$163,0,AA$2-$K$2-$D32+1)))*$F32))</f>
        <v xml:space="preserve"> </v>
      </c>
      <c r="AB32" s="139" t="str">
        <f ca="1">IF(AB$2-$K$2&lt;$D32-1," ",IF(AB$2-$K$2+1&gt;'Primary Inputs'!$C$17,0,(SUM(OFFSET($K$114:$K$163,0,AB$2-$K$2-$D32+1)))*$F32))</f>
        <v xml:space="preserve"> </v>
      </c>
      <c r="AC32" s="139" t="str">
        <f ca="1">IF(AC$2-$K$2&lt;$D32-1," ",IF(AC$2-$K$2+1&gt;'Primary Inputs'!$C$17,0,(SUM(OFFSET($K$114:$K$163,0,AC$2-$K$2-$D32+1)))*$F32))</f>
        <v xml:space="preserve"> </v>
      </c>
      <c r="AD32" s="139" t="str">
        <f ca="1">IF(AD$2-$K$2&lt;$D32-1," ",IF(AD$2-$K$2+1&gt;'Primary Inputs'!$C$17,0,(SUM(OFFSET($K$114:$K$163,0,AD$2-$K$2-$D32+1)))*$F32))</f>
        <v xml:space="preserve"> </v>
      </c>
      <c r="AE32" s="139" t="str">
        <f ca="1">IF(AE$2-$K$2&lt;$D32-1," ",IF(AE$2-$K$2+1&gt;'Primary Inputs'!$C$17,0,(SUM(OFFSET($K$114:$K$163,0,AE$2-$K$2-$D32+1)))*$F32))</f>
        <v xml:space="preserve"> </v>
      </c>
      <c r="AF32" s="139" t="str">
        <f ca="1">IF(AF$2-$K$2&lt;$D32-1," ",IF(AF$2-$K$2+1&gt;'Primary Inputs'!$C$17,0,(SUM(OFFSET($K$114:$K$163,0,AF$2-$K$2-$D32+1)))*$F32))</f>
        <v xml:space="preserve"> </v>
      </c>
      <c r="AG32" s="139" t="str">
        <f ca="1">IF(AG$2-$K$2&lt;$D32-1," ",IF(AG$2-$K$2+1&gt;'Primary Inputs'!$C$17,0,(SUM(OFFSET($K$114:$K$163,0,AG$2-$K$2-$D32+1)))*$F32))</f>
        <v xml:space="preserve"> </v>
      </c>
      <c r="AH32" s="139" t="str">
        <f ca="1">IF(AH$2-$K$2&lt;$D32-1," ",IF(AH$2-$K$2+1&gt;'Primary Inputs'!$C$17,0,(SUM(OFFSET($K$114:$K$163,0,AH$2-$K$2-$D32+1)))*$F32))</f>
        <v xml:space="preserve"> </v>
      </c>
      <c r="AI32" s="139" t="str">
        <f ca="1">IF(AI$2-$K$2&lt;$D32-1," ",IF(AI$2-$K$2+1&gt;'Primary Inputs'!$C$17,0,(SUM(OFFSET($K$114:$K$163,0,AI$2-$K$2-$D32+1)))*$F32))</f>
        <v xml:space="preserve"> </v>
      </c>
      <c r="AJ32" s="139">
        <f ca="1">IF(AJ$2-$K$2&lt;$D32-1," ",IF(AJ$2-$K$2+1&gt;'Primary Inputs'!$C$17,0,(SUM(OFFSET($K$114:$K$163,0,AJ$2-$K$2-$D32+1)))*$F32))</f>
        <v>0</v>
      </c>
      <c r="AK32" s="139">
        <f ca="1">IF(AK$2-$K$2&lt;$D32-1," ",IF(AK$2-$K$2+1&gt;'Primary Inputs'!$C$17,0,(SUM(OFFSET($K$114:$K$163,0,AK$2-$K$2-$D32+1)))*$F32))</f>
        <v>0</v>
      </c>
      <c r="AL32" s="139">
        <f ca="1">IF(AL$2-$K$2&lt;$D32-1," ",IF(AL$2-$K$2+1&gt;'Primary Inputs'!$C$17,0,(SUM(OFFSET($K$114:$K$163,0,AL$2-$K$2-$D32+1)))*$F32))</f>
        <v>0</v>
      </c>
      <c r="AM32" s="139">
        <f ca="1">IF(AM$2-$K$2&lt;$D32-1," ",IF(AM$2-$K$2+1&gt;'Primary Inputs'!$C$17,0,(SUM(OFFSET($K$114:$K$163,0,AM$2-$K$2-$D32+1)))*$F32))</f>
        <v>0</v>
      </c>
      <c r="AN32" s="139">
        <f ca="1">IF(AN$2-$K$2&lt;$D32-1," ",IF(AN$2-$K$2+1&gt;'Primary Inputs'!$C$17,0,(SUM(OFFSET($K$114:$K$163,0,AN$2-$K$2-$D32+1)))*$F32))</f>
        <v>0</v>
      </c>
      <c r="AO32" s="139">
        <f ca="1">IF(AO$2-$K$2&lt;$D32-1," ",IF(AO$2-$K$2+1&gt;'Primary Inputs'!$C$17,0,(SUM(OFFSET($K$114:$K$163,0,AO$2-$K$2-$D32+1)))*$F32))</f>
        <v>0</v>
      </c>
      <c r="AP32" s="139">
        <f ca="1">IF(AP$2-$K$2&lt;$D32-1," ",IF(AP$2-$K$2+1&gt;'Primary Inputs'!$C$17,0,(SUM(OFFSET($K$114:$K$163,0,AP$2-$K$2-$D32+1)))*$F32))</f>
        <v>0</v>
      </c>
      <c r="AQ32" s="139">
        <f ca="1">IF(AQ$2-$K$2&lt;$D32-1," ",IF(AQ$2-$K$2+1&gt;'Primary Inputs'!$C$17,0,(SUM(OFFSET($K$114:$K$163,0,AQ$2-$K$2-$D32+1)))*$F32))</f>
        <v>0</v>
      </c>
      <c r="AR32" s="139">
        <f ca="1">IF(AR$2-$K$2&lt;$D32-1," ",IF(AR$2-$K$2+1&gt;'Primary Inputs'!$C$17,0,(SUM(OFFSET($K$114:$K$163,0,AR$2-$K$2-$D32+1)))*$F32))</f>
        <v>0</v>
      </c>
      <c r="AS32" s="139">
        <f ca="1">IF(AS$2-$K$2&lt;$D32-1," ",IF(AS$2-$K$2+1&gt;'Primary Inputs'!$C$17,0,(SUM(OFFSET($K$114:$K$163,0,AS$2-$K$2-$D32+1)))*$F32))</f>
        <v>0</v>
      </c>
      <c r="AT32" s="139">
        <f ca="1">IF(AT$2-$K$2&lt;$D32-1," ",IF(AT$2-$K$2+1&gt;'Primary Inputs'!$C$17,0,(SUM(OFFSET($K$114:$K$163,0,AT$2-$K$2-$D32+1)))*$F32))</f>
        <v>0</v>
      </c>
      <c r="AU32" s="139">
        <f ca="1">IF(AU$2-$K$2&lt;$D32-1," ",IF(AU$2-$K$2+1&gt;'Primary Inputs'!$C$17,0,(SUM(OFFSET($K$114:$K$163,0,AU$2-$K$2-$D32+1)))*$F32))</f>
        <v>0</v>
      </c>
      <c r="AV32" s="139">
        <f ca="1">IF(AV$2-$K$2&lt;$D32-1," ",IF(AV$2-$K$2+1&gt;'Primary Inputs'!$C$17,0,(SUM(OFFSET($K$114:$K$163,0,AV$2-$K$2-$D32+1)))*$F32))</f>
        <v>0</v>
      </c>
      <c r="AW32" s="139">
        <f ca="1">IF(AW$2-$K$2&lt;$D32-1," ",IF(AW$2-$K$2+1&gt;'Primary Inputs'!$C$17,0,(SUM(OFFSET($K$114:$K$163,0,AW$2-$K$2-$D32+1)))*$F32))</f>
        <v>0</v>
      </c>
      <c r="AX32" s="139">
        <f ca="1">IF(AX$2-$K$2&lt;$D32-1," ",IF(AX$2-$K$2+1&gt;'Primary Inputs'!$C$17,0,(SUM(OFFSET($K$114:$K$163,0,AX$2-$K$2-$D32+1)))*$F32))</f>
        <v>0</v>
      </c>
      <c r="AY32" s="139">
        <f ca="1">IF(AY$2-$K$2&lt;$D32-1," ",IF(AY$2-$K$2+1&gt;'Primary Inputs'!$C$17,0,(SUM(OFFSET($K$114:$K$163,0,AY$2-$K$2-$D32+1)))*$F32))</f>
        <v>0</v>
      </c>
      <c r="AZ32" s="139">
        <f ca="1">IF(AZ$2-$K$2&lt;$D32-1," ",IF(AZ$2-$K$2+1&gt;'Primary Inputs'!$C$17,0,(SUM(OFFSET($K$114:$K$163,0,AZ$2-$K$2-$D32+1)))*$F32))</f>
        <v>0</v>
      </c>
      <c r="BA32" s="139">
        <f ca="1">IF(BA$2-$K$2&lt;$D32-1," ",IF(BA$2-$K$2+1&gt;'Primary Inputs'!$C$17,0,(SUM(OFFSET($K$114:$K$163,0,BA$2-$K$2-$D32+1)))*$F32))</f>
        <v>0</v>
      </c>
      <c r="BB32" s="139">
        <f ca="1">IF(BB$2-$K$2&lt;$D32-1," ",IF(BB$2-$K$2+1&gt;'Primary Inputs'!$C$17,0,(SUM(OFFSET($K$114:$K$163,0,BB$2-$K$2-$D32+1)))*$F32))</f>
        <v>0</v>
      </c>
      <c r="BC32" s="139">
        <f ca="1">IF(BC$2-$K$2&lt;$D32-1," ",IF(BC$2-$K$2+1&gt;'Primary Inputs'!$C$17,0,(SUM(OFFSET($K$114:$K$163,0,BC$2-$K$2-$D32+1)))*$F32))</f>
        <v>0</v>
      </c>
      <c r="BD32" s="139">
        <f ca="1">IF(BD$2-$K$2&lt;$D32-1," ",IF(BD$2-$K$2+1&gt;'Primary Inputs'!$C$17,0,(SUM(OFFSET($K$114:$K$163,0,BD$2-$K$2-$D32+1)))*$F32))</f>
        <v>0</v>
      </c>
      <c r="BE32" s="139">
        <f ca="1">IF(BE$2-$K$2&lt;$D32-1," ",IF(BE$2-$K$2+1&gt;'Primary Inputs'!$C$17,0,(SUM(OFFSET($K$114:$K$163,0,BE$2-$K$2-$D32+1)))*$F32))</f>
        <v>0</v>
      </c>
      <c r="BF32" s="139">
        <f ca="1">IF(BF$2-$K$2&lt;$D32-1," ",IF(BF$2-$K$2+1&gt;'Primary Inputs'!$C$17,0,(SUM(OFFSET($K$114:$K$163,0,BF$2-$K$2-$D32+1)))*$F32))</f>
        <v>0</v>
      </c>
      <c r="BG32" s="139">
        <f ca="1">IF(BG$2-$K$2&lt;$D32-1," ",IF(BG$2-$K$2+1&gt;'Primary Inputs'!$C$17,0,(SUM(OFFSET($K$114:$K$163,0,BG$2-$K$2-$D32+1)))*$F32))</f>
        <v>0</v>
      </c>
      <c r="BH32" s="139">
        <f ca="1">IF(BH$2-$K$2&lt;$D32-1," ",IF(BH$2-$K$2+1&gt;'Primary Inputs'!$C$17,0,(SUM(OFFSET($K$114:$K$163,0,BH$2-$K$2-$D32+1)))*$F32))</f>
        <v>0</v>
      </c>
    </row>
    <row r="33" spans="1:60">
      <c r="A33" s="106"/>
      <c r="B33" s="106"/>
      <c r="C33" s="106"/>
      <c r="D33" s="184">
        <v>27</v>
      </c>
      <c r="E33" t="s">
        <v>199</v>
      </c>
      <c r="F33" s="106">
        <f ca="1">OFFSET('Primary Inputs'!$E$12,0,Calculations!$D33-1)</f>
        <v>0</v>
      </c>
      <c r="G33" s="106"/>
      <c r="H33" s="106"/>
      <c r="I33" s="106"/>
      <c r="J33" s="106"/>
      <c r="K33" s="139" t="str">
        <f ca="1">IF(K$2-$K$2&lt;$D33-1," ",IF(K$2-$K$2+1&gt;'Primary Inputs'!$C$17,0,(SUM(OFFSET($K$114:$K$163,0,K$2-$K$2-$D33+1)))*$F33))</f>
        <v xml:space="preserve"> </v>
      </c>
      <c r="L33" s="139" t="str">
        <f ca="1">IF(L$2-$K$2&lt;$D33-1," ",IF(L$2-$K$2+1&gt;'Primary Inputs'!$C$17,0,(SUM(OFFSET($K$114:$K$163,0,L$2-$K$2-$D33+1)))*$F33))</f>
        <v xml:space="preserve"> </v>
      </c>
      <c r="M33" s="139" t="str">
        <f ca="1">IF(M$2-$K$2&lt;$D33-1," ",IF(M$2-$K$2+1&gt;'Primary Inputs'!$C$17,0,(SUM(OFFSET($K$114:$K$163,0,M$2-$K$2-$D33+1)))*$F33))</f>
        <v xml:space="preserve"> </v>
      </c>
      <c r="N33" s="139" t="str">
        <f ca="1">IF(N$2-$K$2&lt;$D33-1," ",IF(N$2-$K$2+1&gt;'Primary Inputs'!$C$17,0,(SUM(OFFSET($K$114:$K$163,0,N$2-$K$2-$D33+1)))*$F33))</f>
        <v xml:space="preserve"> </v>
      </c>
      <c r="O33" s="139" t="str">
        <f ca="1">IF(O$2-$K$2&lt;$D33-1," ",IF(O$2-$K$2+1&gt;'Primary Inputs'!$C$17,0,(SUM(OFFSET($K$114:$K$163,0,O$2-$K$2-$D33+1)))*$F33))</f>
        <v xml:space="preserve"> </v>
      </c>
      <c r="P33" s="139" t="str">
        <f ca="1">IF(P$2-$K$2&lt;$D33-1," ",IF(P$2-$K$2+1&gt;'Primary Inputs'!$C$17,0,(SUM(OFFSET($K$114:$K$163,0,P$2-$K$2-$D33+1)))*$F33))</f>
        <v xml:space="preserve"> </v>
      </c>
      <c r="Q33" s="139" t="str">
        <f ca="1">IF(Q$2-$K$2&lt;$D33-1," ",IF(Q$2-$K$2+1&gt;'Primary Inputs'!$C$17,0,(SUM(OFFSET($K$114:$K$163,0,Q$2-$K$2-$D33+1)))*$F33))</f>
        <v xml:space="preserve"> </v>
      </c>
      <c r="R33" s="139" t="str">
        <f ca="1">IF(R$2-$K$2&lt;$D33-1," ",IF(R$2-$K$2+1&gt;'Primary Inputs'!$C$17,0,(SUM(OFFSET($K$114:$K$163,0,R$2-$K$2-$D33+1)))*$F33))</f>
        <v xml:space="preserve"> </v>
      </c>
      <c r="S33" s="139" t="str">
        <f ca="1">IF(S$2-$K$2&lt;$D33-1," ",IF(S$2-$K$2+1&gt;'Primary Inputs'!$C$17,0,(SUM(OFFSET($K$114:$K$163,0,S$2-$K$2-$D33+1)))*$F33))</f>
        <v xml:space="preserve"> </v>
      </c>
      <c r="T33" s="139" t="str">
        <f ca="1">IF(T$2-$K$2&lt;$D33-1," ",IF(T$2-$K$2+1&gt;'Primary Inputs'!$C$17,0,(SUM(OFFSET($K$114:$K$163,0,T$2-$K$2-$D33+1)))*$F33))</f>
        <v xml:space="preserve"> </v>
      </c>
      <c r="U33" s="139" t="str">
        <f ca="1">IF(U$2-$K$2&lt;$D33-1," ",IF(U$2-$K$2+1&gt;'Primary Inputs'!$C$17,0,(SUM(OFFSET($K$114:$K$163,0,U$2-$K$2-$D33+1)))*$F33))</f>
        <v xml:space="preserve"> </v>
      </c>
      <c r="V33" s="139" t="str">
        <f ca="1">IF(V$2-$K$2&lt;$D33-1," ",IF(V$2-$K$2+1&gt;'Primary Inputs'!$C$17,0,(SUM(OFFSET($K$114:$K$163,0,V$2-$K$2-$D33+1)))*$F33))</f>
        <v xml:space="preserve"> </v>
      </c>
      <c r="W33" s="139" t="str">
        <f ca="1">IF(W$2-$K$2&lt;$D33-1," ",IF(W$2-$K$2+1&gt;'Primary Inputs'!$C$17,0,(SUM(OFFSET($K$114:$K$163,0,W$2-$K$2-$D33+1)))*$F33))</f>
        <v xml:space="preserve"> </v>
      </c>
      <c r="X33" s="139" t="str">
        <f ca="1">IF(X$2-$K$2&lt;$D33-1," ",IF(X$2-$K$2+1&gt;'Primary Inputs'!$C$17,0,(SUM(OFFSET($K$114:$K$163,0,X$2-$K$2-$D33+1)))*$F33))</f>
        <v xml:space="preserve"> </v>
      </c>
      <c r="Y33" s="139" t="str">
        <f ca="1">IF(Y$2-$K$2&lt;$D33-1," ",IF(Y$2-$K$2+1&gt;'Primary Inputs'!$C$17,0,(SUM(OFFSET($K$114:$K$163,0,Y$2-$K$2-$D33+1)))*$F33))</f>
        <v xml:space="preserve"> </v>
      </c>
      <c r="Z33" s="139" t="str">
        <f ca="1">IF(Z$2-$K$2&lt;$D33-1," ",IF(Z$2-$K$2+1&gt;'Primary Inputs'!$C$17,0,(SUM(OFFSET($K$114:$K$163,0,Z$2-$K$2-$D33+1)))*$F33))</f>
        <v xml:space="preserve"> </v>
      </c>
      <c r="AA33" s="139" t="str">
        <f ca="1">IF(AA$2-$K$2&lt;$D33-1," ",IF(AA$2-$K$2+1&gt;'Primary Inputs'!$C$17,0,(SUM(OFFSET($K$114:$K$163,0,AA$2-$K$2-$D33+1)))*$F33))</f>
        <v xml:space="preserve"> </v>
      </c>
      <c r="AB33" s="139" t="str">
        <f ca="1">IF(AB$2-$K$2&lt;$D33-1," ",IF(AB$2-$K$2+1&gt;'Primary Inputs'!$C$17,0,(SUM(OFFSET($K$114:$K$163,0,AB$2-$K$2-$D33+1)))*$F33))</f>
        <v xml:space="preserve"> </v>
      </c>
      <c r="AC33" s="139" t="str">
        <f ca="1">IF(AC$2-$K$2&lt;$D33-1," ",IF(AC$2-$K$2+1&gt;'Primary Inputs'!$C$17,0,(SUM(OFFSET($K$114:$K$163,0,AC$2-$K$2-$D33+1)))*$F33))</f>
        <v xml:space="preserve"> </v>
      </c>
      <c r="AD33" s="139" t="str">
        <f ca="1">IF(AD$2-$K$2&lt;$D33-1," ",IF(AD$2-$K$2+1&gt;'Primary Inputs'!$C$17,0,(SUM(OFFSET($K$114:$K$163,0,AD$2-$K$2-$D33+1)))*$F33))</f>
        <v xml:space="preserve"> </v>
      </c>
      <c r="AE33" s="139" t="str">
        <f ca="1">IF(AE$2-$K$2&lt;$D33-1," ",IF(AE$2-$K$2+1&gt;'Primary Inputs'!$C$17,0,(SUM(OFFSET($K$114:$K$163,0,AE$2-$K$2-$D33+1)))*$F33))</f>
        <v xml:space="preserve"> </v>
      </c>
      <c r="AF33" s="139" t="str">
        <f ca="1">IF(AF$2-$K$2&lt;$D33-1," ",IF(AF$2-$K$2+1&gt;'Primary Inputs'!$C$17,0,(SUM(OFFSET($K$114:$K$163,0,AF$2-$K$2-$D33+1)))*$F33))</f>
        <v xml:space="preserve"> </v>
      </c>
      <c r="AG33" s="139" t="str">
        <f ca="1">IF(AG$2-$K$2&lt;$D33-1," ",IF(AG$2-$K$2+1&gt;'Primary Inputs'!$C$17,0,(SUM(OFFSET($K$114:$K$163,0,AG$2-$K$2-$D33+1)))*$F33))</f>
        <v xml:space="preserve"> </v>
      </c>
      <c r="AH33" s="139" t="str">
        <f ca="1">IF(AH$2-$K$2&lt;$D33-1," ",IF(AH$2-$K$2+1&gt;'Primary Inputs'!$C$17,0,(SUM(OFFSET($K$114:$K$163,0,AH$2-$K$2-$D33+1)))*$F33))</f>
        <v xml:space="preserve"> </v>
      </c>
      <c r="AI33" s="139" t="str">
        <f ca="1">IF(AI$2-$K$2&lt;$D33-1," ",IF(AI$2-$K$2+1&gt;'Primary Inputs'!$C$17,0,(SUM(OFFSET($K$114:$K$163,0,AI$2-$K$2-$D33+1)))*$F33))</f>
        <v xml:space="preserve"> </v>
      </c>
      <c r="AJ33" s="139" t="str">
        <f ca="1">IF(AJ$2-$K$2&lt;$D33-1," ",IF(AJ$2-$K$2+1&gt;'Primary Inputs'!$C$17,0,(SUM(OFFSET($K$114:$K$163,0,AJ$2-$K$2-$D33+1)))*$F33))</f>
        <v xml:space="preserve"> </v>
      </c>
      <c r="AK33" s="139">
        <f ca="1">IF(AK$2-$K$2&lt;$D33-1," ",IF(AK$2-$K$2+1&gt;'Primary Inputs'!$C$17,0,(SUM(OFFSET($K$114:$K$163,0,AK$2-$K$2-$D33+1)))*$F33))</f>
        <v>0</v>
      </c>
      <c r="AL33" s="139">
        <f ca="1">IF(AL$2-$K$2&lt;$D33-1," ",IF(AL$2-$K$2+1&gt;'Primary Inputs'!$C$17,0,(SUM(OFFSET($K$114:$K$163,0,AL$2-$K$2-$D33+1)))*$F33))</f>
        <v>0</v>
      </c>
      <c r="AM33" s="139">
        <f ca="1">IF(AM$2-$K$2&lt;$D33-1," ",IF(AM$2-$K$2+1&gt;'Primary Inputs'!$C$17,0,(SUM(OFFSET($K$114:$K$163,0,AM$2-$K$2-$D33+1)))*$F33))</f>
        <v>0</v>
      </c>
      <c r="AN33" s="139">
        <f ca="1">IF(AN$2-$K$2&lt;$D33-1," ",IF(AN$2-$K$2+1&gt;'Primary Inputs'!$C$17,0,(SUM(OFFSET($K$114:$K$163,0,AN$2-$K$2-$D33+1)))*$F33))</f>
        <v>0</v>
      </c>
      <c r="AO33" s="139">
        <f ca="1">IF(AO$2-$K$2&lt;$D33-1," ",IF(AO$2-$K$2+1&gt;'Primary Inputs'!$C$17,0,(SUM(OFFSET($K$114:$K$163,0,AO$2-$K$2-$D33+1)))*$F33))</f>
        <v>0</v>
      </c>
      <c r="AP33" s="139">
        <f ca="1">IF(AP$2-$K$2&lt;$D33-1," ",IF(AP$2-$K$2+1&gt;'Primary Inputs'!$C$17,0,(SUM(OFFSET($K$114:$K$163,0,AP$2-$K$2-$D33+1)))*$F33))</f>
        <v>0</v>
      </c>
      <c r="AQ33" s="139">
        <f ca="1">IF(AQ$2-$K$2&lt;$D33-1," ",IF(AQ$2-$K$2+1&gt;'Primary Inputs'!$C$17,0,(SUM(OFFSET($K$114:$K$163,0,AQ$2-$K$2-$D33+1)))*$F33))</f>
        <v>0</v>
      </c>
      <c r="AR33" s="139">
        <f ca="1">IF(AR$2-$K$2&lt;$D33-1," ",IF(AR$2-$K$2+1&gt;'Primary Inputs'!$C$17,0,(SUM(OFFSET($K$114:$K$163,0,AR$2-$K$2-$D33+1)))*$F33))</f>
        <v>0</v>
      </c>
      <c r="AS33" s="139">
        <f ca="1">IF(AS$2-$K$2&lt;$D33-1," ",IF(AS$2-$K$2+1&gt;'Primary Inputs'!$C$17,0,(SUM(OFFSET($K$114:$K$163,0,AS$2-$K$2-$D33+1)))*$F33))</f>
        <v>0</v>
      </c>
      <c r="AT33" s="139">
        <f ca="1">IF(AT$2-$K$2&lt;$D33-1," ",IF(AT$2-$K$2+1&gt;'Primary Inputs'!$C$17,0,(SUM(OFFSET($K$114:$K$163,0,AT$2-$K$2-$D33+1)))*$F33))</f>
        <v>0</v>
      </c>
      <c r="AU33" s="139">
        <f ca="1">IF(AU$2-$K$2&lt;$D33-1," ",IF(AU$2-$K$2+1&gt;'Primary Inputs'!$C$17,0,(SUM(OFFSET($K$114:$K$163,0,AU$2-$K$2-$D33+1)))*$F33))</f>
        <v>0</v>
      </c>
      <c r="AV33" s="139">
        <f ca="1">IF(AV$2-$K$2&lt;$D33-1," ",IF(AV$2-$K$2+1&gt;'Primary Inputs'!$C$17,0,(SUM(OFFSET($K$114:$K$163,0,AV$2-$K$2-$D33+1)))*$F33))</f>
        <v>0</v>
      </c>
      <c r="AW33" s="139">
        <f ca="1">IF(AW$2-$K$2&lt;$D33-1," ",IF(AW$2-$K$2+1&gt;'Primary Inputs'!$C$17,0,(SUM(OFFSET($K$114:$K$163,0,AW$2-$K$2-$D33+1)))*$F33))</f>
        <v>0</v>
      </c>
      <c r="AX33" s="139">
        <f ca="1">IF(AX$2-$K$2&lt;$D33-1," ",IF(AX$2-$K$2+1&gt;'Primary Inputs'!$C$17,0,(SUM(OFFSET($K$114:$K$163,0,AX$2-$K$2-$D33+1)))*$F33))</f>
        <v>0</v>
      </c>
      <c r="AY33" s="139">
        <f ca="1">IF(AY$2-$K$2&lt;$D33-1," ",IF(AY$2-$K$2+1&gt;'Primary Inputs'!$C$17,0,(SUM(OFFSET($K$114:$K$163,0,AY$2-$K$2-$D33+1)))*$F33))</f>
        <v>0</v>
      </c>
      <c r="AZ33" s="139">
        <f ca="1">IF(AZ$2-$K$2&lt;$D33-1," ",IF(AZ$2-$K$2+1&gt;'Primary Inputs'!$C$17,0,(SUM(OFFSET($K$114:$K$163,0,AZ$2-$K$2-$D33+1)))*$F33))</f>
        <v>0</v>
      </c>
      <c r="BA33" s="139">
        <f ca="1">IF(BA$2-$K$2&lt;$D33-1," ",IF(BA$2-$K$2+1&gt;'Primary Inputs'!$C$17,0,(SUM(OFFSET($K$114:$K$163,0,BA$2-$K$2-$D33+1)))*$F33))</f>
        <v>0</v>
      </c>
      <c r="BB33" s="139">
        <f ca="1">IF(BB$2-$K$2&lt;$D33-1," ",IF(BB$2-$K$2+1&gt;'Primary Inputs'!$C$17,0,(SUM(OFFSET($K$114:$K$163,0,BB$2-$K$2-$D33+1)))*$F33))</f>
        <v>0</v>
      </c>
      <c r="BC33" s="139">
        <f ca="1">IF(BC$2-$K$2&lt;$D33-1," ",IF(BC$2-$K$2+1&gt;'Primary Inputs'!$C$17,0,(SUM(OFFSET($K$114:$K$163,0,BC$2-$K$2-$D33+1)))*$F33))</f>
        <v>0</v>
      </c>
      <c r="BD33" s="139">
        <f ca="1">IF(BD$2-$K$2&lt;$D33-1," ",IF(BD$2-$K$2+1&gt;'Primary Inputs'!$C$17,0,(SUM(OFFSET($K$114:$K$163,0,BD$2-$K$2-$D33+1)))*$F33))</f>
        <v>0</v>
      </c>
      <c r="BE33" s="139">
        <f ca="1">IF(BE$2-$K$2&lt;$D33-1," ",IF(BE$2-$K$2+1&gt;'Primary Inputs'!$C$17,0,(SUM(OFFSET($K$114:$K$163,0,BE$2-$K$2-$D33+1)))*$F33))</f>
        <v>0</v>
      </c>
      <c r="BF33" s="139">
        <f ca="1">IF(BF$2-$K$2&lt;$D33-1," ",IF(BF$2-$K$2+1&gt;'Primary Inputs'!$C$17,0,(SUM(OFFSET($K$114:$K$163,0,BF$2-$K$2-$D33+1)))*$F33))</f>
        <v>0</v>
      </c>
      <c r="BG33" s="139">
        <f ca="1">IF(BG$2-$K$2&lt;$D33-1," ",IF(BG$2-$K$2+1&gt;'Primary Inputs'!$C$17,0,(SUM(OFFSET($K$114:$K$163,0,BG$2-$K$2-$D33+1)))*$F33))</f>
        <v>0</v>
      </c>
      <c r="BH33" s="139">
        <f ca="1">IF(BH$2-$K$2&lt;$D33-1," ",IF(BH$2-$K$2+1&gt;'Primary Inputs'!$C$17,0,(SUM(OFFSET($K$114:$K$163,0,BH$2-$K$2-$D33+1)))*$F33))</f>
        <v>0</v>
      </c>
    </row>
    <row r="34" spans="1:60">
      <c r="A34" s="106"/>
      <c r="B34" s="106"/>
      <c r="C34" s="106"/>
      <c r="D34" s="184">
        <v>28</v>
      </c>
      <c r="E34" t="s">
        <v>200</v>
      </c>
      <c r="F34" s="106">
        <f ca="1">OFFSET('Primary Inputs'!$E$12,0,Calculations!$D34-1)</f>
        <v>0</v>
      </c>
      <c r="G34" s="106"/>
      <c r="H34" s="106"/>
      <c r="I34" s="106"/>
      <c r="J34" s="106"/>
      <c r="K34" s="139" t="str">
        <f ca="1">IF(K$2-$K$2&lt;$D34-1," ",IF(K$2-$K$2+1&gt;'Primary Inputs'!$C$17,0,(SUM(OFFSET($K$114:$K$163,0,K$2-$K$2-$D34+1)))*$F34))</f>
        <v xml:space="preserve"> </v>
      </c>
      <c r="L34" s="139" t="str">
        <f ca="1">IF(L$2-$K$2&lt;$D34-1," ",IF(L$2-$K$2+1&gt;'Primary Inputs'!$C$17,0,(SUM(OFFSET($K$114:$K$163,0,L$2-$K$2-$D34+1)))*$F34))</f>
        <v xml:space="preserve"> </v>
      </c>
      <c r="M34" s="139" t="str">
        <f ca="1">IF(M$2-$K$2&lt;$D34-1," ",IF(M$2-$K$2+1&gt;'Primary Inputs'!$C$17,0,(SUM(OFFSET($K$114:$K$163,0,M$2-$K$2-$D34+1)))*$F34))</f>
        <v xml:space="preserve"> </v>
      </c>
      <c r="N34" s="139" t="str">
        <f ca="1">IF(N$2-$K$2&lt;$D34-1," ",IF(N$2-$K$2+1&gt;'Primary Inputs'!$C$17,0,(SUM(OFFSET($K$114:$K$163,0,N$2-$K$2-$D34+1)))*$F34))</f>
        <v xml:space="preserve"> </v>
      </c>
      <c r="O34" s="139" t="str">
        <f ca="1">IF(O$2-$K$2&lt;$D34-1," ",IF(O$2-$K$2+1&gt;'Primary Inputs'!$C$17,0,(SUM(OFFSET($K$114:$K$163,0,O$2-$K$2-$D34+1)))*$F34))</f>
        <v xml:space="preserve"> </v>
      </c>
      <c r="P34" s="139" t="str">
        <f ca="1">IF(P$2-$K$2&lt;$D34-1," ",IF(P$2-$K$2+1&gt;'Primary Inputs'!$C$17,0,(SUM(OFFSET($K$114:$K$163,0,P$2-$K$2-$D34+1)))*$F34))</f>
        <v xml:space="preserve"> </v>
      </c>
      <c r="Q34" s="139" t="str">
        <f ca="1">IF(Q$2-$K$2&lt;$D34-1," ",IF(Q$2-$K$2+1&gt;'Primary Inputs'!$C$17,0,(SUM(OFFSET($K$114:$K$163,0,Q$2-$K$2-$D34+1)))*$F34))</f>
        <v xml:space="preserve"> </v>
      </c>
      <c r="R34" s="139" t="str">
        <f ca="1">IF(R$2-$K$2&lt;$D34-1," ",IF(R$2-$K$2+1&gt;'Primary Inputs'!$C$17,0,(SUM(OFFSET($K$114:$K$163,0,R$2-$K$2-$D34+1)))*$F34))</f>
        <v xml:space="preserve"> </v>
      </c>
      <c r="S34" s="139" t="str">
        <f ca="1">IF(S$2-$K$2&lt;$D34-1," ",IF(S$2-$K$2+1&gt;'Primary Inputs'!$C$17,0,(SUM(OFFSET($K$114:$K$163,0,S$2-$K$2-$D34+1)))*$F34))</f>
        <v xml:space="preserve"> </v>
      </c>
      <c r="T34" s="139" t="str">
        <f ca="1">IF(T$2-$K$2&lt;$D34-1," ",IF(T$2-$K$2+1&gt;'Primary Inputs'!$C$17,0,(SUM(OFFSET($K$114:$K$163,0,T$2-$K$2-$D34+1)))*$F34))</f>
        <v xml:space="preserve"> </v>
      </c>
      <c r="U34" s="139" t="str">
        <f ca="1">IF(U$2-$K$2&lt;$D34-1," ",IF(U$2-$K$2+1&gt;'Primary Inputs'!$C$17,0,(SUM(OFFSET($K$114:$K$163,0,U$2-$K$2-$D34+1)))*$F34))</f>
        <v xml:space="preserve"> </v>
      </c>
      <c r="V34" s="139" t="str">
        <f ca="1">IF(V$2-$K$2&lt;$D34-1," ",IF(V$2-$K$2+1&gt;'Primary Inputs'!$C$17,0,(SUM(OFFSET($K$114:$K$163,0,V$2-$K$2-$D34+1)))*$F34))</f>
        <v xml:space="preserve"> </v>
      </c>
      <c r="W34" s="139" t="str">
        <f ca="1">IF(W$2-$K$2&lt;$D34-1," ",IF(W$2-$K$2+1&gt;'Primary Inputs'!$C$17,0,(SUM(OFFSET($K$114:$K$163,0,W$2-$K$2-$D34+1)))*$F34))</f>
        <v xml:space="preserve"> </v>
      </c>
      <c r="X34" s="139" t="str">
        <f ca="1">IF(X$2-$K$2&lt;$D34-1," ",IF(X$2-$K$2+1&gt;'Primary Inputs'!$C$17,0,(SUM(OFFSET($K$114:$K$163,0,X$2-$K$2-$D34+1)))*$F34))</f>
        <v xml:space="preserve"> </v>
      </c>
      <c r="Y34" s="139" t="str">
        <f ca="1">IF(Y$2-$K$2&lt;$D34-1," ",IF(Y$2-$K$2+1&gt;'Primary Inputs'!$C$17,0,(SUM(OFFSET($K$114:$K$163,0,Y$2-$K$2-$D34+1)))*$F34))</f>
        <v xml:space="preserve"> </v>
      </c>
      <c r="Z34" s="139" t="str">
        <f ca="1">IF(Z$2-$K$2&lt;$D34-1," ",IF(Z$2-$K$2+1&gt;'Primary Inputs'!$C$17,0,(SUM(OFFSET($K$114:$K$163,0,Z$2-$K$2-$D34+1)))*$F34))</f>
        <v xml:space="preserve"> </v>
      </c>
      <c r="AA34" s="139" t="str">
        <f ca="1">IF(AA$2-$K$2&lt;$D34-1," ",IF(AA$2-$K$2+1&gt;'Primary Inputs'!$C$17,0,(SUM(OFFSET($K$114:$K$163,0,AA$2-$K$2-$D34+1)))*$F34))</f>
        <v xml:space="preserve"> </v>
      </c>
      <c r="AB34" s="139" t="str">
        <f ca="1">IF(AB$2-$K$2&lt;$D34-1," ",IF(AB$2-$K$2+1&gt;'Primary Inputs'!$C$17,0,(SUM(OFFSET($K$114:$K$163,0,AB$2-$K$2-$D34+1)))*$F34))</f>
        <v xml:space="preserve"> </v>
      </c>
      <c r="AC34" s="139" t="str">
        <f ca="1">IF(AC$2-$K$2&lt;$D34-1," ",IF(AC$2-$K$2+1&gt;'Primary Inputs'!$C$17,0,(SUM(OFFSET($K$114:$K$163,0,AC$2-$K$2-$D34+1)))*$F34))</f>
        <v xml:space="preserve"> </v>
      </c>
      <c r="AD34" s="139" t="str">
        <f ca="1">IF(AD$2-$K$2&lt;$D34-1," ",IF(AD$2-$K$2+1&gt;'Primary Inputs'!$C$17,0,(SUM(OFFSET($K$114:$K$163,0,AD$2-$K$2-$D34+1)))*$F34))</f>
        <v xml:space="preserve"> </v>
      </c>
      <c r="AE34" s="139" t="str">
        <f ca="1">IF(AE$2-$K$2&lt;$D34-1," ",IF(AE$2-$K$2+1&gt;'Primary Inputs'!$C$17,0,(SUM(OFFSET($K$114:$K$163,0,AE$2-$K$2-$D34+1)))*$F34))</f>
        <v xml:space="preserve"> </v>
      </c>
      <c r="AF34" s="139" t="str">
        <f ca="1">IF(AF$2-$K$2&lt;$D34-1," ",IF(AF$2-$K$2+1&gt;'Primary Inputs'!$C$17,0,(SUM(OFFSET($K$114:$K$163,0,AF$2-$K$2-$D34+1)))*$F34))</f>
        <v xml:space="preserve"> </v>
      </c>
      <c r="AG34" s="139" t="str">
        <f ca="1">IF(AG$2-$K$2&lt;$D34-1," ",IF(AG$2-$K$2+1&gt;'Primary Inputs'!$C$17,0,(SUM(OFFSET($K$114:$K$163,0,AG$2-$K$2-$D34+1)))*$F34))</f>
        <v xml:space="preserve"> </v>
      </c>
      <c r="AH34" s="139" t="str">
        <f ca="1">IF(AH$2-$K$2&lt;$D34-1," ",IF(AH$2-$K$2+1&gt;'Primary Inputs'!$C$17,0,(SUM(OFFSET($K$114:$K$163,0,AH$2-$K$2-$D34+1)))*$F34))</f>
        <v xml:space="preserve"> </v>
      </c>
      <c r="AI34" s="139" t="str">
        <f ca="1">IF(AI$2-$K$2&lt;$D34-1," ",IF(AI$2-$K$2+1&gt;'Primary Inputs'!$C$17,0,(SUM(OFFSET($K$114:$K$163,0,AI$2-$K$2-$D34+1)))*$F34))</f>
        <v xml:space="preserve"> </v>
      </c>
      <c r="AJ34" s="139" t="str">
        <f ca="1">IF(AJ$2-$K$2&lt;$D34-1," ",IF(AJ$2-$K$2+1&gt;'Primary Inputs'!$C$17,0,(SUM(OFFSET($K$114:$K$163,0,AJ$2-$K$2-$D34+1)))*$F34))</f>
        <v xml:space="preserve"> </v>
      </c>
      <c r="AK34" s="139" t="str">
        <f ca="1">IF(AK$2-$K$2&lt;$D34-1," ",IF(AK$2-$K$2+1&gt;'Primary Inputs'!$C$17,0,(SUM(OFFSET($K$114:$K$163,0,AK$2-$K$2-$D34+1)))*$F34))</f>
        <v xml:space="preserve"> </v>
      </c>
      <c r="AL34" s="139">
        <f ca="1">IF(AL$2-$K$2&lt;$D34-1," ",IF(AL$2-$K$2+1&gt;'Primary Inputs'!$C$17,0,(SUM(OFFSET($K$114:$K$163,0,AL$2-$K$2-$D34+1)))*$F34))</f>
        <v>0</v>
      </c>
      <c r="AM34" s="139">
        <f ca="1">IF(AM$2-$K$2&lt;$D34-1," ",IF(AM$2-$K$2+1&gt;'Primary Inputs'!$C$17,0,(SUM(OFFSET($K$114:$K$163,0,AM$2-$K$2-$D34+1)))*$F34))</f>
        <v>0</v>
      </c>
      <c r="AN34" s="139">
        <f ca="1">IF(AN$2-$K$2&lt;$D34-1," ",IF(AN$2-$K$2+1&gt;'Primary Inputs'!$C$17,0,(SUM(OFFSET($K$114:$K$163,0,AN$2-$K$2-$D34+1)))*$F34))</f>
        <v>0</v>
      </c>
      <c r="AO34" s="139">
        <f ca="1">IF(AO$2-$K$2&lt;$D34-1," ",IF(AO$2-$K$2+1&gt;'Primary Inputs'!$C$17,0,(SUM(OFFSET($K$114:$K$163,0,AO$2-$K$2-$D34+1)))*$F34))</f>
        <v>0</v>
      </c>
      <c r="AP34" s="139">
        <f ca="1">IF(AP$2-$K$2&lt;$D34-1," ",IF(AP$2-$K$2+1&gt;'Primary Inputs'!$C$17,0,(SUM(OFFSET($K$114:$K$163,0,AP$2-$K$2-$D34+1)))*$F34))</f>
        <v>0</v>
      </c>
      <c r="AQ34" s="139">
        <f ca="1">IF(AQ$2-$K$2&lt;$D34-1," ",IF(AQ$2-$K$2+1&gt;'Primary Inputs'!$C$17,0,(SUM(OFFSET($K$114:$K$163,0,AQ$2-$K$2-$D34+1)))*$F34))</f>
        <v>0</v>
      </c>
      <c r="AR34" s="139">
        <f ca="1">IF(AR$2-$K$2&lt;$D34-1," ",IF(AR$2-$K$2+1&gt;'Primary Inputs'!$C$17,0,(SUM(OFFSET($K$114:$K$163,0,AR$2-$K$2-$D34+1)))*$F34))</f>
        <v>0</v>
      </c>
      <c r="AS34" s="139">
        <f ca="1">IF(AS$2-$K$2&lt;$D34-1," ",IF(AS$2-$K$2+1&gt;'Primary Inputs'!$C$17,0,(SUM(OFFSET($K$114:$K$163,0,AS$2-$K$2-$D34+1)))*$F34))</f>
        <v>0</v>
      </c>
      <c r="AT34" s="139">
        <f ca="1">IF(AT$2-$K$2&lt;$D34-1," ",IF(AT$2-$K$2+1&gt;'Primary Inputs'!$C$17,0,(SUM(OFFSET($K$114:$K$163,0,AT$2-$K$2-$D34+1)))*$F34))</f>
        <v>0</v>
      </c>
      <c r="AU34" s="139">
        <f ca="1">IF(AU$2-$K$2&lt;$D34-1," ",IF(AU$2-$K$2+1&gt;'Primary Inputs'!$C$17,0,(SUM(OFFSET($K$114:$K$163,0,AU$2-$K$2-$D34+1)))*$F34))</f>
        <v>0</v>
      </c>
      <c r="AV34" s="139">
        <f ca="1">IF(AV$2-$K$2&lt;$D34-1," ",IF(AV$2-$K$2+1&gt;'Primary Inputs'!$C$17,0,(SUM(OFFSET($K$114:$K$163,0,AV$2-$K$2-$D34+1)))*$F34))</f>
        <v>0</v>
      </c>
      <c r="AW34" s="139">
        <f ca="1">IF(AW$2-$K$2&lt;$D34-1," ",IF(AW$2-$K$2+1&gt;'Primary Inputs'!$C$17,0,(SUM(OFFSET($K$114:$K$163,0,AW$2-$K$2-$D34+1)))*$F34))</f>
        <v>0</v>
      </c>
      <c r="AX34" s="139">
        <f ca="1">IF(AX$2-$K$2&lt;$D34-1," ",IF(AX$2-$K$2+1&gt;'Primary Inputs'!$C$17,0,(SUM(OFFSET($K$114:$K$163,0,AX$2-$K$2-$D34+1)))*$F34))</f>
        <v>0</v>
      </c>
      <c r="AY34" s="139">
        <f ca="1">IF(AY$2-$K$2&lt;$D34-1," ",IF(AY$2-$K$2+1&gt;'Primary Inputs'!$C$17,0,(SUM(OFFSET($K$114:$K$163,0,AY$2-$K$2-$D34+1)))*$F34))</f>
        <v>0</v>
      </c>
      <c r="AZ34" s="139">
        <f ca="1">IF(AZ$2-$K$2&lt;$D34-1," ",IF(AZ$2-$K$2+1&gt;'Primary Inputs'!$C$17,0,(SUM(OFFSET($K$114:$K$163,0,AZ$2-$K$2-$D34+1)))*$F34))</f>
        <v>0</v>
      </c>
      <c r="BA34" s="139">
        <f ca="1">IF(BA$2-$K$2&lt;$D34-1," ",IF(BA$2-$K$2+1&gt;'Primary Inputs'!$C$17,0,(SUM(OFFSET($K$114:$K$163,0,BA$2-$K$2-$D34+1)))*$F34))</f>
        <v>0</v>
      </c>
      <c r="BB34" s="139">
        <f ca="1">IF(BB$2-$K$2&lt;$D34-1," ",IF(BB$2-$K$2+1&gt;'Primary Inputs'!$C$17,0,(SUM(OFFSET($K$114:$K$163,0,BB$2-$K$2-$D34+1)))*$F34))</f>
        <v>0</v>
      </c>
      <c r="BC34" s="139">
        <f ca="1">IF(BC$2-$K$2&lt;$D34-1," ",IF(BC$2-$K$2+1&gt;'Primary Inputs'!$C$17,0,(SUM(OFFSET($K$114:$K$163,0,BC$2-$K$2-$D34+1)))*$F34))</f>
        <v>0</v>
      </c>
      <c r="BD34" s="139">
        <f ca="1">IF(BD$2-$K$2&lt;$D34-1," ",IF(BD$2-$K$2+1&gt;'Primary Inputs'!$C$17,0,(SUM(OFFSET($K$114:$K$163,0,BD$2-$K$2-$D34+1)))*$F34))</f>
        <v>0</v>
      </c>
      <c r="BE34" s="139">
        <f ca="1">IF(BE$2-$K$2&lt;$D34-1," ",IF(BE$2-$K$2+1&gt;'Primary Inputs'!$C$17,0,(SUM(OFFSET($K$114:$K$163,0,BE$2-$K$2-$D34+1)))*$F34))</f>
        <v>0</v>
      </c>
      <c r="BF34" s="139">
        <f ca="1">IF(BF$2-$K$2&lt;$D34-1," ",IF(BF$2-$K$2+1&gt;'Primary Inputs'!$C$17,0,(SUM(OFFSET($K$114:$K$163,0,BF$2-$K$2-$D34+1)))*$F34))</f>
        <v>0</v>
      </c>
      <c r="BG34" s="139">
        <f ca="1">IF(BG$2-$K$2&lt;$D34-1," ",IF(BG$2-$K$2+1&gt;'Primary Inputs'!$C$17,0,(SUM(OFFSET($K$114:$K$163,0,BG$2-$K$2-$D34+1)))*$F34))</f>
        <v>0</v>
      </c>
      <c r="BH34" s="139">
        <f ca="1">IF(BH$2-$K$2&lt;$D34-1," ",IF(BH$2-$K$2+1&gt;'Primary Inputs'!$C$17,0,(SUM(OFFSET($K$114:$K$163,0,BH$2-$K$2-$D34+1)))*$F34))</f>
        <v>0</v>
      </c>
    </row>
    <row r="35" spans="1:60">
      <c r="A35" s="106"/>
      <c r="B35" s="106"/>
      <c r="C35" s="106"/>
      <c r="D35" s="184">
        <v>29</v>
      </c>
      <c r="E35" t="s">
        <v>201</v>
      </c>
      <c r="F35" s="106">
        <f ca="1">OFFSET('Primary Inputs'!$E$12,0,Calculations!$D35-1)</f>
        <v>0</v>
      </c>
      <c r="G35" s="106"/>
      <c r="H35" s="106"/>
      <c r="I35" s="106"/>
      <c r="J35" s="106"/>
      <c r="K35" s="139" t="str">
        <f ca="1">IF(K$2-$K$2&lt;$D35-1," ",IF(K$2-$K$2+1&gt;'Primary Inputs'!$C$17,0,(SUM(OFFSET($K$114:$K$163,0,K$2-$K$2-$D35+1)))*$F35))</f>
        <v xml:space="preserve"> </v>
      </c>
      <c r="L35" s="139" t="str">
        <f ca="1">IF(L$2-$K$2&lt;$D35-1," ",IF(L$2-$K$2+1&gt;'Primary Inputs'!$C$17,0,(SUM(OFFSET($K$114:$K$163,0,L$2-$K$2-$D35+1)))*$F35))</f>
        <v xml:space="preserve"> </v>
      </c>
      <c r="M35" s="139" t="str">
        <f ca="1">IF(M$2-$K$2&lt;$D35-1," ",IF(M$2-$K$2+1&gt;'Primary Inputs'!$C$17,0,(SUM(OFFSET($K$114:$K$163,0,M$2-$K$2-$D35+1)))*$F35))</f>
        <v xml:space="preserve"> </v>
      </c>
      <c r="N35" s="139" t="str">
        <f ca="1">IF(N$2-$K$2&lt;$D35-1," ",IF(N$2-$K$2+1&gt;'Primary Inputs'!$C$17,0,(SUM(OFFSET($K$114:$K$163,0,N$2-$K$2-$D35+1)))*$F35))</f>
        <v xml:space="preserve"> </v>
      </c>
      <c r="O35" s="139" t="str">
        <f ca="1">IF(O$2-$K$2&lt;$D35-1," ",IF(O$2-$K$2+1&gt;'Primary Inputs'!$C$17,0,(SUM(OFFSET($K$114:$K$163,0,O$2-$K$2-$D35+1)))*$F35))</f>
        <v xml:space="preserve"> </v>
      </c>
      <c r="P35" s="139" t="str">
        <f ca="1">IF(P$2-$K$2&lt;$D35-1," ",IF(P$2-$K$2+1&gt;'Primary Inputs'!$C$17,0,(SUM(OFFSET($K$114:$K$163,0,P$2-$K$2-$D35+1)))*$F35))</f>
        <v xml:space="preserve"> </v>
      </c>
      <c r="Q35" s="139" t="str">
        <f ca="1">IF(Q$2-$K$2&lt;$D35-1," ",IF(Q$2-$K$2+1&gt;'Primary Inputs'!$C$17,0,(SUM(OFFSET($K$114:$K$163,0,Q$2-$K$2-$D35+1)))*$F35))</f>
        <v xml:space="preserve"> </v>
      </c>
      <c r="R35" s="139" t="str">
        <f ca="1">IF(R$2-$K$2&lt;$D35-1," ",IF(R$2-$K$2+1&gt;'Primary Inputs'!$C$17,0,(SUM(OFFSET($K$114:$K$163,0,R$2-$K$2-$D35+1)))*$F35))</f>
        <v xml:space="preserve"> </v>
      </c>
      <c r="S35" s="139" t="str">
        <f ca="1">IF(S$2-$K$2&lt;$D35-1," ",IF(S$2-$K$2+1&gt;'Primary Inputs'!$C$17,0,(SUM(OFFSET($K$114:$K$163,0,S$2-$K$2-$D35+1)))*$F35))</f>
        <v xml:space="preserve"> </v>
      </c>
      <c r="T35" s="139" t="str">
        <f ca="1">IF(T$2-$K$2&lt;$D35-1," ",IF(T$2-$K$2+1&gt;'Primary Inputs'!$C$17,0,(SUM(OFFSET($K$114:$K$163,0,T$2-$K$2-$D35+1)))*$F35))</f>
        <v xml:space="preserve"> </v>
      </c>
      <c r="U35" s="139" t="str">
        <f ca="1">IF(U$2-$K$2&lt;$D35-1," ",IF(U$2-$K$2+1&gt;'Primary Inputs'!$C$17,0,(SUM(OFFSET($K$114:$K$163,0,U$2-$K$2-$D35+1)))*$F35))</f>
        <v xml:space="preserve"> </v>
      </c>
      <c r="V35" s="139" t="str">
        <f ca="1">IF(V$2-$K$2&lt;$D35-1," ",IF(V$2-$K$2+1&gt;'Primary Inputs'!$C$17,0,(SUM(OFFSET($K$114:$K$163,0,V$2-$K$2-$D35+1)))*$F35))</f>
        <v xml:space="preserve"> </v>
      </c>
      <c r="W35" s="139" t="str">
        <f ca="1">IF(W$2-$K$2&lt;$D35-1," ",IF(W$2-$K$2+1&gt;'Primary Inputs'!$C$17,0,(SUM(OFFSET($K$114:$K$163,0,W$2-$K$2-$D35+1)))*$F35))</f>
        <v xml:space="preserve"> </v>
      </c>
      <c r="X35" s="139" t="str">
        <f ca="1">IF(X$2-$K$2&lt;$D35-1," ",IF(X$2-$K$2+1&gt;'Primary Inputs'!$C$17,0,(SUM(OFFSET($K$114:$K$163,0,X$2-$K$2-$D35+1)))*$F35))</f>
        <v xml:space="preserve"> </v>
      </c>
      <c r="Y35" s="139" t="str">
        <f ca="1">IF(Y$2-$K$2&lt;$D35-1," ",IF(Y$2-$K$2+1&gt;'Primary Inputs'!$C$17,0,(SUM(OFFSET($K$114:$K$163,0,Y$2-$K$2-$D35+1)))*$F35))</f>
        <v xml:space="preserve"> </v>
      </c>
      <c r="Z35" s="139" t="str">
        <f ca="1">IF(Z$2-$K$2&lt;$D35-1," ",IF(Z$2-$K$2+1&gt;'Primary Inputs'!$C$17,0,(SUM(OFFSET($K$114:$K$163,0,Z$2-$K$2-$D35+1)))*$F35))</f>
        <v xml:space="preserve"> </v>
      </c>
      <c r="AA35" s="139" t="str">
        <f ca="1">IF(AA$2-$K$2&lt;$D35-1," ",IF(AA$2-$K$2+1&gt;'Primary Inputs'!$C$17,0,(SUM(OFFSET($K$114:$K$163,0,AA$2-$K$2-$D35+1)))*$F35))</f>
        <v xml:space="preserve"> </v>
      </c>
      <c r="AB35" s="139" t="str">
        <f ca="1">IF(AB$2-$K$2&lt;$D35-1," ",IF(AB$2-$K$2+1&gt;'Primary Inputs'!$C$17,0,(SUM(OFFSET($K$114:$K$163,0,AB$2-$K$2-$D35+1)))*$F35))</f>
        <v xml:space="preserve"> </v>
      </c>
      <c r="AC35" s="139" t="str">
        <f ca="1">IF(AC$2-$K$2&lt;$D35-1," ",IF(AC$2-$K$2+1&gt;'Primary Inputs'!$C$17,0,(SUM(OFFSET($K$114:$K$163,0,AC$2-$K$2-$D35+1)))*$F35))</f>
        <v xml:space="preserve"> </v>
      </c>
      <c r="AD35" s="139" t="str">
        <f ca="1">IF(AD$2-$K$2&lt;$D35-1," ",IF(AD$2-$K$2+1&gt;'Primary Inputs'!$C$17,0,(SUM(OFFSET($K$114:$K$163,0,AD$2-$K$2-$D35+1)))*$F35))</f>
        <v xml:space="preserve"> </v>
      </c>
      <c r="AE35" s="139" t="str">
        <f ca="1">IF(AE$2-$K$2&lt;$D35-1," ",IF(AE$2-$K$2+1&gt;'Primary Inputs'!$C$17,0,(SUM(OFFSET($K$114:$K$163,0,AE$2-$K$2-$D35+1)))*$F35))</f>
        <v xml:space="preserve"> </v>
      </c>
      <c r="AF35" s="139" t="str">
        <f ca="1">IF(AF$2-$K$2&lt;$D35-1," ",IF(AF$2-$K$2+1&gt;'Primary Inputs'!$C$17,0,(SUM(OFFSET($K$114:$K$163,0,AF$2-$K$2-$D35+1)))*$F35))</f>
        <v xml:space="preserve"> </v>
      </c>
      <c r="AG35" s="139" t="str">
        <f ca="1">IF(AG$2-$K$2&lt;$D35-1," ",IF(AG$2-$K$2+1&gt;'Primary Inputs'!$C$17,0,(SUM(OFFSET($K$114:$K$163,0,AG$2-$K$2-$D35+1)))*$F35))</f>
        <v xml:space="preserve"> </v>
      </c>
      <c r="AH35" s="139" t="str">
        <f ca="1">IF(AH$2-$K$2&lt;$D35-1," ",IF(AH$2-$K$2+1&gt;'Primary Inputs'!$C$17,0,(SUM(OFFSET($K$114:$K$163,0,AH$2-$K$2-$D35+1)))*$F35))</f>
        <v xml:space="preserve"> </v>
      </c>
      <c r="AI35" s="139" t="str">
        <f ca="1">IF(AI$2-$K$2&lt;$D35-1," ",IF(AI$2-$K$2+1&gt;'Primary Inputs'!$C$17,0,(SUM(OFFSET($K$114:$K$163,0,AI$2-$K$2-$D35+1)))*$F35))</f>
        <v xml:space="preserve"> </v>
      </c>
      <c r="AJ35" s="139" t="str">
        <f ca="1">IF(AJ$2-$K$2&lt;$D35-1," ",IF(AJ$2-$K$2+1&gt;'Primary Inputs'!$C$17,0,(SUM(OFFSET($K$114:$K$163,0,AJ$2-$K$2-$D35+1)))*$F35))</f>
        <v xml:space="preserve"> </v>
      </c>
      <c r="AK35" s="139" t="str">
        <f ca="1">IF(AK$2-$K$2&lt;$D35-1," ",IF(AK$2-$K$2+1&gt;'Primary Inputs'!$C$17,0,(SUM(OFFSET($K$114:$K$163,0,AK$2-$K$2-$D35+1)))*$F35))</f>
        <v xml:space="preserve"> </v>
      </c>
      <c r="AL35" s="139" t="str">
        <f ca="1">IF(AL$2-$K$2&lt;$D35-1," ",IF(AL$2-$K$2+1&gt;'Primary Inputs'!$C$17,0,(SUM(OFFSET($K$114:$K$163,0,AL$2-$K$2-$D35+1)))*$F35))</f>
        <v xml:space="preserve"> </v>
      </c>
      <c r="AM35" s="139">
        <f ca="1">IF(AM$2-$K$2&lt;$D35-1," ",IF(AM$2-$K$2+1&gt;'Primary Inputs'!$C$17,0,(SUM(OFFSET($K$114:$K$163,0,AM$2-$K$2-$D35+1)))*$F35))</f>
        <v>0</v>
      </c>
      <c r="AN35" s="139">
        <f ca="1">IF(AN$2-$K$2&lt;$D35-1," ",IF(AN$2-$K$2+1&gt;'Primary Inputs'!$C$17,0,(SUM(OFFSET($K$114:$K$163,0,AN$2-$K$2-$D35+1)))*$F35))</f>
        <v>0</v>
      </c>
      <c r="AO35" s="139">
        <f ca="1">IF(AO$2-$K$2&lt;$D35-1," ",IF(AO$2-$K$2+1&gt;'Primary Inputs'!$C$17,0,(SUM(OFFSET($K$114:$K$163,0,AO$2-$K$2-$D35+1)))*$F35))</f>
        <v>0</v>
      </c>
      <c r="AP35" s="139">
        <f ca="1">IF(AP$2-$K$2&lt;$D35-1," ",IF(AP$2-$K$2+1&gt;'Primary Inputs'!$C$17,0,(SUM(OFFSET($K$114:$K$163,0,AP$2-$K$2-$D35+1)))*$F35))</f>
        <v>0</v>
      </c>
      <c r="AQ35" s="139">
        <f ca="1">IF(AQ$2-$K$2&lt;$D35-1," ",IF(AQ$2-$K$2+1&gt;'Primary Inputs'!$C$17,0,(SUM(OFFSET($K$114:$K$163,0,AQ$2-$K$2-$D35+1)))*$F35))</f>
        <v>0</v>
      </c>
      <c r="AR35" s="139">
        <f ca="1">IF(AR$2-$K$2&lt;$D35-1," ",IF(AR$2-$K$2+1&gt;'Primary Inputs'!$C$17,0,(SUM(OFFSET($K$114:$K$163,0,AR$2-$K$2-$D35+1)))*$F35))</f>
        <v>0</v>
      </c>
      <c r="AS35" s="139">
        <f ca="1">IF(AS$2-$K$2&lt;$D35-1," ",IF(AS$2-$K$2+1&gt;'Primary Inputs'!$C$17,0,(SUM(OFFSET($K$114:$K$163,0,AS$2-$K$2-$D35+1)))*$F35))</f>
        <v>0</v>
      </c>
      <c r="AT35" s="139">
        <f ca="1">IF(AT$2-$K$2&lt;$D35-1," ",IF(AT$2-$K$2+1&gt;'Primary Inputs'!$C$17,0,(SUM(OFFSET($K$114:$K$163,0,AT$2-$K$2-$D35+1)))*$F35))</f>
        <v>0</v>
      </c>
      <c r="AU35" s="139">
        <f ca="1">IF(AU$2-$K$2&lt;$D35-1," ",IF(AU$2-$K$2+1&gt;'Primary Inputs'!$C$17,0,(SUM(OFFSET($K$114:$K$163,0,AU$2-$K$2-$D35+1)))*$F35))</f>
        <v>0</v>
      </c>
      <c r="AV35" s="139">
        <f ca="1">IF(AV$2-$K$2&lt;$D35-1," ",IF(AV$2-$K$2+1&gt;'Primary Inputs'!$C$17,0,(SUM(OFFSET($K$114:$K$163,0,AV$2-$K$2-$D35+1)))*$F35))</f>
        <v>0</v>
      </c>
      <c r="AW35" s="139">
        <f ca="1">IF(AW$2-$K$2&lt;$D35-1," ",IF(AW$2-$K$2+1&gt;'Primary Inputs'!$C$17,0,(SUM(OFFSET($K$114:$K$163,0,AW$2-$K$2-$D35+1)))*$F35))</f>
        <v>0</v>
      </c>
      <c r="AX35" s="139">
        <f ca="1">IF(AX$2-$K$2&lt;$D35-1," ",IF(AX$2-$K$2+1&gt;'Primary Inputs'!$C$17,0,(SUM(OFFSET($K$114:$K$163,0,AX$2-$K$2-$D35+1)))*$F35))</f>
        <v>0</v>
      </c>
      <c r="AY35" s="139">
        <f ca="1">IF(AY$2-$K$2&lt;$D35-1," ",IF(AY$2-$K$2+1&gt;'Primary Inputs'!$C$17,0,(SUM(OFFSET($K$114:$K$163,0,AY$2-$K$2-$D35+1)))*$F35))</f>
        <v>0</v>
      </c>
      <c r="AZ35" s="139">
        <f ca="1">IF(AZ$2-$K$2&lt;$D35-1," ",IF(AZ$2-$K$2+1&gt;'Primary Inputs'!$C$17,0,(SUM(OFFSET($K$114:$K$163,0,AZ$2-$K$2-$D35+1)))*$F35))</f>
        <v>0</v>
      </c>
      <c r="BA35" s="139">
        <f ca="1">IF(BA$2-$K$2&lt;$D35-1," ",IF(BA$2-$K$2+1&gt;'Primary Inputs'!$C$17,0,(SUM(OFFSET($K$114:$K$163,0,BA$2-$K$2-$D35+1)))*$F35))</f>
        <v>0</v>
      </c>
      <c r="BB35" s="139">
        <f ca="1">IF(BB$2-$K$2&lt;$D35-1," ",IF(BB$2-$K$2+1&gt;'Primary Inputs'!$C$17,0,(SUM(OFFSET($K$114:$K$163,0,BB$2-$K$2-$D35+1)))*$F35))</f>
        <v>0</v>
      </c>
      <c r="BC35" s="139">
        <f ca="1">IF(BC$2-$K$2&lt;$D35-1," ",IF(BC$2-$K$2+1&gt;'Primary Inputs'!$C$17,0,(SUM(OFFSET($K$114:$K$163,0,BC$2-$K$2-$D35+1)))*$F35))</f>
        <v>0</v>
      </c>
      <c r="BD35" s="139">
        <f ca="1">IF(BD$2-$K$2&lt;$D35-1," ",IF(BD$2-$K$2+1&gt;'Primary Inputs'!$C$17,0,(SUM(OFFSET($K$114:$K$163,0,BD$2-$K$2-$D35+1)))*$F35))</f>
        <v>0</v>
      </c>
      <c r="BE35" s="139">
        <f ca="1">IF(BE$2-$K$2&lt;$D35-1," ",IF(BE$2-$K$2+1&gt;'Primary Inputs'!$C$17,0,(SUM(OFFSET($K$114:$K$163,0,BE$2-$K$2-$D35+1)))*$F35))</f>
        <v>0</v>
      </c>
      <c r="BF35" s="139">
        <f ca="1">IF(BF$2-$K$2&lt;$D35-1," ",IF(BF$2-$K$2+1&gt;'Primary Inputs'!$C$17,0,(SUM(OFFSET($K$114:$K$163,0,BF$2-$K$2-$D35+1)))*$F35))</f>
        <v>0</v>
      </c>
      <c r="BG35" s="139">
        <f ca="1">IF(BG$2-$K$2&lt;$D35-1," ",IF(BG$2-$K$2+1&gt;'Primary Inputs'!$C$17,0,(SUM(OFFSET($K$114:$K$163,0,BG$2-$K$2-$D35+1)))*$F35))</f>
        <v>0</v>
      </c>
      <c r="BH35" s="139">
        <f ca="1">IF(BH$2-$K$2&lt;$D35-1," ",IF(BH$2-$K$2+1&gt;'Primary Inputs'!$C$17,0,(SUM(OFFSET($K$114:$K$163,0,BH$2-$K$2-$D35+1)))*$F35))</f>
        <v>0</v>
      </c>
    </row>
    <row r="36" spans="1:60">
      <c r="A36" s="106"/>
      <c r="B36" s="106"/>
      <c r="C36" s="106"/>
      <c r="D36" s="184">
        <v>30</v>
      </c>
      <c r="E36" t="s">
        <v>202</v>
      </c>
      <c r="F36" s="106">
        <f ca="1">OFFSET('Primary Inputs'!$E$12,0,Calculations!$D36-1)</f>
        <v>0</v>
      </c>
      <c r="G36" s="106"/>
      <c r="H36" s="106"/>
      <c r="I36" s="106"/>
      <c r="J36" s="106"/>
      <c r="K36" s="139" t="str">
        <f ca="1">IF(K$2-$K$2&lt;$D36-1," ",IF(K$2-$K$2+1&gt;'Primary Inputs'!$C$17,0,(SUM(OFFSET($K$114:$K$163,0,K$2-$K$2-$D36+1)))*$F36))</f>
        <v xml:space="preserve"> </v>
      </c>
      <c r="L36" s="139" t="str">
        <f ca="1">IF(L$2-$K$2&lt;$D36-1," ",IF(L$2-$K$2+1&gt;'Primary Inputs'!$C$17,0,(SUM(OFFSET($K$114:$K$163,0,L$2-$K$2-$D36+1)))*$F36))</f>
        <v xml:space="preserve"> </v>
      </c>
      <c r="M36" s="139" t="str">
        <f ca="1">IF(M$2-$K$2&lt;$D36-1," ",IF(M$2-$K$2+1&gt;'Primary Inputs'!$C$17,0,(SUM(OFFSET($K$114:$K$163,0,M$2-$K$2-$D36+1)))*$F36))</f>
        <v xml:space="preserve"> </v>
      </c>
      <c r="N36" s="139" t="str">
        <f ca="1">IF(N$2-$K$2&lt;$D36-1," ",IF(N$2-$K$2+1&gt;'Primary Inputs'!$C$17,0,(SUM(OFFSET($K$114:$K$163,0,N$2-$K$2-$D36+1)))*$F36))</f>
        <v xml:space="preserve"> </v>
      </c>
      <c r="O36" s="139" t="str">
        <f ca="1">IF(O$2-$K$2&lt;$D36-1," ",IF(O$2-$K$2+1&gt;'Primary Inputs'!$C$17,0,(SUM(OFFSET($K$114:$K$163,0,O$2-$K$2-$D36+1)))*$F36))</f>
        <v xml:space="preserve"> </v>
      </c>
      <c r="P36" s="139" t="str">
        <f ca="1">IF(P$2-$K$2&lt;$D36-1," ",IF(P$2-$K$2+1&gt;'Primary Inputs'!$C$17,0,(SUM(OFFSET($K$114:$K$163,0,P$2-$K$2-$D36+1)))*$F36))</f>
        <v xml:space="preserve"> </v>
      </c>
      <c r="Q36" s="139" t="str">
        <f ca="1">IF(Q$2-$K$2&lt;$D36-1," ",IF(Q$2-$K$2+1&gt;'Primary Inputs'!$C$17,0,(SUM(OFFSET($K$114:$K$163,0,Q$2-$K$2-$D36+1)))*$F36))</f>
        <v xml:space="preserve"> </v>
      </c>
      <c r="R36" s="139" t="str">
        <f ca="1">IF(R$2-$K$2&lt;$D36-1," ",IF(R$2-$K$2+1&gt;'Primary Inputs'!$C$17,0,(SUM(OFFSET($K$114:$K$163,0,R$2-$K$2-$D36+1)))*$F36))</f>
        <v xml:space="preserve"> </v>
      </c>
      <c r="S36" s="139" t="str">
        <f ca="1">IF(S$2-$K$2&lt;$D36-1," ",IF(S$2-$K$2+1&gt;'Primary Inputs'!$C$17,0,(SUM(OFFSET($K$114:$K$163,0,S$2-$K$2-$D36+1)))*$F36))</f>
        <v xml:space="preserve"> </v>
      </c>
      <c r="T36" s="139" t="str">
        <f ca="1">IF(T$2-$K$2&lt;$D36-1," ",IF(T$2-$K$2+1&gt;'Primary Inputs'!$C$17,0,(SUM(OFFSET($K$114:$K$163,0,T$2-$K$2-$D36+1)))*$F36))</f>
        <v xml:space="preserve"> </v>
      </c>
      <c r="U36" s="139" t="str">
        <f ca="1">IF(U$2-$K$2&lt;$D36-1," ",IF(U$2-$K$2+1&gt;'Primary Inputs'!$C$17,0,(SUM(OFFSET($K$114:$K$163,0,U$2-$K$2-$D36+1)))*$F36))</f>
        <v xml:space="preserve"> </v>
      </c>
      <c r="V36" s="139" t="str">
        <f ca="1">IF(V$2-$K$2&lt;$D36-1," ",IF(V$2-$K$2+1&gt;'Primary Inputs'!$C$17,0,(SUM(OFFSET($K$114:$K$163,0,V$2-$K$2-$D36+1)))*$F36))</f>
        <v xml:space="preserve"> </v>
      </c>
      <c r="W36" s="139" t="str">
        <f ca="1">IF(W$2-$K$2&lt;$D36-1," ",IF(W$2-$K$2+1&gt;'Primary Inputs'!$C$17,0,(SUM(OFFSET($K$114:$K$163,0,W$2-$K$2-$D36+1)))*$F36))</f>
        <v xml:space="preserve"> </v>
      </c>
      <c r="X36" s="139" t="str">
        <f ca="1">IF(X$2-$K$2&lt;$D36-1," ",IF(X$2-$K$2+1&gt;'Primary Inputs'!$C$17,0,(SUM(OFFSET($K$114:$K$163,0,X$2-$K$2-$D36+1)))*$F36))</f>
        <v xml:space="preserve"> </v>
      </c>
      <c r="Y36" s="139" t="str">
        <f ca="1">IF(Y$2-$K$2&lt;$D36-1," ",IF(Y$2-$K$2+1&gt;'Primary Inputs'!$C$17,0,(SUM(OFFSET($K$114:$K$163,0,Y$2-$K$2-$D36+1)))*$F36))</f>
        <v xml:space="preserve"> </v>
      </c>
      <c r="Z36" s="139" t="str">
        <f ca="1">IF(Z$2-$K$2&lt;$D36-1," ",IF(Z$2-$K$2+1&gt;'Primary Inputs'!$C$17,0,(SUM(OFFSET($K$114:$K$163,0,Z$2-$K$2-$D36+1)))*$F36))</f>
        <v xml:space="preserve"> </v>
      </c>
      <c r="AA36" s="139" t="str">
        <f ca="1">IF(AA$2-$K$2&lt;$D36-1," ",IF(AA$2-$K$2+1&gt;'Primary Inputs'!$C$17,0,(SUM(OFFSET($K$114:$K$163,0,AA$2-$K$2-$D36+1)))*$F36))</f>
        <v xml:space="preserve"> </v>
      </c>
      <c r="AB36" s="139" t="str">
        <f ca="1">IF(AB$2-$K$2&lt;$D36-1," ",IF(AB$2-$K$2+1&gt;'Primary Inputs'!$C$17,0,(SUM(OFFSET($K$114:$K$163,0,AB$2-$K$2-$D36+1)))*$F36))</f>
        <v xml:space="preserve"> </v>
      </c>
      <c r="AC36" s="139" t="str">
        <f ca="1">IF(AC$2-$K$2&lt;$D36-1," ",IF(AC$2-$K$2+1&gt;'Primary Inputs'!$C$17,0,(SUM(OFFSET($K$114:$K$163,0,AC$2-$K$2-$D36+1)))*$F36))</f>
        <v xml:space="preserve"> </v>
      </c>
      <c r="AD36" s="139" t="str">
        <f ca="1">IF(AD$2-$K$2&lt;$D36-1," ",IF(AD$2-$K$2+1&gt;'Primary Inputs'!$C$17,0,(SUM(OFFSET($K$114:$K$163,0,AD$2-$K$2-$D36+1)))*$F36))</f>
        <v xml:space="preserve"> </v>
      </c>
      <c r="AE36" s="139" t="str">
        <f ca="1">IF(AE$2-$K$2&lt;$D36-1," ",IF(AE$2-$K$2+1&gt;'Primary Inputs'!$C$17,0,(SUM(OFFSET($K$114:$K$163,0,AE$2-$K$2-$D36+1)))*$F36))</f>
        <v xml:space="preserve"> </v>
      </c>
      <c r="AF36" s="139" t="str">
        <f ca="1">IF(AF$2-$K$2&lt;$D36-1," ",IF(AF$2-$K$2+1&gt;'Primary Inputs'!$C$17,0,(SUM(OFFSET($K$114:$K$163,0,AF$2-$K$2-$D36+1)))*$F36))</f>
        <v xml:space="preserve"> </v>
      </c>
      <c r="AG36" s="139" t="str">
        <f ca="1">IF(AG$2-$K$2&lt;$D36-1," ",IF(AG$2-$K$2+1&gt;'Primary Inputs'!$C$17,0,(SUM(OFFSET($K$114:$K$163,0,AG$2-$K$2-$D36+1)))*$F36))</f>
        <v xml:space="preserve"> </v>
      </c>
      <c r="AH36" s="139" t="str">
        <f ca="1">IF(AH$2-$K$2&lt;$D36-1," ",IF(AH$2-$K$2+1&gt;'Primary Inputs'!$C$17,0,(SUM(OFFSET($K$114:$K$163,0,AH$2-$K$2-$D36+1)))*$F36))</f>
        <v xml:space="preserve"> </v>
      </c>
      <c r="AI36" s="139" t="str">
        <f ca="1">IF(AI$2-$K$2&lt;$D36-1," ",IF(AI$2-$K$2+1&gt;'Primary Inputs'!$C$17,0,(SUM(OFFSET($K$114:$K$163,0,AI$2-$K$2-$D36+1)))*$F36))</f>
        <v xml:space="preserve"> </v>
      </c>
      <c r="AJ36" s="139" t="str">
        <f ca="1">IF(AJ$2-$K$2&lt;$D36-1," ",IF(AJ$2-$K$2+1&gt;'Primary Inputs'!$C$17,0,(SUM(OFFSET($K$114:$K$163,0,AJ$2-$K$2-$D36+1)))*$F36))</f>
        <v xml:space="preserve"> </v>
      </c>
      <c r="AK36" s="139" t="str">
        <f ca="1">IF(AK$2-$K$2&lt;$D36-1," ",IF(AK$2-$K$2+1&gt;'Primary Inputs'!$C$17,0,(SUM(OFFSET($K$114:$K$163,0,AK$2-$K$2-$D36+1)))*$F36))</f>
        <v xml:space="preserve"> </v>
      </c>
      <c r="AL36" s="139" t="str">
        <f ca="1">IF(AL$2-$K$2&lt;$D36-1," ",IF(AL$2-$K$2+1&gt;'Primary Inputs'!$C$17,0,(SUM(OFFSET($K$114:$K$163,0,AL$2-$K$2-$D36+1)))*$F36))</f>
        <v xml:space="preserve"> </v>
      </c>
      <c r="AM36" s="139" t="str">
        <f ca="1">IF(AM$2-$K$2&lt;$D36-1," ",IF(AM$2-$K$2+1&gt;'Primary Inputs'!$C$17,0,(SUM(OFFSET($K$114:$K$163,0,AM$2-$K$2-$D36+1)))*$F36))</f>
        <v xml:space="preserve"> </v>
      </c>
      <c r="AN36" s="139">
        <f ca="1">IF(AN$2-$K$2&lt;$D36-1," ",IF(AN$2-$K$2+1&gt;'Primary Inputs'!$C$17,0,(SUM(OFFSET($K$114:$K$163,0,AN$2-$K$2-$D36+1)))*$F36))</f>
        <v>0</v>
      </c>
      <c r="AO36" s="139">
        <f ca="1">IF(AO$2-$K$2&lt;$D36-1," ",IF(AO$2-$K$2+1&gt;'Primary Inputs'!$C$17,0,(SUM(OFFSET($K$114:$K$163,0,AO$2-$K$2-$D36+1)))*$F36))</f>
        <v>0</v>
      </c>
      <c r="AP36" s="139">
        <f ca="1">IF(AP$2-$K$2&lt;$D36-1," ",IF(AP$2-$K$2+1&gt;'Primary Inputs'!$C$17,0,(SUM(OFFSET($K$114:$K$163,0,AP$2-$K$2-$D36+1)))*$F36))</f>
        <v>0</v>
      </c>
      <c r="AQ36" s="139">
        <f ca="1">IF(AQ$2-$K$2&lt;$D36-1," ",IF(AQ$2-$K$2+1&gt;'Primary Inputs'!$C$17,0,(SUM(OFFSET($K$114:$K$163,0,AQ$2-$K$2-$D36+1)))*$F36))</f>
        <v>0</v>
      </c>
      <c r="AR36" s="139">
        <f ca="1">IF(AR$2-$K$2&lt;$D36-1," ",IF(AR$2-$K$2+1&gt;'Primary Inputs'!$C$17,0,(SUM(OFFSET($K$114:$K$163,0,AR$2-$K$2-$D36+1)))*$F36))</f>
        <v>0</v>
      </c>
      <c r="AS36" s="139">
        <f ca="1">IF(AS$2-$K$2&lt;$D36-1," ",IF(AS$2-$K$2+1&gt;'Primary Inputs'!$C$17,0,(SUM(OFFSET($K$114:$K$163,0,AS$2-$K$2-$D36+1)))*$F36))</f>
        <v>0</v>
      </c>
      <c r="AT36" s="139">
        <f ca="1">IF(AT$2-$K$2&lt;$D36-1," ",IF(AT$2-$K$2+1&gt;'Primary Inputs'!$C$17,0,(SUM(OFFSET($K$114:$K$163,0,AT$2-$K$2-$D36+1)))*$F36))</f>
        <v>0</v>
      </c>
      <c r="AU36" s="139">
        <f ca="1">IF(AU$2-$K$2&lt;$D36-1," ",IF(AU$2-$K$2+1&gt;'Primary Inputs'!$C$17,0,(SUM(OFFSET($K$114:$K$163,0,AU$2-$K$2-$D36+1)))*$F36))</f>
        <v>0</v>
      </c>
      <c r="AV36" s="139">
        <f ca="1">IF(AV$2-$K$2&lt;$D36-1," ",IF(AV$2-$K$2+1&gt;'Primary Inputs'!$C$17,0,(SUM(OFFSET($K$114:$K$163,0,AV$2-$K$2-$D36+1)))*$F36))</f>
        <v>0</v>
      </c>
      <c r="AW36" s="139">
        <f ca="1">IF(AW$2-$K$2&lt;$D36-1," ",IF(AW$2-$K$2+1&gt;'Primary Inputs'!$C$17,0,(SUM(OFFSET($K$114:$K$163,0,AW$2-$K$2-$D36+1)))*$F36))</f>
        <v>0</v>
      </c>
      <c r="AX36" s="139">
        <f ca="1">IF(AX$2-$K$2&lt;$D36-1," ",IF(AX$2-$K$2+1&gt;'Primary Inputs'!$C$17,0,(SUM(OFFSET($K$114:$K$163,0,AX$2-$K$2-$D36+1)))*$F36))</f>
        <v>0</v>
      </c>
      <c r="AY36" s="139">
        <f ca="1">IF(AY$2-$K$2&lt;$D36-1," ",IF(AY$2-$K$2+1&gt;'Primary Inputs'!$C$17,0,(SUM(OFFSET($K$114:$K$163,0,AY$2-$K$2-$D36+1)))*$F36))</f>
        <v>0</v>
      </c>
      <c r="AZ36" s="139">
        <f ca="1">IF(AZ$2-$K$2&lt;$D36-1," ",IF(AZ$2-$K$2+1&gt;'Primary Inputs'!$C$17,0,(SUM(OFFSET($K$114:$K$163,0,AZ$2-$K$2-$D36+1)))*$F36))</f>
        <v>0</v>
      </c>
      <c r="BA36" s="139">
        <f ca="1">IF(BA$2-$K$2&lt;$D36-1," ",IF(BA$2-$K$2+1&gt;'Primary Inputs'!$C$17,0,(SUM(OFFSET($K$114:$K$163,0,BA$2-$K$2-$D36+1)))*$F36))</f>
        <v>0</v>
      </c>
      <c r="BB36" s="139">
        <f ca="1">IF(BB$2-$K$2&lt;$D36-1," ",IF(BB$2-$K$2+1&gt;'Primary Inputs'!$C$17,0,(SUM(OFFSET($K$114:$K$163,0,BB$2-$K$2-$D36+1)))*$F36))</f>
        <v>0</v>
      </c>
      <c r="BC36" s="139">
        <f ca="1">IF(BC$2-$K$2&lt;$D36-1," ",IF(BC$2-$K$2+1&gt;'Primary Inputs'!$C$17,0,(SUM(OFFSET($K$114:$K$163,0,BC$2-$K$2-$D36+1)))*$F36))</f>
        <v>0</v>
      </c>
      <c r="BD36" s="139">
        <f ca="1">IF(BD$2-$K$2&lt;$D36-1," ",IF(BD$2-$K$2+1&gt;'Primary Inputs'!$C$17,0,(SUM(OFFSET($K$114:$K$163,0,BD$2-$K$2-$D36+1)))*$F36))</f>
        <v>0</v>
      </c>
      <c r="BE36" s="139">
        <f ca="1">IF(BE$2-$K$2&lt;$D36-1," ",IF(BE$2-$K$2+1&gt;'Primary Inputs'!$C$17,0,(SUM(OFFSET($K$114:$K$163,0,BE$2-$K$2-$D36+1)))*$F36))</f>
        <v>0</v>
      </c>
      <c r="BF36" s="139">
        <f ca="1">IF(BF$2-$K$2&lt;$D36-1," ",IF(BF$2-$K$2+1&gt;'Primary Inputs'!$C$17,0,(SUM(OFFSET($K$114:$K$163,0,BF$2-$K$2-$D36+1)))*$F36))</f>
        <v>0</v>
      </c>
      <c r="BG36" s="139">
        <f ca="1">IF(BG$2-$K$2&lt;$D36-1," ",IF(BG$2-$K$2+1&gt;'Primary Inputs'!$C$17,0,(SUM(OFFSET($K$114:$K$163,0,BG$2-$K$2-$D36+1)))*$F36))</f>
        <v>0</v>
      </c>
      <c r="BH36" s="139">
        <f ca="1">IF(BH$2-$K$2&lt;$D36-1," ",IF(BH$2-$K$2+1&gt;'Primary Inputs'!$C$17,0,(SUM(OFFSET($K$114:$K$163,0,BH$2-$K$2-$D36+1)))*$F36))</f>
        <v>0</v>
      </c>
    </row>
    <row r="37" spans="1:60">
      <c r="A37" s="106"/>
      <c r="B37" s="106"/>
      <c r="C37" s="106"/>
      <c r="D37" s="184">
        <v>31</v>
      </c>
      <c r="E37" t="s">
        <v>203</v>
      </c>
      <c r="F37" s="106">
        <f ca="1">OFFSET('Primary Inputs'!$E$12,0,Calculations!$D37-1)</f>
        <v>0</v>
      </c>
      <c r="G37" s="106"/>
      <c r="H37" s="106"/>
      <c r="I37" s="106"/>
      <c r="J37" s="106"/>
      <c r="K37" s="139" t="str">
        <f ca="1">IF(K$2-$K$2&lt;$D37-1," ",IF(K$2-$K$2+1&gt;'Primary Inputs'!$C$17,0,(SUM(OFFSET($K$114:$K$163,0,K$2-$K$2-$D37+1)))*$F37))</f>
        <v xml:space="preserve"> </v>
      </c>
      <c r="L37" s="139" t="str">
        <f ca="1">IF(L$2-$K$2&lt;$D37-1," ",IF(L$2-$K$2+1&gt;'Primary Inputs'!$C$17,0,(SUM(OFFSET($K$114:$K$163,0,L$2-$K$2-$D37+1)))*$F37))</f>
        <v xml:space="preserve"> </v>
      </c>
      <c r="M37" s="139" t="str">
        <f ca="1">IF(M$2-$K$2&lt;$D37-1," ",IF(M$2-$K$2+1&gt;'Primary Inputs'!$C$17,0,(SUM(OFFSET($K$114:$K$163,0,M$2-$K$2-$D37+1)))*$F37))</f>
        <v xml:space="preserve"> </v>
      </c>
      <c r="N37" s="139" t="str">
        <f ca="1">IF(N$2-$K$2&lt;$D37-1," ",IF(N$2-$K$2+1&gt;'Primary Inputs'!$C$17,0,(SUM(OFFSET($K$114:$K$163,0,N$2-$K$2-$D37+1)))*$F37))</f>
        <v xml:space="preserve"> </v>
      </c>
      <c r="O37" s="139" t="str">
        <f ca="1">IF(O$2-$K$2&lt;$D37-1," ",IF(O$2-$K$2+1&gt;'Primary Inputs'!$C$17,0,(SUM(OFFSET($K$114:$K$163,0,O$2-$K$2-$D37+1)))*$F37))</f>
        <v xml:space="preserve"> </v>
      </c>
      <c r="P37" s="139" t="str">
        <f ca="1">IF(P$2-$K$2&lt;$D37-1," ",IF(P$2-$K$2+1&gt;'Primary Inputs'!$C$17,0,(SUM(OFFSET($K$114:$K$163,0,P$2-$K$2-$D37+1)))*$F37))</f>
        <v xml:space="preserve"> </v>
      </c>
      <c r="Q37" s="139" t="str">
        <f ca="1">IF(Q$2-$K$2&lt;$D37-1," ",IF(Q$2-$K$2+1&gt;'Primary Inputs'!$C$17,0,(SUM(OFFSET($K$114:$K$163,0,Q$2-$K$2-$D37+1)))*$F37))</f>
        <v xml:space="preserve"> </v>
      </c>
      <c r="R37" s="139" t="str">
        <f ca="1">IF(R$2-$K$2&lt;$D37-1," ",IF(R$2-$K$2+1&gt;'Primary Inputs'!$C$17,0,(SUM(OFFSET($K$114:$K$163,0,R$2-$K$2-$D37+1)))*$F37))</f>
        <v xml:space="preserve"> </v>
      </c>
      <c r="S37" s="139" t="str">
        <f ca="1">IF(S$2-$K$2&lt;$D37-1," ",IF(S$2-$K$2+1&gt;'Primary Inputs'!$C$17,0,(SUM(OFFSET($K$114:$K$163,0,S$2-$K$2-$D37+1)))*$F37))</f>
        <v xml:space="preserve"> </v>
      </c>
      <c r="T37" s="139" t="str">
        <f ca="1">IF(T$2-$K$2&lt;$D37-1," ",IF(T$2-$K$2+1&gt;'Primary Inputs'!$C$17,0,(SUM(OFFSET($K$114:$K$163,0,T$2-$K$2-$D37+1)))*$F37))</f>
        <v xml:space="preserve"> </v>
      </c>
      <c r="U37" s="139" t="str">
        <f ca="1">IF(U$2-$K$2&lt;$D37-1," ",IF(U$2-$K$2+1&gt;'Primary Inputs'!$C$17,0,(SUM(OFFSET($K$114:$K$163,0,U$2-$K$2-$D37+1)))*$F37))</f>
        <v xml:space="preserve"> </v>
      </c>
      <c r="V37" s="139" t="str">
        <f ca="1">IF(V$2-$K$2&lt;$D37-1," ",IF(V$2-$K$2+1&gt;'Primary Inputs'!$C$17,0,(SUM(OFFSET($K$114:$K$163,0,V$2-$K$2-$D37+1)))*$F37))</f>
        <v xml:space="preserve"> </v>
      </c>
      <c r="W37" s="139" t="str">
        <f ca="1">IF(W$2-$K$2&lt;$D37-1," ",IF(W$2-$K$2+1&gt;'Primary Inputs'!$C$17,0,(SUM(OFFSET($K$114:$K$163,0,W$2-$K$2-$D37+1)))*$F37))</f>
        <v xml:space="preserve"> </v>
      </c>
      <c r="X37" s="139" t="str">
        <f ca="1">IF(X$2-$K$2&lt;$D37-1," ",IF(X$2-$K$2+1&gt;'Primary Inputs'!$C$17,0,(SUM(OFFSET($K$114:$K$163,0,X$2-$K$2-$D37+1)))*$F37))</f>
        <v xml:space="preserve"> </v>
      </c>
      <c r="Y37" s="139" t="str">
        <f ca="1">IF(Y$2-$K$2&lt;$D37-1," ",IF(Y$2-$K$2+1&gt;'Primary Inputs'!$C$17,0,(SUM(OFFSET($K$114:$K$163,0,Y$2-$K$2-$D37+1)))*$F37))</f>
        <v xml:space="preserve"> </v>
      </c>
      <c r="Z37" s="139" t="str">
        <f ca="1">IF(Z$2-$K$2&lt;$D37-1," ",IF(Z$2-$K$2+1&gt;'Primary Inputs'!$C$17,0,(SUM(OFFSET($K$114:$K$163,0,Z$2-$K$2-$D37+1)))*$F37))</f>
        <v xml:space="preserve"> </v>
      </c>
      <c r="AA37" s="139" t="str">
        <f ca="1">IF(AA$2-$K$2&lt;$D37-1," ",IF(AA$2-$K$2+1&gt;'Primary Inputs'!$C$17,0,(SUM(OFFSET($K$114:$K$163,0,AA$2-$K$2-$D37+1)))*$F37))</f>
        <v xml:space="preserve"> </v>
      </c>
      <c r="AB37" s="139" t="str">
        <f ca="1">IF(AB$2-$K$2&lt;$D37-1," ",IF(AB$2-$K$2+1&gt;'Primary Inputs'!$C$17,0,(SUM(OFFSET($K$114:$K$163,0,AB$2-$K$2-$D37+1)))*$F37))</f>
        <v xml:space="preserve"> </v>
      </c>
      <c r="AC37" s="139" t="str">
        <f ca="1">IF(AC$2-$K$2&lt;$D37-1," ",IF(AC$2-$K$2+1&gt;'Primary Inputs'!$C$17,0,(SUM(OFFSET($K$114:$K$163,0,AC$2-$K$2-$D37+1)))*$F37))</f>
        <v xml:space="preserve"> </v>
      </c>
      <c r="AD37" s="139" t="str">
        <f ca="1">IF(AD$2-$K$2&lt;$D37-1," ",IF(AD$2-$K$2+1&gt;'Primary Inputs'!$C$17,0,(SUM(OFFSET($K$114:$K$163,0,AD$2-$K$2-$D37+1)))*$F37))</f>
        <v xml:space="preserve"> </v>
      </c>
      <c r="AE37" s="139" t="str">
        <f ca="1">IF(AE$2-$K$2&lt;$D37-1," ",IF(AE$2-$K$2+1&gt;'Primary Inputs'!$C$17,0,(SUM(OFFSET($K$114:$K$163,0,AE$2-$K$2-$D37+1)))*$F37))</f>
        <v xml:space="preserve"> </v>
      </c>
      <c r="AF37" s="139" t="str">
        <f ca="1">IF(AF$2-$K$2&lt;$D37-1," ",IF(AF$2-$K$2+1&gt;'Primary Inputs'!$C$17,0,(SUM(OFFSET($K$114:$K$163,0,AF$2-$K$2-$D37+1)))*$F37))</f>
        <v xml:space="preserve"> </v>
      </c>
      <c r="AG37" s="139" t="str">
        <f ca="1">IF(AG$2-$K$2&lt;$D37-1," ",IF(AG$2-$K$2+1&gt;'Primary Inputs'!$C$17,0,(SUM(OFFSET($K$114:$K$163,0,AG$2-$K$2-$D37+1)))*$F37))</f>
        <v xml:space="preserve"> </v>
      </c>
      <c r="AH37" s="139" t="str">
        <f ca="1">IF(AH$2-$K$2&lt;$D37-1," ",IF(AH$2-$K$2+1&gt;'Primary Inputs'!$C$17,0,(SUM(OFFSET($K$114:$K$163,0,AH$2-$K$2-$D37+1)))*$F37))</f>
        <v xml:space="preserve"> </v>
      </c>
      <c r="AI37" s="139" t="str">
        <f ca="1">IF(AI$2-$K$2&lt;$D37-1," ",IF(AI$2-$K$2+1&gt;'Primary Inputs'!$C$17,0,(SUM(OFFSET($K$114:$K$163,0,AI$2-$K$2-$D37+1)))*$F37))</f>
        <v xml:space="preserve"> </v>
      </c>
      <c r="AJ37" s="139" t="str">
        <f ca="1">IF(AJ$2-$K$2&lt;$D37-1," ",IF(AJ$2-$K$2+1&gt;'Primary Inputs'!$C$17,0,(SUM(OFFSET($K$114:$K$163,0,AJ$2-$K$2-$D37+1)))*$F37))</f>
        <v xml:space="preserve"> </v>
      </c>
      <c r="AK37" s="139" t="str">
        <f ca="1">IF(AK$2-$K$2&lt;$D37-1," ",IF(AK$2-$K$2+1&gt;'Primary Inputs'!$C$17,0,(SUM(OFFSET($K$114:$K$163,0,AK$2-$K$2-$D37+1)))*$F37))</f>
        <v xml:space="preserve"> </v>
      </c>
      <c r="AL37" s="139" t="str">
        <f ca="1">IF(AL$2-$K$2&lt;$D37-1," ",IF(AL$2-$K$2+1&gt;'Primary Inputs'!$C$17,0,(SUM(OFFSET($K$114:$K$163,0,AL$2-$K$2-$D37+1)))*$F37))</f>
        <v xml:space="preserve"> </v>
      </c>
      <c r="AM37" s="139" t="str">
        <f ca="1">IF(AM$2-$K$2&lt;$D37-1," ",IF(AM$2-$K$2+1&gt;'Primary Inputs'!$C$17,0,(SUM(OFFSET($K$114:$K$163,0,AM$2-$K$2-$D37+1)))*$F37))</f>
        <v xml:space="preserve"> </v>
      </c>
      <c r="AN37" s="139" t="str">
        <f ca="1">IF(AN$2-$K$2&lt;$D37-1," ",IF(AN$2-$K$2+1&gt;'Primary Inputs'!$C$17,0,(SUM(OFFSET($K$114:$K$163,0,AN$2-$K$2-$D37+1)))*$F37))</f>
        <v xml:space="preserve"> </v>
      </c>
      <c r="AO37" s="139">
        <f ca="1">IF(AO$2-$K$2&lt;$D37-1," ",IF(AO$2-$K$2+1&gt;'Primary Inputs'!$C$17,0,(SUM(OFFSET($K$114:$K$163,0,AO$2-$K$2-$D37+1)))*$F37))</f>
        <v>0</v>
      </c>
      <c r="AP37" s="139">
        <f ca="1">IF(AP$2-$K$2&lt;$D37-1," ",IF(AP$2-$K$2+1&gt;'Primary Inputs'!$C$17,0,(SUM(OFFSET($K$114:$K$163,0,AP$2-$K$2-$D37+1)))*$F37))</f>
        <v>0</v>
      </c>
      <c r="AQ37" s="139">
        <f ca="1">IF(AQ$2-$K$2&lt;$D37-1," ",IF(AQ$2-$K$2+1&gt;'Primary Inputs'!$C$17,0,(SUM(OFFSET($K$114:$K$163,0,AQ$2-$K$2-$D37+1)))*$F37))</f>
        <v>0</v>
      </c>
      <c r="AR37" s="139">
        <f ca="1">IF(AR$2-$K$2&lt;$D37-1," ",IF(AR$2-$K$2+1&gt;'Primary Inputs'!$C$17,0,(SUM(OFFSET($K$114:$K$163,0,AR$2-$K$2-$D37+1)))*$F37))</f>
        <v>0</v>
      </c>
      <c r="AS37" s="139">
        <f ca="1">IF(AS$2-$K$2&lt;$D37-1," ",IF(AS$2-$K$2+1&gt;'Primary Inputs'!$C$17,0,(SUM(OFFSET($K$114:$K$163,0,AS$2-$K$2-$D37+1)))*$F37))</f>
        <v>0</v>
      </c>
      <c r="AT37" s="139">
        <f ca="1">IF(AT$2-$K$2&lt;$D37-1," ",IF(AT$2-$K$2+1&gt;'Primary Inputs'!$C$17,0,(SUM(OFFSET($K$114:$K$163,0,AT$2-$K$2-$D37+1)))*$F37))</f>
        <v>0</v>
      </c>
      <c r="AU37" s="139">
        <f ca="1">IF(AU$2-$K$2&lt;$D37-1," ",IF(AU$2-$K$2+1&gt;'Primary Inputs'!$C$17,0,(SUM(OFFSET($K$114:$K$163,0,AU$2-$K$2-$D37+1)))*$F37))</f>
        <v>0</v>
      </c>
      <c r="AV37" s="139">
        <f ca="1">IF(AV$2-$K$2&lt;$D37-1," ",IF(AV$2-$K$2+1&gt;'Primary Inputs'!$C$17,0,(SUM(OFFSET($K$114:$K$163,0,AV$2-$K$2-$D37+1)))*$F37))</f>
        <v>0</v>
      </c>
      <c r="AW37" s="139">
        <f ca="1">IF(AW$2-$K$2&lt;$D37-1," ",IF(AW$2-$K$2+1&gt;'Primary Inputs'!$C$17,0,(SUM(OFFSET($K$114:$K$163,0,AW$2-$K$2-$D37+1)))*$F37))</f>
        <v>0</v>
      </c>
      <c r="AX37" s="139">
        <f ca="1">IF(AX$2-$K$2&lt;$D37-1," ",IF(AX$2-$K$2+1&gt;'Primary Inputs'!$C$17,0,(SUM(OFFSET($K$114:$K$163,0,AX$2-$K$2-$D37+1)))*$F37))</f>
        <v>0</v>
      </c>
      <c r="AY37" s="139">
        <f ca="1">IF(AY$2-$K$2&lt;$D37-1," ",IF(AY$2-$K$2+1&gt;'Primary Inputs'!$C$17,0,(SUM(OFFSET($K$114:$K$163,0,AY$2-$K$2-$D37+1)))*$F37))</f>
        <v>0</v>
      </c>
      <c r="AZ37" s="139">
        <f ca="1">IF(AZ$2-$K$2&lt;$D37-1," ",IF(AZ$2-$K$2+1&gt;'Primary Inputs'!$C$17,0,(SUM(OFFSET($K$114:$K$163,0,AZ$2-$K$2-$D37+1)))*$F37))</f>
        <v>0</v>
      </c>
      <c r="BA37" s="139">
        <f ca="1">IF(BA$2-$K$2&lt;$D37-1," ",IF(BA$2-$K$2+1&gt;'Primary Inputs'!$C$17,0,(SUM(OFFSET($K$114:$K$163,0,BA$2-$K$2-$D37+1)))*$F37))</f>
        <v>0</v>
      </c>
      <c r="BB37" s="139">
        <f ca="1">IF(BB$2-$K$2&lt;$D37-1," ",IF(BB$2-$K$2+1&gt;'Primary Inputs'!$C$17,0,(SUM(OFFSET($K$114:$K$163,0,BB$2-$K$2-$D37+1)))*$F37))</f>
        <v>0</v>
      </c>
      <c r="BC37" s="139">
        <f ca="1">IF(BC$2-$K$2&lt;$D37-1," ",IF(BC$2-$K$2+1&gt;'Primary Inputs'!$C$17,0,(SUM(OFFSET($K$114:$K$163,0,BC$2-$K$2-$D37+1)))*$F37))</f>
        <v>0</v>
      </c>
      <c r="BD37" s="139">
        <f ca="1">IF(BD$2-$K$2&lt;$D37-1," ",IF(BD$2-$K$2+1&gt;'Primary Inputs'!$C$17,0,(SUM(OFFSET($K$114:$K$163,0,BD$2-$K$2-$D37+1)))*$F37))</f>
        <v>0</v>
      </c>
      <c r="BE37" s="139">
        <f ca="1">IF(BE$2-$K$2&lt;$D37-1," ",IF(BE$2-$K$2+1&gt;'Primary Inputs'!$C$17,0,(SUM(OFFSET($K$114:$K$163,0,BE$2-$K$2-$D37+1)))*$F37))</f>
        <v>0</v>
      </c>
      <c r="BF37" s="139">
        <f ca="1">IF(BF$2-$K$2&lt;$D37-1," ",IF(BF$2-$K$2+1&gt;'Primary Inputs'!$C$17,0,(SUM(OFFSET($K$114:$K$163,0,BF$2-$K$2-$D37+1)))*$F37))</f>
        <v>0</v>
      </c>
      <c r="BG37" s="139">
        <f ca="1">IF(BG$2-$K$2&lt;$D37-1," ",IF(BG$2-$K$2+1&gt;'Primary Inputs'!$C$17,0,(SUM(OFFSET($K$114:$K$163,0,BG$2-$K$2-$D37+1)))*$F37))</f>
        <v>0</v>
      </c>
      <c r="BH37" s="139">
        <f ca="1">IF(BH$2-$K$2&lt;$D37-1," ",IF(BH$2-$K$2+1&gt;'Primary Inputs'!$C$17,0,(SUM(OFFSET($K$114:$K$163,0,BH$2-$K$2-$D37+1)))*$F37))</f>
        <v>0</v>
      </c>
    </row>
    <row r="38" spans="1:60">
      <c r="A38" s="106"/>
      <c r="B38" s="106"/>
      <c r="C38" s="106"/>
      <c r="D38" s="184">
        <v>32</v>
      </c>
      <c r="E38" t="s">
        <v>204</v>
      </c>
      <c r="F38" s="106">
        <f ca="1">OFFSET('Primary Inputs'!$E$12,0,Calculations!$D38-1)</f>
        <v>0</v>
      </c>
      <c r="G38" s="106"/>
      <c r="H38" s="106"/>
      <c r="I38" s="106"/>
      <c r="J38" s="106"/>
      <c r="K38" s="139" t="str">
        <f ca="1">IF(K$2-$K$2&lt;$D38-1," ",IF(K$2-$K$2+1&gt;'Primary Inputs'!$C$17,0,(SUM(OFFSET($K$114:$K$163,0,K$2-$K$2-$D38+1)))*$F38))</f>
        <v xml:space="preserve"> </v>
      </c>
      <c r="L38" s="139" t="str">
        <f ca="1">IF(L$2-$K$2&lt;$D38-1," ",IF(L$2-$K$2+1&gt;'Primary Inputs'!$C$17,0,(SUM(OFFSET($K$114:$K$163,0,L$2-$K$2-$D38+1)))*$F38))</f>
        <v xml:space="preserve"> </v>
      </c>
      <c r="M38" s="139" t="str">
        <f ca="1">IF(M$2-$K$2&lt;$D38-1," ",IF(M$2-$K$2+1&gt;'Primary Inputs'!$C$17,0,(SUM(OFFSET($K$114:$K$163,0,M$2-$K$2-$D38+1)))*$F38))</f>
        <v xml:space="preserve"> </v>
      </c>
      <c r="N38" s="139" t="str">
        <f ca="1">IF(N$2-$K$2&lt;$D38-1," ",IF(N$2-$K$2+1&gt;'Primary Inputs'!$C$17,0,(SUM(OFFSET($K$114:$K$163,0,N$2-$K$2-$D38+1)))*$F38))</f>
        <v xml:space="preserve"> </v>
      </c>
      <c r="O38" s="139" t="str">
        <f ca="1">IF(O$2-$K$2&lt;$D38-1," ",IF(O$2-$K$2+1&gt;'Primary Inputs'!$C$17,0,(SUM(OFFSET($K$114:$K$163,0,O$2-$K$2-$D38+1)))*$F38))</f>
        <v xml:space="preserve"> </v>
      </c>
      <c r="P38" s="139" t="str">
        <f ca="1">IF(P$2-$K$2&lt;$D38-1," ",IF(P$2-$K$2+1&gt;'Primary Inputs'!$C$17,0,(SUM(OFFSET($K$114:$K$163,0,P$2-$K$2-$D38+1)))*$F38))</f>
        <v xml:space="preserve"> </v>
      </c>
      <c r="Q38" s="139" t="str">
        <f ca="1">IF(Q$2-$K$2&lt;$D38-1," ",IF(Q$2-$K$2+1&gt;'Primary Inputs'!$C$17,0,(SUM(OFFSET($K$114:$K$163,0,Q$2-$K$2-$D38+1)))*$F38))</f>
        <v xml:space="preserve"> </v>
      </c>
      <c r="R38" s="139" t="str">
        <f ca="1">IF(R$2-$K$2&lt;$D38-1," ",IF(R$2-$K$2+1&gt;'Primary Inputs'!$C$17,0,(SUM(OFFSET($K$114:$K$163,0,R$2-$K$2-$D38+1)))*$F38))</f>
        <v xml:space="preserve"> </v>
      </c>
      <c r="S38" s="139" t="str">
        <f ca="1">IF(S$2-$K$2&lt;$D38-1," ",IF(S$2-$K$2+1&gt;'Primary Inputs'!$C$17,0,(SUM(OFFSET($K$114:$K$163,0,S$2-$K$2-$D38+1)))*$F38))</f>
        <v xml:space="preserve"> </v>
      </c>
      <c r="T38" s="139" t="str">
        <f ca="1">IF(T$2-$K$2&lt;$D38-1," ",IF(T$2-$K$2+1&gt;'Primary Inputs'!$C$17,0,(SUM(OFFSET($K$114:$K$163,0,T$2-$K$2-$D38+1)))*$F38))</f>
        <v xml:space="preserve"> </v>
      </c>
      <c r="U38" s="139" t="str">
        <f ca="1">IF(U$2-$K$2&lt;$D38-1," ",IF(U$2-$K$2+1&gt;'Primary Inputs'!$C$17,0,(SUM(OFFSET($K$114:$K$163,0,U$2-$K$2-$D38+1)))*$F38))</f>
        <v xml:space="preserve"> </v>
      </c>
      <c r="V38" s="139" t="str">
        <f ca="1">IF(V$2-$K$2&lt;$D38-1," ",IF(V$2-$K$2+1&gt;'Primary Inputs'!$C$17,0,(SUM(OFFSET($K$114:$K$163,0,V$2-$K$2-$D38+1)))*$F38))</f>
        <v xml:space="preserve"> </v>
      </c>
      <c r="W38" s="139" t="str">
        <f ca="1">IF(W$2-$K$2&lt;$D38-1," ",IF(W$2-$K$2+1&gt;'Primary Inputs'!$C$17,0,(SUM(OFFSET($K$114:$K$163,0,W$2-$K$2-$D38+1)))*$F38))</f>
        <v xml:space="preserve"> </v>
      </c>
      <c r="X38" s="139" t="str">
        <f ca="1">IF(X$2-$K$2&lt;$D38-1," ",IF(X$2-$K$2+1&gt;'Primary Inputs'!$C$17,0,(SUM(OFFSET($K$114:$K$163,0,X$2-$K$2-$D38+1)))*$F38))</f>
        <v xml:space="preserve"> </v>
      </c>
      <c r="Y38" s="139" t="str">
        <f ca="1">IF(Y$2-$K$2&lt;$D38-1," ",IF(Y$2-$K$2+1&gt;'Primary Inputs'!$C$17,0,(SUM(OFFSET($K$114:$K$163,0,Y$2-$K$2-$D38+1)))*$F38))</f>
        <v xml:space="preserve"> </v>
      </c>
      <c r="Z38" s="139" t="str">
        <f ca="1">IF(Z$2-$K$2&lt;$D38-1," ",IF(Z$2-$K$2+1&gt;'Primary Inputs'!$C$17,0,(SUM(OFFSET($K$114:$K$163,0,Z$2-$K$2-$D38+1)))*$F38))</f>
        <v xml:space="preserve"> </v>
      </c>
      <c r="AA38" s="139" t="str">
        <f ca="1">IF(AA$2-$K$2&lt;$D38-1," ",IF(AA$2-$K$2+1&gt;'Primary Inputs'!$C$17,0,(SUM(OFFSET($K$114:$K$163,0,AA$2-$K$2-$D38+1)))*$F38))</f>
        <v xml:space="preserve"> </v>
      </c>
      <c r="AB38" s="139" t="str">
        <f ca="1">IF(AB$2-$K$2&lt;$D38-1," ",IF(AB$2-$K$2+1&gt;'Primary Inputs'!$C$17,0,(SUM(OFFSET($K$114:$K$163,0,AB$2-$K$2-$D38+1)))*$F38))</f>
        <v xml:space="preserve"> </v>
      </c>
      <c r="AC38" s="139" t="str">
        <f ca="1">IF(AC$2-$K$2&lt;$D38-1," ",IF(AC$2-$K$2+1&gt;'Primary Inputs'!$C$17,0,(SUM(OFFSET($K$114:$K$163,0,AC$2-$K$2-$D38+1)))*$F38))</f>
        <v xml:space="preserve"> </v>
      </c>
      <c r="AD38" s="139" t="str">
        <f ca="1">IF(AD$2-$K$2&lt;$D38-1," ",IF(AD$2-$K$2+1&gt;'Primary Inputs'!$C$17,0,(SUM(OFFSET($K$114:$K$163,0,AD$2-$K$2-$D38+1)))*$F38))</f>
        <v xml:space="preserve"> </v>
      </c>
      <c r="AE38" s="139" t="str">
        <f ca="1">IF(AE$2-$K$2&lt;$D38-1," ",IF(AE$2-$K$2+1&gt;'Primary Inputs'!$C$17,0,(SUM(OFFSET($K$114:$K$163,0,AE$2-$K$2-$D38+1)))*$F38))</f>
        <v xml:space="preserve"> </v>
      </c>
      <c r="AF38" s="139" t="str">
        <f ca="1">IF(AF$2-$K$2&lt;$D38-1," ",IF(AF$2-$K$2+1&gt;'Primary Inputs'!$C$17,0,(SUM(OFFSET($K$114:$K$163,0,AF$2-$K$2-$D38+1)))*$F38))</f>
        <v xml:space="preserve"> </v>
      </c>
      <c r="AG38" s="139" t="str">
        <f ca="1">IF(AG$2-$K$2&lt;$D38-1," ",IF(AG$2-$K$2+1&gt;'Primary Inputs'!$C$17,0,(SUM(OFFSET($K$114:$K$163,0,AG$2-$K$2-$D38+1)))*$F38))</f>
        <v xml:space="preserve"> </v>
      </c>
      <c r="AH38" s="139" t="str">
        <f ca="1">IF(AH$2-$K$2&lt;$D38-1," ",IF(AH$2-$K$2+1&gt;'Primary Inputs'!$C$17,0,(SUM(OFFSET($K$114:$K$163,0,AH$2-$K$2-$D38+1)))*$F38))</f>
        <v xml:space="preserve"> </v>
      </c>
      <c r="AI38" s="139" t="str">
        <f ca="1">IF(AI$2-$K$2&lt;$D38-1," ",IF(AI$2-$K$2+1&gt;'Primary Inputs'!$C$17,0,(SUM(OFFSET($K$114:$K$163,0,AI$2-$K$2-$D38+1)))*$F38))</f>
        <v xml:space="preserve"> </v>
      </c>
      <c r="AJ38" s="139" t="str">
        <f ca="1">IF(AJ$2-$K$2&lt;$D38-1," ",IF(AJ$2-$K$2+1&gt;'Primary Inputs'!$C$17,0,(SUM(OFFSET($K$114:$K$163,0,AJ$2-$K$2-$D38+1)))*$F38))</f>
        <v xml:space="preserve"> </v>
      </c>
      <c r="AK38" s="139" t="str">
        <f ca="1">IF(AK$2-$K$2&lt;$D38-1," ",IF(AK$2-$K$2+1&gt;'Primary Inputs'!$C$17,0,(SUM(OFFSET($K$114:$K$163,0,AK$2-$K$2-$D38+1)))*$F38))</f>
        <v xml:space="preserve"> </v>
      </c>
      <c r="AL38" s="139" t="str">
        <f ca="1">IF(AL$2-$K$2&lt;$D38-1," ",IF(AL$2-$K$2+1&gt;'Primary Inputs'!$C$17,0,(SUM(OFFSET($K$114:$K$163,0,AL$2-$K$2-$D38+1)))*$F38))</f>
        <v xml:space="preserve"> </v>
      </c>
      <c r="AM38" s="139" t="str">
        <f ca="1">IF(AM$2-$K$2&lt;$D38-1," ",IF(AM$2-$K$2+1&gt;'Primary Inputs'!$C$17,0,(SUM(OFFSET($K$114:$K$163,0,AM$2-$K$2-$D38+1)))*$F38))</f>
        <v xml:space="preserve"> </v>
      </c>
      <c r="AN38" s="139" t="str">
        <f ca="1">IF(AN$2-$K$2&lt;$D38-1," ",IF(AN$2-$K$2+1&gt;'Primary Inputs'!$C$17,0,(SUM(OFFSET($K$114:$K$163,0,AN$2-$K$2-$D38+1)))*$F38))</f>
        <v xml:space="preserve"> </v>
      </c>
      <c r="AO38" s="139" t="str">
        <f ca="1">IF(AO$2-$K$2&lt;$D38-1," ",IF(AO$2-$K$2+1&gt;'Primary Inputs'!$C$17,0,(SUM(OFFSET($K$114:$K$163,0,AO$2-$K$2-$D38+1)))*$F38))</f>
        <v xml:space="preserve"> </v>
      </c>
      <c r="AP38" s="139">
        <f ca="1">IF(AP$2-$K$2&lt;$D38-1," ",IF(AP$2-$K$2+1&gt;'Primary Inputs'!$C$17,0,(SUM(OFFSET($K$114:$K$163,0,AP$2-$K$2-$D38+1)))*$F38))</f>
        <v>0</v>
      </c>
      <c r="AQ38" s="139">
        <f ca="1">IF(AQ$2-$K$2&lt;$D38-1," ",IF(AQ$2-$K$2+1&gt;'Primary Inputs'!$C$17,0,(SUM(OFFSET($K$114:$K$163,0,AQ$2-$K$2-$D38+1)))*$F38))</f>
        <v>0</v>
      </c>
      <c r="AR38" s="139">
        <f ca="1">IF(AR$2-$K$2&lt;$D38-1," ",IF(AR$2-$K$2+1&gt;'Primary Inputs'!$C$17,0,(SUM(OFFSET($K$114:$K$163,0,AR$2-$K$2-$D38+1)))*$F38))</f>
        <v>0</v>
      </c>
      <c r="AS38" s="139">
        <f ca="1">IF(AS$2-$K$2&lt;$D38-1," ",IF(AS$2-$K$2+1&gt;'Primary Inputs'!$C$17,0,(SUM(OFFSET($K$114:$K$163,0,AS$2-$K$2-$D38+1)))*$F38))</f>
        <v>0</v>
      </c>
      <c r="AT38" s="139">
        <f ca="1">IF(AT$2-$K$2&lt;$D38-1," ",IF(AT$2-$K$2+1&gt;'Primary Inputs'!$C$17,0,(SUM(OFFSET($K$114:$K$163,0,AT$2-$K$2-$D38+1)))*$F38))</f>
        <v>0</v>
      </c>
      <c r="AU38" s="139">
        <f ca="1">IF(AU$2-$K$2&lt;$D38-1," ",IF(AU$2-$K$2+1&gt;'Primary Inputs'!$C$17,0,(SUM(OFFSET($K$114:$K$163,0,AU$2-$K$2-$D38+1)))*$F38))</f>
        <v>0</v>
      </c>
      <c r="AV38" s="139">
        <f ca="1">IF(AV$2-$K$2&lt;$D38-1," ",IF(AV$2-$K$2+1&gt;'Primary Inputs'!$C$17,0,(SUM(OFFSET($K$114:$K$163,0,AV$2-$K$2-$D38+1)))*$F38))</f>
        <v>0</v>
      </c>
      <c r="AW38" s="139">
        <f ca="1">IF(AW$2-$K$2&lt;$D38-1," ",IF(AW$2-$K$2+1&gt;'Primary Inputs'!$C$17,0,(SUM(OFFSET($K$114:$K$163,0,AW$2-$K$2-$D38+1)))*$F38))</f>
        <v>0</v>
      </c>
      <c r="AX38" s="139">
        <f ca="1">IF(AX$2-$K$2&lt;$D38-1," ",IF(AX$2-$K$2+1&gt;'Primary Inputs'!$C$17,0,(SUM(OFFSET($K$114:$K$163,0,AX$2-$K$2-$D38+1)))*$F38))</f>
        <v>0</v>
      </c>
      <c r="AY38" s="139">
        <f ca="1">IF(AY$2-$K$2&lt;$D38-1," ",IF(AY$2-$K$2+1&gt;'Primary Inputs'!$C$17,0,(SUM(OFFSET($K$114:$K$163,0,AY$2-$K$2-$D38+1)))*$F38))</f>
        <v>0</v>
      </c>
      <c r="AZ38" s="139">
        <f ca="1">IF(AZ$2-$K$2&lt;$D38-1," ",IF(AZ$2-$K$2+1&gt;'Primary Inputs'!$C$17,0,(SUM(OFFSET($K$114:$K$163,0,AZ$2-$K$2-$D38+1)))*$F38))</f>
        <v>0</v>
      </c>
      <c r="BA38" s="139">
        <f ca="1">IF(BA$2-$K$2&lt;$D38-1," ",IF(BA$2-$K$2+1&gt;'Primary Inputs'!$C$17,0,(SUM(OFFSET($K$114:$K$163,0,BA$2-$K$2-$D38+1)))*$F38))</f>
        <v>0</v>
      </c>
      <c r="BB38" s="139">
        <f ca="1">IF(BB$2-$K$2&lt;$D38-1," ",IF(BB$2-$K$2+1&gt;'Primary Inputs'!$C$17,0,(SUM(OFFSET($K$114:$K$163,0,BB$2-$K$2-$D38+1)))*$F38))</f>
        <v>0</v>
      </c>
      <c r="BC38" s="139">
        <f ca="1">IF(BC$2-$K$2&lt;$D38-1," ",IF(BC$2-$K$2+1&gt;'Primary Inputs'!$C$17,0,(SUM(OFFSET($K$114:$K$163,0,BC$2-$K$2-$D38+1)))*$F38))</f>
        <v>0</v>
      </c>
      <c r="BD38" s="139">
        <f ca="1">IF(BD$2-$K$2&lt;$D38-1," ",IF(BD$2-$K$2+1&gt;'Primary Inputs'!$C$17,0,(SUM(OFFSET($K$114:$K$163,0,BD$2-$K$2-$D38+1)))*$F38))</f>
        <v>0</v>
      </c>
      <c r="BE38" s="139">
        <f ca="1">IF(BE$2-$K$2&lt;$D38-1," ",IF(BE$2-$K$2+1&gt;'Primary Inputs'!$C$17,0,(SUM(OFFSET($K$114:$K$163,0,BE$2-$K$2-$D38+1)))*$F38))</f>
        <v>0</v>
      </c>
      <c r="BF38" s="139">
        <f ca="1">IF(BF$2-$K$2&lt;$D38-1," ",IF(BF$2-$K$2+1&gt;'Primary Inputs'!$C$17,0,(SUM(OFFSET($K$114:$K$163,0,BF$2-$K$2-$D38+1)))*$F38))</f>
        <v>0</v>
      </c>
      <c r="BG38" s="139">
        <f ca="1">IF(BG$2-$K$2&lt;$D38-1," ",IF(BG$2-$K$2+1&gt;'Primary Inputs'!$C$17,0,(SUM(OFFSET($K$114:$K$163,0,BG$2-$K$2-$D38+1)))*$F38))</f>
        <v>0</v>
      </c>
      <c r="BH38" s="139">
        <f ca="1">IF(BH$2-$K$2&lt;$D38-1," ",IF(BH$2-$K$2+1&gt;'Primary Inputs'!$C$17,0,(SUM(OFFSET($K$114:$K$163,0,BH$2-$K$2-$D38+1)))*$F38))</f>
        <v>0</v>
      </c>
    </row>
    <row r="39" spans="1:60">
      <c r="A39" s="106"/>
      <c r="B39" s="106"/>
      <c r="C39" s="106"/>
      <c r="D39" s="184">
        <v>33</v>
      </c>
      <c r="E39" t="s">
        <v>205</v>
      </c>
      <c r="F39" s="106">
        <f ca="1">OFFSET('Primary Inputs'!$E$12,0,Calculations!$D39-1)</f>
        <v>0</v>
      </c>
      <c r="G39" s="106"/>
      <c r="H39" s="106"/>
      <c r="I39" s="106"/>
      <c r="J39" s="106"/>
      <c r="K39" s="139" t="str">
        <f ca="1">IF(K$2-$K$2&lt;$D39-1," ",IF(K$2-$K$2+1&gt;'Primary Inputs'!$C$17,0,(SUM(OFFSET($K$114:$K$163,0,K$2-$K$2-$D39+1)))*$F39))</f>
        <v xml:space="preserve"> </v>
      </c>
      <c r="L39" s="139" t="str">
        <f ca="1">IF(L$2-$K$2&lt;$D39-1," ",IF(L$2-$K$2+1&gt;'Primary Inputs'!$C$17,0,(SUM(OFFSET($K$114:$K$163,0,L$2-$K$2-$D39+1)))*$F39))</f>
        <v xml:space="preserve"> </v>
      </c>
      <c r="M39" s="139" t="str">
        <f ca="1">IF(M$2-$K$2&lt;$D39-1," ",IF(M$2-$K$2+1&gt;'Primary Inputs'!$C$17,0,(SUM(OFFSET($K$114:$K$163,0,M$2-$K$2-$D39+1)))*$F39))</f>
        <v xml:space="preserve"> </v>
      </c>
      <c r="N39" s="139" t="str">
        <f ca="1">IF(N$2-$K$2&lt;$D39-1," ",IF(N$2-$K$2+1&gt;'Primary Inputs'!$C$17,0,(SUM(OFFSET($K$114:$K$163,0,N$2-$K$2-$D39+1)))*$F39))</f>
        <v xml:space="preserve"> </v>
      </c>
      <c r="O39" s="139" t="str">
        <f ca="1">IF(O$2-$K$2&lt;$D39-1," ",IF(O$2-$K$2+1&gt;'Primary Inputs'!$C$17,0,(SUM(OFFSET($K$114:$K$163,0,O$2-$K$2-$D39+1)))*$F39))</f>
        <v xml:space="preserve"> </v>
      </c>
      <c r="P39" s="139" t="str">
        <f ca="1">IF(P$2-$K$2&lt;$D39-1," ",IF(P$2-$K$2+1&gt;'Primary Inputs'!$C$17,0,(SUM(OFFSET($K$114:$K$163,0,P$2-$K$2-$D39+1)))*$F39))</f>
        <v xml:space="preserve"> </v>
      </c>
      <c r="Q39" s="139" t="str">
        <f ca="1">IF(Q$2-$K$2&lt;$D39-1," ",IF(Q$2-$K$2+1&gt;'Primary Inputs'!$C$17,0,(SUM(OFFSET($K$114:$K$163,0,Q$2-$K$2-$D39+1)))*$F39))</f>
        <v xml:space="preserve"> </v>
      </c>
      <c r="R39" s="139" t="str">
        <f ca="1">IF(R$2-$K$2&lt;$D39-1," ",IF(R$2-$K$2+1&gt;'Primary Inputs'!$C$17,0,(SUM(OFFSET($K$114:$K$163,0,R$2-$K$2-$D39+1)))*$F39))</f>
        <v xml:space="preserve"> </v>
      </c>
      <c r="S39" s="139" t="str">
        <f ca="1">IF(S$2-$K$2&lt;$D39-1," ",IF(S$2-$K$2+1&gt;'Primary Inputs'!$C$17,0,(SUM(OFFSET($K$114:$K$163,0,S$2-$K$2-$D39+1)))*$F39))</f>
        <v xml:space="preserve"> </v>
      </c>
      <c r="T39" s="139" t="str">
        <f ca="1">IF(T$2-$K$2&lt;$D39-1," ",IF(T$2-$K$2+1&gt;'Primary Inputs'!$C$17,0,(SUM(OFFSET($K$114:$K$163,0,T$2-$K$2-$D39+1)))*$F39))</f>
        <v xml:space="preserve"> </v>
      </c>
      <c r="U39" s="139" t="str">
        <f ca="1">IF(U$2-$K$2&lt;$D39-1," ",IF(U$2-$K$2+1&gt;'Primary Inputs'!$C$17,0,(SUM(OFFSET($K$114:$K$163,0,U$2-$K$2-$D39+1)))*$F39))</f>
        <v xml:space="preserve"> </v>
      </c>
      <c r="V39" s="139" t="str">
        <f ca="1">IF(V$2-$K$2&lt;$D39-1," ",IF(V$2-$K$2+1&gt;'Primary Inputs'!$C$17,0,(SUM(OFFSET($K$114:$K$163,0,V$2-$K$2-$D39+1)))*$F39))</f>
        <v xml:space="preserve"> </v>
      </c>
      <c r="W39" s="139" t="str">
        <f ca="1">IF(W$2-$K$2&lt;$D39-1," ",IF(W$2-$K$2+1&gt;'Primary Inputs'!$C$17,0,(SUM(OFFSET($K$114:$K$163,0,W$2-$K$2-$D39+1)))*$F39))</f>
        <v xml:space="preserve"> </v>
      </c>
      <c r="X39" s="139" t="str">
        <f ca="1">IF(X$2-$K$2&lt;$D39-1," ",IF(X$2-$K$2+1&gt;'Primary Inputs'!$C$17,0,(SUM(OFFSET($K$114:$K$163,0,X$2-$K$2-$D39+1)))*$F39))</f>
        <v xml:space="preserve"> </v>
      </c>
      <c r="Y39" s="139" t="str">
        <f ca="1">IF(Y$2-$K$2&lt;$D39-1," ",IF(Y$2-$K$2+1&gt;'Primary Inputs'!$C$17,0,(SUM(OFFSET($K$114:$K$163,0,Y$2-$K$2-$D39+1)))*$F39))</f>
        <v xml:space="preserve"> </v>
      </c>
      <c r="Z39" s="139" t="str">
        <f ca="1">IF(Z$2-$K$2&lt;$D39-1," ",IF(Z$2-$K$2+1&gt;'Primary Inputs'!$C$17,0,(SUM(OFFSET($K$114:$K$163,0,Z$2-$K$2-$D39+1)))*$F39))</f>
        <v xml:space="preserve"> </v>
      </c>
      <c r="AA39" s="139" t="str">
        <f ca="1">IF(AA$2-$K$2&lt;$D39-1," ",IF(AA$2-$K$2+1&gt;'Primary Inputs'!$C$17,0,(SUM(OFFSET($K$114:$K$163,0,AA$2-$K$2-$D39+1)))*$F39))</f>
        <v xml:space="preserve"> </v>
      </c>
      <c r="AB39" s="139" t="str">
        <f ca="1">IF(AB$2-$K$2&lt;$D39-1," ",IF(AB$2-$K$2+1&gt;'Primary Inputs'!$C$17,0,(SUM(OFFSET($K$114:$K$163,0,AB$2-$K$2-$D39+1)))*$F39))</f>
        <v xml:space="preserve"> </v>
      </c>
      <c r="AC39" s="139" t="str">
        <f ca="1">IF(AC$2-$K$2&lt;$D39-1," ",IF(AC$2-$K$2+1&gt;'Primary Inputs'!$C$17,0,(SUM(OFFSET($K$114:$K$163,0,AC$2-$K$2-$D39+1)))*$F39))</f>
        <v xml:space="preserve"> </v>
      </c>
      <c r="AD39" s="139" t="str">
        <f ca="1">IF(AD$2-$K$2&lt;$D39-1," ",IF(AD$2-$K$2+1&gt;'Primary Inputs'!$C$17,0,(SUM(OFFSET($K$114:$K$163,0,AD$2-$K$2-$D39+1)))*$F39))</f>
        <v xml:space="preserve"> </v>
      </c>
      <c r="AE39" s="139" t="str">
        <f ca="1">IF(AE$2-$K$2&lt;$D39-1," ",IF(AE$2-$K$2+1&gt;'Primary Inputs'!$C$17,0,(SUM(OFFSET($K$114:$K$163,0,AE$2-$K$2-$D39+1)))*$F39))</f>
        <v xml:space="preserve"> </v>
      </c>
      <c r="AF39" s="139" t="str">
        <f ca="1">IF(AF$2-$K$2&lt;$D39-1," ",IF(AF$2-$K$2+1&gt;'Primary Inputs'!$C$17,0,(SUM(OFFSET($K$114:$K$163,0,AF$2-$K$2-$D39+1)))*$F39))</f>
        <v xml:space="preserve"> </v>
      </c>
      <c r="AG39" s="139" t="str">
        <f ca="1">IF(AG$2-$K$2&lt;$D39-1," ",IF(AG$2-$K$2+1&gt;'Primary Inputs'!$C$17,0,(SUM(OFFSET($K$114:$K$163,0,AG$2-$K$2-$D39+1)))*$F39))</f>
        <v xml:space="preserve"> </v>
      </c>
      <c r="AH39" s="139" t="str">
        <f ca="1">IF(AH$2-$K$2&lt;$D39-1," ",IF(AH$2-$K$2+1&gt;'Primary Inputs'!$C$17,0,(SUM(OFFSET($K$114:$K$163,0,AH$2-$K$2-$D39+1)))*$F39))</f>
        <v xml:space="preserve"> </v>
      </c>
      <c r="AI39" s="139" t="str">
        <f ca="1">IF(AI$2-$K$2&lt;$D39-1," ",IF(AI$2-$K$2+1&gt;'Primary Inputs'!$C$17,0,(SUM(OFFSET($K$114:$K$163,0,AI$2-$K$2-$D39+1)))*$F39))</f>
        <v xml:space="preserve"> </v>
      </c>
      <c r="AJ39" s="139" t="str">
        <f ca="1">IF(AJ$2-$K$2&lt;$D39-1," ",IF(AJ$2-$K$2+1&gt;'Primary Inputs'!$C$17,0,(SUM(OFFSET($K$114:$K$163,0,AJ$2-$K$2-$D39+1)))*$F39))</f>
        <v xml:space="preserve"> </v>
      </c>
      <c r="AK39" s="139" t="str">
        <f ca="1">IF(AK$2-$K$2&lt;$D39-1," ",IF(AK$2-$K$2+1&gt;'Primary Inputs'!$C$17,0,(SUM(OFFSET($K$114:$K$163,0,AK$2-$K$2-$D39+1)))*$F39))</f>
        <v xml:space="preserve"> </v>
      </c>
      <c r="AL39" s="139" t="str">
        <f ca="1">IF(AL$2-$K$2&lt;$D39-1," ",IF(AL$2-$K$2+1&gt;'Primary Inputs'!$C$17,0,(SUM(OFFSET($K$114:$K$163,0,AL$2-$K$2-$D39+1)))*$F39))</f>
        <v xml:space="preserve"> </v>
      </c>
      <c r="AM39" s="139" t="str">
        <f ca="1">IF(AM$2-$K$2&lt;$D39-1," ",IF(AM$2-$K$2+1&gt;'Primary Inputs'!$C$17,0,(SUM(OFFSET($K$114:$K$163,0,AM$2-$K$2-$D39+1)))*$F39))</f>
        <v xml:space="preserve"> </v>
      </c>
      <c r="AN39" s="139" t="str">
        <f ca="1">IF(AN$2-$K$2&lt;$D39-1," ",IF(AN$2-$K$2+1&gt;'Primary Inputs'!$C$17,0,(SUM(OFFSET($K$114:$K$163,0,AN$2-$K$2-$D39+1)))*$F39))</f>
        <v xml:space="preserve"> </v>
      </c>
      <c r="AO39" s="139" t="str">
        <f ca="1">IF(AO$2-$K$2&lt;$D39-1," ",IF(AO$2-$K$2+1&gt;'Primary Inputs'!$C$17,0,(SUM(OFFSET($K$114:$K$163,0,AO$2-$K$2-$D39+1)))*$F39))</f>
        <v xml:space="preserve"> </v>
      </c>
      <c r="AP39" s="139" t="str">
        <f ca="1">IF(AP$2-$K$2&lt;$D39-1," ",IF(AP$2-$K$2+1&gt;'Primary Inputs'!$C$17,0,(SUM(OFFSET($K$114:$K$163,0,AP$2-$K$2-$D39+1)))*$F39))</f>
        <v xml:space="preserve"> </v>
      </c>
      <c r="AQ39" s="139">
        <f ca="1">IF(AQ$2-$K$2&lt;$D39-1," ",IF(AQ$2-$K$2+1&gt;'Primary Inputs'!$C$17,0,(SUM(OFFSET($K$114:$K$163,0,AQ$2-$K$2-$D39+1)))*$F39))</f>
        <v>0</v>
      </c>
      <c r="AR39" s="139">
        <f ca="1">IF(AR$2-$K$2&lt;$D39-1," ",IF(AR$2-$K$2+1&gt;'Primary Inputs'!$C$17,0,(SUM(OFFSET($K$114:$K$163,0,AR$2-$K$2-$D39+1)))*$F39))</f>
        <v>0</v>
      </c>
      <c r="AS39" s="139">
        <f ca="1">IF(AS$2-$K$2&lt;$D39-1," ",IF(AS$2-$K$2+1&gt;'Primary Inputs'!$C$17,0,(SUM(OFFSET($K$114:$K$163,0,AS$2-$K$2-$D39+1)))*$F39))</f>
        <v>0</v>
      </c>
      <c r="AT39" s="139">
        <f ca="1">IF(AT$2-$K$2&lt;$D39-1," ",IF(AT$2-$K$2+1&gt;'Primary Inputs'!$C$17,0,(SUM(OFFSET($K$114:$K$163,0,AT$2-$K$2-$D39+1)))*$F39))</f>
        <v>0</v>
      </c>
      <c r="AU39" s="139">
        <f ca="1">IF(AU$2-$K$2&lt;$D39-1," ",IF(AU$2-$K$2+1&gt;'Primary Inputs'!$C$17,0,(SUM(OFFSET($K$114:$K$163,0,AU$2-$K$2-$D39+1)))*$F39))</f>
        <v>0</v>
      </c>
      <c r="AV39" s="139">
        <f ca="1">IF(AV$2-$K$2&lt;$D39-1," ",IF(AV$2-$K$2+1&gt;'Primary Inputs'!$C$17,0,(SUM(OFFSET($K$114:$K$163,0,AV$2-$K$2-$D39+1)))*$F39))</f>
        <v>0</v>
      </c>
      <c r="AW39" s="139">
        <f ca="1">IF(AW$2-$K$2&lt;$D39-1," ",IF(AW$2-$K$2+1&gt;'Primary Inputs'!$C$17,0,(SUM(OFFSET($K$114:$K$163,0,AW$2-$K$2-$D39+1)))*$F39))</f>
        <v>0</v>
      </c>
      <c r="AX39" s="139">
        <f ca="1">IF(AX$2-$K$2&lt;$D39-1," ",IF(AX$2-$K$2+1&gt;'Primary Inputs'!$C$17,0,(SUM(OFFSET($K$114:$K$163,0,AX$2-$K$2-$D39+1)))*$F39))</f>
        <v>0</v>
      </c>
      <c r="AY39" s="139">
        <f ca="1">IF(AY$2-$K$2&lt;$D39-1," ",IF(AY$2-$K$2+1&gt;'Primary Inputs'!$C$17,0,(SUM(OFFSET($K$114:$K$163,0,AY$2-$K$2-$D39+1)))*$F39))</f>
        <v>0</v>
      </c>
      <c r="AZ39" s="139">
        <f ca="1">IF(AZ$2-$K$2&lt;$D39-1," ",IF(AZ$2-$K$2+1&gt;'Primary Inputs'!$C$17,0,(SUM(OFFSET($K$114:$K$163,0,AZ$2-$K$2-$D39+1)))*$F39))</f>
        <v>0</v>
      </c>
      <c r="BA39" s="139">
        <f ca="1">IF(BA$2-$K$2&lt;$D39-1," ",IF(BA$2-$K$2+1&gt;'Primary Inputs'!$C$17,0,(SUM(OFFSET($K$114:$K$163,0,BA$2-$K$2-$D39+1)))*$F39))</f>
        <v>0</v>
      </c>
      <c r="BB39" s="139">
        <f ca="1">IF(BB$2-$K$2&lt;$D39-1," ",IF(BB$2-$K$2+1&gt;'Primary Inputs'!$C$17,0,(SUM(OFFSET($K$114:$K$163,0,BB$2-$K$2-$D39+1)))*$F39))</f>
        <v>0</v>
      </c>
      <c r="BC39" s="139">
        <f ca="1">IF(BC$2-$K$2&lt;$D39-1," ",IF(BC$2-$K$2+1&gt;'Primary Inputs'!$C$17,0,(SUM(OFFSET($K$114:$K$163,0,BC$2-$K$2-$D39+1)))*$F39))</f>
        <v>0</v>
      </c>
      <c r="BD39" s="139">
        <f ca="1">IF(BD$2-$K$2&lt;$D39-1," ",IF(BD$2-$K$2+1&gt;'Primary Inputs'!$C$17,0,(SUM(OFFSET($K$114:$K$163,0,BD$2-$K$2-$D39+1)))*$F39))</f>
        <v>0</v>
      </c>
      <c r="BE39" s="139">
        <f ca="1">IF(BE$2-$K$2&lt;$D39-1," ",IF(BE$2-$K$2+1&gt;'Primary Inputs'!$C$17,0,(SUM(OFFSET($K$114:$K$163,0,BE$2-$K$2-$D39+1)))*$F39))</f>
        <v>0</v>
      </c>
      <c r="BF39" s="139">
        <f ca="1">IF(BF$2-$K$2&lt;$D39-1," ",IF(BF$2-$K$2+1&gt;'Primary Inputs'!$C$17,0,(SUM(OFFSET($K$114:$K$163,0,BF$2-$K$2-$D39+1)))*$F39))</f>
        <v>0</v>
      </c>
      <c r="BG39" s="139">
        <f ca="1">IF(BG$2-$K$2&lt;$D39-1," ",IF(BG$2-$K$2+1&gt;'Primary Inputs'!$C$17,0,(SUM(OFFSET($K$114:$K$163,0,BG$2-$K$2-$D39+1)))*$F39))</f>
        <v>0</v>
      </c>
      <c r="BH39" s="139">
        <f ca="1">IF(BH$2-$K$2&lt;$D39-1," ",IF(BH$2-$K$2+1&gt;'Primary Inputs'!$C$17,0,(SUM(OFFSET($K$114:$K$163,0,BH$2-$K$2-$D39+1)))*$F39))</f>
        <v>0</v>
      </c>
    </row>
    <row r="40" spans="1:60">
      <c r="A40" s="106"/>
      <c r="B40" s="106"/>
      <c r="C40" s="106"/>
      <c r="D40" s="184">
        <v>34</v>
      </c>
      <c r="E40" t="s">
        <v>206</v>
      </c>
      <c r="F40" s="106">
        <f ca="1">OFFSET('Primary Inputs'!$E$12,0,Calculations!$D40-1)</f>
        <v>0</v>
      </c>
      <c r="G40" s="106"/>
      <c r="H40" s="106"/>
      <c r="I40" s="106"/>
      <c r="J40" s="106"/>
      <c r="K40" s="139" t="str">
        <f ca="1">IF(K$2-$K$2&lt;$D40-1," ",IF(K$2-$K$2+1&gt;'Primary Inputs'!$C$17,0,(SUM(OFFSET($K$114:$K$163,0,K$2-$K$2-$D40+1)))*$F40))</f>
        <v xml:space="preserve"> </v>
      </c>
      <c r="L40" s="139" t="str">
        <f ca="1">IF(L$2-$K$2&lt;$D40-1," ",IF(L$2-$K$2+1&gt;'Primary Inputs'!$C$17,0,(SUM(OFFSET($K$114:$K$163,0,L$2-$K$2-$D40+1)))*$F40))</f>
        <v xml:space="preserve"> </v>
      </c>
      <c r="M40" s="139" t="str">
        <f ca="1">IF(M$2-$K$2&lt;$D40-1," ",IF(M$2-$K$2+1&gt;'Primary Inputs'!$C$17,0,(SUM(OFFSET($K$114:$K$163,0,M$2-$K$2-$D40+1)))*$F40))</f>
        <v xml:space="preserve"> </v>
      </c>
      <c r="N40" s="139" t="str">
        <f ca="1">IF(N$2-$K$2&lt;$D40-1," ",IF(N$2-$K$2+1&gt;'Primary Inputs'!$C$17,0,(SUM(OFFSET($K$114:$K$163,0,N$2-$K$2-$D40+1)))*$F40))</f>
        <v xml:space="preserve"> </v>
      </c>
      <c r="O40" s="139" t="str">
        <f ca="1">IF(O$2-$K$2&lt;$D40-1," ",IF(O$2-$K$2+1&gt;'Primary Inputs'!$C$17,0,(SUM(OFFSET($K$114:$K$163,0,O$2-$K$2-$D40+1)))*$F40))</f>
        <v xml:space="preserve"> </v>
      </c>
      <c r="P40" s="139" t="str">
        <f ca="1">IF(P$2-$K$2&lt;$D40-1," ",IF(P$2-$K$2+1&gt;'Primary Inputs'!$C$17,0,(SUM(OFFSET($K$114:$K$163,0,P$2-$K$2-$D40+1)))*$F40))</f>
        <v xml:space="preserve"> </v>
      </c>
      <c r="Q40" s="139" t="str">
        <f ca="1">IF(Q$2-$K$2&lt;$D40-1," ",IF(Q$2-$K$2+1&gt;'Primary Inputs'!$C$17,0,(SUM(OFFSET($K$114:$K$163,0,Q$2-$K$2-$D40+1)))*$F40))</f>
        <v xml:space="preserve"> </v>
      </c>
      <c r="R40" s="139" t="str">
        <f ca="1">IF(R$2-$K$2&lt;$D40-1," ",IF(R$2-$K$2+1&gt;'Primary Inputs'!$C$17,0,(SUM(OFFSET($K$114:$K$163,0,R$2-$K$2-$D40+1)))*$F40))</f>
        <v xml:space="preserve"> </v>
      </c>
      <c r="S40" s="139" t="str">
        <f ca="1">IF(S$2-$K$2&lt;$D40-1," ",IF(S$2-$K$2+1&gt;'Primary Inputs'!$C$17,0,(SUM(OFFSET($K$114:$K$163,0,S$2-$K$2-$D40+1)))*$F40))</f>
        <v xml:space="preserve"> </v>
      </c>
      <c r="T40" s="139" t="str">
        <f ca="1">IF(T$2-$K$2&lt;$D40-1," ",IF(T$2-$K$2+1&gt;'Primary Inputs'!$C$17,0,(SUM(OFFSET($K$114:$K$163,0,T$2-$K$2-$D40+1)))*$F40))</f>
        <v xml:space="preserve"> </v>
      </c>
      <c r="U40" s="139" t="str">
        <f ca="1">IF(U$2-$K$2&lt;$D40-1," ",IF(U$2-$K$2+1&gt;'Primary Inputs'!$C$17,0,(SUM(OFFSET($K$114:$K$163,0,U$2-$K$2-$D40+1)))*$F40))</f>
        <v xml:space="preserve"> </v>
      </c>
      <c r="V40" s="139" t="str">
        <f ca="1">IF(V$2-$K$2&lt;$D40-1," ",IF(V$2-$K$2+1&gt;'Primary Inputs'!$C$17,0,(SUM(OFFSET($K$114:$K$163,0,V$2-$K$2-$D40+1)))*$F40))</f>
        <v xml:space="preserve"> </v>
      </c>
      <c r="W40" s="139" t="str">
        <f ca="1">IF(W$2-$K$2&lt;$D40-1," ",IF(W$2-$K$2+1&gt;'Primary Inputs'!$C$17,0,(SUM(OFFSET($K$114:$K$163,0,W$2-$K$2-$D40+1)))*$F40))</f>
        <v xml:space="preserve"> </v>
      </c>
      <c r="X40" s="139" t="str">
        <f ca="1">IF(X$2-$K$2&lt;$D40-1," ",IF(X$2-$K$2+1&gt;'Primary Inputs'!$C$17,0,(SUM(OFFSET($K$114:$K$163,0,X$2-$K$2-$D40+1)))*$F40))</f>
        <v xml:space="preserve"> </v>
      </c>
      <c r="Y40" s="139" t="str">
        <f ca="1">IF(Y$2-$K$2&lt;$D40-1," ",IF(Y$2-$K$2+1&gt;'Primary Inputs'!$C$17,0,(SUM(OFFSET($K$114:$K$163,0,Y$2-$K$2-$D40+1)))*$F40))</f>
        <v xml:space="preserve"> </v>
      </c>
      <c r="Z40" s="139" t="str">
        <f ca="1">IF(Z$2-$K$2&lt;$D40-1," ",IF(Z$2-$K$2+1&gt;'Primary Inputs'!$C$17,0,(SUM(OFFSET($K$114:$K$163,0,Z$2-$K$2-$D40+1)))*$F40))</f>
        <v xml:space="preserve"> </v>
      </c>
      <c r="AA40" s="139" t="str">
        <f ca="1">IF(AA$2-$K$2&lt;$D40-1," ",IF(AA$2-$K$2+1&gt;'Primary Inputs'!$C$17,0,(SUM(OFFSET($K$114:$K$163,0,AA$2-$K$2-$D40+1)))*$F40))</f>
        <v xml:space="preserve"> </v>
      </c>
      <c r="AB40" s="139" t="str">
        <f ca="1">IF(AB$2-$K$2&lt;$D40-1," ",IF(AB$2-$K$2+1&gt;'Primary Inputs'!$C$17,0,(SUM(OFFSET($K$114:$K$163,0,AB$2-$K$2-$D40+1)))*$F40))</f>
        <v xml:space="preserve"> </v>
      </c>
      <c r="AC40" s="139" t="str">
        <f ca="1">IF(AC$2-$K$2&lt;$D40-1," ",IF(AC$2-$K$2+1&gt;'Primary Inputs'!$C$17,0,(SUM(OFFSET($K$114:$K$163,0,AC$2-$K$2-$D40+1)))*$F40))</f>
        <v xml:space="preserve"> </v>
      </c>
      <c r="AD40" s="139" t="str">
        <f ca="1">IF(AD$2-$K$2&lt;$D40-1," ",IF(AD$2-$K$2+1&gt;'Primary Inputs'!$C$17,0,(SUM(OFFSET($K$114:$K$163,0,AD$2-$K$2-$D40+1)))*$F40))</f>
        <v xml:space="preserve"> </v>
      </c>
      <c r="AE40" s="139" t="str">
        <f ca="1">IF(AE$2-$K$2&lt;$D40-1," ",IF(AE$2-$K$2+1&gt;'Primary Inputs'!$C$17,0,(SUM(OFFSET($K$114:$K$163,0,AE$2-$K$2-$D40+1)))*$F40))</f>
        <v xml:space="preserve"> </v>
      </c>
      <c r="AF40" s="139" t="str">
        <f ca="1">IF(AF$2-$K$2&lt;$D40-1," ",IF(AF$2-$K$2+1&gt;'Primary Inputs'!$C$17,0,(SUM(OFFSET($K$114:$K$163,0,AF$2-$K$2-$D40+1)))*$F40))</f>
        <v xml:space="preserve"> </v>
      </c>
      <c r="AG40" s="139" t="str">
        <f ca="1">IF(AG$2-$K$2&lt;$D40-1," ",IF(AG$2-$K$2+1&gt;'Primary Inputs'!$C$17,0,(SUM(OFFSET($K$114:$K$163,0,AG$2-$K$2-$D40+1)))*$F40))</f>
        <v xml:space="preserve"> </v>
      </c>
      <c r="AH40" s="139" t="str">
        <f ca="1">IF(AH$2-$K$2&lt;$D40-1," ",IF(AH$2-$K$2+1&gt;'Primary Inputs'!$C$17,0,(SUM(OFFSET($K$114:$K$163,0,AH$2-$K$2-$D40+1)))*$F40))</f>
        <v xml:space="preserve"> </v>
      </c>
      <c r="AI40" s="139" t="str">
        <f ca="1">IF(AI$2-$K$2&lt;$D40-1," ",IF(AI$2-$K$2+1&gt;'Primary Inputs'!$C$17,0,(SUM(OFFSET($K$114:$K$163,0,AI$2-$K$2-$D40+1)))*$F40))</f>
        <v xml:space="preserve"> </v>
      </c>
      <c r="AJ40" s="139" t="str">
        <f ca="1">IF(AJ$2-$K$2&lt;$D40-1," ",IF(AJ$2-$K$2+1&gt;'Primary Inputs'!$C$17,0,(SUM(OFFSET($K$114:$K$163,0,AJ$2-$K$2-$D40+1)))*$F40))</f>
        <v xml:space="preserve"> </v>
      </c>
      <c r="AK40" s="139" t="str">
        <f ca="1">IF(AK$2-$K$2&lt;$D40-1," ",IF(AK$2-$K$2+1&gt;'Primary Inputs'!$C$17,0,(SUM(OFFSET($K$114:$K$163,0,AK$2-$K$2-$D40+1)))*$F40))</f>
        <v xml:space="preserve"> </v>
      </c>
      <c r="AL40" s="139" t="str">
        <f ca="1">IF(AL$2-$K$2&lt;$D40-1," ",IF(AL$2-$K$2+1&gt;'Primary Inputs'!$C$17,0,(SUM(OFFSET($K$114:$K$163,0,AL$2-$K$2-$D40+1)))*$F40))</f>
        <v xml:space="preserve"> </v>
      </c>
      <c r="AM40" s="139" t="str">
        <f ca="1">IF(AM$2-$K$2&lt;$D40-1," ",IF(AM$2-$K$2+1&gt;'Primary Inputs'!$C$17,0,(SUM(OFFSET($K$114:$K$163,0,AM$2-$K$2-$D40+1)))*$F40))</f>
        <v xml:space="preserve"> </v>
      </c>
      <c r="AN40" s="139" t="str">
        <f ca="1">IF(AN$2-$K$2&lt;$D40-1," ",IF(AN$2-$K$2+1&gt;'Primary Inputs'!$C$17,0,(SUM(OFFSET($K$114:$K$163,0,AN$2-$K$2-$D40+1)))*$F40))</f>
        <v xml:space="preserve"> </v>
      </c>
      <c r="AO40" s="139" t="str">
        <f ca="1">IF(AO$2-$K$2&lt;$D40-1," ",IF(AO$2-$K$2+1&gt;'Primary Inputs'!$C$17,0,(SUM(OFFSET($K$114:$K$163,0,AO$2-$K$2-$D40+1)))*$F40))</f>
        <v xml:space="preserve"> </v>
      </c>
      <c r="AP40" s="139" t="str">
        <f ca="1">IF(AP$2-$K$2&lt;$D40-1," ",IF(AP$2-$K$2+1&gt;'Primary Inputs'!$C$17,0,(SUM(OFFSET($K$114:$K$163,0,AP$2-$K$2-$D40+1)))*$F40))</f>
        <v xml:space="preserve"> </v>
      </c>
      <c r="AQ40" s="139" t="str">
        <f ca="1">IF(AQ$2-$K$2&lt;$D40-1," ",IF(AQ$2-$K$2+1&gt;'Primary Inputs'!$C$17,0,(SUM(OFFSET($K$114:$K$163,0,AQ$2-$K$2-$D40+1)))*$F40))</f>
        <v xml:space="preserve"> </v>
      </c>
      <c r="AR40" s="139">
        <f ca="1">IF(AR$2-$K$2&lt;$D40-1," ",IF(AR$2-$K$2+1&gt;'Primary Inputs'!$C$17,0,(SUM(OFFSET($K$114:$K$163,0,AR$2-$K$2-$D40+1)))*$F40))</f>
        <v>0</v>
      </c>
      <c r="AS40" s="139">
        <f ca="1">IF(AS$2-$K$2&lt;$D40-1," ",IF(AS$2-$K$2+1&gt;'Primary Inputs'!$C$17,0,(SUM(OFFSET($K$114:$K$163,0,AS$2-$K$2-$D40+1)))*$F40))</f>
        <v>0</v>
      </c>
      <c r="AT40" s="139">
        <f ca="1">IF(AT$2-$K$2&lt;$D40-1," ",IF(AT$2-$K$2+1&gt;'Primary Inputs'!$C$17,0,(SUM(OFFSET($K$114:$K$163,0,AT$2-$K$2-$D40+1)))*$F40))</f>
        <v>0</v>
      </c>
      <c r="AU40" s="139">
        <f ca="1">IF(AU$2-$K$2&lt;$D40-1," ",IF(AU$2-$K$2+1&gt;'Primary Inputs'!$C$17,0,(SUM(OFFSET($K$114:$K$163,0,AU$2-$K$2-$D40+1)))*$F40))</f>
        <v>0</v>
      </c>
      <c r="AV40" s="139">
        <f ca="1">IF(AV$2-$K$2&lt;$D40-1," ",IF(AV$2-$K$2+1&gt;'Primary Inputs'!$C$17,0,(SUM(OFFSET($K$114:$K$163,0,AV$2-$K$2-$D40+1)))*$F40))</f>
        <v>0</v>
      </c>
      <c r="AW40" s="139">
        <f ca="1">IF(AW$2-$K$2&lt;$D40-1," ",IF(AW$2-$K$2+1&gt;'Primary Inputs'!$C$17,0,(SUM(OFFSET($K$114:$K$163,0,AW$2-$K$2-$D40+1)))*$F40))</f>
        <v>0</v>
      </c>
      <c r="AX40" s="139">
        <f ca="1">IF(AX$2-$K$2&lt;$D40-1," ",IF(AX$2-$K$2+1&gt;'Primary Inputs'!$C$17,0,(SUM(OFFSET($K$114:$K$163,0,AX$2-$K$2-$D40+1)))*$F40))</f>
        <v>0</v>
      </c>
      <c r="AY40" s="139">
        <f ca="1">IF(AY$2-$K$2&lt;$D40-1," ",IF(AY$2-$K$2+1&gt;'Primary Inputs'!$C$17,0,(SUM(OFFSET($K$114:$K$163,0,AY$2-$K$2-$D40+1)))*$F40))</f>
        <v>0</v>
      </c>
      <c r="AZ40" s="139">
        <f ca="1">IF(AZ$2-$K$2&lt;$D40-1," ",IF(AZ$2-$K$2+1&gt;'Primary Inputs'!$C$17,0,(SUM(OFFSET($K$114:$K$163,0,AZ$2-$K$2-$D40+1)))*$F40))</f>
        <v>0</v>
      </c>
      <c r="BA40" s="139">
        <f ca="1">IF(BA$2-$K$2&lt;$D40-1," ",IF(BA$2-$K$2+1&gt;'Primary Inputs'!$C$17,0,(SUM(OFFSET($K$114:$K$163,0,BA$2-$K$2-$D40+1)))*$F40))</f>
        <v>0</v>
      </c>
      <c r="BB40" s="139">
        <f ca="1">IF(BB$2-$K$2&lt;$D40-1," ",IF(BB$2-$K$2+1&gt;'Primary Inputs'!$C$17,0,(SUM(OFFSET($K$114:$K$163,0,BB$2-$K$2-$D40+1)))*$F40))</f>
        <v>0</v>
      </c>
      <c r="BC40" s="139">
        <f ca="1">IF(BC$2-$K$2&lt;$D40-1," ",IF(BC$2-$K$2+1&gt;'Primary Inputs'!$C$17,0,(SUM(OFFSET($K$114:$K$163,0,BC$2-$K$2-$D40+1)))*$F40))</f>
        <v>0</v>
      </c>
      <c r="BD40" s="139">
        <f ca="1">IF(BD$2-$K$2&lt;$D40-1," ",IF(BD$2-$K$2+1&gt;'Primary Inputs'!$C$17,0,(SUM(OFFSET($K$114:$K$163,0,BD$2-$K$2-$D40+1)))*$F40))</f>
        <v>0</v>
      </c>
      <c r="BE40" s="139">
        <f ca="1">IF(BE$2-$K$2&lt;$D40-1," ",IF(BE$2-$K$2+1&gt;'Primary Inputs'!$C$17,0,(SUM(OFFSET($K$114:$K$163,0,BE$2-$K$2-$D40+1)))*$F40))</f>
        <v>0</v>
      </c>
      <c r="BF40" s="139">
        <f ca="1">IF(BF$2-$K$2&lt;$D40-1," ",IF(BF$2-$K$2+1&gt;'Primary Inputs'!$C$17,0,(SUM(OFFSET($K$114:$K$163,0,BF$2-$K$2-$D40+1)))*$F40))</f>
        <v>0</v>
      </c>
      <c r="BG40" s="139">
        <f ca="1">IF(BG$2-$K$2&lt;$D40-1," ",IF(BG$2-$K$2+1&gt;'Primary Inputs'!$C$17,0,(SUM(OFFSET($K$114:$K$163,0,BG$2-$K$2-$D40+1)))*$F40))</f>
        <v>0</v>
      </c>
      <c r="BH40" s="139">
        <f ca="1">IF(BH$2-$K$2&lt;$D40-1," ",IF(BH$2-$K$2+1&gt;'Primary Inputs'!$C$17,0,(SUM(OFFSET($K$114:$K$163,0,BH$2-$K$2-$D40+1)))*$F40))</f>
        <v>0</v>
      </c>
    </row>
    <row r="41" spans="1:60">
      <c r="A41" s="106"/>
      <c r="B41" s="106"/>
      <c r="C41" s="106"/>
      <c r="D41" s="184">
        <v>35</v>
      </c>
      <c r="E41" t="s">
        <v>207</v>
      </c>
      <c r="F41" s="106">
        <f ca="1">OFFSET('Primary Inputs'!$E$12,0,Calculations!$D41-1)</f>
        <v>0</v>
      </c>
      <c r="G41" s="106"/>
      <c r="H41" s="106"/>
      <c r="I41" s="106"/>
      <c r="J41" s="106"/>
      <c r="K41" s="139" t="str">
        <f ca="1">IF(K$2-$K$2&lt;$D41-1," ",IF(K$2-$K$2+1&gt;'Primary Inputs'!$C$17,0,(SUM(OFFSET($K$114:$K$163,0,K$2-$K$2-$D41+1)))*$F41))</f>
        <v xml:space="preserve"> </v>
      </c>
      <c r="L41" s="139" t="str">
        <f ca="1">IF(L$2-$K$2&lt;$D41-1," ",IF(L$2-$K$2+1&gt;'Primary Inputs'!$C$17,0,(SUM(OFFSET($K$114:$K$163,0,L$2-$K$2-$D41+1)))*$F41))</f>
        <v xml:space="preserve"> </v>
      </c>
      <c r="M41" s="139" t="str">
        <f ca="1">IF(M$2-$K$2&lt;$D41-1," ",IF(M$2-$K$2+1&gt;'Primary Inputs'!$C$17,0,(SUM(OFFSET($K$114:$K$163,0,M$2-$K$2-$D41+1)))*$F41))</f>
        <v xml:space="preserve"> </v>
      </c>
      <c r="N41" s="139" t="str">
        <f ca="1">IF(N$2-$K$2&lt;$D41-1," ",IF(N$2-$K$2+1&gt;'Primary Inputs'!$C$17,0,(SUM(OFFSET($K$114:$K$163,0,N$2-$K$2-$D41+1)))*$F41))</f>
        <v xml:space="preserve"> </v>
      </c>
      <c r="O41" s="139" t="str">
        <f ca="1">IF(O$2-$K$2&lt;$D41-1," ",IF(O$2-$K$2+1&gt;'Primary Inputs'!$C$17,0,(SUM(OFFSET($K$114:$K$163,0,O$2-$K$2-$D41+1)))*$F41))</f>
        <v xml:space="preserve"> </v>
      </c>
      <c r="P41" s="139" t="str">
        <f ca="1">IF(P$2-$K$2&lt;$D41-1," ",IF(P$2-$K$2+1&gt;'Primary Inputs'!$C$17,0,(SUM(OFFSET($K$114:$K$163,0,P$2-$K$2-$D41+1)))*$F41))</f>
        <v xml:space="preserve"> </v>
      </c>
      <c r="Q41" s="139" t="str">
        <f ca="1">IF(Q$2-$K$2&lt;$D41-1," ",IF(Q$2-$K$2+1&gt;'Primary Inputs'!$C$17,0,(SUM(OFFSET($K$114:$K$163,0,Q$2-$K$2-$D41+1)))*$F41))</f>
        <v xml:space="preserve"> </v>
      </c>
      <c r="R41" s="139" t="str">
        <f ca="1">IF(R$2-$K$2&lt;$D41-1," ",IF(R$2-$K$2+1&gt;'Primary Inputs'!$C$17,0,(SUM(OFFSET($K$114:$K$163,0,R$2-$K$2-$D41+1)))*$F41))</f>
        <v xml:space="preserve"> </v>
      </c>
      <c r="S41" s="139" t="str">
        <f ca="1">IF(S$2-$K$2&lt;$D41-1," ",IF(S$2-$K$2+1&gt;'Primary Inputs'!$C$17,0,(SUM(OFFSET($K$114:$K$163,0,S$2-$K$2-$D41+1)))*$F41))</f>
        <v xml:space="preserve"> </v>
      </c>
      <c r="T41" s="139" t="str">
        <f ca="1">IF(T$2-$K$2&lt;$D41-1," ",IF(T$2-$K$2+1&gt;'Primary Inputs'!$C$17,0,(SUM(OFFSET($K$114:$K$163,0,T$2-$K$2-$D41+1)))*$F41))</f>
        <v xml:space="preserve"> </v>
      </c>
      <c r="U41" s="139" t="str">
        <f ca="1">IF(U$2-$K$2&lt;$D41-1," ",IF(U$2-$K$2+1&gt;'Primary Inputs'!$C$17,0,(SUM(OFFSET($K$114:$K$163,0,U$2-$K$2-$D41+1)))*$F41))</f>
        <v xml:space="preserve"> </v>
      </c>
      <c r="V41" s="139" t="str">
        <f ca="1">IF(V$2-$K$2&lt;$D41-1," ",IF(V$2-$K$2+1&gt;'Primary Inputs'!$C$17,0,(SUM(OFFSET($K$114:$K$163,0,V$2-$K$2-$D41+1)))*$F41))</f>
        <v xml:space="preserve"> </v>
      </c>
      <c r="W41" s="139" t="str">
        <f ca="1">IF(W$2-$K$2&lt;$D41-1," ",IF(W$2-$K$2+1&gt;'Primary Inputs'!$C$17,0,(SUM(OFFSET($K$114:$K$163,0,W$2-$K$2-$D41+1)))*$F41))</f>
        <v xml:space="preserve"> </v>
      </c>
      <c r="X41" s="139" t="str">
        <f ca="1">IF(X$2-$K$2&lt;$D41-1," ",IF(X$2-$K$2+1&gt;'Primary Inputs'!$C$17,0,(SUM(OFFSET($K$114:$K$163,0,X$2-$K$2-$D41+1)))*$F41))</f>
        <v xml:space="preserve"> </v>
      </c>
      <c r="Y41" s="139" t="str">
        <f ca="1">IF(Y$2-$K$2&lt;$D41-1," ",IF(Y$2-$K$2+1&gt;'Primary Inputs'!$C$17,0,(SUM(OFFSET($K$114:$K$163,0,Y$2-$K$2-$D41+1)))*$F41))</f>
        <v xml:space="preserve"> </v>
      </c>
      <c r="Z41" s="139" t="str">
        <f ca="1">IF(Z$2-$K$2&lt;$D41-1," ",IF(Z$2-$K$2+1&gt;'Primary Inputs'!$C$17,0,(SUM(OFFSET($K$114:$K$163,0,Z$2-$K$2-$D41+1)))*$F41))</f>
        <v xml:space="preserve"> </v>
      </c>
      <c r="AA41" s="139" t="str">
        <f ca="1">IF(AA$2-$K$2&lt;$D41-1," ",IF(AA$2-$K$2+1&gt;'Primary Inputs'!$C$17,0,(SUM(OFFSET($K$114:$K$163,0,AA$2-$K$2-$D41+1)))*$F41))</f>
        <v xml:space="preserve"> </v>
      </c>
      <c r="AB41" s="139" t="str">
        <f ca="1">IF(AB$2-$K$2&lt;$D41-1," ",IF(AB$2-$K$2+1&gt;'Primary Inputs'!$C$17,0,(SUM(OFFSET($K$114:$K$163,0,AB$2-$K$2-$D41+1)))*$F41))</f>
        <v xml:space="preserve"> </v>
      </c>
      <c r="AC41" s="139" t="str">
        <f ca="1">IF(AC$2-$K$2&lt;$D41-1," ",IF(AC$2-$K$2+1&gt;'Primary Inputs'!$C$17,0,(SUM(OFFSET($K$114:$K$163,0,AC$2-$K$2-$D41+1)))*$F41))</f>
        <v xml:space="preserve"> </v>
      </c>
      <c r="AD41" s="139" t="str">
        <f ca="1">IF(AD$2-$K$2&lt;$D41-1," ",IF(AD$2-$K$2+1&gt;'Primary Inputs'!$C$17,0,(SUM(OFFSET($K$114:$K$163,0,AD$2-$K$2-$D41+1)))*$F41))</f>
        <v xml:space="preserve"> </v>
      </c>
      <c r="AE41" s="139" t="str">
        <f ca="1">IF(AE$2-$K$2&lt;$D41-1," ",IF(AE$2-$K$2+1&gt;'Primary Inputs'!$C$17,0,(SUM(OFFSET($K$114:$K$163,0,AE$2-$K$2-$D41+1)))*$F41))</f>
        <v xml:space="preserve"> </v>
      </c>
      <c r="AF41" s="139" t="str">
        <f ca="1">IF(AF$2-$K$2&lt;$D41-1," ",IF(AF$2-$K$2+1&gt;'Primary Inputs'!$C$17,0,(SUM(OFFSET($K$114:$K$163,0,AF$2-$K$2-$D41+1)))*$F41))</f>
        <v xml:space="preserve"> </v>
      </c>
      <c r="AG41" s="139" t="str">
        <f ca="1">IF(AG$2-$K$2&lt;$D41-1," ",IF(AG$2-$K$2+1&gt;'Primary Inputs'!$C$17,0,(SUM(OFFSET($K$114:$K$163,0,AG$2-$K$2-$D41+1)))*$F41))</f>
        <v xml:space="preserve"> </v>
      </c>
      <c r="AH41" s="139" t="str">
        <f ca="1">IF(AH$2-$K$2&lt;$D41-1," ",IF(AH$2-$K$2+1&gt;'Primary Inputs'!$C$17,0,(SUM(OFFSET($K$114:$K$163,0,AH$2-$K$2-$D41+1)))*$F41))</f>
        <v xml:space="preserve"> </v>
      </c>
      <c r="AI41" s="139" t="str">
        <f ca="1">IF(AI$2-$K$2&lt;$D41-1," ",IF(AI$2-$K$2+1&gt;'Primary Inputs'!$C$17,0,(SUM(OFFSET($K$114:$K$163,0,AI$2-$K$2-$D41+1)))*$F41))</f>
        <v xml:space="preserve"> </v>
      </c>
      <c r="AJ41" s="139" t="str">
        <f ca="1">IF(AJ$2-$K$2&lt;$D41-1," ",IF(AJ$2-$K$2+1&gt;'Primary Inputs'!$C$17,0,(SUM(OFFSET($K$114:$K$163,0,AJ$2-$K$2-$D41+1)))*$F41))</f>
        <v xml:space="preserve"> </v>
      </c>
      <c r="AK41" s="139" t="str">
        <f ca="1">IF(AK$2-$K$2&lt;$D41-1," ",IF(AK$2-$K$2+1&gt;'Primary Inputs'!$C$17,0,(SUM(OFFSET($K$114:$K$163,0,AK$2-$K$2-$D41+1)))*$F41))</f>
        <v xml:space="preserve"> </v>
      </c>
      <c r="AL41" s="139" t="str">
        <f ca="1">IF(AL$2-$K$2&lt;$D41-1," ",IF(AL$2-$K$2+1&gt;'Primary Inputs'!$C$17,0,(SUM(OFFSET($K$114:$K$163,0,AL$2-$K$2-$D41+1)))*$F41))</f>
        <v xml:space="preserve"> </v>
      </c>
      <c r="AM41" s="139" t="str">
        <f ca="1">IF(AM$2-$K$2&lt;$D41-1," ",IF(AM$2-$K$2+1&gt;'Primary Inputs'!$C$17,0,(SUM(OFFSET($K$114:$K$163,0,AM$2-$K$2-$D41+1)))*$F41))</f>
        <v xml:space="preserve"> </v>
      </c>
      <c r="AN41" s="139" t="str">
        <f ca="1">IF(AN$2-$K$2&lt;$D41-1," ",IF(AN$2-$K$2+1&gt;'Primary Inputs'!$C$17,0,(SUM(OFFSET($K$114:$K$163,0,AN$2-$K$2-$D41+1)))*$F41))</f>
        <v xml:space="preserve"> </v>
      </c>
      <c r="AO41" s="139" t="str">
        <f ca="1">IF(AO$2-$K$2&lt;$D41-1," ",IF(AO$2-$K$2+1&gt;'Primary Inputs'!$C$17,0,(SUM(OFFSET($K$114:$K$163,0,AO$2-$K$2-$D41+1)))*$F41))</f>
        <v xml:space="preserve"> </v>
      </c>
      <c r="AP41" s="139" t="str">
        <f ca="1">IF(AP$2-$K$2&lt;$D41-1," ",IF(AP$2-$K$2+1&gt;'Primary Inputs'!$C$17,0,(SUM(OFFSET($K$114:$K$163,0,AP$2-$K$2-$D41+1)))*$F41))</f>
        <v xml:space="preserve"> </v>
      </c>
      <c r="AQ41" s="139" t="str">
        <f ca="1">IF(AQ$2-$K$2&lt;$D41-1," ",IF(AQ$2-$K$2+1&gt;'Primary Inputs'!$C$17,0,(SUM(OFFSET($K$114:$K$163,0,AQ$2-$K$2-$D41+1)))*$F41))</f>
        <v xml:space="preserve"> </v>
      </c>
      <c r="AR41" s="139" t="str">
        <f ca="1">IF(AR$2-$K$2&lt;$D41-1," ",IF(AR$2-$K$2+1&gt;'Primary Inputs'!$C$17,0,(SUM(OFFSET($K$114:$K$163,0,AR$2-$K$2-$D41+1)))*$F41))</f>
        <v xml:space="preserve"> </v>
      </c>
      <c r="AS41" s="139">
        <f ca="1">IF(AS$2-$K$2&lt;$D41-1," ",IF(AS$2-$K$2+1&gt;'Primary Inputs'!$C$17,0,(SUM(OFFSET($K$114:$K$163,0,AS$2-$K$2-$D41+1)))*$F41))</f>
        <v>0</v>
      </c>
      <c r="AT41" s="139">
        <f ca="1">IF(AT$2-$K$2&lt;$D41-1," ",IF(AT$2-$K$2+1&gt;'Primary Inputs'!$C$17,0,(SUM(OFFSET($K$114:$K$163,0,AT$2-$K$2-$D41+1)))*$F41))</f>
        <v>0</v>
      </c>
      <c r="AU41" s="139">
        <f ca="1">IF(AU$2-$K$2&lt;$D41-1," ",IF(AU$2-$K$2+1&gt;'Primary Inputs'!$C$17,0,(SUM(OFFSET($K$114:$K$163,0,AU$2-$K$2-$D41+1)))*$F41))</f>
        <v>0</v>
      </c>
      <c r="AV41" s="139">
        <f ca="1">IF(AV$2-$K$2&lt;$D41-1," ",IF(AV$2-$K$2+1&gt;'Primary Inputs'!$C$17,0,(SUM(OFFSET($K$114:$K$163,0,AV$2-$K$2-$D41+1)))*$F41))</f>
        <v>0</v>
      </c>
      <c r="AW41" s="139">
        <f ca="1">IF(AW$2-$K$2&lt;$D41-1," ",IF(AW$2-$K$2+1&gt;'Primary Inputs'!$C$17,0,(SUM(OFFSET($K$114:$K$163,0,AW$2-$K$2-$D41+1)))*$F41))</f>
        <v>0</v>
      </c>
      <c r="AX41" s="139">
        <f ca="1">IF(AX$2-$K$2&lt;$D41-1," ",IF(AX$2-$K$2+1&gt;'Primary Inputs'!$C$17,0,(SUM(OFFSET($K$114:$K$163,0,AX$2-$K$2-$D41+1)))*$F41))</f>
        <v>0</v>
      </c>
      <c r="AY41" s="139">
        <f ca="1">IF(AY$2-$K$2&lt;$D41-1," ",IF(AY$2-$K$2+1&gt;'Primary Inputs'!$C$17,0,(SUM(OFFSET($K$114:$K$163,0,AY$2-$K$2-$D41+1)))*$F41))</f>
        <v>0</v>
      </c>
      <c r="AZ41" s="139">
        <f ca="1">IF(AZ$2-$K$2&lt;$D41-1," ",IF(AZ$2-$K$2+1&gt;'Primary Inputs'!$C$17,0,(SUM(OFFSET($K$114:$K$163,0,AZ$2-$K$2-$D41+1)))*$F41))</f>
        <v>0</v>
      </c>
      <c r="BA41" s="139">
        <f ca="1">IF(BA$2-$K$2&lt;$D41-1," ",IF(BA$2-$K$2+1&gt;'Primary Inputs'!$C$17,0,(SUM(OFFSET($K$114:$K$163,0,BA$2-$K$2-$D41+1)))*$F41))</f>
        <v>0</v>
      </c>
      <c r="BB41" s="139">
        <f ca="1">IF(BB$2-$K$2&lt;$D41-1," ",IF(BB$2-$K$2+1&gt;'Primary Inputs'!$C$17,0,(SUM(OFFSET($K$114:$K$163,0,BB$2-$K$2-$D41+1)))*$F41))</f>
        <v>0</v>
      </c>
      <c r="BC41" s="139">
        <f ca="1">IF(BC$2-$K$2&lt;$D41-1," ",IF(BC$2-$K$2+1&gt;'Primary Inputs'!$C$17,0,(SUM(OFFSET($K$114:$K$163,0,BC$2-$K$2-$D41+1)))*$F41))</f>
        <v>0</v>
      </c>
      <c r="BD41" s="139">
        <f ca="1">IF(BD$2-$K$2&lt;$D41-1," ",IF(BD$2-$K$2+1&gt;'Primary Inputs'!$C$17,0,(SUM(OFFSET($K$114:$K$163,0,BD$2-$K$2-$D41+1)))*$F41))</f>
        <v>0</v>
      </c>
      <c r="BE41" s="139">
        <f ca="1">IF(BE$2-$K$2&lt;$D41-1," ",IF(BE$2-$K$2+1&gt;'Primary Inputs'!$C$17,0,(SUM(OFFSET($K$114:$K$163,0,BE$2-$K$2-$D41+1)))*$F41))</f>
        <v>0</v>
      </c>
      <c r="BF41" s="139">
        <f ca="1">IF(BF$2-$K$2&lt;$D41-1," ",IF(BF$2-$K$2+1&gt;'Primary Inputs'!$C$17,0,(SUM(OFFSET($K$114:$K$163,0,BF$2-$K$2-$D41+1)))*$F41))</f>
        <v>0</v>
      </c>
      <c r="BG41" s="139">
        <f ca="1">IF(BG$2-$K$2&lt;$D41-1," ",IF(BG$2-$K$2+1&gt;'Primary Inputs'!$C$17,0,(SUM(OFFSET($K$114:$K$163,0,BG$2-$K$2-$D41+1)))*$F41))</f>
        <v>0</v>
      </c>
      <c r="BH41" s="139">
        <f ca="1">IF(BH$2-$K$2&lt;$D41-1," ",IF(BH$2-$K$2+1&gt;'Primary Inputs'!$C$17,0,(SUM(OFFSET($K$114:$K$163,0,BH$2-$K$2-$D41+1)))*$F41))</f>
        <v>0</v>
      </c>
    </row>
    <row r="42" spans="1:60">
      <c r="A42" s="106"/>
      <c r="B42" s="106"/>
      <c r="C42" s="106"/>
      <c r="D42" s="184">
        <v>36</v>
      </c>
      <c r="E42" t="s">
        <v>208</v>
      </c>
      <c r="F42" s="106">
        <f ca="1">OFFSET('Primary Inputs'!$E$12,0,Calculations!$D42-1)</f>
        <v>0</v>
      </c>
      <c r="G42" s="106"/>
      <c r="H42" s="106"/>
      <c r="I42" s="106"/>
      <c r="J42" s="106"/>
      <c r="K42" s="139" t="str">
        <f ca="1">IF(K$2-$K$2&lt;$D42-1," ",IF(K$2-$K$2+1&gt;'Primary Inputs'!$C$17,0,(SUM(OFFSET($K$114:$K$163,0,K$2-$K$2-$D42+1)))*$F42))</f>
        <v xml:space="preserve"> </v>
      </c>
      <c r="L42" s="139" t="str">
        <f ca="1">IF(L$2-$K$2&lt;$D42-1," ",IF(L$2-$K$2+1&gt;'Primary Inputs'!$C$17,0,(SUM(OFFSET($K$114:$K$163,0,L$2-$K$2-$D42+1)))*$F42))</f>
        <v xml:space="preserve"> </v>
      </c>
      <c r="M42" s="139" t="str">
        <f ca="1">IF(M$2-$K$2&lt;$D42-1," ",IF(M$2-$K$2+1&gt;'Primary Inputs'!$C$17,0,(SUM(OFFSET($K$114:$K$163,0,M$2-$K$2-$D42+1)))*$F42))</f>
        <v xml:space="preserve"> </v>
      </c>
      <c r="N42" s="139" t="str">
        <f ca="1">IF(N$2-$K$2&lt;$D42-1," ",IF(N$2-$K$2+1&gt;'Primary Inputs'!$C$17,0,(SUM(OFFSET($K$114:$K$163,0,N$2-$K$2-$D42+1)))*$F42))</f>
        <v xml:space="preserve"> </v>
      </c>
      <c r="O42" s="139" t="str">
        <f ca="1">IF(O$2-$K$2&lt;$D42-1," ",IF(O$2-$K$2+1&gt;'Primary Inputs'!$C$17,0,(SUM(OFFSET($K$114:$K$163,0,O$2-$K$2-$D42+1)))*$F42))</f>
        <v xml:space="preserve"> </v>
      </c>
      <c r="P42" s="139" t="str">
        <f ca="1">IF(P$2-$K$2&lt;$D42-1," ",IF(P$2-$K$2+1&gt;'Primary Inputs'!$C$17,0,(SUM(OFFSET($K$114:$K$163,0,P$2-$K$2-$D42+1)))*$F42))</f>
        <v xml:space="preserve"> </v>
      </c>
      <c r="Q42" s="139" t="str">
        <f ca="1">IF(Q$2-$K$2&lt;$D42-1," ",IF(Q$2-$K$2+1&gt;'Primary Inputs'!$C$17,0,(SUM(OFFSET($K$114:$K$163,0,Q$2-$K$2-$D42+1)))*$F42))</f>
        <v xml:space="preserve"> </v>
      </c>
      <c r="R42" s="139" t="str">
        <f ca="1">IF(R$2-$K$2&lt;$D42-1," ",IF(R$2-$K$2+1&gt;'Primary Inputs'!$C$17,0,(SUM(OFFSET($K$114:$K$163,0,R$2-$K$2-$D42+1)))*$F42))</f>
        <v xml:space="preserve"> </v>
      </c>
      <c r="S42" s="139" t="str">
        <f ca="1">IF(S$2-$K$2&lt;$D42-1," ",IF(S$2-$K$2+1&gt;'Primary Inputs'!$C$17,0,(SUM(OFFSET($K$114:$K$163,0,S$2-$K$2-$D42+1)))*$F42))</f>
        <v xml:space="preserve"> </v>
      </c>
      <c r="T42" s="139" t="str">
        <f ca="1">IF(T$2-$K$2&lt;$D42-1," ",IF(T$2-$K$2+1&gt;'Primary Inputs'!$C$17,0,(SUM(OFFSET($K$114:$K$163,0,T$2-$K$2-$D42+1)))*$F42))</f>
        <v xml:space="preserve"> </v>
      </c>
      <c r="U42" s="139" t="str">
        <f ca="1">IF(U$2-$K$2&lt;$D42-1," ",IF(U$2-$K$2+1&gt;'Primary Inputs'!$C$17,0,(SUM(OFFSET($K$114:$K$163,0,U$2-$K$2-$D42+1)))*$F42))</f>
        <v xml:space="preserve"> </v>
      </c>
      <c r="V42" s="139" t="str">
        <f ca="1">IF(V$2-$K$2&lt;$D42-1," ",IF(V$2-$K$2+1&gt;'Primary Inputs'!$C$17,0,(SUM(OFFSET($K$114:$K$163,0,V$2-$K$2-$D42+1)))*$F42))</f>
        <v xml:space="preserve"> </v>
      </c>
      <c r="W42" s="139" t="str">
        <f ca="1">IF(W$2-$K$2&lt;$D42-1," ",IF(W$2-$K$2+1&gt;'Primary Inputs'!$C$17,0,(SUM(OFFSET($K$114:$K$163,0,W$2-$K$2-$D42+1)))*$F42))</f>
        <v xml:space="preserve"> </v>
      </c>
      <c r="X42" s="139" t="str">
        <f ca="1">IF(X$2-$K$2&lt;$D42-1," ",IF(X$2-$K$2+1&gt;'Primary Inputs'!$C$17,0,(SUM(OFFSET($K$114:$K$163,0,X$2-$K$2-$D42+1)))*$F42))</f>
        <v xml:space="preserve"> </v>
      </c>
      <c r="Y42" s="139" t="str">
        <f ca="1">IF(Y$2-$K$2&lt;$D42-1," ",IF(Y$2-$K$2+1&gt;'Primary Inputs'!$C$17,0,(SUM(OFFSET($K$114:$K$163,0,Y$2-$K$2-$D42+1)))*$F42))</f>
        <v xml:space="preserve"> </v>
      </c>
      <c r="Z42" s="139" t="str">
        <f ca="1">IF(Z$2-$K$2&lt;$D42-1," ",IF(Z$2-$K$2+1&gt;'Primary Inputs'!$C$17,0,(SUM(OFFSET($K$114:$K$163,0,Z$2-$K$2-$D42+1)))*$F42))</f>
        <v xml:space="preserve"> </v>
      </c>
      <c r="AA42" s="139" t="str">
        <f ca="1">IF(AA$2-$K$2&lt;$D42-1," ",IF(AA$2-$K$2+1&gt;'Primary Inputs'!$C$17,0,(SUM(OFFSET($K$114:$K$163,0,AA$2-$K$2-$D42+1)))*$F42))</f>
        <v xml:space="preserve"> </v>
      </c>
      <c r="AB42" s="139" t="str">
        <f ca="1">IF(AB$2-$K$2&lt;$D42-1," ",IF(AB$2-$K$2+1&gt;'Primary Inputs'!$C$17,0,(SUM(OFFSET($K$114:$K$163,0,AB$2-$K$2-$D42+1)))*$F42))</f>
        <v xml:space="preserve"> </v>
      </c>
      <c r="AC42" s="139" t="str">
        <f ca="1">IF(AC$2-$K$2&lt;$D42-1," ",IF(AC$2-$K$2+1&gt;'Primary Inputs'!$C$17,0,(SUM(OFFSET($K$114:$K$163,0,AC$2-$K$2-$D42+1)))*$F42))</f>
        <v xml:space="preserve"> </v>
      </c>
      <c r="AD42" s="139" t="str">
        <f ca="1">IF(AD$2-$K$2&lt;$D42-1," ",IF(AD$2-$K$2+1&gt;'Primary Inputs'!$C$17,0,(SUM(OFFSET($K$114:$K$163,0,AD$2-$K$2-$D42+1)))*$F42))</f>
        <v xml:space="preserve"> </v>
      </c>
      <c r="AE42" s="139" t="str">
        <f ca="1">IF(AE$2-$K$2&lt;$D42-1," ",IF(AE$2-$K$2+1&gt;'Primary Inputs'!$C$17,0,(SUM(OFFSET($K$114:$K$163,0,AE$2-$K$2-$D42+1)))*$F42))</f>
        <v xml:space="preserve"> </v>
      </c>
      <c r="AF42" s="139" t="str">
        <f ca="1">IF(AF$2-$K$2&lt;$D42-1," ",IF(AF$2-$K$2+1&gt;'Primary Inputs'!$C$17,0,(SUM(OFFSET($K$114:$K$163,0,AF$2-$K$2-$D42+1)))*$F42))</f>
        <v xml:space="preserve"> </v>
      </c>
      <c r="AG42" s="139" t="str">
        <f ca="1">IF(AG$2-$K$2&lt;$D42-1," ",IF(AG$2-$K$2+1&gt;'Primary Inputs'!$C$17,0,(SUM(OFFSET($K$114:$K$163,0,AG$2-$K$2-$D42+1)))*$F42))</f>
        <v xml:space="preserve"> </v>
      </c>
      <c r="AH42" s="139" t="str">
        <f ca="1">IF(AH$2-$K$2&lt;$D42-1," ",IF(AH$2-$K$2+1&gt;'Primary Inputs'!$C$17,0,(SUM(OFFSET($K$114:$K$163,0,AH$2-$K$2-$D42+1)))*$F42))</f>
        <v xml:space="preserve"> </v>
      </c>
      <c r="AI42" s="139" t="str">
        <f ca="1">IF(AI$2-$K$2&lt;$D42-1," ",IF(AI$2-$K$2+1&gt;'Primary Inputs'!$C$17,0,(SUM(OFFSET($K$114:$K$163,0,AI$2-$K$2-$D42+1)))*$F42))</f>
        <v xml:space="preserve"> </v>
      </c>
      <c r="AJ42" s="139" t="str">
        <f ca="1">IF(AJ$2-$K$2&lt;$D42-1," ",IF(AJ$2-$K$2+1&gt;'Primary Inputs'!$C$17,0,(SUM(OFFSET($K$114:$K$163,0,AJ$2-$K$2-$D42+1)))*$F42))</f>
        <v xml:space="preserve"> </v>
      </c>
      <c r="AK42" s="139" t="str">
        <f ca="1">IF(AK$2-$K$2&lt;$D42-1," ",IF(AK$2-$K$2+1&gt;'Primary Inputs'!$C$17,0,(SUM(OFFSET($K$114:$K$163,0,AK$2-$K$2-$D42+1)))*$F42))</f>
        <v xml:space="preserve"> </v>
      </c>
      <c r="AL42" s="139" t="str">
        <f ca="1">IF(AL$2-$K$2&lt;$D42-1," ",IF(AL$2-$K$2+1&gt;'Primary Inputs'!$C$17,0,(SUM(OFFSET($K$114:$K$163,0,AL$2-$K$2-$D42+1)))*$F42))</f>
        <v xml:space="preserve"> </v>
      </c>
      <c r="AM42" s="139" t="str">
        <f ca="1">IF(AM$2-$K$2&lt;$D42-1," ",IF(AM$2-$K$2+1&gt;'Primary Inputs'!$C$17,0,(SUM(OFFSET($K$114:$K$163,0,AM$2-$K$2-$D42+1)))*$F42))</f>
        <v xml:space="preserve"> </v>
      </c>
      <c r="AN42" s="139" t="str">
        <f ca="1">IF(AN$2-$K$2&lt;$D42-1," ",IF(AN$2-$K$2+1&gt;'Primary Inputs'!$C$17,0,(SUM(OFFSET($K$114:$K$163,0,AN$2-$K$2-$D42+1)))*$F42))</f>
        <v xml:space="preserve"> </v>
      </c>
      <c r="AO42" s="139" t="str">
        <f ca="1">IF(AO$2-$K$2&lt;$D42-1," ",IF(AO$2-$K$2+1&gt;'Primary Inputs'!$C$17,0,(SUM(OFFSET($K$114:$K$163,0,AO$2-$K$2-$D42+1)))*$F42))</f>
        <v xml:space="preserve"> </v>
      </c>
      <c r="AP42" s="139" t="str">
        <f ca="1">IF(AP$2-$K$2&lt;$D42-1," ",IF(AP$2-$K$2+1&gt;'Primary Inputs'!$C$17,0,(SUM(OFFSET($K$114:$K$163,0,AP$2-$K$2-$D42+1)))*$F42))</f>
        <v xml:space="preserve"> </v>
      </c>
      <c r="AQ42" s="139" t="str">
        <f ca="1">IF(AQ$2-$K$2&lt;$D42-1," ",IF(AQ$2-$K$2+1&gt;'Primary Inputs'!$C$17,0,(SUM(OFFSET($K$114:$K$163,0,AQ$2-$K$2-$D42+1)))*$F42))</f>
        <v xml:space="preserve"> </v>
      </c>
      <c r="AR42" s="139" t="str">
        <f ca="1">IF(AR$2-$K$2&lt;$D42-1," ",IF(AR$2-$K$2+1&gt;'Primary Inputs'!$C$17,0,(SUM(OFFSET($K$114:$K$163,0,AR$2-$K$2-$D42+1)))*$F42))</f>
        <v xml:space="preserve"> </v>
      </c>
      <c r="AS42" s="139" t="str">
        <f ca="1">IF(AS$2-$K$2&lt;$D42-1," ",IF(AS$2-$K$2+1&gt;'Primary Inputs'!$C$17,0,(SUM(OFFSET($K$114:$K$163,0,AS$2-$K$2-$D42+1)))*$F42))</f>
        <v xml:space="preserve"> </v>
      </c>
      <c r="AT42" s="139">
        <f ca="1">IF(AT$2-$K$2&lt;$D42-1," ",IF(AT$2-$K$2+1&gt;'Primary Inputs'!$C$17,0,(SUM(OFFSET($K$114:$K$163,0,AT$2-$K$2-$D42+1)))*$F42))</f>
        <v>0</v>
      </c>
      <c r="AU42" s="139">
        <f ca="1">IF(AU$2-$K$2&lt;$D42-1," ",IF(AU$2-$K$2+1&gt;'Primary Inputs'!$C$17,0,(SUM(OFFSET($K$114:$K$163,0,AU$2-$K$2-$D42+1)))*$F42))</f>
        <v>0</v>
      </c>
      <c r="AV42" s="139">
        <f ca="1">IF(AV$2-$K$2&lt;$D42-1," ",IF(AV$2-$K$2+1&gt;'Primary Inputs'!$C$17,0,(SUM(OFFSET($K$114:$K$163,0,AV$2-$K$2-$D42+1)))*$F42))</f>
        <v>0</v>
      </c>
      <c r="AW42" s="139">
        <f ca="1">IF(AW$2-$K$2&lt;$D42-1," ",IF(AW$2-$K$2+1&gt;'Primary Inputs'!$C$17,0,(SUM(OFFSET($K$114:$K$163,0,AW$2-$K$2-$D42+1)))*$F42))</f>
        <v>0</v>
      </c>
      <c r="AX42" s="139">
        <f ca="1">IF(AX$2-$K$2&lt;$D42-1," ",IF(AX$2-$K$2+1&gt;'Primary Inputs'!$C$17,0,(SUM(OFFSET($K$114:$K$163,0,AX$2-$K$2-$D42+1)))*$F42))</f>
        <v>0</v>
      </c>
      <c r="AY42" s="139">
        <f ca="1">IF(AY$2-$K$2&lt;$D42-1," ",IF(AY$2-$K$2+1&gt;'Primary Inputs'!$C$17,0,(SUM(OFFSET($K$114:$K$163,0,AY$2-$K$2-$D42+1)))*$F42))</f>
        <v>0</v>
      </c>
      <c r="AZ42" s="139">
        <f ca="1">IF(AZ$2-$K$2&lt;$D42-1," ",IF(AZ$2-$K$2+1&gt;'Primary Inputs'!$C$17,0,(SUM(OFFSET($K$114:$K$163,0,AZ$2-$K$2-$D42+1)))*$F42))</f>
        <v>0</v>
      </c>
      <c r="BA42" s="139">
        <f ca="1">IF(BA$2-$K$2&lt;$D42-1," ",IF(BA$2-$K$2+1&gt;'Primary Inputs'!$C$17,0,(SUM(OFFSET($K$114:$K$163,0,BA$2-$K$2-$D42+1)))*$F42))</f>
        <v>0</v>
      </c>
      <c r="BB42" s="139">
        <f ca="1">IF(BB$2-$K$2&lt;$D42-1," ",IF(BB$2-$K$2+1&gt;'Primary Inputs'!$C$17,0,(SUM(OFFSET($K$114:$K$163,0,BB$2-$K$2-$D42+1)))*$F42))</f>
        <v>0</v>
      </c>
      <c r="BC42" s="139">
        <f ca="1">IF(BC$2-$K$2&lt;$D42-1," ",IF(BC$2-$K$2+1&gt;'Primary Inputs'!$C$17,0,(SUM(OFFSET($K$114:$K$163,0,BC$2-$K$2-$D42+1)))*$F42))</f>
        <v>0</v>
      </c>
      <c r="BD42" s="139">
        <f ca="1">IF(BD$2-$K$2&lt;$D42-1," ",IF(BD$2-$K$2+1&gt;'Primary Inputs'!$C$17,0,(SUM(OFFSET($K$114:$K$163,0,BD$2-$K$2-$D42+1)))*$F42))</f>
        <v>0</v>
      </c>
      <c r="BE42" s="139">
        <f ca="1">IF(BE$2-$K$2&lt;$D42-1," ",IF(BE$2-$K$2+1&gt;'Primary Inputs'!$C$17,0,(SUM(OFFSET($K$114:$K$163,0,BE$2-$K$2-$D42+1)))*$F42))</f>
        <v>0</v>
      </c>
      <c r="BF42" s="139">
        <f ca="1">IF(BF$2-$K$2&lt;$D42-1," ",IF(BF$2-$K$2+1&gt;'Primary Inputs'!$C$17,0,(SUM(OFFSET($K$114:$K$163,0,BF$2-$K$2-$D42+1)))*$F42))</f>
        <v>0</v>
      </c>
      <c r="BG42" s="139">
        <f ca="1">IF(BG$2-$K$2&lt;$D42-1," ",IF(BG$2-$K$2+1&gt;'Primary Inputs'!$C$17,0,(SUM(OFFSET($K$114:$K$163,0,BG$2-$K$2-$D42+1)))*$F42))</f>
        <v>0</v>
      </c>
      <c r="BH42" s="139">
        <f ca="1">IF(BH$2-$K$2&lt;$D42-1," ",IF(BH$2-$K$2+1&gt;'Primary Inputs'!$C$17,0,(SUM(OFFSET($K$114:$K$163,0,BH$2-$K$2-$D42+1)))*$F42))</f>
        <v>0</v>
      </c>
    </row>
    <row r="43" spans="1:60">
      <c r="A43" s="106"/>
      <c r="B43" s="106"/>
      <c r="C43" s="106"/>
      <c r="D43" s="184">
        <v>37</v>
      </c>
      <c r="E43" t="s">
        <v>209</v>
      </c>
      <c r="F43" s="106">
        <f ca="1">OFFSET('Primary Inputs'!$E$12,0,Calculations!$D43-1)</f>
        <v>0</v>
      </c>
      <c r="G43" s="106"/>
      <c r="H43" s="106"/>
      <c r="I43" s="106"/>
      <c r="J43" s="106"/>
      <c r="K43" s="139" t="str">
        <f ca="1">IF(K$2-$K$2&lt;$D43-1," ",IF(K$2-$K$2+1&gt;'Primary Inputs'!$C$17,0,(SUM(OFFSET($K$114:$K$163,0,K$2-$K$2-$D43+1)))*$F43))</f>
        <v xml:space="preserve"> </v>
      </c>
      <c r="L43" s="139" t="str">
        <f ca="1">IF(L$2-$K$2&lt;$D43-1," ",IF(L$2-$K$2+1&gt;'Primary Inputs'!$C$17,0,(SUM(OFFSET($K$114:$K$163,0,L$2-$K$2-$D43+1)))*$F43))</f>
        <v xml:space="preserve"> </v>
      </c>
      <c r="M43" s="139" t="str">
        <f ca="1">IF(M$2-$K$2&lt;$D43-1," ",IF(M$2-$K$2+1&gt;'Primary Inputs'!$C$17,0,(SUM(OFFSET($K$114:$K$163,0,M$2-$K$2-$D43+1)))*$F43))</f>
        <v xml:space="preserve"> </v>
      </c>
      <c r="N43" s="139" t="str">
        <f ca="1">IF(N$2-$K$2&lt;$D43-1," ",IF(N$2-$K$2+1&gt;'Primary Inputs'!$C$17,0,(SUM(OFFSET($K$114:$K$163,0,N$2-$K$2-$D43+1)))*$F43))</f>
        <v xml:space="preserve"> </v>
      </c>
      <c r="O43" s="139" t="str">
        <f ca="1">IF(O$2-$K$2&lt;$D43-1," ",IF(O$2-$K$2+1&gt;'Primary Inputs'!$C$17,0,(SUM(OFFSET($K$114:$K$163,0,O$2-$K$2-$D43+1)))*$F43))</f>
        <v xml:space="preserve"> </v>
      </c>
      <c r="P43" s="139" t="str">
        <f ca="1">IF(P$2-$K$2&lt;$D43-1," ",IF(P$2-$K$2+1&gt;'Primary Inputs'!$C$17,0,(SUM(OFFSET($K$114:$K$163,0,P$2-$K$2-$D43+1)))*$F43))</f>
        <v xml:space="preserve"> </v>
      </c>
      <c r="Q43" s="139" t="str">
        <f ca="1">IF(Q$2-$K$2&lt;$D43-1," ",IF(Q$2-$K$2+1&gt;'Primary Inputs'!$C$17,0,(SUM(OFFSET($K$114:$K$163,0,Q$2-$K$2-$D43+1)))*$F43))</f>
        <v xml:space="preserve"> </v>
      </c>
      <c r="R43" s="139" t="str">
        <f ca="1">IF(R$2-$K$2&lt;$D43-1," ",IF(R$2-$K$2+1&gt;'Primary Inputs'!$C$17,0,(SUM(OFFSET($K$114:$K$163,0,R$2-$K$2-$D43+1)))*$F43))</f>
        <v xml:space="preserve"> </v>
      </c>
      <c r="S43" s="139" t="str">
        <f ca="1">IF(S$2-$K$2&lt;$D43-1," ",IF(S$2-$K$2+1&gt;'Primary Inputs'!$C$17,0,(SUM(OFFSET($K$114:$K$163,0,S$2-$K$2-$D43+1)))*$F43))</f>
        <v xml:space="preserve"> </v>
      </c>
      <c r="T43" s="139" t="str">
        <f ca="1">IF(T$2-$K$2&lt;$D43-1," ",IF(T$2-$K$2+1&gt;'Primary Inputs'!$C$17,0,(SUM(OFFSET($K$114:$K$163,0,T$2-$K$2-$D43+1)))*$F43))</f>
        <v xml:space="preserve"> </v>
      </c>
      <c r="U43" s="139" t="str">
        <f ca="1">IF(U$2-$K$2&lt;$D43-1," ",IF(U$2-$K$2+1&gt;'Primary Inputs'!$C$17,0,(SUM(OFFSET($K$114:$K$163,0,U$2-$K$2-$D43+1)))*$F43))</f>
        <v xml:space="preserve"> </v>
      </c>
      <c r="V43" s="139" t="str">
        <f ca="1">IF(V$2-$K$2&lt;$D43-1," ",IF(V$2-$K$2+1&gt;'Primary Inputs'!$C$17,0,(SUM(OFFSET($K$114:$K$163,0,V$2-$K$2-$D43+1)))*$F43))</f>
        <v xml:space="preserve"> </v>
      </c>
      <c r="W43" s="139" t="str">
        <f ca="1">IF(W$2-$K$2&lt;$D43-1," ",IF(W$2-$K$2+1&gt;'Primary Inputs'!$C$17,0,(SUM(OFFSET($K$114:$K$163,0,W$2-$K$2-$D43+1)))*$F43))</f>
        <v xml:space="preserve"> </v>
      </c>
      <c r="X43" s="139" t="str">
        <f ca="1">IF(X$2-$K$2&lt;$D43-1," ",IF(X$2-$K$2+1&gt;'Primary Inputs'!$C$17,0,(SUM(OFFSET($K$114:$K$163,0,X$2-$K$2-$D43+1)))*$F43))</f>
        <v xml:space="preserve"> </v>
      </c>
      <c r="Y43" s="139" t="str">
        <f ca="1">IF(Y$2-$K$2&lt;$D43-1," ",IF(Y$2-$K$2+1&gt;'Primary Inputs'!$C$17,0,(SUM(OFFSET($K$114:$K$163,0,Y$2-$K$2-$D43+1)))*$F43))</f>
        <v xml:space="preserve"> </v>
      </c>
      <c r="Z43" s="139" t="str">
        <f ca="1">IF(Z$2-$K$2&lt;$D43-1," ",IF(Z$2-$K$2+1&gt;'Primary Inputs'!$C$17,0,(SUM(OFFSET($K$114:$K$163,0,Z$2-$K$2-$D43+1)))*$F43))</f>
        <v xml:space="preserve"> </v>
      </c>
      <c r="AA43" s="139" t="str">
        <f ca="1">IF(AA$2-$K$2&lt;$D43-1," ",IF(AA$2-$K$2+1&gt;'Primary Inputs'!$C$17,0,(SUM(OFFSET($K$114:$K$163,0,AA$2-$K$2-$D43+1)))*$F43))</f>
        <v xml:space="preserve"> </v>
      </c>
      <c r="AB43" s="139" t="str">
        <f ca="1">IF(AB$2-$K$2&lt;$D43-1," ",IF(AB$2-$K$2+1&gt;'Primary Inputs'!$C$17,0,(SUM(OFFSET($K$114:$K$163,0,AB$2-$K$2-$D43+1)))*$F43))</f>
        <v xml:space="preserve"> </v>
      </c>
      <c r="AC43" s="139" t="str">
        <f ca="1">IF(AC$2-$K$2&lt;$D43-1," ",IF(AC$2-$K$2+1&gt;'Primary Inputs'!$C$17,0,(SUM(OFFSET($K$114:$K$163,0,AC$2-$K$2-$D43+1)))*$F43))</f>
        <v xml:space="preserve"> </v>
      </c>
      <c r="AD43" s="139" t="str">
        <f ca="1">IF(AD$2-$K$2&lt;$D43-1," ",IF(AD$2-$K$2+1&gt;'Primary Inputs'!$C$17,0,(SUM(OFFSET($K$114:$K$163,0,AD$2-$K$2-$D43+1)))*$F43))</f>
        <v xml:space="preserve"> </v>
      </c>
      <c r="AE43" s="139" t="str">
        <f ca="1">IF(AE$2-$K$2&lt;$D43-1," ",IF(AE$2-$K$2+1&gt;'Primary Inputs'!$C$17,0,(SUM(OFFSET($K$114:$K$163,0,AE$2-$K$2-$D43+1)))*$F43))</f>
        <v xml:space="preserve"> </v>
      </c>
      <c r="AF43" s="139" t="str">
        <f ca="1">IF(AF$2-$K$2&lt;$D43-1," ",IF(AF$2-$K$2+1&gt;'Primary Inputs'!$C$17,0,(SUM(OFFSET($K$114:$K$163,0,AF$2-$K$2-$D43+1)))*$F43))</f>
        <v xml:space="preserve"> </v>
      </c>
      <c r="AG43" s="139" t="str">
        <f ca="1">IF(AG$2-$K$2&lt;$D43-1," ",IF(AG$2-$K$2+1&gt;'Primary Inputs'!$C$17,0,(SUM(OFFSET($K$114:$K$163,0,AG$2-$K$2-$D43+1)))*$F43))</f>
        <v xml:space="preserve"> </v>
      </c>
      <c r="AH43" s="139" t="str">
        <f ca="1">IF(AH$2-$K$2&lt;$D43-1," ",IF(AH$2-$K$2+1&gt;'Primary Inputs'!$C$17,0,(SUM(OFFSET($K$114:$K$163,0,AH$2-$K$2-$D43+1)))*$F43))</f>
        <v xml:space="preserve"> </v>
      </c>
      <c r="AI43" s="139" t="str">
        <f ca="1">IF(AI$2-$K$2&lt;$D43-1," ",IF(AI$2-$K$2+1&gt;'Primary Inputs'!$C$17,0,(SUM(OFFSET($K$114:$K$163,0,AI$2-$K$2-$D43+1)))*$F43))</f>
        <v xml:space="preserve"> </v>
      </c>
      <c r="AJ43" s="139" t="str">
        <f ca="1">IF(AJ$2-$K$2&lt;$D43-1," ",IF(AJ$2-$K$2+1&gt;'Primary Inputs'!$C$17,0,(SUM(OFFSET($K$114:$K$163,0,AJ$2-$K$2-$D43+1)))*$F43))</f>
        <v xml:space="preserve"> </v>
      </c>
      <c r="AK43" s="139" t="str">
        <f ca="1">IF(AK$2-$K$2&lt;$D43-1," ",IF(AK$2-$K$2+1&gt;'Primary Inputs'!$C$17,0,(SUM(OFFSET($K$114:$K$163,0,AK$2-$K$2-$D43+1)))*$F43))</f>
        <v xml:space="preserve"> </v>
      </c>
      <c r="AL43" s="139" t="str">
        <f ca="1">IF(AL$2-$K$2&lt;$D43-1," ",IF(AL$2-$K$2+1&gt;'Primary Inputs'!$C$17,0,(SUM(OFFSET($K$114:$K$163,0,AL$2-$K$2-$D43+1)))*$F43))</f>
        <v xml:space="preserve"> </v>
      </c>
      <c r="AM43" s="139" t="str">
        <f ca="1">IF(AM$2-$K$2&lt;$D43-1," ",IF(AM$2-$K$2+1&gt;'Primary Inputs'!$C$17,0,(SUM(OFFSET($K$114:$K$163,0,AM$2-$K$2-$D43+1)))*$F43))</f>
        <v xml:space="preserve"> </v>
      </c>
      <c r="AN43" s="139" t="str">
        <f ca="1">IF(AN$2-$K$2&lt;$D43-1," ",IF(AN$2-$K$2+1&gt;'Primary Inputs'!$C$17,0,(SUM(OFFSET($K$114:$K$163,0,AN$2-$K$2-$D43+1)))*$F43))</f>
        <v xml:space="preserve"> </v>
      </c>
      <c r="AO43" s="139" t="str">
        <f ca="1">IF(AO$2-$K$2&lt;$D43-1," ",IF(AO$2-$K$2+1&gt;'Primary Inputs'!$C$17,0,(SUM(OFFSET($K$114:$K$163,0,AO$2-$K$2-$D43+1)))*$F43))</f>
        <v xml:space="preserve"> </v>
      </c>
      <c r="AP43" s="139" t="str">
        <f ca="1">IF(AP$2-$K$2&lt;$D43-1," ",IF(AP$2-$K$2+1&gt;'Primary Inputs'!$C$17,0,(SUM(OFFSET($K$114:$K$163,0,AP$2-$K$2-$D43+1)))*$F43))</f>
        <v xml:space="preserve"> </v>
      </c>
      <c r="AQ43" s="139" t="str">
        <f ca="1">IF(AQ$2-$K$2&lt;$D43-1," ",IF(AQ$2-$K$2+1&gt;'Primary Inputs'!$C$17,0,(SUM(OFFSET($K$114:$K$163,0,AQ$2-$K$2-$D43+1)))*$F43))</f>
        <v xml:space="preserve"> </v>
      </c>
      <c r="AR43" s="139" t="str">
        <f ca="1">IF(AR$2-$K$2&lt;$D43-1," ",IF(AR$2-$K$2+1&gt;'Primary Inputs'!$C$17,0,(SUM(OFFSET($K$114:$K$163,0,AR$2-$K$2-$D43+1)))*$F43))</f>
        <v xml:space="preserve"> </v>
      </c>
      <c r="AS43" s="139" t="str">
        <f ca="1">IF(AS$2-$K$2&lt;$D43-1," ",IF(AS$2-$K$2+1&gt;'Primary Inputs'!$C$17,0,(SUM(OFFSET($K$114:$K$163,0,AS$2-$K$2-$D43+1)))*$F43))</f>
        <v xml:space="preserve"> </v>
      </c>
      <c r="AT43" s="139" t="str">
        <f ca="1">IF(AT$2-$K$2&lt;$D43-1," ",IF(AT$2-$K$2+1&gt;'Primary Inputs'!$C$17,0,(SUM(OFFSET($K$114:$K$163,0,AT$2-$K$2-$D43+1)))*$F43))</f>
        <v xml:space="preserve"> </v>
      </c>
      <c r="AU43" s="139">
        <f ca="1">IF(AU$2-$K$2&lt;$D43-1," ",IF(AU$2-$K$2+1&gt;'Primary Inputs'!$C$17,0,(SUM(OFFSET($K$114:$K$163,0,AU$2-$K$2-$D43+1)))*$F43))</f>
        <v>0</v>
      </c>
      <c r="AV43" s="139">
        <f ca="1">IF(AV$2-$K$2&lt;$D43-1," ",IF(AV$2-$K$2+1&gt;'Primary Inputs'!$C$17,0,(SUM(OFFSET($K$114:$K$163,0,AV$2-$K$2-$D43+1)))*$F43))</f>
        <v>0</v>
      </c>
      <c r="AW43" s="139">
        <f ca="1">IF(AW$2-$K$2&lt;$D43-1," ",IF(AW$2-$K$2+1&gt;'Primary Inputs'!$C$17,0,(SUM(OFFSET($K$114:$K$163,0,AW$2-$K$2-$D43+1)))*$F43))</f>
        <v>0</v>
      </c>
      <c r="AX43" s="139">
        <f ca="1">IF(AX$2-$K$2&lt;$D43-1," ",IF(AX$2-$K$2+1&gt;'Primary Inputs'!$C$17,0,(SUM(OFFSET($K$114:$K$163,0,AX$2-$K$2-$D43+1)))*$F43))</f>
        <v>0</v>
      </c>
      <c r="AY43" s="139">
        <f ca="1">IF(AY$2-$K$2&lt;$D43-1," ",IF(AY$2-$K$2+1&gt;'Primary Inputs'!$C$17,0,(SUM(OFFSET($K$114:$K$163,0,AY$2-$K$2-$D43+1)))*$F43))</f>
        <v>0</v>
      </c>
      <c r="AZ43" s="139">
        <f ca="1">IF(AZ$2-$K$2&lt;$D43-1," ",IF(AZ$2-$K$2+1&gt;'Primary Inputs'!$C$17,0,(SUM(OFFSET($K$114:$K$163,0,AZ$2-$K$2-$D43+1)))*$F43))</f>
        <v>0</v>
      </c>
      <c r="BA43" s="139">
        <f ca="1">IF(BA$2-$K$2&lt;$D43-1," ",IF(BA$2-$K$2+1&gt;'Primary Inputs'!$C$17,0,(SUM(OFFSET($K$114:$K$163,0,BA$2-$K$2-$D43+1)))*$F43))</f>
        <v>0</v>
      </c>
      <c r="BB43" s="139">
        <f ca="1">IF(BB$2-$K$2&lt;$D43-1," ",IF(BB$2-$K$2+1&gt;'Primary Inputs'!$C$17,0,(SUM(OFFSET($K$114:$K$163,0,BB$2-$K$2-$D43+1)))*$F43))</f>
        <v>0</v>
      </c>
      <c r="BC43" s="139">
        <f ca="1">IF(BC$2-$K$2&lt;$D43-1," ",IF(BC$2-$K$2+1&gt;'Primary Inputs'!$C$17,0,(SUM(OFFSET($K$114:$K$163,0,BC$2-$K$2-$D43+1)))*$F43))</f>
        <v>0</v>
      </c>
      <c r="BD43" s="139">
        <f ca="1">IF(BD$2-$K$2&lt;$D43-1," ",IF(BD$2-$K$2+1&gt;'Primary Inputs'!$C$17,0,(SUM(OFFSET($K$114:$K$163,0,BD$2-$K$2-$D43+1)))*$F43))</f>
        <v>0</v>
      </c>
      <c r="BE43" s="139">
        <f ca="1">IF(BE$2-$K$2&lt;$D43-1," ",IF(BE$2-$K$2+1&gt;'Primary Inputs'!$C$17,0,(SUM(OFFSET($K$114:$K$163,0,BE$2-$K$2-$D43+1)))*$F43))</f>
        <v>0</v>
      </c>
      <c r="BF43" s="139">
        <f ca="1">IF(BF$2-$K$2&lt;$D43-1," ",IF(BF$2-$K$2+1&gt;'Primary Inputs'!$C$17,0,(SUM(OFFSET($K$114:$K$163,0,BF$2-$K$2-$D43+1)))*$F43))</f>
        <v>0</v>
      </c>
      <c r="BG43" s="139">
        <f ca="1">IF(BG$2-$K$2&lt;$D43-1," ",IF(BG$2-$K$2+1&gt;'Primary Inputs'!$C$17,0,(SUM(OFFSET($K$114:$K$163,0,BG$2-$K$2-$D43+1)))*$F43))</f>
        <v>0</v>
      </c>
      <c r="BH43" s="139">
        <f ca="1">IF(BH$2-$K$2&lt;$D43-1," ",IF(BH$2-$K$2+1&gt;'Primary Inputs'!$C$17,0,(SUM(OFFSET($K$114:$K$163,0,BH$2-$K$2-$D43+1)))*$F43))</f>
        <v>0</v>
      </c>
    </row>
    <row r="44" spans="1:60">
      <c r="A44" s="106"/>
      <c r="B44" s="106"/>
      <c r="C44" s="106"/>
      <c r="D44" s="184">
        <v>38</v>
      </c>
      <c r="E44" t="s">
        <v>210</v>
      </c>
      <c r="F44" s="106">
        <f ca="1">OFFSET('Primary Inputs'!$E$12,0,Calculations!$D44-1)</f>
        <v>0</v>
      </c>
      <c r="G44" s="106"/>
      <c r="H44" s="106"/>
      <c r="I44" s="106"/>
      <c r="J44" s="106"/>
      <c r="K44" s="139" t="str">
        <f ca="1">IF(K$2-$K$2&lt;$D44-1," ",IF(K$2-$K$2+1&gt;'Primary Inputs'!$C$17,0,(SUM(OFFSET($K$114:$K$163,0,K$2-$K$2-$D44+1)))*$F44))</f>
        <v xml:space="preserve"> </v>
      </c>
      <c r="L44" s="139" t="str">
        <f ca="1">IF(L$2-$K$2&lt;$D44-1," ",IF(L$2-$K$2+1&gt;'Primary Inputs'!$C$17,0,(SUM(OFFSET($K$114:$K$163,0,L$2-$K$2-$D44+1)))*$F44))</f>
        <v xml:space="preserve"> </v>
      </c>
      <c r="M44" s="139" t="str">
        <f ca="1">IF(M$2-$K$2&lt;$D44-1," ",IF(M$2-$K$2+1&gt;'Primary Inputs'!$C$17,0,(SUM(OFFSET($K$114:$K$163,0,M$2-$K$2-$D44+1)))*$F44))</f>
        <v xml:space="preserve"> </v>
      </c>
      <c r="N44" s="139" t="str">
        <f ca="1">IF(N$2-$K$2&lt;$D44-1," ",IF(N$2-$K$2+1&gt;'Primary Inputs'!$C$17,0,(SUM(OFFSET($K$114:$K$163,0,N$2-$K$2-$D44+1)))*$F44))</f>
        <v xml:space="preserve"> </v>
      </c>
      <c r="O44" s="139" t="str">
        <f ca="1">IF(O$2-$K$2&lt;$D44-1," ",IF(O$2-$K$2+1&gt;'Primary Inputs'!$C$17,0,(SUM(OFFSET($K$114:$K$163,0,O$2-$K$2-$D44+1)))*$F44))</f>
        <v xml:space="preserve"> </v>
      </c>
      <c r="P44" s="139" t="str">
        <f ca="1">IF(P$2-$K$2&lt;$D44-1," ",IF(P$2-$K$2+1&gt;'Primary Inputs'!$C$17,0,(SUM(OFFSET($K$114:$K$163,0,P$2-$K$2-$D44+1)))*$F44))</f>
        <v xml:space="preserve"> </v>
      </c>
      <c r="Q44" s="139" t="str">
        <f ca="1">IF(Q$2-$K$2&lt;$D44-1," ",IF(Q$2-$K$2+1&gt;'Primary Inputs'!$C$17,0,(SUM(OFFSET($K$114:$K$163,0,Q$2-$K$2-$D44+1)))*$F44))</f>
        <v xml:space="preserve"> </v>
      </c>
      <c r="R44" s="139" t="str">
        <f ca="1">IF(R$2-$K$2&lt;$D44-1," ",IF(R$2-$K$2+1&gt;'Primary Inputs'!$C$17,0,(SUM(OFFSET($K$114:$K$163,0,R$2-$K$2-$D44+1)))*$F44))</f>
        <v xml:space="preserve"> </v>
      </c>
      <c r="S44" s="139" t="str">
        <f ca="1">IF(S$2-$K$2&lt;$D44-1," ",IF(S$2-$K$2+1&gt;'Primary Inputs'!$C$17,0,(SUM(OFFSET($K$114:$K$163,0,S$2-$K$2-$D44+1)))*$F44))</f>
        <v xml:space="preserve"> </v>
      </c>
      <c r="T44" s="139" t="str">
        <f ca="1">IF(T$2-$K$2&lt;$D44-1," ",IF(T$2-$K$2+1&gt;'Primary Inputs'!$C$17,0,(SUM(OFFSET($K$114:$K$163,0,T$2-$K$2-$D44+1)))*$F44))</f>
        <v xml:space="preserve"> </v>
      </c>
      <c r="U44" s="139" t="str">
        <f ca="1">IF(U$2-$K$2&lt;$D44-1," ",IF(U$2-$K$2+1&gt;'Primary Inputs'!$C$17,0,(SUM(OFFSET($K$114:$K$163,0,U$2-$K$2-$D44+1)))*$F44))</f>
        <v xml:space="preserve"> </v>
      </c>
      <c r="V44" s="139" t="str">
        <f ca="1">IF(V$2-$K$2&lt;$D44-1," ",IF(V$2-$K$2+1&gt;'Primary Inputs'!$C$17,0,(SUM(OFFSET($K$114:$K$163,0,V$2-$K$2-$D44+1)))*$F44))</f>
        <v xml:space="preserve"> </v>
      </c>
      <c r="W44" s="139" t="str">
        <f ca="1">IF(W$2-$K$2&lt;$D44-1," ",IF(W$2-$K$2+1&gt;'Primary Inputs'!$C$17,0,(SUM(OFFSET($K$114:$K$163,0,W$2-$K$2-$D44+1)))*$F44))</f>
        <v xml:space="preserve"> </v>
      </c>
      <c r="X44" s="139" t="str">
        <f ca="1">IF(X$2-$K$2&lt;$D44-1," ",IF(X$2-$K$2+1&gt;'Primary Inputs'!$C$17,0,(SUM(OFFSET($K$114:$K$163,0,X$2-$K$2-$D44+1)))*$F44))</f>
        <v xml:space="preserve"> </v>
      </c>
      <c r="Y44" s="139" t="str">
        <f ca="1">IF(Y$2-$K$2&lt;$D44-1," ",IF(Y$2-$K$2+1&gt;'Primary Inputs'!$C$17,0,(SUM(OFFSET($K$114:$K$163,0,Y$2-$K$2-$D44+1)))*$F44))</f>
        <v xml:space="preserve"> </v>
      </c>
      <c r="Z44" s="139" t="str">
        <f ca="1">IF(Z$2-$K$2&lt;$D44-1," ",IF(Z$2-$K$2+1&gt;'Primary Inputs'!$C$17,0,(SUM(OFFSET($K$114:$K$163,0,Z$2-$K$2-$D44+1)))*$F44))</f>
        <v xml:space="preserve"> </v>
      </c>
      <c r="AA44" s="139" t="str">
        <f ca="1">IF(AA$2-$K$2&lt;$D44-1," ",IF(AA$2-$K$2+1&gt;'Primary Inputs'!$C$17,0,(SUM(OFFSET($K$114:$K$163,0,AA$2-$K$2-$D44+1)))*$F44))</f>
        <v xml:space="preserve"> </v>
      </c>
      <c r="AB44" s="139" t="str">
        <f ca="1">IF(AB$2-$K$2&lt;$D44-1," ",IF(AB$2-$K$2+1&gt;'Primary Inputs'!$C$17,0,(SUM(OFFSET($K$114:$K$163,0,AB$2-$K$2-$D44+1)))*$F44))</f>
        <v xml:space="preserve"> </v>
      </c>
      <c r="AC44" s="139" t="str">
        <f ca="1">IF(AC$2-$K$2&lt;$D44-1," ",IF(AC$2-$K$2+1&gt;'Primary Inputs'!$C$17,0,(SUM(OFFSET($K$114:$K$163,0,AC$2-$K$2-$D44+1)))*$F44))</f>
        <v xml:space="preserve"> </v>
      </c>
      <c r="AD44" s="139" t="str">
        <f ca="1">IF(AD$2-$K$2&lt;$D44-1," ",IF(AD$2-$K$2+1&gt;'Primary Inputs'!$C$17,0,(SUM(OFFSET($K$114:$K$163,0,AD$2-$K$2-$D44+1)))*$F44))</f>
        <v xml:space="preserve"> </v>
      </c>
      <c r="AE44" s="139" t="str">
        <f ca="1">IF(AE$2-$K$2&lt;$D44-1," ",IF(AE$2-$K$2+1&gt;'Primary Inputs'!$C$17,0,(SUM(OFFSET($K$114:$K$163,0,AE$2-$K$2-$D44+1)))*$F44))</f>
        <v xml:space="preserve"> </v>
      </c>
      <c r="AF44" s="139" t="str">
        <f ca="1">IF(AF$2-$K$2&lt;$D44-1," ",IF(AF$2-$K$2+1&gt;'Primary Inputs'!$C$17,0,(SUM(OFFSET($K$114:$K$163,0,AF$2-$K$2-$D44+1)))*$F44))</f>
        <v xml:space="preserve"> </v>
      </c>
      <c r="AG44" s="139" t="str">
        <f ca="1">IF(AG$2-$K$2&lt;$D44-1," ",IF(AG$2-$K$2+1&gt;'Primary Inputs'!$C$17,0,(SUM(OFFSET($K$114:$K$163,0,AG$2-$K$2-$D44+1)))*$F44))</f>
        <v xml:space="preserve"> </v>
      </c>
      <c r="AH44" s="139" t="str">
        <f ca="1">IF(AH$2-$K$2&lt;$D44-1," ",IF(AH$2-$K$2+1&gt;'Primary Inputs'!$C$17,0,(SUM(OFFSET($K$114:$K$163,0,AH$2-$K$2-$D44+1)))*$F44))</f>
        <v xml:space="preserve"> </v>
      </c>
      <c r="AI44" s="139" t="str">
        <f ca="1">IF(AI$2-$K$2&lt;$D44-1," ",IF(AI$2-$K$2+1&gt;'Primary Inputs'!$C$17,0,(SUM(OFFSET($K$114:$K$163,0,AI$2-$K$2-$D44+1)))*$F44))</f>
        <v xml:space="preserve"> </v>
      </c>
      <c r="AJ44" s="139" t="str">
        <f ca="1">IF(AJ$2-$K$2&lt;$D44-1," ",IF(AJ$2-$K$2+1&gt;'Primary Inputs'!$C$17,0,(SUM(OFFSET($K$114:$K$163,0,AJ$2-$K$2-$D44+1)))*$F44))</f>
        <v xml:space="preserve"> </v>
      </c>
      <c r="AK44" s="139" t="str">
        <f ca="1">IF(AK$2-$K$2&lt;$D44-1," ",IF(AK$2-$K$2+1&gt;'Primary Inputs'!$C$17,0,(SUM(OFFSET($K$114:$K$163,0,AK$2-$K$2-$D44+1)))*$F44))</f>
        <v xml:space="preserve"> </v>
      </c>
      <c r="AL44" s="139" t="str">
        <f ca="1">IF(AL$2-$K$2&lt;$D44-1," ",IF(AL$2-$K$2+1&gt;'Primary Inputs'!$C$17,0,(SUM(OFFSET($K$114:$K$163,0,AL$2-$K$2-$D44+1)))*$F44))</f>
        <v xml:space="preserve"> </v>
      </c>
      <c r="AM44" s="139" t="str">
        <f ca="1">IF(AM$2-$K$2&lt;$D44-1," ",IF(AM$2-$K$2+1&gt;'Primary Inputs'!$C$17,0,(SUM(OFFSET($K$114:$K$163,0,AM$2-$K$2-$D44+1)))*$F44))</f>
        <v xml:space="preserve"> </v>
      </c>
      <c r="AN44" s="139" t="str">
        <f ca="1">IF(AN$2-$K$2&lt;$D44-1," ",IF(AN$2-$K$2+1&gt;'Primary Inputs'!$C$17,0,(SUM(OFFSET($K$114:$K$163,0,AN$2-$K$2-$D44+1)))*$F44))</f>
        <v xml:space="preserve"> </v>
      </c>
      <c r="AO44" s="139" t="str">
        <f ca="1">IF(AO$2-$K$2&lt;$D44-1," ",IF(AO$2-$K$2+1&gt;'Primary Inputs'!$C$17,0,(SUM(OFFSET($K$114:$K$163,0,AO$2-$K$2-$D44+1)))*$F44))</f>
        <v xml:space="preserve"> </v>
      </c>
      <c r="AP44" s="139" t="str">
        <f ca="1">IF(AP$2-$K$2&lt;$D44-1," ",IF(AP$2-$K$2+1&gt;'Primary Inputs'!$C$17,0,(SUM(OFFSET($K$114:$K$163,0,AP$2-$K$2-$D44+1)))*$F44))</f>
        <v xml:space="preserve"> </v>
      </c>
      <c r="AQ44" s="139" t="str">
        <f ca="1">IF(AQ$2-$K$2&lt;$D44-1," ",IF(AQ$2-$K$2+1&gt;'Primary Inputs'!$C$17,0,(SUM(OFFSET($K$114:$K$163,0,AQ$2-$K$2-$D44+1)))*$F44))</f>
        <v xml:space="preserve"> </v>
      </c>
      <c r="AR44" s="139" t="str">
        <f ca="1">IF(AR$2-$K$2&lt;$D44-1," ",IF(AR$2-$K$2+1&gt;'Primary Inputs'!$C$17,0,(SUM(OFFSET($K$114:$K$163,0,AR$2-$K$2-$D44+1)))*$F44))</f>
        <v xml:space="preserve"> </v>
      </c>
      <c r="AS44" s="139" t="str">
        <f ca="1">IF(AS$2-$K$2&lt;$D44-1," ",IF(AS$2-$K$2+1&gt;'Primary Inputs'!$C$17,0,(SUM(OFFSET($K$114:$K$163,0,AS$2-$K$2-$D44+1)))*$F44))</f>
        <v xml:space="preserve"> </v>
      </c>
      <c r="AT44" s="139" t="str">
        <f ca="1">IF(AT$2-$K$2&lt;$D44-1," ",IF(AT$2-$K$2+1&gt;'Primary Inputs'!$C$17,0,(SUM(OFFSET($K$114:$K$163,0,AT$2-$K$2-$D44+1)))*$F44))</f>
        <v xml:space="preserve"> </v>
      </c>
      <c r="AU44" s="139" t="str">
        <f ca="1">IF(AU$2-$K$2&lt;$D44-1," ",IF(AU$2-$K$2+1&gt;'Primary Inputs'!$C$17,0,(SUM(OFFSET($K$114:$K$163,0,AU$2-$K$2-$D44+1)))*$F44))</f>
        <v xml:space="preserve"> </v>
      </c>
      <c r="AV44" s="139">
        <f ca="1">IF(AV$2-$K$2&lt;$D44-1," ",IF(AV$2-$K$2+1&gt;'Primary Inputs'!$C$17,0,(SUM(OFFSET($K$114:$K$163,0,AV$2-$K$2-$D44+1)))*$F44))</f>
        <v>0</v>
      </c>
      <c r="AW44" s="139">
        <f ca="1">IF(AW$2-$K$2&lt;$D44-1," ",IF(AW$2-$K$2+1&gt;'Primary Inputs'!$C$17,0,(SUM(OFFSET($K$114:$K$163,0,AW$2-$K$2-$D44+1)))*$F44))</f>
        <v>0</v>
      </c>
      <c r="AX44" s="139">
        <f ca="1">IF(AX$2-$K$2&lt;$D44-1," ",IF(AX$2-$K$2+1&gt;'Primary Inputs'!$C$17,0,(SUM(OFFSET($K$114:$K$163,0,AX$2-$K$2-$D44+1)))*$F44))</f>
        <v>0</v>
      </c>
      <c r="AY44" s="139">
        <f ca="1">IF(AY$2-$K$2&lt;$D44-1," ",IF(AY$2-$K$2+1&gt;'Primary Inputs'!$C$17,0,(SUM(OFFSET($K$114:$K$163,0,AY$2-$K$2-$D44+1)))*$F44))</f>
        <v>0</v>
      </c>
      <c r="AZ44" s="139">
        <f ca="1">IF(AZ$2-$K$2&lt;$D44-1," ",IF(AZ$2-$K$2+1&gt;'Primary Inputs'!$C$17,0,(SUM(OFFSET($K$114:$K$163,0,AZ$2-$K$2-$D44+1)))*$F44))</f>
        <v>0</v>
      </c>
      <c r="BA44" s="139">
        <f ca="1">IF(BA$2-$K$2&lt;$D44-1," ",IF(BA$2-$K$2+1&gt;'Primary Inputs'!$C$17,0,(SUM(OFFSET($K$114:$K$163,0,BA$2-$K$2-$D44+1)))*$F44))</f>
        <v>0</v>
      </c>
      <c r="BB44" s="139">
        <f ca="1">IF(BB$2-$K$2&lt;$D44-1," ",IF(BB$2-$K$2+1&gt;'Primary Inputs'!$C$17,0,(SUM(OFFSET($K$114:$K$163,0,BB$2-$K$2-$D44+1)))*$F44))</f>
        <v>0</v>
      </c>
      <c r="BC44" s="139">
        <f ca="1">IF(BC$2-$K$2&lt;$D44-1," ",IF(BC$2-$K$2+1&gt;'Primary Inputs'!$C$17,0,(SUM(OFFSET($K$114:$K$163,0,BC$2-$K$2-$D44+1)))*$F44))</f>
        <v>0</v>
      </c>
      <c r="BD44" s="139">
        <f ca="1">IF(BD$2-$K$2&lt;$D44-1," ",IF(BD$2-$K$2+1&gt;'Primary Inputs'!$C$17,0,(SUM(OFFSET($K$114:$K$163,0,BD$2-$K$2-$D44+1)))*$F44))</f>
        <v>0</v>
      </c>
      <c r="BE44" s="139">
        <f ca="1">IF(BE$2-$K$2&lt;$D44-1," ",IF(BE$2-$K$2+1&gt;'Primary Inputs'!$C$17,0,(SUM(OFFSET($K$114:$K$163,0,BE$2-$K$2-$D44+1)))*$F44))</f>
        <v>0</v>
      </c>
      <c r="BF44" s="139">
        <f ca="1">IF(BF$2-$K$2&lt;$D44-1," ",IF(BF$2-$K$2+1&gt;'Primary Inputs'!$C$17,0,(SUM(OFFSET($K$114:$K$163,0,BF$2-$K$2-$D44+1)))*$F44))</f>
        <v>0</v>
      </c>
      <c r="BG44" s="139">
        <f ca="1">IF(BG$2-$K$2&lt;$D44-1," ",IF(BG$2-$K$2+1&gt;'Primary Inputs'!$C$17,0,(SUM(OFFSET($K$114:$K$163,0,BG$2-$K$2-$D44+1)))*$F44))</f>
        <v>0</v>
      </c>
      <c r="BH44" s="139">
        <f ca="1">IF(BH$2-$K$2&lt;$D44-1," ",IF(BH$2-$K$2+1&gt;'Primary Inputs'!$C$17,0,(SUM(OFFSET($K$114:$K$163,0,BH$2-$K$2-$D44+1)))*$F44))</f>
        <v>0</v>
      </c>
    </row>
    <row r="45" spans="1:60">
      <c r="A45" s="106"/>
      <c r="B45" s="106"/>
      <c r="C45" s="106"/>
      <c r="D45" s="184">
        <v>39</v>
      </c>
      <c r="E45" t="s">
        <v>211</v>
      </c>
      <c r="F45" s="106">
        <f ca="1">OFFSET('Primary Inputs'!$E$12,0,Calculations!$D45-1)</f>
        <v>0</v>
      </c>
      <c r="G45" s="106"/>
      <c r="H45" s="106"/>
      <c r="I45" s="106"/>
      <c r="J45" s="106"/>
      <c r="K45" s="139" t="str">
        <f ca="1">IF(K$2-$K$2&lt;$D45-1," ",IF(K$2-$K$2+1&gt;'Primary Inputs'!$C$17,0,(SUM(OFFSET($K$114:$K$163,0,K$2-$K$2-$D45+1)))*$F45))</f>
        <v xml:space="preserve"> </v>
      </c>
      <c r="L45" s="139" t="str">
        <f ca="1">IF(L$2-$K$2&lt;$D45-1," ",IF(L$2-$K$2+1&gt;'Primary Inputs'!$C$17,0,(SUM(OFFSET($K$114:$K$163,0,L$2-$K$2-$D45+1)))*$F45))</f>
        <v xml:space="preserve"> </v>
      </c>
      <c r="M45" s="139" t="str">
        <f ca="1">IF(M$2-$K$2&lt;$D45-1," ",IF(M$2-$K$2+1&gt;'Primary Inputs'!$C$17,0,(SUM(OFFSET($K$114:$K$163,0,M$2-$K$2-$D45+1)))*$F45))</f>
        <v xml:space="preserve"> </v>
      </c>
      <c r="N45" s="139" t="str">
        <f ca="1">IF(N$2-$K$2&lt;$D45-1," ",IF(N$2-$K$2+1&gt;'Primary Inputs'!$C$17,0,(SUM(OFFSET($K$114:$K$163,0,N$2-$K$2-$D45+1)))*$F45))</f>
        <v xml:space="preserve"> </v>
      </c>
      <c r="O45" s="139" t="str">
        <f ca="1">IF(O$2-$K$2&lt;$D45-1," ",IF(O$2-$K$2+1&gt;'Primary Inputs'!$C$17,0,(SUM(OFFSET($K$114:$K$163,0,O$2-$K$2-$D45+1)))*$F45))</f>
        <v xml:space="preserve"> </v>
      </c>
      <c r="P45" s="139" t="str">
        <f ca="1">IF(P$2-$K$2&lt;$D45-1," ",IF(P$2-$K$2+1&gt;'Primary Inputs'!$C$17,0,(SUM(OFFSET($K$114:$K$163,0,P$2-$K$2-$D45+1)))*$F45))</f>
        <v xml:space="preserve"> </v>
      </c>
      <c r="Q45" s="139" t="str">
        <f ca="1">IF(Q$2-$K$2&lt;$D45-1," ",IF(Q$2-$K$2+1&gt;'Primary Inputs'!$C$17,0,(SUM(OFFSET($K$114:$K$163,0,Q$2-$K$2-$D45+1)))*$F45))</f>
        <v xml:space="preserve"> </v>
      </c>
      <c r="R45" s="139" t="str">
        <f ca="1">IF(R$2-$K$2&lt;$D45-1," ",IF(R$2-$K$2+1&gt;'Primary Inputs'!$C$17,0,(SUM(OFFSET($K$114:$K$163,0,R$2-$K$2-$D45+1)))*$F45))</f>
        <v xml:space="preserve"> </v>
      </c>
      <c r="S45" s="139" t="str">
        <f ca="1">IF(S$2-$K$2&lt;$D45-1," ",IF(S$2-$K$2+1&gt;'Primary Inputs'!$C$17,0,(SUM(OFFSET($K$114:$K$163,0,S$2-$K$2-$D45+1)))*$F45))</f>
        <v xml:space="preserve"> </v>
      </c>
      <c r="T45" s="139" t="str">
        <f ca="1">IF(T$2-$K$2&lt;$D45-1," ",IF(T$2-$K$2+1&gt;'Primary Inputs'!$C$17,0,(SUM(OFFSET($K$114:$K$163,0,T$2-$K$2-$D45+1)))*$F45))</f>
        <v xml:space="preserve"> </v>
      </c>
      <c r="U45" s="139" t="str">
        <f ca="1">IF(U$2-$K$2&lt;$D45-1," ",IF(U$2-$K$2+1&gt;'Primary Inputs'!$C$17,0,(SUM(OFFSET($K$114:$K$163,0,U$2-$K$2-$D45+1)))*$F45))</f>
        <v xml:space="preserve"> </v>
      </c>
      <c r="V45" s="139" t="str">
        <f ca="1">IF(V$2-$K$2&lt;$D45-1," ",IF(V$2-$K$2+1&gt;'Primary Inputs'!$C$17,0,(SUM(OFFSET($K$114:$K$163,0,V$2-$K$2-$D45+1)))*$F45))</f>
        <v xml:space="preserve"> </v>
      </c>
      <c r="W45" s="139" t="str">
        <f ca="1">IF(W$2-$K$2&lt;$D45-1," ",IF(W$2-$K$2+1&gt;'Primary Inputs'!$C$17,0,(SUM(OFFSET($K$114:$K$163,0,W$2-$K$2-$D45+1)))*$F45))</f>
        <v xml:space="preserve"> </v>
      </c>
      <c r="X45" s="139" t="str">
        <f ca="1">IF(X$2-$K$2&lt;$D45-1," ",IF(X$2-$K$2+1&gt;'Primary Inputs'!$C$17,0,(SUM(OFFSET($K$114:$K$163,0,X$2-$K$2-$D45+1)))*$F45))</f>
        <v xml:space="preserve"> </v>
      </c>
      <c r="Y45" s="139" t="str">
        <f ca="1">IF(Y$2-$K$2&lt;$D45-1," ",IF(Y$2-$K$2+1&gt;'Primary Inputs'!$C$17,0,(SUM(OFFSET($K$114:$K$163,0,Y$2-$K$2-$D45+1)))*$F45))</f>
        <v xml:space="preserve"> </v>
      </c>
      <c r="Z45" s="139" t="str">
        <f ca="1">IF(Z$2-$K$2&lt;$D45-1," ",IF(Z$2-$K$2+1&gt;'Primary Inputs'!$C$17,0,(SUM(OFFSET($K$114:$K$163,0,Z$2-$K$2-$D45+1)))*$F45))</f>
        <v xml:space="preserve"> </v>
      </c>
      <c r="AA45" s="139" t="str">
        <f ca="1">IF(AA$2-$K$2&lt;$D45-1," ",IF(AA$2-$K$2+1&gt;'Primary Inputs'!$C$17,0,(SUM(OFFSET($K$114:$K$163,0,AA$2-$K$2-$D45+1)))*$F45))</f>
        <v xml:space="preserve"> </v>
      </c>
      <c r="AB45" s="139" t="str">
        <f ca="1">IF(AB$2-$K$2&lt;$D45-1," ",IF(AB$2-$K$2+1&gt;'Primary Inputs'!$C$17,0,(SUM(OFFSET($K$114:$K$163,0,AB$2-$K$2-$D45+1)))*$F45))</f>
        <v xml:space="preserve"> </v>
      </c>
      <c r="AC45" s="139" t="str">
        <f ca="1">IF(AC$2-$K$2&lt;$D45-1," ",IF(AC$2-$K$2+1&gt;'Primary Inputs'!$C$17,0,(SUM(OFFSET($K$114:$K$163,0,AC$2-$K$2-$D45+1)))*$F45))</f>
        <v xml:space="preserve"> </v>
      </c>
      <c r="AD45" s="139" t="str">
        <f ca="1">IF(AD$2-$K$2&lt;$D45-1," ",IF(AD$2-$K$2+1&gt;'Primary Inputs'!$C$17,0,(SUM(OFFSET($K$114:$K$163,0,AD$2-$K$2-$D45+1)))*$F45))</f>
        <v xml:space="preserve"> </v>
      </c>
      <c r="AE45" s="139" t="str">
        <f ca="1">IF(AE$2-$K$2&lt;$D45-1," ",IF(AE$2-$K$2+1&gt;'Primary Inputs'!$C$17,0,(SUM(OFFSET($K$114:$K$163,0,AE$2-$K$2-$D45+1)))*$F45))</f>
        <v xml:space="preserve"> </v>
      </c>
      <c r="AF45" s="139" t="str">
        <f ca="1">IF(AF$2-$K$2&lt;$D45-1," ",IF(AF$2-$K$2+1&gt;'Primary Inputs'!$C$17,0,(SUM(OFFSET($K$114:$K$163,0,AF$2-$K$2-$D45+1)))*$F45))</f>
        <v xml:space="preserve"> </v>
      </c>
      <c r="AG45" s="139" t="str">
        <f ca="1">IF(AG$2-$K$2&lt;$D45-1," ",IF(AG$2-$K$2+1&gt;'Primary Inputs'!$C$17,0,(SUM(OFFSET($K$114:$K$163,0,AG$2-$K$2-$D45+1)))*$F45))</f>
        <v xml:space="preserve"> </v>
      </c>
      <c r="AH45" s="139" t="str">
        <f ca="1">IF(AH$2-$K$2&lt;$D45-1," ",IF(AH$2-$K$2+1&gt;'Primary Inputs'!$C$17,0,(SUM(OFFSET($K$114:$K$163,0,AH$2-$K$2-$D45+1)))*$F45))</f>
        <v xml:space="preserve"> </v>
      </c>
      <c r="AI45" s="139" t="str">
        <f ca="1">IF(AI$2-$K$2&lt;$D45-1," ",IF(AI$2-$K$2+1&gt;'Primary Inputs'!$C$17,0,(SUM(OFFSET($K$114:$K$163,0,AI$2-$K$2-$D45+1)))*$F45))</f>
        <v xml:space="preserve"> </v>
      </c>
      <c r="AJ45" s="139" t="str">
        <f ca="1">IF(AJ$2-$K$2&lt;$D45-1," ",IF(AJ$2-$K$2+1&gt;'Primary Inputs'!$C$17,0,(SUM(OFFSET($K$114:$K$163,0,AJ$2-$K$2-$D45+1)))*$F45))</f>
        <v xml:space="preserve"> </v>
      </c>
      <c r="AK45" s="139" t="str">
        <f ca="1">IF(AK$2-$K$2&lt;$D45-1," ",IF(AK$2-$K$2+1&gt;'Primary Inputs'!$C$17,0,(SUM(OFFSET($K$114:$K$163,0,AK$2-$K$2-$D45+1)))*$F45))</f>
        <v xml:space="preserve"> </v>
      </c>
      <c r="AL45" s="139" t="str">
        <f ca="1">IF(AL$2-$K$2&lt;$D45-1," ",IF(AL$2-$K$2+1&gt;'Primary Inputs'!$C$17,0,(SUM(OFFSET($K$114:$K$163,0,AL$2-$K$2-$D45+1)))*$F45))</f>
        <v xml:space="preserve"> </v>
      </c>
      <c r="AM45" s="139" t="str">
        <f ca="1">IF(AM$2-$K$2&lt;$D45-1," ",IF(AM$2-$K$2+1&gt;'Primary Inputs'!$C$17,0,(SUM(OFFSET($K$114:$K$163,0,AM$2-$K$2-$D45+1)))*$F45))</f>
        <v xml:space="preserve"> </v>
      </c>
      <c r="AN45" s="139" t="str">
        <f ca="1">IF(AN$2-$K$2&lt;$D45-1," ",IF(AN$2-$K$2+1&gt;'Primary Inputs'!$C$17,0,(SUM(OFFSET($K$114:$K$163,0,AN$2-$K$2-$D45+1)))*$F45))</f>
        <v xml:space="preserve"> </v>
      </c>
      <c r="AO45" s="139" t="str">
        <f ca="1">IF(AO$2-$K$2&lt;$D45-1," ",IF(AO$2-$K$2+1&gt;'Primary Inputs'!$C$17,0,(SUM(OFFSET($K$114:$K$163,0,AO$2-$K$2-$D45+1)))*$F45))</f>
        <v xml:space="preserve"> </v>
      </c>
      <c r="AP45" s="139" t="str">
        <f ca="1">IF(AP$2-$K$2&lt;$D45-1," ",IF(AP$2-$K$2+1&gt;'Primary Inputs'!$C$17,0,(SUM(OFFSET($K$114:$K$163,0,AP$2-$K$2-$D45+1)))*$F45))</f>
        <v xml:space="preserve"> </v>
      </c>
      <c r="AQ45" s="139" t="str">
        <f ca="1">IF(AQ$2-$K$2&lt;$D45-1," ",IF(AQ$2-$K$2+1&gt;'Primary Inputs'!$C$17,0,(SUM(OFFSET($K$114:$K$163,0,AQ$2-$K$2-$D45+1)))*$F45))</f>
        <v xml:space="preserve"> </v>
      </c>
      <c r="AR45" s="139" t="str">
        <f ca="1">IF(AR$2-$K$2&lt;$D45-1," ",IF(AR$2-$K$2+1&gt;'Primary Inputs'!$C$17,0,(SUM(OFFSET($K$114:$K$163,0,AR$2-$K$2-$D45+1)))*$F45))</f>
        <v xml:space="preserve"> </v>
      </c>
      <c r="AS45" s="139" t="str">
        <f ca="1">IF(AS$2-$K$2&lt;$D45-1," ",IF(AS$2-$K$2+1&gt;'Primary Inputs'!$C$17,0,(SUM(OFFSET($K$114:$K$163,0,AS$2-$K$2-$D45+1)))*$F45))</f>
        <v xml:space="preserve"> </v>
      </c>
      <c r="AT45" s="139" t="str">
        <f ca="1">IF(AT$2-$K$2&lt;$D45-1," ",IF(AT$2-$K$2+1&gt;'Primary Inputs'!$C$17,0,(SUM(OFFSET($K$114:$K$163,0,AT$2-$K$2-$D45+1)))*$F45))</f>
        <v xml:space="preserve"> </v>
      </c>
      <c r="AU45" s="139" t="str">
        <f ca="1">IF(AU$2-$K$2&lt;$D45-1," ",IF(AU$2-$K$2+1&gt;'Primary Inputs'!$C$17,0,(SUM(OFFSET($K$114:$K$163,0,AU$2-$K$2-$D45+1)))*$F45))</f>
        <v xml:space="preserve"> </v>
      </c>
      <c r="AV45" s="139" t="str">
        <f ca="1">IF(AV$2-$K$2&lt;$D45-1," ",IF(AV$2-$K$2+1&gt;'Primary Inputs'!$C$17,0,(SUM(OFFSET($K$114:$K$163,0,AV$2-$K$2-$D45+1)))*$F45))</f>
        <v xml:space="preserve"> </v>
      </c>
      <c r="AW45" s="139">
        <f ca="1">IF(AW$2-$K$2&lt;$D45-1," ",IF(AW$2-$K$2+1&gt;'Primary Inputs'!$C$17,0,(SUM(OFFSET($K$114:$K$163,0,AW$2-$K$2-$D45+1)))*$F45))</f>
        <v>0</v>
      </c>
      <c r="AX45" s="139">
        <f ca="1">IF(AX$2-$K$2&lt;$D45-1," ",IF(AX$2-$K$2+1&gt;'Primary Inputs'!$C$17,0,(SUM(OFFSET($K$114:$K$163,0,AX$2-$K$2-$D45+1)))*$F45))</f>
        <v>0</v>
      </c>
      <c r="AY45" s="139">
        <f ca="1">IF(AY$2-$K$2&lt;$D45-1," ",IF(AY$2-$K$2+1&gt;'Primary Inputs'!$C$17,0,(SUM(OFFSET($K$114:$K$163,0,AY$2-$K$2-$D45+1)))*$F45))</f>
        <v>0</v>
      </c>
      <c r="AZ45" s="139">
        <f ca="1">IF(AZ$2-$K$2&lt;$D45-1," ",IF(AZ$2-$K$2+1&gt;'Primary Inputs'!$C$17,0,(SUM(OFFSET($K$114:$K$163,0,AZ$2-$K$2-$D45+1)))*$F45))</f>
        <v>0</v>
      </c>
      <c r="BA45" s="139">
        <f ca="1">IF(BA$2-$K$2&lt;$D45-1," ",IF(BA$2-$K$2+1&gt;'Primary Inputs'!$C$17,0,(SUM(OFFSET($K$114:$K$163,0,BA$2-$K$2-$D45+1)))*$F45))</f>
        <v>0</v>
      </c>
      <c r="BB45" s="139">
        <f ca="1">IF(BB$2-$K$2&lt;$D45-1," ",IF(BB$2-$K$2+1&gt;'Primary Inputs'!$C$17,0,(SUM(OFFSET($K$114:$K$163,0,BB$2-$K$2-$D45+1)))*$F45))</f>
        <v>0</v>
      </c>
      <c r="BC45" s="139">
        <f ca="1">IF(BC$2-$K$2&lt;$D45-1," ",IF(BC$2-$K$2+1&gt;'Primary Inputs'!$C$17,0,(SUM(OFFSET($K$114:$K$163,0,BC$2-$K$2-$D45+1)))*$F45))</f>
        <v>0</v>
      </c>
      <c r="BD45" s="139">
        <f ca="1">IF(BD$2-$K$2&lt;$D45-1," ",IF(BD$2-$K$2+1&gt;'Primary Inputs'!$C$17,0,(SUM(OFFSET($K$114:$K$163,0,BD$2-$K$2-$D45+1)))*$F45))</f>
        <v>0</v>
      </c>
      <c r="BE45" s="139">
        <f ca="1">IF(BE$2-$K$2&lt;$D45-1," ",IF(BE$2-$K$2+1&gt;'Primary Inputs'!$C$17,0,(SUM(OFFSET($K$114:$K$163,0,BE$2-$K$2-$D45+1)))*$F45))</f>
        <v>0</v>
      </c>
      <c r="BF45" s="139">
        <f ca="1">IF(BF$2-$K$2&lt;$D45-1," ",IF(BF$2-$K$2+1&gt;'Primary Inputs'!$C$17,0,(SUM(OFFSET($K$114:$K$163,0,BF$2-$K$2-$D45+1)))*$F45))</f>
        <v>0</v>
      </c>
      <c r="BG45" s="139">
        <f ca="1">IF(BG$2-$K$2&lt;$D45-1," ",IF(BG$2-$K$2+1&gt;'Primary Inputs'!$C$17,0,(SUM(OFFSET($K$114:$K$163,0,BG$2-$K$2-$D45+1)))*$F45))</f>
        <v>0</v>
      </c>
      <c r="BH45" s="139">
        <f ca="1">IF(BH$2-$K$2&lt;$D45-1," ",IF(BH$2-$K$2+1&gt;'Primary Inputs'!$C$17,0,(SUM(OFFSET($K$114:$K$163,0,BH$2-$K$2-$D45+1)))*$F45))</f>
        <v>0</v>
      </c>
    </row>
    <row r="46" spans="1:60">
      <c r="A46" s="106"/>
      <c r="B46" s="106"/>
      <c r="C46" s="106"/>
      <c r="D46" s="184">
        <v>40</v>
      </c>
      <c r="E46" t="s">
        <v>212</v>
      </c>
      <c r="F46" s="106">
        <f ca="1">OFFSET('Primary Inputs'!$E$12,0,Calculations!$D46-1)</f>
        <v>0</v>
      </c>
      <c r="G46" s="106"/>
      <c r="H46" s="106"/>
      <c r="I46" s="106"/>
      <c r="J46" s="106"/>
      <c r="K46" s="139" t="str">
        <f ca="1">IF(K$2-$K$2&lt;$D46-1," ",IF(K$2-$K$2+1&gt;'Primary Inputs'!$C$17,0,(SUM(OFFSET($K$114:$K$163,0,K$2-$K$2-$D46+1)))*$F46))</f>
        <v xml:space="preserve"> </v>
      </c>
      <c r="L46" s="139" t="str">
        <f ca="1">IF(L$2-$K$2&lt;$D46-1," ",IF(L$2-$K$2+1&gt;'Primary Inputs'!$C$17,0,(SUM(OFFSET($K$114:$K$163,0,L$2-$K$2-$D46+1)))*$F46))</f>
        <v xml:space="preserve"> </v>
      </c>
      <c r="M46" s="139" t="str">
        <f ca="1">IF(M$2-$K$2&lt;$D46-1," ",IF(M$2-$K$2+1&gt;'Primary Inputs'!$C$17,0,(SUM(OFFSET($K$114:$K$163,0,M$2-$K$2-$D46+1)))*$F46))</f>
        <v xml:space="preserve"> </v>
      </c>
      <c r="N46" s="139" t="str">
        <f ca="1">IF(N$2-$K$2&lt;$D46-1," ",IF(N$2-$K$2+1&gt;'Primary Inputs'!$C$17,0,(SUM(OFFSET($K$114:$K$163,0,N$2-$K$2-$D46+1)))*$F46))</f>
        <v xml:space="preserve"> </v>
      </c>
      <c r="O46" s="139" t="str">
        <f ca="1">IF(O$2-$K$2&lt;$D46-1," ",IF(O$2-$K$2+1&gt;'Primary Inputs'!$C$17,0,(SUM(OFFSET($K$114:$K$163,0,O$2-$K$2-$D46+1)))*$F46))</f>
        <v xml:space="preserve"> </v>
      </c>
      <c r="P46" s="139" t="str">
        <f ca="1">IF(P$2-$K$2&lt;$D46-1," ",IF(P$2-$K$2+1&gt;'Primary Inputs'!$C$17,0,(SUM(OFFSET($K$114:$K$163,0,P$2-$K$2-$D46+1)))*$F46))</f>
        <v xml:space="preserve"> </v>
      </c>
      <c r="Q46" s="139" t="str">
        <f ca="1">IF(Q$2-$K$2&lt;$D46-1," ",IF(Q$2-$K$2+1&gt;'Primary Inputs'!$C$17,0,(SUM(OFFSET($K$114:$K$163,0,Q$2-$K$2-$D46+1)))*$F46))</f>
        <v xml:space="preserve"> </v>
      </c>
      <c r="R46" s="139" t="str">
        <f ca="1">IF(R$2-$K$2&lt;$D46-1," ",IF(R$2-$K$2+1&gt;'Primary Inputs'!$C$17,0,(SUM(OFFSET($K$114:$K$163,0,R$2-$K$2-$D46+1)))*$F46))</f>
        <v xml:space="preserve"> </v>
      </c>
      <c r="S46" s="139" t="str">
        <f ca="1">IF(S$2-$K$2&lt;$D46-1," ",IF(S$2-$K$2+1&gt;'Primary Inputs'!$C$17,0,(SUM(OFFSET($K$114:$K$163,0,S$2-$K$2-$D46+1)))*$F46))</f>
        <v xml:space="preserve"> </v>
      </c>
      <c r="T46" s="139" t="str">
        <f ca="1">IF(T$2-$K$2&lt;$D46-1," ",IF(T$2-$K$2+1&gt;'Primary Inputs'!$C$17,0,(SUM(OFFSET($K$114:$K$163,0,T$2-$K$2-$D46+1)))*$F46))</f>
        <v xml:space="preserve"> </v>
      </c>
      <c r="U46" s="139" t="str">
        <f ca="1">IF(U$2-$K$2&lt;$D46-1," ",IF(U$2-$K$2+1&gt;'Primary Inputs'!$C$17,0,(SUM(OFFSET($K$114:$K$163,0,U$2-$K$2-$D46+1)))*$F46))</f>
        <v xml:space="preserve"> </v>
      </c>
      <c r="V46" s="139" t="str">
        <f ca="1">IF(V$2-$K$2&lt;$D46-1," ",IF(V$2-$K$2+1&gt;'Primary Inputs'!$C$17,0,(SUM(OFFSET($K$114:$K$163,0,V$2-$K$2-$D46+1)))*$F46))</f>
        <v xml:space="preserve"> </v>
      </c>
      <c r="W46" s="139" t="str">
        <f ca="1">IF(W$2-$K$2&lt;$D46-1," ",IF(W$2-$K$2+1&gt;'Primary Inputs'!$C$17,0,(SUM(OFFSET($K$114:$K$163,0,W$2-$K$2-$D46+1)))*$F46))</f>
        <v xml:space="preserve"> </v>
      </c>
      <c r="X46" s="139" t="str">
        <f ca="1">IF(X$2-$K$2&lt;$D46-1," ",IF(X$2-$K$2+1&gt;'Primary Inputs'!$C$17,0,(SUM(OFFSET($K$114:$K$163,0,X$2-$K$2-$D46+1)))*$F46))</f>
        <v xml:space="preserve"> </v>
      </c>
      <c r="Y46" s="139" t="str">
        <f ca="1">IF(Y$2-$K$2&lt;$D46-1," ",IF(Y$2-$K$2+1&gt;'Primary Inputs'!$C$17,0,(SUM(OFFSET($K$114:$K$163,0,Y$2-$K$2-$D46+1)))*$F46))</f>
        <v xml:space="preserve"> </v>
      </c>
      <c r="Z46" s="139" t="str">
        <f ca="1">IF(Z$2-$K$2&lt;$D46-1," ",IF(Z$2-$K$2+1&gt;'Primary Inputs'!$C$17,0,(SUM(OFFSET($K$114:$K$163,0,Z$2-$K$2-$D46+1)))*$F46))</f>
        <v xml:space="preserve"> </v>
      </c>
      <c r="AA46" s="139" t="str">
        <f ca="1">IF(AA$2-$K$2&lt;$D46-1," ",IF(AA$2-$K$2+1&gt;'Primary Inputs'!$C$17,0,(SUM(OFFSET($K$114:$K$163,0,AA$2-$K$2-$D46+1)))*$F46))</f>
        <v xml:space="preserve"> </v>
      </c>
      <c r="AB46" s="139" t="str">
        <f ca="1">IF(AB$2-$K$2&lt;$D46-1," ",IF(AB$2-$K$2+1&gt;'Primary Inputs'!$C$17,0,(SUM(OFFSET($K$114:$K$163,0,AB$2-$K$2-$D46+1)))*$F46))</f>
        <v xml:space="preserve"> </v>
      </c>
      <c r="AC46" s="139" t="str">
        <f ca="1">IF(AC$2-$K$2&lt;$D46-1," ",IF(AC$2-$K$2+1&gt;'Primary Inputs'!$C$17,0,(SUM(OFFSET($K$114:$K$163,0,AC$2-$K$2-$D46+1)))*$F46))</f>
        <v xml:space="preserve"> </v>
      </c>
      <c r="AD46" s="139" t="str">
        <f ca="1">IF(AD$2-$K$2&lt;$D46-1," ",IF(AD$2-$K$2+1&gt;'Primary Inputs'!$C$17,0,(SUM(OFFSET($K$114:$K$163,0,AD$2-$K$2-$D46+1)))*$F46))</f>
        <v xml:space="preserve"> </v>
      </c>
      <c r="AE46" s="139" t="str">
        <f ca="1">IF(AE$2-$K$2&lt;$D46-1," ",IF(AE$2-$K$2+1&gt;'Primary Inputs'!$C$17,0,(SUM(OFFSET($K$114:$K$163,0,AE$2-$K$2-$D46+1)))*$F46))</f>
        <v xml:space="preserve"> </v>
      </c>
      <c r="AF46" s="139" t="str">
        <f ca="1">IF(AF$2-$K$2&lt;$D46-1," ",IF(AF$2-$K$2+1&gt;'Primary Inputs'!$C$17,0,(SUM(OFFSET($K$114:$K$163,0,AF$2-$K$2-$D46+1)))*$F46))</f>
        <v xml:space="preserve"> </v>
      </c>
      <c r="AG46" s="139" t="str">
        <f ca="1">IF(AG$2-$K$2&lt;$D46-1," ",IF(AG$2-$K$2+1&gt;'Primary Inputs'!$C$17,0,(SUM(OFFSET($K$114:$K$163,0,AG$2-$K$2-$D46+1)))*$F46))</f>
        <v xml:space="preserve"> </v>
      </c>
      <c r="AH46" s="139" t="str">
        <f ca="1">IF(AH$2-$K$2&lt;$D46-1," ",IF(AH$2-$K$2+1&gt;'Primary Inputs'!$C$17,0,(SUM(OFFSET($K$114:$K$163,0,AH$2-$K$2-$D46+1)))*$F46))</f>
        <v xml:space="preserve"> </v>
      </c>
      <c r="AI46" s="139" t="str">
        <f ca="1">IF(AI$2-$K$2&lt;$D46-1," ",IF(AI$2-$K$2+1&gt;'Primary Inputs'!$C$17,0,(SUM(OFFSET($K$114:$K$163,0,AI$2-$K$2-$D46+1)))*$F46))</f>
        <v xml:space="preserve"> </v>
      </c>
      <c r="AJ46" s="139" t="str">
        <f ca="1">IF(AJ$2-$K$2&lt;$D46-1," ",IF(AJ$2-$K$2+1&gt;'Primary Inputs'!$C$17,0,(SUM(OFFSET($K$114:$K$163,0,AJ$2-$K$2-$D46+1)))*$F46))</f>
        <v xml:space="preserve"> </v>
      </c>
      <c r="AK46" s="139" t="str">
        <f ca="1">IF(AK$2-$K$2&lt;$D46-1," ",IF(AK$2-$K$2+1&gt;'Primary Inputs'!$C$17,0,(SUM(OFFSET($K$114:$K$163,0,AK$2-$K$2-$D46+1)))*$F46))</f>
        <v xml:space="preserve"> </v>
      </c>
      <c r="AL46" s="139" t="str">
        <f ca="1">IF(AL$2-$K$2&lt;$D46-1," ",IF(AL$2-$K$2+1&gt;'Primary Inputs'!$C$17,0,(SUM(OFFSET($K$114:$K$163,0,AL$2-$K$2-$D46+1)))*$F46))</f>
        <v xml:space="preserve"> </v>
      </c>
      <c r="AM46" s="139" t="str">
        <f ca="1">IF(AM$2-$K$2&lt;$D46-1," ",IF(AM$2-$K$2+1&gt;'Primary Inputs'!$C$17,0,(SUM(OFFSET($K$114:$K$163,0,AM$2-$K$2-$D46+1)))*$F46))</f>
        <v xml:space="preserve"> </v>
      </c>
      <c r="AN46" s="139" t="str">
        <f ca="1">IF(AN$2-$K$2&lt;$D46-1," ",IF(AN$2-$K$2+1&gt;'Primary Inputs'!$C$17,0,(SUM(OFFSET($K$114:$K$163,0,AN$2-$K$2-$D46+1)))*$F46))</f>
        <v xml:space="preserve"> </v>
      </c>
      <c r="AO46" s="139" t="str">
        <f ca="1">IF(AO$2-$K$2&lt;$D46-1," ",IF(AO$2-$K$2+1&gt;'Primary Inputs'!$C$17,0,(SUM(OFFSET($K$114:$K$163,0,AO$2-$K$2-$D46+1)))*$F46))</f>
        <v xml:space="preserve"> </v>
      </c>
      <c r="AP46" s="139" t="str">
        <f ca="1">IF(AP$2-$K$2&lt;$D46-1," ",IF(AP$2-$K$2+1&gt;'Primary Inputs'!$C$17,0,(SUM(OFFSET($K$114:$K$163,0,AP$2-$K$2-$D46+1)))*$F46))</f>
        <v xml:space="preserve"> </v>
      </c>
      <c r="AQ46" s="139" t="str">
        <f ca="1">IF(AQ$2-$K$2&lt;$D46-1," ",IF(AQ$2-$K$2+1&gt;'Primary Inputs'!$C$17,0,(SUM(OFFSET($K$114:$K$163,0,AQ$2-$K$2-$D46+1)))*$F46))</f>
        <v xml:space="preserve"> </v>
      </c>
      <c r="AR46" s="139" t="str">
        <f ca="1">IF(AR$2-$K$2&lt;$D46-1," ",IF(AR$2-$K$2+1&gt;'Primary Inputs'!$C$17,0,(SUM(OFFSET($K$114:$K$163,0,AR$2-$K$2-$D46+1)))*$F46))</f>
        <v xml:space="preserve"> </v>
      </c>
      <c r="AS46" s="139" t="str">
        <f ca="1">IF(AS$2-$K$2&lt;$D46-1," ",IF(AS$2-$K$2+1&gt;'Primary Inputs'!$C$17,0,(SUM(OFFSET($K$114:$K$163,0,AS$2-$K$2-$D46+1)))*$F46))</f>
        <v xml:space="preserve"> </v>
      </c>
      <c r="AT46" s="139" t="str">
        <f ca="1">IF(AT$2-$K$2&lt;$D46-1," ",IF(AT$2-$K$2+1&gt;'Primary Inputs'!$C$17,0,(SUM(OFFSET($K$114:$K$163,0,AT$2-$K$2-$D46+1)))*$F46))</f>
        <v xml:space="preserve"> </v>
      </c>
      <c r="AU46" s="139" t="str">
        <f ca="1">IF(AU$2-$K$2&lt;$D46-1," ",IF(AU$2-$K$2+1&gt;'Primary Inputs'!$C$17,0,(SUM(OFFSET($K$114:$K$163,0,AU$2-$K$2-$D46+1)))*$F46))</f>
        <v xml:space="preserve"> </v>
      </c>
      <c r="AV46" s="139" t="str">
        <f ca="1">IF(AV$2-$K$2&lt;$D46-1," ",IF(AV$2-$K$2+1&gt;'Primary Inputs'!$C$17,0,(SUM(OFFSET($K$114:$K$163,0,AV$2-$K$2-$D46+1)))*$F46))</f>
        <v xml:space="preserve"> </v>
      </c>
      <c r="AW46" s="139" t="str">
        <f ca="1">IF(AW$2-$K$2&lt;$D46-1," ",IF(AW$2-$K$2+1&gt;'Primary Inputs'!$C$17,0,(SUM(OFFSET($K$114:$K$163,0,AW$2-$K$2-$D46+1)))*$F46))</f>
        <v xml:space="preserve"> </v>
      </c>
      <c r="AX46" s="139">
        <f ca="1">IF(AX$2-$K$2&lt;$D46-1," ",IF(AX$2-$K$2+1&gt;'Primary Inputs'!$C$17,0,(SUM(OFFSET($K$114:$K$163,0,AX$2-$K$2-$D46+1)))*$F46))</f>
        <v>0</v>
      </c>
      <c r="AY46" s="139">
        <f ca="1">IF(AY$2-$K$2&lt;$D46-1," ",IF(AY$2-$K$2+1&gt;'Primary Inputs'!$C$17,0,(SUM(OFFSET($K$114:$K$163,0,AY$2-$K$2-$D46+1)))*$F46))</f>
        <v>0</v>
      </c>
      <c r="AZ46" s="139">
        <f ca="1">IF(AZ$2-$K$2&lt;$D46-1," ",IF(AZ$2-$K$2+1&gt;'Primary Inputs'!$C$17,0,(SUM(OFFSET($K$114:$K$163,0,AZ$2-$K$2-$D46+1)))*$F46))</f>
        <v>0</v>
      </c>
      <c r="BA46" s="139">
        <f ca="1">IF(BA$2-$K$2&lt;$D46-1," ",IF(BA$2-$K$2+1&gt;'Primary Inputs'!$C$17,0,(SUM(OFFSET($K$114:$K$163,0,BA$2-$K$2-$D46+1)))*$F46))</f>
        <v>0</v>
      </c>
      <c r="BB46" s="139">
        <f ca="1">IF(BB$2-$K$2&lt;$D46-1," ",IF(BB$2-$K$2+1&gt;'Primary Inputs'!$C$17,0,(SUM(OFFSET($K$114:$K$163,0,BB$2-$K$2-$D46+1)))*$F46))</f>
        <v>0</v>
      </c>
      <c r="BC46" s="139">
        <f ca="1">IF(BC$2-$K$2&lt;$D46-1," ",IF(BC$2-$K$2+1&gt;'Primary Inputs'!$C$17,0,(SUM(OFFSET($K$114:$K$163,0,BC$2-$K$2-$D46+1)))*$F46))</f>
        <v>0</v>
      </c>
      <c r="BD46" s="139">
        <f ca="1">IF(BD$2-$K$2&lt;$D46-1," ",IF(BD$2-$K$2+1&gt;'Primary Inputs'!$C$17,0,(SUM(OFFSET($K$114:$K$163,0,BD$2-$K$2-$D46+1)))*$F46))</f>
        <v>0</v>
      </c>
      <c r="BE46" s="139">
        <f ca="1">IF(BE$2-$K$2&lt;$D46-1," ",IF(BE$2-$K$2+1&gt;'Primary Inputs'!$C$17,0,(SUM(OFFSET($K$114:$K$163,0,BE$2-$K$2-$D46+1)))*$F46))</f>
        <v>0</v>
      </c>
      <c r="BF46" s="139">
        <f ca="1">IF(BF$2-$K$2&lt;$D46-1," ",IF(BF$2-$K$2+1&gt;'Primary Inputs'!$C$17,0,(SUM(OFFSET($K$114:$K$163,0,BF$2-$K$2-$D46+1)))*$F46))</f>
        <v>0</v>
      </c>
      <c r="BG46" s="139">
        <f ca="1">IF(BG$2-$K$2&lt;$D46-1," ",IF(BG$2-$K$2+1&gt;'Primary Inputs'!$C$17,0,(SUM(OFFSET($K$114:$K$163,0,BG$2-$K$2-$D46+1)))*$F46))</f>
        <v>0</v>
      </c>
      <c r="BH46" s="139">
        <f ca="1">IF(BH$2-$K$2&lt;$D46-1," ",IF(BH$2-$K$2+1&gt;'Primary Inputs'!$C$17,0,(SUM(OFFSET($K$114:$K$163,0,BH$2-$K$2-$D46+1)))*$F46))</f>
        <v>0</v>
      </c>
    </row>
    <row r="47" spans="1:60">
      <c r="A47" s="106"/>
      <c r="B47" s="106"/>
      <c r="C47" s="106"/>
      <c r="D47" s="184">
        <v>41</v>
      </c>
      <c r="E47" t="s">
        <v>213</v>
      </c>
      <c r="F47" s="106">
        <f ca="1">OFFSET('Primary Inputs'!$E$12,0,Calculations!$D47-1)</f>
        <v>0</v>
      </c>
      <c r="G47" s="106"/>
      <c r="H47" s="106"/>
      <c r="I47" s="106"/>
      <c r="J47" s="106"/>
      <c r="K47" s="139" t="str">
        <f ca="1">IF(K$2-$K$2&lt;$D47-1," ",IF(K$2-$K$2+1&gt;'Primary Inputs'!$C$17,0,(SUM(OFFSET($K$114:$K$163,0,K$2-$K$2-$D47+1)))*$F47))</f>
        <v xml:space="preserve"> </v>
      </c>
      <c r="L47" s="139" t="str">
        <f ca="1">IF(L$2-$K$2&lt;$D47-1," ",IF(L$2-$K$2+1&gt;'Primary Inputs'!$C$17,0,(SUM(OFFSET($K$114:$K$163,0,L$2-$K$2-$D47+1)))*$F47))</f>
        <v xml:space="preserve"> </v>
      </c>
      <c r="M47" s="139" t="str">
        <f ca="1">IF(M$2-$K$2&lt;$D47-1," ",IF(M$2-$K$2+1&gt;'Primary Inputs'!$C$17,0,(SUM(OFFSET($K$114:$K$163,0,M$2-$K$2-$D47+1)))*$F47))</f>
        <v xml:space="preserve"> </v>
      </c>
      <c r="N47" s="139" t="str">
        <f ca="1">IF(N$2-$K$2&lt;$D47-1," ",IF(N$2-$K$2+1&gt;'Primary Inputs'!$C$17,0,(SUM(OFFSET($K$114:$K$163,0,N$2-$K$2-$D47+1)))*$F47))</f>
        <v xml:space="preserve"> </v>
      </c>
      <c r="O47" s="139" t="str">
        <f ca="1">IF(O$2-$K$2&lt;$D47-1," ",IF(O$2-$K$2+1&gt;'Primary Inputs'!$C$17,0,(SUM(OFFSET($K$114:$K$163,0,O$2-$K$2-$D47+1)))*$F47))</f>
        <v xml:space="preserve"> </v>
      </c>
      <c r="P47" s="139" t="str">
        <f ca="1">IF(P$2-$K$2&lt;$D47-1," ",IF(P$2-$K$2+1&gt;'Primary Inputs'!$C$17,0,(SUM(OFFSET($K$114:$K$163,0,P$2-$K$2-$D47+1)))*$F47))</f>
        <v xml:space="preserve"> </v>
      </c>
      <c r="Q47" s="139" t="str">
        <f ca="1">IF(Q$2-$K$2&lt;$D47-1," ",IF(Q$2-$K$2+1&gt;'Primary Inputs'!$C$17,0,(SUM(OFFSET($K$114:$K$163,0,Q$2-$K$2-$D47+1)))*$F47))</f>
        <v xml:space="preserve"> </v>
      </c>
      <c r="R47" s="139" t="str">
        <f ca="1">IF(R$2-$K$2&lt;$D47-1," ",IF(R$2-$K$2+1&gt;'Primary Inputs'!$C$17,0,(SUM(OFFSET($K$114:$K$163,0,R$2-$K$2-$D47+1)))*$F47))</f>
        <v xml:space="preserve"> </v>
      </c>
      <c r="S47" s="139" t="str">
        <f ca="1">IF(S$2-$K$2&lt;$D47-1," ",IF(S$2-$K$2+1&gt;'Primary Inputs'!$C$17,0,(SUM(OFFSET($K$114:$K$163,0,S$2-$K$2-$D47+1)))*$F47))</f>
        <v xml:space="preserve"> </v>
      </c>
      <c r="T47" s="139" t="str">
        <f ca="1">IF(T$2-$K$2&lt;$D47-1," ",IF(T$2-$K$2+1&gt;'Primary Inputs'!$C$17,0,(SUM(OFFSET($K$114:$K$163,0,T$2-$K$2-$D47+1)))*$F47))</f>
        <v xml:space="preserve"> </v>
      </c>
      <c r="U47" s="139" t="str">
        <f ca="1">IF(U$2-$K$2&lt;$D47-1," ",IF(U$2-$K$2+1&gt;'Primary Inputs'!$C$17,0,(SUM(OFFSET($K$114:$K$163,0,U$2-$K$2-$D47+1)))*$F47))</f>
        <v xml:space="preserve"> </v>
      </c>
      <c r="V47" s="139" t="str">
        <f ca="1">IF(V$2-$K$2&lt;$D47-1," ",IF(V$2-$K$2+1&gt;'Primary Inputs'!$C$17,0,(SUM(OFFSET($K$114:$K$163,0,V$2-$K$2-$D47+1)))*$F47))</f>
        <v xml:space="preserve"> </v>
      </c>
      <c r="W47" s="139" t="str">
        <f ca="1">IF(W$2-$K$2&lt;$D47-1," ",IF(W$2-$K$2+1&gt;'Primary Inputs'!$C$17,0,(SUM(OFFSET($K$114:$K$163,0,W$2-$K$2-$D47+1)))*$F47))</f>
        <v xml:space="preserve"> </v>
      </c>
      <c r="X47" s="139" t="str">
        <f ca="1">IF(X$2-$K$2&lt;$D47-1," ",IF(X$2-$K$2+1&gt;'Primary Inputs'!$C$17,0,(SUM(OFFSET($K$114:$K$163,0,X$2-$K$2-$D47+1)))*$F47))</f>
        <v xml:space="preserve"> </v>
      </c>
      <c r="Y47" s="139" t="str">
        <f ca="1">IF(Y$2-$K$2&lt;$D47-1," ",IF(Y$2-$K$2+1&gt;'Primary Inputs'!$C$17,0,(SUM(OFFSET($K$114:$K$163,0,Y$2-$K$2-$D47+1)))*$F47))</f>
        <v xml:space="preserve"> </v>
      </c>
      <c r="Z47" s="139" t="str">
        <f ca="1">IF(Z$2-$K$2&lt;$D47-1," ",IF(Z$2-$K$2+1&gt;'Primary Inputs'!$C$17,0,(SUM(OFFSET($K$114:$K$163,0,Z$2-$K$2-$D47+1)))*$F47))</f>
        <v xml:space="preserve"> </v>
      </c>
      <c r="AA47" s="139" t="str">
        <f ca="1">IF(AA$2-$K$2&lt;$D47-1," ",IF(AA$2-$K$2+1&gt;'Primary Inputs'!$C$17,0,(SUM(OFFSET($K$114:$K$163,0,AA$2-$K$2-$D47+1)))*$F47))</f>
        <v xml:space="preserve"> </v>
      </c>
      <c r="AB47" s="139" t="str">
        <f ca="1">IF(AB$2-$K$2&lt;$D47-1," ",IF(AB$2-$K$2+1&gt;'Primary Inputs'!$C$17,0,(SUM(OFFSET($K$114:$K$163,0,AB$2-$K$2-$D47+1)))*$F47))</f>
        <v xml:space="preserve"> </v>
      </c>
      <c r="AC47" s="139" t="str">
        <f ca="1">IF(AC$2-$K$2&lt;$D47-1," ",IF(AC$2-$K$2+1&gt;'Primary Inputs'!$C$17,0,(SUM(OFFSET($K$114:$K$163,0,AC$2-$K$2-$D47+1)))*$F47))</f>
        <v xml:space="preserve"> </v>
      </c>
      <c r="AD47" s="139" t="str">
        <f ca="1">IF(AD$2-$K$2&lt;$D47-1," ",IF(AD$2-$K$2+1&gt;'Primary Inputs'!$C$17,0,(SUM(OFFSET($K$114:$K$163,0,AD$2-$K$2-$D47+1)))*$F47))</f>
        <v xml:space="preserve"> </v>
      </c>
      <c r="AE47" s="139" t="str">
        <f ca="1">IF(AE$2-$K$2&lt;$D47-1," ",IF(AE$2-$K$2+1&gt;'Primary Inputs'!$C$17,0,(SUM(OFFSET($K$114:$K$163,0,AE$2-$K$2-$D47+1)))*$F47))</f>
        <v xml:space="preserve"> </v>
      </c>
      <c r="AF47" s="139" t="str">
        <f ca="1">IF(AF$2-$K$2&lt;$D47-1," ",IF(AF$2-$K$2+1&gt;'Primary Inputs'!$C$17,0,(SUM(OFFSET($K$114:$K$163,0,AF$2-$K$2-$D47+1)))*$F47))</f>
        <v xml:space="preserve"> </v>
      </c>
      <c r="AG47" s="139" t="str">
        <f ca="1">IF(AG$2-$K$2&lt;$D47-1," ",IF(AG$2-$K$2+1&gt;'Primary Inputs'!$C$17,0,(SUM(OFFSET($K$114:$K$163,0,AG$2-$K$2-$D47+1)))*$F47))</f>
        <v xml:space="preserve"> </v>
      </c>
      <c r="AH47" s="139" t="str">
        <f ca="1">IF(AH$2-$K$2&lt;$D47-1," ",IF(AH$2-$K$2+1&gt;'Primary Inputs'!$C$17,0,(SUM(OFFSET($K$114:$K$163,0,AH$2-$K$2-$D47+1)))*$F47))</f>
        <v xml:space="preserve"> </v>
      </c>
      <c r="AI47" s="139" t="str">
        <f ca="1">IF(AI$2-$K$2&lt;$D47-1," ",IF(AI$2-$K$2+1&gt;'Primary Inputs'!$C$17,0,(SUM(OFFSET($K$114:$K$163,0,AI$2-$K$2-$D47+1)))*$F47))</f>
        <v xml:space="preserve"> </v>
      </c>
      <c r="AJ47" s="139" t="str">
        <f ca="1">IF(AJ$2-$K$2&lt;$D47-1," ",IF(AJ$2-$K$2+1&gt;'Primary Inputs'!$C$17,0,(SUM(OFFSET($K$114:$K$163,0,AJ$2-$K$2-$D47+1)))*$F47))</f>
        <v xml:space="preserve"> </v>
      </c>
      <c r="AK47" s="139" t="str">
        <f ca="1">IF(AK$2-$K$2&lt;$D47-1," ",IF(AK$2-$K$2+1&gt;'Primary Inputs'!$C$17,0,(SUM(OFFSET($K$114:$K$163,0,AK$2-$K$2-$D47+1)))*$F47))</f>
        <v xml:space="preserve"> </v>
      </c>
      <c r="AL47" s="139" t="str">
        <f ca="1">IF(AL$2-$K$2&lt;$D47-1," ",IF(AL$2-$K$2+1&gt;'Primary Inputs'!$C$17,0,(SUM(OFFSET($K$114:$K$163,0,AL$2-$K$2-$D47+1)))*$F47))</f>
        <v xml:space="preserve"> </v>
      </c>
      <c r="AM47" s="139" t="str">
        <f ca="1">IF(AM$2-$K$2&lt;$D47-1," ",IF(AM$2-$K$2+1&gt;'Primary Inputs'!$C$17,0,(SUM(OFFSET($K$114:$K$163,0,AM$2-$K$2-$D47+1)))*$F47))</f>
        <v xml:space="preserve"> </v>
      </c>
      <c r="AN47" s="139" t="str">
        <f ca="1">IF(AN$2-$K$2&lt;$D47-1," ",IF(AN$2-$K$2+1&gt;'Primary Inputs'!$C$17,0,(SUM(OFFSET($K$114:$K$163,0,AN$2-$K$2-$D47+1)))*$F47))</f>
        <v xml:space="preserve"> </v>
      </c>
      <c r="AO47" s="139" t="str">
        <f ca="1">IF(AO$2-$K$2&lt;$D47-1," ",IF(AO$2-$K$2+1&gt;'Primary Inputs'!$C$17,0,(SUM(OFFSET($K$114:$K$163,0,AO$2-$K$2-$D47+1)))*$F47))</f>
        <v xml:space="preserve"> </v>
      </c>
      <c r="AP47" s="139" t="str">
        <f ca="1">IF(AP$2-$K$2&lt;$D47-1," ",IF(AP$2-$K$2+1&gt;'Primary Inputs'!$C$17,0,(SUM(OFFSET($K$114:$K$163,0,AP$2-$K$2-$D47+1)))*$F47))</f>
        <v xml:space="preserve"> </v>
      </c>
      <c r="AQ47" s="139" t="str">
        <f ca="1">IF(AQ$2-$K$2&lt;$D47-1," ",IF(AQ$2-$K$2+1&gt;'Primary Inputs'!$C$17,0,(SUM(OFFSET($K$114:$K$163,0,AQ$2-$K$2-$D47+1)))*$F47))</f>
        <v xml:space="preserve"> </v>
      </c>
      <c r="AR47" s="139" t="str">
        <f ca="1">IF(AR$2-$K$2&lt;$D47-1," ",IF(AR$2-$K$2+1&gt;'Primary Inputs'!$C$17,0,(SUM(OFFSET($K$114:$K$163,0,AR$2-$K$2-$D47+1)))*$F47))</f>
        <v xml:space="preserve"> </v>
      </c>
      <c r="AS47" s="139" t="str">
        <f ca="1">IF(AS$2-$K$2&lt;$D47-1," ",IF(AS$2-$K$2+1&gt;'Primary Inputs'!$C$17,0,(SUM(OFFSET($K$114:$K$163,0,AS$2-$K$2-$D47+1)))*$F47))</f>
        <v xml:space="preserve"> </v>
      </c>
      <c r="AT47" s="139" t="str">
        <f ca="1">IF(AT$2-$K$2&lt;$D47-1," ",IF(AT$2-$K$2+1&gt;'Primary Inputs'!$C$17,0,(SUM(OFFSET($K$114:$K$163,0,AT$2-$K$2-$D47+1)))*$F47))</f>
        <v xml:space="preserve"> </v>
      </c>
      <c r="AU47" s="139" t="str">
        <f ca="1">IF(AU$2-$K$2&lt;$D47-1," ",IF(AU$2-$K$2+1&gt;'Primary Inputs'!$C$17,0,(SUM(OFFSET($K$114:$K$163,0,AU$2-$K$2-$D47+1)))*$F47))</f>
        <v xml:space="preserve"> </v>
      </c>
      <c r="AV47" s="139" t="str">
        <f ca="1">IF(AV$2-$K$2&lt;$D47-1," ",IF(AV$2-$K$2+1&gt;'Primary Inputs'!$C$17,0,(SUM(OFFSET($K$114:$K$163,0,AV$2-$K$2-$D47+1)))*$F47))</f>
        <v xml:space="preserve"> </v>
      </c>
      <c r="AW47" s="139" t="str">
        <f ca="1">IF(AW$2-$K$2&lt;$D47-1," ",IF(AW$2-$K$2+1&gt;'Primary Inputs'!$C$17,0,(SUM(OFFSET($K$114:$K$163,0,AW$2-$K$2-$D47+1)))*$F47))</f>
        <v xml:space="preserve"> </v>
      </c>
      <c r="AX47" s="139" t="str">
        <f ca="1">IF(AX$2-$K$2&lt;$D47-1," ",IF(AX$2-$K$2+1&gt;'Primary Inputs'!$C$17,0,(SUM(OFFSET($K$114:$K$163,0,AX$2-$K$2-$D47+1)))*$F47))</f>
        <v xml:space="preserve"> </v>
      </c>
      <c r="AY47" s="139">
        <f ca="1">IF(AY$2-$K$2&lt;$D47-1," ",IF(AY$2-$K$2+1&gt;'Primary Inputs'!$C$17,0,(SUM(OFFSET($K$114:$K$163,0,AY$2-$K$2-$D47+1)))*$F47))</f>
        <v>0</v>
      </c>
      <c r="AZ47" s="139">
        <f ca="1">IF(AZ$2-$K$2&lt;$D47-1," ",IF(AZ$2-$K$2+1&gt;'Primary Inputs'!$C$17,0,(SUM(OFFSET($K$114:$K$163,0,AZ$2-$K$2-$D47+1)))*$F47))</f>
        <v>0</v>
      </c>
      <c r="BA47" s="139">
        <f ca="1">IF(BA$2-$K$2&lt;$D47-1," ",IF(BA$2-$K$2+1&gt;'Primary Inputs'!$C$17,0,(SUM(OFFSET($K$114:$K$163,0,BA$2-$K$2-$D47+1)))*$F47))</f>
        <v>0</v>
      </c>
      <c r="BB47" s="139">
        <f ca="1">IF(BB$2-$K$2&lt;$D47-1," ",IF(BB$2-$K$2+1&gt;'Primary Inputs'!$C$17,0,(SUM(OFFSET($K$114:$K$163,0,BB$2-$K$2-$D47+1)))*$F47))</f>
        <v>0</v>
      </c>
      <c r="BC47" s="139">
        <f ca="1">IF(BC$2-$K$2&lt;$D47-1," ",IF(BC$2-$K$2+1&gt;'Primary Inputs'!$C$17,0,(SUM(OFFSET($K$114:$K$163,0,BC$2-$K$2-$D47+1)))*$F47))</f>
        <v>0</v>
      </c>
      <c r="BD47" s="139">
        <f ca="1">IF(BD$2-$K$2&lt;$D47-1," ",IF(BD$2-$K$2+1&gt;'Primary Inputs'!$C$17,0,(SUM(OFFSET($K$114:$K$163,0,BD$2-$K$2-$D47+1)))*$F47))</f>
        <v>0</v>
      </c>
      <c r="BE47" s="139">
        <f ca="1">IF(BE$2-$K$2&lt;$D47-1," ",IF(BE$2-$K$2+1&gt;'Primary Inputs'!$C$17,0,(SUM(OFFSET($K$114:$K$163,0,BE$2-$K$2-$D47+1)))*$F47))</f>
        <v>0</v>
      </c>
      <c r="BF47" s="139">
        <f ca="1">IF(BF$2-$K$2&lt;$D47-1," ",IF(BF$2-$K$2+1&gt;'Primary Inputs'!$C$17,0,(SUM(OFFSET($K$114:$K$163,0,BF$2-$K$2-$D47+1)))*$F47))</f>
        <v>0</v>
      </c>
      <c r="BG47" s="139">
        <f ca="1">IF(BG$2-$K$2&lt;$D47-1," ",IF(BG$2-$K$2+1&gt;'Primary Inputs'!$C$17,0,(SUM(OFFSET($K$114:$K$163,0,BG$2-$K$2-$D47+1)))*$F47))</f>
        <v>0</v>
      </c>
      <c r="BH47" s="139">
        <f ca="1">IF(BH$2-$K$2&lt;$D47-1," ",IF(BH$2-$K$2+1&gt;'Primary Inputs'!$C$17,0,(SUM(OFFSET($K$114:$K$163,0,BH$2-$K$2-$D47+1)))*$F47))</f>
        <v>0</v>
      </c>
    </row>
    <row r="48" spans="1:60">
      <c r="A48" s="106"/>
      <c r="B48" s="106"/>
      <c r="C48" s="106"/>
      <c r="D48" s="184">
        <v>42</v>
      </c>
      <c r="E48" t="s">
        <v>214</v>
      </c>
      <c r="F48" s="106">
        <f ca="1">OFFSET('Primary Inputs'!$E$12,0,Calculations!$D48-1)</f>
        <v>0</v>
      </c>
      <c r="G48" s="106"/>
      <c r="H48" s="106"/>
      <c r="I48" s="106"/>
      <c r="J48" s="106"/>
      <c r="K48" s="139" t="str">
        <f ca="1">IF(K$2-$K$2&lt;$D48-1," ",IF(K$2-$K$2+1&gt;'Primary Inputs'!$C$17,0,(SUM(OFFSET($K$114:$K$163,0,K$2-$K$2-$D48+1)))*$F48))</f>
        <v xml:space="preserve"> </v>
      </c>
      <c r="L48" s="139" t="str">
        <f ca="1">IF(L$2-$K$2&lt;$D48-1," ",IF(L$2-$K$2+1&gt;'Primary Inputs'!$C$17,0,(SUM(OFFSET($K$114:$K$163,0,L$2-$K$2-$D48+1)))*$F48))</f>
        <v xml:space="preserve"> </v>
      </c>
      <c r="M48" s="139" t="str">
        <f ca="1">IF(M$2-$K$2&lt;$D48-1," ",IF(M$2-$K$2+1&gt;'Primary Inputs'!$C$17,0,(SUM(OFFSET($K$114:$K$163,0,M$2-$K$2-$D48+1)))*$F48))</f>
        <v xml:space="preserve"> </v>
      </c>
      <c r="N48" s="139" t="str">
        <f ca="1">IF(N$2-$K$2&lt;$D48-1," ",IF(N$2-$K$2+1&gt;'Primary Inputs'!$C$17,0,(SUM(OFFSET($K$114:$K$163,0,N$2-$K$2-$D48+1)))*$F48))</f>
        <v xml:space="preserve"> </v>
      </c>
      <c r="O48" s="139" t="str">
        <f ca="1">IF(O$2-$K$2&lt;$D48-1," ",IF(O$2-$K$2+1&gt;'Primary Inputs'!$C$17,0,(SUM(OFFSET($K$114:$K$163,0,O$2-$K$2-$D48+1)))*$F48))</f>
        <v xml:space="preserve"> </v>
      </c>
      <c r="P48" s="139" t="str">
        <f ca="1">IF(P$2-$K$2&lt;$D48-1," ",IF(P$2-$K$2+1&gt;'Primary Inputs'!$C$17,0,(SUM(OFFSET($K$114:$K$163,0,P$2-$K$2-$D48+1)))*$F48))</f>
        <v xml:space="preserve"> </v>
      </c>
      <c r="Q48" s="139" t="str">
        <f ca="1">IF(Q$2-$K$2&lt;$D48-1," ",IF(Q$2-$K$2+1&gt;'Primary Inputs'!$C$17,0,(SUM(OFFSET($K$114:$K$163,0,Q$2-$K$2-$D48+1)))*$F48))</f>
        <v xml:space="preserve"> </v>
      </c>
      <c r="R48" s="139" t="str">
        <f ca="1">IF(R$2-$K$2&lt;$D48-1," ",IF(R$2-$K$2+1&gt;'Primary Inputs'!$C$17,0,(SUM(OFFSET($K$114:$K$163,0,R$2-$K$2-$D48+1)))*$F48))</f>
        <v xml:space="preserve"> </v>
      </c>
      <c r="S48" s="139" t="str">
        <f ca="1">IF(S$2-$K$2&lt;$D48-1," ",IF(S$2-$K$2+1&gt;'Primary Inputs'!$C$17,0,(SUM(OFFSET($K$114:$K$163,0,S$2-$K$2-$D48+1)))*$F48))</f>
        <v xml:space="preserve"> </v>
      </c>
      <c r="T48" s="139" t="str">
        <f ca="1">IF(T$2-$K$2&lt;$D48-1," ",IF(T$2-$K$2+1&gt;'Primary Inputs'!$C$17,0,(SUM(OFFSET($K$114:$K$163,0,T$2-$K$2-$D48+1)))*$F48))</f>
        <v xml:space="preserve"> </v>
      </c>
      <c r="U48" s="139" t="str">
        <f ca="1">IF(U$2-$K$2&lt;$D48-1," ",IF(U$2-$K$2+1&gt;'Primary Inputs'!$C$17,0,(SUM(OFFSET($K$114:$K$163,0,U$2-$K$2-$D48+1)))*$F48))</f>
        <v xml:space="preserve"> </v>
      </c>
      <c r="V48" s="139" t="str">
        <f ca="1">IF(V$2-$K$2&lt;$D48-1," ",IF(V$2-$K$2+1&gt;'Primary Inputs'!$C$17,0,(SUM(OFFSET($K$114:$K$163,0,V$2-$K$2-$D48+1)))*$F48))</f>
        <v xml:space="preserve"> </v>
      </c>
      <c r="W48" s="139" t="str">
        <f ca="1">IF(W$2-$K$2&lt;$D48-1," ",IF(W$2-$K$2+1&gt;'Primary Inputs'!$C$17,0,(SUM(OFFSET($K$114:$K$163,0,W$2-$K$2-$D48+1)))*$F48))</f>
        <v xml:space="preserve"> </v>
      </c>
      <c r="X48" s="139" t="str">
        <f ca="1">IF(X$2-$K$2&lt;$D48-1," ",IF(X$2-$K$2+1&gt;'Primary Inputs'!$C$17,0,(SUM(OFFSET($K$114:$K$163,0,X$2-$K$2-$D48+1)))*$F48))</f>
        <v xml:space="preserve"> </v>
      </c>
      <c r="Y48" s="139" t="str">
        <f ca="1">IF(Y$2-$K$2&lt;$D48-1," ",IF(Y$2-$K$2+1&gt;'Primary Inputs'!$C$17,0,(SUM(OFFSET($K$114:$K$163,0,Y$2-$K$2-$D48+1)))*$F48))</f>
        <v xml:space="preserve"> </v>
      </c>
      <c r="Z48" s="139" t="str">
        <f ca="1">IF(Z$2-$K$2&lt;$D48-1," ",IF(Z$2-$K$2+1&gt;'Primary Inputs'!$C$17,0,(SUM(OFFSET($K$114:$K$163,0,Z$2-$K$2-$D48+1)))*$F48))</f>
        <v xml:space="preserve"> </v>
      </c>
      <c r="AA48" s="139" t="str">
        <f ca="1">IF(AA$2-$K$2&lt;$D48-1," ",IF(AA$2-$K$2+1&gt;'Primary Inputs'!$C$17,0,(SUM(OFFSET($K$114:$K$163,0,AA$2-$K$2-$D48+1)))*$F48))</f>
        <v xml:space="preserve"> </v>
      </c>
      <c r="AB48" s="139" t="str">
        <f ca="1">IF(AB$2-$K$2&lt;$D48-1," ",IF(AB$2-$K$2+1&gt;'Primary Inputs'!$C$17,0,(SUM(OFFSET($K$114:$K$163,0,AB$2-$K$2-$D48+1)))*$F48))</f>
        <v xml:space="preserve"> </v>
      </c>
      <c r="AC48" s="139" t="str">
        <f ca="1">IF(AC$2-$K$2&lt;$D48-1," ",IF(AC$2-$K$2+1&gt;'Primary Inputs'!$C$17,0,(SUM(OFFSET($K$114:$K$163,0,AC$2-$K$2-$D48+1)))*$F48))</f>
        <v xml:space="preserve"> </v>
      </c>
      <c r="AD48" s="139" t="str">
        <f ca="1">IF(AD$2-$K$2&lt;$D48-1," ",IF(AD$2-$K$2+1&gt;'Primary Inputs'!$C$17,0,(SUM(OFFSET($K$114:$K$163,0,AD$2-$K$2-$D48+1)))*$F48))</f>
        <v xml:space="preserve"> </v>
      </c>
      <c r="AE48" s="139" t="str">
        <f ca="1">IF(AE$2-$K$2&lt;$D48-1," ",IF(AE$2-$K$2+1&gt;'Primary Inputs'!$C$17,0,(SUM(OFFSET($K$114:$K$163,0,AE$2-$K$2-$D48+1)))*$F48))</f>
        <v xml:space="preserve"> </v>
      </c>
      <c r="AF48" s="139" t="str">
        <f ca="1">IF(AF$2-$K$2&lt;$D48-1," ",IF(AF$2-$K$2+1&gt;'Primary Inputs'!$C$17,0,(SUM(OFFSET($K$114:$K$163,0,AF$2-$K$2-$D48+1)))*$F48))</f>
        <v xml:space="preserve"> </v>
      </c>
      <c r="AG48" s="139" t="str">
        <f ca="1">IF(AG$2-$K$2&lt;$D48-1," ",IF(AG$2-$K$2+1&gt;'Primary Inputs'!$C$17,0,(SUM(OFFSET($K$114:$K$163,0,AG$2-$K$2-$D48+1)))*$F48))</f>
        <v xml:space="preserve"> </v>
      </c>
      <c r="AH48" s="139" t="str">
        <f ca="1">IF(AH$2-$K$2&lt;$D48-1," ",IF(AH$2-$K$2+1&gt;'Primary Inputs'!$C$17,0,(SUM(OFFSET($K$114:$K$163,0,AH$2-$K$2-$D48+1)))*$F48))</f>
        <v xml:space="preserve"> </v>
      </c>
      <c r="AI48" s="139" t="str">
        <f ca="1">IF(AI$2-$K$2&lt;$D48-1," ",IF(AI$2-$K$2+1&gt;'Primary Inputs'!$C$17,0,(SUM(OFFSET($K$114:$K$163,0,AI$2-$K$2-$D48+1)))*$F48))</f>
        <v xml:space="preserve"> </v>
      </c>
      <c r="AJ48" s="139" t="str">
        <f ca="1">IF(AJ$2-$K$2&lt;$D48-1," ",IF(AJ$2-$K$2+1&gt;'Primary Inputs'!$C$17,0,(SUM(OFFSET($K$114:$K$163,0,AJ$2-$K$2-$D48+1)))*$F48))</f>
        <v xml:space="preserve"> </v>
      </c>
      <c r="AK48" s="139" t="str">
        <f ca="1">IF(AK$2-$K$2&lt;$D48-1," ",IF(AK$2-$K$2+1&gt;'Primary Inputs'!$C$17,0,(SUM(OFFSET($K$114:$K$163,0,AK$2-$K$2-$D48+1)))*$F48))</f>
        <v xml:space="preserve"> </v>
      </c>
      <c r="AL48" s="139" t="str">
        <f ca="1">IF(AL$2-$K$2&lt;$D48-1," ",IF(AL$2-$K$2+1&gt;'Primary Inputs'!$C$17,0,(SUM(OFFSET($K$114:$K$163,0,AL$2-$K$2-$D48+1)))*$F48))</f>
        <v xml:space="preserve"> </v>
      </c>
      <c r="AM48" s="139" t="str">
        <f ca="1">IF(AM$2-$K$2&lt;$D48-1," ",IF(AM$2-$K$2+1&gt;'Primary Inputs'!$C$17,0,(SUM(OFFSET($K$114:$K$163,0,AM$2-$K$2-$D48+1)))*$F48))</f>
        <v xml:space="preserve"> </v>
      </c>
      <c r="AN48" s="139" t="str">
        <f ca="1">IF(AN$2-$K$2&lt;$D48-1," ",IF(AN$2-$K$2+1&gt;'Primary Inputs'!$C$17,0,(SUM(OFFSET($K$114:$K$163,0,AN$2-$K$2-$D48+1)))*$F48))</f>
        <v xml:space="preserve"> </v>
      </c>
      <c r="AO48" s="139" t="str">
        <f ca="1">IF(AO$2-$K$2&lt;$D48-1," ",IF(AO$2-$K$2+1&gt;'Primary Inputs'!$C$17,0,(SUM(OFFSET($K$114:$K$163,0,AO$2-$K$2-$D48+1)))*$F48))</f>
        <v xml:space="preserve"> </v>
      </c>
      <c r="AP48" s="139" t="str">
        <f ca="1">IF(AP$2-$K$2&lt;$D48-1," ",IF(AP$2-$K$2+1&gt;'Primary Inputs'!$C$17,0,(SUM(OFFSET($K$114:$K$163,0,AP$2-$K$2-$D48+1)))*$F48))</f>
        <v xml:space="preserve"> </v>
      </c>
      <c r="AQ48" s="139" t="str">
        <f ca="1">IF(AQ$2-$K$2&lt;$D48-1," ",IF(AQ$2-$K$2+1&gt;'Primary Inputs'!$C$17,0,(SUM(OFFSET($K$114:$K$163,0,AQ$2-$K$2-$D48+1)))*$F48))</f>
        <v xml:space="preserve"> </v>
      </c>
      <c r="AR48" s="139" t="str">
        <f ca="1">IF(AR$2-$K$2&lt;$D48-1," ",IF(AR$2-$K$2+1&gt;'Primary Inputs'!$C$17,0,(SUM(OFFSET($K$114:$K$163,0,AR$2-$K$2-$D48+1)))*$F48))</f>
        <v xml:space="preserve"> </v>
      </c>
      <c r="AS48" s="139" t="str">
        <f ca="1">IF(AS$2-$K$2&lt;$D48-1," ",IF(AS$2-$K$2+1&gt;'Primary Inputs'!$C$17,0,(SUM(OFFSET($K$114:$K$163,0,AS$2-$K$2-$D48+1)))*$F48))</f>
        <v xml:space="preserve"> </v>
      </c>
      <c r="AT48" s="139" t="str">
        <f ca="1">IF(AT$2-$K$2&lt;$D48-1," ",IF(AT$2-$K$2+1&gt;'Primary Inputs'!$C$17,0,(SUM(OFFSET($K$114:$K$163,0,AT$2-$K$2-$D48+1)))*$F48))</f>
        <v xml:space="preserve"> </v>
      </c>
      <c r="AU48" s="139" t="str">
        <f ca="1">IF(AU$2-$K$2&lt;$D48-1," ",IF(AU$2-$K$2+1&gt;'Primary Inputs'!$C$17,0,(SUM(OFFSET($K$114:$K$163,0,AU$2-$K$2-$D48+1)))*$F48))</f>
        <v xml:space="preserve"> </v>
      </c>
      <c r="AV48" s="139" t="str">
        <f ca="1">IF(AV$2-$K$2&lt;$D48-1," ",IF(AV$2-$K$2+1&gt;'Primary Inputs'!$C$17,0,(SUM(OFFSET($K$114:$K$163,0,AV$2-$K$2-$D48+1)))*$F48))</f>
        <v xml:space="preserve"> </v>
      </c>
      <c r="AW48" s="139" t="str">
        <f ca="1">IF(AW$2-$K$2&lt;$D48-1," ",IF(AW$2-$K$2+1&gt;'Primary Inputs'!$C$17,0,(SUM(OFFSET($K$114:$K$163,0,AW$2-$K$2-$D48+1)))*$F48))</f>
        <v xml:space="preserve"> </v>
      </c>
      <c r="AX48" s="139" t="str">
        <f ca="1">IF(AX$2-$K$2&lt;$D48-1," ",IF(AX$2-$K$2+1&gt;'Primary Inputs'!$C$17,0,(SUM(OFFSET($K$114:$K$163,0,AX$2-$K$2-$D48+1)))*$F48))</f>
        <v xml:space="preserve"> </v>
      </c>
      <c r="AY48" s="139" t="str">
        <f ca="1">IF(AY$2-$K$2&lt;$D48-1," ",IF(AY$2-$K$2+1&gt;'Primary Inputs'!$C$17,0,(SUM(OFFSET($K$114:$K$163,0,AY$2-$K$2-$D48+1)))*$F48))</f>
        <v xml:space="preserve"> </v>
      </c>
      <c r="AZ48" s="139">
        <f ca="1">IF(AZ$2-$K$2&lt;$D48-1," ",IF(AZ$2-$K$2+1&gt;'Primary Inputs'!$C$17,0,(SUM(OFFSET($K$114:$K$163,0,AZ$2-$K$2-$D48+1)))*$F48))</f>
        <v>0</v>
      </c>
      <c r="BA48" s="139">
        <f ca="1">IF(BA$2-$K$2&lt;$D48-1," ",IF(BA$2-$K$2+1&gt;'Primary Inputs'!$C$17,0,(SUM(OFFSET($K$114:$K$163,0,BA$2-$K$2-$D48+1)))*$F48))</f>
        <v>0</v>
      </c>
      <c r="BB48" s="139">
        <f ca="1">IF(BB$2-$K$2&lt;$D48-1," ",IF(BB$2-$K$2+1&gt;'Primary Inputs'!$C$17,0,(SUM(OFFSET($K$114:$K$163,0,BB$2-$K$2-$D48+1)))*$F48))</f>
        <v>0</v>
      </c>
      <c r="BC48" s="139">
        <f ca="1">IF(BC$2-$K$2&lt;$D48-1," ",IF(BC$2-$K$2+1&gt;'Primary Inputs'!$C$17,0,(SUM(OFFSET($K$114:$K$163,0,BC$2-$K$2-$D48+1)))*$F48))</f>
        <v>0</v>
      </c>
      <c r="BD48" s="139">
        <f ca="1">IF(BD$2-$K$2&lt;$D48-1," ",IF(BD$2-$K$2+1&gt;'Primary Inputs'!$C$17,0,(SUM(OFFSET($K$114:$K$163,0,BD$2-$K$2-$D48+1)))*$F48))</f>
        <v>0</v>
      </c>
      <c r="BE48" s="139">
        <f ca="1">IF(BE$2-$K$2&lt;$D48-1," ",IF(BE$2-$K$2+1&gt;'Primary Inputs'!$C$17,0,(SUM(OFFSET($K$114:$K$163,0,BE$2-$K$2-$D48+1)))*$F48))</f>
        <v>0</v>
      </c>
      <c r="BF48" s="139">
        <f ca="1">IF(BF$2-$K$2&lt;$D48-1," ",IF(BF$2-$K$2+1&gt;'Primary Inputs'!$C$17,0,(SUM(OFFSET($K$114:$K$163,0,BF$2-$K$2-$D48+1)))*$F48))</f>
        <v>0</v>
      </c>
      <c r="BG48" s="139">
        <f ca="1">IF(BG$2-$K$2&lt;$D48-1," ",IF(BG$2-$K$2+1&gt;'Primary Inputs'!$C$17,0,(SUM(OFFSET($K$114:$K$163,0,BG$2-$K$2-$D48+1)))*$F48))</f>
        <v>0</v>
      </c>
      <c r="BH48" s="139">
        <f ca="1">IF(BH$2-$K$2&lt;$D48-1," ",IF(BH$2-$K$2+1&gt;'Primary Inputs'!$C$17,0,(SUM(OFFSET($K$114:$K$163,0,BH$2-$K$2-$D48+1)))*$F48))</f>
        <v>0</v>
      </c>
    </row>
    <row r="49" spans="1:60">
      <c r="A49" s="106"/>
      <c r="B49" s="106"/>
      <c r="C49" s="106"/>
      <c r="D49" s="184">
        <v>43</v>
      </c>
      <c r="E49" t="s">
        <v>215</v>
      </c>
      <c r="F49" s="106">
        <f ca="1">OFFSET('Primary Inputs'!$E$12,0,Calculations!$D49-1)</f>
        <v>0</v>
      </c>
      <c r="G49" s="106"/>
      <c r="H49" s="106"/>
      <c r="I49" s="106"/>
      <c r="J49" s="106"/>
      <c r="K49" s="139" t="str">
        <f ca="1">IF(K$2-$K$2&lt;$D49-1," ",IF(K$2-$K$2+1&gt;'Primary Inputs'!$C$17,0,(SUM(OFFSET($K$114:$K$163,0,K$2-$K$2-$D49+1)))*$F49))</f>
        <v xml:space="preserve"> </v>
      </c>
      <c r="L49" s="139" t="str">
        <f ca="1">IF(L$2-$K$2&lt;$D49-1," ",IF(L$2-$K$2+1&gt;'Primary Inputs'!$C$17,0,(SUM(OFFSET($K$114:$K$163,0,L$2-$K$2-$D49+1)))*$F49))</f>
        <v xml:space="preserve"> </v>
      </c>
      <c r="M49" s="139" t="str">
        <f ca="1">IF(M$2-$K$2&lt;$D49-1," ",IF(M$2-$K$2+1&gt;'Primary Inputs'!$C$17,0,(SUM(OFFSET($K$114:$K$163,0,M$2-$K$2-$D49+1)))*$F49))</f>
        <v xml:space="preserve"> </v>
      </c>
      <c r="N49" s="139" t="str">
        <f ca="1">IF(N$2-$K$2&lt;$D49-1," ",IF(N$2-$K$2+1&gt;'Primary Inputs'!$C$17,0,(SUM(OFFSET($K$114:$K$163,0,N$2-$K$2-$D49+1)))*$F49))</f>
        <v xml:space="preserve"> </v>
      </c>
      <c r="O49" s="139" t="str">
        <f ca="1">IF(O$2-$K$2&lt;$D49-1," ",IF(O$2-$K$2+1&gt;'Primary Inputs'!$C$17,0,(SUM(OFFSET($K$114:$K$163,0,O$2-$K$2-$D49+1)))*$F49))</f>
        <v xml:space="preserve"> </v>
      </c>
      <c r="P49" s="139" t="str">
        <f ca="1">IF(P$2-$K$2&lt;$D49-1," ",IF(P$2-$K$2+1&gt;'Primary Inputs'!$C$17,0,(SUM(OFFSET($K$114:$K$163,0,P$2-$K$2-$D49+1)))*$F49))</f>
        <v xml:space="preserve"> </v>
      </c>
      <c r="Q49" s="139" t="str">
        <f ca="1">IF(Q$2-$K$2&lt;$D49-1," ",IF(Q$2-$K$2+1&gt;'Primary Inputs'!$C$17,0,(SUM(OFFSET($K$114:$K$163,0,Q$2-$K$2-$D49+1)))*$F49))</f>
        <v xml:space="preserve"> </v>
      </c>
      <c r="R49" s="139" t="str">
        <f ca="1">IF(R$2-$K$2&lt;$D49-1," ",IF(R$2-$K$2+1&gt;'Primary Inputs'!$C$17,0,(SUM(OFFSET($K$114:$K$163,0,R$2-$K$2-$D49+1)))*$F49))</f>
        <v xml:space="preserve"> </v>
      </c>
      <c r="S49" s="139" t="str">
        <f ca="1">IF(S$2-$K$2&lt;$D49-1," ",IF(S$2-$K$2+1&gt;'Primary Inputs'!$C$17,0,(SUM(OFFSET($K$114:$K$163,0,S$2-$K$2-$D49+1)))*$F49))</f>
        <v xml:space="preserve"> </v>
      </c>
      <c r="T49" s="139" t="str">
        <f ca="1">IF(T$2-$K$2&lt;$D49-1," ",IF(T$2-$K$2+1&gt;'Primary Inputs'!$C$17,0,(SUM(OFFSET($K$114:$K$163,0,T$2-$K$2-$D49+1)))*$F49))</f>
        <v xml:space="preserve"> </v>
      </c>
      <c r="U49" s="139" t="str">
        <f ca="1">IF(U$2-$K$2&lt;$D49-1," ",IF(U$2-$K$2+1&gt;'Primary Inputs'!$C$17,0,(SUM(OFFSET($K$114:$K$163,0,U$2-$K$2-$D49+1)))*$F49))</f>
        <v xml:space="preserve"> </v>
      </c>
      <c r="V49" s="139" t="str">
        <f ca="1">IF(V$2-$K$2&lt;$D49-1," ",IF(V$2-$K$2+1&gt;'Primary Inputs'!$C$17,0,(SUM(OFFSET($K$114:$K$163,0,V$2-$K$2-$D49+1)))*$F49))</f>
        <v xml:space="preserve"> </v>
      </c>
      <c r="W49" s="139" t="str">
        <f ca="1">IF(W$2-$K$2&lt;$D49-1," ",IF(W$2-$K$2+1&gt;'Primary Inputs'!$C$17,0,(SUM(OFFSET($K$114:$K$163,0,W$2-$K$2-$D49+1)))*$F49))</f>
        <v xml:space="preserve"> </v>
      </c>
      <c r="X49" s="139" t="str">
        <f ca="1">IF(X$2-$K$2&lt;$D49-1," ",IF(X$2-$K$2+1&gt;'Primary Inputs'!$C$17,0,(SUM(OFFSET($K$114:$K$163,0,X$2-$K$2-$D49+1)))*$F49))</f>
        <v xml:space="preserve"> </v>
      </c>
      <c r="Y49" s="139" t="str">
        <f ca="1">IF(Y$2-$K$2&lt;$D49-1," ",IF(Y$2-$K$2+1&gt;'Primary Inputs'!$C$17,0,(SUM(OFFSET($K$114:$K$163,0,Y$2-$K$2-$D49+1)))*$F49))</f>
        <v xml:space="preserve"> </v>
      </c>
      <c r="Z49" s="139" t="str">
        <f ca="1">IF(Z$2-$K$2&lt;$D49-1," ",IF(Z$2-$K$2+1&gt;'Primary Inputs'!$C$17,0,(SUM(OFFSET($K$114:$K$163,0,Z$2-$K$2-$D49+1)))*$F49))</f>
        <v xml:space="preserve"> </v>
      </c>
      <c r="AA49" s="139" t="str">
        <f ca="1">IF(AA$2-$K$2&lt;$D49-1," ",IF(AA$2-$K$2+1&gt;'Primary Inputs'!$C$17,0,(SUM(OFFSET($K$114:$K$163,0,AA$2-$K$2-$D49+1)))*$F49))</f>
        <v xml:space="preserve"> </v>
      </c>
      <c r="AB49" s="139" t="str">
        <f ca="1">IF(AB$2-$K$2&lt;$D49-1," ",IF(AB$2-$K$2+1&gt;'Primary Inputs'!$C$17,0,(SUM(OFFSET($K$114:$K$163,0,AB$2-$K$2-$D49+1)))*$F49))</f>
        <v xml:space="preserve"> </v>
      </c>
      <c r="AC49" s="139" t="str">
        <f ca="1">IF(AC$2-$K$2&lt;$D49-1," ",IF(AC$2-$K$2+1&gt;'Primary Inputs'!$C$17,0,(SUM(OFFSET($K$114:$K$163,0,AC$2-$K$2-$D49+1)))*$F49))</f>
        <v xml:space="preserve"> </v>
      </c>
      <c r="AD49" s="139" t="str">
        <f ca="1">IF(AD$2-$K$2&lt;$D49-1," ",IF(AD$2-$K$2+1&gt;'Primary Inputs'!$C$17,0,(SUM(OFFSET($K$114:$K$163,0,AD$2-$K$2-$D49+1)))*$F49))</f>
        <v xml:space="preserve"> </v>
      </c>
      <c r="AE49" s="139" t="str">
        <f ca="1">IF(AE$2-$K$2&lt;$D49-1," ",IF(AE$2-$K$2+1&gt;'Primary Inputs'!$C$17,0,(SUM(OFFSET($K$114:$K$163,0,AE$2-$K$2-$D49+1)))*$F49))</f>
        <v xml:space="preserve"> </v>
      </c>
      <c r="AF49" s="139" t="str">
        <f ca="1">IF(AF$2-$K$2&lt;$D49-1," ",IF(AF$2-$K$2+1&gt;'Primary Inputs'!$C$17,0,(SUM(OFFSET($K$114:$K$163,0,AF$2-$K$2-$D49+1)))*$F49))</f>
        <v xml:space="preserve"> </v>
      </c>
      <c r="AG49" s="139" t="str">
        <f ca="1">IF(AG$2-$K$2&lt;$D49-1," ",IF(AG$2-$K$2+1&gt;'Primary Inputs'!$C$17,0,(SUM(OFFSET($K$114:$K$163,0,AG$2-$K$2-$D49+1)))*$F49))</f>
        <v xml:space="preserve"> </v>
      </c>
      <c r="AH49" s="139" t="str">
        <f ca="1">IF(AH$2-$K$2&lt;$D49-1," ",IF(AH$2-$K$2+1&gt;'Primary Inputs'!$C$17,0,(SUM(OFFSET($K$114:$K$163,0,AH$2-$K$2-$D49+1)))*$F49))</f>
        <v xml:space="preserve"> </v>
      </c>
      <c r="AI49" s="139" t="str">
        <f ca="1">IF(AI$2-$K$2&lt;$D49-1," ",IF(AI$2-$K$2+1&gt;'Primary Inputs'!$C$17,0,(SUM(OFFSET($K$114:$K$163,0,AI$2-$K$2-$D49+1)))*$F49))</f>
        <v xml:space="preserve"> </v>
      </c>
      <c r="AJ49" s="139" t="str">
        <f ca="1">IF(AJ$2-$K$2&lt;$D49-1," ",IF(AJ$2-$K$2+1&gt;'Primary Inputs'!$C$17,0,(SUM(OFFSET($K$114:$K$163,0,AJ$2-$K$2-$D49+1)))*$F49))</f>
        <v xml:space="preserve"> </v>
      </c>
      <c r="AK49" s="139" t="str">
        <f ca="1">IF(AK$2-$K$2&lt;$D49-1," ",IF(AK$2-$K$2+1&gt;'Primary Inputs'!$C$17,0,(SUM(OFFSET($K$114:$K$163,0,AK$2-$K$2-$D49+1)))*$F49))</f>
        <v xml:space="preserve"> </v>
      </c>
      <c r="AL49" s="139" t="str">
        <f ca="1">IF(AL$2-$K$2&lt;$D49-1," ",IF(AL$2-$K$2+1&gt;'Primary Inputs'!$C$17,0,(SUM(OFFSET($K$114:$K$163,0,AL$2-$K$2-$D49+1)))*$F49))</f>
        <v xml:space="preserve"> </v>
      </c>
      <c r="AM49" s="139" t="str">
        <f ca="1">IF(AM$2-$K$2&lt;$D49-1," ",IF(AM$2-$K$2+1&gt;'Primary Inputs'!$C$17,0,(SUM(OFFSET($K$114:$K$163,0,AM$2-$K$2-$D49+1)))*$F49))</f>
        <v xml:space="preserve"> </v>
      </c>
      <c r="AN49" s="139" t="str">
        <f ca="1">IF(AN$2-$K$2&lt;$D49-1," ",IF(AN$2-$K$2+1&gt;'Primary Inputs'!$C$17,0,(SUM(OFFSET($K$114:$K$163,0,AN$2-$K$2-$D49+1)))*$F49))</f>
        <v xml:space="preserve"> </v>
      </c>
      <c r="AO49" s="139" t="str">
        <f ca="1">IF(AO$2-$K$2&lt;$D49-1," ",IF(AO$2-$K$2+1&gt;'Primary Inputs'!$C$17,0,(SUM(OFFSET($K$114:$K$163,0,AO$2-$K$2-$D49+1)))*$F49))</f>
        <v xml:space="preserve"> </v>
      </c>
      <c r="AP49" s="139" t="str">
        <f ca="1">IF(AP$2-$K$2&lt;$D49-1," ",IF(AP$2-$K$2+1&gt;'Primary Inputs'!$C$17,0,(SUM(OFFSET($K$114:$K$163,0,AP$2-$K$2-$D49+1)))*$F49))</f>
        <v xml:space="preserve"> </v>
      </c>
      <c r="AQ49" s="139" t="str">
        <f ca="1">IF(AQ$2-$K$2&lt;$D49-1," ",IF(AQ$2-$K$2+1&gt;'Primary Inputs'!$C$17,0,(SUM(OFFSET($K$114:$K$163,0,AQ$2-$K$2-$D49+1)))*$F49))</f>
        <v xml:space="preserve"> </v>
      </c>
      <c r="AR49" s="139" t="str">
        <f ca="1">IF(AR$2-$K$2&lt;$D49-1," ",IF(AR$2-$K$2+1&gt;'Primary Inputs'!$C$17,0,(SUM(OFFSET($K$114:$K$163,0,AR$2-$K$2-$D49+1)))*$F49))</f>
        <v xml:space="preserve"> </v>
      </c>
      <c r="AS49" s="139" t="str">
        <f ca="1">IF(AS$2-$K$2&lt;$D49-1," ",IF(AS$2-$K$2+1&gt;'Primary Inputs'!$C$17,0,(SUM(OFFSET($K$114:$K$163,0,AS$2-$K$2-$D49+1)))*$F49))</f>
        <v xml:space="preserve"> </v>
      </c>
      <c r="AT49" s="139" t="str">
        <f ca="1">IF(AT$2-$K$2&lt;$D49-1," ",IF(AT$2-$K$2+1&gt;'Primary Inputs'!$C$17,0,(SUM(OFFSET($K$114:$K$163,0,AT$2-$K$2-$D49+1)))*$F49))</f>
        <v xml:space="preserve"> </v>
      </c>
      <c r="AU49" s="139" t="str">
        <f ca="1">IF(AU$2-$K$2&lt;$D49-1," ",IF(AU$2-$K$2+1&gt;'Primary Inputs'!$C$17,0,(SUM(OFFSET($K$114:$K$163,0,AU$2-$K$2-$D49+1)))*$F49))</f>
        <v xml:space="preserve"> </v>
      </c>
      <c r="AV49" s="139" t="str">
        <f ca="1">IF(AV$2-$K$2&lt;$D49-1," ",IF(AV$2-$K$2+1&gt;'Primary Inputs'!$C$17,0,(SUM(OFFSET($K$114:$K$163,0,AV$2-$K$2-$D49+1)))*$F49))</f>
        <v xml:space="preserve"> </v>
      </c>
      <c r="AW49" s="139" t="str">
        <f ca="1">IF(AW$2-$K$2&lt;$D49-1," ",IF(AW$2-$K$2+1&gt;'Primary Inputs'!$C$17,0,(SUM(OFFSET($K$114:$K$163,0,AW$2-$K$2-$D49+1)))*$F49))</f>
        <v xml:space="preserve"> </v>
      </c>
      <c r="AX49" s="139" t="str">
        <f ca="1">IF(AX$2-$K$2&lt;$D49-1," ",IF(AX$2-$K$2+1&gt;'Primary Inputs'!$C$17,0,(SUM(OFFSET($K$114:$K$163,0,AX$2-$K$2-$D49+1)))*$F49))</f>
        <v xml:space="preserve"> </v>
      </c>
      <c r="AY49" s="139" t="str">
        <f ca="1">IF(AY$2-$K$2&lt;$D49-1," ",IF(AY$2-$K$2+1&gt;'Primary Inputs'!$C$17,0,(SUM(OFFSET($K$114:$K$163,0,AY$2-$K$2-$D49+1)))*$F49))</f>
        <v xml:space="preserve"> </v>
      </c>
      <c r="AZ49" s="139" t="str">
        <f ca="1">IF(AZ$2-$K$2&lt;$D49-1," ",IF(AZ$2-$K$2+1&gt;'Primary Inputs'!$C$17,0,(SUM(OFFSET($K$114:$K$163,0,AZ$2-$K$2-$D49+1)))*$F49))</f>
        <v xml:space="preserve"> </v>
      </c>
      <c r="BA49" s="139">
        <f ca="1">IF(BA$2-$K$2&lt;$D49-1," ",IF(BA$2-$K$2+1&gt;'Primary Inputs'!$C$17,0,(SUM(OFFSET($K$114:$K$163,0,BA$2-$K$2-$D49+1)))*$F49))</f>
        <v>0</v>
      </c>
      <c r="BB49" s="139">
        <f ca="1">IF(BB$2-$K$2&lt;$D49-1," ",IF(BB$2-$K$2+1&gt;'Primary Inputs'!$C$17,0,(SUM(OFFSET($K$114:$K$163,0,BB$2-$K$2-$D49+1)))*$F49))</f>
        <v>0</v>
      </c>
      <c r="BC49" s="139">
        <f ca="1">IF(BC$2-$K$2&lt;$D49-1," ",IF(BC$2-$K$2+1&gt;'Primary Inputs'!$C$17,0,(SUM(OFFSET($K$114:$K$163,0,BC$2-$K$2-$D49+1)))*$F49))</f>
        <v>0</v>
      </c>
      <c r="BD49" s="139">
        <f ca="1">IF(BD$2-$K$2&lt;$D49-1," ",IF(BD$2-$K$2+1&gt;'Primary Inputs'!$C$17,0,(SUM(OFFSET($K$114:$K$163,0,BD$2-$K$2-$D49+1)))*$F49))</f>
        <v>0</v>
      </c>
      <c r="BE49" s="139">
        <f ca="1">IF(BE$2-$K$2&lt;$D49-1," ",IF(BE$2-$K$2+1&gt;'Primary Inputs'!$C$17,0,(SUM(OFFSET($K$114:$K$163,0,BE$2-$K$2-$D49+1)))*$F49))</f>
        <v>0</v>
      </c>
      <c r="BF49" s="139">
        <f ca="1">IF(BF$2-$K$2&lt;$D49-1," ",IF(BF$2-$K$2+1&gt;'Primary Inputs'!$C$17,0,(SUM(OFFSET($K$114:$K$163,0,BF$2-$K$2-$D49+1)))*$F49))</f>
        <v>0</v>
      </c>
      <c r="BG49" s="139">
        <f ca="1">IF(BG$2-$K$2&lt;$D49-1," ",IF(BG$2-$K$2+1&gt;'Primary Inputs'!$C$17,0,(SUM(OFFSET($K$114:$K$163,0,BG$2-$K$2-$D49+1)))*$F49))</f>
        <v>0</v>
      </c>
      <c r="BH49" s="139">
        <f ca="1">IF(BH$2-$K$2&lt;$D49-1," ",IF(BH$2-$K$2+1&gt;'Primary Inputs'!$C$17,0,(SUM(OFFSET($K$114:$K$163,0,BH$2-$K$2-$D49+1)))*$F49))</f>
        <v>0</v>
      </c>
    </row>
    <row r="50" spans="1:60">
      <c r="A50" s="106"/>
      <c r="B50" s="106"/>
      <c r="C50" s="106"/>
      <c r="D50" s="184">
        <v>44</v>
      </c>
      <c r="E50" t="s">
        <v>216</v>
      </c>
      <c r="F50" s="106">
        <f ca="1">OFFSET('Primary Inputs'!$E$12,0,Calculations!$D50-1)</f>
        <v>0</v>
      </c>
      <c r="G50" s="106"/>
      <c r="H50" s="106"/>
      <c r="I50" s="106"/>
      <c r="J50" s="106"/>
      <c r="K50" s="139" t="str">
        <f ca="1">IF(K$2-$K$2&lt;$D50-1," ",IF(K$2-$K$2+1&gt;'Primary Inputs'!$C$17,0,(SUM(OFFSET($K$114:$K$163,0,K$2-$K$2-$D50+1)))*$F50))</f>
        <v xml:space="preserve"> </v>
      </c>
      <c r="L50" s="139" t="str">
        <f ca="1">IF(L$2-$K$2&lt;$D50-1," ",IF(L$2-$K$2+1&gt;'Primary Inputs'!$C$17,0,(SUM(OFFSET($K$114:$K$163,0,L$2-$K$2-$D50+1)))*$F50))</f>
        <v xml:space="preserve"> </v>
      </c>
      <c r="M50" s="139" t="str">
        <f ca="1">IF(M$2-$K$2&lt;$D50-1," ",IF(M$2-$K$2+1&gt;'Primary Inputs'!$C$17,0,(SUM(OFFSET($K$114:$K$163,0,M$2-$K$2-$D50+1)))*$F50))</f>
        <v xml:space="preserve"> </v>
      </c>
      <c r="N50" s="139" t="str">
        <f ca="1">IF(N$2-$K$2&lt;$D50-1," ",IF(N$2-$K$2+1&gt;'Primary Inputs'!$C$17,0,(SUM(OFFSET($K$114:$K$163,0,N$2-$K$2-$D50+1)))*$F50))</f>
        <v xml:space="preserve"> </v>
      </c>
      <c r="O50" s="139" t="str">
        <f ca="1">IF(O$2-$K$2&lt;$D50-1," ",IF(O$2-$K$2+1&gt;'Primary Inputs'!$C$17,0,(SUM(OFFSET($K$114:$K$163,0,O$2-$K$2-$D50+1)))*$F50))</f>
        <v xml:space="preserve"> </v>
      </c>
      <c r="P50" s="139" t="str">
        <f ca="1">IF(P$2-$K$2&lt;$D50-1," ",IF(P$2-$K$2+1&gt;'Primary Inputs'!$C$17,0,(SUM(OFFSET($K$114:$K$163,0,P$2-$K$2-$D50+1)))*$F50))</f>
        <v xml:space="preserve"> </v>
      </c>
      <c r="Q50" s="139" t="str">
        <f ca="1">IF(Q$2-$K$2&lt;$D50-1," ",IF(Q$2-$K$2+1&gt;'Primary Inputs'!$C$17,0,(SUM(OFFSET($K$114:$K$163,0,Q$2-$K$2-$D50+1)))*$F50))</f>
        <v xml:space="preserve"> </v>
      </c>
      <c r="R50" s="139" t="str">
        <f ca="1">IF(R$2-$K$2&lt;$D50-1," ",IF(R$2-$K$2+1&gt;'Primary Inputs'!$C$17,0,(SUM(OFFSET($K$114:$K$163,0,R$2-$K$2-$D50+1)))*$F50))</f>
        <v xml:space="preserve"> </v>
      </c>
      <c r="S50" s="139" t="str">
        <f ca="1">IF(S$2-$K$2&lt;$D50-1," ",IF(S$2-$K$2+1&gt;'Primary Inputs'!$C$17,0,(SUM(OFFSET($K$114:$K$163,0,S$2-$K$2-$D50+1)))*$F50))</f>
        <v xml:space="preserve"> </v>
      </c>
      <c r="T50" s="139" t="str">
        <f ca="1">IF(T$2-$K$2&lt;$D50-1," ",IF(T$2-$K$2+1&gt;'Primary Inputs'!$C$17,0,(SUM(OFFSET($K$114:$K$163,0,T$2-$K$2-$D50+1)))*$F50))</f>
        <v xml:space="preserve"> </v>
      </c>
      <c r="U50" s="139" t="str">
        <f ca="1">IF(U$2-$K$2&lt;$D50-1," ",IF(U$2-$K$2+1&gt;'Primary Inputs'!$C$17,0,(SUM(OFFSET($K$114:$K$163,0,U$2-$K$2-$D50+1)))*$F50))</f>
        <v xml:space="preserve"> </v>
      </c>
      <c r="V50" s="139" t="str">
        <f ca="1">IF(V$2-$K$2&lt;$D50-1," ",IF(V$2-$K$2+1&gt;'Primary Inputs'!$C$17,0,(SUM(OFFSET($K$114:$K$163,0,V$2-$K$2-$D50+1)))*$F50))</f>
        <v xml:space="preserve"> </v>
      </c>
      <c r="W50" s="139" t="str">
        <f ca="1">IF(W$2-$K$2&lt;$D50-1," ",IF(W$2-$K$2+1&gt;'Primary Inputs'!$C$17,0,(SUM(OFFSET($K$114:$K$163,0,W$2-$K$2-$D50+1)))*$F50))</f>
        <v xml:space="preserve"> </v>
      </c>
      <c r="X50" s="139" t="str">
        <f ca="1">IF(X$2-$K$2&lt;$D50-1," ",IF(X$2-$K$2+1&gt;'Primary Inputs'!$C$17,0,(SUM(OFFSET($K$114:$K$163,0,X$2-$K$2-$D50+1)))*$F50))</f>
        <v xml:space="preserve"> </v>
      </c>
      <c r="Y50" s="139" t="str">
        <f ca="1">IF(Y$2-$K$2&lt;$D50-1," ",IF(Y$2-$K$2+1&gt;'Primary Inputs'!$C$17,0,(SUM(OFFSET($K$114:$K$163,0,Y$2-$K$2-$D50+1)))*$F50))</f>
        <v xml:space="preserve"> </v>
      </c>
      <c r="Z50" s="139" t="str">
        <f ca="1">IF(Z$2-$K$2&lt;$D50-1," ",IF(Z$2-$K$2+1&gt;'Primary Inputs'!$C$17,0,(SUM(OFFSET($K$114:$K$163,0,Z$2-$K$2-$D50+1)))*$F50))</f>
        <v xml:space="preserve"> </v>
      </c>
      <c r="AA50" s="139" t="str">
        <f ca="1">IF(AA$2-$K$2&lt;$D50-1," ",IF(AA$2-$K$2+1&gt;'Primary Inputs'!$C$17,0,(SUM(OFFSET($K$114:$K$163,0,AA$2-$K$2-$D50+1)))*$F50))</f>
        <v xml:space="preserve"> </v>
      </c>
      <c r="AB50" s="139" t="str">
        <f ca="1">IF(AB$2-$K$2&lt;$D50-1," ",IF(AB$2-$K$2+1&gt;'Primary Inputs'!$C$17,0,(SUM(OFFSET($K$114:$K$163,0,AB$2-$K$2-$D50+1)))*$F50))</f>
        <v xml:space="preserve"> </v>
      </c>
      <c r="AC50" s="139" t="str">
        <f ca="1">IF(AC$2-$K$2&lt;$D50-1," ",IF(AC$2-$K$2+1&gt;'Primary Inputs'!$C$17,0,(SUM(OFFSET($K$114:$K$163,0,AC$2-$K$2-$D50+1)))*$F50))</f>
        <v xml:space="preserve"> </v>
      </c>
      <c r="AD50" s="139" t="str">
        <f ca="1">IF(AD$2-$K$2&lt;$D50-1," ",IF(AD$2-$K$2+1&gt;'Primary Inputs'!$C$17,0,(SUM(OFFSET($K$114:$K$163,0,AD$2-$K$2-$D50+1)))*$F50))</f>
        <v xml:space="preserve"> </v>
      </c>
      <c r="AE50" s="139" t="str">
        <f ca="1">IF(AE$2-$K$2&lt;$D50-1," ",IF(AE$2-$K$2+1&gt;'Primary Inputs'!$C$17,0,(SUM(OFFSET($K$114:$K$163,0,AE$2-$K$2-$D50+1)))*$F50))</f>
        <v xml:space="preserve"> </v>
      </c>
      <c r="AF50" s="139" t="str">
        <f ca="1">IF(AF$2-$K$2&lt;$D50-1," ",IF(AF$2-$K$2+1&gt;'Primary Inputs'!$C$17,0,(SUM(OFFSET($K$114:$K$163,0,AF$2-$K$2-$D50+1)))*$F50))</f>
        <v xml:space="preserve"> </v>
      </c>
      <c r="AG50" s="139" t="str">
        <f ca="1">IF(AG$2-$K$2&lt;$D50-1," ",IF(AG$2-$K$2+1&gt;'Primary Inputs'!$C$17,0,(SUM(OFFSET($K$114:$K$163,0,AG$2-$K$2-$D50+1)))*$F50))</f>
        <v xml:space="preserve"> </v>
      </c>
      <c r="AH50" s="139" t="str">
        <f ca="1">IF(AH$2-$K$2&lt;$D50-1," ",IF(AH$2-$K$2+1&gt;'Primary Inputs'!$C$17,0,(SUM(OFFSET($K$114:$K$163,0,AH$2-$K$2-$D50+1)))*$F50))</f>
        <v xml:space="preserve"> </v>
      </c>
      <c r="AI50" s="139" t="str">
        <f ca="1">IF(AI$2-$K$2&lt;$D50-1," ",IF(AI$2-$K$2+1&gt;'Primary Inputs'!$C$17,0,(SUM(OFFSET($K$114:$K$163,0,AI$2-$K$2-$D50+1)))*$F50))</f>
        <v xml:space="preserve"> </v>
      </c>
      <c r="AJ50" s="139" t="str">
        <f ca="1">IF(AJ$2-$K$2&lt;$D50-1," ",IF(AJ$2-$K$2+1&gt;'Primary Inputs'!$C$17,0,(SUM(OFFSET($K$114:$K$163,0,AJ$2-$K$2-$D50+1)))*$F50))</f>
        <v xml:space="preserve"> </v>
      </c>
      <c r="AK50" s="139" t="str">
        <f ca="1">IF(AK$2-$K$2&lt;$D50-1," ",IF(AK$2-$K$2+1&gt;'Primary Inputs'!$C$17,0,(SUM(OFFSET($K$114:$K$163,0,AK$2-$K$2-$D50+1)))*$F50))</f>
        <v xml:space="preserve"> </v>
      </c>
      <c r="AL50" s="139" t="str">
        <f ca="1">IF(AL$2-$K$2&lt;$D50-1," ",IF(AL$2-$K$2+1&gt;'Primary Inputs'!$C$17,0,(SUM(OFFSET($K$114:$K$163,0,AL$2-$K$2-$D50+1)))*$F50))</f>
        <v xml:space="preserve"> </v>
      </c>
      <c r="AM50" s="139" t="str">
        <f ca="1">IF(AM$2-$K$2&lt;$D50-1," ",IF(AM$2-$K$2+1&gt;'Primary Inputs'!$C$17,0,(SUM(OFFSET($K$114:$K$163,0,AM$2-$K$2-$D50+1)))*$F50))</f>
        <v xml:space="preserve"> </v>
      </c>
      <c r="AN50" s="139" t="str">
        <f ca="1">IF(AN$2-$K$2&lt;$D50-1," ",IF(AN$2-$K$2+1&gt;'Primary Inputs'!$C$17,0,(SUM(OFFSET($K$114:$K$163,0,AN$2-$K$2-$D50+1)))*$F50))</f>
        <v xml:space="preserve"> </v>
      </c>
      <c r="AO50" s="139" t="str">
        <f ca="1">IF(AO$2-$K$2&lt;$D50-1," ",IF(AO$2-$K$2+1&gt;'Primary Inputs'!$C$17,0,(SUM(OFFSET($K$114:$K$163,0,AO$2-$K$2-$D50+1)))*$F50))</f>
        <v xml:space="preserve"> </v>
      </c>
      <c r="AP50" s="139" t="str">
        <f ca="1">IF(AP$2-$K$2&lt;$D50-1," ",IF(AP$2-$K$2+1&gt;'Primary Inputs'!$C$17,0,(SUM(OFFSET($K$114:$K$163,0,AP$2-$K$2-$D50+1)))*$F50))</f>
        <v xml:space="preserve"> </v>
      </c>
      <c r="AQ50" s="139" t="str">
        <f ca="1">IF(AQ$2-$K$2&lt;$D50-1," ",IF(AQ$2-$K$2+1&gt;'Primary Inputs'!$C$17,0,(SUM(OFFSET($K$114:$K$163,0,AQ$2-$K$2-$D50+1)))*$F50))</f>
        <v xml:space="preserve"> </v>
      </c>
      <c r="AR50" s="139" t="str">
        <f ca="1">IF(AR$2-$K$2&lt;$D50-1," ",IF(AR$2-$K$2+1&gt;'Primary Inputs'!$C$17,0,(SUM(OFFSET($K$114:$K$163,0,AR$2-$K$2-$D50+1)))*$F50))</f>
        <v xml:space="preserve"> </v>
      </c>
      <c r="AS50" s="139" t="str">
        <f ca="1">IF(AS$2-$K$2&lt;$D50-1," ",IF(AS$2-$K$2+1&gt;'Primary Inputs'!$C$17,0,(SUM(OFFSET($K$114:$K$163,0,AS$2-$K$2-$D50+1)))*$F50))</f>
        <v xml:space="preserve"> </v>
      </c>
      <c r="AT50" s="139" t="str">
        <f ca="1">IF(AT$2-$K$2&lt;$D50-1," ",IF(AT$2-$K$2+1&gt;'Primary Inputs'!$C$17,0,(SUM(OFFSET($K$114:$K$163,0,AT$2-$K$2-$D50+1)))*$F50))</f>
        <v xml:space="preserve"> </v>
      </c>
      <c r="AU50" s="139" t="str">
        <f ca="1">IF(AU$2-$K$2&lt;$D50-1," ",IF(AU$2-$K$2+1&gt;'Primary Inputs'!$C$17,0,(SUM(OFFSET($K$114:$K$163,0,AU$2-$K$2-$D50+1)))*$F50))</f>
        <v xml:space="preserve"> </v>
      </c>
      <c r="AV50" s="139" t="str">
        <f ca="1">IF(AV$2-$K$2&lt;$D50-1," ",IF(AV$2-$K$2+1&gt;'Primary Inputs'!$C$17,0,(SUM(OFFSET($K$114:$K$163,0,AV$2-$K$2-$D50+1)))*$F50))</f>
        <v xml:space="preserve"> </v>
      </c>
      <c r="AW50" s="139" t="str">
        <f ca="1">IF(AW$2-$K$2&lt;$D50-1," ",IF(AW$2-$K$2+1&gt;'Primary Inputs'!$C$17,0,(SUM(OFFSET($K$114:$K$163,0,AW$2-$K$2-$D50+1)))*$F50))</f>
        <v xml:space="preserve"> </v>
      </c>
      <c r="AX50" s="139" t="str">
        <f ca="1">IF(AX$2-$K$2&lt;$D50-1," ",IF(AX$2-$K$2+1&gt;'Primary Inputs'!$C$17,0,(SUM(OFFSET($K$114:$K$163,0,AX$2-$K$2-$D50+1)))*$F50))</f>
        <v xml:space="preserve"> </v>
      </c>
      <c r="AY50" s="139" t="str">
        <f ca="1">IF(AY$2-$K$2&lt;$D50-1," ",IF(AY$2-$K$2+1&gt;'Primary Inputs'!$C$17,0,(SUM(OFFSET($K$114:$K$163,0,AY$2-$K$2-$D50+1)))*$F50))</f>
        <v xml:space="preserve"> </v>
      </c>
      <c r="AZ50" s="139" t="str">
        <f ca="1">IF(AZ$2-$K$2&lt;$D50-1," ",IF(AZ$2-$K$2+1&gt;'Primary Inputs'!$C$17,0,(SUM(OFFSET($K$114:$K$163,0,AZ$2-$K$2-$D50+1)))*$F50))</f>
        <v xml:space="preserve"> </v>
      </c>
      <c r="BA50" s="139" t="str">
        <f ca="1">IF(BA$2-$K$2&lt;$D50-1," ",IF(BA$2-$K$2+1&gt;'Primary Inputs'!$C$17,0,(SUM(OFFSET($K$114:$K$163,0,BA$2-$K$2-$D50+1)))*$F50))</f>
        <v xml:space="preserve"> </v>
      </c>
      <c r="BB50" s="139">
        <f ca="1">IF(BB$2-$K$2&lt;$D50-1," ",IF(BB$2-$K$2+1&gt;'Primary Inputs'!$C$17,0,(SUM(OFFSET($K$114:$K$163,0,BB$2-$K$2-$D50+1)))*$F50))</f>
        <v>0</v>
      </c>
      <c r="BC50" s="139">
        <f ca="1">IF(BC$2-$K$2&lt;$D50-1," ",IF(BC$2-$K$2+1&gt;'Primary Inputs'!$C$17,0,(SUM(OFFSET($K$114:$K$163,0,BC$2-$K$2-$D50+1)))*$F50))</f>
        <v>0</v>
      </c>
      <c r="BD50" s="139">
        <f ca="1">IF(BD$2-$K$2&lt;$D50-1," ",IF(BD$2-$K$2+1&gt;'Primary Inputs'!$C$17,0,(SUM(OFFSET($K$114:$K$163,0,BD$2-$K$2-$D50+1)))*$F50))</f>
        <v>0</v>
      </c>
      <c r="BE50" s="139">
        <f ca="1">IF(BE$2-$K$2&lt;$D50-1," ",IF(BE$2-$K$2+1&gt;'Primary Inputs'!$C$17,0,(SUM(OFFSET($K$114:$K$163,0,BE$2-$K$2-$D50+1)))*$F50))</f>
        <v>0</v>
      </c>
      <c r="BF50" s="139">
        <f ca="1">IF(BF$2-$K$2&lt;$D50-1," ",IF(BF$2-$K$2+1&gt;'Primary Inputs'!$C$17,0,(SUM(OFFSET($K$114:$K$163,0,BF$2-$K$2-$D50+1)))*$F50))</f>
        <v>0</v>
      </c>
      <c r="BG50" s="139">
        <f ca="1">IF(BG$2-$K$2&lt;$D50-1," ",IF(BG$2-$K$2+1&gt;'Primary Inputs'!$C$17,0,(SUM(OFFSET($K$114:$K$163,0,BG$2-$K$2-$D50+1)))*$F50))</f>
        <v>0</v>
      </c>
      <c r="BH50" s="139">
        <f ca="1">IF(BH$2-$K$2&lt;$D50-1," ",IF(BH$2-$K$2+1&gt;'Primary Inputs'!$C$17,0,(SUM(OFFSET($K$114:$K$163,0,BH$2-$K$2-$D50+1)))*$F50))</f>
        <v>0</v>
      </c>
    </row>
    <row r="51" spans="1:60">
      <c r="A51" s="106"/>
      <c r="B51" s="106"/>
      <c r="C51" s="106"/>
      <c r="D51" s="184">
        <v>45</v>
      </c>
      <c r="E51" t="s">
        <v>217</v>
      </c>
      <c r="F51" s="106">
        <f ca="1">OFFSET('Primary Inputs'!$E$12,0,Calculations!$D51-1)</f>
        <v>0</v>
      </c>
      <c r="G51" s="106"/>
      <c r="H51" s="106"/>
      <c r="I51" s="106"/>
      <c r="J51" s="106"/>
      <c r="K51" s="139" t="str">
        <f ca="1">IF(K$2-$K$2&lt;$D51-1," ",IF(K$2-$K$2+1&gt;'Primary Inputs'!$C$17,0,(SUM(OFFSET($K$114:$K$163,0,K$2-$K$2-$D51+1)))*$F51))</f>
        <v xml:space="preserve"> </v>
      </c>
      <c r="L51" s="139" t="str">
        <f ca="1">IF(L$2-$K$2&lt;$D51-1," ",IF(L$2-$K$2+1&gt;'Primary Inputs'!$C$17,0,(SUM(OFFSET($K$114:$K$163,0,L$2-$K$2-$D51+1)))*$F51))</f>
        <v xml:space="preserve"> </v>
      </c>
      <c r="M51" s="139" t="str">
        <f ca="1">IF(M$2-$K$2&lt;$D51-1," ",IF(M$2-$K$2+1&gt;'Primary Inputs'!$C$17,0,(SUM(OFFSET($K$114:$K$163,0,M$2-$K$2-$D51+1)))*$F51))</f>
        <v xml:space="preserve"> </v>
      </c>
      <c r="N51" s="139" t="str">
        <f ca="1">IF(N$2-$K$2&lt;$D51-1," ",IF(N$2-$K$2+1&gt;'Primary Inputs'!$C$17,0,(SUM(OFFSET($K$114:$K$163,0,N$2-$K$2-$D51+1)))*$F51))</f>
        <v xml:space="preserve"> </v>
      </c>
      <c r="O51" s="139" t="str">
        <f ca="1">IF(O$2-$K$2&lt;$D51-1," ",IF(O$2-$K$2+1&gt;'Primary Inputs'!$C$17,0,(SUM(OFFSET($K$114:$K$163,0,O$2-$K$2-$D51+1)))*$F51))</f>
        <v xml:space="preserve"> </v>
      </c>
      <c r="P51" s="139" t="str">
        <f ca="1">IF(P$2-$K$2&lt;$D51-1," ",IF(P$2-$K$2+1&gt;'Primary Inputs'!$C$17,0,(SUM(OFFSET($K$114:$K$163,0,P$2-$K$2-$D51+1)))*$F51))</f>
        <v xml:space="preserve"> </v>
      </c>
      <c r="Q51" s="139" t="str">
        <f ca="1">IF(Q$2-$K$2&lt;$D51-1," ",IF(Q$2-$K$2+1&gt;'Primary Inputs'!$C$17,0,(SUM(OFFSET($K$114:$K$163,0,Q$2-$K$2-$D51+1)))*$F51))</f>
        <v xml:space="preserve"> </v>
      </c>
      <c r="R51" s="139" t="str">
        <f ca="1">IF(R$2-$K$2&lt;$D51-1," ",IF(R$2-$K$2+1&gt;'Primary Inputs'!$C$17,0,(SUM(OFFSET($K$114:$K$163,0,R$2-$K$2-$D51+1)))*$F51))</f>
        <v xml:space="preserve"> </v>
      </c>
      <c r="S51" s="139" t="str">
        <f ca="1">IF(S$2-$K$2&lt;$D51-1," ",IF(S$2-$K$2+1&gt;'Primary Inputs'!$C$17,0,(SUM(OFFSET($K$114:$K$163,0,S$2-$K$2-$D51+1)))*$F51))</f>
        <v xml:space="preserve"> </v>
      </c>
      <c r="T51" s="139" t="str">
        <f ca="1">IF(T$2-$K$2&lt;$D51-1," ",IF(T$2-$K$2+1&gt;'Primary Inputs'!$C$17,0,(SUM(OFFSET($K$114:$K$163,0,T$2-$K$2-$D51+1)))*$F51))</f>
        <v xml:space="preserve"> </v>
      </c>
      <c r="U51" s="139" t="str">
        <f ca="1">IF(U$2-$K$2&lt;$D51-1," ",IF(U$2-$K$2+1&gt;'Primary Inputs'!$C$17,0,(SUM(OFFSET($K$114:$K$163,0,U$2-$K$2-$D51+1)))*$F51))</f>
        <v xml:space="preserve"> </v>
      </c>
      <c r="V51" s="139" t="str">
        <f ca="1">IF(V$2-$K$2&lt;$D51-1," ",IF(V$2-$K$2+1&gt;'Primary Inputs'!$C$17,0,(SUM(OFFSET($K$114:$K$163,0,V$2-$K$2-$D51+1)))*$F51))</f>
        <v xml:space="preserve"> </v>
      </c>
      <c r="W51" s="139" t="str">
        <f ca="1">IF(W$2-$K$2&lt;$D51-1," ",IF(W$2-$K$2+1&gt;'Primary Inputs'!$C$17,0,(SUM(OFFSET($K$114:$K$163,0,W$2-$K$2-$D51+1)))*$F51))</f>
        <v xml:space="preserve"> </v>
      </c>
      <c r="X51" s="139" t="str">
        <f ca="1">IF(X$2-$K$2&lt;$D51-1," ",IF(X$2-$K$2+1&gt;'Primary Inputs'!$C$17,0,(SUM(OFFSET($K$114:$K$163,0,X$2-$K$2-$D51+1)))*$F51))</f>
        <v xml:space="preserve"> </v>
      </c>
      <c r="Y51" s="139" t="str">
        <f ca="1">IF(Y$2-$K$2&lt;$D51-1," ",IF(Y$2-$K$2+1&gt;'Primary Inputs'!$C$17,0,(SUM(OFFSET($K$114:$K$163,0,Y$2-$K$2-$D51+1)))*$F51))</f>
        <v xml:space="preserve"> </v>
      </c>
      <c r="Z51" s="139" t="str">
        <f ca="1">IF(Z$2-$K$2&lt;$D51-1," ",IF(Z$2-$K$2+1&gt;'Primary Inputs'!$C$17,0,(SUM(OFFSET($K$114:$K$163,0,Z$2-$K$2-$D51+1)))*$F51))</f>
        <v xml:space="preserve"> </v>
      </c>
      <c r="AA51" s="139" t="str">
        <f ca="1">IF(AA$2-$K$2&lt;$D51-1," ",IF(AA$2-$K$2+1&gt;'Primary Inputs'!$C$17,0,(SUM(OFFSET($K$114:$K$163,0,AA$2-$K$2-$D51+1)))*$F51))</f>
        <v xml:space="preserve"> </v>
      </c>
      <c r="AB51" s="139" t="str">
        <f ca="1">IF(AB$2-$K$2&lt;$D51-1," ",IF(AB$2-$K$2+1&gt;'Primary Inputs'!$C$17,0,(SUM(OFFSET($K$114:$K$163,0,AB$2-$K$2-$D51+1)))*$F51))</f>
        <v xml:space="preserve"> </v>
      </c>
      <c r="AC51" s="139" t="str">
        <f ca="1">IF(AC$2-$K$2&lt;$D51-1," ",IF(AC$2-$K$2+1&gt;'Primary Inputs'!$C$17,0,(SUM(OFFSET($K$114:$K$163,0,AC$2-$K$2-$D51+1)))*$F51))</f>
        <v xml:space="preserve"> </v>
      </c>
      <c r="AD51" s="139" t="str">
        <f ca="1">IF(AD$2-$K$2&lt;$D51-1," ",IF(AD$2-$K$2+1&gt;'Primary Inputs'!$C$17,0,(SUM(OFFSET($K$114:$K$163,0,AD$2-$K$2-$D51+1)))*$F51))</f>
        <v xml:space="preserve"> </v>
      </c>
      <c r="AE51" s="139" t="str">
        <f ca="1">IF(AE$2-$K$2&lt;$D51-1," ",IF(AE$2-$K$2+1&gt;'Primary Inputs'!$C$17,0,(SUM(OFFSET($K$114:$K$163,0,AE$2-$K$2-$D51+1)))*$F51))</f>
        <v xml:space="preserve"> </v>
      </c>
      <c r="AF51" s="139" t="str">
        <f ca="1">IF(AF$2-$K$2&lt;$D51-1," ",IF(AF$2-$K$2+1&gt;'Primary Inputs'!$C$17,0,(SUM(OFFSET($K$114:$K$163,0,AF$2-$K$2-$D51+1)))*$F51))</f>
        <v xml:space="preserve"> </v>
      </c>
      <c r="AG51" s="139" t="str">
        <f ca="1">IF(AG$2-$K$2&lt;$D51-1," ",IF(AG$2-$K$2+1&gt;'Primary Inputs'!$C$17,0,(SUM(OFFSET($K$114:$K$163,0,AG$2-$K$2-$D51+1)))*$F51))</f>
        <v xml:space="preserve"> </v>
      </c>
      <c r="AH51" s="139" t="str">
        <f ca="1">IF(AH$2-$K$2&lt;$D51-1," ",IF(AH$2-$K$2+1&gt;'Primary Inputs'!$C$17,0,(SUM(OFFSET($K$114:$K$163,0,AH$2-$K$2-$D51+1)))*$F51))</f>
        <v xml:space="preserve"> </v>
      </c>
      <c r="AI51" s="139" t="str">
        <f ca="1">IF(AI$2-$K$2&lt;$D51-1," ",IF(AI$2-$K$2+1&gt;'Primary Inputs'!$C$17,0,(SUM(OFFSET($K$114:$K$163,0,AI$2-$K$2-$D51+1)))*$F51))</f>
        <v xml:space="preserve"> </v>
      </c>
      <c r="AJ51" s="139" t="str">
        <f ca="1">IF(AJ$2-$K$2&lt;$D51-1," ",IF(AJ$2-$K$2+1&gt;'Primary Inputs'!$C$17,0,(SUM(OFFSET($K$114:$K$163,0,AJ$2-$K$2-$D51+1)))*$F51))</f>
        <v xml:space="preserve"> </v>
      </c>
      <c r="AK51" s="139" t="str">
        <f ca="1">IF(AK$2-$K$2&lt;$D51-1," ",IF(AK$2-$K$2+1&gt;'Primary Inputs'!$C$17,0,(SUM(OFFSET($K$114:$K$163,0,AK$2-$K$2-$D51+1)))*$F51))</f>
        <v xml:space="preserve"> </v>
      </c>
      <c r="AL51" s="139" t="str">
        <f ca="1">IF(AL$2-$K$2&lt;$D51-1," ",IF(AL$2-$K$2+1&gt;'Primary Inputs'!$C$17,0,(SUM(OFFSET($K$114:$K$163,0,AL$2-$K$2-$D51+1)))*$F51))</f>
        <v xml:space="preserve"> </v>
      </c>
      <c r="AM51" s="139" t="str">
        <f ca="1">IF(AM$2-$K$2&lt;$D51-1," ",IF(AM$2-$K$2+1&gt;'Primary Inputs'!$C$17,0,(SUM(OFFSET($K$114:$K$163,0,AM$2-$K$2-$D51+1)))*$F51))</f>
        <v xml:space="preserve"> </v>
      </c>
      <c r="AN51" s="139" t="str">
        <f ca="1">IF(AN$2-$K$2&lt;$D51-1," ",IF(AN$2-$K$2+1&gt;'Primary Inputs'!$C$17,0,(SUM(OFFSET($K$114:$K$163,0,AN$2-$K$2-$D51+1)))*$F51))</f>
        <v xml:space="preserve"> </v>
      </c>
      <c r="AO51" s="139" t="str">
        <f ca="1">IF(AO$2-$K$2&lt;$D51-1," ",IF(AO$2-$K$2+1&gt;'Primary Inputs'!$C$17,0,(SUM(OFFSET($K$114:$K$163,0,AO$2-$K$2-$D51+1)))*$F51))</f>
        <v xml:space="preserve"> </v>
      </c>
      <c r="AP51" s="139" t="str">
        <f ca="1">IF(AP$2-$K$2&lt;$D51-1," ",IF(AP$2-$K$2+1&gt;'Primary Inputs'!$C$17,0,(SUM(OFFSET($K$114:$K$163,0,AP$2-$K$2-$D51+1)))*$F51))</f>
        <v xml:space="preserve"> </v>
      </c>
      <c r="AQ51" s="139" t="str">
        <f ca="1">IF(AQ$2-$K$2&lt;$D51-1," ",IF(AQ$2-$K$2+1&gt;'Primary Inputs'!$C$17,0,(SUM(OFFSET($K$114:$K$163,0,AQ$2-$K$2-$D51+1)))*$F51))</f>
        <v xml:space="preserve"> </v>
      </c>
      <c r="AR51" s="139" t="str">
        <f ca="1">IF(AR$2-$K$2&lt;$D51-1," ",IF(AR$2-$K$2+1&gt;'Primary Inputs'!$C$17,0,(SUM(OFFSET($K$114:$K$163,0,AR$2-$K$2-$D51+1)))*$F51))</f>
        <v xml:space="preserve"> </v>
      </c>
      <c r="AS51" s="139" t="str">
        <f ca="1">IF(AS$2-$K$2&lt;$D51-1," ",IF(AS$2-$K$2+1&gt;'Primary Inputs'!$C$17,0,(SUM(OFFSET($K$114:$K$163,0,AS$2-$K$2-$D51+1)))*$F51))</f>
        <v xml:space="preserve"> </v>
      </c>
      <c r="AT51" s="139" t="str">
        <f ca="1">IF(AT$2-$K$2&lt;$D51-1," ",IF(AT$2-$K$2+1&gt;'Primary Inputs'!$C$17,0,(SUM(OFFSET($K$114:$K$163,0,AT$2-$K$2-$D51+1)))*$F51))</f>
        <v xml:space="preserve"> </v>
      </c>
      <c r="AU51" s="139" t="str">
        <f ca="1">IF(AU$2-$K$2&lt;$D51-1," ",IF(AU$2-$K$2+1&gt;'Primary Inputs'!$C$17,0,(SUM(OFFSET($K$114:$K$163,0,AU$2-$K$2-$D51+1)))*$F51))</f>
        <v xml:space="preserve"> </v>
      </c>
      <c r="AV51" s="139" t="str">
        <f ca="1">IF(AV$2-$K$2&lt;$D51-1," ",IF(AV$2-$K$2+1&gt;'Primary Inputs'!$C$17,0,(SUM(OFFSET($K$114:$K$163,0,AV$2-$K$2-$D51+1)))*$F51))</f>
        <v xml:space="preserve"> </v>
      </c>
      <c r="AW51" s="139" t="str">
        <f ca="1">IF(AW$2-$K$2&lt;$D51-1," ",IF(AW$2-$K$2+1&gt;'Primary Inputs'!$C$17,0,(SUM(OFFSET($K$114:$K$163,0,AW$2-$K$2-$D51+1)))*$F51))</f>
        <v xml:space="preserve"> </v>
      </c>
      <c r="AX51" s="139" t="str">
        <f ca="1">IF(AX$2-$K$2&lt;$D51-1," ",IF(AX$2-$K$2+1&gt;'Primary Inputs'!$C$17,0,(SUM(OFFSET($K$114:$K$163,0,AX$2-$K$2-$D51+1)))*$F51))</f>
        <v xml:space="preserve"> </v>
      </c>
      <c r="AY51" s="139" t="str">
        <f ca="1">IF(AY$2-$K$2&lt;$D51-1," ",IF(AY$2-$K$2+1&gt;'Primary Inputs'!$C$17,0,(SUM(OFFSET($K$114:$K$163,0,AY$2-$K$2-$D51+1)))*$F51))</f>
        <v xml:space="preserve"> </v>
      </c>
      <c r="AZ51" s="139" t="str">
        <f ca="1">IF(AZ$2-$K$2&lt;$D51-1," ",IF(AZ$2-$K$2+1&gt;'Primary Inputs'!$C$17,0,(SUM(OFFSET($K$114:$K$163,0,AZ$2-$K$2-$D51+1)))*$F51))</f>
        <v xml:space="preserve"> </v>
      </c>
      <c r="BA51" s="139" t="str">
        <f ca="1">IF(BA$2-$K$2&lt;$D51-1," ",IF(BA$2-$K$2+1&gt;'Primary Inputs'!$C$17,0,(SUM(OFFSET($K$114:$K$163,0,BA$2-$K$2-$D51+1)))*$F51))</f>
        <v xml:space="preserve"> </v>
      </c>
      <c r="BB51" s="139" t="str">
        <f ca="1">IF(BB$2-$K$2&lt;$D51-1," ",IF(BB$2-$K$2+1&gt;'Primary Inputs'!$C$17,0,(SUM(OFFSET($K$114:$K$163,0,BB$2-$K$2-$D51+1)))*$F51))</f>
        <v xml:space="preserve"> </v>
      </c>
      <c r="BC51" s="139">
        <f ca="1">IF(BC$2-$K$2&lt;$D51-1," ",IF(BC$2-$K$2+1&gt;'Primary Inputs'!$C$17,0,(SUM(OFFSET($K$114:$K$163,0,BC$2-$K$2-$D51+1)))*$F51))</f>
        <v>0</v>
      </c>
      <c r="BD51" s="139">
        <f ca="1">IF(BD$2-$K$2&lt;$D51-1," ",IF(BD$2-$K$2+1&gt;'Primary Inputs'!$C$17,0,(SUM(OFFSET($K$114:$K$163,0,BD$2-$K$2-$D51+1)))*$F51))</f>
        <v>0</v>
      </c>
      <c r="BE51" s="139">
        <f ca="1">IF(BE$2-$K$2&lt;$D51-1," ",IF(BE$2-$K$2+1&gt;'Primary Inputs'!$C$17,0,(SUM(OFFSET($K$114:$K$163,0,BE$2-$K$2-$D51+1)))*$F51))</f>
        <v>0</v>
      </c>
      <c r="BF51" s="139">
        <f ca="1">IF(BF$2-$K$2&lt;$D51-1," ",IF(BF$2-$K$2+1&gt;'Primary Inputs'!$C$17,0,(SUM(OFFSET($K$114:$K$163,0,BF$2-$K$2-$D51+1)))*$F51))</f>
        <v>0</v>
      </c>
      <c r="BG51" s="139">
        <f ca="1">IF(BG$2-$K$2&lt;$D51-1," ",IF(BG$2-$K$2+1&gt;'Primary Inputs'!$C$17,0,(SUM(OFFSET($K$114:$K$163,0,BG$2-$K$2-$D51+1)))*$F51))</f>
        <v>0</v>
      </c>
      <c r="BH51" s="139">
        <f ca="1">IF(BH$2-$K$2&lt;$D51-1," ",IF(BH$2-$K$2+1&gt;'Primary Inputs'!$C$17,0,(SUM(OFFSET($K$114:$K$163,0,BH$2-$K$2-$D51+1)))*$F51))</f>
        <v>0</v>
      </c>
    </row>
    <row r="52" spans="1:60">
      <c r="A52" s="106"/>
      <c r="B52" s="106"/>
      <c r="C52" s="106"/>
      <c r="D52" s="184">
        <v>46</v>
      </c>
      <c r="E52" t="s">
        <v>218</v>
      </c>
      <c r="F52" s="106">
        <f ca="1">OFFSET('Primary Inputs'!$E$12,0,Calculations!$D52-1)</f>
        <v>0</v>
      </c>
      <c r="G52" s="106"/>
      <c r="H52" s="106"/>
      <c r="I52" s="106"/>
      <c r="J52" s="106"/>
      <c r="K52" s="139" t="str">
        <f ca="1">IF(K$2-$K$2&lt;$D52-1," ",IF(K$2-$K$2+1&gt;'Primary Inputs'!$C$17,0,(SUM(OFFSET($K$114:$K$163,0,K$2-$K$2-$D52+1)))*$F52))</f>
        <v xml:space="preserve"> </v>
      </c>
      <c r="L52" s="139" t="str">
        <f ca="1">IF(L$2-$K$2&lt;$D52-1," ",IF(L$2-$K$2+1&gt;'Primary Inputs'!$C$17,0,(SUM(OFFSET($K$114:$K$163,0,L$2-$K$2-$D52+1)))*$F52))</f>
        <v xml:space="preserve"> </v>
      </c>
      <c r="M52" s="139" t="str">
        <f ca="1">IF(M$2-$K$2&lt;$D52-1," ",IF(M$2-$K$2+1&gt;'Primary Inputs'!$C$17,0,(SUM(OFFSET($K$114:$K$163,0,M$2-$K$2-$D52+1)))*$F52))</f>
        <v xml:space="preserve"> </v>
      </c>
      <c r="N52" s="139" t="str">
        <f ca="1">IF(N$2-$K$2&lt;$D52-1," ",IF(N$2-$K$2+1&gt;'Primary Inputs'!$C$17,0,(SUM(OFFSET($K$114:$K$163,0,N$2-$K$2-$D52+1)))*$F52))</f>
        <v xml:space="preserve"> </v>
      </c>
      <c r="O52" s="139" t="str">
        <f ca="1">IF(O$2-$K$2&lt;$D52-1," ",IF(O$2-$K$2+1&gt;'Primary Inputs'!$C$17,0,(SUM(OFFSET($K$114:$K$163,0,O$2-$K$2-$D52+1)))*$F52))</f>
        <v xml:space="preserve"> </v>
      </c>
      <c r="P52" s="139" t="str">
        <f ca="1">IF(P$2-$K$2&lt;$D52-1," ",IF(P$2-$K$2+1&gt;'Primary Inputs'!$C$17,0,(SUM(OFFSET($K$114:$K$163,0,P$2-$K$2-$D52+1)))*$F52))</f>
        <v xml:space="preserve"> </v>
      </c>
      <c r="Q52" s="139" t="str">
        <f ca="1">IF(Q$2-$K$2&lt;$D52-1," ",IF(Q$2-$K$2+1&gt;'Primary Inputs'!$C$17,0,(SUM(OFFSET($K$114:$K$163,0,Q$2-$K$2-$D52+1)))*$F52))</f>
        <v xml:space="preserve"> </v>
      </c>
      <c r="R52" s="139" t="str">
        <f ca="1">IF(R$2-$K$2&lt;$D52-1," ",IF(R$2-$K$2+1&gt;'Primary Inputs'!$C$17,0,(SUM(OFFSET($K$114:$K$163,0,R$2-$K$2-$D52+1)))*$F52))</f>
        <v xml:space="preserve"> </v>
      </c>
      <c r="S52" s="139" t="str">
        <f ca="1">IF(S$2-$K$2&lt;$D52-1," ",IF(S$2-$K$2+1&gt;'Primary Inputs'!$C$17,0,(SUM(OFFSET($K$114:$K$163,0,S$2-$K$2-$D52+1)))*$F52))</f>
        <v xml:space="preserve"> </v>
      </c>
      <c r="T52" s="139" t="str">
        <f ca="1">IF(T$2-$K$2&lt;$D52-1," ",IF(T$2-$K$2+1&gt;'Primary Inputs'!$C$17,0,(SUM(OFFSET($K$114:$K$163,0,T$2-$K$2-$D52+1)))*$F52))</f>
        <v xml:space="preserve"> </v>
      </c>
      <c r="U52" s="139" t="str">
        <f ca="1">IF(U$2-$K$2&lt;$D52-1," ",IF(U$2-$K$2+1&gt;'Primary Inputs'!$C$17,0,(SUM(OFFSET($K$114:$K$163,0,U$2-$K$2-$D52+1)))*$F52))</f>
        <v xml:space="preserve"> </v>
      </c>
      <c r="V52" s="139" t="str">
        <f ca="1">IF(V$2-$K$2&lt;$D52-1," ",IF(V$2-$K$2+1&gt;'Primary Inputs'!$C$17,0,(SUM(OFFSET($K$114:$K$163,0,V$2-$K$2-$D52+1)))*$F52))</f>
        <v xml:space="preserve"> </v>
      </c>
      <c r="W52" s="139" t="str">
        <f ca="1">IF(W$2-$K$2&lt;$D52-1," ",IF(W$2-$K$2+1&gt;'Primary Inputs'!$C$17,0,(SUM(OFFSET($K$114:$K$163,0,W$2-$K$2-$D52+1)))*$F52))</f>
        <v xml:space="preserve"> </v>
      </c>
      <c r="X52" s="139" t="str">
        <f ca="1">IF(X$2-$K$2&lt;$D52-1," ",IF(X$2-$K$2+1&gt;'Primary Inputs'!$C$17,0,(SUM(OFFSET($K$114:$K$163,0,X$2-$K$2-$D52+1)))*$F52))</f>
        <v xml:space="preserve"> </v>
      </c>
      <c r="Y52" s="139" t="str">
        <f ca="1">IF(Y$2-$K$2&lt;$D52-1," ",IF(Y$2-$K$2+1&gt;'Primary Inputs'!$C$17,0,(SUM(OFFSET($K$114:$K$163,0,Y$2-$K$2-$D52+1)))*$F52))</f>
        <v xml:space="preserve"> </v>
      </c>
      <c r="Z52" s="139" t="str">
        <f ca="1">IF(Z$2-$K$2&lt;$D52-1," ",IF(Z$2-$K$2+1&gt;'Primary Inputs'!$C$17,0,(SUM(OFFSET($K$114:$K$163,0,Z$2-$K$2-$D52+1)))*$F52))</f>
        <v xml:space="preserve"> </v>
      </c>
      <c r="AA52" s="139" t="str">
        <f ca="1">IF(AA$2-$K$2&lt;$D52-1," ",IF(AA$2-$K$2+1&gt;'Primary Inputs'!$C$17,0,(SUM(OFFSET($K$114:$K$163,0,AA$2-$K$2-$D52+1)))*$F52))</f>
        <v xml:space="preserve"> </v>
      </c>
      <c r="AB52" s="139" t="str">
        <f ca="1">IF(AB$2-$K$2&lt;$D52-1," ",IF(AB$2-$K$2+1&gt;'Primary Inputs'!$C$17,0,(SUM(OFFSET($K$114:$K$163,0,AB$2-$K$2-$D52+1)))*$F52))</f>
        <v xml:space="preserve"> </v>
      </c>
      <c r="AC52" s="139" t="str">
        <f ca="1">IF(AC$2-$K$2&lt;$D52-1," ",IF(AC$2-$K$2+1&gt;'Primary Inputs'!$C$17,0,(SUM(OFFSET($K$114:$K$163,0,AC$2-$K$2-$D52+1)))*$F52))</f>
        <v xml:space="preserve"> </v>
      </c>
      <c r="AD52" s="139" t="str">
        <f ca="1">IF(AD$2-$K$2&lt;$D52-1," ",IF(AD$2-$K$2+1&gt;'Primary Inputs'!$C$17,0,(SUM(OFFSET($K$114:$K$163,0,AD$2-$K$2-$D52+1)))*$F52))</f>
        <v xml:space="preserve"> </v>
      </c>
      <c r="AE52" s="139" t="str">
        <f ca="1">IF(AE$2-$K$2&lt;$D52-1," ",IF(AE$2-$K$2+1&gt;'Primary Inputs'!$C$17,0,(SUM(OFFSET($K$114:$K$163,0,AE$2-$K$2-$D52+1)))*$F52))</f>
        <v xml:space="preserve"> </v>
      </c>
      <c r="AF52" s="139" t="str">
        <f ca="1">IF(AF$2-$K$2&lt;$D52-1," ",IF(AF$2-$K$2+1&gt;'Primary Inputs'!$C$17,0,(SUM(OFFSET($K$114:$K$163,0,AF$2-$K$2-$D52+1)))*$F52))</f>
        <v xml:space="preserve"> </v>
      </c>
      <c r="AG52" s="139" t="str">
        <f ca="1">IF(AG$2-$K$2&lt;$D52-1," ",IF(AG$2-$K$2+1&gt;'Primary Inputs'!$C$17,0,(SUM(OFFSET($K$114:$K$163,0,AG$2-$K$2-$D52+1)))*$F52))</f>
        <v xml:space="preserve"> </v>
      </c>
      <c r="AH52" s="139" t="str">
        <f ca="1">IF(AH$2-$K$2&lt;$D52-1," ",IF(AH$2-$K$2+1&gt;'Primary Inputs'!$C$17,0,(SUM(OFFSET($K$114:$K$163,0,AH$2-$K$2-$D52+1)))*$F52))</f>
        <v xml:space="preserve"> </v>
      </c>
      <c r="AI52" s="139" t="str">
        <f ca="1">IF(AI$2-$K$2&lt;$D52-1," ",IF(AI$2-$K$2+1&gt;'Primary Inputs'!$C$17,0,(SUM(OFFSET($K$114:$K$163,0,AI$2-$K$2-$D52+1)))*$F52))</f>
        <v xml:space="preserve"> </v>
      </c>
      <c r="AJ52" s="139" t="str">
        <f ca="1">IF(AJ$2-$K$2&lt;$D52-1," ",IF(AJ$2-$K$2+1&gt;'Primary Inputs'!$C$17,0,(SUM(OFFSET($K$114:$K$163,0,AJ$2-$K$2-$D52+1)))*$F52))</f>
        <v xml:space="preserve"> </v>
      </c>
      <c r="AK52" s="139" t="str">
        <f ca="1">IF(AK$2-$K$2&lt;$D52-1," ",IF(AK$2-$K$2+1&gt;'Primary Inputs'!$C$17,0,(SUM(OFFSET($K$114:$K$163,0,AK$2-$K$2-$D52+1)))*$F52))</f>
        <v xml:space="preserve"> </v>
      </c>
      <c r="AL52" s="139" t="str">
        <f ca="1">IF(AL$2-$K$2&lt;$D52-1," ",IF(AL$2-$K$2+1&gt;'Primary Inputs'!$C$17,0,(SUM(OFFSET($K$114:$K$163,0,AL$2-$K$2-$D52+1)))*$F52))</f>
        <v xml:space="preserve"> </v>
      </c>
      <c r="AM52" s="139" t="str">
        <f ca="1">IF(AM$2-$K$2&lt;$D52-1," ",IF(AM$2-$K$2+1&gt;'Primary Inputs'!$C$17,0,(SUM(OFFSET($K$114:$K$163,0,AM$2-$K$2-$D52+1)))*$F52))</f>
        <v xml:space="preserve"> </v>
      </c>
      <c r="AN52" s="139" t="str">
        <f ca="1">IF(AN$2-$K$2&lt;$D52-1," ",IF(AN$2-$K$2+1&gt;'Primary Inputs'!$C$17,0,(SUM(OFFSET($K$114:$K$163,0,AN$2-$K$2-$D52+1)))*$F52))</f>
        <v xml:space="preserve"> </v>
      </c>
      <c r="AO52" s="139" t="str">
        <f ca="1">IF(AO$2-$K$2&lt;$D52-1," ",IF(AO$2-$K$2+1&gt;'Primary Inputs'!$C$17,0,(SUM(OFFSET($K$114:$K$163,0,AO$2-$K$2-$D52+1)))*$F52))</f>
        <v xml:space="preserve"> </v>
      </c>
      <c r="AP52" s="139" t="str">
        <f ca="1">IF(AP$2-$K$2&lt;$D52-1," ",IF(AP$2-$K$2+1&gt;'Primary Inputs'!$C$17,0,(SUM(OFFSET($K$114:$K$163,0,AP$2-$K$2-$D52+1)))*$F52))</f>
        <v xml:space="preserve"> </v>
      </c>
      <c r="AQ52" s="139" t="str">
        <f ca="1">IF(AQ$2-$K$2&lt;$D52-1," ",IF(AQ$2-$K$2+1&gt;'Primary Inputs'!$C$17,0,(SUM(OFFSET($K$114:$K$163,0,AQ$2-$K$2-$D52+1)))*$F52))</f>
        <v xml:space="preserve"> </v>
      </c>
      <c r="AR52" s="139" t="str">
        <f ca="1">IF(AR$2-$K$2&lt;$D52-1," ",IF(AR$2-$K$2+1&gt;'Primary Inputs'!$C$17,0,(SUM(OFFSET($K$114:$K$163,0,AR$2-$K$2-$D52+1)))*$F52))</f>
        <v xml:space="preserve"> </v>
      </c>
      <c r="AS52" s="139" t="str">
        <f ca="1">IF(AS$2-$K$2&lt;$D52-1," ",IF(AS$2-$K$2+1&gt;'Primary Inputs'!$C$17,0,(SUM(OFFSET($K$114:$K$163,0,AS$2-$K$2-$D52+1)))*$F52))</f>
        <v xml:space="preserve"> </v>
      </c>
      <c r="AT52" s="139" t="str">
        <f ca="1">IF(AT$2-$K$2&lt;$D52-1," ",IF(AT$2-$K$2+1&gt;'Primary Inputs'!$C$17,0,(SUM(OFFSET($K$114:$K$163,0,AT$2-$K$2-$D52+1)))*$F52))</f>
        <v xml:space="preserve"> </v>
      </c>
      <c r="AU52" s="139" t="str">
        <f ca="1">IF(AU$2-$K$2&lt;$D52-1," ",IF(AU$2-$K$2+1&gt;'Primary Inputs'!$C$17,0,(SUM(OFFSET($K$114:$K$163,0,AU$2-$K$2-$D52+1)))*$F52))</f>
        <v xml:space="preserve"> </v>
      </c>
      <c r="AV52" s="139" t="str">
        <f ca="1">IF(AV$2-$K$2&lt;$D52-1," ",IF(AV$2-$K$2+1&gt;'Primary Inputs'!$C$17,0,(SUM(OFFSET($K$114:$K$163,0,AV$2-$K$2-$D52+1)))*$F52))</f>
        <v xml:space="preserve"> </v>
      </c>
      <c r="AW52" s="139" t="str">
        <f ca="1">IF(AW$2-$K$2&lt;$D52-1," ",IF(AW$2-$K$2+1&gt;'Primary Inputs'!$C$17,0,(SUM(OFFSET($K$114:$K$163,0,AW$2-$K$2-$D52+1)))*$F52))</f>
        <v xml:space="preserve"> </v>
      </c>
      <c r="AX52" s="139" t="str">
        <f ca="1">IF(AX$2-$K$2&lt;$D52-1," ",IF(AX$2-$K$2+1&gt;'Primary Inputs'!$C$17,0,(SUM(OFFSET($K$114:$K$163,0,AX$2-$K$2-$D52+1)))*$F52))</f>
        <v xml:space="preserve"> </v>
      </c>
      <c r="AY52" s="139" t="str">
        <f ca="1">IF(AY$2-$K$2&lt;$D52-1," ",IF(AY$2-$K$2+1&gt;'Primary Inputs'!$C$17,0,(SUM(OFFSET($K$114:$K$163,0,AY$2-$K$2-$D52+1)))*$F52))</f>
        <v xml:space="preserve"> </v>
      </c>
      <c r="AZ52" s="139" t="str">
        <f ca="1">IF(AZ$2-$K$2&lt;$D52-1," ",IF(AZ$2-$K$2+1&gt;'Primary Inputs'!$C$17,0,(SUM(OFFSET($K$114:$K$163,0,AZ$2-$K$2-$D52+1)))*$F52))</f>
        <v xml:space="preserve"> </v>
      </c>
      <c r="BA52" s="139" t="str">
        <f ca="1">IF(BA$2-$K$2&lt;$D52-1," ",IF(BA$2-$K$2+1&gt;'Primary Inputs'!$C$17,0,(SUM(OFFSET($K$114:$K$163,0,BA$2-$K$2-$D52+1)))*$F52))</f>
        <v xml:space="preserve"> </v>
      </c>
      <c r="BB52" s="139" t="str">
        <f ca="1">IF(BB$2-$K$2&lt;$D52-1," ",IF(BB$2-$K$2+1&gt;'Primary Inputs'!$C$17,0,(SUM(OFFSET($K$114:$K$163,0,BB$2-$K$2-$D52+1)))*$F52))</f>
        <v xml:space="preserve"> </v>
      </c>
      <c r="BC52" s="139" t="str">
        <f ca="1">IF(BC$2-$K$2&lt;$D52-1," ",IF(BC$2-$K$2+1&gt;'Primary Inputs'!$C$17,0,(SUM(OFFSET($K$114:$K$163,0,BC$2-$K$2-$D52+1)))*$F52))</f>
        <v xml:space="preserve"> </v>
      </c>
      <c r="BD52" s="139">
        <f ca="1">IF(BD$2-$K$2&lt;$D52-1," ",IF(BD$2-$K$2+1&gt;'Primary Inputs'!$C$17,0,(SUM(OFFSET($K$114:$K$163,0,BD$2-$K$2-$D52+1)))*$F52))</f>
        <v>0</v>
      </c>
      <c r="BE52" s="139">
        <f ca="1">IF(BE$2-$K$2&lt;$D52-1," ",IF(BE$2-$K$2+1&gt;'Primary Inputs'!$C$17,0,(SUM(OFFSET($K$114:$K$163,0,BE$2-$K$2-$D52+1)))*$F52))</f>
        <v>0</v>
      </c>
      <c r="BF52" s="139">
        <f ca="1">IF(BF$2-$K$2&lt;$D52-1," ",IF(BF$2-$K$2+1&gt;'Primary Inputs'!$C$17,0,(SUM(OFFSET($K$114:$K$163,0,BF$2-$K$2-$D52+1)))*$F52))</f>
        <v>0</v>
      </c>
      <c r="BG52" s="139">
        <f ca="1">IF(BG$2-$K$2&lt;$D52-1," ",IF(BG$2-$K$2+1&gt;'Primary Inputs'!$C$17,0,(SUM(OFFSET($K$114:$K$163,0,BG$2-$K$2-$D52+1)))*$F52))</f>
        <v>0</v>
      </c>
      <c r="BH52" s="139">
        <f ca="1">IF(BH$2-$K$2&lt;$D52-1," ",IF(BH$2-$K$2+1&gt;'Primary Inputs'!$C$17,0,(SUM(OFFSET($K$114:$K$163,0,BH$2-$K$2-$D52+1)))*$F52))</f>
        <v>0</v>
      </c>
    </row>
    <row r="53" spans="1:60">
      <c r="A53" s="106"/>
      <c r="B53" s="106"/>
      <c r="C53" s="106"/>
      <c r="D53" s="184">
        <v>47</v>
      </c>
      <c r="E53" t="s">
        <v>219</v>
      </c>
      <c r="F53" s="106">
        <f ca="1">OFFSET('Primary Inputs'!$E$12,0,Calculations!$D53-1)</f>
        <v>0</v>
      </c>
      <c r="G53" s="106"/>
      <c r="H53" s="106"/>
      <c r="I53" s="106"/>
      <c r="J53" s="106"/>
      <c r="K53" s="139" t="str">
        <f ca="1">IF(K$2-$K$2&lt;$D53-1," ",IF(K$2-$K$2+1&gt;'Primary Inputs'!$C$17,0,(SUM(OFFSET($K$114:$K$163,0,K$2-$K$2-$D53+1)))*$F53))</f>
        <v xml:space="preserve"> </v>
      </c>
      <c r="L53" s="139" t="str">
        <f ca="1">IF(L$2-$K$2&lt;$D53-1," ",IF(L$2-$K$2+1&gt;'Primary Inputs'!$C$17,0,(SUM(OFFSET($K$114:$K$163,0,L$2-$K$2-$D53+1)))*$F53))</f>
        <v xml:space="preserve"> </v>
      </c>
      <c r="M53" s="139" t="str">
        <f ca="1">IF(M$2-$K$2&lt;$D53-1," ",IF(M$2-$K$2+1&gt;'Primary Inputs'!$C$17,0,(SUM(OFFSET($K$114:$K$163,0,M$2-$K$2-$D53+1)))*$F53))</f>
        <v xml:space="preserve"> </v>
      </c>
      <c r="N53" s="139" t="str">
        <f ca="1">IF(N$2-$K$2&lt;$D53-1," ",IF(N$2-$K$2+1&gt;'Primary Inputs'!$C$17,0,(SUM(OFFSET($K$114:$K$163,0,N$2-$K$2-$D53+1)))*$F53))</f>
        <v xml:space="preserve"> </v>
      </c>
      <c r="O53" s="139" t="str">
        <f ca="1">IF(O$2-$K$2&lt;$D53-1," ",IF(O$2-$K$2+1&gt;'Primary Inputs'!$C$17,0,(SUM(OFFSET($K$114:$K$163,0,O$2-$K$2-$D53+1)))*$F53))</f>
        <v xml:space="preserve"> </v>
      </c>
      <c r="P53" s="139" t="str">
        <f ca="1">IF(P$2-$K$2&lt;$D53-1," ",IF(P$2-$K$2+1&gt;'Primary Inputs'!$C$17,0,(SUM(OFFSET($K$114:$K$163,0,P$2-$K$2-$D53+1)))*$F53))</f>
        <v xml:space="preserve"> </v>
      </c>
      <c r="Q53" s="139" t="str">
        <f ca="1">IF(Q$2-$K$2&lt;$D53-1," ",IF(Q$2-$K$2+1&gt;'Primary Inputs'!$C$17,0,(SUM(OFFSET($K$114:$K$163,0,Q$2-$K$2-$D53+1)))*$F53))</f>
        <v xml:space="preserve"> </v>
      </c>
      <c r="R53" s="139" t="str">
        <f ca="1">IF(R$2-$K$2&lt;$D53-1," ",IF(R$2-$K$2+1&gt;'Primary Inputs'!$C$17,0,(SUM(OFFSET($K$114:$K$163,0,R$2-$K$2-$D53+1)))*$F53))</f>
        <v xml:space="preserve"> </v>
      </c>
      <c r="S53" s="139" t="str">
        <f ca="1">IF(S$2-$K$2&lt;$D53-1," ",IF(S$2-$K$2+1&gt;'Primary Inputs'!$C$17,0,(SUM(OFFSET($K$114:$K$163,0,S$2-$K$2-$D53+1)))*$F53))</f>
        <v xml:space="preserve"> </v>
      </c>
      <c r="T53" s="139" t="str">
        <f ca="1">IF(T$2-$K$2&lt;$D53-1," ",IF(T$2-$K$2+1&gt;'Primary Inputs'!$C$17,0,(SUM(OFFSET($K$114:$K$163,0,T$2-$K$2-$D53+1)))*$F53))</f>
        <v xml:space="preserve"> </v>
      </c>
      <c r="U53" s="139" t="str">
        <f ca="1">IF(U$2-$K$2&lt;$D53-1," ",IF(U$2-$K$2+1&gt;'Primary Inputs'!$C$17,0,(SUM(OFFSET($K$114:$K$163,0,U$2-$K$2-$D53+1)))*$F53))</f>
        <v xml:space="preserve"> </v>
      </c>
      <c r="V53" s="139" t="str">
        <f ca="1">IF(V$2-$K$2&lt;$D53-1," ",IF(V$2-$K$2+1&gt;'Primary Inputs'!$C$17,0,(SUM(OFFSET($K$114:$K$163,0,V$2-$K$2-$D53+1)))*$F53))</f>
        <v xml:space="preserve"> </v>
      </c>
      <c r="W53" s="139" t="str">
        <f ca="1">IF(W$2-$K$2&lt;$D53-1," ",IF(W$2-$K$2+1&gt;'Primary Inputs'!$C$17,0,(SUM(OFFSET($K$114:$K$163,0,W$2-$K$2-$D53+1)))*$F53))</f>
        <v xml:space="preserve"> </v>
      </c>
      <c r="X53" s="139" t="str">
        <f ca="1">IF(X$2-$K$2&lt;$D53-1," ",IF(X$2-$K$2+1&gt;'Primary Inputs'!$C$17,0,(SUM(OFFSET($K$114:$K$163,0,X$2-$K$2-$D53+1)))*$F53))</f>
        <v xml:space="preserve"> </v>
      </c>
      <c r="Y53" s="139" t="str">
        <f ca="1">IF(Y$2-$K$2&lt;$D53-1," ",IF(Y$2-$K$2+1&gt;'Primary Inputs'!$C$17,0,(SUM(OFFSET($K$114:$K$163,0,Y$2-$K$2-$D53+1)))*$F53))</f>
        <v xml:space="preserve"> </v>
      </c>
      <c r="Z53" s="139" t="str">
        <f ca="1">IF(Z$2-$K$2&lt;$D53-1," ",IF(Z$2-$K$2+1&gt;'Primary Inputs'!$C$17,0,(SUM(OFFSET($K$114:$K$163,0,Z$2-$K$2-$D53+1)))*$F53))</f>
        <v xml:space="preserve"> </v>
      </c>
      <c r="AA53" s="139" t="str">
        <f ca="1">IF(AA$2-$K$2&lt;$D53-1," ",IF(AA$2-$K$2+1&gt;'Primary Inputs'!$C$17,0,(SUM(OFFSET($K$114:$K$163,0,AA$2-$K$2-$D53+1)))*$F53))</f>
        <v xml:space="preserve"> </v>
      </c>
      <c r="AB53" s="139" t="str">
        <f ca="1">IF(AB$2-$K$2&lt;$D53-1," ",IF(AB$2-$K$2+1&gt;'Primary Inputs'!$C$17,0,(SUM(OFFSET($K$114:$K$163,0,AB$2-$K$2-$D53+1)))*$F53))</f>
        <v xml:space="preserve"> </v>
      </c>
      <c r="AC53" s="139" t="str">
        <f ca="1">IF(AC$2-$K$2&lt;$D53-1," ",IF(AC$2-$K$2+1&gt;'Primary Inputs'!$C$17,0,(SUM(OFFSET($K$114:$K$163,0,AC$2-$K$2-$D53+1)))*$F53))</f>
        <v xml:space="preserve"> </v>
      </c>
      <c r="AD53" s="139" t="str">
        <f ca="1">IF(AD$2-$K$2&lt;$D53-1," ",IF(AD$2-$K$2+1&gt;'Primary Inputs'!$C$17,0,(SUM(OFFSET($K$114:$K$163,0,AD$2-$K$2-$D53+1)))*$F53))</f>
        <v xml:space="preserve"> </v>
      </c>
      <c r="AE53" s="139" t="str">
        <f ca="1">IF(AE$2-$K$2&lt;$D53-1," ",IF(AE$2-$K$2+1&gt;'Primary Inputs'!$C$17,0,(SUM(OFFSET($K$114:$K$163,0,AE$2-$K$2-$D53+1)))*$F53))</f>
        <v xml:space="preserve"> </v>
      </c>
      <c r="AF53" s="139" t="str">
        <f ca="1">IF(AF$2-$K$2&lt;$D53-1," ",IF(AF$2-$K$2+1&gt;'Primary Inputs'!$C$17,0,(SUM(OFFSET($K$114:$K$163,0,AF$2-$K$2-$D53+1)))*$F53))</f>
        <v xml:space="preserve"> </v>
      </c>
      <c r="AG53" s="139" t="str">
        <f ca="1">IF(AG$2-$K$2&lt;$D53-1," ",IF(AG$2-$K$2+1&gt;'Primary Inputs'!$C$17,0,(SUM(OFFSET($K$114:$K$163,0,AG$2-$K$2-$D53+1)))*$F53))</f>
        <v xml:space="preserve"> </v>
      </c>
      <c r="AH53" s="139" t="str">
        <f ca="1">IF(AH$2-$K$2&lt;$D53-1," ",IF(AH$2-$K$2+1&gt;'Primary Inputs'!$C$17,0,(SUM(OFFSET($K$114:$K$163,0,AH$2-$K$2-$D53+1)))*$F53))</f>
        <v xml:space="preserve"> </v>
      </c>
      <c r="AI53" s="139" t="str">
        <f ca="1">IF(AI$2-$K$2&lt;$D53-1," ",IF(AI$2-$K$2+1&gt;'Primary Inputs'!$C$17,0,(SUM(OFFSET($K$114:$K$163,0,AI$2-$K$2-$D53+1)))*$F53))</f>
        <v xml:space="preserve"> </v>
      </c>
      <c r="AJ53" s="139" t="str">
        <f ca="1">IF(AJ$2-$K$2&lt;$D53-1," ",IF(AJ$2-$K$2+1&gt;'Primary Inputs'!$C$17,0,(SUM(OFFSET($K$114:$K$163,0,AJ$2-$K$2-$D53+1)))*$F53))</f>
        <v xml:space="preserve"> </v>
      </c>
      <c r="AK53" s="139" t="str">
        <f ca="1">IF(AK$2-$K$2&lt;$D53-1," ",IF(AK$2-$K$2+1&gt;'Primary Inputs'!$C$17,0,(SUM(OFFSET($K$114:$K$163,0,AK$2-$K$2-$D53+1)))*$F53))</f>
        <v xml:space="preserve"> </v>
      </c>
      <c r="AL53" s="139" t="str">
        <f ca="1">IF(AL$2-$K$2&lt;$D53-1," ",IF(AL$2-$K$2+1&gt;'Primary Inputs'!$C$17,0,(SUM(OFFSET($K$114:$K$163,0,AL$2-$K$2-$D53+1)))*$F53))</f>
        <v xml:space="preserve"> </v>
      </c>
      <c r="AM53" s="139" t="str">
        <f ca="1">IF(AM$2-$K$2&lt;$D53-1," ",IF(AM$2-$K$2+1&gt;'Primary Inputs'!$C$17,0,(SUM(OFFSET($K$114:$K$163,0,AM$2-$K$2-$D53+1)))*$F53))</f>
        <v xml:space="preserve"> </v>
      </c>
      <c r="AN53" s="139" t="str">
        <f ca="1">IF(AN$2-$K$2&lt;$D53-1," ",IF(AN$2-$K$2+1&gt;'Primary Inputs'!$C$17,0,(SUM(OFFSET($K$114:$K$163,0,AN$2-$K$2-$D53+1)))*$F53))</f>
        <v xml:space="preserve"> </v>
      </c>
      <c r="AO53" s="139" t="str">
        <f ca="1">IF(AO$2-$K$2&lt;$D53-1," ",IF(AO$2-$K$2+1&gt;'Primary Inputs'!$C$17,0,(SUM(OFFSET($K$114:$K$163,0,AO$2-$K$2-$D53+1)))*$F53))</f>
        <v xml:space="preserve"> </v>
      </c>
      <c r="AP53" s="139" t="str">
        <f ca="1">IF(AP$2-$K$2&lt;$D53-1," ",IF(AP$2-$K$2+1&gt;'Primary Inputs'!$C$17,0,(SUM(OFFSET($K$114:$K$163,0,AP$2-$K$2-$D53+1)))*$F53))</f>
        <v xml:space="preserve"> </v>
      </c>
      <c r="AQ53" s="139" t="str">
        <f ca="1">IF(AQ$2-$K$2&lt;$D53-1," ",IF(AQ$2-$K$2+1&gt;'Primary Inputs'!$C$17,0,(SUM(OFFSET($K$114:$K$163,0,AQ$2-$K$2-$D53+1)))*$F53))</f>
        <v xml:space="preserve"> </v>
      </c>
      <c r="AR53" s="139" t="str">
        <f ca="1">IF(AR$2-$K$2&lt;$D53-1," ",IF(AR$2-$K$2+1&gt;'Primary Inputs'!$C$17,0,(SUM(OFFSET($K$114:$K$163,0,AR$2-$K$2-$D53+1)))*$F53))</f>
        <v xml:space="preserve"> </v>
      </c>
      <c r="AS53" s="139" t="str">
        <f ca="1">IF(AS$2-$K$2&lt;$D53-1," ",IF(AS$2-$K$2+1&gt;'Primary Inputs'!$C$17,0,(SUM(OFFSET($K$114:$K$163,0,AS$2-$K$2-$D53+1)))*$F53))</f>
        <v xml:space="preserve"> </v>
      </c>
      <c r="AT53" s="139" t="str">
        <f ca="1">IF(AT$2-$K$2&lt;$D53-1," ",IF(AT$2-$K$2+1&gt;'Primary Inputs'!$C$17,0,(SUM(OFFSET($K$114:$K$163,0,AT$2-$K$2-$D53+1)))*$F53))</f>
        <v xml:space="preserve"> </v>
      </c>
      <c r="AU53" s="139" t="str">
        <f ca="1">IF(AU$2-$K$2&lt;$D53-1," ",IF(AU$2-$K$2+1&gt;'Primary Inputs'!$C$17,0,(SUM(OFFSET($K$114:$K$163,0,AU$2-$K$2-$D53+1)))*$F53))</f>
        <v xml:space="preserve"> </v>
      </c>
      <c r="AV53" s="139" t="str">
        <f ca="1">IF(AV$2-$K$2&lt;$D53-1," ",IF(AV$2-$K$2+1&gt;'Primary Inputs'!$C$17,0,(SUM(OFFSET($K$114:$K$163,0,AV$2-$K$2-$D53+1)))*$F53))</f>
        <v xml:space="preserve"> </v>
      </c>
      <c r="AW53" s="139" t="str">
        <f ca="1">IF(AW$2-$K$2&lt;$D53-1," ",IF(AW$2-$K$2+1&gt;'Primary Inputs'!$C$17,0,(SUM(OFFSET($K$114:$K$163,0,AW$2-$K$2-$D53+1)))*$F53))</f>
        <v xml:space="preserve"> </v>
      </c>
      <c r="AX53" s="139" t="str">
        <f ca="1">IF(AX$2-$K$2&lt;$D53-1," ",IF(AX$2-$K$2+1&gt;'Primary Inputs'!$C$17,0,(SUM(OFFSET($K$114:$K$163,0,AX$2-$K$2-$D53+1)))*$F53))</f>
        <v xml:space="preserve"> </v>
      </c>
      <c r="AY53" s="139" t="str">
        <f ca="1">IF(AY$2-$K$2&lt;$D53-1," ",IF(AY$2-$K$2+1&gt;'Primary Inputs'!$C$17,0,(SUM(OFFSET($K$114:$K$163,0,AY$2-$K$2-$D53+1)))*$F53))</f>
        <v xml:space="preserve"> </v>
      </c>
      <c r="AZ53" s="139" t="str">
        <f ca="1">IF(AZ$2-$K$2&lt;$D53-1," ",IF(AZ$2-$K$2+1&gt;'Primary Inputs'!$C$17,0,(SUM(OFFSET($K$114:$K$163,0,AZ$2-$K$2-$D53+1)))*$F53))</f>
        <v xml:space="preserve"> </v>
      </c>
      <c r="BA53" s="139" t="str">
        <f ca="1">IF(BA$2-$K$2&lt;$D53-1," ",IF(BA$2-$K$2+1&gt;'Primary Inputs'!$C$17,0,(SUM(OFFSET($K$114:$K$163,0,BA$2-$K$2-$D53+1)))*$F53))</f>
        <v xml:space="preserve"> </v>
      </c>
      <c r="BB53" s="139" t="str">
        <f ca="1">IF(BB$2-$K$2&lt;$D53-1," ",IF(BB$2-$K$2+1&gt;'Primary Inputs'!$C$17,0,(SUM(OFFSET($K$114:$K$163,0,BB$2-$K$2-$D53+1)))*$F53))</f>
        <v xml:space="preserve"> </v>
      </c>
      <c r="BC53" s="139" t="str">
        <f ca="1">IF(BC$2-$K$2&lt;$D53-1," ",IF(BC$2-$K$2+1&gt;'Primary Inputs'!$C$17,0,(SUM(OFFSET($K$114:$K$163,0,BC$2-$K$2-$D53+1)))*$F53))</f>
        <v xml:space="preserve"> </v>
      </c>
      <c r="BD53" s="139" t="str">
        <f ca="1">IF(BD$2-$K$2&lt;$D53-1," ",IF(BD$2-$K$2+1&gt;'Primary Inputs'!$C$17,0,(SUM(OFFSET($K$114:$K$163,0,BD$2-$K$2-$D53+1)))*$F53))</f>
        <v xml:space="preserve"> </v>
      </c>
      <c r="BE53" s="139">
        <f ca="1">IF(BE$2-$K$2&lt;$D53-1," ",IF(BE$2-$K$2+1&gt;'Primary Inputs'!$C$17,0,(SUM(OFFSET($K$114:$K$163,0,BE$2-$K$2-$D53+1)))*$F53))</f>
        <v>0</v>
      </c>
      <c r="BF53" s="139">
        <f ca="1">IF(BF$2-$K$2&lt;$D53-1," ",IF(BF$2-$K$2+1&gt;'Primary Inputs'!$C$17,0,(SUM(OFFSET($K$114:$K$163,0,BF$2-$K$2-$D53+1)))*$F53))</f>
        <v>0</v>
      </c>
      <c r="BG53" s="139">
        <f ca="1">IF(BG$2-$K$2&lt;$D53-1," ",IF(BG$2-$K$2+1&gt;'Primary Inputs'!$C$17,0,(SUM(OFFSET($K$114:$K$163,0,BG$2-$K$2-$D53+1)))*$F53))</f>
        <v>0</v>
      </c>
      <c r="BH53" s="139">
        <f ca="1">IF(BH$2-$K$2&lt;$D53-1," ",IF(BH$2-$K$2+1&gt;'Primary Inputs'!$C$17,0,(SUM(OFFSET($K$114:$K$163,0,BH$2-$K$2-$D53+1)))*$F53))</f>
        <v>0</v>
      </c>
    </row>
    <row r="54" spans="1:60">
      <c r="A54" s="106"/>
      <c r="B54" s="106"/>
      <c r="C54" s="106"/>
      <c r="D54" s="184">
        <v>48</v>
      </c>
      <c r="E54" t="s">
        <v>220</v>
      </c>
      <c r="F54" s="106">
        <f ca="1">OFFSET('Primary Inputs'!$E$12,0,Calculations!$D54-1)</f>
        <v>0</v>
      </c>
      <c r="G54" s="106"/>
      <c r="H54" s="106"/>
      <c r="I54" s="106"/>
      <c r="J54" s="106"/>
      <c r="K54" s="139" t="str">
        <f ca="1">IF(K$2-$K$2&lt;$D54-1," ",IF(K$2-$K$2+1&gt;'Primary Inputs'!$C$17,0,(SUM(OFFSET($K$114:$K$163,0,K$2-$K$2-$D54+1)))*$F54))</f>
        <v xml:space="preserve"> </v>
      </c>
      <c r="L54" s="139" t="str">
        <f ca="1">IF(L$2-$K$2&lt;$D54-1," ",IF(L$2-$K$2+1&gt;'Primary Inputs'!$C$17,0,(SUM(OFFSET($K$114:$K$163,0,L$2-$K$2-$D54+1)))*$F54))</f>
        <v xml:space="preserve"> </v>
      </c>
      <c r="M54" s="139" t="str">
        <f ca="1">IF(M$2-$K$2&lt;$D54-1," ",IF(M$2-$K$2+1&gt;'Primary Inputs'!$C$17,0,(SUM(OFFSET($K$114:$K$163,0,M$2-$K$2-$D54+1)))*$F54))</f>
        <v xml:space="preserve"> </v>
      </c>
      <c r="N54" s="139" t="str">
        <f ca="1">IF(N$2-$K$2&lt;$D54-1," ",IF(N$2-$K$2+1&gt;'Primary Inputs'!$C$17,0,(SUM(OFFSET($K$114:$K$163,0,N$2-$K$2-$D54+1)))*$F54))</f>
        <v xml:space="preserve"> </v>
      </c>
      <c r="O54" s="139" t="str">
        <f ca="1">IF(O$2-$K$2&lt;$D54-1," ",IF(O$2-$K$2+1&gt;'Primary Inputs'!$C$17,0,(SUM(OFFSET($K$114:$K$163,0,O$2-$K$2-$D54+1)))*$F54))</f>
        <v xml:space="preserve"> </v>
      </c>
      <c r="P54" s="139" t="str">
        <f ca="1">IF(P$2-$K$2&lt;$D54-1," ",IF(P$2-$K$2+1&gt;'Primary Inputs'!$C$17,0,(SUM(OFFSET($K$114:$K$163,0,P$2-$K$2-$D54+1)))*$F54))</f>
        <v xml:space="preserve"> </v>
      </c>
      <c r="Q54" s="139" t="str">
        <f ca="1">IF(Q$2-$K$2&lt;$D54-1," ",IF(Q$2-$K$2+1&gt;'Primary Inputs'!$C$17,0,(SUM(OFFSET($K$114:$K$163,0,Q$2-$K$2-$D54+1)))*$F54))</f>
        <v xml:space="preserve"> </v>
      </c>
      <c r="R54" s="139" t="str">
        <f ca="1">IF(R$2-$K$2&lt;$D54-1," ",IF(R$2-$K$2+1&gt;'Primary Inputs'!$C$17,0,(SUM(OFFSET($K$114:$K$163,0,R$2-$K$2-$D54+1)))*$F54))</f>
        <v xml:space="preserve"> </v>
      </c>
      <c r="S54" s="139" t="str">
        <f ca="1">IF(S$2-$K$2&lt;$D54-1," ",IF(S$2-$K$2+1&gt;'Primary Inputs'!$C$17,0,(SUM(OFFSET($K$114:$K$163,0,S$2-$K$2-$D54+1)))*$F54))</f>
        <v xml:space="preserve"> </v>
      </c>
      <c r="T54" s="139" t="str">
        <f ca="1">IF(T$2-$K$2&lt;$D54-1," ",IF(T$2-$K$2+1&gt;'Primary Inputs'!$C$17,0,(SUM(OFFSET($K$114:$K$163,0,T$2-$K$2-$D54+1)))*$F54))</f>
        <v xml:space="preserve"> </v>
      </c>
      <c r="U54" s="139" t="str">
        <f ca="1">IF(U$2-$K$2&lt;$D54-1," ",IF(U$2-$K$2+1&gt;'Primary Inputs'!$C$17,0,(SUM(OFFSET($K$114:$K$163,0,U$2-$K$2-$D54+1)))*$F54))</f>
        <v xml:space="preserve"> </v>
      </c>
      <c r="V54" s="139" t="str">
        <f ca="1">IF(V$2-$K$2&lt;$D54-1," ",IF(V$2-$K$2+1&gt;'Primary Inputs'!$C$17,0,(SUM(OFFSET($K$114:$K$163,0,V$2-$K$2-$D54+1)))*$F54))</f>
        <v xml:space="preserve"> </v>
      </c>
      <c r="W54" s="139" t="str">
        <f ca="1">IF(W$2-$K$2&lt;$D54-1," ",IF(W$2-$K$2+1&gt;'Primary Inputs'!$C$17,0,(SUM(OFFSET($K$114:$K$163,0,W$2-$K$2-$D54+1)))*$F54))</f>
        <v xml:space="preserve"> </v>
      </c>
      <c r="X54" s="139" t="str">
        <f ca="1">IF(X$2-$K$2&lt;$D54-1," ",IF(X$2-$K$2+1&gt;'Primary Inputs'!$C$17,0,(SUM(OFFSET($K$114:$K$163,0,X$2-$K$2-$D54+1)))*$F54))</f>
        <v xml:space="preserve"> </v>
      </c>
      <c r="Y54" s="139" t="str">
        <f ca="1">IF(Y$2-$K$2&lt;$D54-1," ",IF(Y$2-$K$2+1&gt;'Primary Inputs'!$C$17,0,(SUM(OFFSET($K$114:$K$163,0,Y$2-$K$2-$D54+1)))*$F54))</f>
        <v xml:space="preserve"> </v>
      </c>
      <c r="Z54" s="139" t="str">
        <f ca="1">IF(Z$2-$K$2&lt;$D54-1," ",IF(Z$2-$K$2+1&gt;'Primary Inputs'!$C$17,0,(SUM(OFFSET($K$114:$K$163,0,Z$2-$K$2-$D54+1)))*$F54))</f>
        <v xml:space="preserve"> </v>
      </c>
      <c r="AA54" s="139" t="str">
        <f ca="1">IF(AA$2-$K$2&lt;$D54-1," ",IF(AA$2-$K$2+1&gt;'Primary Inputs'!$C$17,0,(SUM(OFFSET($K$114:$K$163,0,AA$2-$K$2-$D54+1)))*$F54))</f>
        <v xml:space="preserve"> </v>
      </c>
      <c r="AB54" s="139" t="str">
        <f ca="1">IF(AB$2-$K$2&lt;$D54-1," ",IF(AB$2-$K$2+1&gt;'Primary Inputs'!$C$17,0,(SUM(OFFSET($K$114:$K$163,0,AB$2-$K$2-$D54+1)))*$F54))</f>
        <v xml:space="preserve"> </v>
      </c>
      <c r="AC54" s="139" t="str">
        <f ca="1">IF(AC$2-$K$2&lt;$D54-1," ",IF(AC$2-$K$2+1&gt;'Primary Inputs'!$C$17,0,(SUM(OFFSET($K$114:$K$163,0,AC$2-$K$2-$D54+1)))*$F54))</f>
        <v xml:space="preserve"> </v>
      </c>
      <c r="AD54" s="139" t="str">
        <f ca="1">IF(AD$2-$K$2&lt;$D54-1," ",IF(AD$2-$K$2+1&gt;'Primary Inputs'!$C$17,0,(SUM(OFFSET($K$114:$K$163,0,AD$2-$K$2-$D54+1)))*$F54))</f>
        <v xml:space="preserve"> </v>
      </c>
      <c r="AE54" s="139" t="str">
        <f ca="1">IF(AE$2-$K$2&lt;$D54-1," ",IF(AE$2-$K$2+1&gt;'Primary Inputs'!$C$17,0,(SUM(OFFSET($K$114:$K$163,0,AE$2-$K$2-$D54+1)))*$F54))</f>
        <v xml:space="preserve"> </v>
      </c>
      <c r="AF54" s="139" t="str">
        <f ca="1">IF(AF$2-$K$2&lt;$D54-1," ",IF(AF$2-$K$2+1&gt;'Primary Inputs'!$C$17,0,(SUM(OFFSET($K$114:$K$163,0,AF$2-$K$2-$D54+1)))*$F54))</f>
        <v xml:space="preserve"> </v>
      </c>
      <c r="AG54" s="139" t="str">
        <f ca="1">IF(AG$2-$K$2&lt;$D54-1," ",IF(AG$2-$K$2+1&gt;'Primary Inputs'!$C$17,0,(SUM(OFFSET($K$114:$K$163,0,AG$2-$K$2-$D54+1)))*$F54))</f>
        <v xml:space="preserve"> </v>
      </c>
      <c r="AH54" s="139" t="str">
        <f ca="1">IF(AH$2-$K$2&lt;$D54-1," ",IF(AH$2-$K$2+1&gt;'Primary Inputs'!$C$17,0,(SUM(OFFSET($K$114:$K$163,0,AH$2-$K$2-$D54+1)))*$F54))</f>
        <v xml:space="preserve"> </v>
      </c>
      <c r="AI54" s="139" t="str">
        <f ca="1">IF(AI$2-$K$2&lt;$D54-1," ",IF(AI$2-$K$2+1&gt;'Primary Inputs'!$C$17,0,(SUM(OFFSET($K$114:$K$163,0,AI$2-$K$2-$D54+1)))*$F54))</f>
        <v xml:space="preserve"> </v>
      </c>
      <c r="AJ54" s="139" t="str">
        <f ca="1">IF(AJ$2-$K$2&lt;$D54-1," ",IF(AJ$2-$K$2+1&gt;'Primary Inputs'!$C$17,0,(SUM(OFFSET($K$114:$K$163,0,AJ$2-$K$2-$D54+1)))*$F54))</f>
        <v xml:space="preserve"> </v>
      </c>
      <c r="AK54" s="139" t="str">
        <f ca="1">IF(AK$2-$K$2&lt;$D54-1," ",IF(AK$2-$K$2+1&gt;'Primary Inputs'!$C$17,0,(SUM(OFFSET($K$114:$K$163,0,AK$2-$K$2-$D54+1)))*$F54))</f>
        <v xml:space="preserve"> </v>
      </c>
      <c r="AL54" s="139" t="str">
        <f ca="1">IF(AL$2-$K$2&lt;$D54-1," ",IF(AL$2-$K$2+1&gt;'Primary Inputs'!$C$17,0,(SUM(OFFSET($K$114:$K$163,0,AL$2-$K$2-$D54+1)))*$F54))</f>
        <v xml:space="preserve"> </v>
      </c>
      <c r="AM54" s="139" t="str">
        <f ca="1">IF(AM$2-$K$2&lt;$D54-1," ",IF(AM$2-$K$2+1&gt;'Primary Inputs'!$C$17,0,(SUM(OFFSET($K$114:$K$163,0,AM$2-$K$2-$D54+1)))*$F54))</f>
        <v xml:space="preserve"> </v>
      </c>
      <c r="AN54" s="139" t="str">
        <f ca="1">IF(AN$2-$K$2&lt;$D54-1," ",IF(AN$2-$K$2+1&gt;'Primary Inputs'!$C$17,0,(SUM(OFFSET($K$114:$K$163,0,AN$2-$K$2-$D54+1)))*$F54))</f>
        <v xml:space="preserve"> </v>
      </c>
      <c r="AO54" s="139" t="str">
        <f ca="1">IF(AO$2-$K$2&lt;$D54-1," ",IF(AO$2-$K$2+1&gt;'Primary Inputs'!$C$17,0,(SUM(OFFSET($K$114:$K$163,0,AO$2-$K$2-$D54+1)))*$F54))</f>
        <v xml:space="preserve"> </v>
      </c>
      <c r="AP54" s="139" t="str">
        <f ca="1">IF(AP$2-$K$2&lt;$D54-1," ",IF(AP$2-$K$2+1&gt;'Primary Inputs'!$C$17,0,(SUM(OFFSET($K$114:$K$163,0,AP$2-$K$2-$D54+1)))*$F54))</f>
        <v xml:space="preserve"> </v>
      </c>
      <c r="AQ54" s="139" t="str">
        <f ca="1">IF(AQ$2-$K$2&lt;$D54-1," ",IF(AQ$2-$K$2+1&gt;'Primary Inputs'!$C$17,0,(SUM(OFFSET($K$114:$K$163,0,AQ$2-$K$2-$D54+1)))*$F54))</f>
        <v xml:space="preserve"> </v>
      </c>
      <c r="AR54" s="139" t="str">
        <f ca="1">IF(AR$2-$K$2&lt;$D54-1," ",IF(AR$2-$K$2+1&gt;'Primary Inputs'!$C$17,0,(SUM(OFFSET($K$114:$K$163,0,AR$2-$K$2-$D54+1)))*$F54))</f>
        <v xml:space="preserve"> </v>
      </c>
      <c r="AS54" s="139" t="str">
        <f ca="1">IF(AS$2-$K$2&lt;$D54-1," ",IF(AS$2-$K$2+1&gt;'Primary Inputs'!$C$17,0,(SUM(OFFSET($K$114:$K$163,0,AS$2-$K$2-$D54+1)))*$F54))</f>
        <v xml:space="preserve"> </v>
      </c>
      <c r="AT54" s="139" t="str">
        <f ca="1">IF(AT$2-$K$2&lt;$D54-1," ",IF(AT$2-$K$2+1&gt;'Primary Inputs'!$C$17,0,(SUM(OFFSET($K$114:$K$163,0,AT$2-$K$2-$D54+1)))*$F54))</f>
        <v xml:space="preserve"> </v>
      </c>
      <c r="AU54" s="139" t="str">
        <f ca="1">IF(AU$2-$K$2&lt;$D54-1," ",IF(AU$2-$K$2+1&gt;'Primary Inputs'!$C$17,0,(SUM(OFFSET($K$114:$K$163,0,AU$2-$K$2-$D54+1)))*$F54))</f>
        <v xml:space="preserve"> </v>
      </c>
      <c r="AV54" s="139" t="str">
        <f ca="1">IF(AV$2-$K$2&lt;$D54-1," ",IF(AV$2-$K$2+1&gt;'Primary Inputs'!$C$17,0,(SUM(OFFSET($K$114:$K$163,0,AV$2-$K$2-$D54+1)))*$F54))</f>
        <v xml:space="preserve"> </v>
      </c>
      <c r="AW54" s="139" t="str">
        <f ca="1">IF(AW$2-$K$2&lt;$D54-1," ",IF(AW$2-$K$2+1&gt;'Primary Inputs'!$C$17,0,(SUM(OFFSET($K$114:$K$163,0,AW$2-$K$2-$D54+1)))*$F54))</f>
        <v xml:space="preserve"> </v>
      </c>
      <c r="AX54" s="139" t="str">
        <f ca="1">IF(AX$2-$K$2&lt;$D54-1," ",IF(AX$2-$K$2+1&gt;'Primary Inputs'!$C$17,0,(SUM(OFFSET($K$114:$K$163,0,AX$2-$K$2-$D54+1)))*$F54))</f>
        <v xml:space="preserve"> </v>
      </c>
      <c r="AY54" s="139" t="str">
        <f ca="1">IF(AY$2-$K$2&lt;$D54-1," ",IF(AY$2-$K$2+1&gt;'Primary Inputs'!$C$17,0,(SUM(OFFSET($K$114:$K$163,0,AY$2-$K$2-$D54+1)))*$F54))</f>
        <v xml:space="preserve"> </v>
      </c>
      <c r="AZ54" s="139" t="str">
        <f ca="1">IF(AZ$2-$K$2&lt;$D54-1," ",IF(AZ$2-$K$2+1&gt;'Primary Inputs'!$C$17,0,(SUM(OFFSET($K$114:$K$163,0,AZ$2-$K$2-$D54+1)))*$F54))</f>
        <v xml:space="preserve"> </v>
      </c>
      <c r="BA54" s="139" t="str">
        <f ca="1">IF(BA$2-$K$2&lt;$D54-1," ",IF(BA$2-$K$2+1&gt;'Primary Inputs'!$C$17,0,(SUM(OFFSET($K$114:$K$163,0,BA$2-$K$2-$D54+1)))*$F54))</f>
        <v xml:space="preserve"> </v>
      </c>
      <c r="BB54" s="139" t="str">
        <f ca="1">IF(BB$2-$K$2&lt;$D54-1," ",IF(BB$2-$K$2+1&gt;'Primary Inputs'!$C$17,0,(SUM(OFFSET($K$114:$K$163,0,BB$2-$K$2-$D54+1)))*$F54))</f>
        <v xml:space="preserve"> </v>
      </c>
      <c r="BC54" s="139" t="str">
        <f ca="1">IF(BC$2-$K$2&lt;$D54-1," ",IF(BC$2-$K$2+1&gt;'Primary Inputs'!$C$17,0,(SUM(OFFSET($K$114:$K$163,0,BC$2-$K$2-$D54+1)))*$F54))</f>
        <v xml:space="preserve"> </v>
      </c>
      <c r="BD54" s="139" t="str">
        <f ca="1">IF(BD$2-$K$2&lt;$D54-1," ",IF(BD$2-$K$2+1&gt;'Primary Inputs'!$C$17,0,(SUM(OFFSET($K$114:$K$163,0,BD$2-$K$2-$D54+1)))*$F54))</f>
        <v xml:space="preserve"> </v>
      </c>
      <c r="BE54" s="139" t="str">
        <f ca="1">IF(BE$2-$K$2&lt;$D54-1," ",IF(BE$2-$K$2+1&gt;'Primary Inputs'!$C$17,0,(SUM(OFFSET($K$114:$K$163,0,BE$2-$K$2-$D54+1)))*$F54))</f>
        <v xml:space="preserve"> </v>
      </c>
      <c r="BF54" s="139">
        <f ca="1">IF(BF$2-$K$2&lt;$D54-1," ",IF(BF$2-$K$2+1&gt;'Primary Inputs'!$C$17,0,(SUM(OFFSET($K$114:$K$163,0,BF$2-$K$2-$D54+1)))*$F54))</f>
        <v>0</v>
      </c>
      <c r="BG54" s="139">
        <f ca="1">IF(BG$2-$K$2&lt;$D54-1," ",IF(BG$2-$K$2+1&gt;'Primary Inputs'!$C$17,0,(SUM(OFFSET($K$114:$K$163,0,BG$2-$K$2-$D54+1)))*$F54))</f>
        <v>0</v>
      </c>
      <c r="BH54" s="139">
        <f ca="1">IF(BH$2-$K$2&lt;$D54-1," ",IF(BH$2-$K$2+1&gt;'Primary Inputs'!$C$17,0,(SUM(OFFSET($K$114:$K$163,0,BH$2-$K$2-$D54+1)))*$F54))</f>
        <v>0</v>
      </c>
    </row>
    <row r="55" spans="1:60">
      <c r="A55" s="106"/>
      <c r="B55" s="106"/>
      <c r="C55" s="106"/>
      <c r="D55" s="184">
        <v>49</v>
      </c>
      <c r="E55" t="s">
        <v>221</v>
      </c>
      <c r="F55" s="106">
        <f ca="1">OFFSET('Primary Inputs'!$E$12,0,Calculations!$D55-1)</f>
        <v>0</v>
      </c>
      <c r="G55" s="106"/>
      <c r="H55" s="106"/>
      <c r="I55" s="106"/>
      <c r="J55" s="106"/>
      <c r="K55" s="139" t="str">
        <f ca="1">IF(K$2-$K$2&lt;$D55-1," ",IF(K$2-$K$2+1&gt;'Primary Inputs'!$C$17,0,(SUM(OFFSET($K$114:$K$163,0,K$2-$K$2-$D55+1)))*$F55))</f>
        <v xml:space="preserve"> </v>
      </c>
      <c r="L55" s="139" t="str">
        <f ca="1">IF(L$2-$K$2&lt;$D55-1," ",IF(L$2-$K$2+1&gt;'Primary Inputs'!$C$17,0,(SUM(OFFSET($K$114:$K$163,0,L$2-$K$2-$D55+1)))*$F55))</f>
        <v xml:space="preserve"> </v>
      </c>
      <c r="M55" s="139" t="str">
        <f ca="1">IF(M$2-$K$2&lt;$D55-1," ",IF(M$2-$K$2+1&gt;'Primary Inputs'!$C$17,0,(SUM(OFFSET($K$114:$K$163,0,M$2-$K$2-$D55+1)))*$F55))</f>
        <v xml:space="preserve"> </v>
      </c>
      <c r="N55" s="139" t="str">
        <f ca="1">IF(N$2-$K$2&lt;$D55-1," ",IF(N$2-$K$2+1&gt;'Primary Inputs'!$C$17,0,(SUM(OFFSET($K$114:$K$163,0,N$2-$K$2-$D55+1)))*$F55))</f>
        <v xml:space="preserve"> </v>
      </c>
      <c r="O55" s="139" t="str">
        <f ca="1">IF(O$2-$K$2&lt;$D55-1," ",IF(O$2-$K$2+1&gt;'Primary Inputs'!$C$17,0,(SUM(OFFSET($K$114:$K$163,0,O$2-$K$2-$D55+1)))*$F55))</f>
        <v xml:space="preserve"> </v>
      </c>
      <c r="P55" s="139" t="str">
        <f ca="1">IF(P$2-$K$2&lt;$D55-1," ",IF(P$2-$K$2+1&gt;'Primary Inputs'!$C$17,0,(SUM(OFFSET($K$114:$K$163,0,P$2-$K$2-$D55+1)))*$F55))</f>
        <v xml:space="preserve"> </v>
      </c>
      <c r="Q55" s="139" t="str">
        <f ca="1">IF(Q$2-$K$2&lt;$D55-1," ",IF(Q$2-$K$2+1&gt;'Primary Inputs'!$C$17,0,(SUM(OFFSET($K$114:$K$163,0,Q$2-$K$2-$D55+1)))*$F55))</f>
        <v xml:space="preserve"> </v>
      </c>
      <c r="R55" s="139" t="str">
        <f ca="1">IF(R$2-$K$2&lt;$D55-1," ",IF(R$2-$K$2+1&gt;'Primary Inputs'!$C$17,0,(SUM(OFFSET($K$114:$K$163,0,R$2-$K$2-$D55+1)))*$F55))</f>
        <v xml:space="preserve"> </v>
      </c>
      <c r="S55" s="139" t="str">
        <f ca="1">IF(S$2-$K$2&lt;$D55-1," ",IF(S$2-$K$2+1&gt;'Primary Inputs'!$C$17,0,(SUM(OFFSET($K$114:$K$163,0,S$2-$K$2-$D55+1)))*$F55))</f>
        <v xml:space="preserve"> </v>
      </c>
      <c r="T55" s="139" t="str">
        <f ca="1">IF(T$2-$K$2&lt;$D55-1," ",IF(T$2-$K$2+1&gt;'Primary Inputs'!$C$17,0,(SUM(OFFSET($K$114:$K$163,0,T$2-$K$2-$D55+1)))*$F55))</f>
        <v xml:space="preserve"> </v>
      </c>
      <c r="U55" s="139" t="str">
        <f ca="1">IF(U$2-$K$2&lt;$D55-1," ",IF(U$2-$K$2+1&gt;'Primary Inputs'!$C$17,0,(SUM(OFFSET($K$114:$K$163,0,U$2-$K$2-$D55+1)))*$F55))</f>
        <v xml:space="preserve"> </v>
      </c>
      <c r="V55" s="139" t="str">
        <f ca="1">IF(V$2-$K$2&lt;$D55-1," ",IF(V$2-$K$2+1&gt;'Primary Inputs'!$C$17,0,(SUM(OFFSET($K$114:$K$163,0,V$2-$K$2-$D55+1)))*$F55))</f>
        <v xml:space="preserve"> </v>
      </c>
      <c r="W55" s="139" t="str">
        <f ca="1">IF(W$2-$K$2&lt;$D55-1," ",IF(W$2-$K$2+1&gt;'Primary Inputs'!$C$17,0,(SUM(OFFSET($K$114:$K$163,0,W$2-$K$2-$D55+1)))*$F55))</f>
        <v xml:space="preserve"> </v>
      </c>
      <c r="X55" s="139" t="str">
        <f ca="1">IF(X$2-$K$2&lt;$D55-1," ",IF(X$2-$K$2+1&gt;'Primary Inputs'!$C$17,0,(SUM(OFFSET($K$114:$K$163,0,X$2-$K$2-$D55+1)))*$F55))</f>
        <v xml:space="preserve"> </v>
      </c>
      <c r="Y55" s="139" t="str">
        <f ca="1">IF(Y$2-$K$2&lt;$D55-1," ",IF(Y$2-$K$2+1&gt;'Primary Inputs'!$C$17,0,(SUM(OFFSET($K$114:$K$163,0,Y$2-$K$2-$D55+1)))*$F55))</f>
        <v xml:space="preserve"> </v>
      </c>
      <c r="Z55" s="139" t="str">
        <f ca="1">IF(Z$2-$K$2&lt;$D55-1," ",IF(Z$2-$K$2+1&gt;'Primary Inputs'!$C$17,0,(SUM(OFFSET($K$114:$K$163,0,Z$2-$K$2-$D55+1)))*$F55))</f>
        <v xml:space="preserve"> </v>
      </c>
      <c r="AA55" s="139" t="str">
        <f ca="1">IF(AA$2-$K$2&lt;$D55-1," ",IF(AA$2-$K$2+1&gt;'Primary Inputs'!$C$17,0,(SUM(OFFSET($K$114:$K$163,0,AA$2-$K$2-$D55+1)))*$F55))</f>
        <v xml:space="preserve"> </v>
      </c>
      <c r="AB55" s="139" t="str">
        <f ca="1">IF(AB$2-$K$2&lt;$D55-1," ",IF(AB$2-$K$2+1&gt;'Primary Inputs'!$C$17,0,(SUM(OFFSET($K$114:$K$163,0,AB$2-$K$2-$D55+1)))*$F55))</f>
        <v xml:space="preserve"> </v>
      </c>
      <c r="AC55" s="139" t="str">
        <f ca="1">IF(AC$2-$K$2&lt;$D55-1," ",IF(AC$2-$K$2+1&gt;'Primary Inputs'!$C$17,0,(SUM(OFFSET($K$114:$K$163,0,AC$2-$K$2-$D55+1)))*$F55))</f>
        <v xml:space="preserve"> </v>
      </c>
      <c r="AD55" s="139" t="str">
        <f ca="1">IF(AD$2-$K$2&lt;$D55-1," ",IF(AD$2-$K$2+1&gt;'Primary Inputs'!$C$17,0,(SUM(OFFSET($K$114:$K$163,0,AD$2-$K$2-$D55+1)))*$F55))</f>
        <v xml:space="preserve"> </v>
      </c>
      <c r="AE55" s="139" t="str">
        <f ca="1">IF(AE$2-$K$2&lt;$D55-1," ",IF(AE$2-$K$2+1&gt;'Primary Inputs'!$C$17,0,(SUM(OFFSET($K$114:$K$163,0,AE$2-$K$2-$D55+1)))*$F55))</f>
        <v xml:space="preserve"> </v>
      </c>
      <c r="AF55" s="139" t="str">
        <f ca="1">IF(AF$2-$K$2&lt;$D55-1," ",IF(AF$2-$K$2+1&gt;'Primary Inputs'!$C$17,0,(SUM(OFFSET($K$114:$K$163,0,AF$2-$K$2-$D55+1)))*$F55))</f>
        <v xml:space="preserve"> </v>
      </c>
      <c r="AG55" s="139" t="str">
        <f ca="1">IF(AG$2-$K$2&lt;$D55-1," ",IF(AG$2-$K$2+1&gt;'Primary Inputs'!$C$17,0,(SUM(OFFSET($K$114:$K$163,0,AG$2-$K$2-$D55+1)))*$F55))</f>
        <v xml:space="preserve"> </v>
      </c>
      <c r="AH55" s="139" t="str">
        <f ca="1">IF(AH$2-$K$2&lt;$D55-1," ",IF(AH$2-$K$2+1&gt;'Primary Inputs'!$C$17,0,(SUM(OFFSET($K$114:$K$163,0,AH$2-$K$2-$D55+1)))*$F55))</f>
        <v xml:space="preserve"> </v>
      </c>
      <c r="AI55" s="139" t="str">
        <f ca="1">IF(AI$2-$K$2&lt;$D55-1," ",IF(AI$2-$K$2+1&gt;'Primary Inputs'!$C$17,0,(SUM(OFFSET($K$114:$K$163,0,AI$2-$K$2-$D55+1)))*$F55))</f>
        <v xml:space="preserve"> </v>
      </c>
      <c r="AJ55" s="139" t="str">
        <f ca="1">IF(AJ$2-$K$2&lt;$D55-1," ",IF(AJ$2-$K$2+1&gt;'Primary Inputs'!$C$17,0,(SUM(OFFSET($K$114:$K$163,0,AJ$2-$K$2-$D55+1)))*$F55))</f>
        <v xml:space="preserve"> </v>
      </c>
      <c r="AK55" s="139" t="str">
        <f ca="1">IF(AK$2-$K$2&lt;$D55-1," ",IF(AK$2-$K$2+1&gt;'Primary Inputs'!$C$17,0,(SUM(OFFSET($K$114:$K$163,0,AK$2-$K$2-$D55+1)))*$F55))</f>
        <v xml:space="preserve"> </v>
      </c>
      <c r="AL55" s="139" t="str">
        <f ca="1">IF(AL$2-$K$2&lt;$D55-1," ",IF(AL$2-$K$2+1&gt;'Primary Inputs'!$C$17,0,(SUM(OFFSET($K$114:$K$163,0,AL$2-$K$2-$D55+1)))*$F55))</f>
        <v xml:space="preserve"> </v>
      </c>
      <c r="AM55" s="139" t="str">
        <f ca="1">IF(AM$2-$K$2&lt;$D55-1," ",IF(AM$2-$K$2+1&gt;'Primary Inputs'!$C$17,0,(SUM(OFFSET($K$114:$K$163,0,AM$2-$K$2-$D55+1)))*$F55))</f>
        <v xml:space="preserve"> </v>
      </c>
      <c r="AN55" s="139" t="str">
        <f ca="1">IF(AN$2-$K$2&lt;$D55-1," ",IF(AN$2-$K$2+1&gt;'Primary Inputs'!$C$17,0,(SUM(OFFSET($K$114:$K$163,0,AN$2-$K$2-$D55+1)))*$F55))</f>
        <v xml:space="preserve"> </v>
      </c>
      <c r="AO55" s="139" t="str">
        <f ca="1">IF(AO$2-$K$2&lt;$D55-1," ",IF(AO$2-$K$2+1&gt;'Primary Inputs'!$C$17,0,(SUM(OFFSET($K$114:$K$163,0,AO$2-$K$2-$D55+1)))*$F55))</f>
        <v xml:space="preserve"> </v>
      </c>
      <c r="AP55" s="139" t="str">
        <f ca="1">IF(AP$2-$K$2&lt;$D55-1," ",IF(AP$2-$K$2+1&gt;'Primary Inputs'!$C$17,0,(SUM(OFFSET($K$114:$K$163,0,AP$2-$K$2-$D55+1)))*$F55))</f>
        <v xml:space="preserve"> </v>
      </c>
      <c r="AQ55" s="139" t="str">
        <f ca="1">IF(AQ$2-$K$2&lt;$D55-1," ",IF(AQ$2-$K$2+1&gt;'Primary Inputs'!$C$17,0,(SUM(OFFSET($K$114:$K$163,0,AQ$2-$K$2-$D55+1)))*$F55))</f>
        <v xml:space="preserve"> </v>
      </c>
      <c r="AR55" s="139" t="str">
        <f ca="1">IF(AR$2-$K$2&lt;$D55-1," ",IF(AR$2-$K$2+1&gt;'Primary Inputs'!$C$17,0,(SUM(OFFSET($K$114:$K$163,0,AR$2-$K$2-$D55+1)))*$F55))</f>
        <v xml:space="preserve"> </v>
      </c>
      <c r="AS55" s="139" t="str">
        <f ca="1">IF(AS$2-$K$2&lt;$D55-1," ",IF(AS$2-$K$2+1&gt;'Primary Inputs'!$C$17,0,(SUM(OFFSET($K$114:$K$163,0,AS$2-$K$2-$D55+1)))*$F55))</f>
        <v xml:space="preserve"> </v>
      </c>
      <c r="AT55" s="139" t="str">
        <f ca="1">IF(AT$2-$K$2&lt;$D55-1," ",IF(AT$2-$K$2+1&gt;'Primary Inputs'!$C$17,0,(SUM(OFFSET($K$114:$K$163,0,AT$2-$K$2-$D55+1)))*$F55))</f>
        <v xml:space="preserve"> </v>
      </c>
      <c r="AU55" s="139" t="str">
        <f ca="1">IF(AU$2-$K$2&lt;$D55-1," ",IF(AU$2-$K$2+1&gt;'Primary Inputs'!$C$17,0,(SUM(OFFSET($K$114:$K$163,0,AU$2-$K$2-$D55+1)))*$F55))</f>
        <v xml:space="preserve"> </v>
      </c>
      <c r="AV55" s="139" t="str">
        <f ca="1">IF(AV$2-$K$2&lt;$D55-1," ",IF(AV$2-$K$2+1&gt;'Primary Inputs'!$C$17,0,(SUM(OFFSET($K$114:$K$163,0,AV$2-$K$2-$D55+1)))*$F55))</f>
        <v xml:space="preserve"> </v>
      </c>
      <c r="AW55" s="139" t="str">
        <f ca="1">IF(AW$2-$K$2&lt;$D55-1," ",IF(AW$2-$K$2+1&gt;'Primary Inputs'!$C$17,0,(SUM(OFFSET($K$114:$K$163,0,AW$2-$K$2-$D55+1)))*$F55))</f>
        <v xml:space="preserve"> </v>
      </c>
      <c r="AX55" s="139" t="str">
        <f ca="1">IF(AX$2-$K$2&lt;$D55-1," ",IF(AX$2-$K$2+1&gt;'Primary Inputs'!$C$17,0,(SUM(OFFSET($K$114:$K$163,0,AX$2-$K$2-$D55+1)))*$F55))</f>
        <v xml:space="preserve"> </v>
      </c>
      <c r="AY55" s="139" t="str">
        <f ca="1">IF(AY$2-$K$2&lt;$D55-1," ",IF(AY$2-$K$2+1&gt;'Primary Inputs'!$C$17,0,(SUM(OFFSET($K$114:$K$163,0,AY$2-$K$2-$D55+1)))*$F55))</f>
        <v xml:space="preserve"> </v>
      </c>
      <c r="AZ55" s="139" t="str">
        <f ca="1">IF(AZ$2-$K$2&lt;$D55-1," ",IF(AZ$2-$K$2+1&gt;'Primary Inputs'!$C$17,0,(SUM(OFFSET($K$114:$K$163,0,AZ$2-$K$2-$D55+1)))*$F55))</f>
        <v xml:space="preserve"> </v>
      </c>
      <c r="BA55" s="139" t="str">
        <f ca="1">IF(BA$2-$K$2&lt;$D55-1," ",IF(BA$2-$K$2+1&gt;'Primary Inputs'!$C$17,0,(SUM(OFFSET($K$114:$K$163,0,BA$2-$K$2-$D55+1)))*$F55))</f>
        <v xml:space="preserve"> </v>
      </c>
      <c r="BB55" s="139" t="str">
        <f ca="1">IF(BB$2-$K$2&lt;$D55-1," ",IF(BB$2-$K$2+1&gt;'Primary Inputs'!$C$17,0,(SUM(OFFSET($K$114:$K$163,0,BB$2-$K$2-$D55+1)))*$F55))</f>
        <v xml:space="preserve"> </v>
      </c>
      <c r="BC55" s="139" t="str">
        <f ca="1">IF(BC$2-$K$2&lt;$D55-1," ",IF(BC$2-$K$2+1&gt;'Primary Inputs'!$C$17,0,(SUM(OFFSET($K$114:$K$163,0,BC$2-$K$2-$D55+1)))*$F55))</f>
        <v xml:space="preserve"> </v>
      </c>
      <c r="BD55" s="139" t="str">
        <f ca="1">IF(BD$2-$K$2&lt;$D55-1," ",IF(BD$2-$K$2+1&gt;'Primary Inputs'!$C$17,0,(SUM(OFFSET($K$114:$K$163,0,BD$2-$K$2-$D55+1)))*$F55))</f>
        <v xml:space="preserve"> </v>
      </c>
      <c r="BE55" s="139" t="str">
        <f ca="1">IF(BE$2-$K$2&lt;$D55-1," ",IF(BE$2-$K$2+1&gt;'Primary Inputs'!$C$17,0,(SUM(OFFSET($K$114:$K$163,0,BE$2-$K$2-$D55+1)))*$F55))</f>
        <v xml:space="preserve"> </v>
      </c>
      <c r="BF55" s="139" t="str">
        <f ca="1">IF(BF$2-$K$2&lt;$D55-1," ",IF(BF$2-$K$2+1&gt;'Primary Inputs'!$C$17,0,(SUM(OFFSET($K$114:$K$163,0,BF$2-$K$2-$D55+1)))*$F55))</f>
        <v xml:space="preserve"> </v>
      </c>
      <c r="BG55" s="139">
        <f ca="1">IF(BG$2-$K$2&lt;$D55-1," ",IF(BG$2-$K$2+1&gt;'Primary Inputs'!$C$17,0,(SUM(OFFSET($K$114:$K$163,0,BG$2-$K$2-$D55+1)))*$F55))</f>
        <v>0</v>
      </c>
      <c r="BH55" s="139">
        <f ca="1">IF(BH$2-$K$2&lt;$D55-1," ",IF(BH$2-$K$2+1&gt;'Primary Inputs'!$C$17,0,(SUM(OFFSET($K$114:$K$163,0,BH$2-$K$2-$D55+1)))*$F55))</f>
        <v>0</v>
      </c>
    </row>
    <row r="56" spans="1:60">
      <c r="A56" s="106"/>
      <c r="B56" s="106"/>
      <c r="C56" s="106"/>
      <c r="D56" s="184">
        <v>50</v>
      </c>
      <c r="E56" t="s">
        <v>222</v>
      </c>
      <c r="F56" s="106">
        <f ca="1">OFFSET('Primary Inputs'!$E$12,0,Calculations!$D56-1)</f>
        <v>0</v>
      </c>
      <c r="G56" s="106"/>
      <c r="H56" s="106"/>
      <c r="I56" s="106"/>
      <c r="J56" s="106"/>
      <c r="K56" s="139" t="str">
        <f ca="1">IF(K$2-$K$2&lt;$D56-1," ",IF(K$2-$K$2+1&gt;'Primary Inputs'!$C$17,0,(SUM(OFFSET($K$114:$K$163,0,K$2-$K$2-$D56+1)))*$F56))</f>
        <v xml:space="preserve"> </v>
      </c>
      <c r="L56" s="139" t="str">
        <f ca="1">IF(L$2-$K$2&lt;$D56-1," ",IF(L$2-$K$2+1&gt;'Primary Inputs'!$C$17,0,(SUM(OFFSET($K$114:$K$163,0,L$2-$K$2-$D56+1)))*$F56))</f>
        <v xml:space="preserve"> </v>
      </c>
      <c r="M56" s="139" t="str">
        <f ca="1">IF(M$2-$K$2&lt;$D56-1," ",IF(M$2-$K$2+1&gt;'Primary Inputs'!$C$17,0,(SUM(OFFSET($K$114:$K$163,0,M$2-$K$2-$D56+1)))*$F56))</f>
        <v xml:space="preserve"> </v>
      </c>
      <c r="N56" s="139" t="str">
        <f ca="1">IF(N$2-$K$2&lt;$D56-1," ",IF(N$2-$K$2+1&gt;'Primary Inputs'!$C$17,0,(SUM(OFFSET($K$114:$K$163,0,N$2-$K$2-$D56+1)))*$F56))</f>
        <v xml:space="preserve"> </v>
      </c>
      <c r="O56" s="139" t="str">
        <f ca="1">IF(O$2-$K$2&lt;$D56-1," ",IF(O$2-$K$2+1&gt;'Primary Inputs'!$C$17,0,(SUM(OFFSET($K$114:$K$163,0,O$2-$K$2-$D56+1)))*$F56))</f>
        <v xml:space="preserve"> </v>
      </c>
      <c r="P56" s="139" t="str">
        <f ca="1">IF(P$2-$K$2&lt;$D56-1," ",IF(P$2-$K$2+1&gt;'Primary Inputs'!$C$17,0,(SUM(OFFSET($K$114:$K$163,0,P$2-$K$2-$D56+1)))*$F56))</f>
        <v xml:space="preserve"> </v>
      </c>
      <c r="Q56" s="139" t="str">
        <f ca="1">IF(Q$2-$K$2&lt;$D56-1," ",IF(Q$2-$K$2+1&gt;'Primary Inputs'!$C$17,0,(SUM(OFFSET($K$114:$K$163,0,Q$2-$K$2-$D56+1)))*$F56))</f>
        <v xml:space="preserve"> </v>
      </c>
      <c r="R56" s="139" t="str">
        <f ca="1">IF(R$2-$K$2&lt;$D56-1," ",IF(R$2-$K$2+1&gt;'Primary Inputs'!$C$17,0,(SUM(OFFSET($K$114:$K$163,0,R$2-$K$2-$D56+1)))*$F56))</f>
        <v xml:space="preserve"> </v>
      </c>
      <c r="S56" s="139" t="str">
        <f ca="1">IF(S$2-$K$2&lt;$D56-1," ",IF(S$2-$K$2+1&gt;'Primary Inputs'!$C$17,0,(SUM(OFFSET($K$114:$K$163,0,S$2-$K$2-$D56+1)))*$F56))</f>
        <v xml:space="preserve"> </v>
      </c>
      <c r="T56" s="139" t="str">
        <f ca="1">IF(T$2-$K$2&lt;$D56-1," ",IF(T$2-$K$2+1&gt;'Primary Inputs'!$C$17,0,(SUM(OFFSET($K$114:$K$163,0,T$2-$K$2-$D56+1)))*$F56))</f>
        <v xml:space="preserve"> </v>
      </c>
      <c r="U56" s="139" t="str">
        <f ca="1">IF(U$2-$K$2&lt;$D56-1," ",IF(U$2-$K$2+1&gt;'Primary Inputs'!$C$17,0,(SUM(OFFSET($K$114:$K$163,0,U$2-$K$2-$D56+1)))*$F56))</f>
        <v xml:space="preserve"> </v>
      </c>
      <c r="V56" s="139" t="str">
        <f ca="1">IF(V$2-$K$2&lt;$D56-1," ",IF(V$2-$K$2+1&gt;'Primary Inputs'!$C$17,0,(SUM(OFFSET($K$114:$K$163,0,V$2-$K$2-$D56+1)))*$F56))</f>
        <v xml:space="preserve"> </v>
      </c>
      <c r="W56" s="139" t="str">
        <f ca="1">IF(W$2-$K$2&lt;$D56-1," ",IF(W$2-$K$2+1&gt;'Primary Inputs'!$C$17,0,(SUM(OFFSET($K$114:$K$163,0,W$2-$K$2-$D56+1)))*$F56))</f>
        <v xml:space="preserve"> </v>
      </c>
      <c r="X56" s="139" t="str">
        <f ca="1">IF(X$2-$K$2&lt;$D56-1," ",IF(X$2-$K$2+1&gt;'Primary Inputs'!$C$17,0,(SUM(OFFSET($K$114:$K$163,0,X$2-$K$2-$D56+1)))*$F56))</f>
        <v xml:space="preserve"> </v>
      </c>
      <c r="Y56" s="139" t="str">
        <f ca="1">IF(Y$2-$K$2&lt;$D56-1," ",IF(Y$2-$K$2+1&gt;'Primary Inputs'!$C$17,0,(SUM(OFFSET($K$114:$K$163,0,Y$2-$K$2-$D56+1)))*$F56))</f>
        <v xml:space="preserve"> </v>
      </c>
      <c r="Z56" s="139" t="str">
        <f ca="1">IF(Z$2-$K$2&lt;$D56-1," ",IF(Z$2-$K$2+1&gt;'Primary Inputs'!$C$17,0,(SUM(OFFSET($K$114:$K$163,0,Z$2-$K$2-$D56+1)))*$F56))</f>
        <v xml:space="preserve"> </v>
      </c>
      <c r="AA56" s="139" t="str">
        <f ca="1">IF(AA$2-$K$2&lt;$D56-1," ",IF(AA$2-$K$2+1&gt;'Primary Inputs'!$C$17,0,(SUM(OFFSET($K$114:$K$163,0,AA$2-$K$2-$D56+1)))*$F56))</f>
        <v xml:space="preserve"> </v>
      </c>
      <c r="AB56" s="139" t="str">
        <f ca="1">IF(AB$2-$K$2&lt;$D56-1," ",IF(AB$2-$K$2+1&gt;'Primary Inputs'!$C$17,0,(SUM(OFFSET($K$114:$K$163,0,AB$2-$K$2-$D56+1)))*$F56))</f>
        <v xml:space="preserve"> </v>
      </c>
      <c r="AC56" s="139" t="str">
        <f ca="1">IF(AC$2-$K$2&lt;$D56-1," ",IF(AC$2-$K$2+1&gt;'Primary Inputs'!$C$17,0,(SUM(OFFSET($K$114:$K$163,0,AC$2-$K$2-$D56+1)))*$F56))</f>
        <v xml:space="preserve"> </v>
      </c>
      <c r="AD56" s="139" t="str">
        <f ca="1">IF(AD$2-$K$2&lt;$D56-1," ",IF(AD$2-$K$2+1&gt;'Primary Inputs'!$C$17,0,(SUM(OFFSET($K$114:$K$163,0,AD$2-$K$2-$D56+1)))*$F56))</f>
        <v xml:space="preserve"> </v>
      </c>
      <c r="AE56" s="139" t="str">
        <f ca="1">IF(AE$2-$K$2&lt;$D56-1," ",IF(AE$2-$K$2+1&gt;'Primary Inputs'!$C$17,0,(SUM(OFFSET($K$114:$K$163,0,AE$2-$K$2-$D56+1)))*$F56))</f>
        <v xml:space="preserve"> </v>
      </c>
      <c r="AF56" s="139" t="str">
        <f ca="1">IF(AF$2-$K$2&lt;$D56-1," ",IF(AF$2-$K$2+1&gt;'Primary Inputs'!$C$17,0,(SUM(OFFSET($K$114:$K$163,0,AF$2-$K$2-$D56+1)))*$F56))</f>
        <v xml:space="preserve"> </v>
      </c>
      <c r="AG56" s="139" t="str">
        <f ca="1">IF(AG$2-$K$2&lt;$D56-1," ",IF(AG$2-$K$2+1&gt;'Primary Inputs'!$C$17,0,(SUM(OFFSET($K$114:$K$163,0,AG$2-$K$2-$D56+1)))*$F56))</f>
        <v xml:space="preserve"> </v>
      </c>
      <c r="AH56" s="139" t="str">
        <f ca="1">IF(AH$2-$K$2&lt;$D56-1," ",IF(AH$2-$K$2+1&gt;'Primary Inputs'!$C$17,0,(SUM(OFFSET($K$114:$K$163,0,AH$2-$K$2-$D56+1)))*$F56))</f>
        <v xml:space="preserve"> </v>
      </c>
      <c r="AI56" s="139" t="str">
        <f ca="1">IF(AI$2-$K$2&lt;$D56-1," ",IF(AI$2-$K$2+1&gt;'Primary Inputs'!$C$17,0,(SUM(OFFSET($K$114:$K$163,0,AI$2-$K$2-$D56+1)))*$F56))</f>
        <v xml:space="preserve"> </v>
      </c>
      <c r="AJ56" s="139" t="str">
        <f ca="1">IF(AJ$2-$K$2&lt;$D56-1," ",IF(AJ$2-$K$2+1&gt;'Primary Inputs'!$C$17,0,(SUM(OFFSET($K$114:$K$163,0,AJ$2-$K$2-$D56+1)))*$F56))</f>
        <v xml:space="preserve"> </v>
      </c>
      <c r="AK56" s="139" t="str">
        <f ca="1">IF(AK$2-$K$2&lt;$D56-1," ",IF(AK$2-$K$2+1&gt;'Primary Inputs'!$C$17,0,(SUM(OFFSET($K$114:$K$163,0,AK$2-$K$2-$D56+1)))*$F56))</f>
        <v xml:space="preserve"> </v>
      </c>
      <c r="AL56" s="139" t="str">
        <f ca="1">IF(AL$2-$K$2&lt;$D56-1," ",IF(AL$2-$K$2+1&gt;'Primary Inputs'!$C$17,0,(SUM(OFFSET($K$114:$K$163,0,AL$2-$K$2-$D56+1)))*$F56))</f>
        <v xml:space="preserve"> </v>
      </c>
      <c r="AM56" s="139" t="str">
        <f ca="1">IF(AM$2-$K$2&lt;$D56-1," ",IF(AM$2-$K$2+1&gt;'Primary Inputs'!$C$17,0,(SUM(OFFSET($K$114:$K$163,0,AM$2-$K$2-$D56+1)))*$F56))</f>
        <v xml:space="preserve"> </v>
      </c>
      <c r="AN56" s="139" t="str">
        <f ca="1">IF(AN$2-$K$2&lt;$D56-1," ",IF(AN$2-$K$2+1&gt;'Primary Inputs'!$C$17,0,(SUM(OFFSET($K$114:$K$163,0,AN$2-$K$2-$D56+1)))*$F56))</f>
        <v xml:space="preserve"> </v>
      </c>
      <c r="AO56" s="139" t="str">
        <f ca="1">IF(AO$2-$K$2&lt;$D56-1," ",IF(AO$2-$K$2+1&gt;'Primary Inputs'!$C$17,0,(SUM(OFFSET($K$114:$K$163,0,AO$2-$K$2-$D56+1)))*$F56))</f>
        <v xml:space="preserve"> </v>
      </c>
      <c r="AP56" s="139" t="str">
        <f ca="1">IF(AP$2-$K$2&lt;$D56-1," ",IF(AP$2-$K$2+1&gt;'Primary Inputs'!$C$17,0,(SUM(OFFSET($K$114:$K$163,0,AP$2-$K$2-$D56+1)))*$F56))</f>
        <v xml:space="preserve"> </v>
      </c>
      <c r="AQ56" s="139" t="str">
        <f ca="1">IF(AQ$2-$K$2&lt;$D56-1," ",IF(AQ$2-$K$2+1&gt;'Primary Inputs'!$C$17,0,(SUM(OFFSET($K$114:$K$163,0,AQ$2-$K$2-$D56+1)))*$F56))</f>
        <v xml:space="preserve"> </v>
      </c>
      <c r="AR56" s="139" t="str">
        <f ca="1">IF(AR$2-$K$2&lt;$D56-1," ",IF(AR$2-$K$2+1&gt;'Primary Inputs'!$C$17,0,(SUM(OFFSET($K$114:$K$163,0,AR$2-$K$2-$D56+1)))*$F56))</f>
        <v xml:space="preserve"> </v>
      </c>
      <c r="AS56" s="139" t="str">
        <f ca="1">IF(AS$2-$K$2&lt;$D56-1," ",IF(AS$2-$K$2+1&gt;'Primary Inputs'!$C$17,0,(SUM(OFFSET($K$114:$K$163,0,AS$2-$K$2-$D56+1)))*$F56))</f>
        <v xml:space="preserve"> </v>
      </c>
      <c r="AT56" s="139" t="str">
        <f ca="1">IF(AT$2-$K$2&lt;$D56-1," ",IF(AT$2-$K$2+1&gt;'Primary Inputs'!$C$17,0,(SUM(OFFSET($K$114:$K$163,0,AT$2-$K$2-$D56+1)))*$F56))</f>
        <v xml:space="preserve"> </v>
      </c>
      <c r="AU56" s="139" t="str">
        <f ca="1">IF(AU$2-$K$2&lt;$D56-1," ",IF(AU$2-$K$2+1&gt;'Primary Inputs'!$C$17,0,(SUM(OFFSET($K$114:$K$163,0,AU$2-$K$2-$D56+1)))*$F56))</f>
        <v xml:space="preserve"> </v>
      </c>
      <c r="AV56" s="139" t="str">
        <f ca="1">IF(AV$2-$K$2&lt;$D56-1," ",IF(AV$2-$K$2+1&gt;'Primary Inputs'!$C$17,0,(SUM(OFFSET($K$114:$K$163,0,AV$2-$K$2-$D56+1)))*$F56))</f>
        <v xml:space="preserve"> </v>
      </c>
      <c r="AW56" s="139" t="str">
        <f ca="1">IF(AW$2-$K$2&lt;$D56-1," ",IF(AW$2-$K$2+1&gt;'Primary Inputs'!$C$17,0,(SUM(OFFSET($K$114:$K$163,0,AW$2-$K$2-$D56+1)))*$F56))</f>
        <v xml:space="preserve"> </v>
      </c>
      <c r="AX56" s="139" t="str">
        <f ca="1">IF(AX$2-$K$2&lt;$D56-1," ",IF(AX$2-$K$2+1&gt;'Primary Inputs'!$C$17,0,(SUM(OFFSET($K$114:$K$163,0,AX$2-$K$2-$D56+1)))*$F56))</f>
        <v xml:space="preserve"> </v>
      </c>
      <c r="AY56" s="139" t="str">
        <f ca="1">IF(AY$2-$K$2&lt;$D56-1," ",IF(AY$2-$K$2+1&gt;'Primary Inputs'!$C$17,0,(SUM(OFFSET($K$114:$K$163,0,AY$2-$K$2-$D56+1)))*$F56))</f>
        <v xml:space="preserve"> </v>
      </c>
      <c r="AZ56" s="139" t="str">
        <f ca="1">IF(AZ$2-$K$2&lt;$D56-1," ",IF(AZ$2-$K$2+1&gt;'Primary Inputs'!$C$17,0,(SUM(OFFSET($K$114:$K$163,0,AZ$2-$K$2-$D56+1)))*$F56))</f>
        <v xml:space="preserve"> </v>
      </c>
      <c r="BA56" s="139" t="str">
        <f ca="1">IF(BA$2-$K$2&lt;$D56-1," ",IF(BA$2-$K$2+1&gt;'Primary Inputs'!$C$17,0,(SUM(OFFSET($K$114:$K$163,0,BA$2-$K$2-$D56+1)))*$F56))</f>
        <v xml:space="preserve"> </v>
      </c>
      <c r="BB56" s="139" t="str">
        <f ca="1">IF(BB$2-$K$2&lt;$D56-1," ",IF(BB$2-$K$2+1&gt;'Primary Inputs'!$C$17,0,(SUM(OFFSET($K$114:$K$163,0,BB$2-$K$2-$D56+1)))*$F56))</f>
        <v xml:space="preserve"> </v>
      </c>
      <c r="BC56" s="139" t="str">
        <f ca="1">IF(BC$2-$K$2&lt;$D56-1," ",IF(BC$2-$K$2+1&gt;'Primary Inputs'!$C$17,0,(SUM(OFFSET($K$114:$K$163,0,BC$2-$K$2-$D56+1)))*$F56))</f>
        <v xml:space="preserve"> </v>
      </c>
      <c r="BD56" s="139" t="str">
        <f ca="1">IF(BD$2-$K$2&lt;$D56-1," ",IF(BD$2-$K$2+1&gt;'Primary Inputs'!$C$17,0,(SUM(OFFSET($K$114:$K$163,0,BD$2-$K$2-$D56+1)))*$F56))</f>
        <v xml:space="preserve"> </v>
      </c>
      <c r="BE56" s="139" t="str">
        <f ca="1">IF(BE$2-$K$2&lt;$D56-1," ",IF(BE$2-$K$2+1&gt;'Primary Inputs'!$C$17,0,(SUM(OFFSET($K$114:$K$163,0,BE$2-$K$2-$D56+1)))*$F56))</f>
        <v xml:space="preserve"> </v>
      </c>
      <c r="BF56" s="139" t="str">
        <f ca="1">IF(BF$2-$K$2&lt;$D56-1," ",IF(BF$2-$K$2+1&gt;'Primary Inputs'!$C$17,0,(SUM(OFFSET($K$114:$K$163,0,BF$2-$K$2-$D56+1)))*$F56))</f>
        <v xml:space="preserve"> </v>
      </c>
      <c r="BG56" s="139" t="str">
        <f ca="1">IF(BG$2-$K$2&lt;$D56-1," ",IF(BG$2-$K$2+1&gt;'Primary Inputs'!$C$17,0,(SUM(OFFSET($K$114:$K$163,0,BG$2-$K$2-$D56+1)))*$F56))</f>
        <v xml:space="preserve"> </v>
      </c>
      <c r="BH56" s="139">
        <f ca="1">IF(BH$2-$K$2&lt;$D56-1," ",IF(BH$2-$K$2+1&gt;'Primary Inputs'!$C$17,0,(SUM(OFFSET($K$114:$K$163,0,BH$2-$K$2-$D56+1)))*$F56))</f>
        <v>0</v>
      </c>
    </row>
    <row r="57" spans="1:60" s="113" customFormat="1" ht="15">
      <c r="A57" s="148"/>
      <c r="B57" s="148"/>
      <c r="C57" s="148"/>
      <c r="D57" s="148"/>
      <c r="E57" s="148"/>
      <c r="F57" s="148"/>
      <c r="G57" s="148"/>
      <c r="H57" s="148"/>
      <c r="I57" s="148"/>
      <c r="J57" s="168" t="s">
        <v>156</v>
      </c>
      <c r="K57" s="170">
        <f ca="1">SUM(K7:K56)</f>
        <v>0</v>
      </c>
      <c r="L57" s="170">
        <f t="shared" ref="L57:BG57" ca="1" si="0">SUM(L7:L56)</f>
        <v>34842672.984630331</v>
      </c>
      <c r="M57" s="170">
        <f t="shared" ca="1" si="0"/>
        <v>6870.1351610356614</v>
      </c>
      <c r="N57" s="170">
        <f t="shared" ca="1" si="0"/>
        <v>13740.270322071323</v>
      </c>
      <c r="O57" s="170">
        <f t="shared" ca="1" si="0"/>
        <v>13740.270322071323</v>
      </c>
      <c r="P57" s="170">
        <f t="shared" ca="1" si="0"/>
        <v>13740.270322071323</v>
      </c>
      <c r="Q57" s="170">
        <f t="shared" ca="1" si="0"/>
        <v>13740.270322071323</v>
      </c>
      <c r="R57" s="170">
        <f t="shared" ca="1" si="0"/>
        <v>13740.270322071323</v>
      </c>
      <c r="S57" s="170">
        <f t="shared" ca="1" si="0"/>
        <v>13740.270322071323</v>
      </c>
      <c r="T57" s="170">
        <f t="shared" ca="1" si="0"/>
        <v>13740.270322071323</v>
      </c>
      <c r="U57" s="170">
        <f t="shared" ca="1" si="0"/>
        <v>13740.270322071323</v>
      </c>
      <c r="V57" s="170">
        <f t="shared" ca="1" si="0"/>
        <v>13740.270322071323</v>
      </c>
      <c r="W57" s="170">
        <f t="shared" ca="1" si="0"/>
        <v>13740.270322071323</v>
      </c>
      <c r="X57" s="170">
        <f t="shared" ca="1" si="0"/>
        <v>13740.270322071323</v>
      </c>
      <c r="Y57" s="170">
        <f t="shared" ca="1" si="0"/>
        <v>13740.270322071323</v>
      </c>
      <c r="Z57" s="170">
        <f t="shared" ca="1" si="0"/>
        <v>13740.270322071323</v>
      </c>
      <c r="AA57" s="170">
        <f t="shared" ca="1" si="0"/>
        <v>13740.270322071323</v>
      </c>
      <c r="AB57" s="170">
        <f t="shared" ca="1" si="0"/>
        <v>13740.270322071323</v>
      </c>
      <c r="AC57" s="170">
        <f t="shared" ca="1" si="0"/>
        <v>13740.270322071323</v>
      </c>
      <c r="AD57" s="170">
        <f t="shared" ca="1" si="0"/>
        <v>13740.270322071323</v>
      </c>
      <c r="AE57" s="170">
        <f t="shared" ca="1" si="0"/>
        <v>13740.270322071323</v>
      </c>
      <c r="AF57" s="170">
        <f t="shared" ca="1" si="0"/>
        <v>13740.270322071323</v>
      </c>
      <c r="AG57" s="170">
        <f t="shared" ca="1" si="0"/>
        <v>13740.270322071323</v>
      </c>
      <c r="AH57" s="170">
        <f t="shared" ca="1" si="0"/>
        <v>13740.270322071323</v>
      </c>
      <c r="AI57" s="170">
        <f t="shared" ca="1" si="0"/>
        <v>13740.270322071323</v>
      </c>
      <c r="AJ57" s="170">
        <f t="shared" ca="1" si="0"/>
        <v>13740.270322071323</v>
      </c>
      <c r="AK57" s="170">
        <f t="shared" ca="1" si="0"/>
        <v>13740.270322071323</v>
      </c>
      <c r="AL57" s="170">
        <f t="shared" ca="1" si="0"/>
        <v>13740.270322071323</v>
      </c>
      <c r="AM57" s="170">
        <f t="shared" ca="1" si="0"/>
        <v>13740.270322071323</v>
      </c>
      <c r="AN57" s="170">
        <f t="shared" ca="1" si="0"/>
        <v>13740.270322071323</v>
      </c>
      <c r="AO57" s="170">
        <f t="shared" ca="1" si="0"/>
        <v>13740.270322071323</v>
      </c>
      <c r="AP57" s="170">
        <f t="shared" ca="1" si="0"/>
        <v>13740.270322071323</v>
      </c>
      <c r="AQ57" s="170">
        <f t="shared" ca="1" si="0"/>
        <v>13740.270322071323</v>
      </c>
      <c r="AR57" s="170">
        <f t="shared" ca="1" si="0"/>
        <v>13740.270322071323</v>
      </c>
      <c r="AS57" s="170">
        <f t="shared" ca="1" si="0"/>
        <v>13740.270322071323</v>
      </c>
      <c r="AT57" s="170">
        <f t="shared" ca="1" si="0"/>
        <v>13740.270322071323</v>
      </c>
      <c r="AU57" s="170">
        <f t="shared" ca="1" si="0"/>
        <v>13740.270322071323</v>
      </c>
      <c r="AV57" s="170">
        <f t="shared" ca="1" si="0"/>
        <v>13740.270322071323</v>
      </c>
      <c r="AW57" s="170">
        <f t="shared" ca="1" si="0"/>
        <v>13740.270322071323</v>
      </c>
      <c r="AX57" s="170">
        <f t="shared" ca="1" si="0"/>
        <v>13740.270322071323</v>
      </c>
      <c r="AY57" s="170">
        <f t="shared" ca="1" si="0"/>
        <v>13740.270322071323</v>
      </c>
      <c r="AZ57" s="170">
        <f t="shared" ca="1" si="0"/>
        <v>13740.270322071323</v>
      </c>
      <c r="BA57" s="170">
        <f t="shared" ca="1" si="0"/>
        <v>13740.270322071323</v>
      </c>
      <c r="BB57" s="170">
        <f t="shared" ca="1" si="0"/>
        <v>13740.270322071323</v>
      </c>
      <c r="BC57" s="170">
        <f t="shared" ca="1" si="0"/>
        <v>13740.270322071323</v>
      </c>
      <c r="BD57" s="170">
        <f t="shared" ca="1" si="0"/>
        <v>13740.270322071323</v>
      </c>
      <c r="BE57" s="170">
        <f t="shared" ca="1" si="0"/>
        <v>13740.270322071323</v>
      </c>
      <c r="BF57" s="170">
        <f t="shared" ca="1" si="0"/>
        <v>13740.270322071323</v>
      </c>
      <c r="BG57" s="170">
        <f t="shared" ca="1" si="0"/>
        <v>13740.270322071323</v>
      </c>
      <c r="BH57" s="170">
        <f ca="1">SUM(BH7:BH56)</f>
        <v>13740.270322071323</v>
      </c>
    </row>
    <row r="58" spans="1:60">
      <c r="A58" s="106"/>
      <c r="B58" s="106"/>
      <c r="C58" s="106"/>
      <c r="D58" s="106"/>
      <c r="E58" s="106"/>
      <c r="F58" s="106"/>
      <c r="G58" s="106"/>
      <c r="H58" s="106"/>
      <c r="I58" s="106"/>
      <c r="J58" s="106"/>
      <c r="K58" s="140"/>
      <c r="L58" s="140"/>
      <c r="M58" s="140"/>
      <c r="N58" s="140"/>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row>
    <row r="59" spans="1:60">
      <c r="A59" s="106"/>
      <c r="B59" s="106"/>
      <c r="C59" s="106"/>
      <c r="D59" s="138" t="s">
        <v>71</v>
      </c>
      <c r="E59" s="106"/>
      <c r="F59" s="138" t="s">
        <v>147</v>
      </c>
      <c r="G59" s="138"/>
      <c r="H59" s="22" t="s">
        <v>93</v>
      </c>
      <c r="I59" s="22" t="s">
        <v>92</v>
      </c>
      <c r="J59" s="22" t="str">
        <f>'Primary Inputs'!$C$17&amp;"-Year NPV"</f>
        <v>50-Year NPV</v>
      </c>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row>
    <row r="60" spans="1:60">
      <c r="A60" s="106"/>
      <c r="B60" s="106"/>
      <c r="C60" s="106"/>
      <c r="D60" s="106"/>
      <c r="E60" s="106" t="s">
        <v>7</v>
      </c>
      <c r="F60" s="106">
        <f ca="1">OFFSET('Primary Inputs'!$E$12,0,Calculations!$D7-1)</f>
        <v>0</v>
      </c>
      <c r="G60" s="106"/>
      <c r="H60" s="139">
        <f ca="1">SUM(K60:O60)</f>
        <v>0</v>
      </c>
      <c r="I60" s="139">
        <f ca="1">SUM(K60:T60)</f>
        <v>0</v>
      </c>
      <c r="J60" s="139">
        <f ca="1">SUM(K60:BH60)</f>
        <v>0</v>
      </c>
      <c r="K60" s="139">
        <f ca="1">IF(K$2-$K$2&lt;$D7-1," ",K7*K$3)</f>
        <v>0</v>
      </c>
      <c r="L60" s="139">
        <f t="shared" ref="L60:AP60" ca="1" si="1">IF(L$2-$K$2&lt;$D7-1," ",L7*L$3)</f>
        <v>0</v>
      </c>
      <c r="M60" s="139">
        <f t="shared" ca="1" si="1"/>
        <v>0</v>
      </c>
      <c r="N60" s="139">
        <f t="shared" ca="1" si="1"/>
        <v>0</v>
      </c>
      <c r="O60" s="139">
        <f t="shared" ca="1" si="1"/>
        <v>0</v>
      </c>
      <c r="P60" s="139">
        <f t="shared" ca="1" si="1"/>
        <v>0</v>
      </c>
      <c r="Q60" s="139">
        <f t="shared" ca="1" si="1"/>
        <v>0</v>
      </c>
      <c r="R60" s="139">
        <f t="shared" ca="1" si="1"/>
        <v>0</v>
      </c>
      <c r="S60" s="139">
        <f t="shared" ca="1" si="1"/>
        <v>0</v>
      </c>
      <c r="T60" s="139">
        <f t="shared" ca="1" si="1"/>
        <v>0</v>
      </c>
      <c r="U60" s="139">
        <f t="shared" ca="1" si="1"/>
        <v>0</v>
      </c>
      <c r="V60" s="139">
        <f t="shared" ca="1" si="1"/>
        <v>0</v>
      </c>
      <c r="W60" s="139">
        <f t="shared" ca="1" si="1"/>
        <v>0</v>
      </c>
      <c r="X60" s="139">
        <f t="shared" ca="1" si="1"/>
        <v>0</v>
      </c>
      <c r="Y60" s="139">
        <f t="shared" ca="1" si="1"/>
        <v>0</v>
      </c>
      <c r="Z60" s="139">
        <f t="shared" ca="1" si="1"/>
        <v>0</v>
      </c>
      <c r="AA60" s="139">
        <f t="shared" ca="1" si="1"/>
        <v>0</v>
      </c>
      <c r="AB60" s="139">
        <f t="shared" ca="1" si="1"/>
        <v>0</v>
      </c>
      <c r="AC60" s="139">
        <f t="shared" ca="1" si="1"/>
        <v>0</v>
      </c>
      <c r="AD60" s="139">
        <f t="shared" ca="1" si="1"/>
        <v>0</v>
      </c>
      <c r="AE60" s="139">
        <f t="shared" ca="1" si="1"/>
        <v>0</v>
      </c>
      <c r="AF60" s="139">
        <f t="shared" ca="1" si="1"/>
        <v>0</v>
      </c>
      <c r="AG60" s="139">
        <f t="shared" ca="1" si="1"/>
        <v>0</v>
      </c>
      <c r="AH60" s="139">
        <f t="shared" ca="1" si="1"/>
        <v>0</v>
      </c>
      <c r="AI60" s="139">
        <f t="shared" ca="1" si="1"/>
        <v>0</v>
      </c>
      <c r="AJ60" s="139">
        <f t="shared" ca="1" si="1"/>
        <v>0</v>
      </c>
      <c r="AK60" s="139">
        <f t="shared" ca="1" si="1"/>
        <v>0</v>
      </c>
      <c r="AL60" s="139">
        <f t="shared" ca="1" si="1"/>
        <v>0</v>
      </c>
      <c r="AM60" s="139">
        <f t="shared" ca="1" si="1"/>
        <v>0</v>
      </c>
      <c r="AN60" s="139">
        <f t="shared" ca="1" si="1"/>
        <v>0</v>
      </c>
      <c r="AO60" s="139">
        <f t="shared" ca="1" si="1"/>
        <v>0</v>
      </c>
      <c r="AP60" s="139">
        <f t="shared" ca="1" si="1"/>
        <v>0</v>
      </c>
      <c r="AQ60" s="139">
        <f t="shared" ref="AQ60:BH60" ca="1" si="2">IF(AQ$2-$K$2&lt;$D7-1," ",AQ7*AQ$3)</f>
        <v>0</v>
      </c>
      <c r="AR60" s="139">
        <f t="shared" ca="1" si="2"/>
        <v>0</v>
      </c>
      <c r="AS60" s="139">
        <f t="shared" ca="1" si="2"/>
        <v>0</v>
      </c>
      <c r="AT60" s="139">
        <f t="shared" ca="1" si="2"/>
        <v>0</v>
      </c>
      <c r="AU60" s="139">
        <f t="shared" ca="1" si="2"/>
        <v>0</v>
      </c>
      <c r="AV60" s="139">
        <f t="shared" ca="1" si="2"/>
        <v>0</v>
      </c>
      <c r="AW60" s="139">
        <f t="shared" ca="1" si="2"/>
        <v>0</v>
      </c>
      <c r="AX60" s="139">
        <f t="shared" ca="1" si="2"/>
        <v>0</v>
      </c>
      <c r="AY60" s="139">
        <f t="shared" ca="1" si="2"/>
        <v>0</v>
      </c>
      <c r="AZ60" s="139">
        <f t="shared" ca="1" si="2"/>
        <v>0</v>
      </c>
      <c r="BA60" s="139">
        <f t="shared" ca="1" si="2"/>
        <v>0</v>
      </c>
      <c r="BB60" s="139">
        <f t="shared" ca="1" si="2"/>
        <v>0</v>
      </c>
      <c r="BC60" s="139">
        <f t="shared" ca="1" si="2"/>
        <v>0</v>
      </c>
      <c r="BD60" s="139">
        <f t="shared" ca="1" si="2"/>
        <v>0</v>
      </c>
      <c r="BE60" s="139">
        <f t="shared" ca="1" si="2"/>
        <v>0</v>
      </c>
      <c r="BF60" s="139">
        <f t="shared" ca="1" si="2"/>
        <v>0</v>
      </c>
      <c r="BG60" s="139">
        <f t="shared" ca="1" si="2"/>
        <v>0</v>
      </c>
      <c r="BH60" s="139">
        <f t="shared" ca="1" si="2"/>
        <v>0</v>
      </c>
    </row>
    <row r="61" spans="1:60">
      <c r="A61" s="106"/>
      <c r="B61" s="106"/>
      <c r="C61" s="106"/>
      <c r="D61" s="106"/>
      <c r="E61" s="106" t="s">
        <v>8</v>
      </c>
      <c r="F61" s="106">
        <f ca="1">OFFSET('Primary Inputs'!$E$12,0,Calculations!$D8-1)</f>
        <v>792</v>
      </c>
      <c r="G61" s="106"/>
      <c r="H61" s="139">
        <f ca="1">SUM(K61:O61)</f>
        <v>32412474.47246667</v>
      </c>
      <c r="I61" s="139">
        <f ca="1">SUM(K61:T61)</f>
        <v>32460236.068932164</v>
      </c>
      <c r="J61" s="139">
        <f t="shared" ref="J61:J109" ca="1" si="3">SUM(K61:BH61)</f>
        <v>32608553.124681406</v>
      </c>
      <c r="K61" s="139" t="str">
        <f t="shared" ref="K61:AP61" si="4">IF(K$2-$K$2&lt;$D8-1," ",K8*K$3)</f>
        <v xml:space="preserve"> </v>
      </c>
      <c r="L61" s="139">
        <f t="shared" ca="1" si="4"/>
        <v>32383778.197545353</v>
      </c>
      <c r="M61" s="139">
        <f t="shared" ca="1" si="4"/>
        <v>6081.2384624226606</v>
      </c>
      <c r="N61" s="139">
        <f t="shared" ca="1" si="4"/>
        <v>11583.311356995544</v>
      </c>
      <c r="O61" s="139">
        <f t="shared" ca="1" si="4"/>
        <v>11031.72510190052</v>
      </c>
      <c r="P61" s="139">
        <f t="shared" ca="1" si="4"/>
        <v>10506.404858952874</v>
      </c>
      <c r="Q61" s="139">
        <f t="shared" ca="1" si="4"/>
        <v>10006.099865669403</v>
      </c>
      <c r="R61" s="139">
        <f t="shared" ca="1" si="4"/>
        <v>9529.6189196851465</v>
      </c>
      <c r="S61" s="139">
        <f t="shared" ca="1" si="4"/>
        <v>9075.8275425572829</v>
      </c>
      <c r="T61" s="139">
        <f t="shared" ca="1" si="4"/>
        <v>8643.6452786259815</v>
      </c>
      <c r="U61" s="139">
        <f t="shared" ca="1" si="4"/>
        <v>8232.0431225009361</v>
      </c>
      <c r="V61" s="139">
        <f t="shared" ca="1" si="4"/>
        <v>7840.0410690485096</v>
      </c>
      <c r="W61" s="139">
        <f t="shared" ca="1" si="4"/>
        <v>7466.7057800461989</v>
      </c>
      <c r="X61" s="139">
        <f t="shared" ca="1" si="4"/>
        <v>7111.1483619487608</v>
      </c>
      <c r="Y61" s="139">
        <f t="shared" ca="1" si="4"/>
        <v>6772.5222494750087</v>
      </c>
      <c r="Z61" s="139">
        <f t="shared" ca="1" si="4"/>
        <v>6450.0211899761998</v>
      </c>
      <c r="AA61" s="139">
        <f t="shared" ca="1" si="4"/>
        <v>6142.8773237868563</v>
      </c>
      <c r="AB61" s="139">
        <f t="shared" ca="1" si="4"/>
        <v>5850.3593559874816</v>
      </c>
      <c r="AC61" s="139">
        <f t="shared" ca="1" si="4"/>
        <v>5571.770815226173</v>
      </c>
      <c r="AD61" s="139">
        <f t="shared" ca="1" si="4"/>
        <v>5306.4483954534981</v>
      </c>
      <c r="AE61" s="139">
        <f t="shared" ca="1" si="4"/>
        <v>5053.7603766223792</v>
      </c>
      <c r="AF61" s="139">
        <f t="shared" ca="1" si="4"/>
        <v>4813.1051205927424</v>
      </c>
      <c r="AG61" s="139">
        <f t="shared" ca="1" si="4"/>
        <v>4583.9096386597539</v>
      </c>
      <c r="AH61" s="139">
        <f t="shared" ca="1" si="4"/>
        <v>4365.6282272950039</v>
      </c>
      <c r="AI61" s="139">
        <f t="shared" ca="1" si="4"/>
        <v>4157.7411688523844</v>
      </c>
      <c r="AJ61" s="139">
        <f t="shared" ca="1" si="4"/>
        <v>3959.7534941451281</v>
      </c>
      <c r="AK61" s="139">
        <f t="shared" ca="1" si="4"/>
        <v>3771.1938039477413</v>
      </c>
      <c r="AL61" s="139">
        <f t="shared" ca="1" si="4"/>
        <v>3591.6131466168958</v>
      </c>
      <c r="AM61" s="139">
        <f t="shared" ca="1" si="4"/>
        <v>3420.5839491589486</v>
      </c>
      <c r="AN61" s="139">
        <f t="shared" ca="1" si="4"/>
        <v>3257.6989991989985</v>
      </c>
      <c r="AO61" s="139">
        <f t="shared" ca="1" si="4"/>
        <v>3102.5704754276171</v>
      </c>
      <c r="AP61" s="139">
        <f t="shared" ca="1" si="4"/>
        <v>2954.8290242167782</v>
      </c>
      <c r="AQ61" s="139">
        <f t="shared" ref="AQ61:BH61" ca="1" si="5">IF(AQ$2-$K$2&lt;$D8-1," ",AQ8*AQ$3)</f>
        <v>2814.1228802064552</v>
      </c>
      <c r="AR61" s="139">
        <f t="shared" ca="1" si="5"/>
        <v>2680.1170287680525</v>
      </c>
      <c r="AS61" s="139">
        <f t="shared" ca="1" si="5"/>
        <v>2552.4924083505266</v>
      </c>
      <c r="AT61" s="139">
        <f t="shared" ca="1" si="5"/>
        <v>2430.9451508100246</v>
      </c>
      <c r="AU61" s="139">
        <f t="shared" ca="1" si="5"/>
        <v>2315.1858579143095</v>
      </c>
      <c r="AV61" s="139">
        <f t="shared" ca="1" si="5"/>
        <v>2204.9389122993425</v>
      </c>
      <c r="AW61" s="139">
        <f t="shared" ca="1" si="5"/>
        <v>2099.941821237469</v>
      </c>
      <c r="AX61" s="139">
        <f t="shared" ca="1" si="5"/>
        <v>1999.944591654732</v>
      </c>
      <c r="AY61" s="139">
        <f t="shared" ca="1" si="5"/>
        <v>1904.7091349092686</v>
      </c>
      <c r="AZ61" s="139">
        <f t="shared" ca="1" si="5"/>
        <v>1814.008699913589</v>
      </c>
      <c r="BA61" s="139">
        <f t="shared" ca="1" si="5"/>
        <v>1727.627333251037</v>
      </c>
      <c r="BB61" s="139">
        <f t="shared" ca="1" si="5"/>
        <v>1645.3593650009877</v>
      </c>
      <c r="BC61" s="139">
        <f t="shared" ca="1" si="5"/>
        <v>1567.0089190485596</v>
      </c>
      <c r="BD61" s="139">
        <f t="shared" ca="1" si="5"/>
        <v>1492.3894467129137</v>
      </c>
      <c r="BE61" s="139">
        <f t="shared" ca="1" si="5"/>
        <v>1421.3232825837274</v>
      </c>
      <c r="BF61" s="139">
        <f t="shared" ca="1" si="5"/>
        <v>1353.6412215083119</v>
      </c>
      <c r="BG61" s="139">
        <f t="shared" ca="1" si="5"/>
        <v>1289.1821157222014</v>
      </c>
      <c r="BH61" s="139">
        <f t="shared" ca="1" si="5"/>
        <v>1227.7924911640014</v>
      </c>
    </row>
    <row r="62" spans="1:60">
      <c r="A62" s="106"/>
      <c r="B62" s="106"/>
      <c r="C62" s="106"/>
      <c r="D62" s="106"/>
      <c r="E62" s="106" t="s">
        <v>9</v>
      </c>
      <c r="F62" s="106">
        <f ca="1">OFFSET('Primary Inputs'!$E$12,0,Calculations!$D9-1)</f>
        <v>0</v>
      </c>
      <c r="G62" s="106"/>
      <c r="H62" s="139">
        <f ca="1">SUM(K62:O62)</f>
        <v>0</v>
      </c>
      <c r="I62" s="139">
        <f ca="1">SUM(K62:T62)</f>
        <v>0</v>
      </c>
      <c r="J62" s="139">
        <f t="shared" ca="1" si="3"/>
        <v>0</v>
      </c>
      <c r="K62" s="139" t="str">
        <f t="shared" ref="K62:AP62" si="6">IF(K$2-$K$2&lt;$D9-1," ",K9*K$3)</f>
        <v xml:space="preserve"> </v>
      </c>
      <c r="L62" s="139" t="str">
        <f t="shared" si="6"/>
        <v xml:space="preserve"> </v>
      </c>
      <c r="M62" s="139">
        <f t="shared" ca="1" si="6"/>
        <v>0</v>
      </c>
      <c r="N62" s="139">
        <f t="shared" ca="1" si="6"/>
        <v>0</v>
      </c>
      <c r="O62" s="139">
        <f t="shared" ca="1" si="6"/>
        <v>0</v>
      </c>
      <c r="P62" s="139">
        <f t="shared" ca="1" si="6"/>
        <v>0</v>
      </c>
      <c r="Q62" s="139">
        <f t="shared" ca="1" si="6"/>
        <v>0</v>
      </c>
      <c r="R62" s="139">
        <f t="shared" ca="1" si="6"/>
        <v>0</v>
      </c>
      <c r="S62" s="139">
        <f t="shared" ca="1" si="6"/>
        <v>0</v>
      </c>
      <c r="T62" s="139">
        <f t="shared" ca="1" si="6"/>
        <v>0</v>
      </c>
      <c r="U62" s="139">
        <f t="shared" ca="1" si="6"/>
        <v>0</v>
      </c>
      <c r="V62" s="139">
        <f t="shared" ca="1" si="6"/>
        <v>0</v>
      </c>
      <c r="W62" s="139">
        <f t="shared" ca="1" si="6"/>
        <v>0</v>
      </c>
      <c r="X62" s="139">
        <f t="shared" ca="1" si="6"/>
        <v>0</v>
      </c>
      <c r="Y62" s="139">
        <f t="shared" ca="1" si="6"/>
        <v>0</v>
      </c>
      <c r="Z62" s="139">
        <f t="shared" ca="1" si="6"/>
        <v>0</v>
      </c>
      <c r="AA62" s="139">
        <f t="shared" ca="1" si="6"/>
        <v>0</v>
      </c>
      <c r="AB62" s="139">
        <f t="shared" ca="1" si="6"/>
        <v>0</v>
      </c>
      <c r="AC62" s="139">
        <f t="shared" ca="1" si="6"/>
        <v>0</v>
      </c>
      <c r="AD62" s="139">
        <f t="shared" ca="1" si="6"/>
        <v>0</v>
      </c>
      <c r="AE62" s="139">
        <f t="shared" ca="1" si="6"/>
        <v>0</v>
      </c>
      <c r="AF62" s="139">
        <f t="shared" ca="1" si="6"/>
        <v>0</v>
      </c>
      <c r="AG62" s="139">
        <f t="shared" ca="1" si="6"/>
        <v>0</v>
      </c>
      <c r="AH62" s="139">
        <f t="shared" ca="1" si="6"/>
        <v>0</v>
      </c>
      <c r="AI62" s="139">
        <f t="shared" ca="1" si="6"/>
        <v>0</v>
      </c>
      <c r="AJ62" s="139">
        <f t="shared" ca="1" si="6"/>
        <v>0</v>
      </c>
      <c r="AK62" s="139">
        <f t="shared" ca="1" si="6"/>
        <v>0</v>
      </c>
      <c r="AL62" s="139">
        <f t="shared" ca="1" si="6"/>
        <v>0</v>
      </c>
      <c r="AM62" s="139">
        <f t="shared" ca="1" si="6"/>
        <v>0</v>
      </c>
      <c r="AN62" s="139">
        <f t="shared" ca="1" si="6"/>
        <v>0</v>
      </c>
      <c r="AO62" s="139">
        <f t="shared" ca="1" si="6"/>
        <v>0</v>
      </c>
      <c r="AP62" s="139">
        <f t="shared" ca="1" si="6"/>
        <v>0</v>
      </c>
      <c r="AQ62" s="139">
        <f t="shared" ref="AQ62:BH62" ca="1" si="7">IF(AQ$2-$K$2&lt;$D9-1," ",AQ9*AQ$3)</f>
        <v>0</v>
      </c>
      <c r="AR62" s="139">
        <f t="shared" ca="1" si="7"/>
        <v>0</v>
      </c>
      <c r="AS62" s="139">
        <f t="shared" ca="1" si="7"/>
        <v>0</v>
      </c>
      <c r="AT62" s="139">
        <f t="shared" ca="1" si="7"/>
        <v>0</v>
      </c>
      <c r="AU62" s="139">
        <f t="shared" ca="1" si="7"/>
        <v>0</v>
      </c>
      <c r="AV62" s="139">
        <f t="shared" ca="1" si="7"/>
        <v>0</v>
      </c>
      <c r="AW62" s="139">
        <f t="shared" ca="1" si="7"/>
        <v>0</v>
      </c>
      <c r="AX62" s="139">
        <f t="shared" ca="1" si="7"/>
        <v>0</v>
      </c>
      <c r="AY62" s="139">
        <f t="shared" ca="1" si="7"/>
        <v>0</v>
      </c>
      <c r="AZ62" s="139">
        <f t="shared" ca="1" si="7"/>
        <v>0</v>
      </c>
      <c r="BA62" s="139">
        <f t="shared" ca="1" si="7"/>
        <v>0</v>
      </c>
      <c r="BB62" s="139">
        <f t="shared" ca="1" si="7"/>
        <v>0</v>
      </c>
      <c r="BC62" s="139">
        <f t="shared" ca="1" si="7"/>
        <v>0</v>
      </c>
      <c r="BD62" s="139">
        <f t="shared" ca="1" si="7"/>
        <v>0</v>
      </c>
      <c r="BE62" s="139">
        <f t="shared" ca="1" si="7"/>
        <v>0</v>
      </c>
      <c r="BF62" s="139">
        <f t="shared" ca="1" si="7"/>
        <v>0</v>
      </c>
      <c r="BG62" s="139">
        <f t="shared" ca="1" si="7"/>
        <v>0</v>
      </c>
      <c r="BH62" s="139">
        <f t="shared" ca="1" si="7"/>
        <v>0</v>
      </c>
    </row>
    <row r="63" spans="1:60">
      <c r="A63" s="106"/>
      <c r="B63" s="106"/>
      <c r="C63" s="106"/>
      <c r="D63" s="106"/>
      <c r="E63" s="106" t="s">
        <v>10</v>
      </c>
      <c r="F63" s="106">
        <f ca="1">OFFSET('Primary Inputs'!$E$12,0,Calculations!$D10-1)</f>
        <v>0</v>
      </c>
      <c r="G63" s="106"/>
      <c r="H63" s="139">
        <f t="shared" ref="H63:H109" ca="1" si="8">SUM(K63:O63)</f>
        <v>0</v>
      </c>
      <c r="I63" s="139">
        <f t="shared" ref="I63:I109" ca="1" si="9">SUM(K63:T63)</f>
        <v>0</v>
      </c>
      <c r="J63" s="139">
        <f t="shared" ca="1" si="3"/>
        <v>0</v>
      </c>
      <c r="K63" s="139" t="str">
        <f t="shared" ref="K63:AP63" si="10">IF(K$2-$K$2&lt;$D10-1," ",K10*K$3)</f>
        <v xml:space="preserve"> </v>
      </c>
      <c r="L63" s="139" t="str">
        <f t="shared" si="10"/>
        <v xml:space="preserve"> </v>
      </c>
      <c r="M63" s="139" t="str">
        <f t="shared" si="10"/>
        <v xml:space="preserve"> </v>
      </c>
      <c r="N63" s="139">
        <f t="shared" ca="1" si="10"/>
        <v>0</v>
      </c>
      <c r="O63" s="139">
        <f t="shared" ca="1" si="10"/>
        <v>0</v>
      </c>
      <c r="P63" s="139">
        <f t="shared" ca="1" si="10"/>
        <v>0</v>
      </c>
      <c r="Q63" s="139">
        <f t="shared" ca="1" si="10"/>
        <v>0</v>
      </c>
      <c r="R63" s="139">
        <f t="shared" ca="1" si="10"/>
        <v>0</v>
      </c>
      <c r="S63" s="139">
        <f t="shared" ca="1" si="10"/>
        <v>0</v>
      </c>
      <c r="T63" s="139">
        <f t="shared" ca="1" si="10"/>
        <v>0</v>
      </c>
      <c r="U63" s="139">
        <f t="shared" ca="1" si="10"/>
        <v>0</v>
      </c>
      <c r="V63" s="139">
        <f t="shared" ca="1" si="10"/>
        <v>0</v>
      </c>
      <c r="W63" s="139">
        <f t="shared" ca="1" si="10"/>
        <v>0</v>
      </c>
      <c r="X63" s="139">
        <f t="shared" ca="1" si="10"/>
        <v>0</v>
      </c>
      <c r="Y63" s="139">
        <f t="shared" ca="1" si="10"/>
        <v>0</v>
      </c>
      <c r="Z63" s="139">
        <f t="shared" ca="1" si="10"/>
        <v>0</v>
      </c>
      <c r="AA63" s="139">
        <f t="shared" ca="1" si="10"/>
        <v>0</v>
      </c>
      <c r="AB63" s="139">
        <f t="shared" ca="1" si="10"/>
        <v>0</v>
      </c>
      <c r="AC63" s="139">
        <f t="shared" ca="1" si="10"/>
        <v>0</v>
      </c>
      <c r="AD63" s="139">
        <f t="shared" ca="1" si="10"/>
        <v>0</v>
      </c>
      <c r="AE63" s="139">
        <f t="shared" ca="1" si="10"/>
        <v>0</v>
      </c>
      <c r="AF63" s="139">
        <f t="shared" ca="1" si="10"/>
        <v>0</v>
      </c>
      <c r="AG63" s="139">
        <f t="shared" ca="1" si="10"/>
        <v>0</v>
      </c>
      <c r="AH63" s="139">
        <f t="shared" ca="1" si="10"/>
        <v>0</v>
      </c>
      <c r="AI63" s="139">
        <f t="shared" ca="1" si="10"/>
        <v>0</v>
      </c>
      <c r="AJ63" s="139">
        <f t="shared" ca="1" si="10"/>
        <v>0</v>
      </c>
      <c r="AK63" s="139">
        <f t="shared" ca="1" si="10"/>
        <v>0</v>
      </c>
      <c r="AL63" s="139">
        <f t="shared" ca="1" si="10"/>
        <v>0</v>
      </c>
      <c r="AM63" s="139">
        <f t="shared" ca="1" si="10"/>
        <v>0</v>
      </c>
      <c r="AN63" s="139">
        <f t="shared" ca="1" si="10"/>
        <v>0</v>
      </c>
      <c r="AO63" s="139">
        <f t="shared" ca="1" si="10"/>
        <v>0</v>
      </c>
      <c r="AP63" s="139">
        <f t="shared" ca="1" si="10"/>
        <v>0</v>
      </c>
      <c r="AQ63" s="139">
        <f t="shared" ref="AQ63:BH63" ca="1" si="11">IF(AQ$2-$K$2&lt;$D10-1," ",AQ10*AQ$3)</f>
        <v>0</v>
      </c>
      <c r="AR63" s="139">
        <f t="shared" ca="1" si="11"/>
        <v>0</v>
      </c>
      <c r="AS63" s="139">
        <f t="shared" ca="1" si="11"/>
        <v>0</v>
      </c>
      <c r="AT63" s="139">
        <f t="shared" ca="1" si="11"/>
        <v>0</v>
      </c>
      <c r="AU63" s="139">
        <f t="shared" ca="1" si="11"/>
        <v>0</v>
      </c>
      <c r="AV63" s="139">
        <f t="shared" ca="1" si="11"/>
        <v>0</v>
      </c>
      <c r="AW63" s="139">
        <f t="shared" ca="1" si="11"/>
        <v>0</v>
      </c>
      <c r="AX63" s="139">
        <f t="shared" ca="1" si="11"/>
        <v>0</v>
      </c>
      <c r="AY63" s="139">
        <f t="shared" ca="1" si="11"/>
        <v>0</v>
      </c>
      <c r="AZ63" s="139">
        <f t="shared" ca="1" si="11"/>
        <v>0</v>
      </c>
      <c r="BA63" s="139">
        <f t="shared" ca="1" si="11"/>
        <v>0</v>
      </c>
      <c r="BB63" s="139">
        <f t="shared" ca="1" si="11"/>
        <v>0</v>
      </c>
      <c r="BC63" s="139">
        <f t="shared" ca="1" si="11"/>
        <v>0</v>
      </c>
      <c r="BD63" s="139">
        <f t="shared" ca="1" si="11"/>
        <v>0</v>
      </c>
      <c r="BE63" s="139">
        <f t="shared" ca="1" si="11"/>
        <v>0</v>
      </c>
      <c r="BF63" s="139">
        <f t="shared" ca="1" si="11"/>
        <v>0</v>
      </c>
      <c r="BG63" s="139">
        <f t="shared" ca="1" si="11"/>
        <v>0</v>
      </c>
      <c r="BH63" s="139">
        <f t="shared" ca="1" si="11"/>
        <v>0</v>
      </c>
    </row>
    <row r="64" spans="1:60">
      <c r="A64" s="106"/>
      <c r="B64" s="106"/>
      <c r="C64" s="106"/>
      <c r="D64" s="106"/>
      <c r="E64" s="106" t="s">
        <v>11</v>
      </c>
      <c r="F64" s="106">
        <f ca="1">OFFSET('Primary Inputs'!$E$12,0,Calculations!$D11-1)</f>
        <v>0</v>
      </c>
      <c r="G64" s="106"/>
      <c r="H64" s="139">
        <f t="shared" ca="1" si="8"/>
        <v>0</v>
      </c>
      <c r="I64" s="139">
        <f t="shared" ca="1" si="9"/>
        <v>0</v>
      </c>
      <c r="J64" s="139">
        <f t="shared" ca="1" si="3"/>
        <v>0</v>
      </c>
      <c r="K64" s="139" t="str">
        <f t="shared" ref="K64:AP64" si="12">IF(K$2-$K$2&lt;$D11-1," ",K11*K$3)</f>
        <v xml:space="preserve"> </v>
      </c>
      <c r="L64" s="139" t="str">
        <f t="shared" si="12"/>
        <v xml:space="preserve"> </v>
      </c>
      <c r="M64" s="139" t="str">
        <f t="shared" si="12"/>
        <v xml:space="preserve"> </v>
      </c>
      <c r="N64" s="139" t="str">
        <f t="shared" si="12"/>
        <v xml:space="preserve"> </v>
      </c>
      <c r="O64" s="139">
        <f t="shared" ca="1" si="12"/>
        <v>0</v>
      </c>
      <c r="P64" s="139">
        <f t="shared" ca="1" si="12"/>
        <v>0</v>
      </c>
      <c r="Q64" s="139">
        <f t="shared" ca="1" si="12"/>
        <v>0</v>
      </c>
      <c r="R64" s="139">
        <f t="shared" ca="1" si="12"/>
        <v>0</v>
      </c>
      <c r="S64" s="139">
        <f t="shared" ca="1" si="12"/>
        <v>0</v>
      </c>
      <c r="T64" s="139">
        <f t="shared" ca="1" si="12"/>
        <v>0</v>
      </c>
      <c r="U64" s="139">
        <f t="shared" ca="1" si="12"/>
        <v>0</v>
      </c>
      <c r="V64" s="139">
        <f t="shared" ca="1" si="12"/>
        <v>0</v>
      </c>
      <c r="W64" s="139">
        <f t="shared" ca="1" si="12"/>
        <v>0</v>
      </c>
      <c r="X64" s="139">
        <f t="shared" ca="1" si="12"/>
        <v>0</v>
      </c>
      <c r="Y64" s="139">
        <f t="shared" ca="1" si="12"/>
        <v>0</v>
      </c>
      <c r="Z64" s="139">
        <f t="shared" ca="1" si="12"/>
        <v>0</v>
      </c>
      <c r="AA64" s="139">
        <f t="shared" ca="1" si="12"/>
        <v>0</v>
      </c>
      <c r="AB64" s="139">
        <f t="shared" ca="1" si="12"/>
        <v>0</v>
      </c>
      <c r="AC64" s="139">
        <f t="shared" ca="1" si="12"/>
        <v>0</v>
      </c>
      <c r="AD64" s="139">
        <f t="shared" ca="1" si="12"/>
        <v>0</v>
      </c>
      <c r="AE64" s="139">
        <f t="shared" ca="1" si="12"/>
        <v>0</v>
      </c>
      <c r="AF64" s="139">
        <f t="shared" ca="1" si="12"/>
        <v>0</v>
      </c>
      <c r="AG64" s="139">
        <f t="shared" ca="1" si="12"/>
        <v>0</v>
      </c>
      <c r="AH64" s="139">
        <f t="shared" ca="1" si="12"/>
        <v>0</v>
      </c>
      <c r="AI64" s="139">
        <f t="shared" ca="1" si="12"/>
        <v>0</v>
      </c>
      <c r="AJ64" s="139">
        <f t="shared" ca="1" si="12"/>
        <v>0</v>
      </c>
      <c r="AK64" s="139">
        <f t="shared" ca="1" si="12"/>
        <v>0</v>
      </c>
      <c r="AL64" s="139">
        <f t="shared" ca="1" si="12"/>
        <v>0</v>
      </c>
      <c r="AM64" s="139">
        <f t="shared" ca="1" si="12"/>
        <v>0</v>
      </c>
      <c r="AN64" s="139">
        <f t="shared" ca="1" si="12"/>
        <v>0</v>
      </c>
      <c r="AO64" s="139">
        <f t="shared" ca="1" si="12"/>
        <v>0</v>
      </c>
      <c r="AP64" s="139">
        <f t="shared" ca="1" si="12"/>
        <v>0</v>
      </c>
      <c r="AQ64" s="139">
        <f t="shared" ref="AQ64:BH64" ca="1" si="13">IF(AQ$2-$K$2&lt;$D11-1," ",AQ11*AQ$3)</f>
        <v>0</v>
      </c>
      <c r="AR64" s="139">
        <f t="shared" ca="1" si="13"/>
        <v>0</v>
      </c>
      <c r="AS64" s="139">
        <f t="shared" ca="1" si="13"/>
        <v>0</v>
      </c>
      <c r="AT64" s="139">
        <f t="shared" ca="1" si="13"/>
        <v>0</v>
      </c>
      <c r="AU64" s="139">
        <f t="shared" ca="1" si="13"/>
        <v>0</v>
      </c>
      <c r="AV64" s="139">
        <f t="shared" ca="1" si="13"/>
        <v>0</v>
      </c>
      <c r="AW64" s="139">
        <f t="shared" ca="1" si="13"/>
        <v>0</v>
      </c>
      <c r="AX64" s="139">
        <f t="shared" ca="1" si="13"/>
        <v>0</v>
      </c>
      <c r="AY64" s="139">
        <f t="shared" ca="1" si="13"/>
        <v>0</v>
      </c>
      <c r="AZ64" s="139">
        <f t="shared" ca="1" si="13"/>
        <v>0</v>
      </c>
      <c r="BA64" s="139">
        <f t="shared" ca="1" si="13"/>
        <v>0</v>
      </c>
      <c r="BB64" s="139">
        <f t="shared" ca="1" si="13"/>
        <v>0</v>
      </c>
      <c r="BC64" s="139">
        <f t="shared" ca="1" si="13"/>
        <v>0</v>
      </c>
      <c r="BD64" s="139">
        <f t="shared" ca="1" si="13"/>
        <v>0</v>
      </c>
      <c r="BE64" s="139">
        <f t="shared" ca="1" si="13"/>
        <v>0</v>
      </c>
      <c r="BF64" s="139">
        <f t="shared" ca="1" si="13"/>
        <v>0</v>
      </c>
      <c r="BG64" s="139">
        <f t="shared" ca="1" si="13"/>
        <v>0</v>
      </c>
      <c r="BH64" s="139">
        <f t="shared" ca="1" si="13"/>
        <v>0</v>
      </c>
    </row>
    <row r="65" spans="1:60">
      <c r="A65" s="106"/>
      <c r="B65" s="106"/>
      <c r="C65" s="106"/>
      <c r="D65" s="106"/>
      <c r="E65" s="106" t="s">
        <v>178</v>
      </c>
      <c r="F65" s="106">
        <f ca="1">OFFSET('Primary Inputs'!$E$12,0,Calculations!$D12-1)</f>
        <v>0</v>
      </c>
      <c r="G65" s="106"/>
      <c r="H65" s="139">
        <f t="shared" si="8"/>
        <v>0</v>
      </c>
      <c r="I65" s="139">
        <f t="shared" ca="1" si="9"/>
        <v>0</v>
      </c>
      <c r="J65" s="139">
        <f t="shared" ca="1" si="3"/>
        <v>0</v>
      </c>
      <c r="K65" s="139" t="str">
        <f t="shared" ref="K65:AP65" si="14">IF(K$2-$K$2&lt;$D12-1," ",K12*K$3)</f>
        <v xml:space="preserve"> </v>
      </c>
      <c r="L65" s="139" t="str">
        <f t="shared" si="14"/>
        <v xml:space="preserve"> </v>
      </c>
      <c r="M65" s="139" t="str">
        <f t="shared" si="14"/>
        <v xml:space="preserve"> </v>
      </c>
      <c r="N65" s="139" t="str">
        <f t="shared" si="14"/>
        <v xml:space="preserve"> </v>
      </c>
      <c r="O65" s="139" t="str">
        <f t="shared" si="14"/>
        <v xml:space="preserve"> </v>
      </c>
      <c r="P65" s="139">
        <f t="shared" ca="1" si="14"/>
        <v>0</v>
      </c>
      <c r="Q65" s="139">
        <f t="shared" ca="1" si="14"/>
        <v>0</v>
      </c>
      <c r="R65" s="139">
        <f t="shared" ca="1" si="14"/>
        <v>0</v>
      </c>
      <c r="S65" s="139">
        <f t="shared" ca="1" si="14"/>
        <v>0</v>
      </c>
      <c r="T65" s="139">
        <f t="shared" ca="1" si="14"/>
        <v>0</v>
      </c>
      <c r="U65" s="139">
        <f t="shared" ca="1" si="14"/>
        <v>0</v>
      </c>
      <c r="V65" s="139">
        <f t="shared" ca="1" si="14"/>
        <v>0</v>
      </c>
      <c r="W65" s="139">
        <f t="shared" ca="1" si="14"/>
        <v>0</v>
      </c>
      <c r="X65" s="139">
        <f t="shared" ca="1" si="14"/>
        <v>0</v>
      </c>
      <c r="Y65" s="139">
        <f t="shared" ca="1" si="14"/>
        <v>0</v>
      </c>
      <c r="Z65" s="139">
        <f t="shared" ca="1" si="14"/>
        <v>0</v>
      </c>
      <c r="AA65" s="139">
        <f t="shared" ca="1" si="14"/>
        <v>0</v>
      </c>
      <c r="AB65" s="139">
        <f t="shared" ca="1" si="14"/>
        <v>0</v>
      </c>
      <c r="AC65" s="139">
        <f t="shared" ca="1" si="14"/>
        <v>0</v>
      </c>
      <c r="AD65" s="139">
        <f t="shared" ca="1" si="14"/>
        <v>0</v>
      </c>
      <c r="AE65" s="139">
        <f t="shared" ca="1" si="14"/>
        <v>0</v>
      </c>
      <c r="AF65" s="139">
        <f t="shared" ca="1" si="14"/>
        <v>0</v>
      </c>
      <c r="AG65" s="139">
        <f t="shared" ca="1" si="14"/>
        <v>0</v>
      </c>
      <c r="AH65" s="139">
        <f t="shared" ca="1" si="14"/>
        <v>0</v>
      </c>
      <c r="AI65" s="139">
        <f t="shared" ca="1" si="14"/>
        <v>0</v>
      </c>
      <c r="AJ65" s="139">
        <f t="shared" ca="1" si="14"/>
        <v>0</v>
      </c>
      <c r="AK65" s="139">
        <f t="shared" ca="1" si="14"/>
        <v>0</v>
      </c>
      <c r="AL65" s="139">
        <f t="shared" ca="1" si="14"/>
        <v>0</v>
      </c>
      <c r="AM65" s="139">
        <f t="shared" ca="1" si="14"/>
        <v>0</v>
      </c>
      <c r="AN65" s="139">
        <f t="shared" ca="1" si="14"/>
        <v>0</v>
      </c>
      <c r="AO65" s="139">
        <f t="shared" ca="1" si="14"/>
        <v>0</v>
      </c>
      <c r="AP65" s="139">
        <f t="shared" ca="1" si="14"/>
        <v>0</v>
      </c>
      <c r="AQ65" s="139">
        <f t="shared" ref="AQ65:BH65" ca="1" si="15">IF(AQ$2-$K$2&lt;$D12-1," ",AQ12*AQ$3)</f>
        <v>0</v>
      </c>
      <c r="AR65" s="139">
        <f t="shared" ca="1" si="15"/>
        <v>0</v>
      </c>
      <c r="AS65" s="139">
        <f t="shared" ca="1" si="15"/>
        <v>0</v>
      </c>
      <c r="AT65" s="139">
        <f t="shared" ca="1" si="15"/>
        <v>0</v>
      </c>
      <c r="AU65" s="139">
        <f t="shared" ca="1" si="15"/>
        <v>0</v>
      </c>
      <c r="AV65" s="139">
        <f t="shared" ca="1" si="15"/>
        <v>0</v>
      </c>
      <c r="AW65" s="139">
        <f t="shared" ca="1" si="15"/>
        <v>0</v>
      </c>
      <c r="AX65" s="139">
        <f t="shared" ca="1" si="15"/>
        <v>0</v>
      </c>
      <c r="AY65" s="139">
        <f t="shared" ca="1" si="15"/>
        <v>0</v>
      </c>
      <c r="AZ65" s="139">
        <f t="shared" ca="1" si="15"/>
        <v>0</v>
      </c>
      <c r="BA65" s="139">
        <f t="shared" ca="1" si="15"/>
        <v>0</v>
      </c>
      <c r="BB65" s="139">
        <f t="shared" ca="1" si="15"/>
        <v>0</v>
      </c>
      <c r="BC65" s="139">
        <f t="shared" ca="1" si="15"/>
        <v>0</v>
      </c>
      <c r="BD65" s="139">
        <f t="shared" ca="1" si="15"/>
        <v>0</v>
      </c>
      <c r="BE65" s="139">
        <f t="shared" ca="1" si="15"/>
        <v>0</v>
      </c>
      <c r="BF65" s="139">
        <f t="shared" ca="1" si="15"/>
        <v>0</v>
      </c>
      <c r="BG65" s="139">
        <f t="shared" ca="1" si="15"/>
        <v>0</v>
      </c>
      <c r="BH65" s="139">
        <f t="shared" ca="1" si="15"/>
        <v>0</v>
      </c>
    </row>
    <row r="66" spans="1:60">
      <c r="A66" s="106"/>
      <c r="B66" s="106"/>
      <c r="C66" s="106"/>
      <c r="D66" s="106"/>
      <c r="E66" s="106" t="s">
        <v>179</v>
      </c>
      <c r="F66" s="106">
        <f ca="1">OFFSET('Primary Inputs'!$E$12,0,Calculations!$D13-1)</f>
        <v>0</v>
      </c>
      <c r="G66" s="106"/>
      <c r="H66" s="139">
        <f t="shared" si="8"/>
        <v>0</v>
      </c>
      <c r="I66" s="139">
        <f t="shared" ca="1" si="9"/>
        <v>0</v>
      </c>
      <c r="J66" s="139">
        <f t="shared" ca="1" si="3"/>
        <v>0</v>
      </c>
      <c r="K66" s="139" t="str">
        <f t="shared" ref="K66:AP66" si="16">IF(K$2-$K$2&lt;$D13-1," ",K13*K$3)</f>
        <v xml:space="preserve"> </v>
      </c>
      <c r="L66" s="139" t="str">
        <f t="shared" si="16"/>
        <v xml:space="preserve"> </v>
      </c>
      <c r="M66" s="139" t="str">
        <f t="shared" si="16"/>
        <v xml:space="preserve"> </v>
      </c>
      <c r="N66" s="139" t="str">
        <f t="shared" si="16"/>
        <v xml:space="preserve"> </v>
      </c>
      <c r="O66" s="139" t="str">
        <f t="shared" si="16"/>
        <v xml:space="preserve"> </v>
      </c>
      <c r="P66" s="139" t="str">
        <f t="shared" si="16"/>
        <v xml:space="preserve"> </v>
      </c>
      <c r="Q66" s="139">
        <f t="shared" ca="1" si="16"/>
        <v>0</v>
      </c>
      <c r="R66" s="139">
        <f t="shared" ca="1" si="16"/>
        <v>0</v>
      </c>
      <c r="S66" s="139">
        <f t="shared" ca="1" si="16"/>
        <v>0</v>
      </c>
      <c r="T66" s="139">
        <f t="shared" ca="1" si="16"/>
        <v>0</v>
      </c>
      <c r="U66" s="139">
        <f t="shared" ca="1" si="16"/>
        <v>0</v>
      </c>
      <c r="V66" s="139">
        <f t="shared" ca="1" si="16"/>
        <v>0</v>
      </c>
      <c r="W66" s="139">
        <f t="shared" ca="1" si="16"/>
        <v>0</v>
      </c>
      <c r="X66" s="139">
        <f t="shared" ca="1" si="16"/>
        <v>0</v>
      </c>
      <c r="Y66" s="139">
        <f t="shared" ca="1" si="16"/>
        <v>0</v>
      </c>
      <c r="Z66" s="139">
        <f t="shared" ca="1" si="16"/>
        <v>0</v>
      </c>
      <c r="AA66" s="139">
        <f t="shared" ca="1" si="16"/>
        <v>0</v>
      </c>
      <c r="AB66" s="139">
        <f t="shared" ca="1" si="16"/>
        <v>0</v>
      </c>
      <c r="AC66" s="139">
        <f t="shared" ca="1" si="16"/>
        <v>0</v>
      </c>
      <c r="AD66" s="139">
        <f t="shared" ca="1" si="16"/>
        <v>0</v>
      </c>
      <c r="AE66" s="139">
        <f t="shared" ca="1" si="16"/>
        <v>0</v>
      </c>
      <c r="AF66" s="139">
        <f t="shared" ca="1" si="16"/>
        <v>0</v>
      </c>
      <c r="AG66" s="139">
        <f t="shared" ca="1" si="16"/>
        <v>0</v>
      </c>
      <c r="AH66" s="139">
        <f t="shared" ca="1" si="16"/>
        <v>0</v>
      </c>
      <c r="AI66" s="139">
        <f t="shared" ca="1" si="16"/>
        <v>0</v>
      </c>
      <c r="AJ66" s="139">
        <f t="shared" ca="1" si="16"/>
        <v>0</v>
      </c>
      <c r="AK66" s="139">
        <f t="shared" ca="1" si="16"/>
        <v>0</v>
      </c>
      <c r="AL66" s="139">
        <f t="shared" ca="1" si="16"/>
        <v>0</v>
      </c>
      <c r="AM66" s="139">
        <f t="shared" ca="1" si="16"/>
        <v>0</v>
      </c>
      <c r="AN66" s="139">
        <f t="shared" ca="1" si="16"/>
        <v>0</v>
      </c>
      <c r="AO66" s="139">
        <f t="shared" ca="1" si="16"/>
        <v>0</v>
      </c>
      <c r="AP66" s="139">
        <f t="shared" ca="1" si="16"/>
        <v>0</v>
      </c>
      <c r="AQ66" s="139">
        <f t="shared" ref="AQ66:BH66" ca="1" si="17">IF(AQ$2-$K$2&lt;$D13-1," ",AQ13*AQ$3)</f>
        <v>0</v>
      </c>
      <c r="AR66" s="139">
        <f t="shared" ca="1" si="17"/>
        <v>0</v>
      </c>
      <c r="AS66" s="139">
        <f t="shared" ca="1" si="17"/>
        <v>0</v>
      </c>
      <c r="AT66" s="139">
        <f t="shared" ca="1" si="17"/>
        <v>0</v>
      </c>
      <c r="AU66" s="139">
        <f t="shared" ca="1" si="17"/>
        <v>0</v>
      </c>
      <c r="AV66" s="139">
        <f t="shared" ca="1" si="17"/>
        <v>0</v>
      </c>
      <c r="AW66" s="139">
        <f t="shared" ca="1" si="17"/>
        <v>0</v>
      </c>
      <c r="AX66" s="139">
        <f t="shared" ca="1" si="17"/>
        <v>0</v>
      </c>
      <c r="AY66" s="139">
        <f t="shared" ca="1" si="17"/>
        <v>0</v>
      </c>
      <c r="AZ66" s="139">
        <f t="shared" ca="1" si="17"/>
        <v>0</v>
      </c>
      <c r="BA66" s="139">
        <f t="shared" ca="1" si="17"/>
        <v>0</v>
      </c>
      <c r="BB66" s="139">
        <f t="shared" ca="1" si="17"/>
        <v>0</v>
      </c>
      <c r="BC66" s="139">
        <f t="shared" ca="1" si="17"/>
        <v>0</v>
      </c>
      <c r="BD66" s="139">
        <f t="shared" ca="1" si="17"/>
        <v>0</v>
      </c>
      <c r="BE66" s="139">
        <f t="shared" ca="1" si="17"/>
        <v>0</v>
      </c>
      <c r="BF66" s="139">
        <f t="shared" ca="1" si="17"/>
        <v>0</v>
      </c>
      <c r="BG66" s="139">
        <f t="shared" ca="1" si="17"/>
        <v>0</v>
      </c>
      <c r="BH66" s="139">
        <f t="shared" ca="1" si="17"/>
        <v>0</v>
      </c>
    </row>
    <row r="67" spans="1:60">
      <c r="A67" s="106"/>
      <c r="B67" s="106"/>
      <c r="C67" s="106"/>
      <c r="D67" s="106"/>
      <c r="E67" s="106" t="s">
        <v>180</v>
      </c>
      <c r="F67" s="106">
        <f ca="1">OFFSET('Primary Inputs'!$E$12,0,Calculations!$D14-1)</f>
        <v>0</v>
      </c>
      <c r="G67" s="106"/>
      <c r="H67" s="139">
        <f t="shared" si="8"/>
        <v>0</v>
      </c>
      <c r="I67" s="139">
        <f t="shared" ca="1" si="9"/>
        <v>0</v>
      </c>
      <c r="J67" s="139">
        <f t="shared" ca="1" si="3"/>
        <v>0</v>
      </c>
      <c r="K67" s="139" t="str">
        <f t="shared" ref="K67:AP67" si="18">IF(K$2-$K$2&lt;$D14-1," ",K14*K$3)</f>
        <v xml:space="preserve"> </v>
      </c>
      <c r="L67" s="139" t="str">
        <f t="shared" si="18"/>
        <v xml:space="preserve"> </v>
      </c>
      <c r="M67" s="139" t="str">
        <f t="shared" si="18"/>
        <v xml:space="preserve"> </v>
      </c>
      <c r="N67" s="139" t="str">
        <f t="shared" si="18"/>
        <v xml:space="preserve"> </v>
      </c>
      <c r="O67" s="139" t="str">
        <f t="shared" si="18"/>
        <v xml:space="preserve"> </v>
      </c>
      <c r="P67" s="139" t="str">
        <f t="shared" si="18"/>
        <v xml:space="preserve"> </v>
      </c>
      <c r="Q67" s="139" t="str">
        <f t="shared" si="18"/>
        <v xml:space="preserve"> </v>
      </c>
      <c r="R67" s="139">
        <f t="shared" ca="1" si="18"/>
        <v>0</v>
      </c>
      <c r="S67" s="139">
        <f t="shared" ca="1" si="18"/>
        <v>0</v>
      </c>
      <c r="T67" s="139">
        <f t="shared" ca="1" si="18"/>
        <v>0</v>
      </c>
      <c r="U67" s="139">
        <f t="shared" ca="1" si="18"/>
        <v>0</v>
      </c>
      <c r="V67" s="139">
        <f t="shared" ca="1" si="18"/>
        <v>0</v>
      </c>
      <c r="W67" s="139">
        <f t="shared" ca="1" si="18"/>
        <v>0</v>
      </c>
      <c r="X67" s="139">
        <f t="shared" ca="1" si="18"/>
        <v>0</v>
      </c>
      <c r="Y67" s="139">
        <f t="shared" ca="1" si="18"/>
        <v>0</v>
      </c>
      <c r="Z67" s="139">
        <f t="shared" ca="1" si="18"/>
        <v>0</v>
      </c>
      <c r="AA67" s="139">
        <f t="shared" ca="1" si="18"/>
        <v>0</v>
      </c>
      <c r="AB67" s="139">
        <f t="shared" ca="1" si="18"/>
        <v>0</v>
      </c>
      <c r="AC67" s="139">
        <f t="shared" ca="1" si="18"/>
        <v>0</v>
      </c>
      <c r="AD67" s="139">
        <f t="shared" ca="1" si="18"/>
        <v>0</v>
      </c>
      <c r="AE67" s="139">
        <f t="shared" ca="1" si="18"/>
        <v>0</v>
      </c>
      <c r="AF67" s="139">
        <f t="shared" ca="1" si="18"/>
        <v>0</v>
      </c>
      <c r="AG67" s="139">
        <f t="shared" ca="1" si="18"/>
        <v>0</v>
      </c>
      <c r="AH67" s="139">
        <f t="shared" ca="1" si="18"/>
        <v>0</v>
      </c>
      <c r="AI67" s="139">
        <f t="shared" ca="1" si="18"/>
        <v>0</v>
      </c>
      <c r="AJ67" s="139">
        <f t="shared" ca="1" si="18"/>
        <v>0</v>
      </c>
      <c r="AK67" s="139">
        <f t="shared" ca="1" si="18"/>
        <v>0</v>
      </c>
      <c r="AL67" s="139">
        <f t="shared" ca="1" si="18"/>
        <v>0</v>
      </c>
      <c r="AM67" s="139">
        <f t="shared" ca="1" si="18"/>
        <v>0</v>
      </c>
      <c r="AN67" s="139">
        <f t="shared" ca="1" si="18"/>
        <v>0</v>
      </c>
      <c r="AO67" s="139">
        <f t="shared" ca="1" si="18"/>
        <v>0</v>
      </c>
      <c r="AP67" s="139">
        <f t="shared" ca="1" si="18"/>
        <v>0</v>
      </c>
      <c r="AQ67" s="139">
        <f t="shared" ref="AQ67:BH67" ca="1" si="19">IF(AQ$2-$K$2&lt;$D14-1," ",AQ14*AQ$3)</f>
        <v>0</v>
      </c>
      <c r="AR67" s="139">
        <f t="shared" ca="1" si="19"/>
        <v>0</v>
      </c>
      <c r="AS67" s="139">
        <f t="shared" ca="1" si="19"/>
        <v>0</v>
      </c>
      <c r="AT67" s="139">
        <f t="shared" ca="1" si="19"/>
        <v>0</v>
      </c>
      <c r="AU67" s="139">
        <f t="shared" ca="1" si="19"/>
        <v>0</v>
      </c>
      <c r="AV67" s="139">
        <f t="shared" ca="1" si="19"/>
        <v>0</v>
      </c>
      <c r="AW67" s="139">
        <f t="shared" ca="1" si="19"/>
        <v>0</v>
      </c>
      <c r="AX67" s="139">
        <f t="shared" ca="1" si="19"/>
        <v>0</v>
      </c>
      <c r="AY67" s="139">
        <f t="shared" ca="1" si="19"/>
        <v>0</v>
      </c>
      <c r="AZ67" s="139">
        <f t="shared" ca="1" si="19"/>
        <v>0</v>
      </c>
      <c r="BA67" s="139">
        <f t="shared" ca="1" si="19"/>
        <v>0</v>
      </c>
      <c r="BB67" s="139">
        <f t="shared" ca="1" si="19"/>
        <v>0</v>
      </c>
      <c r="BC67" s="139">
        <f t="shared" ca="1" si="19"/>
        <v>0</v>
      </c>
      <c r="BD67" s="139">
        <f t="shared" ca="1" si="19"/>
        <v>0</v>
      </c>
      <c r="BE67" s="139">
        <f t="shared" ca="1" si="19"/>
        <v>0</v>
      </c>
      <c r="BF67" s="139">
        <f t="shared" ca="1" si="19"/>
        <v>0</v>
      </c>
      <c r="BG67" s="139">
        <f t="shared" ca="1" si="19"/>
        <v>0</v>
      </c>
      <c r="BH67" s="139">
        <f t="shared" ca="1" si="19"/>
        <v>0</v>
      </c>
    </row>
    <row r="68" spans="1:60">
      <c r="A68" s="106"/>
      <c r="B68" s="106"/>
      <c r="C68" s="106"/>
      <c r="D68" s="106"/>
      <c r="E68" s="106" t="s">
        <v>181</v>
      </c>
      <c r="F68" s="106">
        <f ca="1">OFFSET('Primary Inputs'!$E$12,0,Calculations!$D15-1)</f>
        <v>0</v>
      </c>
      <c r="G68" s="106"/>
      <c r="H68" s="139">
        <f t="shared" si="8"/>
        <v>0</v>
      </c>
      <c r="I68" s="139">
        <f t="shared" ca="1" si="9"/>
        <v>0</v>
      </c>
      <c r="J68" s="139">
        <f t="shared" ca="1" si="3"/>
        <v>0</v>
      </c>
      <c r="K68" s="139" t="str">
        <f t="shared" ref="K68:AP68" si="20">IF(K$2-$K$2&lt;$D15-1," ",K15*K$3)</f>
        <v xml:space="preserve"> </v>
      </c>
      <c r="L68" s="139" t="str">
        <f t="shared" si="20"/>
        <v xml:space="preserve"> </v>
      </c>
      <c r="M68" s="139" t="str">
        <f t="shared" si="20"/>
        <v xml:space="preserve"> </v>
      </c>
      <c r="N68" s="139" t="str">
        <f t="shared" si="20"/>
        <v xml:space="preserve"> </v>
      </c>
      <c r="O68" s="139" t="str">
        <f t="shared" si="20"/>
        <v xml:space="preserve"> </v>
      </c>
      <c r="P68" s="139" t="str">
        <f t="shared" si="20"/>
        <v xml:space="preserve"> </v>
      </c>
      <c r="Q68" s="139" t="str">
        <f t="shared" si="20"/>
        <v xml:space="preserve"> </v>
      </c>
      <c r="R68" s="139" t="str">
        <f t="shared" si="20"/>
        <v xml:space="preserve"> </v>
      </c>
      <c r="S68" s="139">
        <f t="shared" ca="1" si="20"/>
        <v>0</v>
      </c>
      <c r="T68" s="139">
        <f t="shared" ca="1" si="20"/>
        <v>0</v>
      </c>
      <c r="U68" s="139">
        <f t="shared" ca="1" si="20"/>
        <v>0</v>
      </c>
      <c r="V68" s="139">
        <f t="shared" ca="1" si="20"/>
        <v>0</v>
      </c>
      <c r="W68" s="139">
        <f t="shared" ca="1" si="20"/>
        <v>0</v>
      </c>
      <c r="X68" s="139">
        <f t="shared" ca="1" si="20"/>
        <v>0</v>
      </c>
      <c r="Y68" s="139">
        <f t="shared" ca="1" si="20"/>
        <v>0</v>
      </c>
      <c r="Z68" s="139">
        <f t="shared" ca="1" si="20"/>
        <v>0</v>
      </c>
      <c r="AA68" s="139">
        <f t="shared" ca="1" si="20"/>
        <v>0</v>
      </c>
      <c r="AB68" s="139">
        <f t="shared" ca="1" si="20"/>
        <v>0</v>
      </c>
      <c r="AC68" s="139">
        <f t="shared" ca="1" si="20"/>
        <v>0</v>
      </c>
      <c r="AD68" s="139">
        <f t="shared" ca="1" si="20"/>
        <v>0</v>
      </c>
      <c r="AE68" s="139">
        <f t="shared" ca="1" si="20"/>
        <v>0</v>
      </c>
      <c r="AF68" s="139">
        <f t="shared" ca="1" si="20"/>
        <v>0</v>
      </c>
      <c r="AG68" s="139">
        <f t="shared" ca="1" si="20"/>
        <v>0</v>
      </c>
      <c r="AH68" s="139">
        <f t="shared" ca="1" si="20"/>
        <v>0</v>
      </c>
      <c r="AI68" s="139">
        <f t="shared" ca="1" si="20"/>
        <v>0</v>
      </c>
      <c r="AJ68" s="139">
        <f t="shared" ca="1" si="20"/>
        <v>0</v>
      </c>
      <c r="AK68" s="139">
        <f t="shared" ca="1" si="20"/>
        <v>0</v>
      </c>
      <c r="AL68" s="139">
        <f t="shared" ca="1" si="20"/>
        <v>0</v>
      </c>
      <c r="AM68" s="139">
        <f t="shared" ca="1" si="20"/>
        <v>0</v>
      </c>
      <c r="AN68" s="139">
        <f t="shared" ca="1" si="20"/>
        <v>0</v>
      </c>
      <c r="AO68" s="139">
        <f t="shared" ca="1" si="20"/>
        <v>0</v>
      </c>
      <c r="AP68" s="139">
        <f t="shared" ca="1" si="20"/>
        <v>0</v>
      </c>
      <c r="AQ68" s="139">
        <f t="shared" ref="AQ68:BH68" ca="1" si="21">IF(AQ$2-$K$2&lt;$D15-1," ",AQ15*AQ$3)</f>
        <v>0</v>
      </c>
      <c r="AR68" s="139">
        <f t="shared" ca="1" si="21"/>
        <v>0</v>
      </c>
      <c r="AS68" s="139">
        <f t="shared" ca="1" si="21"/>
        <v>0</v>
      </c>
      <c r="AT68" s="139">
        <f t="shared" ca="1" si="21"/>
        <v>0</v>
      </c>
      <c r="AU68" s="139">
        <f t="shared" ca="1" si="21"/>
        <v>0</v>
      </c>
      <c r="AV68" s="139">
        <f t="shared" ca="1" si="21"/>
        <v>0</v>
      </c>
      <c r="AW68" s="139">
        <f t="shared" ca="1" si="21"/>
        <v>0</v>
      </c>
      <c r="AX68" s="139">
        <f t="shared" ca="1" si="21"/>
        <v>0</v>
      </c>
      <c r="AY68" s="139">
        <f t="shared" ca="1" si="21"/>
        <v>0</v>
      </c>
      <c r="AZ68" s="139">
        <f t="shared" ca="1" si="21"/>
        <v>0</v>
      </c>
      <c r="BA68" s="139">
        <f t="shared" ca="1" si="21"/>
        <v>0</v>
      </c>
      <c r="BB68" s="139">
        <f t="shared" ca="1" si="21"/>
        <v>0</v>
      </c>
      <c r="BC68" s="139">
        <f t="shared" ca="1" si="21"/>
        <v>0</v>
      </c>
      <c r="BD68" s="139">
        <f t="shared" ca="1" si="21"/>
        <v>0</v>
      </c>
      <c r="BE68" s="139">
        <f t="shared" ca="1" si="21"/>
        <v>0</v>
      </c>
      <c r="BF68" s="139">
        <f t="shared" ca="1" si="21"/>
        <v>0</v>
      </c>
      <c r="BG68" s="139">
        <f t="shared" ca="1" si="21"/>
        <v>0</v>
      </c>
      <c r="BH68" s="139">
        <f t="shared" ca="1" si="21"/>
        <v>0</v>
      </c>
    </row>
    <row r="69" spans="1:60">
      <c r="A69" s="106"/>
      <c r="B69" s="106"/>
      <c r="C69" s="106"/>
      <c r="D69" s="106"/>
      <c r="E69" s="106" t="s">
        <v>182</v>
      </c>
      <c r="F69" s="106">
        <f ca="1">OFFSET('Primary Inputs'!$E$12,0,Calculations!$D16-1)</f>
        <v>0</v>
      </c>
      <c r="G69" s="106"/>
      <c r="H69" s="139">
        <f t="shared" si="8"/>
        <v>0</v>
      </c>
      <c r="I69" s="139">
        <f t="shared" ca="1" si="9"/>
        <v>0</v>
      </c>
      <c r="J69" s="139">
        <f t="shared" ca="1" si="3"/>
        <v>0</v>
      </c>
      <c r="K69" s="139" t="str">
        <f t="shared" ref="K69:AP69" si="22">IF(K$2-$K$2&lt;$D16-1," ",K16*K$3)</f>
        <v xml:space="preserve"> </v>
      </c>
      <c r="L69" s="139" t="str">
        <f t="shared" si="22"/>
        <v xml:space="preserve"> </v>
      </c>
      <c r="M69" s="139" t="str">
        <f t="shared" si="22"/>
        <v xml:space="preserve"> </v>
      </c>
      <c r="N69" s="139" t="str">
        <f t="shared" si="22"/>
        <v xml:space="preserve"> </v>
      </c>
      <c r="O69" s="139" t="str">
        <f t="shared" si="22"/>
        <v xml:space="preserve"> </v>
      </c>
      <c r="P69" s="139" t="str">
        <f t="shared" si="22"/>
        <v xml:space="preserve"> </v>
      </c>
      <c r="Q69" s="139" t="str">
        <f t="shared" si="22"/>
        <v xml:space="preserve"> </v>
      </c>
      <c r="R69" s="139" t="str">
        <f t="shared" si="22"/>
        <v xml:space="preserve"> </v>
      </c>
      <c r="S69" s="139" t="str">
        <f t="shared" si="22"/>
        <v xml:space="preserve"> </v>
      </c>
      <c r="T69" s="139">
        <f t="shared" ca="1" si="22"/>
        <v>0</v>
      </c>
      <c r="U69" s="139">
        <f t="shared" ca="1" si="22"/>
        <v>0</v>
      </c>
      <c r="V69" s="139">
        <f t="shared" ca="1" si="22"/>
        <v>0</v>
      </c>
      <c r="W69" s="139">
        <f t="shared" ca="1" si="22"/>
        <v>0</v>
      </c>
      <c r="X69" s="139">
        <f t="shared" ca="1" si="22"/>
        <v>0</v>
      </c>
      <c r="Y69" s="139">
        <f t="shared" ca="1" si="22"/>
        <v>0</v>
      </c>
      <c r="Z69" s="139">
        <f t="shared" ca="1" si="22"/>
        <v>0</v>
      </c>
      <c r="AA69" s="139">
        <f t="shared" ca="1" si="22"/>
        <v>0</v>
      </c>
      <c r="AB69" s="139">
        <f t="shared" ca="1" si="22"/>
        <v>0</v>
      </c>
      <c r="AC69" s="139">
        <f t="shared" ca="1" si="22"/>
        <v>0</v>
      </c>
      <c r="AD69" s="139">
        <f t="shared" ca="1" si="22"/>
        <v>0</v>
      </c>
      <c r="AE69" s="139">
        <f t="shared" ca="1" si="22"/>
        <v>0</v>
      </c>
      <c r="AF69" s="139">
        <f t="shared" ca="1" si="22"/>
        <v>0</v>
      </c>
      <c r="AG69" s="139">
        <f t="shared" ca="1" si="22"/>
        <v>0</v>
      </c>
      <c r="AH69" s="139">
        <f t="shared" ca="1" si="22"/>
        <v>0</v>
      </c>
      <c r="AI69" s="139">
        <f t="shared" ca="1" si="22"/>
        <v>0</v>
      </c>
      <c r="AJ69" s="139">
        <f t="shared" ca="1" si="22"/>
        <v>0</v>
      </c>
      <c r="AK69" s="139">
        <f t="shared" ca="1" si="22"/>
        <v>0</v>
      </c>
      <c r="AL69" s="139">
        <f t="shared" ca="1" si="22"/>
        <v>0</v>
      </c>
      <c r="AM69" s="139">
        <f t="shared" ca="1" si="22"/>
        <v>0</v>
      </c>
      <c r="AN69" s="139">
        <f t="shared" ca="1" si="22"/>
        <v>0</v>
      </c>
      <c r="AO69" s="139">
        <f t="shared" ca="1" si="22"/>
        <v>0</v>
      </c>
      <c r="AP69" s="139">
        <f t="shared" ca="1" si="22"/>
        <v>0</v>
      </c>
      <c r="AQ69" s="139">
        <f t="shared" ref="AQ69:BH69" ca="1" si="23">IF(AQ$2-$K$2&lt;$D16-1," ",AQ16*AQ$3)</f>
        <v>0</v>
      </c>
      <c r="AR69" s="139">
        <f t="shared" ca="1" si="23"/>
        <v>0</v>
      </c>
      <c r="AS69" s="139">
        <f t="shared" ca="1" si="23"/>
        <v>0</v>
      </c>
      <c r="AT69" s="139">
        <f t="shared" ca="1" si="23"/>
        <v>0</v>
      </c>
      <c r="AU69" s="139">
        <f t="shared" ca="1" si="23"/>
        <v>0</v>
      </c>
      <c r="AV69" s="139">
        <f t="shared" ca="1" si="23"/>
        <v>0</v>
      </c>
      <c r="AW69" s="139">
        <f t="shared" ca="1" si="23"/>
        <v>0</v>
      </c>
      <c r="AX69" s="139">
        <f t="shared" ca="1" si="23"/>
        <v>0</v>
      </c>
      <c r="AY69" s="139">
        <f t="shared" ca="1" si="23"/>
        <v>0</v>
      </c>
      <c r="AZ69" s="139">
        <f t="shared" ca="1" si="23"/>
        <v>0</v>
      </c>
      <c r="BA69" s="139">
        <f t="shared" ca="1" si="23"/>
        <v>0</v>
      </c>
      <c r="BB69" s="139">
        <f t="shared" ca="1" si="23"/>
        <v>0</v>
      </c>
      <c r="BC69" s="139">
        <f t="shared" ca="1" si="23"/>
        <v>0</v>
      </c>
      <c r="BD69" s="139">
        <f t="shared" ca="1" si="23"/>
        <v>0</v>
      </c>
      <c r="BE69" s="139">
        <f t="shared" ca="1" si="23"/>
        <v>0</v>
      </c>
      <c r="BF69" s="139">
        <f t="shared" ca="1" si="23"/>
        <v>0</v>
      </c>
      <c r="BG69" s="139">
        <f t="shared" ca="1" si="23"/>
        <v>0</v>
      </c>
      <c r="BH69" s="139">
        <f t="shared" ca="1" si="23"/>
        <v>0</v>
      </c>
    </row>
    <row r="70" spans="1:60">
      <c r="A70" s="106"/>
      <c r="B70" s="106"/>
      <c r="C70" s="106"/>
      <c r="D70" s="106"/>
      <c r="E70" s="106" t="s">
        <v>183</v>
      </c>
      <c r="F70" s="106">
        <f ca="1">OFFSET('Primary Inputs'!$E$12,0,Calculations!$D17-1)</f>
        <v>0</v>
      </c>
      <c r="G70" s="106"/>
      <c r="H70" s="139">
        <f t="shared" si="8"/>
        <v>0</v>
      </c>
      <c r="I70" s="139">
        <f t="shared" si="9"/>
        <v>0</v>
      </c>
      <c r="J70" s="139">
        <f t="shared" ca="1" si="3"/>
        <v>0</v>
      </c>
      <c r="K70" s="139" t="str">
        <f t="shared" ref="K70:AP70" si="24">IF(K$2-$K$2&lt;$D17-1," ",K17*K$3)</f>
        <v xml:space="preserve"> </v>
      </c>
      <c r="L70" s="139" t="str">
        <f t="shared" si="24"/>
        <v xml:space="preserve"> </v>
      </c>
      <c r="M70" s="139" t="str">
        <f t="shared" si="24"/>
        <v xml:space="preserve"> </v>
      </c>
      <c r="N70" s="139" t="str">
        <f t="shared" si="24"/>
        <v xml:space="preserve"> </v>
      </c>
      <c r="O70" s="139" t="str">
        <f t="shared" si="24"/>
        <v xml:space="preserve"> </v>
      </c>
      <c r="P70" s="139" t="str">
        <f t="shared" si="24"/>
        <v xml:space="preserve"> </v>
      </c>
      <c r="Q70" s="139" t="str">
        <f t="shared" si="24"/>
        <v xml:space="preserve"> </v>
      </c>
      <c r="R70" s="139" t="str">
        <f t="shared" si="24"/>
        <v xml:space="preserve"> </v>
      </c>
      <c r="S70" s="139" t="str">
        <f t="shared" si="24"/>
        <v xml:space="preserve"> </v>
      </c>
      <c r="T70" s="139" t="str">
        <f t="shared" si="24"/>
        <v xml:space="preserve"> </v>
      </c>
      <c r="U70" s="139">
        <f t="shared" ca="1" si="24"/>
        <v>0</v>
      </c>
      <c r="V70" s="139">
        <f t="shared" ca="1" si="24"/>
        <v>0</v>
      </c>
      <c r="W70" s="139">
        <f t="shared" ca="1" si="24"/>
        <v>0</v>
      </c>
      <c r="X70" s="139">
        <f t="shared" ca="1" si="24"/>
        <v>0</v>
      </c>
      <c r="Y70" s="139">
        <f t="shared" ca="1" si="24"/>
        <v>0</v>
      </c>
      <c r="Z70" s="139">
        <f t="shared" ca="1" si="24"/>
        <v>0</v>
      </c>
      <c r="AA70" s="139">
        <f t="shared" ca="1" si="24"/>
        <v>0</v>
      </c>
      <c r="AB70" s="139">
        <f t="shared" ca="1" si="24"/>
        <v>0</v>
      </c>
      <c r="AC70" s="139">
        <f t="shared" ca="1" si="24"/>
        <v>0</v>
      </c>
      <c r="AD70" s="139">
        <f t="shared" ca="1" si="24"/>
        <v>0</v>
      </c>
      <c r="AE70" s="139">
        <f t="shared" ca="1" si="24"/>
        <v>0</v>
      </c>
      <c r="AF70" s="139">
        <f t="shared" ca="1" si="24"/>
        <v>0</v>
      </c>
      <c r="AG70" s="139">
        <f t="shared" ca="1" si="24"/>
        <v>0</v>
      </c>
      <c r="AH70" s="139">
        <f t="shared" ca="1" si="24"/>
        <v>0</v>
      </c>
      <c r="AI70" s="139">
        <f t="shared" ca="1" si="24"/>
        <v>0</v>
      </c>
      <c r="AJ70" s="139">
        <f t="shared" ca="1" si="24"/>
        <v>0</v>
      </c>
      <c r="AK70" s="139">
        <f t="shared" ca="1" si="24"/>
        <v>0</v>
      </c>
      <c r="AL70" s="139">
        <f t="shared" ca="1" si="24"/>
        <v>0</v>
      </c>
      <c r="AM70" s="139">
        <f t="shared" ca="1" si="24"/>
        <v>0</v>
      </c>
      <c r="AN70" s="139">
        <f t="shared" ca="1" si="24"/>
        <v>0</v>
      </c>
      <c r="AO70" s="139">
        <f t="shared" ca="1" si="24"/>
        <v>0</v>
      </c>
      <c r="AP70" s="139">
        <f t="shared" ca="1" si="24"/>
        <v>0</v>
      </c>
      <c r="AQ70" s="139">
        <f t="shared" ref="AQ70:BH70" ca="1" si="25">IF(AQ$2-$K$2&lt;$D17-1," ",AQ17*AQ$3)</f>
        <v>0</v>
      </c>
      <c r="AR70" s="139">
        <f t="shared" ca="1" si="25"/>
        <v>0</v>
      </c>
      <c r="AS70" s="139">
        <f t="shared" ca="1" si="25"/>
        <v>0</v>
      </c>
      <c r="AT70" s="139">
        <f t="shared" ca="1" si="25"/>
        <v>0</v>
      </c>
      <c r="AU70" s="139">
        <f t="shared" ca="1" si="25"/>
        <v>0</v>
      </c>
      <c r="AV70" s="139">
        <f t="shared" ca="1" si="25"/>
        <v>0</v>
      </c>
      <c r="AW70" s="139">
        <f t="shared" ca="1" si="25"/>
        <v>0</v>
      </c>
      <c r="AX70" s="139">
        <f t="shared" ca="1" si="25"/>
        <v>0</v>
      </c>
      <c r="AY70" s="139">
        <f t="shared" ca="1" si="25"/>
        <v>0</v>
      </c>
      <c r="AZ70" s="139">
        <f t="shared" ca="1" si="25"/>
        <v>0</v>
      </c>
      <c r="BA70" s="139">
        <f t="shared" ca="1" si="25"/>
        <v>0</v>
      </c>
      <c r="BB70" s="139">
        <f t="shared" ca="1" si="25"/>
        <v>0</v>
      </c>
      <c r="BC70" s="139">
        <f t="shared" ca="1" si="25"/>
        <v>0</v>
      </c>
      <c r="BD70" s="139">
        <f t="shared" ca="1" si="25"/>
        <v>0</v>
      </c>
      <c r="BE70" s="139">
        <f t="shared" ca="1" si="25"/>
        <v>0</v>
      </c>
      <c r="BF70" s="139">
        <f t="shared" ca="1" si="25"/>
        <v>0</v>
      </c>
      <c r="BG70" s="139">
        <f t="shared" ca="1" si="25"/>
        <v>0</v>
      </c>
      <c r="BH70" s="139">
        <f t="shared" ca="1" si="25"/>
        <v>0</v>
      </c>
    </row>
    <row r="71" spans="1:60">
      <c r="A71" s="106"/>
      <c r="B71" s="106"/>
      <c r="C71" s="106"/>
      <c r="D71" s="106"/>
      <c r="E71" s="106" t="s">
        <v>184</v>
      </c>
      <c r="F71" s="106">
        <f ca="1">OFFSET('Primary Inputs'!$E$12,0,Calculations!$D18-1)</f>
        <v>0</v>
      </c>
      <c r="G71" s="106"/>
      <c r="H71" s="139">
        <f t="shared" si="8"/>
        <v>0</v>
      </c>
      <c r="I71" s="139">
        <f t="shared" si="9"/>
        <v>0</v>
      </c>
      <c r="J71" s="139">
        <f t="shared" ca="1" si="3"/>
        <v>0</v>
      </c>
      <c r="K71" s="139" t="str">
        <f t="shared" ref="K71:AP71" si="26">IF(K$2-$K$2&lt;$D18-1," ",K18*K$3)</f>
        <v xml:space="preserve"> </v>
      </c>
      <c r="L71" s="139" t="str">
        <f t="shared" si="26"/>
        <v xml:space="preserve"> </v>
      </c>
      <c r="M71" s="139" t="str">
        <f t="shared" si="26"/>
        <v xml:space="preserve"> </v>
      </c>
      <c r="N71" s="139" t="str">
        <f t="shared" si="26"/>
        <v xml:space="preserve"> </v>
      </c>
      <c r="O71" s="139" t="str">
        <f t="shared" si="26"/>
        <v xml:space="preserve"> </v>
      </c>
      <c r="P71" s="139" t="str">
        <f t="shared" si="26"/>
        <v xml:space="preserve"> </v>
      </c>
      <c r="Q71" s="139" t="str">
        <f t="shared" si="26"/>
        <v xml:space="preserve"> </v>
      </c>
      <c r="R71" s="139" t="str">
        <f t="shared" si="26"/>
        <v xml:space="preserve"> </v>
      </c>
      <c r="S71" s="139" t="str">
        <f t="shared" si="26"/>
        <v xml:space="preserve"> </v>
      </c>
      <c r="T71" s="139" t="str">
        <f t="shared" si="26"/>
        <v xml:space="preserve"> </v>
      </c>
      <c r="U71" s="139" t="str">
        <f t="shared" si="26"/>
        <v xml:space="preserve"> </v>
      </c>
      <c r="V71" s="139">
        <f t="shared" ca="1" si="26"/>
        <v>0</v>
      </c>
      <c r="W71" s="139">
        <f t="shared" ca="1" si="26"/>
        <v>0</v>
      </c>
      <c r="X71" s="139">
        <f t="shared" ca="1" si="26"/>
        <v>0</v>
      </c>
      <c r="Y71" s="139">
        <f t="shared" ca="1" si="26"/>
        <v>0</v>
      </c>
      <c r="Z71" s="139">
        <f t="shared" ca="1" si="26"/>
        <v>0</v>
      </c>
      <c r="AA71" s="139">
        <f t="shared" ca="1" si="26"/>
        <v>0</v>
      </c>
      <c r="AB71" s="139">
        <f t="shared" ca="1" si="26"/>
        <v>0</v>
      </c>
      <c r="AC71" s="139">
        <f t="shared" ca="1" si="26"/>
        <v>0</v>
      </c>
      <c r="AD71" s="139">
        <f t="shared" ca="1" si="26"/>
        <v>0</v>
      </c>
      <c r="AE71" s="139">
        <f t="shared" ca="1" si="26"/>
        <v>0</v>
      </c>
      <c r="AF71" s="139">
        <f t="shared" ca="1" si="26"/>
        <v>0</v>
      </c>
      <c r="AG71" s="139">
        <f t="shared" ca="1" si="26"/>
        <v>0</v>
      </c>
      <c r="AH71" s="139">
        <f t="shared" ca="1" si="26"/>
        <v>0</v>
      </c>
      <c r="AI71" s="139">
        <f t="shared" ca="1" si="26"/>
        <v>0</v>
      </c>
      <c r="AJ71" s="139">
        <f t="shared" ca="1" si="26"/>
        <v>0</v>
      </c>
      <c r="AK71" s="139">
        <f t="shared" ca="1" si="26"/>
        <v>0</v>
      </c>
      <c r="AL71" s="139">
        <f t="shared" ca="1" si="26"/>
        <v>0</v>
      </c>
      <c r="AM71" s="139">
        <f t="shared" ca="1" si="26"/>
        <v>0</v>
      </c>
      <c r="AN71" s="139">
        <f t="shared" ca="1" si="26"/>
        <v>0</v>
      </c>
      <c r="AO71" s="139">
        <f t="shared" ca="1" si="26"/>
        <v>0</v>
      </c>
      <c r="AP71" s="139">
        <f t="shared" ca="1" si="26"/>
        <v>0</v>
      </c>
      <c r="AQ71" s="139">
        <f t="shared" ref="AQ71:BH71" ca="1" si="27">IF(AQ$2-$K$2&lt;$D18-1," ",AQ18*AQ$3)</f>
        <v>0</v>
      </c>
      <c r="AR71" s="139">
        <f t="shared" ca="1" si="27"/>
        <v>0</v>
      </c>
      <c r="AS71" s="139">
        <f t="shared" ca="1" si="27"/>
        <v>0</v>
      </c>
      <c r="AT71" s="139">
        <f t="shared" ca="1" si="27"/>
        <v>0</v>
      </c>
      <c r="AU71" s="139">
        <f t="shared" ca="1" si="27"/>
        <v>0</v>
      </c>
      <c r="AV71" s="139">
        <f t="shared" ca="1" si="27"/>
        <v>0</v>
      </c>
      <c r="AW71" s="139">
        <f t="shared" ca="1" si="27"/>
        <v>0</v>
      </c>
      <c r="AX71" s="139">
        <f t="shared" ca="1" si="27"/>
        <v>0</v>
      </c>
      <c r="AY71" s="139">
        <f t="shared" ca="1" si="27"/>
        <v>0</v>
      </c>
      <c r="AZ71" s="139">
        <f t="shared" ca="1" si="27"/>
        <v>0</v>
      </c>
      <c r="BA71" s="139">
        <f t="shared" ca="1" si="27"/>
        <v>0</v>
      </c>
      <c r="BB71" s="139">
        <f t="shared" ca="1" si="27"/>
        <v>0</v>
      </c>
      <c r="BC71" s="139">
        <f t="shared" ca="1" si="27"/>
        <v>0</v>
      </c>
      <c r="BD71" s="139">
        <f t="shared" ca="1" si="27"/>
        <v>0</v>
      </c>
      <c r="BE71" s="139">
        <f t="shared" ca="1" si="27"/>
        <v>0</v>
      </c>
      <c r="BF71" s="139">
        <f t="shared" ca="1" si="27"/>
        <v>0</v>
      </c>
      <c r="BG71" s="139">
        <f t="shared" ca="1" si="27"/>
        <v>0</v>
      </c>
      <c r="BH71" s="139">
        <f t="shared" ca="1" si="27"/>
        <v>0</v>
      </c>
    </row>
    <row r="72" spans="1:60">
      <c r="A72" s="106"/>
      <c r="B72" s="106"/>
      <c r="C72" s="106"/>
      <c r="D72" s="106"/>
      <c r="E72" s="106" t="s">
        <v>185</v>
      </c>
      <c r="F72" s="106">
        <f ca="1">OFFSET('Primary Inputs'!$E$12,0,Calculations!$D19-1)</f>
        <v>0</v>
      </c>
      <c r="G72" s="106"/>
      <c r="H72" s="139">
        <f t="shared" si="8"/>
        <v>0</v>
      </c>
      <c r="I72" s="139">
        <f t="shared" si="9"/>
        <v>0</v>
      </c>
      <c r="J72" s="139">
        <f t="shared" ca="1" si="3"/>
        <v>0</v>
      </c>
      <c r="K72" s="139" t="str">
        <f t="shared" ref="K72:AP72" si="28">IF(K$2-$K$2&lt;$D19-1," ",K19*K$3)</f>
        <v xml:space="preserve"> </v>
      </c>
      <c r="L72" s="139" t="str">
        <f t="shared" si="28"/>
        <v xml:space="preserve"> </v>
      </c>
      <c r="M72" s="139" t="str">
        <f t="shared" si="28"/>
        <v xml:space="preserve"> </v>
      </c>
      <c r="N72" s="139" t="str">
        <f t="shared" si="28"/>
        <v xml:space="preserve"> </v>
      </c>
      <c r="O72" s="139" t="str">
        <f t="shared" si="28"/>
        <v xml:space="preserve"> </v>
      </c>
      <c r="P72" s="139" t="str">
        <f t="shared" si="28"/>
        <v xml:space="preserve"> </v>
      </c>
      <c r="Q72" s="139" t="str">
        <f t="shared" si="28"/>
        <v xml:space="preserve"> </v>
      </c>
      <c r="R72" s="139" t="str">
        <f t="shared" si="28"/>
        <v xml:space="preserve"> </v>
      </c>
      <c r="S72" s="139" t="str">
        <f t="shared" si="28"/>
        <v xml:space="preserve"> </v>
      </c>
      <c r="T72" s="139" t="str">
        <f t="shared" si="28"/>
        <v xml:space="preserve"> </v>
      </c>
      <c r="U72" s="139" t="str">
        <f t="shared" si="28"/>
        <v xml:space="preserve"> </v>
      </c>
      <c r="V72" s="139" t="str">
        <f t="shared" si="28"/>
        <v xml:space="preserve"> </v>
      </c>
      <c r="W72" s="139">
        <f t="shared" ca="1" si="28"/>
        <v>0</v>
      </c>
      <c r="X72" s="139">
        <f t="shared" ca="1" si="28"/>
        <v>0</v>
      </c>
      <c r="Y72" s="139">
        <f t="shared" ca="1" si="28"/>
        <v>0</v>
      </c>
      <c r="Z72" s="139">
        <f t="shared" ca="1" si="28"/>
        <v>0</v>
      </c>
      <c r="AA72" s="139">
        <f t="shared" ca="1" si="28"/>
        <v>0</v>
      </c>
      <c r="AB72" s="139">
        <f t="shared" ca="1" si="28"/>
        <v>0</v>
      </c>
      <c r="AC72" s="139">
        <f t="shared" ca="1" si="28"/>
        <v>0</v>
      </c>
      <c r="AD72" s="139">
        <f t="shared" ca="1" si="28"/>
        <v>0</v>
      </c>
      <c r="AE72" s="139">
        <f t="shared" ca="1" si="28"/>
        <v>0</v>
      </c>
      <c r="AF72" s="139">
        <f t="shared" ca="1" si="28"/>
        <v>0</v>
      </c>
      <c r="AG72" s="139">
        <f t="shared" ca="1" si="28"/>
        <v>0</v>
      </c>
      <c r="AH72" s="139">
        <f t="shared" ca="1" si="28"/>
        <v>0</v>
      </c>
      <c r="AI72" s="139">
        <f t="shared" ca="1" si="28"/>
        <v>0</v>
      </c>
      <c r="AJ72" s="139">
        <f t="shared" ca="1" si="28"/>
        <v>0</v>
      </c>
      <c r="AK72" s="139">
        <f t="shared" ca="1" si="28"/>
        <v>0</v>
      </c>
      <c r="AL72" s="139">
        <f t="shared" ca="1" si="28"/>
        <v>0</v>
      </c>
      <c r="AM72" s="139">
        <f t="shared" ca="1" si="28"/>
        <v>0</v>
      </c>
      <c r="AN72" s="139">
        <f t="shared" ca="1" si="28"/>
        <v>0</v>
      </c>
      <c r="AO72" s="139">
        <f t="shared" ca="1" si="28"/>
        <v>0</v>
      </c>
      <c r="AP72" s="139">
        <f t="shared" ca="1" si="28"/>
        <v>0</v>
      </c>
      <c r="AQ72" s="139">
        <f t="shared" ref="AQ72:BH72" ca="1" si="29">IF(AQ$2-$K$2&lt;$D19-1," ",AQ19*AQ$3)</f>
        <v>0</v>
      </c>
      <c r="AR72" s="139">
        <f t="shared" ca="1" si="29"/>
        <v>0</v>
      </c>
      <c r="AS72" s="139">
        <f t="shared" ca="1" si="29"/>
        <v>0</v>
      </c>
      <c r="AT72" s="139">
        <f t="shared" ca="1" si="29"/>
        <v>0</v>
      </c>
      <c r="AU72" s="139">
        <f t="shared" ca="1" si="29"/>
        <v>0</v>
      </c>
      <c r="AV72" s="139">
        <f t="shared" ca="1" si="29"/>
        <v>0</v>
      </c>
      <c r="AW72" s="139">
        <f t="shared" ca="1" si="29"/>
        <v>0</v>
      </c>
      <c r="AX72" s="139">
        <f t="shared" ca="1" si="29"/>
        <v>0</v>
      </c>
      <c r="AY72" s="139">
        <f t="shared" ca="1" si="29"/>
        <v>0</v>
      </c>
      <c r="AZ72" s="139">
        <f t="shared" ca="1" si="29"/>
        <v>0</v>
      </c>
      <c r="BA72" s="139">
        <f t="shared" ca="1" si="29"/>
        <v>0</v>
      </c>
      <c r="BB72" s="139">
        <f t="shared" ca="1" si="29"/>
        <v>0</v>
      </c>
      <c r="BC72" s="139">
        <f t="shared" ca="1" si="29"/>
        <v>0</v>
      </c>
      <c r="BD72" s="139">
        <f t="shared" ca="1" si="29"/>
        <v>0</v>
      </c>
      <c r="BE72" s="139">
        <f t="shared" ca="1" si="29"/>
        <v>0</v>
      </c>
      <c r="BF72" s="139">
        <f t="shared" ca="1" si="29"/>
        <v>0</v>
      </c>
      <c r="BG72" s="139">
        <f t="shared" ca="1" si="29"/>
        <v>0</v>
      </c>
      <c r="BH72" s="139">
        <f t="shared" ca="1" si="29"/>
        <v>0</v>
      </c>
    </row>
    <row r="73" spans="1:60">
      <c r="A73" s="106"/>
      <c r="B73" s="106"/>
      <c r="C73" s="106"/>
      <c r="D73" s="106"/>
      <c r="E73" s="106" t="s">
        <v>186</v>
      </c>
      <c r="F73" s="106">
        <f ca="1">OFFSET('Primary Inputs'!$E$12,0,Calculations!$D20-1)</f>
        <v>0</v>
      </c>
      <c r="G73" s="106"/>
      <c r="H73" s="139">
        <f t="shared" si="8"/>
        <v>0</v>
      </c>
      <c r="I73" s="139">
        <f t="shared" si="9"/>
        <v>0</v>
      </c>
      <c r="J73" s="139">
        <f t="shared" ca="1" si="3"/>
        <v>0</v>
      </c>
      <c r="K73" s="139" t="str">
        <f t="shared" ref="K73:AP73" si="30">IF(K$2-$K$2&lt;$D20-1," ",K20*K$3)</f>
        <v xml:space="preserve"> </v>
      </c>
      <c r="L73" s="139" t="str">
        <f t="shared" si="30"/>
        <v xml:space="preserve"> </v>
      </c>
      <c r="M73" s="139" t="str">
        <f t="shared" si="30"/>
        <v xml:space="preserve"> </v>
      </c>
      <c r="N73" s="139" t="str">
        <f t="shared" si="30"/>
        <v xml:space="preserve"> </v>
      </c>
      <c r="O73" s="139" t="str">
        <f t="shared" si="30"/>
        <v xml:space="preserve"> </v>
      </c>
      <c r="P73" s="139" t="str">
        <f t="shared" si="30"/>
        <v xml:space="preserve"> </v>
      </c>
      <c r="Q73" s="139" t="str">
        <f t="shared" si="30"/>
        <v xml:space="preserve"> </v>
      </c>
      <c r="R73" s="139" t="str">
        <f t="shared" si="30"/>
        <v xml:space="preserve"> </v>
      </c>
      <c r="S73" s="139" t="str">
        <f t="shared" si="30"/>
        <v xml:space="preserve"> </v>
      </c>
      <c r="T73" s="139" t="str">
        <f t="shared" si="30"/>
        <v xml:space="preserve"> </v>
      </c>
      <c r="U73" s="139" t="str">
        <f t="shared" si="30"/>
        <v xml:space="preserve"> </v>
      </c>
      <c r="V73" s="139" t="str">
        <f t="shared" si="30"/>
        <v xml:space="preserve"> </v>
      </c>
      <c r="W73" s="139" t="str">
        <f t="shared" si="30"/>
        <v xml:space="preserve"> </v>
      </c>
      <c r="X73" s="139">
        <f t="shared" ca="1" si="30"/>
        <v>0</v>
      </c>
      <c r="Y73" s="139">
        <f t="shared" ca="1" si="30"/>
        <v>0</v>
      </c>
      <c r="Z73" s="139">
        <f t="shared" ca="1" si="30"/>
        <v>0</v>
      </c>
      <c r="AA73" s="139">
        <f t="shared" ca="1" si="30"/>
        <v>0</v>
      </c>
      <c r="AB73" s="139">
        <f t="shared" ca="1" si="30"/>
        <v>0</v>
      </c>
      <c r="AC73" s="139">
        <f t="shared" ca="1" si="30"/>
        <v>0</v>
      </c>
      <c r="AD73" s="139">
        <f t="shared" ca="1" si="30"/>
        <v>0</v>
      </c>
      <c r="AE73" s="139">
        <f t="shared" ca="1" si="30"/>
        <v>0</v>
      </c>
      <c r="AF73" s="139">
        <f t="shared" ca="1" si="30"/>
        <v>0</v>
      </c>
      <c r="AG73" s="139">
        <f t="shared" ca="1" si="30"/>
        <v>0</v>
      </c>
      <c r="AH73" s="139">
        <f t="shared" ca="1" si="30"/>
        <v>0</v>
      </c>
      <c r="AI73" s="139">
        <f t="shared" ca="1" si="30"/>
        <v>0</v>
      </c>
      <c r="AJ73" s="139">
        <f t="shared" ca="1" si="30"/>
        <v>0</v>
      </c>
      <c r="AK73" s="139">
        <f t="shared" ca="1" si="30"/>
        <v>0</v>
      </c>
      <c r="AL73" s="139">
        <f t="shared" ca="1" si="30"/>
        <v>0</v>
      </c>
      <c r="AM73" s="139">
        <f t="shared" ca="1" si="30"/>
        <v>0</v>
      </c>
      <c r="AN73" s="139">
        <f t="shared" ca="1" si="30"/>
        <v>0</v>
      </c>
      <c r="AO73" s="139">
        <f t="shared" ca="1" si="30"/>
        <v>0</v>
      </c>
      <c r="AP73" s="139">
        <f t="shared" ca="1" si="30"/>
        <v>0</v>
      </c>
      <c r="AQ73" s="139">
        <f t="shared" ref="AQ73:BH73" ca="1" si="31">IF(AQ$2-$K$2&lt;$D20-1," ",AQ20*AQ$3)</f>
        <v>0</v>
      </c>
      <c r="AR73" s="139">
        <f t="shared" ca="1" si="31"/>
        <v>0</v>
      </c>
      <c r="AS73" s="139">
        <f t="shared" ca="1" si="31"/>
        <v>0</v>
      </c>
      <c r="AT73" s="139">
        <f t="shared" ca="1" si="31"/>
        <v>0</v>
      </c>
      <c r="AU73" s="139">
        <f t="shared" ca="1" si="31"/>
        <v>0</v>
      </c>
      <c r="AV73" s="139">
        <f t="shared" ca="1" si="31"/>
        <v>0</v>
      </c>
      <c r="AW73" s="139">
        <f t="shared" ca="1" si="31"/>
        <v>0</v>
      </c>
      <c r="AX73" s="139">
        <f t="shared" ca="1" si="31"/>
        <v>0</v>
      </c>
      <c r="AY73" s="139">
        <f t="shared" ca="1" si="31"/>
        <v>0</v>
      </c>
      <c r="AZ73" s="139">
        <f t="shared" ca="1" si="31"/>
        <v>0</v>
      </c>
      <c r="BA73" s="139">
        <f t="shared" ca="1" si="31"/>
        <v>0</v>
      </c>
      <c r="BB73" s="139">
        <f t="shared" ca="1" si="31"/>
        <v>0</v>
      </c>
      <c r="BC73" s="139">
        <f t="shared" ca="1" si="31"/>
        <v>0</v>
      </c>
      <c r="BD73" s="139">
        <f t="shared" ca="1" si="31"/>
        <v>0</v>
      </c>
      <c r="BE73" s="139">
        <f t="shared" ca="1" si="31"/>
        <v>0</v>
      </c>
      <c r="BF73" s="139">
        <f t="shared" ca="1" si="31"/>
        <v>0</v>
      </c>
      <c r="BG73" s="139">
        <f t="shared" ca="1" si="31"/>
        <v>0</v>
      </c>
      <c r="BH73" s="139">
        <f t="shared" ca="1" si="31"/>
        <v>0</v>
      </c>
    </row>
    <row r="74" spans="1:60">
      <c r="A74" s="106"/>
      <c r="B74" s="106"/>
      <c r="C74" s="106"/>
      <c r="D74" s="106"/>
      <c r="E74" s="106" t="s">
        <v>187</v>
      </c>
      <c r="F74" s="106">
        <f ca="1">OFFSET('Primary Inputs'!$E$12,0,Calculations!$D21-1)</f>
        <v>0</v>
      </c>
      <c r="G74" s="106"/>
      <c r="H74" s="139">
        <f t="shared" si="8"/>
        <v>0</v>
      </c>
      <c r="I74" s="139">
        <f t="shared" si="9"/>
        <v>0</v>
      </c>
      <c r="J74" s="139">
        <f t="shared" ca="1" si="3"/>
        <v>0</v>
      </c>
      <c r="K74" s="139" t="str">
        <f t="shared" ref="K74:AP74" si="32">IF(K$2-$K$2&lt;$D21-1," ",K21*K$3)</f>
        <v xml:space="preserve"> </v>
      </c>
      <c r="L74" s="139" t="str">
        <f t="shared" si="32"/>
        <v xml:space="preserve"> </v>
      </c>
      <c r="M74" s="139" t="str">
        <f t="shared" si="32"/>
        <v xml:space="preserve"> </v>
      </c>
      <c r="N74" s="139" t="str">
        <f t="shared" si="32"/>
        <v xml:space="preserve"> </v>
      </c>
      <c r="O74" s="139" t="str">
        <f t="shared" si="32"/>
        <v xml:space="preserve"> </v>
      </c>
      <c r="P74" s="139" t="str">
        <f t="shared" si="32"/>
        <v xml:space="preserve"> </v>
      </c>
      <c r="Q74" s="139" t="str">
        <f t="shared" si="32"/>
        <v xml:space="preserve"> </v>
      </c>
      <c r="R74" s="139" t="str">
        <f t="shared" si="32"/>
        <v xml:space="preserve"> </v>
      </c>
      <c r="S74" s="139" t="str">
        <f t="shared" si="32"/>
        <v xml:space="preserve"> </v>
      </c>
      <c r="T74" s="139" t="str">
        <f t="shared" si="32"/>
        <v xml:space="preserve"> </v>
      </c>
      <c r="U74" s="139" t="str">
        <f t="shared" si="32"/>
        <v xml:space="preserve"> </v>
      </c>
      <c r="V74" s="139" t="str">
        <f t="shared" si="32"/>
        <v xml:space="preserve"> </v>
      </c>
      <c r="W74" s="139" t="str">
        <f t="shared" si="32"/>
        <v xml:space="preserve"> </v>
      </c>
      <c r="X74" s="139" t="str">
        <f t="shared" si="32"/>
        <v xml:space="preserve"> </v>
      </c>
      <c r="Y74" s="139">
        <f t="shared" ca="1" si="32"/>
        <v>0</v>
      </c>
      <c r="Z74" s="139">
        <f t="shared" ca="1" si="32"/>
        <v>0</v>
      </c>
      <c r="AA74" s="139">
        <f t="shared" ca="1" si="32"/>
        <v>0</v>
      </c>
      <c r="AB74" s="139">
        <f t="shared" ca="1" si="32"/>
        <v>0</v>
      </c>
      <c r="AC74" s="139">
        <f t="shared" ca="1" si="32"/>
        <v>0</v>
      </c>
      <c r="AD74" s="139">
        <f t="shared" ca="1" si="32"/>
        <v>0</v>
      </c>
      <c r="AE74" s="139">
        <f t="shared" ca="1" si="32"/>
        <v>0</v>
      </c>
      <c r="AF74" s="139">
        <f t="shared" ca="1" si="32"/>
        <v>0</v>
      </c>
      <c r="AG74" s="139">
        <f t="shared" ca="1" si="32"/>
        <v>0</v>
      </c>
      <c r="AH74" s="139">
        <f t="shared" ca="1" si="32"/>
        <v>0</v>
      </c>
      <c r="AI74" s="139">
        <f t="shared" ca="1" si="32"/>
        <v>0</v>
      </c>
      <c r="AJ74" s="139">
        <f t="shared" ca="1" si="32"/>
        <v>0</v>
      </c>
      <c r="AK74" s="139">
        <f t="shared" ca="1" si="32"/>
        <v>0</v>
      </c>
      <c r="AL74" s="139">
        <f t="shared" ca="1" si="32"/>
        <v>0</v>
      </c>
      <c r="AM74" s="139">
        <f t="shared" ca="1" si="32"/>
        <v>0</v>
      </c>
      <c r="AN74" s="139">
        <f t="shared" ca="1" si="32"/>
        <v>0</v>
      </c>
      <c r="AO74" s="139">
        <f t="shared" ca="1" si="32"/>
        <v>0</v>
      </c>
      <c r="AP74" s="139">
        <f t="shared" ca="1" si="32"/>
        <v>0</v>
      </c>
      <c r="AQ74" s="139">
        <f t="shared" ref="AQ74:BH74" ca="1" si="33">IF(AQ$2-$K$2&lt;$D21-1," ",AQ21*AQ$3)</f>
        <v>0</v>
      </c>
      <c r="AR74" s="139">
        <f t="shared" ca="1" si="33"/>
        <v>0</v>
      </c>
      <c r="AS74" s="139">
        <f t="shared" ca="1" si="33"/>
        <v>0</v>
      </c>
      <c r="AT74" s="139">
        <f t="shared" ca="1" si="33"/>
        <v>0</v>
      </c>
      <c r="AU74" s="139">
        <f t="shared" ca="1" si="33"/>
        <v>0</v>
      </c>
      <c r="AV74" s="139">
        <f t="shared" ca="1" si="33"/>
        <v>0</v>
      </c>
      <c r="AW74" s="139">
        <f t="shared" ca="1" si="33"/>
        <v>0</v>
      </c>
      <c r="AX74" s="139">
        <f t="shared" ca="1" si="33"/>
        <v>0</v>
      </c>
      <c r="AY74" s="139">
        <f t="shared" ca="1" si="33"/>
        <v>0</v>
      </c>
      <c r="AZ74" s="139">
        <f t="shared" ca="1" si="33"/>
        <v>0</v>
      </c>
      <c r="BA74" s="139">
        <f t="shared" ca="1" si="33"/>
        <v>0</v>
      </c>
      <c r="BB74" s="139">
        <f t="shared" ca="1" si="33"/>
        <v>0</v>
      </c>
      <c r="BC74" s="139">
        <f t="shared" ca="1" si="33"/>
        <v>0</v>
      </c>
      <c r="BD74" s="139">
        <f t="shared" ca="1" si="33"/>
        <v>0</v>
      </c>
      <c r="BE74" s="139">
        <f t="shared" ca="1" si="33"/>
        <v>0</v>
      </c>
      <c r="BF74" s="139">
        <f t="shared" ca="1" si="33"/>
        <v>0</v>
      </c>
      <c r="BG74" s="139">
        <f t="shared" ca="1" si="33"/>
        <v>0</v>
      </c>
      <c r="BH74" s="139">
        <f t="shared" ca="1" si="33"/>
        <v>0</v>
      </c>
    </row>
    <row r="75" spans="1:60">
      <c r="A75" s="106"/>
      <c r="B75" s="106"/>
      <c r="C75" s="106"/>
      <c r="D75" s="106"/>
      <c r="E75" s="106" t="s">
        <v>188</v>
      </c>
      <c r="F75" s="106">
        <f ca="1">OFFSET('Primary Inputs'!$E$12,0,Calculations!$D22-1)</f>
        <v>0</v>
      </c>
      <c r="G75" s="106"/>
      <c r="H75" s="139">
        <f t="shared" si="8"/>
        <v>0</v>
      </c>
      <c r="I75" s="139">
        <f t="shared" si="9"/>
        <v>0</v>
      </c>
      <c r="J75" s="139">
        <f t="shared" ca="1" si="3"/>
        <v>0</v>
      </c>
      <c r="K75" s="139" t="str">
        <f t="shared" ref="K75:AP75" si="34">IF(K$2-$K$2&lt;$D22-1," ",K22*K$3)</f>
        <v xml:space="preserve"> </v>
      </c>
      <c r="L75" s="139" t="str">
        <f t="shared" si="34"/>
        <v xml:space="preserve"> </v>
      </c>
      <c r="M75" s="139" t="str">
        <f t="shared" si="34"/>
        <v xml:space="preserve"> </v>
      </c>
      <c r="N75" s="139" t="str">
        <f t="shared" si="34"/>
        <v xml:space="preserve"> </v>
      </c>
      <c r="O75" s="139" t="str">
        <f t="shared" si="34"/>
        <v xml:space="preserve"> </v>
      </c>
      <c r="P75" s="139" t="str">
        <f t="shared" si="34"/>
        <v xml:space="preserve"> </v>
      </c>
      <c r="Q75" s="139" t="str">
        <f t="shared" si="34"/>
        <v xml:space="preserve"> </v>
      </c>
      <c r="R75" s="139" t="str">
        <f t="shared" si="34"/>
        <v xml:space="preserve"> </v>
      </c>
      <c r="S75" s="139" t="str">
        <f t="shared" si="34"/>
        <v xml:space="preserve"> </v>
      </c>
      <c r="T75" s="139" t="str">
        <f t="shared" si="34"/>
        <v xml:space="preserve"> </v>
      </c>
      <c r="U75" s="139" t="str">
        <f t="shared" si="34"/>
        <v xml:space="preserve"> </v>
      </c>
      <c r="V75" s="139" t="str">
        <f t="shared" si="34"/>
        <v xml:space="preserve"> </v>
      </c>
      <c r="W75" s="139" t="str">
        <f t="shared" si="34"/>
        <v xml:space="preserve"> </v>
      </c>
      <c r="X75" s="139" t="str">
        <f t="shared" si="34"/>
        <v xml:space="preserve"> </v>
      </c>
      <c r="Y75" s="139" t="str">
        <f t="shared" si="34"/>
        <v xml:space="preserve"> </v>
      </c>
      <c r="Z75" s="139">
        <f t="shared" ca="1" si="34"/>
        <v>0</v>
      </c>
      <c r="AA75" s="139">
        <f t="shared" ca="1" si="34"/>
        <v>0</v>
      </c>
      <c r="AB75" s="139">
        <f t="shared" ca="1" si="34"/>
        <v>0</v>
      </c>
      <c r="AC75" s="139">
        <f t="shared" ca="1" si="34"/>
        <v>0</v>
      </c>
      <c r="AD75" s="139">
        <f t="shared" ca="1" si="34"/>
        <v>0</v>
      </c>
      <c r="AE75" s="139">
        <f t="shared" ca="1" si="34"/>
        <v>0</v>
      </c>
      <c r="AF75" s="139">
        <f t="shared" ca="1" si="34"/>
        <v>0</v>
      </c>
      <c r="AG75" s="139">
        <f t="shared" ca="1" si="34"/>
        <v>0</v>
      </c>
      <c r="AH75" s="139">
        <f t="shared" ca="1" si="34"/>
        <v>0</v>
      </c>
      <c r="AI75" s="139">
        <f t="shared" ca="1" si="34"/>
        <v>0</v>
      </c>
      <c r="AJ75" s="139">
        <f t="shared" ca="1" si="34"/>
        <v>0</v>
      </c>
      <c r="AK75" s="139">
        <f t="shared" ca="1" si="34"/>
        <v>0</v>
      </c>
      <c r="AL75" s="139">
        <f t="shared" ca="1" si="34"/>
        <v>0</v>
      </c>
      <c r="AM75" s="139">
        <f t="shared" ca="1" si="34"/>
        <v>0</v>
      </c>
      <c r="AN75" s="139">
        <f t="shared" ca="1" si="34"/>
        <v>0</v>
      </c>
      <c r="AO75" s="139">
        <f t="shared" ca="1" si="34"/>
        <v>0</v>
      </c>
      <c r="AP75" s="139">
        <f t="shared" ca="1" si="34"/>
        <v>0</v>
      </c>
      <c r="AQ75" s="139">
        <f t="shared" ref="AQ75:BH75" ca="1" si="35">IF(AQ$2-$K$2&lt;$D22-1," ",AQ22*AQ$3)</f>
        <v>0</v>
      </c>
      <c r="AR75" s="139">
        <f t="shared" ca="1" si="35"/>
        <v>0</v>
      </c>
      <c r="AS75" s="139">
        <f t="shared" ca="1" si="35"/>
        <v>0</v>
      </c>
      <c r="AT75" s="139">
        <f t="shared" ca="1" si="35"/>
        <v>0</v>
      </c>
      <c r="AU75" s="139">
        <f t="shared" ca="1" si="35"/>
        <v>0</v>
      </c>
      <c r="AV75" s="139">
        <f t="shared" ca="1" si="35"/>
        <v>0</v>
      </c>
      <c r="AW75" s="139">
        <f t="shared" ca="1" si="35"/>
        <v>0</v>
      </c>
      <c r="AX75" s="139">
        <f t="shared" ca="1" si="35"/>
        <v>0</v>
      </c>
      <c r="AY75" s="139">
        <f t="shared" ca="1" si="35"/>
        <v>0</v>
      </c>
      <c r="AZ75" s="139">
        <f t="shared" ca="1" si="35"/>
        <v>0</v>
      </c>
      <c r="BA75" s="139">
        <f t="shared" ca="1" si="35"/>
        <v>0</v>
      </c>
      <c r="BB75" s="139">
        <f t="shared" ca="1" si="35"/>
        <v>0</v>
      </c>
      <c r="BC75" s="139">
        <f t="shared" ca="1" si="35"/>
        <v>0</v>
      </c>
      <c r="BD75" s="139">
        <f t="shared" ca="1" si="35"/>
        <v>0</v>
      </c>
      <c r="BE75" s="139">
        <f t="shared" ca="1" si="35"/>
        <v>0</v>
      </c>
      <c r="BF75" s="139">
        <f t="shared" ca="1" si="35"/>
        <v>0</v>
      </c>
      <c r="BG75" s="139">
        <f t="shared" ca="1" si="35"/>
        <v>0</v>
      </c>
      <c r="BH75" s="139">
        <f t="shared" ca="1" si="35"/>
        <v>0</v>
      </c>
    </row>
    <row r="76" spans="1:60">
      <c r="A76" s="106"/>
      <c r="B76" s="106"/>
      <c r="C76" s="106"/>
      <c r="D76" s="106"/>
      <c r="E76" s="106" t="s">
        <v>189</v>
      </c>
      <c r="F76" s="106">
        <f ca="1">OFFSET('Primary Inputs'!$E$12,0,Calculations!$D23-1)</f>
        <v>0</v>
      </c>
      <c r="G76" s="106"/>
      <c r="H76" s="139">
        <f t="shared" si="8"/>
        <v>0</v>
      </c>
      <c r="I76" s="139">
        <f t="shared" si="9"/>
        <v>0</v>
      </c>
      <c r="J76" s="139">
        <f t="shared" ca="1" si="3"/>
        <v>0</v>
      </c>
      <c r="K76" s="139" t="str">
        <f t="shared" ref="K76:AP76" si="36">IF(K$2-$K$2&lt;$D23-1," ",K23*K$3)</f>
        <v xml:space="preserve"> </v>
      </c>
      <c r="L76" s="139" t="str">
        <f t="shared" si="36"/>
        <v xml:space="preserve"> </v>
      </c>
      <c r="M76" s="139" t="str">
        <f t="shared" si="36"/>
        <v xml:space="preserve"> </v>
      </c>
      <c r="N76" s="139" t="str">
        <f t="shared" si="36"/>
        <v xml:space="preserve"> </v>
      </c>
      <c r="O76" s="139" t="str">
        <f t="shared" si="36"/>
        <v xml:space="preserve"> </v>
      </c>
      <c r="P76" s="139" t="str">
        <f t="shared" si="36"/>
        <v xml:space="preserve"> </v>
      </c>
      <c r="Q76" s="139" t="str">
        <f t="shared" si="36"/>
        <v xml:space="preserve"> </v>
      </c>
      <c r="R76" s="139" t="str">
        <f t="shared" si="36"/>
        <v xml:space="preserve"> </v>
      </c>
      <c r="S76" s="139" t="str">
        <f t="shared" si="36"/>
        <v xml:space="preserve"> </v>
      </c>
      <c r="T76" s="139" t="str">
        <f t="shared" si="36"/>
        <v xml:space="preserve"> </v>
      </c>
      <c r="U76" s="139" t="str">
        <f t="shared" si="36"/>
        <v xml:space="preserve"> </v>
      </c>
      <c r="V76" s="139" t="str">
        <f t="shared" si="36"/>
        <v xml:space="preserve"> </v>
      </c>
      <c r="W76" s="139" t="str">
        <f t="shared" si="36"/>
        <v xml:space="preserve"> </v>
      </c>
      <c r="X76" s="139" t="str">
        <f t="shared" si="36"/>
        <v xml:space="preserve"> </v>
      </c>
      <c r="Y76" s="139" t="str">
        <f t="shared" si="36"/>
        <v xml:space="preserve"> </v>
      </c>
      <c r="Z76" s="139" t="str">
        <f t="shared" si="36"/>
        <v xml:space="preserve"> </v>
      </c>
      <c r="AA76" s="139">
        <f t="shared" ca="1" si="36"/>
        <v>0</v>
      </c>
      <c r="AB76" s="139">
        <f t="shared" ca="1" si="36"/>
        <v>0</v>
      </c>
      <c r="AC76" s="139">
        <f t="shared" ca="1" si="36"/>
        <v>0</v>
      </c>
      <c r="AD76" s="139">
        <f t="shared" ca="1" si="36"/>
        <v>0</v>
      </c>
      <c r="AE76" s="139">
        <f t="shared" ca="1" si="36"/>
        <v>0</v>
      </c>
      <c r="AF76" s="139">
        <f t="shared" ca="1" si="36"/>
        <v>0</v>
      </c>
      <c r="AG76" s="139">
        <f t="shared" ca="1" si="36"/>
        <v>0</v>
      </c>
      <c r="AH76" s="139">
        <f t="shared" ca="1" si="36"/>
        <v>0</v>
      </c>
      <c r="AI76" s="139">
        <f t="shared" ca="1" si="36"/>
        <v>0</v>
      </c>
      <c r="AJ76" s="139">
        <f t="shared" ca="1" si="36"/>
        <v>0</v>
      </c>
      <c r="AK76" s="139">
        <f t="shared" ca="1" si="36"/>
        <v>0</v>
      </c>
      <c r="AL76" s="139">
        <f t="shared" ca="1" si="36"/>
        <v>0</v>
      </c>
      <c r="AM76" s="139">
        <f t="shared" ca="1" si="36"/>
        <v>0</v>
      </c>
      <c r="AN76" s="139">
        <f t="shared" ca="1" si="36"/>
        <v>0</v>
      </c>
      <c r="AO76" s="139">
        <f t="shared" ca="1" si="36"/>
        <v>0</v>
      </c>
      <c r="AP76" s="139">
        <f t="shared" ca="1" si="36"/>
        <v>0</v>
      </c>
      <c r="AQ76" s="139">
        <f t="shared" ref="AQ76:BH76" ca="1" si="37">IF(AQ$2-$K$2&lt;$D23-1," ",AQ23*AQ$3)</f>
        <v>0</v>
      </c>
      <c r="AR76" s="139">
        <f t="shared" ca="1" si="37"/>
        <v>0</v>
      </c>
      <c r="AS76" s="139">
        <f t="shared" ca="1" si="37"/>
        <v>0</v>
      </c>
      <c r="AT76" s="139">
        <f t="shared" ca="1" si="37"/>
        <v>0</v>
      </c>
      <c r="AU76" s="139">
        <f t="shared" ca="1" si="37"/>
        <v>0</v>
      </c>
      <c r="AV76" s="139">
        <f t="shared" ca="1" si="37"/>
        <v>0</v>
      </c>
      <c r="AW76" s="139">
        <f t="shared" ca="1" si="37"/>
        <v>0</v>
      </c>
      <c r="AX76" s="139">
        <f t="shared" ca="1" si="37"/>
        <v>0</v>
      </c>
      <c r="AY76" s="139">
        <f t="shared" ca="1" si="37"/>
        <v>0</v>
      </c>
      <c r="AZ76" s="139">
        <f t="shared" ca="1" si="37"/>
        <v>0</v>
      </c>
      <c r="BA76" s="139">
        <f t="shared" ca="1" si="37"/>
        <v>0</v>
      </c>
      <c r="BB76" s="139">
        <f t="shared" ca="1" si="37"/>
        <v>0</v>
      </c>
      <c r="BC76" s="139">
        <f t="shared" ca="1" si="37"/>
        <v>0</v>
      </c>
      <c r="BD76" s="139">
        <f t="shared" ca="1" si="37"/>
        <v>0</v>
      </c>
      <c r="BE76" s="139">
        <f t="shared" ca="1" si="37"/>
        <v>0</v>
      </c>
      <c r="BF76" s="139">
        <f t="shared" ca="1" si="37"/>
        <v>0</v>
      </c>
      <c r="BG76" s="139">
        <f t="shared" ca="1" si="37"/>
        <v>0</v>
      </c>
      <c r="BH76" s="139">
        <f t="shared" ca="1" si="37"/>
        <v>0</v>
      </c>
    </row>
    <row r="77" spans="1:60">
      <c r="A77" s="106"/>
      <c r="B77" s="106"/>
      <c r="C77" s="106"/>
      <c r="D77" s="106"/>
      <c r="E77" s="106" t="s">
        <v>190</v>
      </c>
      <c r="F77" s="106">
        <f ca="1">OFFSET('Primary Inputs'!$E$12,0,Calculations!$D24-1)</f>
        <v>0</v>
      </c>
      <c r="G77" s="106"/>
      <c r="H77" s="139">
        <f t="shared" si="8"/>
        <v>0</v>
      </c>
      <c r="I77" s="139">
        <f t="shared" si="9"/>
        <v>0</v>
      </c>
      <c r="J77" s="139">
        <f t="shared" ca="1" si="3"/>
        <v>0</v>
      </c>
      <c r="K77" s="139" t="str">
        <f t="shared" ref="K77:AP77" si="38">IF(K$2-$K$2&lt;$D24-1," ",K24*K$3)</f>
        <v xml:space="preserve"> </v>
      </c>
      <c r="L77" s="139" t="str">
        <f t="shared" si="38"/>
        <v xml:space="preserve"> </v>
      </c>
      <c r="M77" s="139" t="str">
        <f t="shared" si="38"/>
        <v xml:space="preserve"> </v>
      </c>
      <c r="N77" s="139" t="str">
        <f t="shared" si="38"/>
        <v xml:space="preserve"> </v>
      </c>
      <c r="O77" s="139" t="str">
        <f t="shared" si="38"/>
        <v xml:space="preserve"> </v>
      </c>
      <c r="P77" s="139" t="str">
        <f t="shared" si="38"/>
        <v xml:space="preserve"> </v>
      </c>
      <c r="Q77" s="139" t="str">
        <f t="shared" si="38"/>
        <v xml:space="preserve"> </v>
      </c>
      <c r="R77" s="139" t="str">
        <f t="shared" si="38"/>
        <v xml:space="preserve"> </v>
      </c>
      <c r="S77" s="139" t="str">
        <f t="shared" si="38"/>
        <v xml:space="preserve"> </v>
      </c>
      <c r="T77" s="139" t="str">
        <f t="shared" si="38"/>
        <v xml:space="preserve"> </v>
      </c>
      <c r="U77" s="139" t="str">
        <f t="shared" si="38"/>
        <v xml:space="preserve"> </v>
      </c>
      <c r="V77" s="139" t="str">
        <f t="shared" si="38"/>
        <v xml:space="preserve"> </v>
      </c>
      <c r="W77" s="139" t="str">
        <f t="shared" si="38"/>
        <v xml:space="preserve"> </v>
      </c>
      <c r="X77" s="139" t="str">
        <f t="shared" si="38"/>
        <v xml:space="preserve"> </v>
      </c>
      <c r="Y77" s="139" t="str">
        <f t="shared" si="38"/>
        <v xml:space="preserve"> </v>
      </c>
      <c r="Z77" s="139" t="str">
        <f t="shared" si="38"/>
        <v xml:space="preserve"> </v>
      </c>
      <c r="AA77" s="139" t="str">
        <f t="shared" si="38"/>
        <v xml:space="preserve"> </v>
      </c>
      <c r="AB77" s="139">
        <f t="shared" ca="1" si="38"/>
        <v>0</v>
      </c>
      <c r="AC77" s="139">
        <f t="shared" ca="1" si="38"/>
        <v>0</v>
      </c>
      <c r="AD77" s="139">
        <f t="shared" ca="1" si="38"/>
        <v>0</v>
      </c>
      <c r="AE77" s="139">
        <f t="shared" ca="1" si="38"/>
        <v>0</v>
      </c>
      <c r="AF77" s="139">
        <f t="shared" ca="1" si="38"/>
        <v>0</v>
      </c>
      <c r="AG77" s="139">
        <f t="shared" ca="1" si="38"/>
        <v>0</v>
      </c>
      <c r="AH77" s="139">
        <f t="shared" ca="1" si="38"/>
        <v>0</v>
      </c>
      <c r="AI77" s="139">
        <f t="shared" ca="1" si="38"/>
        <v>0</v>
      </c>
      <c r="AJ77" s="139">
        <f t="shared" ca="1" si="38"/>
        <v>0</v>
      </c>
      <c r="AK77" s="139">
        <f t="shared" ca="1" si="38"/>
        <v>0</v>
      </c>
      <c r="AL77" s="139">
        <f t="shared" ca="1" si="38"/>
        <v>0</v>
      </c>
      <c r="AM77" s="139">
        <f t="shared" ca="1" si="38"/>
        <v>0</v>
      </c>
      <c r="AN77" s="139">
        <f t="shared" ca="1" si="38"/>
        <v>0</v>
      </c>
      <c r="AO77" s="139">
        <f t="shared" ca="1" si="38"/>
        <v>0</v>
      </c>
      <c r="AP77" s="139">
        <f t="shared" ca="1" si="38"/>
        <v>0</v>
      </c>
      <c r="AQ77" s="139">
        <f t="shared" ref="AQ77:BH77" ca="1" si="39">IF(AQ$2-$K$2&lt;$D24-1," ",AQ24*AQ$3)</f>
        <v>0</v>
      </c>
      <c r="AR77" s="139">
        <f t="shared" ca="1" si="39"/>
        <v>0</v>
      </c>
      <c r="AS77" s="139">
        <f t="shared" ca="1" si="39"/>
        <v>0</v>
      </c>
      <c r="AT77" s="139">
        <f t="shared" ca="1" si="39"/>
        <v>0</v>
      </c>
      <c r="AU77" s="139">
        <f t="shared" ca="1" si="39"/>
        <v>0</v>
      </c>
      <c r="AV77" s="139">
        <f t="shared" ca="1" si="39"/>
        <v>0</v>
      </c>
      <c r="AW77" s="139">
        <f t="shared" ca="1" si="39"/>
        <v>0</v>
      </c>
      <c r="AX77" s="139">
        <f t="shared" ca="1" si="39"/>
        <v>0</v>
      </c>
      <c r="AY77" s="139">
        <f t="shared" ca="1" si="39"/>
        <v>0</v>
      </c>
      <c r="AZ77" s="139">
        <f t="shared" ca="1" si="39"/>
        <v>0</v>
      </c>
      <c r="BA77" s="139">
        <f t="shared" ca="1" si="39"/>
        <v>0</v>
      </c>
      <c r="BB77" s="139">
        <f t="shared" ca="1" si="39"/>
        <v>0</v>
      </c>
      <c r="BC77" s="139">
        <f t="shared" ca="1" si="39"/>
        <v>0</v>
      </c>
      <c r="BD77" s="139">
        <f t="shared" ca="1" si="39"/>
        <v>0</v>
      </c>
      <c r="BE77" s="139">
        <f t="shared" ca="1" si="39"/>
        <v>0</v>
      </c>
      <c r="BF77" s="139">
        <f t="shared" ca="1" si="39"/>
        <v>0</v>
      </c>
      <c r="BG77" s="139">
        <f t="shared" ca="1" si="39"/>
        <v>0</v>
      </c>
      <c r="BH77" s="139">
        <f t="shared" ca="1" si="39"/>
        <v>0</v>
      </c>
    </row>
    <row r="78" spans="1:60">
      <c r="A78" s="106"/>
      <c r="B78" s="106"/>
      <c r="C78" s="106"/>
      <c r="D78" s="106"/>
      <c r="E78" s="106" t="s">
        <v>191</v>
      </c>
      <c r="F78" s="106">
        <f ca="1">OFFSET('Primary Inputs'!$E$12,0,Calculations!$D25-1)</f>
        <v>0</v>
      </c>
      <c r="G78" s="106"/>
      <c r="H78" s="139">
        <f t="shared" si="8"/>
        <v>0</v>
      </c>
      <c r="I78" s="139">
        <f t="shared" si="9"/>
        <v>0</v>
      </c>
      <c r="J78" s="139">
        <f t="shared" ca="1" si="3"/>
        <v>0</v>
      </c>
      <c r="K78" s="139" t="str">
        <f t="shared" ref="K78:AP78" si="40">IF(K$2-$K$2&lt;$D25-1," ",K25*K$3)</f>
        <v xml:space="preserve"> </v>
      </c>
      <c r="L78" s="139" t="str">
        <f t="shared" si="40"/>
        <v xml:space="preserve"> </v>
      </c>
      <c r="M78" s="139" t="str">
        <f t="shared" si="40"/>
        <v xml:space="preserve"> </v>
      </c>
      <c r="N78" s="139" t="str">
        <f t="shared" si="40"/>
        <v xml:space="preserve"> </v>
      </c>
      <c r="O78" s="139" t="str">
        <f t="shared" si="40"/>
        <v xml:space="preserve"> </v>
      </c>
      <c r="P78" s="139" t="str">
        <f t="shared" si="40"/>
        <v xml:space="preserve"> </v>
      </c>
      <c r="Q78" s="139" t="str">
        <f t="shared" si="40"/>
        <v xml:space="preserve"> </v>
      </c>
      <c r="R78" s="139" t="str">
        <f t="shared" si="40"/>
        <v xml:space="preserve"> </v>
      </c>
      <c r="S78" s="139" t="str">
        <f t="shared" si="40"/>
        <v xml:space="preserve"> </v>
      </c>
      <c r="T78" s="139" t="str">
        <f t="shared" si="40"/>
        <v xml:space="preserve"> </v>
      </c>
      <c r="U78" s="139" t="str">
        <f t="shared" si="40"/>
        <v xml:space="preserve"> </v>
      </c>
      <c r="V78" s="139" t="str">
        <f t="shared" si="40"/>
        <v xml:space="preserve"> </v>
      </c>
      <c r="W78" s="139" t="str">
        <f t="shared" si="40"/>
        <v xml:space="preserve"> </v>
      </c>
      <c r="X78" s="139" t="str">
        <f t="shared" si="40"/>
        <v xml:space="preserve"> </v>
      </c>
      <c r="Y78" s="139" t="str">
        <f t="shared" si="40"/>
        <v xml:space="preserve"> </v>
      </c>
      <c r="Z78" s="139" t="str">
        <f t="shared" si="40"/>
        <v xml:space="preserve"> </v>
      </c>
      <c r="AA78" s="139" t="str">
        <f t="shared" si="40"/>
        <v xml:space="preserve"> </v>
      </c>
      <c r="AB78" s="139" t="str">
        <f t="shared" si="40"/>
        <v xml:space="preserve"> </v>
      </c>
      <c r="AC78" s="139">
        <f t="shared" ca="1" si="40"/>
        <v>0</v>
      </c>
      <c r="AD78" s="139">
        <f t="shared" ca="1" si="40"/>
        <v>0</v>
      </c>
      <c r="AE78" s="139">
        <f t="shared" ca="1" si="40"/>
        <v>0</v>
      </c>
      <c r="AF78" s="139">
        <f t="shared" ca="1" si="40"/>
        <v>0</v>
      </c>
      <c r="AG78" s="139">
        <f t="shared" ca="1" si="40"/>
        <v>0</v>
      </c>
      <c r="AH78" s="139">
        <f t="shared" ca="1" si="40"/>
        <v>0</v>
      </c>
      <c r="AI78" s="139">
        <f t="shared" ca="1" si="40"/>
        <v>0</v>
      </c>
      <c r="AJ78" s="139">
        <f t="shared" ca="1" si="40"/>
        <v>0</v>
      </c>
      <c r="AK78" s="139">
        <f t="shared" ca="1" si="40"/>
        <v>0</v>
      </c>
      <c r="AL78" s="139">
        <f t="shared" ca="1" si="40"/>
        <v>0</v>
      </c>
      <c r="AM78" s="139">
        <f t="shared" ca="1" si="40"/>
        <v>0</v>
      </c>
      <c r="AN78" s="139">
        <f t="shared" ca="1" si="40"/>
        <v>0</v>
      </c>
      <c r="AO78" s="139">
        <f t="shared" ca="1" si="40"/>
        <v>0</v>
      </c>
      <c r="AP78" s="139">
        <f t="shared" ca="1" si="40"/>
        <v>0</v>
      </c>
      <c r="AQ78" s="139">
        <f t="shared" ref="AQ78:BH78" ca="1" si="41">IF(AQ$2-$K$2&lt;$D25-1," ",AQ25*AQ$3)</f>
        <v>0</v>
      </c>
      <c r="AR78" s="139">
        <f t="shared" ca="1" si="41"/>
        <v>0</v>
      </c>
      <c r="AS78" s="139">
        <f t="shared" ca="1" si="41"/>
        <v>0</v>
      </c>
      <c r="AT78" s="139">
        <f t="shared" ca="1" si="41"/>
        <v>0</v>
      </c>
      <c r="AU78" s="139">
        <f t="shared" ca="1" si="41"/>
        <v>0</v>
      </c>
      <c r="AV78" s="139">
        <f t="shared" ca="1" si="41"/>
        <v>0</v>
      </c>
      <c r="AW78" s="139">
        <f t="shared" ca="1" si="41"/>
        <v>0</v>
      </c>
      <c r="AX78" s="139">
        <f t="shared" ca="1" si="41"/>
        <v>0</v>
      </c>
      <c r="AY78" s="139">
        <f t="shared" ca="1" si="41"/>
        <v>0</v>
      </c>
      <c r="AZ78" s="139">
        <f t="shared" ca="1" si="41"/>
        <v>0</v>
      </c>
      <c r="BA78" s="139">
        <f t="shared" ca="1" si="41"/>
        <v>0</v>
      </c>
      <c r="BB78" s="139">
        <f t="shared" ca="1" si="41"/>
        <v>0</v>
      </c>
      <c r="BC78" s="139">
        <f t="shared" ca="1" si="41"/>
        <v>0</v>
      </c>
      <c r="BD78" s="139">
        <f t="shared" ca="1" si="41"/>
        <v>0</v>
      </c>
      <c r="BE78" s="139">
        <f t="shared" ca="1" si="41"/>
        <v>0</v>
      </c>
      <c r="BF78" s="139">
        <f t="shared" ca="1" si="41"/>
        <v>0</v>
      </c>
      <c r="BG78" s="139">
        <f t="shared" ca="1" si="41"/>
        <v>0</v>
      </c>
      <c r="BH78" s="139">
        <f t="shared" ca="1" si="41"/>
        <v>0</v>
      </c>
    </row>
    <row r="79" spans="1:60">
      <c r="A79" s="106"/>
      <c r="B79" s="106"/>
      <c r="C79" s="106"/>
      <c r="D79" s="106"/>
      <c r="E79" s="106" t="s">
        <v>192</v>
      </c>
      <c r="F79" s="106">
        <f ca="1">OFFSET('Primary Inputs'!$E$12,0,Calculations!$D26-1)</f>
        <v>0</v>
      </c>
      <c r="G79" s="106"/>
      <c r="H79" s="139">
        <f t="shared" si="8"/>
        <v>0</v>
      </c>
      <c r="I79" s="139">
        <f t="shared" si="9"/>
        <v>0</v>
      </c>
      <c r="J79" s="139">
        <f t="shared" ca="1" si="3"/>
        <v>0</v>
      </c>
      <c r="K79" s="139" t="str">
        <f t="shared" ref="K79:AP79" si="42">IF(K$2-$K$2&lt;$D26-1," ",K26*K$3)</f>
        <v xml:space="preserve"> </v>
      </c>
      <c r="L79" s="139" t="str">
        <f t="shared" si="42"/>
        <v xml:space="preserve"> </v>
      </c>
      <c r="M79" s="139" t="str">
        <f t="shared" si="42"/>
        <v xml:space="preserve"> </v>
      </c>
      <c r="N79" s="139" t="str">
        <f t="shared" si="42"/>
        <v xml:space="preserve"> </v>
      </c>
      <c r="O79" s="139" t="str">
        <f t="shared" si="42"/>
        <v xml:space="preserve"> </v>
      </c>
      <c r="P79" s="139" t="str">
        <f t="shared" si="42"/>
        <v xml:space="preserve"> </v>
      </c>
      <c r="Q79" s="139" t="str">
        <f t="shared" si="42"/>
        <v xml:space="preserve"> </v>
      </c>
      <c r="R79" s="139" t="str">
        <f t="shared" si="42"/>
        <v xml:space="preserve"> </v>
      </c>
      <c r="S79" s="139" t="str">
        <f t="shared" si="42"/>
        <v xml:space="preserve"> </v>
      </c>
      <c r="T79" s="139" t="str">
        <f t="shared" si="42"/>
        <v xml:space="preserve"> </v>
      </c>
      <c r="U79" s="139" t="str">
        <f t="shared" si="42"/>
        <v xml:space="preserve"> </v>
      </c>
      <c r="V79" s="139" t="str">
        <f t="shared" si="42"/>
        <v xml:space="preserve"> </v>
      </c>
      <c r="W79" s="139" t="str">
        <f t="shared" si="42"/>
        <v xml:space="preserve"> </v>
      </c>
      <c r="X79" s="139" t="str">
        <f t="shared" si="42"/>
        <v xml:space="preserve"> </v>
      </c>
      <c r="Y79" s="139" t="str">
        <f t="shared" si="42"/>
        <v xml:space="preserve"> </v>
      </c>
      <c r="Z79" s="139" t="str">
        <f t="shared" si="42"/>
        <v xml:space="preserve"> </v>
      </c>
      <c r="AA79" s="139" t="str">
        <f t="shared" si="42"/>
        <v xml:space="preserve"> </v>
      </c>
      <c r="AB79" s="139" t="str">
        <f t="shared" si="42"/>
        <v xml:space="preserve"> </v>
      </c>
      <c r="AC79" s="139" t="str">
        <f t="shared" si="42"/>
        <v xml:space="preserve"> </v>
      </c>
      <c r="AD79" s="139">
        <f t="shared" ca="1" si="42"/>
        <v>0</v>
      </c>
      <c r="AE79" s="139">
        <f t="shared" ca="1" si="42"/>
        <v>0</v>
      </c>
      <c r="AF79" s="139">
        <f t="shared" ca="1" si="42"/>
        <v>0</v>
      </c>
      <c r="AG79" s="139">
        <f t="shared" ca="1" si="42"/>
        <v>0</v>
      </c>
      <c r="AH79" s="139">
        <f t="shared" ca="1" si="42"/>
        <v>0</v>
      </c>
      <c r="AI79" s="139">
        <f t="shared" ca="1" si="42"/>
        <v>0</v>
      </c>
      <c r="AJ79" s="139">
        <f t="shared" ca="1" si="42"/>
        <v>0</v>
      </c>
      <c r="AK79" s="139">
        <f t="shared" ca="1" si="42"/>
        <v>0</v>
      </c>
      <c r="AL79" s="139">
        <f t="shared" ca="1" si="42"/>
        <v>0</v>
      </c>
      <c r="AM79" s="139">
        <f t="shared" ca="1" si="42"/>
        <v>0</v>
      </c>
      <c r="AN79" s="139">
        <f t="shared" ca="1" si="42"/>
        <v>0</v>
      </c>
      <c r="AO79" s="139">
        <f t="shared" ca="1" si="42"/>
        <v>0</v>
      </c>
      <c r="AP79" s="139">
        <f t="shared" ca="1" si="42"/>
        <v>0</v>
      </c>
      <c r="AQ79" s="139">
        <f t="shared" ref="AQ79:BH79" ca="1" si="43">IF(AQ$2-$K$2&lt;$D26-1," ",AQ26*AQ$3)</f>
        <v>0</v>
      </c>
      <c r="AR79" s="139">
        <f t="shared" ca="1" si="43"/>
        <v>0</v>
      </c>
      <c r="AS79" s="139">
        <f t="shared" ca="1" si="43"/>
        <v>0</v>
      </c>
      <c r="AT79" s="139">
        <f t="shared" ca="1" si="43"/>
        <v>0</v>
      </c>
      <c r="AU79" s="139">
        <f t="shared" ca="1" si="43"/>
        <v>0</v>
      </c>
      <c r="AV79" s="139">
        <f t="shared" ca="1" si="43"/>
        <v>0</v>
      </c>
      <c r="AW79" s="139">
        <f t="shared" ca="1" si="43"/>
        <v>0</v>
      </c>
      <c r="AX79" s="139">
        <f t="shared" ca="1" si="43"/>
        <v>0</v>
      </c>
      <c r="AY79" s="139">
        <f t="shared" ca="1" si="43"/>
        <v>0</v>
      </c>
      <c r="AZ79" s="139">
        <f t="shared" ca="1" si="43"/>
        <v>0</v>
      </c>
      <c r="BA79" s="139">
        <f t="shared" ca="1" si="43"/>
        <v>0</v>
      </c>
      <c r="BB79" s="139">
        <f t="shared" ca="1" si="43"/>
        <v>0</v>
      </c>
      <c r="BC79" s="139">
        <f t="shared" ca="1" si="43"/>
        <v>0</v>
      </c>
      <c r="BD79" s="139">
        <f t="shared" ca="1" si="43"/>
        <v>0</v>
      </c>
      <c r="BE79" s="139">
        <f t="shared" ca="1" si="43"/>
        <v>0</v>
      </c>
      <c r="BF79" s="139">
        <f t="shared" ca="1" si="43"/>
        <v>0</v>
      </c>
      <c r="BG79" s="139">
        <f t="shared" ca="1" si="43"/>
        <v>0</v>
      </c>
      <c r="BH79" s="139">
        <f t="shared" ca="1" si="43"/>
        <v>0</v>
      </c>
    </row>
    <row r="80" spans="1:60">
      <c r="A80" s="106"/>
      <c r="B80" s="106"/>
      <c r="C80" s="106"/>
      <c r="D80" s="106"/>
      <c r="E80" s="106" t="s">
        <v>193</v>
      </c>
      <c r="F80" s="106">
        <f ca="1">OFFSET('Primary Inputs'!$E$12,0,Calculations!$D27-1)</f>
        <v>0</v>
      </c>
      <c r="G80" s="106"/>
      <c r="H80" s="139">
        <f t="shared" si="8"/>
        <v>0</v>
      </c>
      <c r="I80" s="139">
        <f t="shared" si="9"/>
        <v>0</v>
      </c>
      <c r="J80" s="139">
        <f t="shared" ca="1" si="3"/>
        <v>0</v>
      </c>
      <c r="K80" s="139" t="str">
        <f t="shared" ref="K80:AP80" si="44">IF(K$2-$K$2&lt;$D27-1," ",K27*K$3)</f>
        <v xml:space="preserve"> </v>
      </c>
      <c r="L80" s="139" t="str">
        <f t="shared" si="44"/>
        <v xml:space="preserve"> </v>
      </c>
      <c r="M80" s="139" t="str">
        <f t="shared" si="44"/>
        <v xml:space="preserve"> </v>
      </c>
      <c r="N80" s="139" t="str">
        <f t="shared" si="44"/>
        <v xml:space="preserve"> </v>
      </c>
      <c r="O80" s="139" t="str">
        <f t="shared" si="44"/>
        <v xml:space="preserve"> </v>
      </c>
      <c r="P80" s="139" t="str">
        <f t="shared" si="44"/>
        <v xml:space="preserve"> </v>
      </c>
      <c r="Q80" s="139" t="str">
        <f t="shared" si="44"/>
        <v xml:space="preserve"> </v>
      </c>
      <c r="R80" s="139" t="str">
        <f t="shared" si="44"/>
        <v xml:space="preserve"> </v>
      </c>
      <c r="S80" s="139" t="str">
        <f t="shared" si="44"/>
        <v xml:space="preserve"> </v>
      </c>
      <c r="T80" s="139" t="str">
        <f t="shared" si="44"/>
        <v xml:space="preserve"> </v>
      </c>
      <c r="U80" s="139" t="str">
        <f t="shared" si="44"/>
        <v xml:space="preserve"> </v>
      </c>
      <c r="V80" s="139" t="str">
        <f t="shared" si="44"/>
        <v xml:space="preserve"> </v>
      </c>
      <c r="W80" s="139" t="str">
        <f t="shared" si="44"/>
        <v xml:space="preserve"> </v>
      </c>
      <c r="X80" s="139" t="str">
        <f t="shared" si="44"/>
        <v xml:space="preserve"> </v>
      </c>
      <c r="Y80" s="139" t="str">
        <f t="shared" si="44"/>
        <v xml:space="preserve"> </v>
      </c>
      <c r="Z80" s="139" t="str">
        <f t="shared" si="44"/>
        <v xml:space="preserve"> </v>
      </c>
      <c r="AA80" s="139" t="str">
        <f t="shared" si="44"/>
        <v xml:space="preserve"> </v>
      </c>
      <c r="AB80" s="139" t="str">
        <f t="shared" si="44"/>
        <v xml:space="preserve"> </v>
      </c>
      <c r="AC80" s="139" t="str">
        <f t="shared" si="44"/>
        <v xml:space="preserve"> </v>
      </c>
      <c r="AD80" s="139" t="str">
        <f t="shared" si="44"/>
        <v xml:space="preserve"> </v>
      </c>
      <c r="AE80" s="139">
        <f t="shared" ca="1" si="44"/>
        <v>0</v>
      </c>
      <c r="AF80" s="139">
        <f t="shared" ca="1" si="44"/>
        <v>0</v>
      </c>
      <c r="AG80" s="139">
        <f t="shared" ca="1" si="44"/>
        <v>0</v>
      </c>
      <c r="AH80" s="139">
        <f t="shared" ca="1" si="44"/>
        <v>0</v>
      </c>
      <c r="AI80" s="139">
        <f t="shared" ca="1" si="44"/>
        <v>0</v>
      </c>
      <c r="AJ80" s="139">
        <f t="shared" ca="1" si="44"/>
        <v>0</v>
      </c>
      <c r="AK80" s="139">
        <f t="shared" ca="1" si="44"/>
        <v>0</v>
      </c>
      <c r="AL80" s="139">
        <f t="shared" ca="1" si="44"/>
        <v>0</v>
      </c>
      <c r="AM80" s="139">
        <f t="shared" ca="1" si="44"/>
        <v>0</v>
      </c>
      <c r="AN80" s="139">
        <f t="shared" ca="1" si="44"/>
        <v>0</v>
      </c>
      <c r="AO80" s="139">
        <f t="shared" ca="1" si="44"/>
        <v>0</v>
      </c>
      <c r="AP80" s="139">
        <f t="shared" ca="1" si="44"/>
        <v>0</v>
      </c>
      <c r="AQ80" s="139">
        <f t="shared" ref="AQ80:BH80" ca="1" si="45">IF(AQ$2-$K$2&lt;$D27-1," ",AQ27*AQ$3)</f>
        <v>0</v>
      </c>
      <c r="AR80" s="139">
        <f t="shared" ca="1" si="45"/>
        <v>0</v>
      </c>
      <c r="AS80" s="139">
        <f t="shared" ca="1" si="45"/>
        <v>0</v>
      </c>
      <c r="AT80" s="139">
        <f t="shared" ca="1" si="45"/>
        <v>0</v>
      </c>
      <c r="AU80" s="139">
        <f t="shared" ca="1" si="45"/>
        <v>0</v>
      </c>
      <c r="AV80" s="139">
        <f t="shared" ca="1" si="45"/>
        <v>0</v>
      </c>
      <c r="AW80" s="139">
        <f t="shared" ca="1" si="45"/>
        <v>0</v>
      </c>
      <c r="AX80" s="139">
        <f t="shared" ca="1" si="45"/>
        <v>0</v>
      </c>
      <c r="AY80" s="139">
        <f t="shared" ca="1" si="45"/>
        <v>0</v>
      </c>
      <c r="AZ80" s="139">
        <f t="shared" ca="1" si="45"/>
        <v>0</v>
      </c>
      <c r="BA80" s="139">
        <f t="shared" ca="1" si="45"/>
        <v>0</v>
      </c>
      <c r="BB80" s="139">
        <f t="shared" ca="1" si="45"/>
        <v>0</v>
      </c>
      <c r="BC80" s="139">
        <f t="shared" ca="1" si="45"/>
        <v>0</v>
      </c>
      <c r="BD80" s="139">
        <f t="shared" ca="1" si="45"/>
        <v>0</v>
      </c>
      <c r="BE80" s="139">
        <f t="shared" ca="1" si="45"/>
        <v>0</v>
      </c>
      <c r="BF80" s="139">
        <f t="shared" ca="1" si="45"/>
        <v>0</v>
      </c>
      <c r="BG80" s="139">
        <f t="shared" ca="1" si="45"/>
        <v>0</v>
      </c>
      <c r="BH80" s="139">
        <f t="shared" ca="1" si="45"/>
        <v>0</v>
      </c>
    </row>
    <row r="81" spans="1:60">
      <c r="A81" s="106"/>
      <c r="B81" s="106"/>
      <c r="C81" s="106"/>
      <c r="D81" s="106"/>
      <c r="E81" s="106" t="s">
        <v>194</v>
      </c>
      <c r="F81" s="106">
        <f ca="1">OFFSET('Primary Inputs'!$E$12,0,Calculations!$D28-1)</f>
        <v>0</v>
      </c>
      <c r="G81" s="106"/>
      <c r="H81" s="139">
        <f t="shared" si="8"/>
        <v>0</v>
      </c>
      <c r="I81" s="139">
        <f t="shared" si="9"/>
        <v>0</v>
      </c>
      <c r="J81" s="139">
        <f t="shared" ca="1" si="3"/>
        <v>0</v>
      </c>
      <c r="K81" s="139" t="str">
        <f t="shared" ref="K81:AP81" si="46">IF(K$2-$K$2&lt;$D28-1," ",K28*K$3)</f>
        <v xml:space="preserve"> </v>
      </c>
      <c r="L81" s="139" t="str">
        <f t="shared" si="46"/>
        <v xml:space="preserve"> </v>
      </c>
      <c r="M81" s="139" t="str">
        <f t="shared" si="46"/>
        <v xml:space="preserve"> </v>
      </c>
      <c r="N81" s="139" t="str">
        <f t="shared" si="46"/>
        <v xml:space="preserve"> </v>
      </c>
      <c r="O81" s="139" t="str">
        <f t="shared" si="46"/>
        <v xml:space="preserve"> </v>
      </c>
      <c r="P81" s="139" t="str">
        <f t="shared" si="46"/>
        <v xml:space="preserve"> </v>
      </c>
      <c r="Q81" s="139" t="str">
        <f t="shared" si="46"/>
        <v xml:space="preserve"> </v>
      </c>
      <c r="R81" s="139" t="str">
        <f t="shared" si="46"/>
        <v xml:space="preserve"> </v>
      </c>
      <c r="S81" s="139" t="str">
        <f t="shared" si="46"/>
        <v xml:space="preserve"> </v>
      </c>
      <c r="T81" s="139" t="str">
        <f t="shared" si="46"/>
        <v xml:space="preserve"> </v>
      </c>
      <c r="U81" s="139" t="str">
        <f t="shared" si="46"/>
        <v xml:space="preserve"> </v>
      </c>
      <c r="V81" s="139" t="str">
        <f t="shared" si="46"/>
        <v xml:space="preserve"> </v>
      </c>
      <c r="W81" s="139" t="str">
        <f t="shared" si="46"/>
        <v xml:space="preserve"> </v>
      </c>
      <c r="X81" s="139" t="str">
        <f t="shared" si="46"/>
        <v xml:space="preserve"> </v>
      </c>
      <c r="Y81" s="139" t="str">
        <f t="shared" si="46"/>
        <v xml:space="preserve"> </v>
      </c>
      <c r="Z81" s="139" t="str">
        <f t="shared" si="46"/>
        <v xml:space="preserve"> </v>
      </c>
      <c r="AA81" s="139" t="str">
        <f t="shared" si="46"/>
        <v xml:space="preserve"> </v>
      </c>
      <c r="AB81" s="139" t="str">
        <f t="shared" si="46"/>
        <v xml:space="preserve"> </v>
      </c>
      <c r="AC81" s="139" t="str">
        <f t="shared" si="46"/>
        <v xml:space="preserve"> </v>
      </c>
      <c r="AD81" s="139" t="str">
        <f t="shared" si="46"/>
        <v xml:space="preserve"> </v>
      </c>
      <c r="AE81" s="139" t="str">
        <f t="shared" si="46"/>
        <v xml:space="preserve"> </v>
      </c>
      <c r="AF81" s="139">
        <f t="shared" ca="1" si="46"/>
        <v>0</v>
      </c>
      <c r="AG81" s="139">
        <f t="shared" ca="1" si="46"/>
        <v>0</v>
      </c>
      <c r="AH81" s="139">
        <f t="shared" ca="1" si="46"/>
        <v>0</v>
      </c>
      <c r="AI81" s="139">
        <f t="shared" ca="1" si="46"/>
        <v>0</v>
      </c>
      <c r="AJ81" s="139">
        <f t="shared" ca="1" si="46"/>
        <v>0</v>
      </c>
      <c r="AK81" s="139">
        <f t="shared" ca="1" si="46"/>
        <v>0</v>
      </c>
      <c r="AL81" s="139">
        <f t="shared" ca="1" si="46"/>
        <v>0</v>
      </c>
      <c r="AM81" s="139">
        <f t="shared" ca="1" si="46"/>
        <v>0</v>
      </c>
      <c r="AN81" s="139">
        <f t="shared" ca="1" si="46"/>
        <v>0</v>
      </c>
      <c r="AO81" s="139">
        <f t="shared" ca="1" si="46"/>
        <v>0</v>
      </c>
      <c r="AP81" s="139">
        <f t="shared" ca="1" si="46"/>
        <v>0</v>
      </c>
      <c r="AQ81" s="139">
        <f t="shared" ref="AQ81:BH81" ca="1" si="47">IF(AQ$2-$K$2&lt;$D28-1," ",AQ28*AQ$3)</f>
        <v>0</v>
      </c>
      <c r="AR81" s="139">
        <f t="shared" ca="1" si="47"/>
        <v>0</v>
      </c>
      <c r="AS81" s="139">
        <f t="shared" ca="1" si="47"/>
        <v>0</v>
      </c>
      <c r="AT81" s="139">
        <f t="shared" ca="1" si="47"/>
        <v>0</v>
      </c>
      <c r="AU81" s="139">
        <f t="shared" ca="1" si="47"/>
        <v>0</v>
      </c>
      <c r="AV81" s="139">
        <f t="shared" ca="1" si="47"/>
        <v>0</v>
      </c>
      <c r="AW81" s="139">
        <f t="shared" ca="1" si="47"/>
        <v>0</v>
      </c>
      <c r="AX81" s="139">
        <f t="shared" ca="1" si="47"/>
        <v>0</v>
      </c>
      <c r="AY81" s="139">
        <f t="shared" ca="1" si="47"/>
        <v>0</v>
      </c>
      <c r="AZ81" s="139">
        <f t="shared" ca="1" si="47"/>
        <v>0</v>
      </c>
      <c r="BA81" s="139">
        <f t="shared" ca="1" si="47"/>
        <v>0</v>
      </c>
      <c r="BB81" s="139">
        <f t="shared" ca="1" si="47"/>
        <v>0</v>
      </c>
      <c r="BC81" s="139">
        <f t="shared" ca="1" si="47"/>
        <v>0</v>
      </c>
      <c r="BD81" s="139">
        <f t="shared" ca="1" si="47"/>
        <v>0</v>
      </c>
      <c r="BE81" s="139">
        <f t="shared" ca="1" si="47"/>
        <v>0</v>
      </c>
      <c r="BF81" s="139">
        <f t="shared" ca="1" si="47"/>
        <v>0</v>
      </c>
      <c r="BG81" s="139">
        <f t="shared" ca="1" si="47"/>
        <v>0</v>
      </c>
      <c r="BH81" s="139">
        <f t="shared" ca="1" si="47"/>
        <v>0</v>
      </c>
    </row>
    <row r="82" spans="1:60">
      <c r="A82" s="106"/>
      <c r="B82" s="106"/>
      <c r="C82" s="106"/>
      <c r="D82" s="106"/>
      <c r="E82" s="106" t="s">
        <v>195</v>
      </c>
      <c r="F82" s="106">
        <f ca="1">OFFSET('Primary Inputs'!$E$12,0,Calculations!$D29-1)</f>
        <v>0</v>
      </c>
      <c r="G82" s="106"/>
      <c r="H82" s="139">
        <f t="shared" si="8"/>
        <v>0</v>
      </c>
      <c r="I82" s="139">
        <f t="shared" si="9"/>
        <v>0</v>
      </c>
      <c r="J82" s="139">
        <f t="shared" ca="1" si="3"/>
        <v>0</v>
      </c>
      <c r="K82" s="139" t="str">
        <f t="shared" ref="K82:AP82" si="48">IF(K$2-$K$2&lt;$D29-1," ",K29*K$3)</f>
        <v xml:space="preserve"> </v>
      </c>
      <c r="L82" s="139" t="str">
        <f t="shared" si="48"/>
        <v xml:space="preserve"> </v>
      </c>
      <c r="M82" s="139" t="str">
        <f t="shared" si="48"/>
        <v xml:space="preserve"> </v>
      </c>
      <c r="N82" s="139" t="str">
        <f t="shared" si="48"/>
        <v xml:space="preserve"> </v>
      </c>
      <c r="O82" s="139" t="str">
        <f t="shared" si="48"/>
        <v xml:space="preserve"> </v>
      </c>
      <c r="P82" s="139" t="str">
        <f t="shared" si="48"/>
        <v xml:space="preserve"> </v>
      </c>
      <c r="Q82" s="139" t="str">
        <f t="shared" si="48"/>
        <v xml:space="preserve"> </v>
      </c>
      <c r="R82" s="139" t="str">
        <f t="shared" si="48"/>
        <v xml:space="preserve"> </v>
      </c>
      <c r="S82" s="139" t="str">
        <f t="shared" si="48"/>
        <v xml:space="preserve"> </v>
      </c>
      <c r="T82" s="139" t="str">
        <f t="shared" si="48"/>
        <v xml:space="preserve"> </v>
      </c>
      <c r="U82" s="139" t="str">
        <f t="shared" si="48"/>
        <v xml:space="preserve"> </v>
      </c>
      <c r="V82" s="139" t="str">
        <f t="shared" si="48"/>
        <v xml:space="preserve"> </v>
      </c>
      <c r="W82" s="139" t="str">
        <f t="shared" si="48"/>
        <v xml:space="preserve"> </v>
      </c>
      <c r="X82" s="139" t="str">
        <f t="shared" si="48"/>
        <v xml:space="preserve"> </v>
      </c>
      <c r="Y82" s="139" t="str">
        <f t="shared" si="48"/>
        <v xml:space="preserve"> </v>
      </c>
      <c r="Z82" s="139" t="str">
        <f t="shared" si="48"/>
        <v xml:space="preserve"> </v>
      </c>
      <c r="AA82" s="139" t="str">
        <f t="shared" si="48"/>
        <v xml:space="preserve"> </v>
      </c>
      <c r="AB82" s="139" t="str">
        <f t="shared" si="48"/>
        <v xml:space="preserve"> </v>
      </c>
      <c r="AC82" s="139" t="str">
        <f t="shared" si="48"/>
        <v xml:space="preserve"> </v>
      </c>
      <c r="AD82" s="139" t="str">
        <f t="shared" si="48"/>
        <v xml:space="preserve"> </v>
      </c>
      <c r="AE82" s="139" t="str">
        <f t="shared" si="48"/>
        <v xml:space="preserve"> </v>
      </c>
      <c r="AF82" s="139" t="str">
        <f t="shared" si="48"/>
        <v xml:space="preserve"> </v>
      </c>
      <c r="AG82" s="139">
        <f t="shared" ca="1" si="48"/>
        <v>0</v>
      </c>
      <c r="AH82" s="139">
        <f t="shared" ca="1" si="48"/>
        <v>0</v>
      </c>
      <c r="AI82" s="139">
        <f t="shared" ca="1" si="48"/>
        <v>0</v>
      </c>
      <c r="AJ82" s="139">
        <f t="shared" ca="1" si="48"/>
        <v>0</v>
      </c>
      <c r="AK82" s="139">
        <f t="shared" ca="1" si="48"/>
        <v>0</v>
      </c>
      <c r="AL82" s="139">
        <f t="shared" ca="1" si="48"/>
        <v>0</v>
      </c>
      <c r="AM82" s="139">
        <f t="shared" ca="1" si="48"/>
        <v>0</v>
      </c>
      <c r="AN82" s="139">
        <f t="shared" ca="1" si="48"/>
        <v>0</v>
      </c>
      <c r="AO82" s="139">
        <f t="shared" ca="1" si="48"/>
        <v>0</v>
      </c>
      <c r="AP82" s="139">
        <f t="shared" ca="1" si="48"/>
        <v>0</v>
      </c>
      <c r="AQ82" s="139">
        <f t="shared" ref="AQ82:BH82" ca="1" si="49">IF(AQ$2-$K$2&lt;$D29-1," ",AQ29*AQ$3)</f>
        <v>0</v>
      </c>
      <c r="AR82" s="139">
        <f t="shared" ca="1" si="49"/>
        <v>0</v>
      </c>
      <c r="AS82" s="139">
        <f t="shared" ca="1" si="49"/>
        <v>0</v>
      </c>
      <c r="AT82" s="139">
        <f t="shared" ca="1" si="49"/>
        <v>0</v>
      </c>
      <c r="AU82" s="139">
        <f t="shared" ca="1" si="49"/>
        <v>0</v>
      </c>
      <c r="AV82" s="139">
        <f t="shared" ca="1" si="49"/>
        <v>0</v>
      </c>
      <c r="AW82" s="139">
        <f t="shared" ca="1" si="49"/>
        <v>0</v>
      </c>
      <c r="AX82" s="139">
        <f t="shared" ca="1" si="49"/>
        <v>0</v>
      </c>
      <c r="AY82" s="139">
        <f t="shared" ca="1" si="49"/>
        <v>0</v>
      </c>
      <c r="AZ82" s="139">
        <f t="shared" ca="1" si="49"/>
        <v>0</v>
      </c>
      <c r="BA82" s="139">
        <f t="shared" ca="1" si="49"/>
        <v>0</v>
      </c>
      <c r="BB82" s="139">
        <f t="shared" ca="1" si="49"/>
        <v>0</v>
      </c>
      <c r="BC82" s="139">
        <f t="shared" ca="1" si="49"/>
        <v>0</v>
      </c>
      <c r="BD82" s="139">
        <f t="shared" ca="1" si="49"/>
        <v>0</v>
      </c>
      <c r="BE82" s="139">
        <f t="shared" ca="1" si="49"/>
        <v>0</v>
      </c>
      <c r="BF82" s="139">
        <f t="shared" ca="1" si="49"/>
        <v>0</v>
      </c>
      <c r="BG82" s="139">
        <f t="shared" ca="1" si="49"/>
        <v>0</v>
      </c>
      <c r="BH82" s="139">
        <f t="shared" ca="1" si="49"/>
        <v>0</v>
      </c>
    </row>
    <row r="83" spans="1:60">
      <c r="A83" s="106"/>
      <c r="B83" s="106"/>
      <c r="C83" s="106"/>
      <c r="D83" s="106"/>
      <c r="E83" s="106" t="s">
        <v>196</v>
      </c>
      <c r="F83" s="106">
        <f ca="1">OFFSET('Primary Inputs'!$E$12,0,Calculations!$D30-1)</f>
        <v>0</v>
      </c>
      <c r="G83" s="106"/>
      <c r="H83" s="139">
        <f t="shared" si="8"/>
        <v>0</v>
      </c>
      <c r="I83" s="139">
        <f t="shared" si="9"/>
        <v>0</v>
      </c>
      <c r="J83" s="139">
        <f t="shared" ca="1" si="3"/>
        <v>0</v>
      </c>
      <c r="K83" s="139" t="str">
        <f t="shared" ref="K83:AP83" si="50">IF(K$2-$K$2&lt;$D30-1," ",K30*K$3)</f>
        <v xml:space="preserve"> </v>
      </c>
      <c r="L83" s="139" t="str">
        <f t="shared" si="50"/>
        <v xml:space="preserve"> </v>
      </c>
      <c r="M83" s="139" t="str">
        <f t="shared" si="50"/>
        <v xml:space="preserve"> </v>
      </c>
      <c r="N83" s="139" t="str">
        <f t="shared" si="50"/>
        <v xml:space="preserve"> </v>
      </c>
      <c r="O83" s="139" t="str">
        <f t="shared" si="50"/>
        <v xml:space="preserve"> </v>
      </c>
      <c r="P83" s="139" t="str">
        <f t="shared" si="50"/>
        <v xml:space="preserve"> </v>
      </c>
      <c r="Q83" s="139" t="str">
        <f t="shared" si="50"/>
        <v xml:space="preserve"> </v>
      </c>
      <c r="R83" s="139" t="str">
        <f t="shared" si="50"/>
        <v xml:space="preserve"> </v>
      </c>
      <c r="S83" s="139" t="str">
        <f t="shared" si="50"/>
        <v xml:space="preserve"> </v>
      </c>
      <c r="T83" s="139" t="str">
        <f t="shared" si="50"/>
        <v xml:space="preserve"> </v>
      </c>
      <c r="U83" s="139" t="str">
        <f t="shared" si="50"/>
        <v xml:space="preserve"> </v>
      </c>
      <c r="V83" s="139" t="str">
        <f t="shared" si="50"/>
        <v xml:space="preserve"> </v>
      </c>
      <c r="W83" s="139" t="str">
        <f t="shared" si="50"/>
        <v xml:space="preserve"> </v>
      </c>
      <c r="X83" s="139" t="str">
        <f t="shared" si="50"/>
        <v xml:space="preserve"> </v>
      </c>
      <c r="Y83" s="139" t="str">
        <f t="shared" si="50"/>
        <v xml:space="preserve"> </v>
      </c>
      <c r="Z83" s="139" t="str">
        <f t="shared" si="50"/>
        <v xml:space="preserve"> </v>
      </c>
      <c r="AA83" s="139" t="str">
        <f t="shared" si="50"/>
        <v xml:space="preserve"> </v>
      </c>
      <c r="AB83" s="139" t="str">
        <f t="shared" si="50"/>
        <v xml:space="preserve"> </v>
      </c>
      <c r="AC83" s="139" t="str">
        <f t="shared" si="50"/>
        <v xml:space="preserve"> </v>
      </c>
      <c r="AD83" s="139" t="str">
        <f t="shared" si="50"/>
        <v xml:space="preserve"> </v>
      </c>
      <c r="AE83" s="139" t="str">
        <f t="shared" si="50"/>
        <v xml:space="preserve"> </v>
      </c>
      <c r="AF83" s="139" t="str">
        <f t="shared" si="50"/>
        <v xml:space="preserve"> </v>
      </c>
      <c r="AG83" s="139" t="str">
        <f t="shared" si="50"/>
        <v xml:space="preserve"> </v>
      </c>
      <c r="AH83" s="139">
        <f t="shared" ca="1" si="50"/>
        <v>0</v>
      </c>
      <c r="AI83" s="139">
        <f t="shared" ca="1" si="50"/>
        <v>0</v>
      </c>
      <c r="AJ83" s="139">
        <f t="shared" ca="1" si="50"/>
        <v>0</v>
      </c>
      <c r="AK83" s="139">
        <f t="shared" ca="1" si="50"/>
        <v>0</v>
      </c>
      <c r="AL83" s="139">
        <f t="shared" ca="1" si="50"/>
        <v>0</v>
      </c>
      <c r="AM83" s="139">
        <f t="shared" ca="1" si="50"/>
        <v>0</v>
      </c>
      <c r="AN83" s="139">
        <f t="shared" ca="1" si="50"/>
        <v>0</v>
      </c>
      <c r="AO83" s="139">
        <f t="shared" ca="1" si="50"/>
        <v>0</v>
      </c>
      <c r="AP83" s="139">
        <f t="shared" ca="1" si="50"/>
        <v>0</v>
      </c>
      <c r="AQ83" s="139">
        <f t="shared" ref="AQ83:BH83" ca="1" si="51">IF(AQ$2-$K$2&lt;$D30-1," ",AQ30*AQ$3)</f>
        <v>0</v>
      </c>
      <c r="AR83" s="139">
        <f t="shared" ca="1" si="51"/>
        <v>0</v>
      </c>
      <c r="AS83" s="139">
        <f t="shared" ca="1" si="51"/>
        <v>0</v>
      </c>
      <c r="AT83" s="139">
        <f t="shared" ca="1" si="51"/>
        <v>0</v>
      </c>
      <c r="AU83" s="139">
        <f t="shared" ca="1" si="51"/>
        <v>0</v>
      </c>
      <c r="AV83" s="139">
        <f t="shared" ca="1" si="51"/>
        <v>0</v>
      </c>
      <c r="AW83" s="139">
        <f t="shared" ca="1" si="51"/>
        <v>0</v>
      </c>
      <c r="AX83" s="139">
        <f t="shared" ca="1" si="51"/>
        <v>0</v>
      </c>
      <c r="AY83" s="139">
        <f t="shared" ca="1" si="51"/>
        <v>0</v>
      </c>
      <c r="AZ83" s="139">
        <f t="shared" ca="1" si="51"/>
        <v>0</v>
      </c>
      <c r="BA83" s="139">
        <f t="shared" ca="1" si="51"/>
        <v>0</v>
      </c>
      <c r="BB83" s="139">
        <f t="shared" ca="1" si="51"/>
        <v>0</v>
      </c>
      <c r="BC83" s="139">
        <f t="shared" ca="1" si="51"/>
        <v>0</v>
      </c>
      <c r="BD83" s="139">
        <f t="shared" ca="1" si="51"/>
        <v>0</v>
      </c>
      <c r="BE83" s="139">
        <f t="shared" ca="1" si="51"/>
        <v>0</v>
      </c>
      <c r="BF83" s="139">
        <f t="shared" ca="1" si="51"/>
        <v>0</v>
      </c>
      <c r="BG83" s="139">
        <f t="shared" ca="1" si="51"/>
        <v>0</v>
      </c>
      <c r="BH83" s="139">
        <f t="shared" ca="1" si="51"/>
        <v>0</v>
      </c>
    </row>
    <row r="84" spans="1:60">
      <c r="A84" s="106"/>
      <c r="B84" s="106"/>
      <c r="C84" s="106"/>
      <c r="D84" s="106"/>
      <c r="E84" s="106" t="s">
        <v>197</v>
      </c>
      <c r="F84" s="106">
        <f ca="1">OFFSET('Primary Inputs'!$E$12,0,Calculations!$D31-1)</f>
        <v>0</v>
      </c>
      <c r="G84" s="106"/>
      <c r="H84" s="139">
        <f t="shared" si="8"/>
        <v>0</v>
      </c>
      <c r="I84" s="139">
        <f t="shared" si="9"/>
        <v>0</v>
      </c>
      <c r="J84" s="139">
        <f t="shared" ca="1" si="3"/>
        <v>0</v>
      </c>
      <c r="K84" s="139" t="str">
        <f t="shared" ref="K84:AP84" si="52">IF(K$2-$K$2&lt;$D31-1," ",K31*K$3)</f>
        <v xml:space="preserve"> </v>
      </c>
      <c r="L84" s="139" t="str">
        <f t="shared" si="52"/>
        <v xml:space="preserve"> </v>
      </c>
      <c r="M84" s="139" t="str">
        <f t="shared" si="52"/>
        <v xml:space="preserve"> </v>
      </c>
      <c r="N84" s="139" t="str">
        <f t="shared" si="52"/>
        <v xml:space="preserve"> </v>
      </c>
      <c r="O84" s="139" t="str">
        <f t="shared" si="52"/>
        <v xml:space="preserve"> </v>
      </c>
      <c r="P84" s="139" t="str">
        <f t="shared" si="52"/>
        <v xml:space="preserve"> </v>
      </c>
      <c r="Q84" s="139" t="str">
        <f t="shared" si="52"/>
        <v xml:space="preserve"> </v>
      </c>
      <c r="R84" s="139" t="str">
        <f t="shared" si="52"/>
        <v xml:space="preserve"> </v>
      </c>
      <c r="S84" s="139" t="str">
        <f t="shared" si="52"/>
        <v xml:space="preserve"> </v>
      </c>
      <c r="T84" s="139" t="str">
        <f t="shared" si="52"/>
        <v xml:space="preserve"> </v>
      </c>
      <c r="U84" s="139" t="str">
        <f t="shared" si="52"/>
        <v xml:space="preserve"> </v>
      </c>
      <c r="V84" s="139" t="str">
        <f t="shared" si="52"/>
        <v xml:space="preserve"> </v>
      </c>
      <c r="W84" s="139" t="str">
        <f t="shared" si="52"/>
        <v xml:space="preserve"> </v>
      </c>
      <c r="X84" s="139" t="str">
        <f t="shared" si="52"/>
        <v xml:space="preserve"> </v>
      </c>
      <c r="Y84" s="139" t="str">
        <f t="shared" si="52"/>
        <v xml:space="preserve"> </v>
      </c>
      <c r="Z84" s="139" t="str">
        <f t="shared" si="52"/>
        <v xml:space="preserve"> </v>
      </c>
      <c r="AA84" s="139" t="str">
        <f t="shared" si="52"/>
        <v xml:space="preserve"> </v>
      </c>
      <c r="AB84" s="139" t="str">
        <f t="shared" si="52"/>
        <v xml:space="preserve"> </v>
      </c>
      <c r="AC84" s="139" t="str">
        <f t="shared" si="52"/>
        <v xml:space="preserve"> </v>
      </c>
      <c r="AD84" s="139" t="str">
        <f t="shared" si="52"/>
        <v xml:space="preserve"> </v>
      </c>
      <c r="AE84" s="139" t="str">
        <f t="shared" si="52"/>
        <v xml:space="preserve"> </v>
      </c>
      <c r="AF84" s="139" t="str">
        <f t="shared" si="52"/>
        <v xml:space="preserve"> </v>
      </c>
      <c r="AG84" s="139" t="str">
        <f t="shared" si="52"/>
        <v xml:space="preserve"> </v>
      </c>
      <c r="AH84" s="139" t="str">
        <f t="shared" si="52"/>
        <v xml:space="preserve"> </v>
      </c>
      <c r="AI84" s="139">
        <f t="shared" ca="1" si="52"/>
        <v>0</v>
      </c>
      <c r="AJ84" s="139">
        <f t="shared" ca="1" si="52"/>
        <v>0</v>
      </c>
      <c r="AK84" s="139">
        <f t="shared" ca="1" si="52"/>
        <v>0</v>
      </c>
      <c r="AL84" s="139">
        <f t="shared" ca="1" si="52"/>
        <v>0</v>
      </c>
      <c r="AM84" s="139">
        <f t="shared" ca="1" si="52"/>
        <v>0</v>
      </c>
      <c r="AN84" s="139">
        <f t="shared" ca="1" si="52"/>
        <v>0</v>
      </c>
      <c r="AO84" s="139">
        <f t="shared" ca="1" si="52"/>
        <v>0</v>
      </c>
      <c r="AP84" s="139">
        <f t="shared" ca="1" si="52"/>
        <v>0</v>
      </c>
      <c r="AQ84" s="139">
        <f t="shared" ref="AQ84:BH84" ca="1" si="53">IF(AQ$2-$K$2&lt;$D31-1," ",AQ31*AQ$3)</f>
        <v>0</v>
      </c>
      <c r="AR84" s="139">
        <f t="shared" ca="1" si="53"/>
        <v>0</v>
      </c>
      <c r="AS84" s="139">
        <f t="shared" ca="1" si="53"/>
        <v>0</v>
      </c>
      <c r="AT84" s="139">
        <f t="shared" ca="1" si="53"/>
        <v>0</v>
      </c>
      <c r="AU84" s="139">
        <f t="shared" ca="1" si="53"/>
        <v>0</v>
      </c>
      <c r="AV84" s="139">
        <f t="shared" ca="1" si="53"/>
        <v>0</v>
      </c>
      <c r="AW84" s="139">
        <f t="shared" ca="1" si="53"/>
        <v>0</v>
      </c>
      <c r="AX84" s="139">
        <f t="shared" ca="1" si="53"/>
        <v>0</v>
      </c>
      <c r="AY84" s="139">
        <f t="shared" ca="1" si="53"/>
        <v>0</v>
      </c>
      <c r="AZ84" s="139">
        <f t="shared" ca="1" si="53"/>
        <v>0</v>
      </c>
      <c r="BA84" s="139">
        <f t="shared" ca="1" si="53"/>
        <v>0</v>
      </c>
      <c r="BB84" s="139">
        <f t="shared" ca="1" si="53"/>
        <v>0</v>
      </c>
      <c r="BC84" s="139">
        <f t="shared" ca="1" si="53"/>
        <v>0</v>
      </c>
      <c r="BD84" s="139">
        <f t="shared" ca="1" si="53"/>
        <v>0</v>
      </c>
      <c r="BE84" s="139">
        <f t="shared" ca="1" si="53"/>
        <v>0</v>
      </c>
      <c r="BF84" s="139">
        <f t="shared" ca="1" si="53"/>
        <v>0</v>
      </c>
      <c r="BG84" s="139">
        <f t="shared" ca="1" si="53"/>
        <v>0</v>
      </c>
      <c r="BH84" s="139">
        <f t="shared" ca="1" si="53"/>
        <v>0</v>
      </c>
    </row>
    <row r="85" spans="1:60">
      <c r="A85" s="106"/>
      <c r="B85" s="106"/>
      <c r="C85" s="106"/>
      <c r="D85" s="106"/>
      <c r="E85" s="106" t="s">
        <v>198</v>
      </c>
      <c r="F85" s="106">
        <f ca="1">OFFSET('Primary Inputs'!$E$12,0,Calculations!$D32-1)</f>
        <v>0</v>
      </c>
      <c r="G85" s="106"/>
      <c r="H85" s="139">
        <f t="shared" si="8"/>
        <v>0</v>
      </c>
      <c r="I85" s="139">
        <f t="shared" si="9"/>
        <v>0</v>
      </c>
      <c r="J85" s="139">
        <f t="shared" ca="1" si="3"/>
        <v>0</v>
      </c>
      <c r="K85" s="139" t="str">
        <f t="shared" ref="K85:AP85" si="54">IF(K$2-$K$2&lt;$D32-1," ",K32*K$3)</f>
        <v xml:space="preserve"> </v>
      </c>
      <c r="L85" s="139" t="str">
        <f t="shared" si="54"/>
        <v xml:space="preserve"> </v>
      </c>
      <c r="M85" s="139" t="str">
        <f t="shared" si="54"/>
        <v xml:space="preserve"> </v>
      </c>
      <c r="N85" s="139" t="str">
        <f t="shared" si="54"/>
        <v xml:space="preserve"> </v>
      </c>
      <c r="O85" s="139" t="str">
        <f t="shared" si="54"/>
        <v xml:space="preserve"> </v>
      </c>
      <c r="P85" s="139" t="str">
        <f t="shared" si="54"/>
        <v xml:space="preserve"> </v>
      </c>
      <c r="Q85" s="139" t="str">
        <f t="shared" si="54"/>
        <v xml:space="preserve"> </v>
      </c>
      <c r="R85" s="139" t="str">
        <f t="shared" si="54"/>
        <v xml:space="preserve"> </v>
      </c>
      <c r="S85" s="139" t="str">
        <f t="shared" si="54"/>
        <v xml:space="preserve"> </v>
      </c>
      <c r="T85" s="139" t="str">
        <f t="shared" si="54"/>
        <v xml:space="preserve"> </v>
      </c>
      <c r="U85" s="139" t="str">
        <f t="shared" si="54"/>
        <v xml:space="preserve"> </v>
      </c>
      <c r="V85" s="139" t="str">
        <f t="shared" si="54"/>
        <v xml:space="preserve"> </v>
      </c>
      <c r="W85" s="139" t="str">
        <f t="shared" si="54"/>
        <v xml:space="preserve"> </v>
      </c>
      <c r="X85" s="139" t="str">
        <f t="shared" si="54"/>
        <v xml:space="preserve"> </v>
      </c>
      <c r="Y85" s="139" t="str">
        <f t="shared" si="54"/>
        <v xml:space="preserve"> </v>
      </c>
      <c r="Z85" s="139" t="str">
        <f t="shared" si="54"/>
        <v xml:space="preserve"> </v>
      </c>
      <c r="AA85" s="139" t="str">
        <f t="shared" si="54"/>
        <v xml:space="preserve"> </v>
      </c>
      <c r="AB85" s="139" t="str">
        <f t="shared" si="54"/>
        <v xml:space="preserve"> </v>
      </c>
      <c r="AC85" s="139" t="str">
        <f t="shared" si="54"/>
        <v xml:space="preserve"> </v>
      </c>
      <c r="AD85" s="139" t="str">
        <f t="shared" si="54"/>
        <v xml:space="preserve"> </v>
      </c>
      <c r="AE85" s="139" t="str">
        <f t="shared" si="54"/>
        <v xml:space="preserve"> </v>
      </c>
      <c r="AF85" s="139" t="str">
        <f t="shared" si="54"/>
        <v xml:space="preserve"> </v>
      </c>
      <c r="AG85" s="139" t="str">
        <f t="shared" si="54"/>
        <v xml:space="preserve"> </v>
      </c>
      <c r="AH85" s="139" t="str">
        <f t="shared" si="54"/>
        <v xml:space="preserve"> </v>
      </c>
      <c r="AI85" s="139" t="str">
        <f t="shared" si="54"/>
        <v xml:space="preserve"> </v>
      </c>
      <c r="AJ85" s="139">
        <f t="shared" ca="1" si="54"/>
        <v>0</v>
      </c>
      <c r="AK85" s="139">
        <f t="shared" ca="1" si="54"/>
        <v>0</v>
      </c>
      <c r="AL85" s="139">
        <f t="shared" ca="1" si="54"/>
        <v>0</v>
      </c>
      <c r="AM85" s="139">
        <f t="shared" ca="1" si="54"/>
        <v>0</v>
      </c>
      <c r="AN85" s="139">
        <f t="shared" ca="1" si="54"/>
        <v>0</v>
      </c>
      <c r="AO85" s="139">
        <f t="shared" ca="1" si="54"/>
        <v>0</v>
      </c>
      <c r="AP85" s="139">
        <f t="shared" ca="1" si="54"/>
        <v>0</v>
      </c>
      <c r="AQ85" s="139">
        <f t="shared" ref="AQ85:BH85" ca="1" si="55">IF(AQ$2-$K$2&lt;$D32-1," ",AQ32*AQ$3)</f>
        <v>0</v>
      </c>
      <c r="AR85" s="139">
        <f t="shared" ca="1" si="55"/>
        <v>0</v>
      </c>
      <c r="AS85" s="139">
        <f t="shared" ca="1" si="55"/>
        <v>0</v>
      </c>
      <c r="AT85" s="139">
        <f t="shared" ca="1" si="55"/>
        <v>0</v>
      </c>
      <c r="AU85" s="139">
        <f t="shared" ca="1" si="55"/>
        <v>0</v>
      </c>
      <c r="AV85" s="139">
        <f t="shared" ca="1" si="55"/>
        <v>0</v>
      </c>
      <c r="AW85" s="139">
        <f t="shared" ca="1" si="55"/>
        <v>0</v>
      </c>
      <c r="AX85" s="139">
        <f t="shared" ca="1" si="55"/>
        <v>0</v>
      </c>
      <c r="AY85" s="139">
        <f t="shared" ca="1" si="55"/>
        <v>0</v>
      </c>
      <c r="AZ85" s="139">
        <f t="shared" ca="1" si="55"/>
        <v>0</v>
      </c>
      <c r="BA85" s="139">
        <f t="shared" ca="1" si="55"/>
        <v>0</v>
      </c>
      <c r="BB85" s="139">
        <f t="shared" ca="1" si="55"/>
        <v>0</v>
      </c>
      <c r="BC85" s="139">
        <f t="shared" ca="1" si="55"/>
        <v>0</v>
      </c>
      <c r="BD85" s="139">
        <f t="shared" ca="1" si="55"/>
        <v>0</v>
      </c>
      <c r="BE85" s="139">
        <f t="shared" ca="1" si="55"/>
        <v>0</v>
      </c>
      <c r="BF85" s="139">
        <f t="shared" ca="1" si="55"/>
        <v>0</v>
      </c>
      <c r="BG85" s="139">
        <f t="shared" ca="1" si="55"/>
        <v>0</v>
      </c>
      <c r="BH85" s="139">
        <f t="shared" ca="1" si="55"/>
        <v>0</v>
      </c>
    </row>
    <row r="86" spans="1:60">
      <c r="A86" s="106"/>
      <c r="B86" s="106"/>
      <c r="C86" s="106"/>
      <c r="D86" s="106"/>
      <c r="E86" s="106" t="s">
        <v>199</v>
      </c>
      <c r="F86" s="106">
        <f ca="1">OFFSET('Primary Inputs'!$E$12,0,Calculations!$D33-1)</f>
        <v>0</v>
      </c>
      <c r="G86" s="106"/>
      <c r="H86" s="139">
        <f t="shared" si="8"/>
        <v>0</v>
      </c>
      <c r="I86" s="139">
        <f t="shared" si="9"/>
        <v>0</v>
      </c>
      <c r="J86" s="139">
        <f t="shared" ca="1" si="3"/>
        <v>0</v>
      </c>
      <c r="K86" s="139" t="str">
        <f t="shared" ref="K86:AP86" si="56">IF(K$2-$K$2&lt;$D33-1," ",K33*K$3)</f>
        <v xml:space="preserve"> </v>
      </c>
      <c r="L86" s="139" t="str">
        <f t="shared" si="56"/>
        <v xml:space="preserve"> </v>
      </c>
      <c r="M86" s="139" t="str">
        <f t="shared" si="56"/>
        <v xml:space="preserve"> </v>
      </c>
      <c r="N86" s="139" t="str">
        <f t="shared" si="56"/>
        <v xml:space="preserve"> </v>
      </c>
      <c r="O86" s="139" t="str">
        <f t="shared" si="56"/>
        <v xml:space="preserve"> </v>
      </c>
      <c r="P86" s="139" t="str">
        <f t="shared" si="56"/>
        <v xml:space="preserve"> </v>
      </c>
      <c r="Q86" s="139" t="str">
        <f t="shared" si="56"/>
        <v xml:space="preserve"> </v>
      </c>
      <c r="R86" s="139" t="str">
        <f t="shared" si="56"/>
        <v xml:space="preserve"> </v>
      </c>
      <c r="S86" s="139" t="str">
        <f t="shared" si="56"/>
        <v xml:space="preserve"> </v>
      </c>
      <c r="T86" s="139" t="str">
        <f t="shared" si="56"/>
        <v xml:space="preserve"> </v>
      </c>
      <c r="U86" s="139" t="str">
        <f t="shared" si="56"/>
        <v xml:space="preserve"> </v>
      </c>
      <c r="V86" s="139" t="str">
        <f t="shared" si="56"/>
        <v xml:space="preserve"> </v>
      </c>
      <c r="W86" s="139" t="str">
        <f t="shared" si="56"/>
        <v xml:space="preserve"> </v>
      </c>
      <c r="X86" s="139" t="str">
        <f t="shared" si="56"/>
        <v xml:space="preserve"> </v>
      </c>
      <c r="Y86" s="139" t="str">
        <f t="shared" si="56"/>
        <v xml:space="preserve"> </v>
      </c>
      <c r="Z86" s="139" t="str">
        <f t="shared" si="56"/>
        <v xml:space="preserve"> </v>
      </c>
      <c r="AA86" s="139" t="str">
        <f t="shared" si="56"/>
        <v xml:space="preserve"> </v>
      </c>
      <c r="AB86" s="139" t="str">
        <f t="shared" si="56"/>
        <v xml:space="preserve"> </v>
      </c>
      <c r="AC86" s="139" t="str">
        <f t="shared" si="56"/>
        <v xml:space="preserve"> </v>
      </c>
      <c r="AD86" s="139" t="str">
        <f t="shared" si="56"/>
        <v xml:space="preserve"> </v>
      </c>
      <c r="AE86" s="139" t="str">
        <f t="shared" si="56"/>
        <v xml:space="preserve"> </v>
      </c>
      <c r="AF86" s="139" t="str">
        <f t="shared" si="56"/>
        <v xml:space="preserve"> </v>
      </c>
      <c r="AG86" s="139" t="str">
        <f t="shared" si="56"/>
        <v xml:space="preserve"> </v>
      </c>
      <c r="AH86" s="139" t="str">
        <f t="shared" si="56"/>
        <v xml:space="preserve"> </v>
      </c>
      <c r="AI86" s="139" t="str">
        <f t="shared" si="56"/>
        <v xml:space="preserve"> </v>
      </c>
      <c r="AJ86" s="139" t="str">
        <f t="shared" si="56"/>
        <v xml:space="preserve"> </v>
      </c>
      <c r="AK86" s="139">
        <f t="shared" ca="1" si="56"/>
        <v>0</v>
      </c>
      <c r="AL86" s="139">
        <f t="shared" ca="1" si="56"/>
        <v>0</v>
      </c>
      <c r="AM86" s="139">
        <f t="shared" ca="1" si="56"/>
        <v>0</v>
      </c>
      <c r="AN86" s="139">
        <f t="shared" ca="1" si="56"/>
        <v>0</v>
      </c>
      <c r="AO86" s="139">
        <f t="shared" ca="1" si="56"/>
        <v>0</v>
      </c>
      <c r="AP86" s="139">
        <f t="shared" ca="1" si="56"/>
        <v>0</v>
      </c>
      <c r="AQ86" s="139">
        <f t="shared" ref="AQ86:BH86" ca="1" si="57">IF(AQ$2-$K$2&lt;$D33-1," ",AQ33*AQ$3)</f>
        <v>0</v>
      </c>
      <c r="AR86" s="139">
        <f t="shared" ca="1" si="57"/>
        <v>0</v>
      </c>
      <c r="AS86" s="139">
        <f t="shared" ca="1" si="57"/>
        <v>0</v>
      </c>
      <c r="AT86" s="139">
        <f t="shared" ca="1" si="57"/>
        <v>0</v>
      </c>
      <c r="AU86" s="139">
        <f t="shared" ca="1" si="57"/>
        <v>0</v>
      </c>
      <c r="AV86" s="139">
        <f t="shared" ca="1" si="57"/>
        <v>0</v>
      </c>
      <c r="AW86" s="139">
        <f t="shared" ca="1" si="57"/>
        <v>0</v>
      </c>
      <c r="AX86" s="139">
        <f t="shared" ca="1" si="57"/>
        <v>0</v>
      </c>
      <c r="AY86" s="139">
        <f t="shared" ca="1" si="57"/>
        <v>0</v>
      </c>
      <c r="AZ86" s="139">
        <f t="shared" ca="1" si="57"/>
        <v>0</v>
      </c>
      <c r="BA86" s="139">
        <f t="shared" ca="1" si="57"/>
        <v>0</v>
      </c>
      <c r="BB86" s="139">
        <f t="shared" ca="1" si="57"/>
        <v>0</v>
      </c>
      <c r="BC86" s="139">
        <f t="shared" ca="1" si="57"/>
        <v>0</v>
      </c>
      <c r="BD86" s="139">
        <f t="shared" ca="1" si="57"/>
        <v>0</v>
      </c>
      <c r="BE86" s="139">
        <f t="shared" ca="1" si="57"/>
        <v>0</v>
      </c>
      <c r="BF86" s="139">
        <f t="shared" ca="1" si="57"/>
        <v>0</v>
      </c>
      <c r="BG86" s="139">
        <f t="shared" ca="1" si="57"/>
        <v>0</v>
      </c>
      <c r="BH86" s="139">
        <f t="shared" ca="1" si="57"/>
        <v>0</v>
      </c>
    </row>
    <row r="87" spans="1:60">
      <c r="A87" s="106"/>
      <c r="B87" s="106"/>
      <c r="C87" s="106"/>
      <c r="D87" s="106"/>
      <c r="E87" s="106" t="s">
        <v>200</v>
      </c>
      <c r="F87" s="106">
        <f ca="1">OFFSET('Primary Inputs'!$E$12,0,Calculations!$D34-1)</f>
        <v>0</v>
      </c>
      <c r="G87" s="106"/>
      <c r="H87" s="139">
        <f t="shared" si="8"/>
        <v>0</v>
      </c>
      <c r="I87" s="139">
        <f t="shared" si="9"/>
        <v>0</v>
      </c>
      <c r="J87" s="139">
        <f t="shared" ca="1" si="3"/>
        <v>0</v>
      </c>
      <c r="K87" s="139" t="str">
        <f t="shared" ref="K87:AP87" si="58">IF(K$2-$K$2&lt;$D34-1," ",K34*K$3)</f>
        <v xml:space="preserve"> </v>
      </c>
      <c r="L87" s="139" t="str">
        <f t="shared" si="58"/>
        <v xml:space="preserve"> </v>
      </c>
      <c r="M87" s="139" t="str">
        <f t="shared" si="58"/>
        <v xml:space="preserve"> </v>
      </c>
      <c r="N87" s="139" t="str">
        <f t="shared" si="58"/>
        <v xml:space="preserve"> </v>
      </c>
      <c r="O87" s="139" t="str">
        <f t="shared" si="58"/>
        <v xml:space="preserve"> </v>
      </c>
      <c r="P87" s="139" t="str">
        <f t="shared" si="58"/>
        <v xml:space="preserve"> </v>
      </c>
      <c r="Q87" s="139" t="str">
        <f t="shared" si="58"/>
        <v xml:space="preserve"> </v>
      </c>
      <c r="R87" s="139" t="str">
        <f t="shared" si="58"/>
        <v xml:space="preserve"> </v>
      </c>
      <c r="S87" s="139" t="str">
        <f t="shared" si="58"/>
        <v xml:space="preserve"> </v>
      </c>
      <c r="T87" s="139" t="str">
        <f t="shared" si="58"/>
        <v xml:space="preserve"> </v>
      </c>
      <c r="U87" s="139" t="str">
        <f t="shared" si="58"/>
        <v xml:space="preserve"> </v>
      </c>
      <c r="V87" s="139" t="str">
        <f t="shared" si="58"/>
        <v xml:space="preserve"> </v>
      </c>
      <c r="W87" s="139" t="str">
        <f t="shared" si="58"/>
        <v xml:space="preserve"> </v>
      </c>
      <c r="X87" s="139" t="str">
        <f t="shared" si="58"/>
        <v xml:space="preserve"> </v>
      </c>
      <c r="Y87" s="139" t="str">
        <f t="shared" si="58"/>
        <v xml:space="preserve"> </v>
      </c>
      <c r="Z87" s="139" t="str">
        <f t="shared" si="58"/>
        <v xml:space="preserve"> </v>
      </c>
      <c r="AA87" s="139" t="str">
        <f t="shared" si="58"/>
        <v xml:space="preserve"> </v>
      </c>
      <c r="AB87" s="139" t="str">
        <f t="shared" si="58"/>
        <v xml:space="preserve"> </v>
      </c>
      <c r="AC87" s="139" t="str">
        <f t="shared" si="58"/>
        <v xml:space="preserve"> </v>
      </c>
      <c r="AD87" s="139" t="str">
        <f t="shared" si="58"/>
        <v xml:space="preserve"> </v>
      </c>
      <c r="AE87" s="139" t="str">
        <f t="shared" si="58"/>
        <v xml:space="preserve"> </v>
      </c>
      <c r="AF87" s="139" t="str">
        <f t="shared" si="58"/>
        <v xml:space="preserve"> </v>
      </c>
      <c r="AG87" s="139" t="str">
        <f t="shared" si="58"/>
        <v xml:space="preserve"> </v>
      </c>
      <c r="AH87" s="139" t="str">
        <f t="shared" si="58"/>
        <v xml:space="preserve"> </v>
      </c>
      <c r="AI87" s="139" t="str">
        <f t="shared" si="58"/>
        <v xml:space="preserve"> </v>
      </c>
      <c r="AJ87" s="139" t="str">
        <f t="shared" si="58"/>
        <v xml:space="preserve"> </v>
      </c>
      <c r="AK87" s="139" t="str">
        <f t="shared" si="58"/>
        <v xml:space="preserve"> </v>
      </c>
      <c r="AL87" s="139">
        <f t="shared" ca="1" si="58"/>
        <v>0</v>
      </c>
      <c r="AM87" s="139">
        <f t="shared" ca="1" si="58"/>
        <v>0</v>
      </c>
      <c r="AN87" s="139">
        <f t="shared" ca="1" si="58"/>
        <v>0</v>
      </c>
      <c r="AO87" s="139">
        <f t="shared" ca="1" si="58"/>
        <v>0</v>
      </c>
      <c r="AP87" s="139">
        <f t="shared" ca="1" si="58"/>
        <v>0</v>
      </c>
      <c r="AQ87" s="139">
        <f t="shared" ref="AQ87:BH87" ca="1" si="59">IF(AQ$2-$K$2&lt;$D34-1," ",AQ34*AQ$3)</f>
        <v>0</v>
      </c>
      <c r="AR87" s="139">
        <f t="shared" ca="1" si="59"/>
        <v>0</v>
      </c>
      <c r="AS87" s="139">
        <f t="shared" ca="1" si="59"/>
        <v>0</v>
      </c>
      <c r="AT87" s="139">
        <f t="shared" ca="1" si="59"/>
        <v>0</v>
      </c>
      <c r="AU87" s="139">
        <f t="shared" ca="1" si="59"/>
        <v>0</v>
      </c>
      <c r="AV87" s="139">
        <f t="shared" ca="1" si="59"/>
        <v>0</v>
      </c>
      <c r="AW87" s="139">
        <f t="shared" ca="1" si="59"/>
        <v>0</v>
      </c>
      <c r="AX87" s="139">
        <f t="shared" ca="1" si="59"/>
        <v>0</v>
      </c>
      <c r="AY87" s="139">
        <f t="shared" ca="1" si="59"/>
        <v>0</v>
      </c>
      <c r="AZ87" s="139">
        <f t="shared" ca="1" si="59"/>
        <v>0</v>
      </c>
      <c r="BA87" s="139">
        <f t="shared" ca="1" si="59"/>
        <v>0</v>
      </c>
      <c r="BB87" s="139">
        <f t="shared" ca="1" si="59"/>
        <v>0</v>
      </c>
      <c r="BC87" s="139">
        <f t="shared" ca="1" si="59"/>
        <v>0</v>
      </c>
      <c r="BD87" s="139">
        <f t="shared" ca="1" si="59"/>
        <v>0</v>
      </c>
      <c r="BE87" s="139">
        <f t="shared" ca="1" si="59"/>
        <v>0</v>
      </c>
      <c r="BF87" s="139">
        <f t="shared" ca="1" si="59"/>
        <v>0</v>
      </c>
      <c r="BG87" s="139">
        <f t="shared" ca="1" si="59"/>
        <v>0</v>
      </c>
      <c r="BH87" s="139">
        <f t="shared" ca="1" si="59"/>
        <v>0</v>
      </c>
    </row>
    <row r="88" spans="1:60">
      <c r="A88" s="106"/>
      <c r="B88" s="106"/>
      <c r="C88" s="106"/>
      <c r="D88" s="106"/>
      <c r="E88" s="106" t="s">
        <v>201</v>
      </c>
      <c r="F88" s="106">
        <f ca="1">OFFSET('Primary Inputs'!$E$12,0,Calculations!$D35-1)</f>
        <v>0</v>
      </c>
      <c r="G88" s="106"/>
      <c r="H88" s="139">
        <f t="shared" si="8"/>
        <v>0</v>
      </c>
      <c r="I88" s="139">
        <f t="shared" si="9"/>
        <v>0</v>
      </c>
      <c r="J88" s="139">
        <f t="shared" ca="1" si="3"/>
        <v>0</v>
      </c>
      <c r="K88" s="139" t="str">
        <f t="shared" ref="K88:AP88" si="60">IF(K$2-$K$2&lt;$D35-1," ",K35*K$3)</f>
        <v xml:space="preserve"> </v>
      </c>
      <c r="L88" s="139" t="str">
        <f t="shared" si="60"/>
        <v xml:space="preserve"> </v>
      </c>
      <c r="M88" s="139" t="str">
        <f t="shared" si="60"/>
        <v xml:space="preserve"> </v>
      </c>
      <c r="N88" s="139" t="str">
        <f t="shared" si="60"/>
        <v xml:space="preserve"> </v>
      </c>
      <c r="O88" s="139" t="str">
        <f t="shared" si="60"/>
        <v xml:space="preserve"> </v>
      </c>
      <c r="P88" s="139" t="str">
        <f t="shared" si="60"/>
        <v xml:space="preserve"> </v>
      </c>
      <c r="Q88" s="139" t="str">
        <f t="shared" si="60"/>
        <v xml:space="preserve"> </v>
      </c>
      <c r="R88" s="139" t="str">
        <f t="shared" si="60"/>
        <v xml:space="preserve"> </v>
      </c>
      <c r="S88" s="139" t="str">
        <f t="shared" si="60"/>
        <v xml:space="preserve"> </v>
      </c>
      <c r="T88" s="139" t="str">
        <f t="shared" si="60"/>
        <v xml:space="preserve"> </v>
      </c>
      <c r="U88" s="139" t="str">
        <f t="shared" si="60"/>
        <v xml:space="preserve"> </v>
      </c>
      <c r="V88" s="139" t="str">
        <f t="shared" si="60"/>
        <v xml:space="preserve"> </v>
      </c>
      <c r="W88" s="139" t="str">
        <f t="shared" si="60"/>
        <v xml:space="preserve"> </v>
      </c>
      <c r="X88" s="139" t="str">
        <f t="shared" si="60"/>
        <v xml:space="preserve"> </v>
      </c>
      <c r="Y88" s="139" t="str">
        <f t="shared" si="60"/>
        <v xml:space="preserve"> </v>
      </c>
      <c r="Z88" s="139" t="str">
        <f t="shared" si="60"/>
        <v xml:space="preserve"> </v>
      </c>
      <c r="AA88" s="139" t="str">
        <f t="shared" si="60"/>
        <v xml:space="preserve"> </v>
      </c>
      <c r="AB88" s="139" t="str">
        <f t="shared" si="60"/>
        <v xml:space="preserve"> </v>
      </c>
      <c r="AC88" s="139" t="str">
        <f t="shared" si="60"/>
        <v xml:space="preserve"> </v>
      </c>
      <c r="AD88" s="139" t="str">
        <f t="shared" si="60"/>
        <v xml:space="preserve"> </v>
      </c>
      <c r="AE88" s="139" t="str">
        <f t="shared" si="60"/>
        <v xml:space="preserve"> </v>
      </c>
      <c r="AF88" s="139" t="str">
        <f t="shared" si="60"/>
        <v xml:space="preserve"> </v>
      </c>
      <c r="AG88" s="139" t="str">
        <f t="shared" si="60"/>
        <v xml:space="preserve"> </v>
      </c>
      <c r="AH88" s="139" t="str">
        <f t="shared" si="60"/>
        <v xml:space="preserve"> </v>
      </c>
      <c r="AI88" s="139" t="str">
        <f t="shared" si="60"/>
        <v xml:space="preserve"> </v>
      </c>
      <c r="AJ88" s="139" t="str">
        <f t="shared" si="60"/>
        <v xml:space="preserve"> </v>
      </c>
      <c r="AK88" s="139" t="str">
        <f t="shared" si="60"/>
        <v xml:space="preserve"> </v>
      </c>
      <c r="AL88" s="139" t="str">
        <f t="shared" si="60"/>
        <v xml:space="preserve"> </v>
      </c>
      <c r="AM88" s="139">
        <f t="shared" ca="1" si="60"/>
        <v>0</v>
      </c>
      <c r="AN88" s="139">
        <f t="shared" ca="1" si="60"/>
        <v>0</v>
      </c>
      <c r="AO88" s="139">
        <f t="shared" ca="1" si="60"/>
        <v>0</v>
      </c>
      <c r="AP88" s="139">
        <f t="shared" ca="1" si="60"/>
        <v>0</v>
      </c>
      <c r="AQ88" s="139">
        <f t="shared" ref="AQ88:BH88" ca="1" si="61">IF(AQ$2-$K$2&lt;$D35-1," ",AQ35*AQ$3)</f>
        <v>0</v>
      </c>
      <c r="AR88" s="139">
        <f t="shared" ca="1" si="61"/>
        <v>0</v>
      </c>
      <c r="AS88" s="139">
        <f t="shared" ca="1" si="61"/>
        <v>0</v>
      </c>
      <c r="AT88" s="139">
        <f t="shared" ca="1" si="61"/>
        <v>0</v>
      </c>
      <c r="AU88" s="139">
        <f t="shared" ca="1" si="61"/>
        <v>0</v>
      </c>
      <c r="AV88" s="139">
        <f t="shared" ca="1" si="61"/>
        <v>0</v>
      </c>
      <c r="AW88" s="139">
        <f t="shared" ca="1" si="61"/>
        <v>0</v>
      </c>
      <c r="AX88" s="139">
        <f t="shared" ca="1" si="61"/>
        <v>0</v>
      </c>
      <c r="AY88" s="139">
        <f t="shared" ca="1" si="61"/>
        <v>0</v>
      </c>
      <c r="AZ88" s="139">
        <f t="shared" ca="1" si="61"/>
        <v>0</v>
      </c>
      <c r="BA88" s="139">
        <f t="shared" ca="1" si="61"/>
        <v>0</v>
      </c>
      <c r="BB88" s="139">
        <f t="shared" ca="1" si="61"/>
        <v>0</v>
      </c>
      <c r="BC88" s="139">
        <f t="shared" ca="1" si="61"/>
        <v>0</v>
      </c>
      <c r="BD88" s="139">
        <f t="shared" ca="1" si="61"/>
        <v>0</v>
      </c>
      <c r="BE88" s="139">
        <f t="shared" ca="1" si="61"/>
        <v>0</v>
      </c>
      <c r="BF88" s="139">
        <f t="shared" ca="1" si="61"/>
        <v>0</v>
      </c>
      <c r="BG88" s="139">
        <f t="shared" ca="1" si="61"/>
        <v>0</v>
      </c>
      <c r="BH88" s="139">
        <f t="shared" ca="1" si="61"/>
        <v>0</v>
      </c>
    </row>
    <row r="89" spans="1:60">
      <c r="A89" s="106"/>
      <c r="B89" s="106"/>
      <c r="C89" s="106"/>
      <c r="D89" s="106"/>
      <c r="E89" s="106" t="s">
        <v>202</v>
      </c>
      <c r="F89" s="106">
        <f ca="1">OFFSET('Primary Inputs'!$E$12,0,Calculations!$D36-1)</f>
        <v>0</v>
      </c>
      <c r="G89" s="106"/>
      <c r="H89" s="139">
        <f t="shared" si="8"/>
        <v>0</v>
      </c>
      <c r="I89" s="139">
        <f t="shared" si="9"/>
        <v>0</v>
      </c>
      <c r="J89" s="139">
        <f t="shared" ca="1" si="3"/>
        <v>0</v>
      </c>
      <c r="K89" s="139" t="str">
        <f t="shared" ref="K89:AP89" si="62">IF(K$2-$K$2&lt;$D36-1," ",K36*K$3)</f>
        <v xml:space="preserve"> </v>
      </c>
      <c r="L89" s="139" t="str">
        <f t="shared" si="62"/>
        <v xml:space="preserve"> </v>
      </c>
      <c r="M89" s="139" t="str">
        <f t="shared" si="62"/>
        <v xml:space="preserve"> </v>
      </c>
      <c r="N89" s="139" t="str">
        <f t="shared" si="62"/>
        <v xml:space="preserve"> </v>
      </c>
      <c r="O89" s="139" t="str">
        <f t="shared" si="62"/>
        <v xml:space="preserve"> </v>
      </c>
      <c r="P89" s="139" t="str">
        <f t="shared" si="62"/>
        <v xml:space="preserve"> </v>
      </c>
      <c r="Q89" s="139" t="str">
        <f t="shared" si="62"/>
        <v xml:space="preserve"> </v>
      </c>
      <c r="R89" s="139" t="str">
        <f t="shared" si="62"/>
        <v xml:space="preserve"> </v>
      </c>
      <c r="S89" s="139" t="str">
        <f t="shared" si="62"/>
        <v xml:space="preserve"> </v>
      </c>
      <c r="T89" s="139" t="str">
        <f t="shared" si="62"/>
        <v xml:space="preserve"> </v>
      </c>
      <c r="U89" s="139" t="str">
        <f t="shared" si="62"/>
        <v xml:space="preserve"> </v>
      </c>
      <c r="V89" s="139" t="str">
        <f t="shared" si="62"/>
        <v xml:space="preserve"> </v>
      </c>
      <c r="W89" s="139" t="str">
        <f t="shared" si="62"/>
        <v xml:space="preserve"> </v>
      </c>
      <c r="X89" s="139" t="str">
        <f t="shared" si="62"/>
        <v xml:space="preserve"> </v>
      </c>
      <c r="Y89" s="139" t="str">
        <f t="shared" si="62"/>
        <v xml:space="preserve"> </v>
      </c>
      <c r="Z89" s="139" t="str">
        <f t="shared" si="62"/>
        <v xml:space="preserve"> </v>
      </c>
      <c r="AA89" s="139" t="str">
        <f t="shared" si="62"/>
        <v xml:space="preserve"> </v>
      </c>
      <c r="AB89" s="139" t="str">
        <f t="shared" si="62"/>
        <v xml:space="preserve"> </v>
      </c>
      <c r="AC89" s="139" t="str">
        <f t="shared" si="62"/>
        <v xml:space="preserve"> </v>
      </c>
      <c r="AD89" s="139" t="str">
        <f t="shared" si="62"/>
        <v xml:space="preserve"> </v>
      </c>
      <c r="AE89" s="139" t="str">
        <f t="shared" si="62"/>
        <v xml:space="preserve"> </v>
      </c>
      <c r="AF89" s="139" t="str">
        <f t="shared" si="62"/>
        <v xml:space="preserve"> </v>
      </c>
      <c r="AG89" s="139" t="str">
        <f t="shared" si="62"/>
        <v xml:space="preserve"> </v>
      </c>
      <c r="AH89" s="139" t="str">
        <f t="shared" si="62"/>
        <v xml:space="preserve"> </v>
      </c>
      <c r="AI89" s="139" t="str">
        <f t="shared" si="62"/>
        <v xml:space="preserve"> </v>
      </c>
      <c r="AJ89" s="139" t="str">
        <f t="shared" si="62"/>
        <v xml:space="preserve"> </v>
      </c>
      <c r="AK89" s="139" t="str">
        <f t="shared" si="62"/>
        <v xml:space="preserve"> </v>
      </c>
      <c r="AL89" s="139" t="str">
        <f t="shared" si="62"/>
        <v xml:space="preserve"> </v>
      </c>
      <c r="AM89" s="139" t="str">
        <f t="shared" si="62"/>
        <v xml:space="preserve"> </v>
      </c>
      <c r="AN89" s="139">
        <f t="shared" ca="1" si="62"/>
        <v>0</v>
      </c>
      <c r="AO89" s="139">
        <f t="shared" ca="1" si="62"/>
        <v>0</v>
      </c>
      <c r="AP89" s="139">
        <f t="shared" ca="1" si="62"/>
        <v>0</v>
      </c>
      <c r="AQ89" s="139">
        <f t="shared" ref="AQ89:BH89" ca="1" si="63">IF(AQ$2-$K$2&lt;$D36-1," ",AQ36*AQ$3)</f>
        <v>0</v>
      </c>
      <c r="AR89" s="139">
        <f t="shared" ca="1" si="63"/>
        <v>0</v>
      </c>
      <c r="AS89" s="139">
        <f t="shared" ca="1" si="63"/>
        <v>0</v>
      </c>
      <c r="AT89" s="139">
        <f t="shared" ca="1" si="63"/>
        <v>0</v>
      </c>
      <c r="AU89" s="139">
        <f t="shared" ca="1" si="63"/>
        <v>0</v>
      </c>
      <c r="AV89" s="139">
        <f t="shared" ca="1" si="63"/>
        <v>0</v>
      </c>
      <c r="AW89" s="139">
        <f t="shared" ca="1" si="63"/>
        <v>0</v>
      </c>
      <c r="AX89" s="139">
        <f t="shared" ca="1" si="63"/>
        <v>0</v>
      </c>
      <c r="AY89" s="139">
        <f t="shared" ca="1" si="63"/>
        <v>0</v>
      </c>
      <c r="AZ89" s="139">
        <f t="shared" ca="1" si="63"/>
        <v>0</v>
      </c>
      <c r="BA89" s="139">
        <f t="shared" ca="1" si="63"/>
        <v>0</v>
      </c>
      <c r="BB89" s="139">
        <f t="shared" ca="1" si="63"/>
        <v>0</v>
      </c>
      <c r="BC89" s="139">
        <f t="shared" ca="1" si="63"/>
        <v>0</v>
      </c>
      <c r="BD89" s="139">
        <f t="shared" ca="1" si="63"/>
        <v>0</v>
      </c>
      <c r="BE89" s="139">
        <f t="shared" ca="1" si="63"/>
        <v>0</v>
      </c>
      <c r="BF89" s="139">
        <f t="shared" ca="1" si="63"/>
        <v>0</v>
      </c>
      <c r="BG89" s="139">
        <f t="shared" ca="1" si="63"/>
        <v>0</v>
      </c>
      <c r="BH89" s="139">
        <f t="shared" ca="1" si="63"/>
        <v>0</v>
      </c>
    </row>
    <row r="90" spans="1:60">
      <c r="A90" s="106"/>
      <c r="B90" s="106"/>
      <c r="C90" s="106"/>
      <c r="D90" s="106"/>
      <c r="E90" s="106" t="s">
        <v>203</v>
      </c>
      <c r="F90" s="106">
        <f ca="1">OFFSET('Primary Inputs'!$E$12,0,Calculations!$D37-1)</f>
        <v>0</v>
      </c>
      <c r="G90" s="106"/>
      <c r="H90" s="139">
        <f t="shared" si="8"/>
        <v>0</v>
      </c>
      <c r="I90" s="139">
        <f t="shared" si="9"/>
        <v>0</v>
      </c>
      <c r="J90" s="139">
        <f t="shared" ca="1" si="3"/>
        <v>0</v>
      </c>
      <c r="K90" s="139" t="str">
        <f t="shared" ref="K90:AP90" si="64">IF(K$2-$K$2&lt;$D37-1," ",K37*K$3)</f>
        <v xml:space="preserve"> </v>
      </c>
      <c r="L90" s="139" t="str">
        <f t="shared" si="64"/>
        <v xml:space="preserve"> </v>
      </c>
      <c r="M90" s="139" t="str">
        <f t="shared" si="64"/>
        <v xml:space="preserve"> </v>
      </c>
      <c r="N90" s="139" t="str">
        <f t="shared" si="64"/>
        <v xml:space="preserve"> </v>
      </c>
      <c r="O90" s="139" t="str">
        <f t="shared" si="64"/>
        <v xml:space="preserve"> </v>
      </c>
      <c r="P90" s="139" t="str">
        <f t="shared" si="64"/>
        <v xml:space="preserve"> </v>
      </c>
      <c r="Q90" s="139" t="str">
        <f t="shared" si="64"/>
        <v xml:space="preserve"> </v>
      </c>
      <c r="R90" s="139" t="str">
        <f t="shared" si="64"/>
        <v xml:space="preserve"> </v>
      </c>
      <c r="S90" s="139" t="str">
        <f t="shared" si="64"/>
        <v xml:space="preserve"> </v>
      </c>
      <c r="T90" s="139" t="str">
        <f t="shared" si="64"/>
        <v xml:space="preserve"> </v>
      </c>
      <c r="U90" s="139" t="str">
        <f t="shared" si="64"/>
        <v xml:space="preserve"> </v>
      </c>
      <c r="V90" s="139" t="str">
        <f t="shared" si="64"/>
        <v xml:space="preserve"> </v>
      </c>
      <c r="W90" s="139" t="str">
        <f t="shared" si="64"/>
        <v xml:space="preserve"> </v>
      </c>
      <c r="X90" s="139" t="str">
        <f t="shared" si="64"/>
        <v xml:space="preserve"> </v>
      </c>
      <c r="Y90" s="139" t="str">
        <f t="shared" si="64"/>
        <v xml:space="preserve"> </v>
      </c>
      <c r="Z90" s="139" t="str">
        <f t="shared" si="64"/>
        <v xml:space="preserve"> </v>
      </c>
      <c r="AA90" s="139" t="str">
        <f t="shared" si="64"/>
        <v xml:space="preserve"> </v>
      </c>
      <c r="AB90" s="139" t="str">
        <f t="shared" si="64"/>
        <v xml:space="preserve"> </v>
      </c>
      <c r="AC90" s="139" t="str">
        <f t="shared" si="64"/>
        <v xml:space="preserve"> </v>
      </c>
      <c r="AD90" s="139" t="str">
        <f t="shared" si="64"/>
        <v xml:space="preserve"> </v>
      </c>
      <c r="AE90" s="139" t="str">
        <f t="shared" si="64"/>
        <v xml:space="preserve"> </v>
      </c>
      <c r="AF90" s="139" t="str">
        <f t="shared" si="64"/>
        <v xml:space="preserve"> </v>
      </c>
      <c r="AG90" s="139" t="str">
        <f t="shared" si="64"/>
        <v xml:space="preserve"> </v>
      </c>
      <c r="AH90" s="139" t="str">
        <f t="shared" si="64"/>
        <v xml:space="preserve"> </v>
      </c>
      <c r="AI90" s="139" t="str">
        <f t="shared" si="64"/>
        <v xml:space="preserve"> </v>
      </c>
      <c r="AJ90" s="139" t="str">
        <f t="shared" si="64"/>
        <v xml:space="preserve"> </v>
      </c>
      <c r="AK90" s="139" t="str">
        <f t="shared" si="64"/>
        <v xml:space="preserve"> </v>
      </c>
      <c r="AL90" s="139" t="str">
        <f t="shared" si="64"/>
        <v xml:space="preserve"> </v>
      </c>
      <c r="AM90" s="139" t="str">
        <f t="shared" si="64"/>
        <v xml:space="preserve"> </v>
      </c>
      <c r="AN90" s="139" t="str">
        <f t="shared" si="64"/>
        <v xml:space="preserve"> </v>
      </c>
      <c r="AO90" s="139">
        <f t="shared" ca="1" si="64"/>
        <v>0</v>
      </c>
      <c r="AP90" s="139">
        <f t="shared" ca="1" si="64"/>
        <v>0</v>
      </c>
      <c r="AQ90" s="139">
        <f t="shared" ref="AQ90:BH90" ca="1" si="65">IF(AQ$2-$K$2&lt;$D37-1," ",AQ37*AQ$3)</f>
        <v>0</v>
      </c>
      <c r="AR90" s="139">
        <f t="shared" ca="1" si="65"/>
        <v>0</v>
      </c>
      <c r="AS90" s="139">
        <f t="shared" ca="1" si="65"/>
        <v>0</v>
      </c>
      <c r="AT90" s="139">
        <f t="shared" ca="1" si="65"/>
        <v>0</v>
      </c>
      <c r="AU90" s="139">
        <f t="shared" ca="1" si="65"/>
        <v>0</v>
      </c>
      <c r="AV90" s="139">
        <f t="shared" ca="1" si="65"/>
        <v>0</v>
      </c>
      <c r="AW90" s="139">
        <f t="shared" ca="1" si="65"/>
        <v>0</v>
      </c>
      <c r="AX90" s="139">
        <f t="shared" ca="1" si="65"/>
        <v>0</v>
      </c>
      <c r="AY90" s="139">
        <f t="shared" ca="1" si="65"/>
        <v>0</v>
      </c>
      <c r="AZ90" s="139">
        <f t="shared" ca="1" si="65"/>
        <v>0</v>
      </c>
      <c r="BA90" s="139">
        <f t="shared" ca="1" si="65"/>
        <v>0</v>
      </c>
      <c r="BB90" s="139">
        <f t="shared" ca="1" si="65"/>
        <v>0</v>
      </c>
      <c r="BC90" s="139">
        <f t="shared" ca="1" si="65"/>
        <v>0</v>
      </c>
      <c r="BD90" s="139">
        <f t="shared" ca="1" si="65"/>
        <v>0</v>
      </c>
      <c r="BE90" s="139">
        <f t="shared" ca="1" si="65"/>
        <v>0</v>
      </c>
      <c r="BF90" s="139">
        <f t="shared" ca="1" si="65"/>
        <v>0</v>
      </c>
      <c r="BG90" s="139">
        <f t="shared" ca="1" si="65"/>
        <v>0</v>
      </c>
      <c r="BH90" s="139">
        <f t="shared" ca="1" si="65"/>
        <v>0</v>
      </c>
    </row>
    <row r="91" spans="1:60">
      <c r="A91" s="106"/>
      <c r="B91" s="106"/>
      <c r="C91" s="106"/>
      <c r="D91" s="106"/>
      <c r="E91" s="106" t="s">
        <v>204</v>
      </c>
      <c r="F91" s="106">
        <f ca="1">OFFSET('Primary Inputs'!$E$12,0,Calculations!$D38-1)</f>
        <v>0</v>
      </c>
      <c r="G91" s="106"/>
      <c r="H91" s="139">
        <f t="shared" si="8"/>
        <v>0</v>
      </c>
      <c r="I91" s="139">
        <f t="shared" si="9"/>
        <v>0</v>
      </c>
      <c r="J91" s="139">
        <f t="shared" ca="1" si="3"/>
        <v>0</v>
      </c>
      <c r="K91" s="139" t="str">
        <f t="shared" ref="K91:AP91" si="66">IF(K$2-$K$2&lt;$D38-1," ",K38*K$3)</f>
        <v xml:space="preserve"> </v>
      </c>
      <c r="L91" s="139" t="str">
        <f t="shared" si="66"/>
        <v xml:space="preserve"> </v>
      </c>
      <c r="M91" s="139" t="str">
        <f t="shared" si="66"/>
        <v xml:space="preserve"> </v>
      </c>
      <c r="N91" s="139" t="str">
        <f t="shared" si="66"/>
        <v xml:space="preserve"> </v>
      </c>
      <c r="O91" s="139" t="str">
        <f t="shared" si="66"/>
        <v xml:space="preserve"> </v>
      </c>
      <c r="P91" s="139" t="str">
        <f t="shared" si="66"/>
        <v xml:space="preserve"> </v>
      </c>
      <c r="Q91" s="139" t="str">
        <f t="shared" si="66"/>
        <v xml:space="preserve"> </v>
      </c>
      <c r="R91" s="139" t="str">
        <f t="shared" si="66"/>
        <v xml:space="preserve"> </v>
      </c>
      <c r="S91" s="139" t="str">
        <f t="shared" si="66"/>
        <v xml:space="preserve"> </v>
      </c>
      <c r="T91" s="139" t="str">
        <f t="shared" si="66"/>
        <v xml:space="preserve"> </v>
      </c>
      <c r="U91" s="139" t="str">
        <f t="shared" si="66"/>
        <v xml:space="preserve"> </v>
      </c>
      <c r="V91" s="139" t="str">
        <f t="shared" si="66"/>
        <v xml:space="preserve"> </v>
      </c>
      <c r="W91" s="139" t="str">
        <f t="shared" si="66"/>
        <v xml:space="preserve"> </v>
      </c>
      <c r="X91" s="139" t="str">
        <f t="shared" si="66"/>
        <v xml:space="preserve"> </v>
      </c>
      <c r="Y91" s="139" t="str">
        <f t="shared" si="66"/>
        <v xml:space="preserve"> </v>
      </c>
      <c r="Z91" s="139" t="str">
        <f t="shared" si="66"/>
        <v xml:space="preserve"> </v>
      </c>
      <c r="AA91" s="139" t="str">
        <f t="shared" si="66"/>
        <v xml:space="preserve"> </v>
      </c>
      <c r="AB91" s="139" t="str">
        <f t="shared" si="66"/>
        <v xml:space="preserve"> </v>
      </c>
      <c r="AC91" s="139" t="str">
        <f t="shared" si="66"/>
        <v xml:space="preserve"> </v>
      </c>
      <c r="AD91" s="139" t="str">
        <f t="shared" si="66"/>
        <v xml:space="preserve"> </v>
      </c>
      <c r="AE91" s="139" t="str">
        <f t="shared" si="66"/>
        <v xml:space="preserve"> </v>
      </c>
      <c r="AF91" s="139" t="str">
        <f t="shared" si="66"/>
        <v xml:space="preserve"> </v>
      </c>
      <c r="AG91" s="139" t="str">
        <f t="shared" si="66"/>
        <v xml:space="preserve"> </v>
      </c>
      <c r="AH91" s="139" t="str">
        <f t="shared" si="66"/>
        <v xml:space="preserve"> </v>
      </c>
      <c r="AI91" s="139" t="str">
        <f t="shared" si="66"/>
        <v xml:space="preserve"> </v>
      </c>
      <c r="AJ91" s="139" t="str">
        <f t="shared" si="66"/>
        <v xml:space="preserve"> </v>
      </c>
      <c r="AK91" s="139" t="str">
        <f t="shared" si="66"/>
        <v xml:space="preserve"> </v>
      </c>
      <c r="AL91" s="139" t="str">
        <f t="shared" si="66"/>
        <v xml:space="preserve"> </v>
      </c>
      <c r="AM91" s="139" t="str">
        <f t="shared" si="66"/>
        <v xml:space="preserve"> </v>
      </c>
      <c r="AN91" s="139" t="str">
        <f t="shared" si="66"/>
        <v xml:space="preserve"> </v>
      </c>
      <c r="AO91" s="139" t="str">
        <f t="shared" si="66"/>
        <v xml:space="preserve"> </v>
      </c>
      <c r="AP91" s="139">
        <f t="shared" ca="1" si="66"/>
        <v>0</v>
      </c>
      <c r="AQ91" s="139">
        <f t="shared" ref="AQ91:BH91" ca="1" si="67">IF(AQ$2-$K$2&lt;$D38-1," ",AQ38*AQ$3)</f>
        <v>0</v>
      </c>
      <c r="AR91" s="139">
        <f t="shared" ca="1" si="67"/>
        <v>0</v>
      </c>
      <c r="AS91" s="139">
        <f t="shared" ca="1" si="67"/>
        <v>0</v>
      </c>
      <c r="AT91" s="139">
        <f t="shared" ca="1" si="67"/>
        <v>0</v>
      </c>
      <c r="AU91" s="139">
        <f t="shared" ca="1" si="67"/>
        <v>0</v>
      </c>
      <c r="AV91" s="139">
        <f t="shared" ca="1" si="67"/>
        <v>0</v>
      </c>
      <c r="AW91" s="139">
        <f t="shared" ca="1" si="67"/>
        <v>0</v>
      </c>
      <c r="AX91" s="139">
        <f t="shared" ca="1" si="67"/>
        <v>0</v>
      </c>
      <c r="AY91" s="139">
        <f t="shared" ca="1" si="67"/>
        <v>0</v>
      </c>
      <c r="AZ91" s="139">
        <f t="shared" ca="1" si="67"/>
        <v>0</v>
      </c>
      <c r="BA91" s="139">
        <f t="shared" ca="1" si="67"/>
        <v>0</v>
      </c>
      <c r="BB91" s="139">
        <f t="shared" ca="1" si="67"/>
        <v>0</v>
      </c>
      <c r="BC91" s="139">
        <f t="shared" ca="1" si="67"/>
        <v>0</v>
      </c>
      <c r="BD91" s="139">
        <f t="shared" ca="1" si="67"/>
        <v>0</v>
      </c>
      <c r="BE91" s="139">
        <f t="shared" ca="1" si="67"/>
        <v>0</v>
      </c>
      <c r="BF91" s="139">
        <f t="shared" ca="1" si="67"/>
        <v>0</v>
      </c>
      <c r="BG91" s="139">
        <f t="shared" ca="1" si="67"/>
        <v>0</v>
      </c>
      <c r="BH91" s="139">
        <f t="shared" ca="1" si="67"/>
        <v>0</v>
      </c>
    </row>
    <row r="92" spans="1:60">
      <c r="A92" s="106"/>
      <c r="B92" s="106"/>
      <c r="C92" s="106"/>
      <c r="D92" s="106"/>
      <c r="E92" s="106" t="s">
        <v>205</v>
      </c>
      <c r="F92" s="106">
        <f ca="1">OFFSET('Primary Inputs'!$E$12,0,Calculations!$D39-1)</f>
        <v>0</v>
      </c>
      <c r="G92" s="106"/>
      <c r="H92" s="139">
        <f t="shared" si="8"/>
        <v>0</v>
      </c>
      <c r="I92" s="139">
        <f t="shared" si="9"/>
        <v>0</v>
      </c>
      <c r="J92" s="139">
        <f t="shared" ca="1" si="3"/>
        <v>0</v>
      </c>
      <c r="K92" s="139" t="str">
        <f t="shared" ref="K92:AP92" si="68">IF(K$2-$K$2&lt;$D39-1," ",K39*K$3)</f>
        <v xml:space="preserve"> </v>
      </c>
      <c r="L92" s="139" t="str">
        <f t="shared" si="68"/>
        <v xml:space="preserve"> </v>
      </c>
      <c r="M92" s="139" t="str">
        <f t="shared" si="68"/>
        <v xml:space="preserve"> </v>
      </c>
      <c r="N92" s="139" t="str">
        <f t="shared" si="68"/>
        <v xml:space="preserve"> </v>
      </c>
      <c r="O92" s="139" t="str">
        <f t="shared" si="68"/>
        <v xml:space="preserve"> </v>
      </c>
      <c r="P92" s="139" t="str">
        <f t="shared" si="68"/>
        <v xml:space="preserve"> </v>
      </c>
      <c r="Q92" s="139" t="str">
        <f t="shared" si="68"/>
        <v xml:space="preserve"> </v>
      </c>
      <c r="R92" s="139" t="str">
        <f t="shared" si="68"/>
        <v xml:space="preserve"> </v>
      </c>
      <c r="S92" s="139" t="str">
        <f t="shared" si="68"/>
        <v xml:space="preserve"> </v>
      </c>
      <c r="T92" s="139" t="str">
        <f t="shared" si="68"/>
        <v xml:space="preserve"> </v>
      </c>
      <c r="U92" s="139" t="str">
        <f t="shared" si="68"/>
        <v xml:space="preserve"> </v>
      </c>
      <c r="V92" s="139" t="str">
        <f t="shared" si="68"/>
        <v xml:space="preserve"> </v>
      </c>
      <c r="W92" s="139" t="str">
        <f t="shared" si="68"/>
        <v xml:space="preserve"> </v>
      </c>
      <c r="X92" s="139" t="str">
        <f t="shared" si="68"/>
        <v xml:space="preserve"> </v>
      </c>
      <c r="Y92" s="139" t="str">
        <f t="shared" si="68"/>
        <v xml:space="preserve"> </v>
      </c>
      <c r="Z92" s="139" t="str">
        <f t="shared" si="68"/>
        <v xml:space="preserve"> </v>
      </c>
      <c r="AA92" s="139" t="str">
        <f t="shared" si="68"/>
        <v xml:space="preserve"> </v>
      </c>
      <c r="AB92" s="139" t="str">
        <f t="shared" si="68"/>
        <v xml:space="preserve"> </v>
      </c>
      <c r="AC92" s="139" t="str">
        <f t="shared" si="68"/>
        <v xml:space="preserve"> </v>
      </c>
      <c r="AD92" s="139" t="str">
        <f t="shared" si="68"/>
        <v xml:space="preserve"> </v>
      </c>
      <c r="AE92" s="139" t="str">
        <f t="shared" si="68"/>
        <v xml:space="preserve"> </v>
      </c>
      <c r="AF92" s="139" t="str">
        <f t="shared" si="68"/>
        <v xml:space="preserve"> </v>
      </c>
      <c r="AG92" s="139" t="str">
        <f t="shared" si="68"/>
        <v xml:space="preserve"> </v>
      </c>
      <c r="AH92" s="139" t="str">
        <f t="shared" si="68"/>
        <v xml:space="preserve"> </v>
      </c>
      <c r="AI92" s="139" t="str">
        <f t="shared" si="68"/>
        <v xml:space="preserve"> </v>
      </c>
      <c r="AJ92" s="139" t="str">
        <f t="shared" si="68"/>
        <v xml:space="preserve"> </v>
      </c>
      <c r="AK92" s="139" t="str">
        <f t="shared" si="68"/>
        <v xml:space="preserve"> </v>
      </c>
      <c r="AL92" s="139" t="str">
        <f t="shared" si="68"/>
        <v xml:space="preserve"> </v>
      </c>
      <c r="AM92" s="139" t="str">
        <f t="shared" si="68"/>
        <v xml:space="preserve"> </v>
      </c>
      <c r="AN92" s="139" t="str">
        <f t="shared" si="68"/>
        <v xml:space="preserve"> </v>
      </c>
      <c r="AO92" s="139" t="str">
        <f t="shared" si="68"/>
        <v xml:space="preserve"> </v>
      </c>
      <c r="AP92" s="139" t="str">
        <f t="shared" si="68"/>
        <v xml:space="preserve"> </v>
      </c>
      <c r="AQ92" s="139">
        <f t="shared" ref="AQ92:BH92" ca="1" si="69">IF(AQ$2-$K$2&lt;$D39-1," ",AQ39*AQ$3)</f>
        <v>0</v>
      </c>
      <c r="AR92" s="139">
        <f t="shared" ca="1" si="69"/>
        <v>0</v>
      </c>
      <c r="AS92" s="139">
        <f t="shared" ca="1" si="69"/>
        <v>0</v>
      </c>
      <c r="AT92" s="139">
        <f t="shared" ca="1" si="69"/>
        <v>0</v>
      </c>
      <c r="AU92" s="139">
        <f t="shared" ca="1" si="69"/>
        <v>0</v>
      </c>
      <c r="AV92" s="139">
        <f t="shared" ca="1" si="69"/>
        <v>0</v>
      </c>
      <c r="AW92" s="139">
        <f t="shared" ca="1" si="69"/>
        <v>0</v>
      </c>
      <c r="AX92" s="139">
        <f t="shared" ca="1" si="69"/>
        <v>0</v>
      </c>
      <c r="AY92" s="139">
        <f t="shared" ca="1" si="69"/>
        <v>0</v>
      </c>
      <c r="AZ92" s="139">
        <f t="shared" ca="1" si="69"/>
        <v>0</v>
      </c>
      <c r="BA92" s="139">
        <f t="shared" ca="1" si="69"/>
        <v>0</v>
      </c>
      <c r="BB92" s="139">
        <f t="shared" ca="1" si="69"/>
        <v>0</v>
      </c>
      <c r="BC92" s="139">
        <f t="shared" ca="1" si="69"/>
        <v>0</v>
      </c>
      <c r="BD92" s="139">
        <f t="shared" ca="1" si="69"/>
        <v>0</v>
      </c>
      <c r="BE92" s="139">
        <f t="shared" ca="1" si="69"/>
        <v>0</v>
      </c>
      <c r="BF92" s="139">
        <f t="shared" ca="1" si="69"/>
        <v>0</v>
      </c>
      <c r="BG92" s="139">
        <f t="shared" ca="1" si="69"/>
        <v>0</v>
      </c>
      <c r="BH92" s="139">
        <f t="shared" ca="1" si="69"/>
        <v>0</v>
      </c>
    </row>
    <row r="93" spans="1:60">
      <c r="A93" s="106"/>
      <c r="B93" s="106"/>
      <c r="C93" s="106"/>
      <c r="D93" s="106"/>
      <c r="E93" s="106" t="s">
        <v>206</v>
      </c>
      <c r="F93" s="106">
        <f ca="1">OFFSET('Primary Inputs'!$E$12,0,Calculations!$D40-1)</f>
        <v>0</v>
      </c>
      <c r="G93" s="106"/>
      <c r="H93" s="139">
        <f t="shared" si="8"/>
        <v>0</v>
      </c>
      <c r="I93" s="139">
        <f t="shared" si="9"/>
        <v>0</v>
      </c>
      <c r="J93" s="139">
        <f t="shared" ca="1" si="3"/>
        <v>0</v>
      </c>
      <c r="K93" s="139" t="str">
        <f t="shared" ref="K93:AP93" si="70">IF(K$2-$K$2&lt;$D40-1," ",K40*K$3)</f>
        <v xml:space="preserve"> </v>
      </c>
      <c r="L93" s="139" t="str">
        <f t="shared" si="70"/>
        <v xml:space="preserve"> </v>
      </c>
      <c r="M93" s="139" t="str">
        <f t="shared" si="70"/>
        <v xml:space="preserve"> </v>
      </c>
      <c r="N93" s="139" t="str">
        <f t="shared" si="70"/>
        <v xml:space="preserve"> </v>
      </c>
      <c r="O93" s="139" t="str">
        <f t="shared" si="70"/>
        <v xml:space="preserve"> </v>
      </c>
      <c r="P93" s="139" t="str">
        <f t="shared" si="70"/>
        <v xml:space="preserve"> </v>
      </c>
      <c r="Q93" s="139" t="str">
        <f t="shared" si="70"/>
        <v xml:space="preserve"> </v>
      </c>
      <c r="R93" s="139" t="str">
        <f t="shared" si="70"/>
        <v xml:space="preserve"> </v>
      </c>
      <c r="S93" s="139" t="str">
        <f t="shared" si="70"/>
        <v xml:space="preserve"> </v>
      </c>
      <c r="T93" s="139" t="str">
        <f t="shared" si="70"/>
        <v xml:space="preserve"> </v>
      </c>
      <c r="U93" s="139" t="str">
        <f t="shared" si="70"/>
        <v xml:space="preserve"> </v>
      </c>
      <c r="V93" s="139" t="str">
        <f t="shared" si="70"/>
        <v xml:space="preserve"> </v>
      </c>
      <c r="W93" s="139" t="str">
        <f t="shared" si="70"/>
        <v xml:space="preserve"> </v>
      </c>
      <c r="X93" s="139" t="str">
        <f t="shared" si="70"/>
        <v xml:space="preserve"> </v>
      </c>
      <c r="Y93" s="139" t="str">
        <f t="shared" si="70"/>
        <v xml:space="preserve"> </v>
      </c>
      <c r="Z93" s="139" t="str">
        <f t="shared" si="70"/>
        <v xml:space="preserve"> </v>
      </c>
      <c r="AA93" s="139" t="str">
        <f t="shared" si="70"/>
        <v xml:space="preserve"> </v>
      </c>
      <c r="AB93" s="139" t="str">
        <f t="shared" si="70"/>
        <v xml:space="preserve"> </v>
      </c>
      <c r="AC93" s="139" t="str">
        <f t="shared" si="70"/>
        <v xml:space="preserve"> </v>
      </c>
      <c r="AD93" s="139" t="str">
        <f t="shared" si="70"/>
        <v xml:space="preserve"> </v>
      </c>
      <c r="AE93" s="139" t="str">
        <f t="shared" si="70"/>
        <v xml:space="preserve"> </v>
      </c>
      <c r="AF93" s="139" t="str">
        <f t="shared" si="70"/>
        <v xml:space="preserve"> </v>
      </c>
      <c r="AG93" s="139" t="str">
        <f t="shared" si="70"/>
        <v xml:space="preserve"> </v>
      </c>
      <c r="AH93" s="139" t="str">
        <f t="shared" si="70"/>
        <v xml:space="preserve"> </v>
      </c>
      <c r="AI93" s="139" t="str">
        <f t="shared" si="70"/>
        <v xml:space="preserve"> </v>
      </c>
      <c r="AJ93" s="139" t="str">
        <f t="shared" si="70"/>
        <v xml:space="preserve"> </v>
      </c>
      <c r="AK93" s="139" t="str">
        <f t="shared" si="70"/>
        <v xml:space="preserve"> </v>
      </c>
      <c r="AL93" s="139" t="str">
        <f t="shared" si="70"/>
        <v xml:space="preserve"> </v>
      </c>
      <c r="AM93" s="139" t="str">
        <f t="shared" si="70"/>
        <v xml:space="preserve"> </v>
      </c>
      <c r="AN93" s="139" t="str">
        <f t="shared" si="70"/>
        <v xml:space="preserve"> </v>
      </c>
      <c r="AO93" s="139" t="str">
        <f t="shared" si="70"/>
        <v xml:space="preserve"> </v>
      </c>
      <c r="AP93" s="139" t="str">
        <f t="shared" si="70"/>
        <v xml:space="preserve"> </v>
      </c>
      <c r="AQ93" s="139" t="str">
        <f t="shared" ref="AQ93:BH93" si="71">IF(AQ$2-$K$2&lt;$D40-1," ",AQ40*AQ$3)</f>
        <v xml:space="preserve"> </v>
      </c>
      <c r="AR93" s="139">
        <f t="shared" ca="1" si="71"/>
        <v>0</v>
      </c>
      <c r="AS93" s="139">
        <f t="shared" ca="1" si="71"/>
        <v>0</v>
      </c>
      <c r="AT93" s="139">
        <f t="shared" ca="1" si="71"/>
        <v>0</v>
      </c>
      <c r="AU93" s="139">
        <f t="shared" ca="1" si="71"/>
        <v>0</v>
      </c>
      <c r="AV93" s="139">
        <f t="shared" ca="1" si="71"/>
        <v>0</v>
      </c>
      <c r="AW93" s="139">
        <f t="shared" ca="1" si="71"/>
        <v>0</v>
      </c>
      <c r="AX93" s="139">
        <f t="shared" ca="1" si="71"/>
        <v>0</v>
      </c>
      <c r="AY93" s="139">
        <f t="shared" ca="1" si="71"/>
        <v>0</v>
      </c>
      <c r="AZ93" s="139">
        <f t="shared" ca="1" si="71"/>
        <v>0</v>
      </c>
      <c r="BA93" s="139">
        <f t="shared" ca="1" si="71"/>
        <v>0</v>
      </c>
      <c r="BB93" s="139">
        <f t="shared" ca="1" si="71"/>
        <v>0</v>
      </c>
      <c r="BC93" s="139">
        <f t="shared" ca="1" si="71"/>
        <v>0</v>
      </c>
      <c r="BD93" s="139">
        <f t="shared" ca="1" si="71"/>
        <v>0</v>
      </c>
      <c r="BE93" s="139">
        <f t="shared" ca="1" si="71"/>
        <v>0</v>
      </c>
      <c r="BF93" s="139">
        <f t="shared" ca="1" si="71"/>
        <v>0</v>
      </c>
      <c r="BG93" s="139">
        <f t="shared" ca="1" si="71"/>
        <v>0</v>
      </c>
      <c r="BH93" s="139">
        <f t="shared" ca="1" si="71"/>
        <v>0</v>
      </c>
    </row>
    <row r="94" spans="1:60">
      <c r="A94" s="106"/>
      <c r="B94" s="106"/>
      <c r="C94" s="106"/>
      <c r="D94" s="106"/>
      <c r="E94" s="106" t="s">
        <v>207</v>
      </c>
      <c r="F94" s="106">
        <f ca="1">OFFSET('Primary Inputs'!$E$12,0,Calculations!$D41-1)</f>
        <v>0</v>
      </c>
      <c r="G94" s="106"/>
      <c r="H94" s="139">
        <f t="shared" si="8"/>
        <v>0</v>
      </c>
      <c r="I94" s="139">
        <f t="shared" si="9"/>
        <v>0</v>
      </c>
      <c r="J94" s="139">
        <f t="shared" ca="1" si="3"/>
        <v>0</v>
      </c>
      <c r="K94" s="139" t="str">
        <f t="shared" ref="K94:AP94" si="72">IF(K$2-$K$2&lt;$D41-1," ",K41*K$3)</f>
        <v xml:space="preserve"> </v>
      </c>
      <c r="L94" s="139" t="str">
        <f t="shared" si="72"/>
        <v xml:space="preserve"> </v>
      </c>
      <c r="M94" s="139" t="str">
        <f t="shared" si="72"/>
        <v xml:space="preserve"> </v>
      </c>
      <c r="N94" s="139" t="str">
        <f t="shared" si="72"/>
        <v xml:space="preserve"> </v>
      </c>
      <c r="O94" s="139" t="str">
        <f t="shared" si="72"/>
        <v xml:space="preserve"> </v>
      </c>
      <c r="P94" s="139" t="str">
        <f t="shared" si="72"/>
        <v xml:space="preserve"> </v>
      </c>
      <c r="Q94" s="139" t="str">
        <f t="shared" si="72"/>
        <v xml:space="preserve"> </v>
      </c>
      <c r="R94" s="139" t="str">
        <f t="shared" si="72"/>
        <v xml:space="preserve"> </v>
      </c>
      <c r="S94" s="139" t="str">
        <f t="shared" si="72"/>
        <v xml:space="preserve"> </v>
      </c>
      <c r="T94" s="139" t="str">
        <f t="shared" si="72"/>
        <v xml:space="preserve"> </v>
      </c>
      <c r="U94" s="139" t="str">
        <f t="shared" si="72"/>
        <v xml:space="preserve"> </v>
      </c>
      <c r="V94" s="139" t="str">
        <f t="shared" si="72"/>
        <v xml:space="preserve"> </v>
      </c>
      <c r="W94" s="139" t="str">
        <f t="shared" si="72"/>
        <v xml:space="preserve"> </v>
      </c>
      <c r="X94" s="139" t="str">
        <f t="shared" si="72"/>
        <v xml:space="preserve"> </v>
      </c>
      <c r="Y94" s="139" t="str">
        <f t="shared" si="72"/>
        <v xml:space="preserve"> </v>
      </c>
      <c r="Z94" s="139" t="str">
        <f t="shared" si="72"/>
        <v xml:space="preserve"> </v>
      </c>
      <c r="AA94" s="139" t="str">
        <f t="shared" si="72"/>
        <v xml:space="preserve"> </v>
      </c>
      <c r="AB94" s="139" t="str">
        <f t="shared" si="72"/>
        <v xml:space="preserve"> </v>
      </c>
      <c r="AC94" s="139" t="str">
        <f t="shared" si="72"/>
        <v xml:space="preserve"> </v>
      </c>
      <c r="AD94" s="139" t="str">
        <f t="shared" si="72"/>
        <v xml:space="preserve"> </v>
      </c>
      <c r="AE94" s="139" t="str">
        <f t="shared" si="72"/>
        <v xml:space="preserve"> </v>
      </c>
      <c r="AF94" s="139" t="str">
        <f t="shared" si="72"/>
        <v xml:space="preserve"> </v>
      </c>
      <c r="AG94" s="139" t="str">
        <f t="shared" si="72"/>
        <v xml:space="preserve"> </v>
      </c>
      <c r="AH94" s="139" t="str">
        <f t="shared" si="72"/>
        <v xml:space="preserve"> </v>
      </c>
      <c r="AI94" s="139" t="str">
        <f t="shared" si="72"/>
        <v xml:space="preserve"> </v>
      </c>
      <c r="AJ94" s="139" t="str">
        <f t="shared" si="72"/>
        <v xml:space="preserve"> </v>
      </c>
      <c r="AK94" s="139" t="str">
        <f t="shared" si="72"/>
        <v xml:space="preserve"> </v>
      </c>
      <c r="AL94" s="139" t="str">
        <f t="shared" si="72"/>
        <v xml:space="preserve"> </v>
      </c>
      <c r="AM94" s="139" t="str">
        <f t="shared" si="72"/>
        <v xml:space="preserve"> </v>
      </c>
      <c r="AN94" s="139" t="str">
        <f t="shared" si="72"/>
        <v xml:space="preserve"> </v>
      </c>
      <c r="AO94" s="139" t="str">
        <f t="shared" si="72"/>
        <v xml:space="preserve"> </v>
      </c>
      <c r="AP94" s="139" t="str">
        <f t="shared" si="72"/>
        <v xml:space="preserve"> </v>
      </c>
      <c r="AQ94" s="139" t="str">
        <f t="shared" ref="AQ94:BH94" si="73">IF(AQ$2-$K$2&lt;$D41-1," ",AQ41*AQ$3)</f>
        <v xml:space="preserve"> </v>
      </c>
      <c r="AR94" s="139" t="str">
        <f t="shared" si="73"/>
        <v xml:space="preserve"> </v>
      </c>
      <c r="AS94" s="139">
        <f t="shared" ca="1" si="73"/>
        <v>0</v>
      </c>
      <c r="AT94" s="139">
        <f t="shared" ca="1" si="73"/>
        <v>0</v>
      </c>
      <c r="AU94" s="139">
        <f t="shared" ca="1" si="73"/>
        <v>0</v>
      </c>
      <c r="AV94" s="139">
        <f t="shared" ca="1" si="73"/>
        <v>0</v>
      </c>
      <c r="AW94" s="139">
        <f t="shared" ca="1" si="73"/>
        <v>0</v>
      </c>
      <c r="AX94" s="139">
        <f t="shared" ca="1" si="73"/>
        <v>0</v>
      </c>
      <c r="AY94" s="139">
        <f t="shared" ca="1" si="73"/>
        <v>0</v>
      </c>
      <c r="AZ94" s="139">
        <f t="shared" ca="1" si="73"/>
        <v>0</v>
      </c>
      <c r="BA94" s="139">
        <f t="shared" ca="1" si="73"/>
        <v>0</v>
      </c>
      <c r="BB94" s="139">
        <f t="shared" ca="1" si="73"/>
        <v>0</v>
      </c>
      <c r="BC94" s="139">
        <f t="shared" ca="1" si="73"/>
        <v>0</v>
      </c>
      <c r="BD94" s="139">
        <f t="shared" ca="1" si="73"/>
        <v>0</v>
      </c>
      <c r="BE94" s="139">
        <f t="shared" ca="1" si="73"/>
        <v>0</v>
      </c>
      <c r="BF94" s="139">
        <f t="shared" ca="1" si="73"/>
        <v>0</v>
      </c>
      <c r="BG94" s="139">
        <f t="shared" ca="1" si="73"/>
        <v>0</v>
      </c>
      <c r="BH94" s="139">
        <f t="shared" ca="1" si="73"/>
        <v>0</v>
      </c>
    </row>
    <row r="95" spans="1:60">
      <c r="A95" s="106"/>
      <c r="B95" s="106"/>
      <c r="C95" s="106"/>
      <c r="D95" s="106"/>
      <c r="E95" s="106" t="s">
        <v>208</v>
      </c>
      <c r="F95" s="106">
        <f ca="1">OFFSET('Primary Inputs'!$E$12,0,Calculations!$D42-1)</f>
        <v>0</v>
      </c>
      <c r="G95" s="106"/>
      <c r="H95" s="139">
        <f t="shared" si="8"/>
        <v>0</v>
      </c>
      <c r="I95" s="139">
        <f t="shared" si="9"/>
        <v>0</v>
      </c>
      <c r="J95" s="139">
        <f t="shared" ca="1" si="3"/>
        <v>0</v>
      </c>
      <c r="K95" s="139" t="str">
        <f t="shared" ref="K95:AP95" si="74">IF(K$2-$K$2&lt;$D42-1," ",K42*K$3)</f>
        <v xml:space="preserve"> </v>
      </c>
      <c r="L95" s="139" t="str">
        <f t="shared" si="74"/>
        <v xml:space="preserve"> </v>
      </c>
      <c r="M95" s="139" t="str">
        <f t="shared" si="74"/>
        <v xml:space="preserve"> </v>
      </c>
      <c r="N95" s="139" t="str">
        <f t="shared" si="74"/>
        <v xml:space="preserve"> </v>
      </c>
      <c r="O95" s="139" t="str">
        <f t="shared" si="74"/>
        <v xml:space="preserve"> </v>
      </c>
      <c r="P95" s="139" t="str">
        <f t="shared" si="74"/>
        <v xml:space="preserve"> </v>
      </c>
      <c r="Q95" s="139" t="str">
        <f t="shared" si="74"/>
        <v xml:space="preserve"> </v>
      </c>
      <c r="R95" s="139" t="str">
        <f t="shared" si="74"/>
        <v xml:space="preserve"> </v>
      </c>
      <c r="S95" s="139" t="str">
        <f t="shared" si="74"/>
        <v xml:space="preserve"> </v>
      </c>
      <c r="T95" s="139" t="str">
        <f t="shared" si="74"/>
        <v xml:space="preserve"> </v>
      </c>
      <c r="U95" s="139" t="str">
        <f t="shared" si="74"/>
        <v xml:space="preserve"> </v>
      </c>
      <c r="V95" s="139" t="str">
        <f t="shared" si="74"/>
        <v xml:space="preserve"> </v>
      </c>
      <c r="W95" s="139" t="str">
        <f t="shared" si="74"/>
        <v xml:space="preserve"> </v>
      </c>
      <c r="X95" s="139" t="str">
        <f t="shared" si="74"/>
        <v xml:space="preserve"> </v>
      </c>
      <c r="Y95" s="139" t="str">
        <f t="shared" si="74"/>
        <v xml:space="preserve"> </v>
      </c>
      <c r="Z95" s="139" t="str">
        <f t="shared" si="74"/>
        <v xml:space="preserve"> </v>
      </c>
      <c r="AA95" s="139" t="str">
        <f t="shared" si="74"/>
        <v xml:space="preserve"> </v>
      </c>
      <c r="AB95" s="139" t="str">
        <f t="shared" si="74"/>
        <v xml:space="preserve"> </v>
      </c>
      <c r="AC95" s="139" t="str">
        <f t="shared" si="74"/>
        <v xml:space="preserve"> </v>
      </c>
      <c r="AD95" s="139" t="str">
        <f t="shared" si="74"/>
        <v xml:space="preserve"> </v>
      </c>
      <c r="AE95" s="139" t="str">
        <f t="shared" si="74"/>
        <v xml:space="preserve"> </v>
      </c>
      <c r="AF95" s="139" t="str">
        <f t="shared" si="74"/>
        <v xml:space="preserve"> </v>
      </c>
      <c r="AG95" s="139" t="str">
        <f t="shared" si="74"/>
        <v xml:space="preserve"> </v>
      </c>
      <c r="AH95" s="139" t="str">
        <f t="shared" si="74"/>
        <v xml:space="preserve"> </v>
      </c>
      <c r="AI95" s="139" t="str">
        <f t="shared" si="74"/>
        <v xml:space="preserve"> </v>
      </c>
      <c r="AJ95" s="139" t="str">
        <f t="shared" si="74"/>
        <v xml:space="preserve"> </v>
      </c>
      <c r="AK95" s="139" t="str">
        <f t="shared" si="74"/>
        <v xml:space="preserve"> </v>
      </c>
      <c r="AL95" s="139" t="str">
        <f t="shared" si="74"/>
        <v xml:space="preserve"> </v>
      </c>
      <c r="AM95" s="139" t="str">
        <f t="shared" si="74"/>
        <v xml:space="preserve"> </v>
      </c>
      <c r="AN95" s="139" t="str">
        <f t="shared" si="74"/>
        <v xml:space="preserve"> </v>
      </c>
      <c r="AO95" s="139" t="str">
        <f t="shared" si="74"/>
        <v xml:space="preserve"> </v>
      </c>
      <c r="AP95" s="139" t="str">
        <f t="shared" si="74"/>
        <v xml:space="preserve"> </v>
      </c>
      <c r="AQ95" s="139" t="str">
        <f t="shared" ref="AQ95:BH95" si="75">IF(AQ$2-$K$2&lt;$D42-1," ",AQ42*AQ$3)</f>
        <v xml:space="preserve"> </v>
      </c>
      <c r="AR95" s="139" t="str">
        <f t="shared" si="75"/>
        <v xml:space="preserve"> </v>
      </c>
      <c r="AS95" s="139" t="str">
        <f t="shared" si="75"/>
        <v xml:space="preserve"> </v>
      </c>
      <c r="AT95" s="139">
        <f t="shared" ca="1" si="75"/>
        <v>0</v>
      </c>
      <c r="AU95" s="139">
        <f t="shared" ca="1" si="75"/>
        <v>0</v>
      </c>
      <c r="AV95" s="139">
        <f t="shared" ca="1" si="75"/>
        <v>0</v>
      </c>
      <c r="AW95" s="139">
        <f t="shared" ca="1" si="75"/>
        <v>0</v>
      </c>
      <c r="AX95" s="139">
        <f t="shared" ca="1" si="75"/>
        <v>0</v>
      </c>
      <c r="AY95" s="139">
        <f t="shared" ca="1" si="75"/>
        <v>0</v>
      </c>
      <c r="AZ95" s="139">
        <f t="shared" ca="1" si="75"/>
        <v>0</v>
      </c>
      <c r="BA95" s="139">
        <f t="shared" ca="1" si="75"/>
        <v>0</v>
      </c>
      <c r="BB95" s="139">
        <f t="shared" ca="1" si="75"/>
        <v>0</v>
      </c>
      <c r="BC95" s="139">
        <f t="shared" ca="1" si="75"/>
        <v>0</v>
      </c>
      <c r="BD95" s="139">
        <f t="shared" ca="1" si="75"/>
        <v>0</v>
      </c>
      <c r="BE95" s="139">
        <f t="shared" ca="1" si="75"/>
        <v>0</v>
      </c>
      <c r="BF95" s="139">
        <f t="shared" ca="1" si="75"/>
        <v>0</v>
      </c>
      <c r="BG95" s="139">
        <f t="shared" ca="1" si="75"/>
        <v>0</v>
      </c>
      <c r="BH95" s="139">
        <f t="shared" ca="1" si="75"/>
        <v>0</v>
      </c>
    </row>
    <row r="96" spans="1:60">
      <c r="A96" s="106"/>
      <c r="B96" s="106"/>
      <c r="C96" s="106"/>
      <c r="D96" s="106"/>
      <c r="E96" s="106" t="s">
        <v>209</v>
      </c>
      <c r="F96" s="106">
        <f ca="1">OFFSET('Primary Inputs'!$E$12,0,Calculations!$D43-1)</f>
        <v>0</v>
      </c>
      <c r="G96" s="106"/>
      <c r="H96" s="139">
        <f t="shared" si="8"/>
        <v>0</v>
      </c>
      <c r="I96" s="139">
        <f t="shared" si="9"/>
        <v>0</v>
      </c>
      <c r="J96" s="139">
        <f t="shared" ca="1" si="3"/>
        <v>0</v>
      </c>
      <c r="K96" s="139" t="str">
        <f t="shared" ref="K96:AP96" si="76">IF(K$2-$K$2&lt;$D43-1," ",K43*K$3)</f>
        <v xml:space="preserve"> </v>
      </c>
      <c r="L96" s="139" t="str">
        <f t="shared" si="76"/>
        <v xml:space="preserve"> </v>
      </c>
      <c r="M96" s="139" t="str">
        <f t="shared" si="76"/>
        <v xml:space="preserve"> </v>
      </c>
      <c r="N96" s="139" t="str">
        <f t="shared" si="76"/>
        <v xml:space="preserve"> </v>
      </c>
      <c r="O96" s="139" t="str">
        <f t="shared" si="76"/>
        <v xml:space="preserve"> </v>
      </c>
      <c r="P96" s="139" t="str">
        <f t="shared" si="76"/>
        <v xml:space="preserve"> </v>
      </c>
      <c r="Q96" s="139" t="str">
        <f t="shared" si="76"/>
        <v xml:space="preserve"> </v>
      </c>
      <c r="R96" s="139" t="str">
        <f t="shared" si="76"/>
        <v xml:space="preserve"> </v>
      </c>
      <c r="S96" s="139" t="str">
        <f t="shared" si="76"/>
        <v xml:space="preserve"> </v>
      </c>
      <c r="T96" s="139" t="str">
        <f t="shared" si="76"/>
        <v xml:space="preserve"> </v>
      </c>
      <c r="U96" s="139" t="str">
        <f t="shared" si="76"/>
        <v xml:space="preserve"> </v>
      </c>
      <c r="V96" s="139" t="str">
        <f t="shared" si="76"/>
        <v xml:space="preserve"> </v>
      </c>
      <c r="W96" s="139" t="str">
        <f t="shared" si="76"/>
        <v xml:space="preserve"> </v>
      </c>
      <c r="X96" s="139" t="str">
        <f t="shared" si="76"/>
        <v xml:space="preserve"> </v>
      </c>
      <c r="Y96" s="139" t="str">
        <f t="shared" si="76"/>
        <v xml:space="preserve"> </v>
      </c>
      <c r="Z96" s="139" t="str">
        <f t="shared" si="76"/>
        <v xml:space="preserve"> </v>
      </c>
      <c r="AA96" s="139" t="str">
        <f t="shared" si="76"/>
        <v xml:space="preserve"> </v>
      </c>
      <c r="AB96" s="139" t="str">
        <f t="shared" si="76"/>
        <v xml:space="preserve"> </v>
      </c>
      <c r="AC96" s="139" t="str">
        <f t="shared" si="76"/>
        <v xml:space="preserve"> </v>
      </c>
      <c r="AD96" s="139" t="str">
        <f t="shared" si="76"/>
        <v xml:space="preserve"> </v>
      </c>
      <c r="AE96" s="139" t="str">
        <f t="shared" si="76"/>
        <v xml:space="preserve"> </v>
      </c>
      <c r="AF96" s="139" t="str">
        <f t="shared" si="76"/>
        <v xml:space="preserve"> </v>
      </c>
      <c r="AG96" s="139" t="str">
        <f t="shared" si="76"/>
        <v xml:space="preserve"> </v>
      </c>
      <c r="AH96" s="139" t="str">
        <f t="shared" si="76"/>
        <v xml:space="preserve"> </v>
      </c>
      <c r="AI96" s="139" t="str">
        <f t="shared" si="76"/>
        <v xml:space="preserve"> </v>
      </c>
      <c r="AJ96" s="139" t="str">
        <f t="shared" si="76"/>
        <v xml:space="preserve"> </v>
      </c>
      <c r="AK96" s="139" t="str">
        <f t="shared" si="76"/>
        <v xml:space="preserve"> </v>
      </c>
      <c r="AL96" s="139" t="str">
        <f t="shared" si="76"/>
        <v xml:space="preserve"> </v>
      </c>
      <c r="AM96" s="139" t="str">
        <f t="shared" si="76"/>
        <v xml:space="preserve"> </v>
      </c>
      <c r="AN96" s="139" t="str">
        <f t="shared" si="76"/>
        <v xml:space="preserve"> </v>
      </c>
      <c r="AO96" s="139" t="str">
        <f t="shared" si="76"/>
        <v xml:space="preserve"> </v>
      </c>
      <c r="AP96" s="139" t="str">
        <f t="shared" si="76"/>
        <v xml:space="preserve"> </v>
      </c>
      <c r="AQ96" s="139" t="str">
        <f t="shared" ref="AQ96:BH96" si="77">IF(AQ$2-$K$2&lt;$D43-1," ",AQ43*AQ$3)</f>
        <v xml:space="preserve"> </v>
      </c>
      <c r="AR96" s="139" t="str">
        <f t="shared" si="77"/>
        <v xml:space="preserve"> </v>
      </c>
      <c r="AS96" s="139" t="str">
        <f t="shared" si="77"/>
        <v xml:space="preserve"> </v>
      </c>
      <c r="AT96" s="139" t="str">
        <f t="shared" si="77"/>
        <v xml:space="preserve"> </v>
      </c>
      <c r="AU96" s="139">
        <f t="shared" ca="1" si="77"/>
        <v>0</v>
      </c>
      <c r="AV96" s="139">
        <f t="shared" ca="1" si="77"/>
        <v>0</v>
      </c>
      <c r="AW96" s="139">
        <f t="shared" ca="1" si="77"/>
        <v>0</v>
      </c>
      <c r="AX96" s="139">
        <f t="shared" ca="1" si="77"/>
        <v>0</v>
      </c>
      <c r="AY96" s="139">
        <f t="shared" ca="1" si="77"/>
        <v>0</v>
      </c>
      <c r="AZ96" s="139">
        <f t="shared" ca="1" si="77"/>
        <v>0</v>
      </c>
      <c r="BA96" s="139">
        <f t="shared" ca="1" si="77"/>
        <v>0</v>
      </c>
      <c r="BB96" s="139">
        <f t="shared" ca="1" si="77"/>
        <v>0</v>
      </c>
      <c r="BC96" s="139">
        <f t="shared" ca="1" si="77"/>
        <v>0</v>
      </c>
      <c r="BD96" s="139">
        <f t="shared" ca="1" si="77"/>
        <v>0</v>
      </c>
      <c r="BE96" s="139">
        <f t="shared" ca="1" si="77"/>
        <v>0</v>
      </c>
      <c r="BF96" s="139">
        <f t="shared" ca="1" si="77"/>
        <v>0</v>
      </c>
      <c r="BG96" s="139">
        <f t="shared" ca="1" si="77"/>
        <v>0</v>
      </c>
      <c r="BH96" s="139">
        <f t="shared" ca="1" si="77"/>
        <v>0</v>
      </c>
    </row>
    <row r="97" spans="1:60">
      <c r="A97" s="106"/>
      <c r="B97" s="106"/>
      <c r="C97" s="106"/>
      <c r="D97" s="106"/>
      <c r="E97" s="106" t="s">
        <v>210</v>
      </c>
      <c r="F97" s="106">
        <f ca="1">OFFSET('Primary Inputs'!$E$12,0,Calculations!$D44-1)</f>
        <v>0</v>
      </c>
      <c r="G97" s="106"/>
      <c r="H97" s="139">
        <f t="shared" si="8"/>
        <v>0</v>
      </c>
      <c r="I97" s="139">
        <f t="shared" si="9"/>
        <v>0</v>
      </c>
      <c r="J97" s="139">
        <f t="shared" ca="1" si="3"/>
        <v>0</v>
      </c>
      <c r="K97" s="139" t="str">
        <f t="shared" ref="K97:AP97" si="78">IF(K$2-$K$2&lt;$D44-1," ",K44*K$3)</f>
        <v xml:space="preserve"> </v>
      </c>
      <c r="L97" s="139" t="str">
        <f t="shared" si="78"/>
        <v xml:space="preserve"> </v>
      </c>
      <c r="M97" s="139" t="str">
        <f t="shared" si="78"/>
        <v xml:space="preserve"> </v>
      </c>
      <c r="N97" s="139" t="str">
        <f t="shared" si="78"/>
        <v xml:space="preserve"> </v>
      </c>
      <c r="O97" s="139" t="str">
        <f t="shared" si="78"/>
        <v xml:space="preserve"> </v>
      </c>
      <c r="P97" s="139" t="str">
        <f t="shared" si="78"/>
        <v xml:space="preserve"> </v>
      </c>
      <c r="Q97" s="139" t="str">
        <f t="shared" si="78"/>
        <v xml:space="preserve"> </v>
      </c>
      <c r="R97" s="139" t="str">
        <f t="shared" si="78"/>
        <v xml:space="preserve"> </v>
      </c>
      <c r="S97" s="139" t="str">
        <f t="shared" si="78"/>
        <v xml:space="preserve"> </v>
      </c>
      <c r="T97" s="139" t="str">
        <f t="shared" si="78"/>
        <v xml:space="preserve"> </v>
      </c>
      <c r="U97" s="139" t="str">
        <f t="shared" si="78"/>
        <v xml:space="preserve"> </v>
      </c>
      <c r="V97" s="139" t="str">
        <f t="shared" si="78"/>
        <v xml:space="preserve"> </v>
      </c>
      <c r="W97" s="139" t="str">
        <f t="shared" si="78"/>
        <v xml:space="preserve"> </v>
      </c>
      <c r="X97" s="139" t="str">
        <f t="shared" si="78"/>
        <v xml:space="preserve"> </v>
      </c>
      <c r="Y97" s="139" t="str">
        <f t="shared" si="78"/>
        <v xml:space="preserve"> </v>
      </c>
      <c r="Z97" s="139" t="str">
        <f t="shared" si="78"/>
        <v xml:space="preserve"> </v>
      </c>
      <c r="AA97" s="139" t="str">
        <f t="shared" si="78"/>
        <v xml:space="preserve"> </v>
      </c>
      <c r="AB97" s="139" t="str">
        <f t="shared" si="78"/>
        <v xml:space="preserve"> </v>
      </c>
      <c r="AC97" s="139" t="str">
        <f t="shared" si="78"/>
        <v xml:space="preserve"> </v>
      </c>
      <c r="AD97" s="139" t="str">
        <f t="shared" si="78"/>
        <v xml:space="preserve"> </v>
      </c>
      <c r="AE97" s="139" t="str">
        <f t="shared" si="78"/>
        <v xml:space="preserve"> </v>
      </c>
      <c r="AF97" s="139" t="str">
        <f t="shared" si="78"/>
        <v xml:space="preserve"> </v>
      </c>
      <c r="AG97" s="139" t="str">
        <f t="shared" si="78"/>
        <v xml:space="preserve"> </v>
      </c>
      <c r="AH97" s="139" t="str">
        <f t="shared" si="78"/>
        <v xml:space="preserve"> </v>
      </c>
      <c r="AI97" s="139" t="str">
        <f t="shared" si="78"/>
        <v xml:space="preserve"> </v>
      </c>
      <c r="AJ97" s="139" t="str">
        <f t="shared" si="78"/>
        <v xml:space="preserve"> </v>
      </c>
      <c r="AK97" s="139" t="str">
        <f t="shared" si="78"/>
        <v xml:space="preserve"> </v>
      </c>
      <c r="AL97" s="139" t="str">
        <f t="shared" si="78"/>
        <v xml:space="preserve"> </v>
      </c>
      <c r="AM97" s="139" t="str">
        <f t="shared" si="78"/>
        <v xml:space="preserve"> </v>
      </c>
      <c r="AN97" s="139" t="str">
        <f t="shared" si="78"/>
        <v xml:space="preserve"> </v>
      </c>
      <c r="AO97" s="139" t="str">
        <f t="shared" si="78"/>
        <v xml:space="preserve"> </v>
      </c>
      <c r="AP97" s="139" t="str">
        <f t="shared" si="78"/>
        <v xml:space="preserve"> </v>
      </c>
      <c r="AQ97" s="139" t="str">
        <f t="shared" ref="AQ97:BH97" si="79">IF(AQ$2-$K$2&lt;$D44-1," ",AQ44*AQ$3)</f>
        <v xml:space="preserve"> </v>
      </c>
      <c r="AR97" s="139" t="str">
        <f t="shared" si="79"/>
        <v xml:space="preserve"> </v>
      </c>
      <c r="AS97" s="139" t="str">
        <f t="shared" si="79"/>
        <v xml:space="preserve"> </v>
      </c>
      <c r="AT97" s="139" t="str">
        <f t="shared" si="79"/>
        <v xml:space="preserve"> </v>
      </c>
      <c r="AU97" s="139" t="str">
        <f t="shared" si="79"/>
        <v xml:space="preserve"> </v>
      </c>
      <c r="AV97" s="139">
        <f t="shared" ca="1" si="79"/>
        <v>0</v>
      </c>
      <c r="AW97" s="139">
        <f t="shared" ca="1" si="79"/>
        <v>0</v>
      </c>
      <c r="AX97" s="139">
        <f t="shared" ca="1" si="79"/>
        <v>0</v>
      </c>
      <c r="AY97" s="139">
        <f t="shared" ca="1" si="79"/>
        <v>0</v>
      </c>
      <c r="AZ97" s="139">
        <f t="shared" ca="1" si="79"/>
        <v>0</v>
      </c>
      <c r="BA97" s="139">
        <f t="shared" ca="1" si="79"/>
        <v>0</v>
      </c>
      <c r="BB97" s="139">
        <f t="shared" ca="1" si="79"/>
        <v>0</v>
      </c>
      <c r="BC97" s="139">
        <f t="shared" ca="1" si="79"/>
        <v>0</v>
      </c>
      <c r="BD97" s="139">
        <f t="shared" ca="1" si="79"/>
        <v>0</v>
      </c>
      <c r="BE97" s="139">
        <f t="shared" ca="1" si="79"/>
        <v>0</v>
      </c>
      <c r="BF97" s="139">
        <f t="shared" ca="1" si="79"/>
        <v>0</v>
      </c>
      <c r="BG97" s="139">
        <f t="shared" ca="1" si="79"/>
        <v>0</v>
      </c>
      <c r="BH97" s="139">
        <f t="shared" ca="1" si="79"/>
        <v>0</v>
      </c>
    </row>
    <row r="98" spans="1:60">
      <c r="A98" s="106"/>
      <c r="B98" s="106"/>
      <c r="C98" s="106"/>
      <c r="D98" s="106"/>
      <c r="E98" s="106" t="s">
        <v>211</v>
      </c>
      <c r="F98" s="106">
        <f ca="1">OFFSET('Primary Inputs'!$E$12,0,Calculations!$D45-1)</f>
        <v>0</v>
      </c>
      <c r="G98" s="106"/>
      <c r="H98" s="139">
        <f t="shared" si="8"/>
        <v>0</v>
      </c>
      <c r="I98" s="139">
        <f t="shared" si="9"/>
        <v>0</v>
      </c>
      <c r="J98" s="139">
        <f t="shared" ca="1" si="3"/>
        <v>0</v>
      </c>
      <c r="K98" s="139" t="str">
        <f t="shared" ref="K98:AP98" si="80">IF(K$2-$K$2&lt;$D45-1," ",K45*K$3)</f>
        <v xml:space="preserve"> </v>
      </c>
      <c r="L98" s="139" t="str">
        <f t="shared" si="80"/>
        <v xml:space="preserve"> </v>
      </c>
      <c r="M98" s="139" t="str">
        <f t="shared" si="80"/>
        <v xml:space="preserve"> </v>
      </c>
      <c r="N98" s="139" t="str">
        <f t="shared" si="80"/>
        <v xml:space="preserve"> </v>
      </c>
      <c r="O98" s="139" t="str">
        <f t="shared" si="80"/>
        <v xml:space="preserve"> </v>
      </c>
      <c r="P98" s="139" t="str">
        <f t="shared" si="80"/>
        <v xml:space="preserve"> </v>
      </c>
      <c r="Q98" s="139" t="str">
        <f t="shared" si="80"/>
        <v xml:space="preserve"> </v>
      </c>
      <c r="R98" s="139" t="str">
        <f t="shared" si="80"/>
        <v xml:space="preserve"> </v>
      </c>
      <c r="S98" s="139" t="str">
        <f t="shared" si="80"/>
        <v xml:space="preserve"> </v>
      </c>
      <c r="T98" s="139" t="str">
        <f t="shared" si="80"/>
        <v xml:space="preserve"> </v>
      </c>
      <c r="U98" s="139" t="str">
        <f t="shared" si="80"/>
        <v xml:space="preserve"> </v>
      </c>
      <c r="V98" s="139" t="str">
        <f t="shared" si="80"/>
        <v xml:space="preserve"> </v>
      </c>
      <c r="W98" s="139" t="str">
        <f t="shared" si="80"/>
        <v xml:space="preserve"> </v>
      </c>
      <c r="X98" s="139" t="str">
        <f t="shared" si="80"/>
        <v xml:space="preserve"> </v>
      </c>
      <c r="Y98" s="139" t="str">
        <f t="shared" si="80"/>
        <v xml:space="preserve"> </v>
      </c>
      <c r="Z98" s="139" t="str">
        <f t="shared" si="80"/>
        <v xml:space="preserve"> </v>
      </c>
      <c r="AA98" s="139" t="str">
        <f t="shared" si="80"/>
        <v xml:space="preserve"> </v>
      </c>
      <c r="AB98" s="139" t="str">
        <f t="shared" si="80"/>
        <v xml:space="preserve"> </v>
      </c>
      <c r="AC98" s="139" t="str">
        <f t="shared" si="80"/>
        <v xml:space="preserve"> </v>
      </c>
      <c r="AD98" s="139" t="str">
        <f t="shared" si="80"/>
        <v xml:space="preserve"> </v>
      </c>
      <c r="AE98" s="139" t="str">
        <f t="shared" si="80"/>
        <v xml:space="preserve"> </v>
      </c>
      <c r="AF98" s="139" t="str">
        <f t="shared" si="80"/>
        <v xml:space="preserve"> </v>
      </c>
      <c r="AG98" s="139" t="str">
        <f t="shared" si="80"/>
        <v xml:space="preserve"> </v>
      </c>
      <c r="AH98" s="139" t="str">
        <f t="shared" si="80"/>
        <v xml:space="preserve"> </v>
      </c>
      <c r="AI98" s="139" t="str">
        <f t="shared" si="80"/>
        <v xml:space="preserve"> </v>
      </c>
      <c r="AJ98" s="139" t="str">
        <f t="shared" si="80"/>
        <v xml:space="preserve"> </v>
      </c>
      <c r="AK98" s="139" t="str">
        <f t="shared" si="80"/>
        <v xml:space="preserve"> </v>
      </c>
      <c r="AL98" s="139" t="str">
        <f t="shared" si="80"/>
        <v xml:space="preserve"> </v>
      </c>
      <c r="AM98" s="139" t="str">
        <f t="shared" si="80"/>
        <v xml:space="preserve"> </v>
      </c>
      <c r="AN98" s="139" t="str">
        <f t="shared" si="80"/>
        <v xml:space="preserve"> </v>
      </c>
      <c r="AO98" s="139" t="str">
        <f t="shared" si="80"/>
        <v xml:space="preserve"> </v>
      </c>
      <c r="AP98" s="139" t="str">
        <f t="shared" si="80"/>
        <v xml:space="preserve"> </v>
      </c>
      <c r="AQ98" s="139" t="str">
        <f t="shared" ref="AQ98:BH98" si="81">IF(AQ$2-$K$2&lt;$D45-1," ",AQ45*AQ$3)</f>
        <v xml:space="preserve"> </v>
      </c>
      <c r="AR98" s="139" t="str">
        <f t="shared" si="81"/>
        <v xml:space="preserve"> </v>
      </c>
      <c r="AS98" s="139" t="str">
        <f t="shared" si="81"/>
        <v xml:space="preserve"> </v>
      </c>
      <c r="AT98" s="139" t="str">
        <f t="shared" si="81"/>
        <v xml:space="preserve"> </v>
      </c>
      <c r="AU98" s="139" t="str">
        <f t="shared" si="81"/>
        <v xml:space="preserve"> </v>
      </c>
      <c r="AV98" s="139" t="str">
        <f t="shared" si="81"/>
        <v xml:space="preserve"> </v>
      </c>
      <c r="AW98" s="139">
        <f t="shared" ca="1" si="81"/>
        <v>0</v>
      </c>
      <c r="AX98" s="139">
        <f t="shared" ca="1" si="81"/>
        <v>0</v>
      </c>
      <c r="AY98" s="139">
        <f t="shared" ca="1" si="81"/>
        <v>0</v>
      </c>
      <c r="AZ98" s="139">
        <f t="shared" ca="1" si="81"/>
        <v>0</v>
      </c>
      <c r="BA98" s="139">
        <f t="shared" ca="1" si="81"/>
        <v>0</v>
      </c>
      <c r="BB98" s="139">
        <f t="shared" ca="1" si="81"/>
        <v>0</v>
      </c>
      <c r="BC98" s="139">
        <f t="shared" ca="1" si="81"/>
        <v>0</v>
      </c>
      <c r="BD98" s="139">
        <f t="shared" ca="1" si="81"/>
        <v>0</v>
      </c>
      <c r="BE98" s="139">
        <f t="shared" ca="1" si="81"/>
        <v>0</v>
      </c>
      <c r="BF98" s="139">
        <f t="shared" ca="1" si="81"/>
        <v>0</v>
      </c>
      <c r="BG98" s="139">
        <f t="shared" ca="1" si="81"/>
        <v>0</v>
      </c>
      <c r="BH98" s="139">
        <f t="shared" ca="1" si="81"/>
        <v>0</v>
      </c>
    </row>
    <row r="99" spans="1:60">
      <c r="A99" s="106"/>
      <c r="B99" s="106"/>
      <c r="C99" s="106"/>
      <c r="D99" s="106"/>
      <c r="E99" s="106" t="s">
        <v>212</v>
      </c>
      <c r="F99" s="106">
        <f ca="1">OFFSET('Primary Inputs'!$E$12,0,Calculations!$D46-1)</f>
        <v>0</v>
      </c>
      <c r="G99" s="106"/>
      <c r="H99" s="139">
        <f t="shared" si="8"/>
        <v>0</v>
      </c>
      <c r="I99" s="139">
        <f t="shared" si="9"/>
        <v>0</v>
      </c>
      <c r="J99" s="139">
        <f t="shared" ca="1" si="3"/>
        <v>0</v>
      </c>
      <c r="K99" s="139" t="str">
        <f t="shared" ref="K99:AP99" si="82">IF(K$2-$K$2&lt;$D46-1," ",K46*K$3)</f>
        <v xml:space="preserve"> </v>
      </c>
      <c r="L99" s="139" t="str">
        <f t="shared" si="82"/>
        <v xml:space="preserve"> </v>
      </c>
      <c r="M99" s="139" t="str">
        <f t="shared" si="82"/>
        <v xml:space="preserve"> </v>
      </c>
      <c r="N99" s="139" t="str">
        <f t="shared" si="82"/>
        <v xml:space="preserve"> </v>
      </c>
      <c r="O99" s="139" t="str">
        <f t="shared" si="82"/>
        <v xml:space="preserve"> </v>
      </c>
      <c r="P99" s="139" t="str">
        <f t="shared" si="82"/>
        <v xml:space="preserve"> </v>
      </c>
      <c r="Q99" s="139" t="str">
        <f t="shared" si="82"/>
        <v xml:space="preserve"> </v>
      </c>
      <c r="R99" s="139" t="str">
        <f t="shared" si="82"/>
        <v xml:space="preserve"> </v>
      </c>
      <c r="S99" s="139" t="str">
        <f t="shared" si="82"/>
        <v xml:space="preserve"> </v>
      </c>
      <c r="T99" s="139" t="str">
        <f t="shared" si="82"/>
        <v xml:space="preserve"> </v>
      </c>
      <c r="U99" s="139" t="str">
        <f t="shared" si="82"/>
        <v xml:space="preserve"> </v>
      </c>
      <c r="V99" s="139" t="str">
        <f t="shared" si="82"/>
        <v xml:space="preserve"> </v>
      </c>
      <c r="W99" s="139" t="str">
        <f t="shared" si="82"/>
        <v xml:space="preserve"> </v>
      </c>
      <c r="X99" s="139" t="str">
        <f t="shared" si="82"/>
        <v xml:space="preserve"> </v>
      </c>
      <c r="Y99" s="139" t="str">
        <f t="shared" si="82"/>
        <v xml:space="preserve"> </v>
      </c>
      <c r="Z99" s="139" t="str">
        <f t="shared" si="82"/>
        <v xml:space="preserve"> </v>
      </c>
      <c r="AA99" s="139" t="str">
        <f t="shared" si="82"/>
        <v xml:space="preserve"> </v>
      </c>
      <c r="AB99" s="139" t="str">
        <f t="shared" si="82"/>
        <v xml:space="preserve"> </v>
      </c>
      <c r="AC99" s="139" t="str">
        <f t="shared" si="82"/>
        <v xml:space="preserve"> </v>
      </c>
      <c r="AD99" s="139" t="str">
        <f t="shared" si="82"/>
        <v xml:space="preserve"> </v>
      </c>
      <c r="AE99" s="139" t="str">
        <f t="shared" si="82"/>
        <v xml:space="preserve"> </v>
      </c>
      <c r="AF99" s="139" t="str">
        <f t="shared" si="82"/>
        <v xml:space="preserve"> </v>
      </c>
      <c r="AG99" s="139" t="str">
        <f t="shared" si="82"/>
        <v xml:space="preserve"> </v>
      </c>
      <c r="AH99" s="139" t="str">
        <f t="shared" si="82"/>
        <v xml:space="preserve"> </v>
      </c>
      <c r="AI99" s="139" t="str">
        <f t="shared" si="82"/>
        <v xml:space="preserve"> </v>
      </c>
      <c r="AJ99" s="139" t="str">
        <f t="shared" si="82"/>
        <v xml:space="preserve"> </v>
      </c>
      <c r="AK99" s="139" t="str">
        <f t="shared" si="82"/>
        <v xml:space="preserve"> </v>
      </c>
      <c r="AL99" s="139" t="str">
        <f t="shared" si="82"/>
        <v xml:space="preserve"> </v>
      </c>
      <c r="AM99" s="139" t="str">
        <f t="shared" si="82"/>
        <v xml:space="preserve"> </v>
      </c>
      <c r="AN99" s="139" t="str">
        <f t="shared" si="82"/>
        <v xml:space="preserve"> </v>
      </c>
      <c r="AO99" s="139" t="str">
        <f t="shared" si="82"/>
        <v xml:space="preserve"> </v>
      </c>
      <c r="AP99" s="139" t="str">
        <f t="shared" si="82"/>
        <v xml:space="preserve"> </v>
      </c>
      <c r="AQ99" s="139" t="str">
        <f t="shared" ref="AQ99:BH99" si="83">IF(AQ$2-$K$2&lt;$D46-1," ",AQ46*AQ$3)</f>
        <v xml:space="preserve"> </v>
      </c>
      <c r="AR99" s="139" t="str">
        <f t="shared" si="83"/>
        <v xml:space="preserve"> </v>
      </c>
      <c r="AS99" s="139" t="str">
        <f t="shared" si="83"/>
        <v xml:space="preserve"> </v>
      </c>
      <c r="AT99" s="139" t="str">
        <f t="shared" si="83"/>
        <v xml:space="preserve"> </v>
      </c>
      <c r="AU99" s="139" t="str">
        <f t="shared" si="83"/>
        <v xml:space="preserve"> </v>
      </c>
      <c r="AV99" s="139" t="str">
        <f t="shared" si="83"/>
        <v xml:space="preserve"> </v>
      </c>
      <c r="AW99" s="139" t="str">
        <f t="shared" si="83"/>
        <v xml:space="preserve"> </v>
      </c>
      <c r="AX99" s="139">
        <f t="shared" ca="1" si="83"/>
        <v>0</v>
      </c>
      <c r="AY99" s="139">
        <f t="shared" ca="1" si="83"/>
        <v>0</v>
      </c>
      <c r="AZ99" s="139">
        <f t="shared" ca="1" si="83"/>
        <v>0</v>
      </c>
      <c r="BA99" s="139">
        <f t="shared" ca="1" si="83"/>
        <v>0</v>
      </c>
      <c r="BB99" s="139">
        <f t="shared" ca="1" si="83"/>
        <v>0</v>
      </c>
      <c r="BC99" s="139">
        <f t="shared" ca="1" si="83"/>
        <v>0</v>
      </c>
      <c r="BD99" s="139">
        <f t="shared" ca="1" si="83"/>
        <v>0</v>
      </c>
      <c r="BE99" s="139">
        <f t="shared" ca="1" si="83"/>
        <v>0</v>
      </c>
      <c r="BF99" s="139">
        <f t="shared" ca="1" si="83"/>
        <v>0</v>
      </c>
      <c r="BG99" s="139">
        <f t="shared" ca="1" si="83"/>
        <v>0</v>
      </c>
      <c r="BH99" s="139">
        <f t="shared" ca="1" si="83"/>
        <v>0</v>
      </c>
    </row>
    <row r="100" spans="1:60">
      <c r="A100" s="106"/>
      <c r="B100" s="106"/>
      <c r="C100" s="106"/>
      <c r="D100" s="106"/>
      <c r="E100" s="106" t="s">
        <v>213</v>
      </c>
      <c r="F100" s="106">
        <f ca="1">OFFSET('Primary Inputs'!$E$12,0,Calculations!$D47-1)</f>
        <v>0</v>
      </c>
      <c r="G100" s="106"/>
      <c r="H100" s="139">
        <f t="shared" si="8"/>
        <v>0</v>
      </c>
      <c r="I100" s="139">
        <f t="shared" si="9"/>
        <v>0</v>
      </c>
      <c r="J100" s="139">
        <f t="shared" ca="1" si="3"/>
        <v>0</v>
      </c>
      <c r="K100" s="139" t="str">
        <f t="shared" ref="K100:AP100" si="84">IF(K$2-$K$2&lt;$D47-1," ",K47*K$3)</f>
        <v xml:space="preserve"> </v>
      </c>
      <c r="L100" s="139" t="str">
        <f t="shared" si="84"/>
        <v xml:space="preserve"> </v>
      </c>
      <c r="M100" s="139" t="str">
        <f t="shared" si="84"/>
        <v xml:space="preserve"> </v>
      </c>
      <c r="N100" s="139" t="str">
        <f t="shared" si="84"/>
        <v xml:space="preserve"> </v>
      </c>
      <c r="O100" s="139" t="str">
        <f t="shared" si="84"/>
        <v xml:space="preserve"> </v>
      </c>
      <c r="P100" s="139" t="str">
        <f t="shared" si="84"/>
        <v xml:space="preserve"> </v>
      </c>
      <c r="Q100" s="139" t="str">
        <f t="shared" si="84"/>
        <v xml:space="preserve"> </v>
      </c>
      <c r="R100" s="139" t="str">
        <f t="shared" si="84"/>
        <v xml:space="preserve"> </v>
      </c>
      <c r="S100" s="139" t="str">
        <f t="shared" si="84"/>
        <v xml:space="preserve"> </v>
      </c>
      <c r="T100" s="139" t="str">
        <f t="shared" si="84"/>
        <v xml:space="preserve"> </v>
      </c>
      <c r="U100" s="139" t="str">
        <f t="shared" si="84"/>
        <v xml:space="preserve"> </v>
      </c>
      <c r="V100" s="139" t="str">
        <f t="shared" si="84"/>
        <v xml:space="preserve"> </v>
      </c>
      <c r="W100" s="139" t="str">
        <f t="shared" si="84"/>
        <v xml:space="preserve"> </v>
      </c>
      <c r="X100" s="139" t="str">
        <f t="shared" si="84"/>
        <v xml:space="preserve"> </v>
      </c>
      <c r="Y100" s="139" t="str">
        <f t="shared" si="84"/>
        <v xml:space="preserve"> </v>
      </c>
      <c r="Z100" s="139" t="str">
        <f t="shared" si="84"/>
        <v xml:space="preserve"> </v>
      </c>
      <c r="AA100" s="139" t="str">
        <f t="shared" si="84"/>
        <v xml:space="preserve"> </v>
      </c>
      <c r="AB100" s="139" t="str">
        <f t="shared" si="84"/>
        <v xml:space="preserve"> </v>
      </c>
      <c r="AC100" s="139" t="str">
        <f t="shared" si="84"/>
        <v xml:space="preserve"> </v>
      </c>
      <c r="AD100" s="139" t="str">
        <f t="shared" si="84"/>
        <v xml:space="preserve"> </v>
      </c>
      <c r="AE100" s="139" t="str">
        <f t="shared" si="84"/>
        <v xml:space="preserve"> </v>
      </c>
      <c r="AF100" s="139" t="str">
        <f t="shared" si="84"/>
        <v xml:space="preserve"> </v>
      </c>
      <c r="AG100" s="139" t="str">
        <f t="shared" si="84"/>
        <v xml:space="preserve"> </v>
      </c>
      <c r="AH100" s="139" t="str">
        <f t="shared" si="84"/>
        <v xml:space="preserve"> </v>
      </c>
      <c r="AI100" s="139" t="str">
        <f t="shared" si="84"/>
        <v xml:space="preserve"> </v>
      </c>
      <c r="AJ100" s="139" t="str">
        <f t="shared" si="84"/>
        <v xml:space="preserve"> </v>
      </c>
      <c r="AK100" s="139" t="str">
        <f t="shared" si="84"/>
        <v xml:space="preserve"> </v>
      </c>
      <c r="AL100" s="139" t="str">
        <f t="shared" si="84"/>
        <v xml:space="preserve"> </v>
      </c>
      <c r="AM100" s="139" t="str">
        <f t="shared" si="84"/>
        <v xml:space="preserve"> </v>
      </c>
      <c r="AN100" s="139" t="str">
        <f t="shared" si="84"/>
        <v xml:space="preserve"> </v>
      </c>
      <c r="AO100" s="139" t="str">
        <f t="shared" si="84"/>
        <v xml:space="preserve"> </v>
      </c>
      <c r="AP100" s="139" t="str">
        <f t="shared" si="84"/>
        <v xml:space="preserve"> </v>
      </c>
      <c r="AQ100" s="139" t="str">
        <f t="shared" ref="AQ100:BH100" si="85">IF(AQ$2-$K$2&lt;$D47-1," ",AQ47*AQ$3)</f>
        <v xml:space="preserve"> </v>
      </c>
      <c r="AR100" s="139" t="str">
        <f t="shared" si="85"/>
        <v xml:space="preserve"> </v>
      </c>
      <c r="AS100" s="139" t="str">
        <f t="shared" si="85"/>
        <v xml:space="preserve"> </v>
      </c>
      <c r="AT100" s="139" t="str">
        <f t="shared" si="85"/>
        <v xml:space="preserve"> </v>
      </c>
      <c r="AU100" s="139" t="str">
        <f t="shared" si="85"/>
        <v xml:space="preserve"> </v>
      </c>
      <c r="AV100" s="139" t="str">
        <f t="shared" si="85"/>
        <v xml:space="preserve"> </v>
      </c>
      <c r="AW100" s="139" t="str">
        <f t="shared" si="85"/>
        <v xml:space="preserve"> </v>
      </c>
      <c r="AX100" s="139" t="str">
        <f t="shared" si="85"/>
        <v xml:space="preserve"> </v>
      </c>
      <c r="AY100" s="139">
        <f t="shared" ca="1" si="85"/>
        <v>0</v>
      </c>
      <c r="AZ100" s="139">
        <f t="shared" ca="1" si="85"/>
        <v>0</v>
      </c>
      <c r="BA100" s="139">
        <f t="shared" ca="1" si="85"/>
        <v>0</v>
      </c>
      <c r="BB100" s="139">
        <f t="shared" ca="1" si="85"/>
        <v>0</v>
      </c>
      <c r="BC100" s="139">
        <f t="shared" ca="1" si="85"/>
        <v>0</v>
      </c>
      <c r="BD100" s="139">
        <f t="shared" ca="1" si="85"/>
        <v>0</v>
      </c>
      <c r="BE100" s="139">
        <f t="shared" ca="1" si="85"/>
        <v>0</v>
      </c>
      <c r="BF100" s="139">
        <f t="shared" ca="1" si="85"/>
        <v>0</v>
      </c>
      <c r="BG100" s="139">
        <f t="shared" ca="1" si="85"/>
        <v>0</v>
      </c>
      <c r="BH100" s="139">
        <f t="shared" ca="1" si="85"/>
        <v>0</v>
      </c>
    </row>
    <row r="101" spans="1:60">
      <c r="A101" s="106"/>
      <c r="B101" s="106"/>
      <c r="C101" s="106"/>
      <c r="D101" s="106"/>
      <c r="E101" s="106" t="s">
        <v>214</v>
      </c>
      <c r="F101" s="106">
        <f ca="1">OFFSET('Primary Inputs'!$E$12,0,Calculations!$D48-1)</f>
        <v>0</v>
      </c>
      <c r="G101" s="106"/>
      <c r="H101" s="139">
        <f t="shared" si="8"/>
        <v>0</v>
      </c>
      <c r="I101" s="139">
        <f t="shared" si="9"/>
        <v>0</v>
      </c>
      <c r="J101" s="139">
        <f t="shared" ca="1" si="3"/>
        <v>0</v>
      </c>
      <c r="K101" s="139" t="str">
        <f t="shared" ref="K101:AP101" si="86">IF(K$2-$K$2&lt;$D48-1," ",K48*K$3)</f>
        <v xml:space="preserve"> </v>
      </c>
      <c r="L101" s="139" t="str">
        <f t="shared" si="86"/>
        <v xml:space="preserve"> </v>
      </c>
      <c r="M101" s="139" t="str">
        <f t="shared" si="86"/>
        <v xml:space="preserve"> </v>
      </c>
      <c r="N101" s="139" t="str">
        <f t="shared" si="86"/>
        <v xml:space="preserve"> </v>
      </c>
      <c r="O101" s="139" t="str">
        <f t="shared" si="86"/>
        <v xml:space="preserve"> </v>
      </c>
      <c r="P101" s="139" t="str">
        <f t="shared" si="86"/>
        <v xml:space="preserve"> </v>
      </c>
      <c r="Q101" s="139" t="str">
        <f t="shared" si="86"/>
        <v xml:space="preserve"> </v>
      </c>
      <c r="R101" s="139" t="str">
        <f t="shared" si="86"/>
        <v xml:space="preserve"> </v>
      </c>
      <c r="S101" s="139" t="str">
        <f t="shared" si="86"/>
        <v xml:space="preserve"> </v>
      </c>
      <c r="T101" s="139" t="str">
        <f t="shared" si="86"/>
        <v xml:space="preserve"> </v>
      </c>
      <c r="U101" s="139" t="str">
        <f t="shared" si="86"/>
        <v xml:space="preserve"> </v>
      </c>
      <c r="V101" s="139" t="str">
        <f t="shared" si="86"/>
        <v xml:space="preserve"> </v>
      </c>
      <c r="W101" s="139" t="str">
        <f t="shared" si="86"/>
        <v xml:space="preserve"> </v>
      </c>
      <c r="X101" s="139" t="str">
        <f t="shared" si="86"/>
        <v xml:space="preserve"> </v>
      </c>
      <c r="Y101" s="139" t="str">
        <f t="shared" si="86"/>
        <v xml:space="preserve"> </v>
      </c>
      <c r="Z101" s="139" t="str">
        <f t="shared" si="86"/>
        <v xml:space="preserve"> </v>
      </c>
      <c r="AA101" s="139" t="str">
        <f t="shared" si="86"/>
        <v xml:space="preserve"> </v>
      </c>
      <c r="AB101" s="139" t="str">
        <f t="shared" si="86"/>
        <v xml:space="preserve"> </v>
      </c>
      <c r="AC101" s="139" t="str">
        <f t="shared" si="86"/>
        <v xml:space="preserve"> </v>
      </c>
      <c r="AD101" s="139" t="str">
        <f t="shared" si="86"/>
        <v xml:space="preserve"> </v>
      </c>
      <c r="AE101" s="139" t="str">
        <f t="shared" si="86"/>
        <v xml:space="preserve"> </v>
      </c>
      <c r="AF101" s="139" t="str">
        <f t="shared" si="86"/>
        <v xml:space="preserve"> </v>
      </c>
      <c r="AG101" s="139" t="str">
        <f t="shared" si="86"/>
        <v xml:space="preserve"> </v>
      </c>
      <c r="AH101" s="139" t="str">
        <f t="shared" si="86"/>
        <v xml:space="preserve"> </v>
      </c>
      <c r="AI101" s="139" t="str">
        <f t="shared" si="86"/>
        <v xml:space="preserve"> </v>
      </c>
      <c r="AJ101" s="139" t="str">
        <f t="shared" si="86"/>
        <v xml:space="preserve"> </v>
      </c>
      <c r="AK101" s="139" t="str">
        <f t="shared" si="86"/>
        <v xml:space="preserve"> </v>
      </c>
      <c r="AL101" s="139" t="str">
        <f t="shared" si="86"/>
        <v xml:space="preserve"> </v>
      </c>
      <c r="AM101" s="139" t="str">
        <f t="shared" si="86"/>
        <v xml:space="preserve"> </v>
      </c>
      <c r="AN101" s="139" t="str">
        <f t="shared" si="86"/>
        <v xml:space="preserve"> </v>
      </c>
      <c r="AO101" s="139" t="str">
        <f t="shared" si="86"/>
        <v xml:space="preserve"> </v>
      </c>
      <c r="AP101" s="139" t="str">
        <f t="shared" si="86"/>
        <v xml:space="preserve"> </v>
      </c>
      <c r="AQ101" s="139" t="str">
        <f t="shared" ref="AQ101:BH101" si="87">IF(AQ$2-$K$2&lt;$D48-1," ",AQ48*AQ$3)</f>
        <v xml:space="preserve"> </v>
      </c>
      <c r="AR101" s="139" t="str">
        <f t="shared" si="87"/>
        <v xml:space="preserve"> </v>
      </c>
      <c r="AS101" s="139" t="str">
        <f t="shared" si="87"/>
        <v xml:space="preserve"> </v>
      </c>
      <c r="AT101" s="139" t="str">
        <f t="shared" si="87"/>
        <v xml:space="preserve"> </v>
      </c>
      <c r="AU101" s="139" t="str">
        <f t="shared" si="87"/>
        <v xml:space="preserve"> </v>
      </c>
      <c r="AV101" s="139" t="str">
        <f t="shared" si="87"/>
        <v xml:space="preserve"> </v>
      </c>
      <c r="AW101" s="139" t="str">
        <f t="shared" si="87"/>
        <v xml:space="preserve"> </v>
      </c>
      <c r="AX101" s="139" t="str">
        <f t="shared" si="87"/>
        <v xml:space="preserve"> </v>
      </c>
      <c r="AY101" s="139" t="str">
        <f t="shared" si="87"/>
        <v xml:space="preserve"> </v>
      </c>
      <c r="AZ101" s="139">
        <f t="shared" ca="1" si="87"/>
        <v>0</v>
      </c>
      <c r="BA101" s="139">
        <f t="shared" ca="1" si="87"/>
        <v>0</v>
      </c>
      <c r="BB101" s="139">
        <f t="shared" ca="1" si="87"/>
        <v>0</v>
      </c>
      <c r="BC101" s="139">
        <f t="shared" ca="1" si="87"/>
        <v>0</v>
      </c>
      <c r="BD101" s="139">
        <f t="shared" ca="1" si="87"/>
        <v>0</v>
      </c>
      <c r="BE101" s="139">
        <f t="shared" ca="1" si="87"/>
        <v>0</v>
      </c>
      <c r="BF101" s="139">
        <f t="shared" ca="1" si="87"/>
        <v>0</v>
      </c>
      <c r="BG101" s="139">
        <f t="shared" ca="1" si="87"/>
        <v>0</v>
      </c>
      <c r="BH101" s="139">
        <f t="shared" ca="1" si="87"/>
        <v>0</v>
      </c>
    </row>
    <row r="102" spans="1:60">
      <c r="A102" s="106"/>
      <c r="B102" s="106"/>
      <c r="C102" s="106"/>
      <c r="D102" s="106"/>
      <c r="E102" s="106" t="s">
        <v>215</v>
      </c>
      <c r="F102" s="106">
        <f ca="1">OFFSET('Primary Inputs'!$E$12,0,Calculations!$D49-1)</f>
        <v>0</v>
      </c>
      <c r="G102" s="106"/>
      <c r="H102" s="139">
        <f t="shared" si="8"/>
        <v>0</v>
      </c>
      <c r="I102" s="139">
        <f t="shared" si="9"/>
        <v>0</v>
      </c>
      <c r="J102" s="139">
        <f t="shared" ca="1" si="3"/>
        <v>0</v>
      </c>
      <c r="K102" s="139" t="str">
        <f t="shared" ref="K102:AP102" si="88">IF(K$2-$K$2&lt;$D49-1," ",K49*K$3)</f>
        <v xml:space="preserve"> </v>
      </c>
      <c r="L102" s="139" t="str">
        <f t="shared" si="88"/>
        <v xml:space="preserve"> </v>
      </c>
      <c r="M102" s="139" t="str">
        <f t="shared" si="88"/>
        <v xml:space="preserve"> </v>
      </c>
      <c r="N102" s="139" t="str">
        <f t="shared" si="88"/>
        <v xml:space="preserve"> </v>
      </c>
      <c r="O102" s="139" t="str">
        <f t="shared" si="88"/>
        <v xml:space="preserve"> </v>
      </c>
      <c r="P102" s="139" t="str">
        <f t="shared" si="88"/>
        <v xml:space="preserve"> </v>
      </c>
      <c r="Q102" s="139" t="str">
        <f t="shared" si="88"/>
        <v xml:space="preserve"> </v>
      </c>
      <c r="R102" s="139" t="str">
        <f t="shared" si="88"/>
        <v xml:space="preserve"> </v>
      </c>
      <c r="S102" s="139" t="str">
        <f t="shared" si="88"/>
        <v xml:space="preserve"> </v>
      </c>
      <c r="T102" s="139" t="str">
        <f t="shared" si="88"/>
        <v xml:space="preserve"> </v>
      </c>
      <c r="U102" s="139" t="str">
        <f t="shared" si="88"/>
        <v xml:space="preserve"> </v>
      </c>
      <c r="V102" s="139" t="str">
        <f t="shared" si="88"/>
        <v xml:space="preserve"> </v>
      </c>
      <c r="W102" s="139" t="str">
        <f t="shared" si="88"/>
        <v xml:space="preserve"> </v>
      </c>
      <c r="X102" s="139" t="str">
        <f t="shared" si="88"/>
        <v xml:space="preserve"> </v>
      </c>
      <c r="Y102" s="139" t="str">
        <f t="shared" si="88"/>
        <v xml:space="preserve"> </v>
      </c>
      <c r="Z102" s="139" t="str">
        <f t="shared" si="88"/>
        <v xml:space="preserve"> </v>
      </c>
      <c r="AA102" s="139" t="str">
        <f t="shared" si="88"/>
        <v xml:space="preserve"> </v>
      </c>
      <c r="AB102" s="139" t="str">
        <f t="shared" si="88"/>
        <v xml:space="preserve"> </v>
      </c>
      <c r="AC102" s="139" t="str">
        <f t="shared" si="88"/>
        <v xml:space="preserve"> </v>
      </c>
      <c r="AD102" s="139" t="str">
        <f t="shared" si="88"/>
        <v xml:space="preserve"> </v>
      </c>
      <c r="AE102" s="139" t="str">
        <f t="shared" si="88"/>
        <v xml:space="preserve"> </v>
      </c>
      <c r="AF102" s="139" t="str">
        <f t="shared" si="88"/>
        <v xml:space="preserve"> </v>
      </c>
      <c r="AG102" s="139" t="str">
        <f t="shared" si="88"/>
        <v xml:space="preserve"> </v>
      </c>
      <c r="AH102" s="139" t="str">
        <f t="shared" si="88"/>
        <v xml:space="preserve"> </v>
      </c>
      <c r="AI102" s="139" t="str">
        <f t="shared" si="88"/>
        <v xml:space="preserve"> </v>
      </c>
      <c r="AJ102" s="139" t="str">
        <f t="shared" si="88"/>
        <v xml:space="preserve"> </v>
      </c>
      <c r="AK102" s="139" t="str">
        <f t="shared" si="88"/>
        <v xml:space="preserve"> </v>
      </c>
      <c r="AL102" s="139" t="str">
        <f t="shared" si="88"/>
        <v xml:space="preserve"> </v>
      </c>
      <c r="AM102" s="139" t="str">
        <f t="shared" si="88"/>
        <v xml:space="preserve"> </v>
      </c>
      <c r="AN102" s="139" t="str">
        <f t="shared" si="88"/>
        <v xml:space="preserve"> </v>
      </c>
      <c r="AO102" s="139" t="str">
        <f t="shared" si="88"/>
        <v xml:space="preserve"> </v>
      </c>
      <c r="AP102" s="139" t="str">
        <f t="shared" si="88"/>
        <v xml:space="preserve"> </v>
      </c>
      <c r="AQ102" s="139" t="str">
        <f t="shared" ref="AQ102:BH102" si="89">IF(AQ$2-$K$2&lt;$D49-1," ",AQ49*AQ$3)</f>
        <v xml:space="preserve"> </v>
      </c>
      <c r="AR102" s="139" t="str">
        <f t="shared" si="89"/>
        <v xml:space="preserve"> </v>
      </c>
      <c r="AS102" s="139" t="str">
        <f t="shared" si="89"/>
        <v xml:space="preserve"> </v>
      </c>
      <c r="AT102" s="139" t="str">
        <f t="shared" si="89"/>
        <v xml:space="preserve"> </v>
      </c>
      <c r="AU102" s="139" t="str">
        <f t="shared" si="89"/>
        <v xml:space="preserve"> </v>
      </c>
      <c r="AV102" s="139" t="str">
        <f t="shared" si="89"/>
        <v xml:space="preserve"> </v>
      </c>
      <c r="AW102" s="139" t="str">
        <f t="shared" si="89"/>
        <v xml:space="preserve"> </v>
      </c>
      <c r="AX102" s="139" t="str">
        <f t="shared" si="89"/>
        <v xml:space="preserve"> </v>
      </c>
      <c r="AY102" s="139" t="str">
        <f t="shared" si="89"/>
        <v xml:space="preserve"> </v>
      </c>
      <c r="AZ102" s="139" t="str">
        <f t="shared" si="89"/>
        <v xml:space="preserve"> </v>
      </c>
      <c r="BA102" s="139">
        <f t="shared" ca="1" si="89"/>
        <v>0</v>
      </c>
      <c r="BB102" s="139">
        <f t="shared" ca="1" si="89"/>
        <v>0</v>
      </c>
      <c r="BC102" s="139">
        <f t="shared" ca="1" si="89"/>
        <v>0</v>
      </c>
      <c r="BD102" s="139">
        <f t="shared" ca="1" si="89"/>
        <v>0</v>
      </c>
      <c r="BE102" s="139">
        <f t="shared" ca="1" si="89"/>
        <v>0</v>
      </c>
      <c r="BF102" s="139">
        <f t="shared" ca="1" si="89"/>
        <v>0</v>
      </c>
      <c r="BG102" s="139">
        <f t="shared" ca="1" si="89"/>
        <v>0</v>
      </c>
      <c r="BH102" s="139">
        <f t="shared" ca="1" si="89"/>
        <v>0</v>
      </c>
    </row>
    <row r="103" spans="1:60">
      <c r="A103" s="106"/>
      <c r="B103" s="106"/>
      <c r="C103" s="106"/>
      <c r="D103" s="106"/>
      <c r="E103" s="106" t="s">
        <v>216</v>
      </c>
      <c r="F103" s="106">
        <f ca="1">OFFSET('Primary Inputs'!$E$12,0,Calculations!$D50-1)</f>
        <v>0</v>
      </c>
      <c r="G103" s="106"/>
      <c r="H103" s="139">
        <f t="shared" si="8"/>
        <v>0</v>
      </c>
      <c r="I103" s="139">
        <f t="shared" si="9"/>
        <v>0</v>
      </c>
      <c r="J103" s="139">
        <f t="shared" ca="1" si="3"/>
        <v>0</v>
      </c>
      <c r="K103" s="139" t="str">
        <f t="shared" ref="K103:AP103" si="90">IF(K$2-$K$2&lt;$D50-1," ",K50*K$3)</f>
        <v xml:space="preserve"> </v>
      </c>
      <c r="L103" s="139" t="str">
        <f t="shared" si="90"/>
        <v xml:space="preserve"> </v>
      </c>
      <c r="M103" s="139" t="str">
        <f t="shared" si="90"/>
        <v xml:space="preserve"> </v>
      </c>
      <c r="N103" s="139" t="str">
        <f t="shared" si="90"/>
        <v xml:space="preserve"> </v>
      </c>
      <c r="O103" s="139" t="str">
        <f t="shared" si="90"/>
        <v xml:space="preserve"> </v>
      </c>
      <c r="P103" s="139" t="str">
        <f t="shared" si="90"/>
        <v xml:space="preserve"> </v>
      </c>
      <c r="Q103" s="139" t="str">
        <f t="shared" si="90"/>
        <v xml:space="preserve"> </v>
      </c>
      <c r="R103" s="139" t="str">
        <f t="shared" si="90"/>
        <v xml:space="preserve"> </v>
      </c>
      <c r="S103" s="139" t="str">
        <f t="shared" si="90"/>
        <v xml:space="preserve"> </v>
      </c>
      <c r="T103" s="139" t="str">
        <f t="shared" si="90"/>
        <v xml:space="preserve"> </v>
      </c>
      <c r="U103" s="139" t="str">
        <f t="shared" si="90"/>
        <v xml:space="preserve"> </v>
      </c>
      <c r="V103" s="139" t="str">
        <f t="shared" si="90"/>
        <v xml:space="preserve"> </v>
      </c>
      <c r="W103" s="139" t="str">
        <f t="shared" si="90"/>
        <v xml:space="preserve"> </v>
      </c>
      <c r="X103" s="139" t="str">
        <f t="shared" si="90"/>
        <v xml:space="preserve"> </v>
      </c>
      <c r="Y103" s="139" t="str">
        <f t="shared" si="90"/>
        <v xml:space="preserve"> </v>
      </c>
      <c r="Z103" s="139" t="str">
        <f t="shared" si="90"/>
        <v xml:space="preserve"> </v>
      </c>
      <c r="AA103" s="139" t="str">
        <f t="shared" si="90"/>
        <v xml:space="preserve"> </v>
      </c>
      <c r="AB103" s="139" t="str">
        <f t="shared" si="90"/>
        <v xml:space="preserve"> </v>
      </c>
      <c r="AC103" s="139" t="str">
        <f t="shared" si="90"/>
        <v xml:space="preserve"> </v>
      </c>
      <c r="AD103" s="139" t="str">
        <f t="shared" si="90"/>
        <v xml:space="preserve"> </v>
      </c>
      <c r="AE103" s="139" t="str">
        <f t="shared" si="90"/>
        <v xml:space="preserve"> </v>
      </c>
      <c r="AF103" s="139" t="str">
        <f t="shared" si="90"/>
        <v xml:space="preserve"> </v>
      </c>
      <c r="AG103" s="139" t="str">
        <f t="shared" si="90"/>
        <v xml:space="preserve"> </v>
      </c>
      <c r="AH103" s="139" t="str">
        <f t="shared" si="90"/>
        <v xml:space="preserve"> </v>
      </c>
      <c r="AI103" s="139" t="str">
        <f t="shared" si="90"/>
        <v xml:space="preserve"> </v>
      </c>
      <c r="AJ103" s="139" t="str">
        <f t="shared" si="90"/>
        <v xml:space="preserve"> </v>
      </c>
      <c r="AK103" s="139" t="str">
        <f t="shared" si="90"/>
        <v xml:space="preserve"> </v>
      </c>
      <c r="AL103" s="139" t="str">
        <f t="shared" si="90"/>
        <v xml:space="preserve"> </v>
      </c>
      <c r="AM103" s="139" t="str">
        <f t="shared" si="90"/>
        <v xml:space="preserve"> </v>
      </c>
      <c r="AN103" s="139" t="str">
        <f t="shared" si="90"/>
        <v xml:space="preserve"> </v>
      </c>
      <c r="AO103" s="139" t="str">
        <f t="shared" si="90"/>
        <v xml:space="preserve"> </v>
      </c>
      <c r="AP103" s="139" t="str">
        <f t="shared" si="90"/>
        <v xml:space="preserve"> </v>
      </c>
      <c r="AQ103" s="139" t="str">
        <f t="shared" ref="AQ103:BH103" si="91">IF(AQ$2-$K$2&lt;$D50-1," ",AQ50*AQ$3)</f>
        <v xml:space="preserve"> </v>
      </c>
      <c r="AR103" s="139" t="str">
        <f t="shared" si="91"/>
        <v xml:space="preserve"> </v>
      </c>
      <c r="AS103" s="139" t="str">
        <f t="shared" si="91"/>
        <v xml:space="preserve"> </v>
      </c>
      <c r="AT103" s="139" t="str">
        <f t="shared" si="91"/>
        <v xml:space="preserve"> </v>
      </c>
      <c r="AU103" s="139" t="str">
        <f t="shared" si="91"/>
        <v xml:space="preserve"> </v>
      </c>
      <c r="AV103" s="139" t="str">
        <f t="shared" si="91"/>
        <v xml:space="preserve"> </v>
      </c>
      <c r="AW103" s="139" t="str">
        <f t="shared" si="91"/>
        <v xml:space="preserve"> </v>
      </c>
      <c r="AX103" s="139" t="str">
        <f t="shared" si="91"/>
        <v xml:space="preserve"> </v>
      </c>
      <c r="AY103" s="139" t="str">
        <f t="shared" si="91"/>
        <v xml:space="preserve"> </v>
      </c>
      <c r="AZ103" s="139" t="str">
        <f t="shared" si="91"/>
        <v xml:space="preserve"> </v>
      </c>
      <c r="BA103" s="139" t="str">
        <f t="shared" si="91"/>
        <v xml:space="preserve"> </v>
      </c>
      <c r="BB103" s="139">
        <f t="shared" ca="1" si="91"/>
        <v>0</v>
      </c>
      <c r="BC103" s="139">
        <f t="shared" ca="1" si="91"/>
        <v>0</v>
      </c>
      <c r="BD103" s="139">
        <f t="shared" ca="1" si="91"/>
        <v>0</v>
      </c>
      <c r="BE103" s="139">
        <f t="shared" ca="1" si="91"/>
        <v>0</v>
      </c>
      <c r="BF103" s="139">
        <f t="shared" ca="1" si="91"/>
        <v>0</v>
      </c>
      <c r="BG103" s="139">
        <f t="shared" ca="1" si="91"/>
        <v>0</v>
      </c>
      <c r="BH103" s="139">
        <f t="shared" ca="1" si="91"/>
        <v>0</v>
      </c>
    </row>
    <row r="104" spans="1:60">
      <c r="A104" s="106"/>
      <c r="B104" s="106"/>
      <c r="C104" s="106"/>
      <c r="D104" s="106"/>
      <c r="E104" s="106" t="s">
        <v>217</v>
      </c>
      <c r="F104" s="106">
        <f ca="1">OFFSET('Primary Inputs'!$E$12,0,Calculations!$D51-1)</f>
        <v>0</v>
      </c>
      <c r="G104" s="106"/>
      <c r="H104" s="139">
        <f t="shared" si="8"/>
        <v>0</v>
      </c>
      <c r="I104" s="139">
        <f t="shared" si="9"/>
        <v>0</v>
      </c>
      <c r="J104" s="139">
        <f t="shared" ca="1" si="3"/>
        <v>0</v>
      </c>
      <c r="K104" s="139" t="str">
        <f t="shared" ref="K104:AP104" si="92">IF(K$2-$K$2&lt;$D51-1," ",K51*K$3)</f>
        <v xml:space="preserve"> </v>
      </c>
      <c r="L104" s="139" t="str">
        <f t="shared" si="92"/>
        <v xml:space="preserve"> </v>
      </c>
      <c r="M104" s="139" t="str">
        <f t="shared" si="92"/>
        <v xml:space="preserve"> </v>
      </c>
      <c r="N104" s="139" t="str">
        <f t="shared" si="92"/>
        <v xml:space="preserve"> </v>
      </c>
      <c r="O104" s="139" t="str">
        <f t="shared" si="92"/>
        <v xml:space="preserve"> </v>
      </c>
      <c r="P104" s="139" t="str">
        <f t="shared" si="92"/>
        <v xml:space="preserve"> </v>
      </c>
      <c r="Q104" s="139" t="str">
        <f t="shared" si="92"/>
        <v xml:space="preserve"> </v>
      </c>
      <c r="R104" s="139" t="str">
        <f t="shared" si="92"/>
        <v xml:space="preserve"> </v>
      </c>
      <c r="S104" s="139" t="str">
        <f t="shared" si="92"/>
        <v xml:space="preserve"> </v>
      </c>
      <c r="T104" s="139" t="str">
        <f t="shared" si="92"/>
        <v xml:space="preserve"> </v>
      </c>
      <c r="U104" s="139" t="str">
        <f t="shared" si="92"/>
        <v xml:space="preserve"> </v>
      </c>
      <c r="V104" s="139" t="str">
        <f t="shared" si="92"/>
        <v xml:space="preserve"> </v>
      </c>
      <c r="W104" s="139" t="str">
        <f t="shared" si="92"/>
        <v xml:space="preserve"> </v>
      </c>
      <c r="X104" s="139" t="str">
        <f t="shared" si="92"/>
        <v xml:space="preserve"> </v>
      </c>
      <c r="Y104" s="139" t="str">
        <f t="shared" si="92"/>
        <v xml:space="preserve"> </v>
      </c>
      <c r="Z104" s="139" t="str">
        <f t="shared" si="92"/>
        <v xml:space="preserve"> </v>
      </c>
      <c r="AA104" s="139" t="str">
        <f t="shared" si="92"/>
        <v xml:space="preserve"> </v>
      </c>
      <c r="AB104" s="139" t="str">
        <f t="shared" si="92"/>
        <v xml:space="preserve"> </v>
      </c>
      <c r="AC104" s="139" t="str">
        <f t="shared" si="92"/>
        <v xml:space="preserve"> </v>
      </c>
      <c r="AD104" s="139" t="str">
        <f t="shared" si="92"/>
        <v xml:space="preserve"> </v>
      </c>
      <c r="AE104" s="139" t="str">
        <f t="shared" si="92"/>
        <v xml:space="preserve"> </v>
      </c>
      <c r="AF104" s="139" t="str">
        <f t="shared" si="92"/>
        <v xml:space="preserve"> </v>
      </c>
      <c r="AG104" s="139" t="str">
        <f t="shared" si="92"/>
        <v xml:space="preserve"> </v>
      </c>
      <c r="AH104" s="139" t="str">
        <f t="shared" si="92"/>
        <v xml:space="preserve"> </v>
      </c>
      <c r="AI104" s="139" t="str">
        <f t="shared" si="92"/>
        <v xml:space="preserve"> </v>
      </c>
      <c r="AJ104" s="139" t="str">
        <f t="shared" si="92"/>
        <v xml:space="preserve"> </v>
      </c>
      <c r="AK104" s="139" t="str">
        <f t="shared" si="92"/>
        <v xml:space="preserve"> </v>
      </c>
      <c r="AL104" s="139" t="str">
        <f t="shared" si="92"/>
        <v xml:space="preserve"> </v>
      </c>
      <c r="AM104" s="139" t="str">
        <f t="shared" si="92"/>
        <v xml:space="preserve"> </v>
      </c>
      <c r="AN104" s="139" t="str">
        <f t="shared" si="92"/>
        <v xml:space="preserve"> </v>
      </c>
      <c r="AO104" s="139" t="str">
        <f t="shared" si="92"/>
        <v xml:space="preserve"> </v>
      </c>
      <c r="AP104" s="139" t="str">
        <f t="shared" si="92"/>
        <v xml:space="preserve"> </v>
      </c>
      <c r="AQ104" s="139" t="str">
        <f t="shared" ref="AQ104:BH104" si="93">IF(AQ$2-$K$2&lt;$D51-1," ",AQ51*AQ$3)</f>
        <v xml:space="preserve"> </v>
      </c>
      <c r="AR104" s="139" t="str">
        <f t="shared" si="93"/>
        <v xml:space="preserve"> </v>
      </c>
      <c r="AS104" s="139" t="str">
        <f t="shared" si="93"/>
        <v xml:space="preserve"> </v>
      </c>
      <c r="AT104" s="139" t="str">
        <f t="shared" si="93"/>
        <v xml:space="preserve"> </v>
      </c>
      <c r="AU104" s="139" t="str">
        <f t="shared" si="93"/>
        <v xml:space="preserve"> </v>
      </c>
      <c r="AV104" s="139" t="str">
        <f t="shared" si="93"/>
        <v xml:space="preserve"> </v>
      </c>
      <c r="AW104" s="139" t="str">
        <f t="shared" si="93"/>
        <v xml:space="preserve"> </v>
      </c>
      <c r="AX104" s="139" t="str">
        <f t="shared" si="93"/>
        <v xml:space="preserve"> </v>
      </c>
      <c r="AY104" s="139" t="str">
        <f t="shared" si="93"/>
        <v xml:space="preserve"> </v>
      </c>
      <c r="AZ104" s="139" t="str">
        <f t="shared" si="93"/>
        <v xml:space="preserve"> </v>
      </c>
      <c r="BA104" s="139" t="str">
        <f t="shared" si="93"/>
        <v xml:space="preserve"> </v>
      </c>
      <c r="BB104" s="139" t="str">
        <f t="shared" si="93"/>
        <v xml:space="preserve"> </v>
      </c>
      <c r="BC104" s="139">
        <f t="shared" ca="1" si="93"/>
        <v>0</v>
      </c>
      <c r="BD104" s="139">
        <f t="shared" ca="1" si="93"/>
        <v>0</v>
      </c>
      <c r="BE104" s="139">
        <f t="shared" ca="1" si="93"/>
        <v>0</v>
      </c>
      <c r="BF104" s="139">
        <f t="shared" ca="1" si="93"/>
        <v>0</v>
      </c>
      <c r="BG104" s="139">
        <f t="shared" ca="1" si="93"/>
        <v>0</v>
      </c>
      <c r="BH104" s="139">
        <f t="shared" ca="1" si="93"/>
        <v>0</v>
      </c>
    </row>
    <row r="105" spans="1:60">
      <c r="A105" s="106"/>
      <c r="B105" s="106"/>
      <c r="C105" s="106"/>
      <c r="D105" s="106"/>
      <c r="E105" s="106" t="s">
        <v>218</v>
      </c>
      <c r="F105" s="106">
        <f ca="1">OFFSET('Primary Inputs'!$E$12,0,Calculations!$D52-1)</f>
        <v>0</v>
      </c>
      <c r="G105" s="106"/>
      <c r="H105" s="139">
        <f t="shared" si="8"/>
        <v>0</v>
      </c>
      <c r="I105" s="139">
        <f t="shared" si="9"/>
        <v>0</v>
      </c>
      <c r="J105" s="139">
        <f t="shared" ca="1" si="3"/>
        <v>0</v>
      </c>
      <c r="K105" s="139" t="str">
        <f t="shared" ref="K105:AP105" si="94">IF(K$2-$K$2&lt;$D52-1," ",K52*K$3)</f>
        <v xml:space="preserve"> </v>
      </c>
      <c r="L105" s="139" t="str">
        <f t="shared" si="94"/>
        <v xml:space="preserve"> </v>
      </c>
      <c r="M105" s="139" t="str">
        <f t="shared" si="94"/>
        <v xml:space="preserve"> </v>
      </c>
      <c r="N105" s="139" t="str">
        <f t="shared" si="94"/>
        <v xml:space="preserve"> </v>
      </c>
      <c r="O105" s="139" t="str">
        <f t="shared" si="94"/>
        <v xml:space="preserve"> </v>
      </c>
      <c r="P105" s="139" t="str">
        <f t="shared" si="94"/>
        <v xml:space="preserve"> </v>
      </c>
      <c r="Q105" s="139" t="str">
        <f t="shared" si="94"/>
        <v xml:space="preserve"> </v>
      </c>
      <c r="R105" s="139" t="str">
        <f t="shared" si="94"/>
        <v xml:space="preserve"> </v>
      </c>
      <c r="S105" s="139" t="str">
        <f t="shared" si="94"/>
        <v xml:space="preserve"> </v>
      </c>
      <c r="T105" s="139" t="str">
        <f t="shared" si="94"/>
        <v xml:space="preserve"> </v>
      </c>
      <c r="U105" s="139" t="str">
        <f t="shared" si="94"/>
        <v xml:space="preserve"> </v>
      </c>
      <c r="V105" s="139" t="str">
        <f t="shared" si="94"/>
        <v xml:space="preserve"> </v>
      </c>
      <c r="W105" s="139" t="str">
        <f t="shared" si="94"/>
        <v xml:space="preserve"> </v>
      </c>
      <c r="X105" s="139" t="str">
        <f t="shared" si="94"/>
        <v xml:space="preserve"> </v>
      </c>
      <c r="Y105" s="139" t="str">
        <f t="shared" si="94"/>
        <v xml:space="preserve"> </v>
      </c>
      <c r="Z105" s="139" t="str">
        <f t="shared" si="94"/>
        <v xml:space="preserve"> </v>
      </c>
      <c r="AA105" s="139" t="str">
        <f t="shared" si="94"/>
        <v xml:space="preserve"> </v>
      </c>
      <c r="AB105" s="139" t="str">
        <f t="shared" si="94"/>
        <v xml:space="preserve"> </v>
      </c>
      <c r="AC105" s="139" t="str">
        <f t="shared" si="94"/>
        <v xml:space="preserve"> </v>
      </c>
      <c r="AD105" s="139" t="str">
        <f t="shared" si="94"/>
        <v xml:space="preserve"> </v>
      </c>
      <c r="AE105" s="139" t="str">
        <f t="shared" si="94"/>
        <v xml:space="preserve"> </v>
      </c>
      <c r="AF105" s="139" t="str">
        <f t="shared" si="94"/>
        <v xml:space="preserve"> </v>
      </c>
      <c r="AG105" s="139" t="str">
        <f t="shared" si="94"/>
        <v xml:space="preserve"> </v>
      </c>
      <c r="AH105" s="139" t="str">
        <f t="shared" si="94"/>
        <v xml:space="preserve"> </v>
      </c>
      <c r="AI105" s="139" t="str">
        <f t="shared" si="94"/>
        <v xml:space="preserve"> </v>
      </c>
      <c r="AJ105" s="139" t="str">
        <f t="shared" si="94"/>
        <v xml:space="preserve"> </v>
      </c>
      <c r="AK105" s="139" t="str">
        <f t="shared" si="94"/>
        <v xml:space="preserve"> </v>
      </c>
      <c r="AL105" s="139" t="str">
        <f t="shared" si="94"/>
        <v xml:space="preserve"> </v>
      </c>
      <c r="AM105" s="139" t="str">
        <f t="shared" si="94"/>
        <v xml:space="preserve"> </v>
      </c>
      <c r="AN105" s="139" t="str">
        <f t="shared" si="94"/>
        <v xml:space="preserve"> </v>
      </c>
      <c r="AO105" s="139" t="str">
        <f t="shared" si="94"/>
        <v xml:space="preserve"> </v>
      </c>
      <c r="AP105" s="139" t="str">
        <f t="shared" si="94"/>
        <v xml:space="preserve"> </v>
      </c>
      <c r="AQ105" s="139" t="str">
        <f t="shared" ref="AQ105:BH105" si="95">IF(AQ$2-$K$2&lt;$D52-1," ",AQ52*AQ$3)</f>
        <v xml:space="preserve"> </v>
      </c>
      <c r="AR105" s="139" t="str">
        <f t="shared" si="95"/>
        <v xml:space="preserve"> </v>
      </c>
      <c r="AS105" s="139" t="str">
        <f t="shared" si="95"/>
        <v xml:space="preserve"> </v>
      </c>
      <c r="AT105" s="139" t="str">
        <f t="shared" si="95"/>
        <v xml:space="preserve"> </v>
      </c>
      <c r="AU105" s="139" t="str">
        <f t="shared" si="95"/>
        <v xml:space="preserve"> </v>
      </c>
      <c r="AV105" s="139" t="str">
        <f t="shared" si="95"/>
        <v xml:space="preserve"> </v>
      </c>
      <c r="AW105" s="139" t="str">
        <f t="shared" si="95"/>
        <v xml:space="preserve"> </v>
      </c>
      <c r="AX105" s="139" t="str">
        <f t="shared" si="95"/>
        <v xml:space="preserve"> </v>
      </c>
      <c r="AY105" s="139" t="str">
        <f t="shared" si="95"/>
        <v xml:space="preserve"> </v>
      </c>
      <c r="AZ105" s="139" t="str">
        <f t="shared" si="95"/>
        <v xml:space="preserve"> </v>
      </c>
      <c r="BA105" s="139" t="str">
        <f t="shared" si="95"/>
        <v xml:space="preserve"> </v>
      </c>
      <c r="BB105" s="139" t="str">
        <f t="shared" si="95"/>
        <v xml:space="preserve"> </v>
      </c>
      <c r="BC105" s="139" t="str">
        <f t="shared" si="95"/>
        <v xml:space="preserve"> </v>
      </c>
      <c r="BD105" s="139">
        <f t="shared" ca="1" si="95"/>
        <v>0</v>
      </c>
      <c r="BE105" s="139">
        <f t="shared" ca="1" si="95"/>
        <v>0</v>
      </c>
      <c r="BF105" s="139">
        <f t="shared" ca="1" si="95"/>
        <v>0</v>
      </c>
      <c r="BG105" s="139">
        <f t="shared" ca="1" si="95"/>
        <v>0</v>
      </c>
      <c r="BH105" s="139">
        <f t="shared" ca="1" si="95"/>
        <v>0</v>
      </c>
    </row>
    <row r="106" spans="1:60">
      <c r="A106" s="106"/>
      <c r="B106" s="106"/>
      <c r="C106" s="106"/>
      <c r="D106" s="106"/>
      <c r="E106" s="106" t="s">
        <v>219</v>
      </c>
      <c r="F106" s="106">
        <f ca="1">OFFSET('Primary Inputs'!$E$12,0,Calculations!$D53-1)</f>
        <v>0</v>
      </c>
      <c r="G106" s="106"/>
      <c r="H106" s="139">
        <f t="shared" si="8"/>
        <v>0</v>
      </c>
      <c r="I106" s="139">
        <f t="shared" si="9"/>
        <v>0</v>
      </c>
      <c r="J106" s="139">
        <f t="shared" ca="1" si="3"/>
        <v>0</v>
      </c>
      <c r="K106" s="139" t="str">
        <f t="shared" ref="K106:AP106" si="96">IF(K$2-$K$2&lt;$D53-1," ",K53*K$3)</f>
        <v xml:space="preserve"> </v>
      </c>
      <c r="L106" s="139" t="str">
        <f t="shared" si="96"/>
        <v xml:space="preserve"> </v>
      </c>
      <c r="M106" s="139" t="str">
        <f t="shared" si="96"/>
        <v xml:space="preserve"> </v>
      </c>
      <c r="N106" s="139" t="str">
        <f t="shared" si="96"/>
        <v xml:space="preserve"> </v>
      </c>
      <c r="O106" s="139" t="str">
        <f t="shared" si="96"/>
        <v xml:space="preserve"> </v>
      </c>
      <c r="P106" s="139" t="str">
        <f t="shared" si="96"/>
        <v xml:space="preserve"> </v>
      </c>
      <c r="Q106" s="139" t="str">
        <f t="shared" si="96"/>
        <v xml:space="preserve"> </v>
      </c>
      <c r="R106" s="139" t="str">
        <f t="shared" si="96"/>
        <v xml:space="preserve"> </v>
      </c>
      <c r="S106" s="139" t="str">
        <f t="shared" si="96"/>
        <v xml:space="preserve"> </v>
      </c>
      <c r="T106" s="139" t="str">
        <f t="shared" si="96"/>
        <v xml:space="preserve"> </v>
      </c>
      <c r="U106" s="139" t="str">
        <f t="shared" si="96"/>
        <v xml:space="preserve"> </v>
      </c>
      <c r="V106" s="139" t="str">
        <f t="shared" si="96"/>
        <v xml:space="preserve"> </v>
      </c>
      <c r="W106" s="139" t="str">
        <f t="shared" si="96"/>
        <v xml:space="preserve"> </v>
      </c>
      <c r="X106" s="139" t="str">
        <f t="shared" si="96"/>
        <v xml:space="preserve"> </v>
      </c>
      <c r="Y106" s="139" t="str">
        <f t="shared" si="96"/>
        <v xml:space="preserve"> </v>
      </c>
      <c r="Z106" s="139" t="str">
        <f t="shared" si="96"/>
        <v xml:space="preserve"> </v>
      </c>
      <c r="AA106" s="139" t="str">
        <f t="shared" si="96"/>
        <v xml:space="preserve"> </v>
      </c>
      <c r="AB106" s="139" t="str">
        <f t="shared" si="96"/>
        <v xml:space="preserve"> </v>
      </c>
      <c r="AC106" s="139" t="str">
        <f t="shared" si="96"/>
        <v xml:space="preserve"> </v>
      </c>
      <c r="AD106" s="139" t="str">
        <f t="shared" si="96"/>
        <v xml:space="preserve"> </v>
      </c>
      <c r="AE106" s="139" t="str">
        <f t="shared" si="96"/>
        <v xml:space="preserve"> </v>
      </c>
      <c r="AF106" s="139" t="str">
        <f t="shared" si="96"/>
        <v xml:space="preserve"> </v>
      </c>
      <c r="AG106" s="139" t="str">
        <f t="shared" si="96"/>
        <v xml:space="preserve"> </v>
      </c>
      <c r="AH106" s="139" t="str">
        <f t="shared" si="96"/>
        <v xml:space="preserve"> </v>
      </c>
      <c r="AI106" s="139" t="str">
        <f t="shared" si="96"/>
        <v xml:space="preserve"> </v>
      </c>
      <c r="AJ106" s="139" t="str">
        <f t="shared" si="96"/>
        <v xml:space="preserve"> </v>
      </c>
      <c r="AK106" s="139" t="str">
        <f t="shared" si="96"/>
        <v xml:space="preserve"> </v>
      </c>
      <c r="AL106" s="139" t="str">
        <f t="shared" si="96"/>
        <v xml:space="preserve"> </v>
      </c>
      <c r="AM106" s="139" t="str">
        <f t="shared" si="96"/>
        <v xml:space="preserve"> </v>
      </c>
      <c r="AN106" s="139" t="str">
        <f t="shared" si="96"/>
        <v xml:space="preserve"> </v>
      </c>
      <c r="AO106" s="139" t="str">
        <f t="shared" si="96"/>
        <v xml:space="preserve"> </v>
      </c>
      <c r="AP106" s="139" t="str">
        <f t="shared" si="96"/>
        <v xml:space="preserve"> </v>
      </c>
      <c r="AQ106" s="139" t="str">
        <f t="shared" ref="AQ106:BH106" si="97">IF(AQ$2-$K$2&lt;$D53-1," ",AQ53*AQ$3)</f>
        <v xml:space="preserve"> </v>
      </c>
      <c r="AR106" s="139" t="str">
        <f t="shared" si="97"/>
        <v xml:space="preserve"> </v>
      </c>
      <c r="AS106" s="139" t="str">
        <f t="shared" si="97"/>
        <v xml:space="preserve"> </v>
      </c>
      <c r="AT106" s="139" t="str">
        <f t="shared" si="97"/>
        <v xml:space="preserve"> </v>
      </c>
      <c r="AU106" s="139" t="str">
        <f t="shared" si="97"/>
        <v xml:space="preserve"> </v>
      </c>
      <c r="AV106" s="139" t="str">
        <f t="shared" si="97"/>
        <v xml:space="preserve"> </v>
      </c>
      <c r="AW106" s="139" t="str">
        <f t="shared" si="97"/>
        <v xml:space="preserve"> </v>
      </c>
      <c r="AX106" s="139" t="str">
        <f t="shared" si="97"/>
        <v xml:space="preserve"> </v>
      </c>
      <c r="AY106" s="139" t="str">
        <f t="shared" si="97"/>
        <v xml:space="preserve"> </v>
      </c>
      <c r="AZ106" s="139" t="str">
        <f t="shared" si="97"/>
        <v xml:space="preserve"> </v>
      </c>
      <c r="BA106" s="139" t="str">
        <f t="shared" si="97"/>
        <v xml:space="preserve"> </v>
      </c>
      <c r="BB106" s="139" t="str">
        <f t="shared" si="97"/>
        <v xml:space="preserve"> </v>
      </c>
      <c r="BC106" s="139" t="str">
        <f t="shared" si="97"/>
        <v xml:space="preserve"> </v>
      </c>
      <c r="BD106" s="139" t="str">
        <f t="shared" si="97"/>
        <v xml:space="preserve"> </v>
      </c>
      <c r="BE106" s="139">
        <f t="shared" ca="1" si="97"/>
        <v>0</v>
      </c>
      <c r="BF106" s="139">
        <f t="shared" ca="1" si="97"/>
        <v>0</v>
      </c>
      <c r="BG106" s="139">
        <f t="shared" ca="1" si="97"/>
        <v>0</v>
      </c>
      <c r="BH106" s="139">
        <f t="shared" ca="1" si="97"/>
        <v>0</v>
      </c>
    </row>
    <row r="107" spans="1:60">
      <c r="A107" s="106"/>
      <c r="B107" s="106"/>
      <c r="C107" s="106"/>
      <c r="D107" s="106"/>
      <c r="E107" s="106" t="s">
        <v>220</v>
      </c>
      <c r="F107" s="106">
        <f ca="1">OFFSET('Primary Inputs'!$E$12,0,Calculations!$D54-1)</f>
        <v>0</v>
      </c>
      <c r="G107" s="106"/>
      <c r="H107" s="139">
        <f t="shared" si="8"/>
        <v>0</v>
      </c>
      <c r="I107" s="139">
        <f t="shared" si="9"/>
        <v>0</v>
      </c>
      <c r="J107" s="139">
        <f t="shared" ca="1" si="3"/>
        <v>0</v>
      </c>
      <c r="K107" s="139" t="str">
        <f t="shared" ref="K107:AP107" si="98">IF(K$2-$K$2&lt;$D54-1," ",K54*K$3)</f>
        <v xml:space="preserve"> </v>
      </c>
      <c r="L107" s="139" t="str">
        <f t="shared" si="98"/>
        <v xml:space="preserve"> </v>
      </c>
      <c r="M107" s="139" t="str">
        <f t="shared" si="98"/>
        <v xml:space="preserve"> </v>
      </c>
      <c r="N107" s="139" t="str">
        <f t="shared" si="98"/>
        <v xml:space="preserve"> </v>
      </c>
      <c r="O107" s="139" t="str">
        <f t="shared" si="98"/>
        <v xml:space="preserve"> </v>
      </c>
      <c r="P107" s="139" t="str">
        <f t="shared" si="98"/>
        <v xml:space="preserve"> </v>
      </c>
      <c r="Q107" s="139" t="str">
        <f t="shared" si="98"/>
        <v xml:space="preserve"> </v>
      </c>
      <c r="R107" s="139" t="str">
        <f t="shared" si="98"/>
        <v xml:space="preserve"> </v>
      </c>
      <c r="S107" s="139" t="str">
        <f t="shared" si="98"/>
        <v xml:space="preserve"> </v>
      </c>
      <c r="T107" s="139" t="str">
        <f t="shared" si="98"/>
        <v xml:space="preserve"> </v>
      </c>
      <c r="U107" s="139" t="str">
        <f t="shared" si="98"/>
        <v xml:space="preserve"> </v>
      </c>
      <c r="V107" s="139" t="str">
        <f t="shared" si="98"/>
        <v xml:space="preserve"> </v>
      </c>
      <c r="W107" s="139" t="str">
        <f t="shared" si="98"/>
        <v xml:space="preserve"> </v>
      </c>
      <c r="X107" s="139" t="str">
        <f t="shared" si="98"/>
        <v xml:space="preserve"> </v>
      </c>
      <c r="Y107" s="139" t="str">
        <f t="shared" si="98"/>
        <v xml:space="preserve"> </v>
      </c>
      <c r="Z107" s="139" t="str">
        <f t="shared" si="98"/>
        <v xml:space="preserve"> </v>
      </c>
      <c r="AA107" s="139" t="str">
        <f t="shared" si="98"/>
        <v xml:space="preserve"> </v>
      </c>
      <c r="AB107" s="139" t="str">
        <f t="shared" si="98"/>
        <v xml:space="preserve"> </v>
      </c>
      <c r="AC107" s="139" t="str">
        <f t="shared" si="98"/>
        <v xml:space="preserve"> </v>
      </c>
      <c r="AD107" s="139" t="str">
        <f t="shared" si="98"/>
        <v xml:space="preserve"> </v>
      </c>
      <c r="AE107" s="139" t="str">
        <f t="shared" si="98"/>
        <v xml:space="preserve"> </v>
      </c>
      <c r="AF107" s="139" t="str">
        <f t="shared" si="98"/>
        <v xml:space="preserve"> </v>
      </c>
      <c r="AG107" s="139" t="str">
        <f t="shared" si="98"/>
        <v xml:space="preserve"> </v>
      </c>
      <c r="AH107" s="139" t="str">
        <f t="shared" si="98"/>
        <v xml:space="preserve"> </v>
      </c>
      <c r="AI107" s="139" t="str">
        <f t="shared" si="98"/>
        <v xml:space="preserve"> </v>
      </c>
      <c r="AJ107" s="139" t="str">
        <f t="shared" si="98"/>
        <v xml:space="preserve"> </v>
      </c>
      <c r="AK107" s="139" t="str">
        <f t="shared" si="98"/>
        <v xml:space="preserve"> </v>
      </c>
      <c r="AL107" s="139" t="str">
        <f t="shared" si="98"/>
        <v xml:space="preserve"> </v>
      </c>
      <c r="AM107" s="139" t="str">
        <f t="shared" si="98"/>
        <v xml:space="preserve"> </v>
      </c>
      <c r="AN107" s="139" t="str">
        <f t="shared" si="98"/>
        <v xml:space="preserve"> </v>
      </c>
      <c r="AO107" s="139" t="str">
        <f t="shared" si="98"/>
        <v xml:space="preserve"> </v>
      </c>
      <c r="AP107" s="139" t="str">
        <f t="shared" si="98"/>
        <v xml:space="preserve"> </v>
      </c>
      <c r="AQ107" s="139" t="str">
        <f t="shared" ref="AQ107:BH107" si="99">IF(AQ$2-$K$2&lt;$D54-1," ",AQ54*AQ$3)</f>
        <v xml:space="preserve"> </v>
      </c>
      <c r="AR107" s="139" t="str">
        <f t="shared" si="99"/>
        <v xml:space="preserve"> </v>
      </c>
      <c r="AS107" s="139" t="str">
        <f t="shared" si="99"/>
        <v xml:space="preserve"> </v>
      </c>
      <c r="AT107" s="139" t="str">
        <f t="shared" si="99"/>
        <v xml:space="preserve"> </v>
      </c>
      <c r="AU107" s="139" t="str">
        <f t="shared" si="99"/>
        <v xml:space="preserve"> </v>
      </c>
      <c r="AV107" s="139" t="str">
        <f t="shared" si="99"/>
        <v xml:space="preserve"> </v>
      </c>
      <c r="AW107" s="139" t="str">
        <f t="shared" si="99"/>
        <v xml:space="preserve"> </v>
      </c>
      <c r="AX107" s="139" t="str">
        <f t="shared" si="99"/>
        <v xml:space="preserve"> </v>
      </c>
      <c r="AY107" s="139" t="str">
        <f t="shared" si="99"/>
        <v xml:space="preserve"> </v>
      </c>
      <c r="AZ107" s="139" t="str">
        <f t="shared" si="99"/>
        <v xml:space="preserve"> </v>
      </c>
      <c r="BA107" s="139" t="str">
        <f t="shared" si="99"/>
        <v xml:space="preserve"> </v>
      </c>
      <c r="BB107" s="139" t="str">
        <f t="shared" si="99"/>
        <v xml:space="preserve"> </v>
      </c>
      <c r="BC107" s="139" t="str">
        <f t="shared" si="99"/>
        <v xml:space="preserve"> </v>
      </c>
      <c r="BD107" s="139" t="str">
        <f t="shared" si="99"/>
        <v xml:space="preserve"> </v>
      </c>
      <c r="BE107" s="139" t="str">
        <f t="shared" si="99"/>
        <v xml:space="preserve"> </v>
      </c>
      <c r="BF107" s="139">
        <f t="shared" ca="1" si="99"/>
        <v>0</v>
      </c>
      <c r="BG107" s="139">
        <f t="shared" ca="1" si="99"/>
        <v>0</v>
      </c>
      <c r="BH107" s="139">
        <f t="shared" ca="1" si="99"/>
        <v>0</v>
      </c>
    </row>
    <row r="108" spans="1:60">
      <c r="A108" s="106"/>
      <c r="B108" s="106"/>
      <c r="C108" s="106"/>
      <c r="D108" s="106"/>
      <c r="E108" s="106" t="s">
        <v>221</v>
      </c>
      <c r="F108" s="106">
        <f ca="1">OFFSET('Primary Inputs'!$E$12,0,Calculations!$D55-1)</f>
        <v>0</v>
      </c>
      <c r="G108" s="106"/>
      <c r="H108" s="139">
        <f t="shared" si="8"/>
        <v>0</v>
      </c>
      <c r="I108" s="139">
        <f t="shared" si="9"/>
        <v>0</v>
      </c>
      <c r="J108" s="139">
        <f t="shared" ca="1" si="3"/>
        <v>0</v>
      </c>
      <c r="K108" s="139" t="str">
        <f t="shared" ref="K108:AP108" si="100">IF(K$2-$K$2&lt;$D55-1," ",K55*K$3)</f>
        <v xml:space="preserve"> </v>
      </c>
      <c r="L108" s="139" t="str">
        <f t="shared" si="100"/>
        <v xml:space="preserve"> </v>
      </c>
      <c r="M108" s="139" t="str">
        <f t="shared" si="100"/>
        <v xml:space="preserve"> </v>
      </c>
      <c r="N108" s="139" t="str">
        <f t="shared" si="100"/>
        <v xml:space="preserve"> </v>
      </c>
      <c r="O108" s="139" t="str">
        <f t="shared" si="100"/>
        <v xml:space="preserve"> </v>
      </c>
      <c r="P108" s="139" t="str">
        <f t="shared" si="100"/>
        <v xml:space="preserve"> </v>
      </c>
      <c r="Q108" s="139" t="str">
        <f t="shared" si="100"/>
        <v xml:space="preserve"> </v>
      </c>
      <c r="R108" s="139" t="str">
        <f t="shared" si="100"/>
        <v xml:space="preserve"> </v>
      </c>
      <c r="S108" s="139" t="str">
        <f t="shared" si="100"/>
        <v xml:space="preserve"> </v>
      </c>
      <c r="T108" s="139" t="str">
        <f t="shared" si="100"/>
        <v xml:space="preserve"> </v>
      </c>
      <c r="U108" s="139" t="str">
        <f t="shared" si="100"/>
        <v xml:space="preserve"> </v>
      </c>
      <c r="V108" s="139" t="str">
        <f t="shared" si="100"/>
        <v xml:space="preserve"> </v>
      </c>
      <c r="W108" s="139" t="str">
        <f t="shared" si="100"/>
        <v xml:space="preserve"> </v>
      </c>
      <c r="X108" s="139" t="str">
        <f t="shared" si="100"/>
        <v xml:space="preserve"> </v>
      </c>
      <c r="Y108" s="139" t="str">
        <f t="shared" si="100"/>
        <v xml:space="preserve"> </v>
      </c>
      <c r="Z108" s="139" t="str">
        <f t="shared" si="100"/>
        <v xml:space="preserve"> </v>
      </c>
      <c r="AA108" s="139" t="str">
        <f t="shared" si="100"/>
        <v xml:space="preserve"> </v>
      </c>
      <c r="AB108" s="139" t="str">
        <f t="shared" si="100"/>
        <v xml:space="preserve"> </v>
      </c>
      <c r="AC108" s="139" t="str">
        <f t="shared" si="100"/>
        <v xml:space="preserve"> </v>
      </c>
      <c r="AD108" s="139" t="str">
        <f t="shared" si="100"/>
        <v xml:space="preserve"> </v>
      </c>
      <c r="AE108" s="139" t="str">
        <f t="shared" si="100"/>
        <v xml:space="preserve"> </v>
      </c>
      <c r="AF108" s="139" t="str">
        <f t="shared" si="100"/>
        <v xml:space="preserve"> </v>
      </c>
      <c r="AG108" s="139" t="str">
        <f t="shared" si="100"/>
        <v xml:space="preserve"> </v>
      </c>
      <c r="AH108" s="139" t="str">
        <f t="shared" si="100"/>
        <v xml:space="preserve"> </v>
      </c>
      <c r="AI108" s="139" t="str">
        <f t="shared" si="100"/>
        <v xml:space="preserve"> </v>
      </c>
      <c r="AJ108" s="139" t="str">
        <f t="shared" si="100"/>
        <v xml:space="preserve"> </v>
      </c>
      <c r="AK108" s="139" t="str">
        <f t="shared" si="100"/>
        <v xml:space="preserve"> </v>
      </c>
      <c r="AL108" s="139" t="str">
        <f t="shared" si="100"/>
        <v xml:space="preserve"> </v>
      </c>
      <c r="AM108" s="139" t="str">
        <f t="shared" si="100"/>
        <v xml:space="preserve"> </v>
      </c>
      <c r="AN108" s="139" t="str">
        <f t="shared" si="100"/>
        <v xml:space="preserve"> </v>
      </c>
      <c r="AO108" s="139" t="str">
        <f t="shared" si="100"/>
        <v xml:space="preserve"> </v>
      </c>
      <c r="AP108" s="139" t="str">
        <f t="shared" si="100"/>
        <v xml:space="preserve"> </v>
      </c>
      <c r="AQ108" s="139" t="str">
        <f t="shared" ref="AQ108:BH108" si="101">IF(AQ$2-$K$2&lt;$D55-1," ",AQ55*AQ$3)</f>
        <v xml:space="preserve"> </v>
      </c>
      <c r="AR108" s="139" t="str">
        <f t="shared" si="101"/>
        <v xml:space="preserve"> </v>
      </c>
      <c r="AS108" s="139" t="str">
        <f t="shared" si="101"/>
        <v xml:space="preserve"> </v>
      </c>
      <c r="AT108" s="139" t="str">
        <f t="shared" si="101"/>
        <v xml:space="preserve"> </v>
      </c>
      <c r="AU108" s="139" t="str">
        <f t="shared" si="101"/>
        <v xml:space="preserve"> </v>
      </c>
      <c r="AV108" s="139" t="str">
        <f t="shared" si="101"/>
        <v xml:space="preserve"> </v>
      </c>
      <c r="AW108" s="139" t="str">
        <f t="shared" si="101"/>
        <v xml:space="preserve"> </v>
      </c>
      <c r="AX108" s="139" t="str">
        <f t="shared" si="101"/>
        <v xml:space="preserve"> </v>
      </c>
      <c r="AY108" s="139" t="str">
        <f t="shared" si="101"/>
        <v xml:space="preserve"> </v>
      </c>
      <c r="AZ108" s="139" t="str">
        <f t="shared" si="101"/>
        <v xml:space="preserve"> </v>
      </c>
      <c r="BA108" s="139" t="str">
        <f t="shared" si="101"/>
        <v xml:space="preserve"> </v>
      </c>
      <c r="BB108" s="139" t="str">
        <f t="shared" si="101"/>
        <v xml:space="preserve"> </v>
      </c>
      <c r="BC108" s="139" t="str">
        <f t="shared" si="101"/>
        <v xml:space="preserve"> </v>
      </c>
      <c r="BD108" s="139" t="str">
        <f t="shared" si="101"/>
        <v xml:space="preserve"> </v>
      </c>
      <c r="BE108" s="139" t="str">
        <f t="shared" si="101"/>
        <v xml:space="preserve"> </v>
      </c>
      <c r="BF108" s="139" t="str">
        <f t="shared" si="101"/>
        <v xml:space="preserve"> </v>
      </c>
      <c r="BG108" s="139">
        <f t="shared" ca="1" si="101"/>
        <v>0</v>
      </c>
      <c r="BH108" s="139">
        <f t="shared" ca="1" si="101"/>
        <v>0</v>
      </c>
    </row>
    <row r="109" spans="1:60">
      <c r="A109" s="106"/>
      <c r="B109" s="106"/>
      <c r="C109" s="106"/>
      <c r="D109" s="106"/>
      <c r="E109" s="106" t="s">
        <v>222</v>
      </c>
      <c r="F109" s="106">
        <f ca="1">OFFSET('Primary Inputs'!$E$12,0,Calculations!$D56-1)</f>
        <v>0</v>
      </c>
      <c r="G109" s="106"/>
      <c r="H109" s="139">
        <f t="shared" si="8"/>
        <v>0</v>
      </c>
      <c r="I109" s="139">
        <f t="shared" si="9"/>
        <v>0</v>
      </c>
      <c r="J109" s="139">
        <f t="shared" ca="1" si="3"/>
        <v>0</v>
      </c>
      <c r="K109" s="139" t="str">
        <f t="shared" ref="K109:AP109" si="102">IF(K$2-$K$2&lt;$D56-1," ",K56*K$3)</f>
        <v xml:space="preserve"> </v>
      </c>
      <c r="L109" s="139" t="str">
        <f t="shared" si="102"/>
        <v xml:space="preserve"> </v>
      </c>
      <c r="M109" s="139" t="str">
        <f t="shared" si="102"/>
        <v xml:space="preserve"> </v>
      </c>
      <c r="N109" s="139" t="str">
        <f t="shared" si="102"/>
        <v xml:space="preserve"> </v>
      </c>
      <c r="O109" s="139" t="str">
        <f t="shared" si="102"/>
        <v xml:space="preserve"> </v>
      </c>
      <c r="P109" s="139" t="str">
        <f t="shared" si="102"/>
        <v xml:space="preserve"> </v>
      </c>
      <c r="Q109" s="139" t="str">
        <f t="shared" si="102"/>
        <v xml:space="preserve"> </v>
      </c>
      <c r="R109" s="139" t="str">
        <f t="shared" si="102"/>
        <v xml:space="preserve"> </v>
      </c>
      <c r="S109" s="139" t="str">
        <f t="shared" si="102"/>
        <v xml:space="preserve"> </v>
      </c>
      <c r="T109" s="139" t="str">
        <f t="shared" si="102"/>
        <v xml:space="preserve"> </v>
      </c>
      <c r="U109" s="139" t="str">
        <f t="shared" si="102"/>
        <v xml:space="preserve"> </v>
      </c>
      <c r="V109" s="139" t="str">
        <f t="shared" si="102"/>
        <v xml:space="preserve"> </v>
      </c>
      <c r="W109" s="139" t="str">
        <f t="shared" si="102"/>
        <v xml:space="preserve"> </v>
      </c>
      <c r="X109" s="139" t="str">
        <f t="shared" si="102"/>
        <v xml:space="preserve"> </v>
      </c>
      <c r="Y109" s="139" t="str">
        <f t="shared" si="102"/>
        <v xml:space="preserve"> </v>
      </c>
      <c r="Z109" s="139" t="str">
        <f t="shared" si="102"/>
        <v xml:space="preserve"> </v>
      </c>
      <c r="AA109" s="139" t="str">
        <f t="shared" si="102"/>
        <v xml:space="preserve"> </v>
      </c>
      <c r="AB109" s="139" t="str">
        <f t="shared" si="102"/>
        <v xml:space="preserve"> </v>
      </c>
      <c r="AC109" s="139" t="str">
        <f t="shared" si="102"/>
        <v xml:space="preserve"> </v>
      </c>
      <c r="AD109" s="139" t="str">
        <f t="shared" si="102"/>
        <v xml:space="preserve"> </v>
      </c>
      <c r="AE109" s="139" t="str">
        <f t="shared" si="102"/>
        <v xml:space="preserve"> </v>
      </c>
      <c r="AF109" s="139" t="str">
        <f t="shared" si="102"/>
        <v xml:space="preserve"> </v>
      </c>
      <c r="AG109" s="139" t="str">
        <f t="shared" si="102"/>
        <v xml:space="preserve"> </v>
      </c>
      <c r="AH109" s="139" t="str">
        <f t="shared" si="102"/>
        <v xml:space="preserve"> </v>
      </c>
      <c r="AI109" s="139" t="str">
        <f t="shared" si="102"/>
        <v xml:space="preserve"> </v>
      </c>
      <c r="AJ109" s="139" t="str">
        <f t="shared" si="102"/>
        <v xml:space="preserve"> </v>
      </c>
      <c r="AK109" s="139" t="str">
        <f t="shared" si="102"/>
        <v xml:space="preserve"> </v>
      </c>
      <c r="AL109" s="139" t="str">
        <f t="shared" si="102"/>
        <v xml:space="preserve"> </v>
      </c>
      <c r="AM109" s="139" t="str">
        <f t="shared" si="102"/>
        <v xml:space="preserve"> </v>
      </c>
      <c r="AN109" s="139" t="str">
        <f t="shared" si="102"/>
        <v xml:space="preserve"> </v>
      </c>
      <c r="AO109" s="139" t="str">
        <f t="shared" si="102"/>
        <v xml:space="preserve"> </v>
      </c>
      <c r="AP109" s="139" t="str">
        <f t="shared" si="102"/>
        <v xml:space="preserve"> </v>
      </c>
      <c r="AQ109" s="139" t="str">
        <f t="shared" ref="AQ109:BH109" si="103">IF(AQ$2-$K$2&lt;$D56-1," ",AQ56*AQ$3)</f>
        <v xml:space="preserve"> </v>
      </c>
      <c r="AR109" s="139" t="str">
        <f t="shared" si="103"/>
        <v xml:space="preserve"> </v>
      </c>
      <c r="AS109" s="139" t="str">
        <f t="shared" si="103"/>
        <v xml:space="preserve"> </v>
      </c>
      <c r="AT109" s="139" t="str">
        <f t="shared" si="103"/>
        <v xml:space="preserve"> </v>
      </c>
      <c r="AU109" s="139" t="str">
        <f t="shared" si="103"/>
        <v xml:space="preserve"> </v>
      </c>
      <c r="AV109" s="139" t="str">
        <f t="shared" si="103"/>
        <v xml:space="preserve"> </v>
      </c>
      <c r="AW109" s="139" t="str">
        <f t="shared" si="103"/>
        <v xml:space="preserve"> </v>
      </c>
      <c r="AX109" s="139" t="str">
        <f t="shared" si="103"/>
        <v xml:space="preserve"> </v>
      </c>
      <c r="AY109" s="139" t="str">
        <f t="shared" si="103"/>
        <v xml:space="preserve"> </v>
      </c>
      <c r="AZ109" s="139" t="str">
        <f t="shared" si="103"/>
        <v xml:space="preserve"> </v>
      </c>
      <c r="BA109" s="139" t="str">
        <f t="shared" si="103"/>
        <v xml:space="preserve"> </v>
      </c>
      <c r="BB109" s="139" t="str">
        <f t="shared" si="103"/>
        <v xml:space="preserve"> </v>
      </c>
      <c r="BC109" s="139" t="str">
        <f t="shared" si="103"/>
        <v xml:space="preserve"> </v>
      </c>
      <c r="BD109" s="139" t="str">
        <f t="shared" si="103"/>
        <v xml:space="preserve"> </v>
      </c>
      <c r="BE109" s="139" t="str">
        <f t="shared" si="103"/>
        <v xml:space="preserve"> </v>
      </c>
      <c r="BF109" s="139" t="str">
        <f t="shared" si="103"/>
        <v xml:space="preserve"> </v>
      </c>
      <c r="BG109" s="139" t="str">
        <f t="shared" si="103"/>
        <v xml:space="preserve"> </v>
      </c>
      <c r="BH109" s="139">
        <f t="shared" ca="1" si="103"/>
        <v>0</v>
      </c>
    </row>
    <row r="110" spans="1:60" ht="17.25" customHeight="1">
      <c r="A110" s="106"/>
      <c r="B110" s="106"/>
      <c r="C110" s="106"/>
      <c r="D110" s="106"/>
      <c r="E110" s="106"/>
      <c r="G110" s="169" t="s">
        <v>156</v>
      </c>
      <c r="H110" s="149">
        <f ca="1">SUM(H60:H109)</f>
        <v>32412474.47246667</v>
      </c>
      <c r="I110" s="149">
        <f ca="1">SUM(I60:I109)</f>
        <v>32460236.068932164</v>
      </c>
      <c r="J110" s="170">
        <f ca="1">SUM(J60:J109)</f>
        <v>32608553.124681406</v>
      </c>
      <c r="K110" s="140">
        <f ca="1">SUM(K60:K109)</f>
        <v>0</v>
      </c>
      <c r="L110" s="140">
        <f t="shared" ref="L110:BH110" ca="1" si="104">SUM(L60:L109)</f>
        <v>32383778.197545353</v>
      </c>
      <c r="M110" s="140">
        <f t="shared" ca="1" si="104"/>
        <v>6081.2384624226606</v>
      </c>
      <c r="N110" s="140">
        <f t="shared" ca="1" si="104"/>
        <v>11583.311356995544</v>
      </c>
      <c r="O110" s="140">
        <f t="shared" ca="1" si="104"/>
        <v>11031.72510190052</v>
      </c>
      <c r="P110" s="140">
        <f ca="1">SUM(P60:P109)</f>
        <v>10506.404858952874</v>
      </c>
      <c r="Q110" s="140">
        <f t="shared" ca="1" si="104"/>
        <v>10006.099865669403</v>
      </c>
      <c r="R110" s="140">
        <f t="shared" ca="1" si="104"/>
        <v>9529.6189196851465</v>
      </c>
      <c r="S110" s="140">
        <f t="shared" ca="1" si="104"/>
        <v>9075.8275425572829</v>
      </c>
      <c r="T110" s="140">
        <f t="shared" ca="1" si="104"/>
        <v>8643.6452786259815</v>
      </c>
      <c r="U110" s="140">
        <f t="shared" ca="1" si="104"/>
        <v>8232.0431225009361</v>
      </c>
      <c r="V110" s="140">
        <f t="shared" ca="1" si="104"/>
        <v>7840.0410690485096</v>
      </c>
      <c r="W110" s="140">
        <f t="shared" ca="1" si="104"/>
        <v>7466.7057800461989</v>
      </c>
      <c r="X110" s="140">
        <f t="shared" ca="1" si="104"/>
        <v>7111.1483619487608</v>
      </c>
      <c r="Y110" s="140">
        <f t="shared" ca="1" si="104"/>
        <v>6772.5222494750087</v>
      </c>
      <c r="Z110" s="140">
        <f t="shared" ca="1" si="104"/>
        <v>6450.0211899761998</v>
      </c>
      <c r="AA110" s="140">
        <f t="shared" ca="1" si="104"/>
        <v>6142.8773237868563</v>
      </c>
      <c r="AB110" s="140">
        <f t="shared" ca="1" si="104"/>
        <v>5850.3593559874816</v>
      </c>
      <c r="AC110" s="140">
        <f t="shared" ca="1" si="104"/>
        <v>5571.770815226173</v>
      </c>
      <c r="AD110" s="140">
        <f t="shared" ca="1" si="104"/>
        <v>5306.4483954534981</v>
      </c>
      <c r="AE110" s="140">
        <f t="shared" ca="1" si="104"/>
        <v>5053.7603766223792</v>
      </c>
      <c r="AF110" s="140">
        <f t="shared" ca="1" si="104"/>
        <v>4813.1051205927424</v>
      </c>
      <c r="AG110" s="140">
        <f t="shared" ca="1" si="104"/>
        <v>4583.9096386597539</v>
      </c>
      <c r="AH110" s="140">
        <f t="shared" ca="1" si="104"/>
        <v>4365.6282272950039</v>
      </c>
      <c r="AI110" s="140">
        <f t="shared" ca="1" si="104"/>
        <v>4157.7411688523844</v>
      </c>
      <c r="AJ110" s="140">
        <f t="shared" ca="1" si="104"/>
        <v>3959.7534941451281</v>
      </c>
      <c r="AK110" s="140">
        <f t="shared" ca="1" si="104"/>
        <v>3771.1938039477413</v>
      </c>
      <c r="AL110" s="140">
        <f t="shared" ca="1" si="104"/>
        <v>3591.6131466168958</v>
      </c>
      <c r="AM110" s="140">
        <f t="shared" ca="1" si="104"/>
        <v>3420.5839491589486</v>
      </c>
      <c r="AN110" s="140">
        <f t="shared" ca="1" si="104"/>
        <v>3257.6989991989985</v>
      </c>
      <c r="AO110" s="140">
        <f t="shared" ca="1" si="104"/>
        <v>3102.5704754276171</v>
      </c>
      <c r="AP110" s="140">
        <f t="shared" ca="1" si="104"/>
        <v>2954.8290242167782</v>
      </c>
      <c r="AQ110" s="140">
        <f t="shared" ca="1" si="104"/>
        <v>2814.1228802064552</v>
      </c>
      <c r="AR110" s="140">
        <f t="shared" ca="1" si="104"/>
        <v>2680.1170287680525</v>
      </c>
      <c r="AS110" s="140">
        <f t="shared" ca="1" si="104"/>
        <v>2552.4924083505266</v>
      </c>
      <c r="AT110" s="140">
        <f t="shared" ca="1" si="104"/>
        <v>2430.9451508100246</v>
      </c>
      <c r="AU110" s="140">
        <f t="shared" ca="1" si="104"/>
        <v>2315.1858579143095</v>
      </c>
      <c r="AV110" s="140">
        <f t="shared" ca="1" si="104"/>
        <v>2204.9389122993425</v>
      </c>
      <c r="AW110" s="140">
        <f t="shared" ca="1" si="104"/>
        <v>2099.941821237469</v>
      </c>
      <c r="AX110" s="140">
        <f t="shared" ca="1" si="104"/>
        <v>1999.944591654732</v>
      </c>
      <c r="AY110" s="140">
        <f t="shared" ca="1" si="104"/>
        <v>1904.7091349092686</v>
      </c>
      <c r="AZ110" s="140">
        <f t="shared" ca="1" si="104"/>
        <v>1814.008699913589</v>
      </c>
      <c r="BA110" s="140">
        <f t="shared" ca="1" si="104"/>
        <v>1727.627333251037</v>
      </c>
      <c r="BB110" s="140">
        <f t="shared" ca="1" si="104"/>
        <v>1645.3593650009877</v>
      </c>
      <c r="BC110" s="140">
        <f t="shared" ca="1" si="104"/>
        <v>1567.0089190485596</v>
      </c>
      <c r="BD110" s="140">
        <f t="shared" ca="1" si="104"/>
        <v>1492.3894467129137</v>
      </c>
      <c r="BE110" s="140">
        <f t="shared" ca="1" si="104"/>
        <v>1421.3232825837274</v>
      </c>
      <c r="BF110" s="140">
        <f t="shared" ca="1" si="104"/>
        <v>1353.6412215083119</v>
      </c>
      <c r="BG110" s="140">
        <f t="shared" ca="1" si="104"/>
        <v>1289.1821157222014</v>
      </c>
      <c r="BH110" s="140">
        <f t="shared" ca="1" si="104"/>
        <v>1227.7924911640014</v>
      </c>
    </row>
    <row r="111" spans="1:60">
      <c r="A111" s="106"/>
      <c r="B111" s="106"/>
      <c r="C111" s="106"/>
      <c r="D111" s="106"/>
      <c r="E111" s="106"/>
      <c r="F111" s="106"/>
      <c r="G111" s="106"/>
      <c r="H111" s="106"/>
      <c r="I111" s="106"/>
      <c r="J111" s="108"/>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row>
    <row r="112" spans="1:60">
      <c r="A112" s="137" t="s">
        <v>148</v>
      </c>
      <c r="B112" s="137"/>
      <c r="C112" s="137"/>
      <c r="D112" s="137"/>
      <c r="E112" s="137"/>
      <c r="F112" s="137"/>
      <c r="G112" s="137"/>
      <c r="H112" s="137"/>
      <c r="I112" s="137"/>
      <c r="J112" s="137"/>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1"/>
      <c r="AO112" s="141"/>
      <c r="AP112" s="141"/>
      <c r="AQ112" s="141"/>
      <c r="AR112" s="141"/>
      <c r="AS112" s="141"/>
      <c r="AT112" s="141"/>
      <c r="AU112" s="141"/>
      <c r="AV112" s="141"/>
      <c r="AW112" s="141"/>
      <c r="AX112" s="141"/>
      <c r="AY112" s="141"/>
      <c r="AZ112" s="141"/>
      <c r="BA112" s="141"/>
      <c r="BB112" s="141"/>
      <c r="BC112" s="141"/>
      <c r="BD112" s="141"/>
      <c r="BE112" s="141"/>
      <c r="BF112" s="141"/>
      <c r="BG112" s="141"/>
      <c r="BH112" s="141"/>
    </row>
    <row r="113" spans="1:60" ht="15">
      <c r="A113" s="106"/>
      <c r="B113" s="106"/>
      <c r="C113" s="106"/>
      <c r="D113" s="138" t="s">
        <v>166</v>
      </c>
      <c r="E113" s="106"/>
      <c r="F113" s="138" t="s">
        <v>64</v>
      </c>
      <c r="G113" s="138" t="s">
        <v>512</v>
      </c>
      <c r="H113" s="22"/>
      <c r="I113" s="22"/>
      <c r="J113" s="22"/>
      <c r="K113" s="149" t="s">
        <v>230</v>
      </c>
      <c r="L113" s="149" t="s">
        <v>231</v>
      </c>
      <c r="M113" s="149" t="s">
        <v>232</v>
      </c>
      <c r="N113" s="149" t="s">
        <v>233</v>
      </c>
      <c r="O113" s="149" t="s">
        <v>234</v>
      </c>
      <c r="P113" s="149" t="s">
        <v>235</v>
      </c>
      <c r="Q113" s="149" t="s">
        <v>236</v>
      </c>
      <c r="R113" s="149" t="s">
        <v>237</v>
      </c>
      <c r="S113" s="149" t="s">
        <v>238</v>
      </c>
      <c r="T113" s="149" t="s">
        <v>239</v>
      </c>
      <c r="U113" s="149" t="s">
        <v>240</v>
      </c>
      <c r="V113" s="149" t="s">
        <v>241</v>
      </c>
      <c r="W113" s="149" t="s">
        <v>242</v>
      </c>
      <c r="X113" s="149" t="s">
        <v>243</v>
      </c>
      <c r="Y113" s="149" t="s">
        <v>244</v>
      </c>
      <c r="Z113" s="149" t="s">
        <v>245</v>
      </c>
      <c r="AA113" s="149" t="s">
        <v>246</v>
      </c>
      <c r="AB113" s="149" t="s">
        <v>247</v>
      </c>
      <c r="AC113" s="149" t="s">
        <v>248</v>
      </c>
      <c r="AD113" s="149" t="s">
        <v>249</v>
      </c>
      <c r="AE113" s="149" t="s">
        <v>250</v>
      </c>
      <c r="AF113" s="149" t="s">
        <v>251</v>
      </c>
      <c r="AG113" s="149" t="s">
        <v>252</v>
      </c>
      <c r="AH113" s="149" t="s">
        <v>253</v>
      </c>
      <c r="AI113" s="149" t="s">
        <v>254</v>
      </c>
      <c r="AJ113" s="149" t="s">
        <v>255</v>
      </c>
      <c r="AK113" s="149" t="s">
        <v>256</v>
      </c>
      <c r="AL113" s="149" t="s">
        <v>257</v>
      </c>
      <c r="AM113" s="149" t="s">
        <v>258</v>
      </c>
      <c r="AN113" s="149" t="s">
        <v>259</v>
      </c>
      <c r="AO113" s="149" t="s">
        <v>260</v>
      </c>
      <c r="AP113" s="149" t="s">
        <v>261</v>
      </c>
      <c r="AQ113" s="149" t="s">
        <v>262</v>
      </c>
      <c r="AR113" s="149" t="s">
        <v>263</v>
      </c>
      <c r="AS113" s="149" t="s">
        <v>264</v>
      </c>
      <c r="AT113" s="149" t="s">
        <v>265</v>
      </c>
      <c r="AU113" s="149" t="s">
        <v>266</v>
      </c>
      <c r="AV113" s="149" t="s">
        <v>267</v>
      </c>
      <c r="AW113" s="149" t="s">
        <v>268</v>
      </c>
      <c r="AX113" s="149" t="s">
        <v>269</v>
      </c>
      <c r="AY113" s="149" t="s">
        <v>270</v>
      </c>
      <c r="AZ113" s="149" t="s">
        <v>271</v>
      </c>
      <c r="BA113" s="149" t="s">
        <v>272</v>
      </c>
      <c r="BB113" s="149" t="s">
        <v>273</v>
      </c>
      <c r="BC113" s="149" t="s">
        <v>274</v>
      </c>
      <c r="BD113" s="149" t="s">
        <v>275</v>
      </c>
      <c r="BE113" s="149" t="s">
        <v>276</v>
      </c>
      <c r="BF113" s="149" t="s">
        <v>277</v>
      </c>
      <c r="BG113" s="149" t="s">
        <v>278</v>
      </c>
      <c r="BH113" s="149" t="s">
        <v>279</v>
      </c>
    </row>
    <row r="114" spans="1:60">
      <c r="A114" s="106"/>
      <c r="B114" s="106"/>
      <c r="C114" s="106">
        <v>0</v>
      </c>
      <c r="D114" s="106"/>
      <c r="E114" s="106" t="str">
        <f ca="1">OFFSET('Impact Inputs'!A$6,C114,0)</f>
        <v>Impact 1</v>
      </c>
      <c r="F114" s="171" t="str">
        <f ca="1">OFFSET('Impact Inputs'!C$6,C114,0)</f>
        <v>Average increase in cash settled cases</v>
      </c>
      <c r="G114" s="106" t="str">
        <f ca="1">OFFSET('Impact Inputs'!D$6,C114,0)</f>
        <v>Income &amp; consumption</v>
      </c>
      <c r="H114" s="106"/>
      <c r="I114" s="106"/>
      <c r="J114" s="106"/>
      <c r="K114" s="139">
        <f ca="1">OFFSET('Impact Inputs'!T$8,$C114,0)</f>
        <v>42641.776605695602</v>
      </c>
      <c r="L114" s="139">
        <f ca="1">OFFSET('Impact Inputs'!U$8,$C114,0)</f>
        <v>0</v>
      </c>
      <c r="M114" s="139">
        <f ca="1">OFFSET('Impact Inputs'!V$8,$C114,0)</f>
        <v>0</v>
      </c>
      <c r="N114" s="139">
        <f ca="1">OFFSET('Impact Inputs'!W$8,$C114,0)</f>
        <v>0</v>
      </c>
      <c r="O114" s="139">
        <f ca="1">OFFSET('Impact Inputs'!X$8,$C114,0)</f>
        <v>0</v>
      </c>
      <c r="P114" s="139">
        <f ca="1">OFFSET('Impact Inputs'!Y$8,$C114,0)</f>
        <v>0</v>
      </c>
      <c r="Q114" s="139">
        <f ca="1">OFFSET('Impact Inputs'!Z$8,$C114,0)</f>
        <v>0</v>
      </c>
      <c r="R114" s="139">
        <f ca="1">OFFSET('Impact Inputs'!AA$8,$C114,0)</f>
        <v>0</v>
      </c>
      <c r="S114" s="139">
        <f ca="1">OFFSET('Impact Inputs'!AB$8,$C114,0)</f>
        <v>0</v>
      </c>
      <c r="T114" s="139">
        <f ca="1">OFFSET('Impact Inputs'!AC$8,$C114,0)</f>
        <v>0</v>
      </c>
      <c r="U114" s="139">
        <f ca="1">OFFSET('Impact Inputs'!AD$8,$C114,0)</f>
        <v>0</v>
      </c>
      <c r="V114" s="139">
        <f ca="1">OFFSET('Impact Inputs'!AE$8,$C114,0)</f>
        <v>0</v>
      </c>
      <c r="W114" s="139">
        <f ca="1">OFFSET('Impact Inputs'!AF$8,$C114,0)</f>
        <v>0</v>
      </c>
      <c r="X114" s="139">
        <f ca="1">OFFSET('Impact Inputs'!AG$8,$C114,0)</f>
        <v>0</v>
      </c>
      <c r="Y114" s="139">
        <f ca="1">OFFSET('Impact Inputs'!AH$8,$C114,0)</f>
        <v>0</v>
      </c>
      <c r="Z114" s="139">
        <f ca="1">OFFSET('Impact Inputs'!AI$8,$C114,0)</f>
        <v>0</v>
      </c>
      <c r="AA114" s="139">
        <f ca="1">OFFSET('Impact Inputs'!AJ$8,$C114,0)</f>
        <v>0</v>
      </c>
      <c r="AB114" s="139">
        <f ca="1">OFFSET('Impact Inputs'!AK$8,$C114,0)</f>
        <v>0</v>
      </c>
      <c r="AC114" s="139">
        <f ca="1">OFFSET('Impact Inputs'!AL$8,$C114,0)</f>
        <v>0</v>
      </c>
      <c r="AD114" s="139">
        <f ca="1">OFFSET('Impact Inputs'!AM$8,$C114,0)</f>
        <v>0</v>
      </c>
      <c r="AE114" s="139">
        <f ca="1">OFFSET('Impact Inputs'!AN$8,$C114,0)</f>
        <v>0</v>
      </c>
      <c r="AF114" s="139">
        <f ca="1">OFFSET('Impact Inputs'!AO$8,$C114,0)</f>
        <v>0</v>
      </c>
      <c r="AG114" s="139">
        <f ca="1">OFFSET('Impact Inputs'!AP$8,$C114,0)</f>
        <v>0</v>
      </c>
      <c r="AH114" s="139">
        <f ca="1">OFFSET('Impact Inputs'!AQ$8,$C114,0)</f>
        <v>0</v>
      </c>
      <c r="AI114" s="139">
        <f ca="1">OFFSET('Impact Inputs'!AR$8,$C114,0)</f>
        <v>0</v>
      </c>
      <c r="AJ114" s="139">
        <f ca="1">OFFSET('Impact Inputs'!AS$8,$C114,0)</f>
        <v>0</v>
      </c>
      <c r="AK114" s="139">
        <f ca="1">OFFSET('Impact Inputs'!AT$8,$C114,0)</f>
        <v>0</v>
      </c>
      <c r="AL114" s="139">
        <f ca="1">OFFSET('Impact Inputs'!AU$8,$C114,0)</f>
        <v>0</v>
      </c>
      <c r="AM114" s="139">
        <f ca="1">OFFSET('Impact Inputs'!AV$8,$C114,0)</f>
        <v>0</v>
      </c>
      <c r="AN114" s="139">
        <f ca="1">OFFSET('Impact Inputs'!AW$8,$C114,0)</f>
        <v>0</v>
      </c>
      <c r="AO114" s="139">
        <f ca="1">OFFSET('Impact Inputs'!AX$8,$C114,0)</f>
        <v>0</v>
      </c>
      <c r="AP114" s="139">
        <f ca="1">OFFSET('Impact Inputs'!AY$8,$C114,0)</f>
        <v>0</v>
      </c>
      <c r="AQ114" s="139">
        <f ca="1">OFFSET('Impact Inputs'!AZ$8,$C114,0)</f>
        <v>0</v>
      </c>
      <c r="AR114" s="139">
        <f ca="1">OFFSET('Impact Inputs'!BA$8,$C114,0)</f>
        <v>0</v>
      </c>
      <c r="AS114" s="139">
        <f ca="1">OFFSET('Impact Inputs'!BB$8,$C114,0)</f>
        <v>0</v>
      </c>
      <c r="AT114" s="139">
        <f ca="1">OFFSET('Impact Inputs'!BC$8,$C114,0)</f>
        <v>0</v>
      </c>
      <c r="AU114" s="139">
        <f ca="1">OFFSET('Impact Inputs'!BD$8,$C114,0)</f>
        <v>0</v>
      </c>
      <c r="AV114" s="139">
        <f ca="1">OFFSET('Impact Inputs'!BE$8,$C114,0)</f>
        <v>0</v>
      </c>
      <c r="AW114" s="139">
        <f ca="1">OFFSET('Impact Inputs'!BF$8,$C114,0)</f>
        <v>0</v>
      </c>
      <c r="AX114" s="139">
        <f ca="1">OFFSET('Impact Inputs'!BG$8,$C114,0)</f>
        <v>0</v>
      </c>
      <c r="AY114" s="139">
        <f ca="1">OFFSET('Impact Inputs'!BH$8,$C114,0)</f>
        <v>0</v>
      </c>
      <c r="AZ114" s="139">
        <f ca="1">OFFSET('Impact Inputs'!BI$8,$C114,0)</f>
        <v>0</v>
      </c>
      <c r="BA114" s="139">
        <f ca="1">OFFSET('Impact Inputs'!BJ$8,$C114,0)</f>
        <v>0</v>
      </c>
      <c r="BB114" s="139">
        <f ca="1">OFFSET('Impact Inputs'!BK$8,$C114,0)</f>
        <v>0</v>
      </c>
      <c r="BC114" s="139">
        <f ca="1">OFFSET('Impact Inputs'!BL$8,$C114,0)</f>
        <v>0</v>
      </c>
      <c r="BD114" s="139">
        <f ca="1">OFFSET('Impact Inputs'!BM$8,$C114,0)</f>
        <v>0</v>
      </c>
      <c r="BE114" s="139">
        <f ca="1">OFFSET('Impact Inputs'!BN$8,$C114,0)</f>
        <v>0</v>
      </c>
      <c r="BF114" s="139">
        <f ca="1">OFFSET('Impact Inputs'!BO$8,$C114,0)</f>
        <v>0</v>
      </c>
      <c r="BG114" s="139">
        <f ca="1">OFFSET('Impact Inputs'!BP$8,$C114,0)</f>
        <v>0</v>
      </c>
      <c r="BH114" s="139">
        <f ca="1">OFFSET('Impact Inputs'!BQ$8,$C114,0)</f>
        <v>0</v>
      </c>
    </row>
    <row r="115" spans="1:60" ht="28.5">
      <c r="A115" s="106"/>
      <c r="B115" s="106"/>
      <c r="C115" s="106">
        <v>3</v>
      </c>
      <c r="D115" s="106"/>
      <c r="E115" s="106" t="str">
        <f ca="1">OFFSET('Impact Inputs'!A$6,C115,0)</f>
        <v>Impact 2</v>
      </c>
      <c r="F115" s="171" t="str">
        <f ca="1">OFFSET('Impact Inputs'!C$6,C115,0)</f>
        <v>1 hour citizen compliance burden - Cost of an individual's time</v>
      </c>
      <c r="G115" s="106" t="str">
        <f ca="1">OFFSET('Impact Inputs'!D$6,C115,0)</f>
        <v>Time use</v>
      </c>
      <c r="H115" s="106"/>
      <c r="I115" s="106"/>
      <c r="J115" s="106"/>
      <c r="K115" s="139">
        <f ca="1">OFFSET('Impact Inputs'!T$8,$C115,0)</f>
        <v>1351.4973647972356</v>
      </c>
      <c r="L115" s="139">
        <f ca="1">OFFSET('Impact Inputs'!U$8,$C115,0)</f>
        <v>0</v>
      </c>
      <c r="M115" s="139">
        <f ca="1">OFFSET('Impact Inputs'!V$8,$C115,0)</f>
        <v>0</v>
      </c>
      <c r="N115" s="139">
        <f ca="1">OFFSET('Impact Inputs'!W$8,$C115,0)</f>
        <v>0</v>
      </c>
      <c r="O115" s="139">
        <f ca="1">OFFSET('Impact Inputs'!X$8,$C115,0)</f>
        <v>0</v>
      </c>
      <c r="P115" s="139">
        <f ca="1">OFFSET('Impact Inputs'!Y$8,$C115,0)</f>
        <v>0</v>
      </c>
      <c r="Q115" s="139">
        <f ca="1">OFFSET('Impact Inputs'!Z$8,$C115,0)</f>
        <v>0</v>
      </c>
      <c r="R115" s="139">
        <f ca="1">OFFSET('Impact Inputs'!AA$8,$C115,0)</f>
        <v>0</v>
      </c>
      <c r="S115" s="139">
        <f ca="1">OFFSET('Impact Inputs'!AB$8,$C115,0)</f>
        <v>0</v>
      </c>
      <c r="T115" s="139">
        <f ca="1">OFFSET('Impact Inputs'!AC$8,$C115,0)</f>
        <v>0</v>
      </c>
      <c r="U115" s="139">
        <f ca="1">OFFSET('Impact Inputs'!AD$8,$C115,0)</f>
        <v>0</v>
      </c>
      <c r="V115" s="139">
        <f ca="1">OFFSET('Impact Inputs'!AE$8,$C115,0)</f>
        <v>0</v>
      </c>
      <c r="W115" s="139">
        <f ca="1">OFFSET('Impact Inputs'!AF$8,$C115,0)</f>
        <v>0</v>
      </c>
      <c r="X115" s="139">
        <f ca="1">OFFSET('Impact Inputs'!AG$8,$C115,0)</f>
        <v>0</v>
      </c>
      <c r="Y115" s="139">
        <f ca="1">OFFSET('Impact Inputs'!AH$8,$C115,0)</f>
        <v>0</v>
      </c>
      <c r="Z115" s="139">
        <f ca="1">OFFSET('Impact Inputs'!AI$8,$C115,0)</f>
        <v>0</v>
      </c>
      <c r="AA115" s="139">
        <f ca="1">OFFSET('Impact Inputs'!AJ$8,$C115,0)</f>
        <v>0</v>
      </c>
      <c r="AB115" s="139">
        <f ca="1">OFFSET('Impact Inputs'!AK$8,$C115,0)</f>
        <v>0</v>
      </c>
      <c r="AC115" s="139">
        <f ca="1">OFFSET('Impact Inputs'!AL$8,$C115,0)</f>
        <v>0</v>
      </c>
      <c r="AD115" s="139">
        <f ca="1">OFFSET('Impact Inputs'!AM$8,$C115,0)</f>
        <v>0</v>
      </c>
      <c r="AE115" s="139">
        <f ca="1">OFFSET('Impact Inputs'!AN$8,$C115,0)</f>
        <v>0</v>
      </c>
      <c r="AF115" s="139">
        <f ca="1">OFFSET('Impact Inputs'!AO$8,$C115,0)</f>
        <v>0</v>
      </c>
      <c r="AG115" s="139">
        <f ca="1">OFFSET('Impact Inputs'!AP$8,$C115,0)</f>
        <v>0</v>
      </c>
      <c r="AH115" s="139">
        <f ca="1">OFFSET('Impact Inputs'!AQ$8,$C115,0)</f>
        <v>0</v>
      </c>
      <c r="AI115" s="139">
        <f ca="1">OFFSET('Impact Inputs'!AR$8,$C115,0)</f>
        <v>0</v>
      </c>
      <c r="AJ115" s="139">
        <f ca="1">OFFSET('Impact Inputs'!AS$8,$C115,0)</f>
        <v>0</v>
      </c>
      <c r="AK115" s="139">
        <f ca="1">OFFSET('Impact Inputs'!AT$8,$C115,0)</f>
        <v>0</v>
      </c>
      <c r="AL115" s="139">
        <f ca="1">OFFSET('Impact Inputs'!AU$8,$C115,0)</f>
        <v>0</v>
      </c>
      <c r="AM115" s="139">
        <f ca="1">OFFSET('Impact Inputs'!AV$8,$C115,0)</f>
        <v>0</v>
      </c>
      <c r="AN115" s="139">
        <f ca="1">OFFSET('Impact Inputs'!AW$8,$C115,0)</f>
        <v>0</v>
      </c>
      <c r="AO115" s="139">
        <f ca="1">OFFSET('Impact Inputs'!AX$8,$C115,0)</f>
        <v>0</v>
      </c>
      <c r="AP115" s="139">
        <f ca="1">OFFSET('Impact Inputs'!AY$8,$C115,0)</f>
        <v>0</v>
      </c>
      <c r="AQ115" s="139">
        <f ca="1">OFFSET('Impact Inputs'!AZ$8,$C115,0)</f>
        <v>0</v>
      </c>
      <c r="AR115" s="139">
        <f ca="1">OFFSET('Impact Inputs'!BA$8,$C115,0)</f>
        <v>0</v>
      </c>
      <c r="AS115" s="139">
        <f ca="1">OFFSET('Impact Inputs'!BB$8,$C115,0)</f>
        <v>0</v>
      </c>
      <c r="AT115" s="139">
        <f ca="1">OFFSET('Impact Inputs'!BC$8,$C115,0)</f>
        <v>0</v>
      </c>
      <c r="AU115" s="139">
        <f ca="1">OFFSET('Impact Inputs'!BD$8,$C115,0)</f>
        <v>0</v>
      </c>
      <c r="AV115" s="139">
        <f ca="1">OFFSET('Impact Inputs'!BE$8,$C115,0)</f>
        <v>0</v>
      </c>
      <c r="AW115" s="139">
        <f ca="1">OFFSET('Impact Inputs'!BF$8,$C115,0)</f>
        <v>0</v>
      </c>
      <c r="AX115" s="139">
        <f ca="1">OFFSET('Impact Inputs'!BG$8,$C115,0)</f>
        <v>0</v>
      </c>
      <c r="AY115" s="139">
        <f ca="1">OFFSET('Impact Inputs'!BH$8,$C115,0)</f>
        <v>0</v>
      </c>
      <c r="AZ115" s="139">
        <f ca="1">OFFSET('Impact Inputs'!BI$8,$C115,0)</f>
        <v>0</v>
      </c>
      <c r="BA115" s="139">
        <f ca="1">OFFSET('Impact Inputs'!BJ$8,$C115,0)</f>
        <v>0</v>
      </c>
      <c r="BB115" s="139">
        <f ca="1">OFFSET('Impact Inputs'!BK$8,$C115,0)</f>
        <v>0</v>
      </c>
      <c r="BC115" s="139">
        <f ca="1">OFFSET('Impact Inputs'!BL$8,$C115,0)</f>
        <v>0</v>
      </c>
      <c r="BD115" s="139">
        <f ca="1">OFFSET('Impact Inputs'!BM$8,$C115,0)</f>
        <v>0</v>
      </c>
      <c r="BE115" s="139">
        <f ca="1">OFFSET('Impact Inputs'!BN$8,$C115,0)</f>
        <v>0</v>
      </c>
      <c r="BF115" s="139">
        <f ca="1">OFFSET('Impact Inputs'!BO$8,$C115,0)</f>
        <v>0</v>
      </c>
      <c r="BG115" s="139">
        <f ca="1">OFFSET('Impact Inputs'!BP$8,$C115,0)</f>
        <v>0</v>
      </c>
      <c r="BH115" s="139">
        <f ca="1">OFFSET('Impact Inputs'!BQ$8,$C115,0)</f>
        <v>0</v>
      </c>
    </row>
    <row r="116" spans="1:60" ht="28.5">
      <c r="A116" s="106"/>
      <c r="B116" s="106"/>
      <c r="C116" s="106">
        <v>6</v>
      </c>
      <c r="D116" s="106"/>
      <c r="E116" s="106" t="str">
        <f ca="1">OFFSET('Impact Inputs'!A$6,C116,0)</f>
        <v>Impact 3</v>
      </c>
      <c r="F116" s="171" t="str">
        <f ca="1">OFFSET('Impact Inputs'!C$6,C116,0)</f>
        <v>Living in a house in disrepair for every 1 point change (0-4 scale)</v>
      </c>
      <c r="G116" s="106" t="str">
        <f ca="1">OFFSET('Impact Inputs'!D$6,C116,0)</f>
        <v>Housing</v>
      </c>
      <c r="H116" s="106"/>
      <c r="I116" s="106"/>
      <c r="J116" s="106"/>
      <c r="K116" s="139">
        <f ca="1">OFFSET('Impact Inputs'!T$8,$C116,0)</f>
        <v>0</v>
      </c>
      <c r="L116" s="139">
        <f ca="1">OFFSET('Impact Inputs'!U$8,$C116,0)</f>
        <v>8.6744130821157341</v>
      </c>
      <c r="M116" s="139">
        <f ca="1">OFFSET('Impact Inputs'!V$8,$C116,0)</f>
        <v>17.348826164231468</v>
      </c>
      <c r="N116" s="139">
        <f ca="1">OFFSET('Impact Inputs'!W$8,$C116,0)</f>
        <v>17.348826164231468</v>
      </c>
      <c r="O116" s="139">
        <f ca="1">OFFSET('Impact Inputs'!X$8,$C116,0)</f>
        <v>17.348826164231468</v>
      </c>
      <c r="P116" s="139">
        <f ca="1">OFFSET('Impact Inputs'!Y$8,$C116,0)</f>
        <v>17.348826164231468</v>
      </c>
      <c r="Q116" s="139">
        <f ca="1">OFFSET('Impact Inputs'!Z$8,$C116,0)</f>
        <v>17.348826164231468</v>
      </c>
      <c r="R116" s="139">
        <f ca="1">OFFSET('Impact Inputs'!AA$8,$C116,0)</f>
        <v>17.348826164231468</v>
      </c>
      <c r="S116" s="139">
        <f ca="1">OFFSET('Impact Inputs'!AB$8,$C116,0)</f>
        <v>17.348826164231468</v>
      </c>
      <c r="T116" s="139">
        <f ca="1">OFFSET('Impact Inputs'!AC$8,$C116,0)</f>
        <v>17.348826164231468</v>
      </c>
      <c r="U116" s="139">
        <f ca="1">OFFSET('Impact Inputs'!AD$8,$C116,0)</f>
        <v>17.348826164231468</v>
      </c>
      <c r="V116" s="139">
        <f ca="1">OFFSET('Impact Inputs'!AE$8,$C116,0)</f>
        <v>17.348826164231468</v>
      </c>
      <c r="W116" s="139">
        <f ca="1">OFFSET('Impact Inputs'!AF$8,$C116,0)</f>
        <v>17.348826164231468</v>
      </c>
      <c r="X116" s="139">
        <f ca="1">OFFSET('Impact Inputs'!AG$8,$C116,0)</f>
        <v>17.348826164231468</v>
      </c>
      <c r="Y116" s="139">
        <f ca="1">OFFSET('Impact Inputs'!AH$8,$C116,0)</f>
        <v>17.348826164231468</v>
      </c>
      <c r="Z116" s="139">
        <f ca="1">OFFSET('Impact Inputs'!AI$8,$C116,0)</f>
        <v>17.348826164231468</v>
      </c>
      <c r="AA116" s="139">
        <f ca="1">OFFSET('Impact Inputs'!AJ$8,$C116,0)</f>
        <v>17.348826164231468</v>
      </c>
      <c r="AB116" s="139">
        <f ca="1">OFFSET('Impact Inputs'!AK$8,$C116,0)</f>
        <v>17.348826164231468</v>
      </c>
      <c r="AC116" s="139">
        <f ca="1">OFFSET('Impact Inputs'!AL$8,$C116,0)</f>
        <v>17.348826164231468</v>
      </c>
      <c r="AD116" s="139">
        <f ca="1">OFFSET('Impact Inputs'!AM$8,$C116,0)</f>
        <v>17.348826164231468</v>
      </c>
      <c r="AE116" s="139">
        <f ca="1">OFFSET('Impact Inputs'!AN$8,$C116,0)</f>
        <v>17.348826164231468</v>
      </c>
      <c r="AF116" s="139">
        <f ca="1">OFFSET('Impact Inputs'!AO$8,$C116,0)</f>
        <v>17.348826164231468</v>
      </c>
      <c r="AG116" s="139">
        <f ca="1">OFFSET('Impact Inputs'!AP$8,$C116,0)</f>
        <v>17.348826164231468</v>
      </c>
      <c r="AH116" s="139">
        <f ca="1">OFFSET('Impact Inputs'!AQ$8,$C116,0)</f>
        <v>17.348826164231468</v>
      </c>
      <c r="AI116" s="139">
        <f ca="1">OFFSET('Impact Inputs'!AR$8,$C116,0)</f>
        <v>17.348826164231468</v>
      </c>
      <c r="AJ116" s="139">
        <f ca="1">OFFSET('Impact Inputs'!AS$8,$C116,0)</f>
        <v>17.348826164231468</v>
      </c>
      <c r="AK116" s="139">
        <f ca="1">OFFSET('Impact Inputs'!AT$8,$C116,0)</f>
        <v>17.348826164231468</v>
      </c>
      <c r="AL116" s="139">
        <f ca="1">OFFSET('Impact Inputs'!AU$8,$C116,0)</f>
        <v>17.348826164231468</v>
      </c>
      <c r="AM116" s="139">
        <f ca="1">OFFSET('Impact Inputs'!AV$8,$C116,0)</f>
        <v>17.348826164231468</v>
      </c>
      <c r="AN116" s="139">
        <f ca="1">OFFSET('Impact Inputs'!AW$8,$C116,0)</f>
        <v>17.348826164231468</v>
      </c>
      <c r="AO116" s="139">
        <f ca="1">OFFSET('Impact Inputs'!AX$8,$C116,0)</f>
        <v>17.348826164231468</v>
      </c>
      <c r="AP116" s="139">
        <f ca="1">OFFSET('Impact Inputs'!AY$8,$C116,0)</f>
        <v>17.348826164231468</v>
      </c>
      <c r="AQ116" s="139">
        <f ca="1">OFFSET('Impact Inputs'!AZ$8,$C116,0)</f>
        <v>17.348826164231468</v>
      </c>
      <c r="AR116" s="139">
        <f ca="1">OFFSET('Impact Inputs'!BA$8,$C116,0)</f>
        <v>17.348826164231468</v>
      </c>
      <c r="AS116" s="139">
        <f ca="1">OFFSET('Impact Inputs'!BB$8,$C116,0)</f>
        <v>17.348826164231468</v>
      </c>
      <c r="AT116" s="139">
        <f ca="1">OFFSET('Impact Inputs'!BC$8,$C116,0)</f>
        <v>17.348826164231468</v>
      </c>
      <c r="AU116" s="139">
        <f ca="1">OFFSET('Impact Inputs'!BD$8,$C116,0)</f>
        <v>17.348826164231468</v>
      </c>
      <c r="AV116" s="139">
        <f ca="1">OFFSET('Impact Inputs'!BE$8,$C116,0)</f>
        <v>17.348826164231468</v>
      </c>
      <c r="AW116" s="139">
        <f ca="1">OFFSET('Impact Inputs'!BF$8,$C116,0)</f>
        <v>17.348826164231468</v>
      </c>
      <c r="AX116" s="139">
        <f ca="1">OFFSET('Impact Inputs'!BG$8,$C116,0)</f>
        <v>17.348826164231468</v>
      </c>
      <c r="AY116" s="139">
        <f ca="1">OFFSET('Impact Inputs'!BH$8,$C116,0)</f>
        <v>17.348826164231468</v>
      </c>
      <c r="AZ116" s="139">
        <f ca="1">OFFSET('Impact Inputs'!BI$8,$C116,0)</f>
        <v>17.348826164231468</v>
      </c>
      <c r="BA116" s="139">
        <f ca="1">OFFSET('Impact Inputs'!BJ$8,$C116,0)</f>
        <v>17.348826164231468</v>
      </c>
      <c r="BB116" s="139">
        <f ca="1">OFFSET('Impact Inputs'!BK$8,$C116,0)</f>
        <v>17.348826164231468</v>
      </c>
      <c r="BC116" s="139">
        <f ca="1">OFFSET('Impact Inputs'!BL$8,$C116,0)</f>
        <v>17.348826164231468</v>
      </c>
      <c r="BD116" s="139">
        <f ca="1">OFFSET('Impact Inputs'!BM$8,$C116,0)</f>
        <v>17.348826164231468</v>
      </c>
      <c r="BE116" s="139">
        <f ca="1">OFFSET('Impact Inputs'!BN$8,$C116,0)</f>
        <v>17.348826164231468</v>
      </c>
      <c r="BF116" s="139">
        <f ca="1">OFFSET('Impact Inputs'!BO$8,$C116,0)</f>
        <v>17.348826164231468</v>
      </c>
      <c r="BG116" s="139">
        <f ca="1">OFFSET('Impact Inputs'!BP$8,$C116,0)</f>
        <v>17.348826164231468</v>
      </c>
      <c r="BH116" s="139">
        <f ca="1">OFFSET('Impact Inputs'!BQ$8,$C116,0)</f>
        <v>17.348826164231468</v>
      </c>
    </row>
    <row r="117" spans="1:60" ht="28.5">
      <c r="A117" s="106"/>
      <c r="B117" s="106"/>
      <c r="C117" s="108">
        <v>9</v>
      </c>
      <c r="D117" s="106"/>
      <c r="E117" s="106" t="str">
        <f ca="1">OFFSET('Impact Inputs'!A$6,C117,0)</f>
        <v>Impact 4</v>
      </c>
      <c r="F117" s="171" t="str">
        <f ca="1">OFFSET('Impact Inputs'!C$6,C117,0)</f>
        <v>Mental health for every 1 point change (improvement) (0-100 scale)</v>
      </c>
      <c r="G117" s="106" t="str">
        <f ca="1">OFFSET('Impact Inputs'!D$6,C117,0)</f>
        <v>Health</v>
      </c>
      <c r="H117" s="106"/>
      <c r="I117" s="106"/>
      <c r="J117" s="106"/>
      <c r="K117" s="139">
        <f ca="1">OFFSET('Impact Inputs'!T$8,$C117,0)</f>
        <v>0</v>
      </c>
      <c r="L117" s="139">
        <f ca="1">OFFSET('Impact Inputs'!U$8,$C117,0)</f>
        <v>0</v>
      </c>
      <c r="M117" s="139">
        <f ca="1">OFFSET('Impact Inputs'!V$8,$C117,0)</f>
        <v>0</v>
      </c>
      <c r="N117" s="139">
        <f ca="1">OFFSET('Impact Inputs'!W$8,$C117,0)</f>
        <v>0</v>
      </c>
      <c r="O117" s="139">
        <f ca="1">OFFSET('Impact Inputs'!X$8,$C117,0)</f>
        <v>0</v>
      </c>
      <c r="P117" s="139">
        <f ca="1">OFFSET('Impact Inputs'!Y$8,$C117,0)</f>
        <v>0</v>
      </c>
      <c r="Q117" s="139">
        <f ca="1">OFFSET('Impact Inputs'!Z$8,$C117,0)</f>
        <v>0</v>
      </c>
      <c r="R117" s="139">
        <f ca="1">OFFSET('Impact Inputs'!AA$8,$C117,0)</f>
        <v>0</v>
      </c>
      <c r="S117" s="139">
        <f ca="1">OFFSET('Impact Inputs'!AB$8,$C117,0)</f>
        <v>0</v>
      </c>
      <c r="T117" s="139">
        <f ca="1">OFFSET('Impact Inputs'!AC$8,$C117,0)</f>
        <v>0</v>
      </c>
      <c r="U117" s="139">
        <f ca="1">OFFSET('Impact Inputs'!AD$8,$C117,0)</f>
        <v>0</v>
      </c>
      <c r="V117" s="139">
        <f ca="1">OFFSET('Impact Inputs'!AE$8,$C117,0)</f>
        <v>0</v>
      </c>
      <c r="W117" s="139">
        <f ca="1">OFFSET('Impact Inputs'!AF$8,$C117,0)</f>
        <v>0</v>
      </c>
      <c r="X117" s="139">
        <f ca="1">OFFSET('Impact Inputs'!AG$8,$C117,0)</f>
        <v>0</v>
      </c>
      <c r="Y117" s="139">
        <f ca="1">OFFSET('Impact Inputs'!AH$8,$C117,0)</f>
        <v>0</v>
      </c>
      <c r="Z117" s="139">
        <f ca="1">OFFSET('Impact Inputs'!AI$8,$C117,0)</f>
        <v>0</v>
      </c>
      <c r="AA117" s="139">
        <f ca="1">OFFSET('Impact Inputs'!AJ$8,$C117,0)</f>
        <v>0</v>
      </c>
      <c r="AB117" s="139">
        <f ca="1">OFFSET('Impact Inputs'!AK$8,$C117,0)</f>
        <v>0</v>
      </c>
      <c r="AC117" s="139">
        <f ca="1">OFFSET('Impact Inputs'!AL$8,$C117,0)</f>
        <v>0</v>
      </c>
      <c r="AD117" s="139">
        <f ca="1">OFFSET('Impact Inputs'!AM$8,$C117,0)</f>
        <v>0</v>
      </c>
      <c r="AE117" s="139">
        <f ca="1">OFFSET('Impact Inputs'!AN$8,$C117,0)</f>
        <v>0</v>
      </c>
      <c r="AF117" s="139">
        <f ca="1">OFFSET('Impact Inputs'!AO$8,$C117,0)</f>
        <v>0</v>
      </c>
      <c r="AG117" s="139">
        <f ca="1">OFFSET('Impact Inputs'!AP$8,$C117,0)</f>
        <v>0</v>
      </c>
      <c r="AH117" s="139">
        <f ca="1">OFFSET('Impact Inputs'!AQ$8,$C117,0)</f>
        <v>0</v>
      </c>
      <c r="AI117" s="139">
        <f ca="1">OFFSET('Impact Inputs'!AR$8,$C117,0)</f>
        <v>0</v>
      </c>
      <c r="AJ117" s="139">
        <f ca="1">OFFSET('Impact Inputs'!AS$8,$C117,0)</f>
        <v>0</v>
      </c>
      <c r="AK117" s="139">
        <f ca="1">OFFSET('Impact Inputs'!AT$8,$C117,0)</f>
        <v>0</v>
      </c>
      <c r="AL117" s="139">
        <f ca="1">OFFSET('Impact Inputs'!AU$8,$C117,0)</f>
        <v>0</v>
      </c>
      <c r="AM117" s="139">
        <f ca="1">OFFSET('Impact Inputs'!AV$8,$C117,0)</f>
        <v>0</v>
      </c>
      <c r="AN117" s="139">
        <f ca="1">OFFSET('Impact Inputs'!AW$8,$C117,0)</f>
        <v>0</v>
      </c>
      <c r="AO117" s="139">
        <f ca="1">OFFSET('Impact Inputs'!AX$8,$C117,0)</f>
        <v>0</v>
      </c>
      <c r="AP117" s="139">
        <f ca="1">OFFSET('Impact Inputs'!AY$8,$C117,0)</f>
        <v>0</v>
      </c>
      <c r="AQ117" s="139">
        <f ca="1">OFFSET('Impact Inputs'!AZ$8,$C117,0)</f>
        <v>0</v>
      </c>
      <c r="AR117" s="139">
        <f ca="1">OFFSET('Impact Inputs'!BA$8,$C117,0)</f>
        <v>0</v>
      </c>
      <c r="AS117" s="139">
        <f ca="1">OFFSET('Impact Inputs'!BB$8,$C117,0)</f>
        <v>0</v>
      </c>
      <c r="AT117" s="139">
        <f ca="1">OFFSET('Impact Inputs'!BC$8,$C117,0)</f>
        <v>0</v>
      </c>
      <c r="AU117" s="139">
        <f ca="1">OFFSET('Impact Inputs'!BD$8,$C117,0)</f>
        <v>0</v>
      </c>
      <c r="AV117" s="139">
        <f ca="1">OFFSET('Impact Inputs'!BE$8,$C117,0)</f>
        <v>0</v>
      </c>
      <c r="AW117" s="139">
        <f ca="1">OFFSET('Impact Inputs'!BF$8,$C117,0)</f>
        <v>0</v>
      </c>
      <c r="AX117" s="139">
        <f ca="1">OFFSET('Impact Inputs'!BG$8,$C117,0)</f>
        <v>0</v>
      </c>
      <c r="AY117" s="139">
        <f ca="1">OFFSET('Impact Inputs'!BH$8,$C117,0)</f>
        <v>0</v>
      </c>
      <c r="AZ117" s="139">
        <f ca="1">OFFSET('Impact Inputs'!BI$8,$C117,0)</f>
        <v>0</v>
      </c>
      <c r="BA117" s="139">
        <f ca="1">OFFSET('Impact Inputs'!BJ$8,$C117,0)</f>
        <v>0</v>
      </c>
      <c r="BB117" s="139">
        <f ca="1">OFFSET('Impact Inputs'!BK$8,$C117,0)</f>
        <v>0</v>
      </c>
      <c r="BC117" s="139">
        <f ca="1">OFFSET('Impact Inputs'!BL$8,$C117,0)</f>
        <v>0</v>
      </c>
      <c r="BD117" s="139">
        <f ca="1">OFFSET('Impact Inputs'!BM$8,$C117,0)</f>
        <v>0</v>
      </c>
      <c r="BE117" s="139">
        <f ca="1">OFFSET('Impact Inputs'!BN$8,$C117,0)</f>
        <v>0</v>
      </c>
      <c r="BF117" s="139">
        <f ca="1">OFFSET('Impact Inputs'!BO$8,$C117,0)</f>
        <v>0</v>
      </c>
      <c r="BG117" s="139">
        <f ca="1">OFFSET('Impact Inputs'!BP$8,$C117,0)</f>
        <v>0</v>
      </c>
      <c r="BH117" s="139">
        <f ca="1">OFFSET('Impact Inputs'!BQ$8,$C117,0)</f>
        <v>0</v>
      </c>
    </row>
    <row r="118" spans="1:60" ht="28.5">
      <c r="A118" s="106"/>
      <c r="B118" s="106"/>
      <c r="C118" s="108">
        <v>12</v>
      </c>
      <c r="D118" s="106"/>
      <c r="E118" s="106" t="str">
        <f ca="1">OFFSET('Impact Inputs'!A$6,C118,0)</f>
        <v>Impact 5</v>
      </c>
      <c r="F118" s="171" t="str">
        <f ca="1">OFFSET('Impact Inputs'!C$6,C118,0)</f>
        <v>Having access to general help for every 1 point change (0-4 scale)</v>
      </c>
      <c r="G118" s="106" t="str">
        <f ca="1">OFFSET('Impact Inputs'!D$6,C118,0)</f>
        <v>Subjective wellbeing</v>
      </c>
      <c r="H118" s="106"/>
      <c r="I118" s="106"/>
      <c r="J118" s="106"/>
      <c r="K118" s="139">
        <f ca="1">OFFSET('Impact Inputs'!T$8,$C118,0)</f>
        <v>0</v>
      </c>
      <c r="L118" s="139">
        <f ca="1">OFFSET('Impact Inputs'!U$8,$C118,0)</f>
        <v>0</v>
      </c>
      <c r="M118" s="139">
        <f ca="1">OFFSET('Impact Inputs'!V$8,$C118,0)</f>
        <v>0</v>
      </c>
      <c r="N118" s="139">
        <f ca="1">OFFSET('Impact Inputs'!W$8,$C118,0)</f>
        <v>0</v>
      </c>
      <c r="O118" s="139">
        <f ca="1">OFFSET('Impact Inputs'!X$8,$C118,0)</f>
        <v>0</v>
      </c>
      <c r="P118" s="139">
        <f ca="1">OFFSET('Impact Inputs'!Y$8,$C118,0)</f>
        <v>0</v>
      </c>
      <c r="Q118" s="139">
        <f ca="1">OFFSET('Impact Inputs'!Z$8,$C118,0)</f>
        <v>0</v>
      </c>
      <c r="R118" s="139">
        <f ca="1">OFFSET('Impact Inputs'!AA$8,$C118,0)</f>
        <v>0</v>
      </c>
      <c r="S118" s="139">
        <f ca="1">OFFSET('Impact Inputs'!AB$8,$C118,0)</f>
        <v>0</v>
      </c>
      <c r="T118" s="139">
        <f ca="1">OFFSET('Impact Inputs'!AC$8,$C118,0)</f>
        <v>0</v>
      </c>
      <c r="U118" s="139">
        <f ca="1">OFFSET('Impact Inputs'!AD$8,$C118,0)</f>
        <v>0</v>
      </c>
      <c r="V118" s="139">
        <f ca="1">OFFSET('Impact Inputs'!AE$8,$C118,0)</f>
        <v>0</v>
      </c>
      <c r="W118" s="139">
        <f ca="1">OFFSET('Impact Inputs'!AF$8,$C118,0)</f>
        <v>0</v>
      </c>
      <c r="X118" s="139">
        <f ca="1">OFFSET('Impact Inputs'!AG$8,$C118,0)</f>
        <v>0</v>
      </c>
      <c r="Y118" s="139">
        <f ca="1">OFFSET('Impact Inputs'!AH$8,$C118,0)</f>
        <v>0</v>
      </c>
      <c r="Z118" s="139">
        <f ca="1">OFFSET('Impact Inputs'!AI$8,$C118,0)</f>
        <v>0</v>
      </c>
      <c r="AA118" s="139">
        <f ca="1">OFFSET('Impact Inputs'!AJ$8,$C118,0)</f>
        <v>0</v>
      </c>
      <c r="AB118" s="139">
        <f ca="1">OFFSET('Impact Inputs'!AK$8,$C118,0)</f>
        <v>0</v>
      </c>
      <c r="AC118" s="139">
        <f ca="1">OFFSET('Impact Inputs'!AL$8,$C118,0)</f>
        <v>0</v>
      </c>
      <c r="AD118" s="139">
        <f ca="1">OFFSET('Impact Inputs'!AM$8,$C118,0)</f>
        <v>0</v>
      </c>
      <c r="AE118" s="139">
        <f ca="1">OFFSET('Impact Inputs'!AN$8,$C118,0)</f>
        <v>0</v>
      </c>
      <c r="AF118" s="139">
        <f ca="1">OFFSET('Impact Inputs'!AO$8,$C118,0)</f>
        <v>0</v>
      </c>
      <c r="AG118" s="139">
        <f ca="1">OFFSET('Impact Inputs'!AP$8,$C118,0)</f>
        <v>0</v>
      </c>
      <c r="AH118" s="139">
        <f ca="1">OFFSET('Impact Inputs'!AQ$8,$C118,0)</f>
        <v>0</v>
      </c>
      <c r="AI118" s="139">
        <f ca="1">OFFSET('Impact Inputs'!AR$8,$C118,0)</f>
        <v>0</v>
      </c>
      <c r="AJ118" s="139">
        <f ca="1">OFFSET('Impact Inputs'!AS$8,$C118,0)</f>
        <v>0</v>
      </c>
      <c r="AK118" s="139">
        <f ca="1">OFFSET('Impact Inputs'!AT$8,$C118,0)</f>
        <v>0</v>
      </c>
      <c r="AL118" s="139">
        <f ca="1">OFFSET('Impact Inputs'!AU$8,$C118,0)</f>
        <v>0</v>
      </c>
      <c r="AM118" s="139">
        <f ca="1">OFFSET('Impact Inputs'!AV$8,$C118,0)</f>
        <v>0</v>
      </c>
      <c r="AN118" s="139">
        <f ca="1">OFFSET('Impact Inputs'!AW$8,$C118,0)</f>
        <v>0</v>
      </c>
      <c r="AO118" s="139">
        <f ca="1">OFFSET('Impact Inputs'!AX$8,$C118,0)</f>
        <v>0</v>
      </c>
      <c r="AP118" s="139">
        <f ca="1">OFFSET('Impact Inputs'!AY$8,$C118,0)</f>
        <v>0</v>
      </c>
      <c r="AQ118" s="139">
        <f ca="1">OFFSET('Impact Inputs'!AZ$8,$C118,0)</f>
        <v>0</v>
      </c>
      <c r="AR118" s="139">
        <f ca="1">OFFSET('Impact Inputs'!BA$8,$C118,0)</f>
        <v>0</v>
      </c>
      <c r="AS118" s="139">
        <f ca="1">OFFSET('Impact Inputs'!BB$8,$C118,0)</f>
        <v>0</v>
      </c>
      <c r="AT118" s="139">
        <f ca="1">OFFSET('Impact Inputs'!BC$8,$C118,0)</f>
        <v>0</v>
      </c>
      <c r="AU118" s="139">
        <f ca="1">OFFSET('Impact Inputs'!BD$8,$C118,0)</f>
        <v>0</v>
      </c>
      <c r="AV118" s="139">
        <f ca="1">OFFSET('Impact Inputs'!BE$8,$C118,0)</f>
        <v>0</v>
      </c>
      <c r="AW118" s="139">
        <f ca="1">OFFSET('Impact Inputs'!BF$8,$C118,0)</f>
        <v>0</v>
      </c>
      <c r="AX118" s="139">
        <f ca="1">OFFSET('Impact Inputs'!BG$8,$C118,0)</f>
        <v>0</v>
      </c>
      <c r="AY118" s="139">
        <f ca="1">OFFSET('Impact Inputs'!BH$8,$C118,0)</f>
        <v>0</v>
      </c>
      <c r="AZ118" s="139">
        <f ca="1">OFFSET('Impact Inputs'!BI$8,$C118,0)</f>
        <v>0</v>
      </c>
      <c r="BA118" s="139">
        <f ca="1">OFFSET('Impact Inputs'!BJ$8,$C118,0)</f>
        <v>0</v>
      </c>
      <c r="BB118" s="139">
        <f ca="1">OFFSET('Impact Inputs'!BK$8,$C118,0)</f>
        <v>0</v>
      </c>
      <c r="BC118" s="139">
        <f ca="1">OFFSET('Impact Inputs'!BL$8,$C118,0)</f>
        <v>0</v>
      </c>
      <c r="BD118" s="139">
        <f ca="1">OFFSET('Impact Inputs'!BM$8,$C118,0)</f>
        <v>0</v>
      </c>
      <c r="BE118" s="139">
        <f ca="1">OFFSET('Impact Inputs'!BN$8,$C118,0)</f>
        <v>0</v>
      </c>
      <c r="BF118" s="139">
        <f ca="1">OFFSET('Impact Inputs'!BO$8,$C118,0)</f>
        <v>0</v>
      </c>
      <c r="BG118" s="139">
        <f ca="1">OFFSET('Impact Inputs'!BP$8,$C118,0)</f>
        <v>0</v>
      </c>
      <c r="BH118" s="139">
        <f ca="1">OFFSET('Impact Inputs'!BQ$8,$C118,0)</f>
        <v>0</v>
      </c>
    </row>
    <row r="119" spans="1:60" ht="28.5">
      <c r="A119" s="106"/>
      <c r="B119" s="106"/>
      <c r="C119" s="106">
        <v>15</v>
      </c>
      <c r="D119" s="106"/>
      <c r="E119" s="106" t="str">
        <f ca="1">OFFSET('Impact Inputs'!A$6,C119,0)</f>
        <v>Impact 6</v>
      </c>
      <c r="F119" s="171" t="str">
        <f ca="1">OFFSET('Impact Inputs'!C$6,C119,0)</f>
        <v>Increased access to support and information in an emergency</v>
      </c>
      <c r="G119" s="106">
        <f ca="1">OFFSET('Impact Inputs'!D$6,C119,0)</f>
        <v>0</v>
      </c>
      <c r="H119" s="106"/>
      <c r="I119" s="106"/>
      <c r="J119" s="106"/>
      <c r="K119" s="139">
        <f ca="1">OFFSET('Impact Inputs'!T$8,$C119,0)</f>
        <v>0</v>
      </c>
      <c r="L119" s="139">
        <f ca="1">OFFSET('Impact Inputs'!U$8,$C119,0)</f>
        <v>0</v>
      </c>
      <c r="M119" s="139">
        <f ca="1">OFFSET('Impact Inputs'!V$8,$C119,0)</f>
        <v>0</v>
      </c>
      <c r="N119" s="139">
        <f ca="1">OFFSET('Impact Inputs'!W$8,$C119,0)</f>
        <v>0</v>
      </c>
      <c r="O119" s="139">
        <f ca="1">OFFSET('Impact Inputs'!X$8,$C119,0)</f>
        <v>0</v>
      </c>
      <c r="P119" s="139">
        <f ca="1">OFFSET('Impact Inputs'!Y$8,$C119,0)</f>
        <v>0</v>
      </c>
      <c r="Q119" s="139">
        <f ca="1">OFFSET('Impact Inputs'!Z$8,$C119,0)</f>
        <v>0</v>
      </c>
      <c r="R119" s="139">
        <f ca="1">OFFSET('Impact Inputs'!AA$8,$C119,0)</f>
        <v>0</v>
      </c>
      <c r="S119" s="139">
        <f ca="1">OFFSET('Impact Inputs'!AB$8,$C119,0)</f>
        <v>0</v>
      </c>
      <c r="T119" s="139">
        <f ca="1">OFFSET('Impact Inputs'!AC$8,$C119,0)</f>
        <v>0</v>
      </c>
      <c r="U119" s="139">
        <f ca="1">OFFSET('Impact Inputs'!AD$8,$C119,0)</f>
        <v>0</v>
      </c>
      <c r="V119" s="139">
        <f ca="1">OFFSET('Impact Inputs'!AE$8,$C119,0)</f>
        <v>0</v>
      </c>
      <c r="W119" s="139">
        <f ca="1">OFFSET('Impact Inputs'!AF$8,$C119,0)</f>
        <v>0</v>
      </c>
      <c r="X119" s="139">
        <f ca="1">OFFSET('Impact Inputs'!AG$8,$C119,0)</f>
        <v>0</v>
      </c>
      <c r="Y119" s="139">
        <f ca="1">OFFSET('Impact Inputs'!AH$8,$C119,0)</f>
        <v>0</v>
      </c>
      <c r="Z119" s="139">
        <f ca="1">OFFSET('Impact Inputs'!AI$8,$C119,0)</f>
        <v>0</v>
      </c>
      <c r="AA119" s="139">
        <f ca="1">OFFSET('Impact Inputs'!AJ$8,$C119,0)</f>
        <v>0</v>
      </c>
      <c r="AB119" s="139">
        <f ca="1">OFFSET('Impact Inputs'!AK$8,$C119,0)</f>
        <v>0</v>
      </c>
      <c r="AC119" s="139">
        <f ca="1">OFFSET('Impact Inputs'!AL$8,$C119,0)</f>
        <v>0</v>
      </c>
      <c r="AD119" s="139">
        <f ca="1">OFFSET('Impact Inputs'!AM$8,$C119,0)</f>
        <v>0</v>
      </c>
      <c r="AE119" s="139">
        <f ca="1">OFFSET('Impact Inputs'!AN$8,$C119,0)</f>
        <v>0</v>
      </c>
      <c r="AF119" s="139">
        <f ca="1">OFFSET('Impact Inputs'!AO$8,$C119,0)</f>
        <v>0</v>
      </c>
      <c r="AG119" s="139">
        <f ca="1">OFFSET('Impact Inputs'!AP$8,$C119,0)</f>
        <v>0</v>
      </c>
      <c r="AH119" s="139">
        <f ca="1">OFFSET('Impact Inputs'!AQ$8,$C119,0)</f>
        <v>0</v>
      </c>
      <c r="AI119" s="139">
        <f ca="1">OFFSET('Impact Inputs'!AR$8,$C119,0)</f>
        <v>0</v>
      </c>
      <c r="AJ119" s="139">
        <f ca="1">OFFSET('Impact Inputs'!AS$8,$C119,0)</f>
        <v>0</v>
      </c>
      <c r="AK119" s="139">
        <f ca="1">OFFSET('Impact Inputs'!AT$8,$C119,0)</f>
        <v>0</v>
      </c>
      <c r="AL119" s="139">
        <f ca="1">OFFSET('Impact Inputs'!AU$8,$C119,0)</f>
        <v>0</v>
      </c>
      <c r="AM119" s="139">
        <f ca="1">OFFSET('Impact Inputs'!AV$8,$C119,0)</f>
        <v>0</v>
      </c>
      <c r="AN119" s="139">
        <f ca="1">OFFSET('Impact Inputs'!AW$8,$C119,0)</f>
        <v>0</v>
      </c>
      <c r="AO119" s="139">
        <f ca="1">OFFSET('Impact Inputs'!AX$8,$C119,0)</f>
        <v>0</v>
      </c>
      <c r="AP119" s="139">
        <f ca="1">OFFSET('Impact Inputs'!AY$8,$C119,0)</f>
        <v>0</v>
      </c>
      <c r="AQ119" s="139">
        <f ca="1">OFFSET('Impact Inputs'!AZ$8,$C119,0)</f>
        <v>0</v>
      </c>
      <c r="AR119" s="139">
        <f ca="1">OFFSET('Impact Inputs'!BA$8,$C119,0)</f>
        <v>0</v>
      </c>
      <c r="AS119" s="139">
        <f ca="1">OFFSET('Impact Inputs'!BB$8,$C119,0)</f>
        <v>0</v>
      </c>
      <c r="AT119" s="139">
        <f ca="1">OFFSET('Impact Inputs'!BC$8,$C119,0)</f>
        <v>0</v>
      </c>
      <c r="AU119" s="139">
        <f ca="1">OFFSET('Impact Inputs'!BD$8,$C119,0)</f>
        <v>0</v>
      </c>
      <c r="AV119" s="139">
        <f ca="1">OFFSET('Impact Inputs'!BE$8,$C119,0)</f>
        <v>0</v>
      </c>
      <c r="AW119" s="139">
        <f ca="1">OFFSET('Impact Inputs'!BF$8,$C119,0)</f>
        <v>0</v>
      </c>
      <c r="AX119" s="139">
        <f ca="1">OFFSET('Impact Inputs'!BG$8,$C119,0)</f>
        <v>0</v>
      </c>
      <c r="AY119" s="139">
        <f ca="1">OFFSET('Impact Inputs'!BH$8,$C119,0)</f>
        <v>0</v>
      </c>
      <c r="AZ119" s="139">
        <f ca="1">OFFSET('Impact Inputs'!BI$8,$C119,0)</f>
        <v>0</v>
      </c>
      <c r="BA119" s="139">
        <f ca="1">OFFSET('Impact Inputs'!BJ$8,$C119,0)</f>
        <v>0</v>
      </c>
      <c r="BB119" s="139">
        <f ca="1">OFFSET('Impact Inputs'!BK$8,$C119,0)</f>
        <v>0</v>
      </c>
      <c r="BC119" s="139">
        <f ca="1">OFFSET('Impact Inputs'!BL$8,$C119,0)</f>
        <v>0</v>
      </c>
      <c r="BD119" s="139">
        <f ca="1">OFFSET('Impact Inputs'!BM$8,$C119,0)</f>
        <v>0</v>
      </c>
      <c r="BE119" s="139">
        <f ca="1">OFFSET('Impact Inputs'!BN$8,$C119,0)</f>
        <v>0</v>
      </c>
      <c r="BF119" s="139">
        <f ca="1">OFFSET('Impact Inputs'!BO$8,$C119,0)</f>
        <v>0</v>
      </c>
      <c r="BG119" s="139">
        <f ca="1">OFFSET('Impact Inputs'!BP$8,$C119,0)</f>
        <v>0</v>
      </c>
      <c r="BH119" s="139">
        <f ca="1">OFFSET('Impact Inputs'!BQ$8,$C119,0)</f>
        <v>0</v>
      </c>
    </row>
    <row r="120" spans="1:60" ht="28.5">
      <c r="A120" s="106"/>
      <c r="B120" s="106"/>
      <c r="C120" s="106">
        <v>18</v>
      </c>
      <c r="D120" s="106"/>
      <c r="E120" s="106" t="str">
        <f ca="1">OFFSET('Impact Inputs'!A$6,C120,0)</f>
        <v>Impact 7</v>
      </c>
      <c r="F120" s="171" t="str">
        <f ca="1">OFFSET('Impact Inputs'!C$6,C120,0)</f>
        <v>Continued support for Households currently in the service</v>
      </c>
      <c r="G120" s="106">
        <f ca="1">OFFSET('Impact Inputs'!D$6,C120,0)</f>
        <v>0</v>
      </c>
      <c r="H120" s="106"/>
      <c r="I120" s="106"/>
      <c r="J120" s="106"/>
      <c r="K120" s="139">
        <f ca="1">OFFSET('Impact Inputs'!T$8,$C120,0)</f>
        <v>0</v>
      </c>
      <c r="L120" s="139">
        <f ca="1">OFFSET('Impact Inputs'!U$8,$C120,0)</f>
        <v>0</v>
      </c>
      <c r="M120" s="139">
        <f ca="1">OFFSET('Impact Inputs'!V$8,$C120,0)</f>
        <v>0</v>
      </c>
      <c r="N120" s="139">
        <f ca="1">OFFSET('Impact Inputs'!W$8,$C120,0)</f>
        <v>0</v>
      </c>
      <c r="O120" s="139">
        <f ca="1">OFFSET('Impact Inputs'!X$8,$C120,0)</f>
        <v>0</v>
      </c>
      <c r="P120" s="139">
        <f ca="1">OFFSET('Impact Inputs'!Y$8,$C120,0)</f>
        <v>0</v>
      </c>
      <c r="Q120" s="139">
        <f ca="1">OFFSET('Impact Inputs'!Z$8,$C120,0)</f>
        <v>0</v>
      </c>
      <c r="R120" s="139">
        <f ca="1">OFFSET('Impact Inputs'!AA$8,$C120,0)</f>
        <v>0</v>
      </c>
      <c r="S120" s="139">
        <f ca="1">OFFSET('Impact Inputs'!AB$8,$C120,0)</f>
        <v>0</v>
      </c>
      <c r="T120" s="139">
        <f ca="1">OFFSET('Impact Inputs'!AC$8,$C120,0)</f>
        <v>0</v>
      </c>
      <c r="U120" s="139">
        <f ca="1">OFFSET('Impact Inputs'!AD$8,$C120,0)</f>
        <v>0</v>
      </c>
      <c r="V120" s="139">
        <f ca="1">OFFSET('Impact Inputs'!AE$8,$C120,0)</f>
        <v>0</v>
      </c>
      <c r="W120" s="139">
        <f ca="1">OFFSET('Impact Inputs'!AF$8,$C120,0)</f>
        <v>0</v>
      </c>
      <c r="X120" s="139">
        <f ca="1">OFFSET('Impact Inputs'!AG$8,$C120,0)</f>
        <v>0</v>
      </c>
      <c r="Y120" s="139">
        <f ca="1">OFFSET('Impact Inputs'!AH$8,$C120,0)</f>
        <v>0</v>
      </c>
      <c r="Z120" s="139">
        <f ca="1">OFFSET('Impact Inputs'!AI$8,$C120,0)</f>
        <v>0</v>
      </c>
      <c r="AA120" s="139">
        <f ca="1">OFFSET('Impact Inputs'!AJ$8,$C120,0)</f>
        <v>0</v>
      </c>
      <c r="AB120" s="139">
        <f ca="1">OFFSET('Impact Inputs'!AK$8,$C120,0)</f>
        <v>0</v>
      </c>
      <c r="AC120" s="139">
        <f ca="1">OFFSET('Impact Inputs'!AL$8,$C120,0)</f>
        <v>0</v>
      </c>
      <c r="AD120" s="139">
        <f ca="1">OFFSET('Impact Inputs'!AM$8,$C120,0)</f>
        <v>0</v>
      </c>
      <c r="AE120" s="139">
        <f ca="1">OFFSET('Impact Inputs'!AN$8,$C120,0)</f>
        <v>0</v>
      </c>
      <c r="AF120" s="139">
        <f ca="1">OFFSET('Impact Inputs'!AO$8,$C120,0)</f>
        <v>0</v>
      </c>
      <c r="AG120" s="139">
        <f ca="1">OFFSET('Impact Inputs'!AP$8,$C120,0)</f>
        <v>0</v>
      </c>
      <c r="AH120" s="139">
        <f ca="1">OFFSET('Impact Inputs'!AQ$8,$C120,0)</f>
        <v>0</v>
      </c>
      <c r="AI120" s="139">
        <f ca="1">OFFSET('Impact Inputs'!AR$8,$C120,0)</f>
        <v>0</v>
      </c>
      <c r="AJ120" s="139">
        <f ca="1">OFFSET('Impact Inputs'!AS$8,$C120,0)</f>
        <v>0</v>
      </c>
      <c r="AK120" s="139">
        <f ca="1">OFFSET('Impact Inputs'!AT$8,$C120,0)</f>
        <v>0</v>
      </c>
      <c r="AL120" s="139">
        <f ca="1">OFFSET('Impact Inputs'!AU$8,$C120,0)</f>
        <v>0</v>
      </c>
      <c r="AM120" s="139">
        <f ca="1">OFFSET('Impact Inputs'!AV$8,$C120,0)</f>
        <v>0</v>
      </c>
      <c r="AN120" s="139">
        <f ca="1">OFFSET('Impact Inputs'!AW$8,$C120,0)</f>
        <v>0</v>
      </c>
      <c r="AO120" s="139">
        <f ca="1">OFFSET('Impact Inputs'!AX$8,$C120,0)</f>
        <v>0</v>
      </c>
      <c r="AP120" s="139">
        <f ca="1">OFFSET('Impact Inputs'!AY$8,$C120,0)</f>
        <v>0</v>
      </c>
      <c r="AQ120" s="139">
        <f ca="1">OFFSET('Impact Inputs'!AZ$8,$C120,0)</f>
        <v>0</v>
      </c>
      <c r="AR120" s="139">
        <f ca="1">OFFSET('Impact Inputs'!BA$8,$C120,0)</f>
        <v>0</v>
      </c>
      <c r="AS120" s="139">
        <f ca="1">OFFSET('Impact Inputs'!BB$8,$C120,0)</f>
        <v>0</v>
      </c>
      <c r="AT120" s="139">
        <f ca="1">OFFSET('Impact Inputs'!BC$8,$C120,0)</f>
        <v>0</v>
      </c>
      <c r="AU120" s="139">
        <f ca="1">OFFSET('Impact Inputs'!BD$8,$C120,0)</f>
        <v>0</v>
      </c>
      <c r="AV120" s="139">
        <f ca="1">OFFSET('Impact Inputs'!BE$8,$C120,0)</f>
        <v>0</v>
      </c>
      <c r="AW120" s="139">
        <f ca="1">OFFSET('Impact Inputs'!BF$8,$C120,0)</f>
        <v>0</v>
      </c>
      <c r="AX120" s="139">
        <f ca="1">OFFSET('Impact Inputs'!BG$8,$C120,0)</f>
        <v>0</v>
      </c>
      <c r="AY120" s="139">
        <f ca="1">OFFSET('Impact Inputs'!BH$8,$C120,0)</f>
        <v>0</v>
      </c>
      <c r="AZ120" s="139">
        <f ca="1">OFFSET('Impact Inputs'!BI$8,$C120,0)</f>
        <v>0</v>
      </c>
      <c r="BA120" s="139">
        <f ca="1">OFFSET('Impact Inputs'!BJ$8,$C120,0)</f>
        <v>0</v>
      </c>
      <c r="BB120" s="139">
        <f ca="1">OFFSET('Impact Inputs'!BK$8,$C120,0)</f>
        <v>0</v>
      </c>
      <c r="BC120" s="139">
        <f ca="1">OFFSET('Impact Inputs'!BL$8,$C120,0)</f>
        <v>0</v>
      </c>
      <c r="BD120" s="139">
        <f ca="1">OFFSET('Impact Inputs'!BM$8,$C120,0)</f>
        <v>0</v>
      </c>
      <c r="BE120" s="139">
        <f ca="1">OFFSET('Impact Inputs'!BN$8,$C120,0)</f>
        <v>0</v>
      </c>
      <c r="BF120" s="139">
        <f ca="1">OFFSET('Impact Inputs'!BO$8,$C120,0)</f>
        <v>0</v>
      </c>
      <c r="BG120" s="139">
        <f ca="1">OFFSET('Impact Inputs'!BP$8,$C120,0)</f>
        <v>0</v>
      </c>
      <c r="BH120" s="139">
        <f ca="1">OFFSET('Impact Inputs'!BQ$8,$C120,0)</f>
        <v>0</v>
      </c>
    </row>
    <row r="121" spans="1:60">
      <c r="A121" s="106"/>
      <c r="B121" s="106"/>
      <c r="C121" s="106">
        <v>21</v>
      </c>
      <c r="D121" s="106"/>
      <c r="E121" s="106" t="str">
        <f ca="1">OFFSET('Impact Inputs'!A$6,C121,0)</f>
        <v>Impact 8</v>
      </c>
      <c r="F121" s="171" t="str">
        <f ca="1">OFFSET('Impact Inputs'!C$6,C121,0)</f>
        <v>Cheaper resolution of insurance claims</v>
      </c>
      <c r="G121" s="106">
        <f ca="1">OFFSET('Impact Inputs'!D$6,C121,0)</f>
        <v>0</v>
      </c>
      <c r="H121" s="106"/>
      <c r="I121" s="106"/>
      <c r="J121" s="106"/>
      <c r="K121" s="139">
        <f ca="1">OFFSET('Impact Inputs'!T$8,$C121,0)</f>
        <v>0</v>
      </c>
      <c r="L121" s="139">
        <f ca="1">OFFSET('Impact Inputs'!U$8,$C121,0)</f>
        <v>0</v>
      </c>
      <c r="M121" s="139">
        <f ca="1">OFFSET('Impact Inputs'!V$8,$C121,0)</f>
        <v>0</v>
      </c>
      <c r="N121" s="139">
        <f ca="1">OFFSET('Impact Inputs'!W$8,$C121,0)</f>
        <v>0</v>
      </c>
      <c r="O121" s="139">
        <f ca="1">OFFSET('Impact Inputs'!X$8,$C121,0)</f>
        <v>0</v>
      </c>
      <c r="P121" s="139">
        <f ca="1">OFFSET('Impact Inputs'!Y$8,$C121,0)</f>
        <v>0</v>
      </c>
      <c r="Q121" s="139">
        <f ca="1">OFFSET('Impact Inputs'!Z$8,$C121,0)</f>
        <v>0</v>
      </c>
      <c r="R121" s="139">
        <f ca="1">OFFSET('Impact Inputs'!AA$8,$C121,0)</f>
        <v>0</v>
      </c>
      <c r="S121" s="139">
        <f ca="1">OFFSET('Impact Inputs'!AB$8,$C121,0)</f>
        <v>0</v>
      </c>
      <c r="T121" s="139">
        <f ca="1">OFFSET('Impact Inputs'!AC$8,$C121,0)</f>
        <v>0</v>
      </c>
      <c r="U121" s="139">
        <f ca="1">OFFSET('Impact Inputs'!AD$8,$C121,0)</f>
        <v>0</v>
      </c>
      <c r="V121" s="139">
        <f ca="1">OFFSET('Impact Inputs'!AE$8,$C121,0)</f>
        <v>0</v>
      </c>
      <c r="W121" s="139">
        <f ca="1">OFFSET('Impact Inputs'!AF$8,$C121,0)</f>
        <v>0</v>
      </c>
      <c r="X121" s="139">
        <f ca="1">OFFSET('Impact Inputs'!AG$8,$C121,0)</f>
        <v>0</v>
      </c>
      <c r="Y121" s="139">
        <f ca="1">OFFSET('Impact Inputs'!AH$8,$C121,0)</f>
        <v>0</v>
      </c>
      <c r="Z121" s="139">
        <f ca="1">OFFSET('Impact Inputs'!AI$8,$C121,0)</f>
        <v>0</v>
      </c>
      <c r="AA121" s="139">
        <f ca="1">OFFSET('Impact Inputs'!AJ$8,$C121,0)</f>
        <v>0</v>
      </c>
      <c r="AB121" s="139">
        <f ca="1">OFFSET('Impact Inputs'!AK$8,$C121,0)</f>
        <v>0</v>
      </c>
      <c r="AC121" s="139">
        <f ca="1">OFFSET('Impact Inputs'!AL$8,$C121,0)</f>
        <v>0</v>
      </c>
      <c r="AD121" s="139">
        <f ca="1">OFFSET('Impact Inputs'!AM$8,$C121,0)</f>
        <v>0</v>
      </c>
      <c r="AE121" s="139">
        <f ca="1">OFFSET('Impact Inputs'!AN$8,$C121,0)</f>
        <v>0</v>
      </c>
      <c r="AF121" s="139">
        <f ca="1">OFFSET('Impact Inputs'!AO$8,$C121,0)</f>
        <v>0</v>
      </c>
      <c r="AG121" s="139">
        <f ca="1">OFFSET('Impact Inputs'!AP$8,$C121,0)</f>
        <v>0</v>
      </c>
      <c r="AH121" s="139">
        <f ca="1">OFFSET('Impact Inputs'!AQ$8,$C121,0)</f>
        <v>0</v>
      </c>
      <c r="AI121" s="139">
        <f ca="1">OFFSET('Impact Inputs'!AR$8,$C121,0)</f>
        <v>0</v>
      </c>
      <c r="AJ121" s="139">
        <f ca="1">OFFSET('Impact Inputs'!AS$8,$C121,0)</f>
        <v>0</v>
      </c>
      <c r="AK121" s="139">
        <f ca="1">OFFSET('Impact Inputs'!AT$8,$C121,0)</f>
        <v>0</v>
      </c>
      <c r="AL121" s="139">
        <f ca="1">OFFSET('Impact Inputs'!AU$8,$C121,0)</f>
        <v>0</v>
      </c>
      <c r="AM121" s="139">
        <f ca="1">OFFSET('Impact Inputs'!AV$8,$C121,0)</f>
        <v>0</v>
      </c>
      <c r="AN121" s="139">
        <f ca="1">OFFSET('Impact Inputs'!AW$8,$C121,0)</f>
        <v>0</v>
      </c>
      <c r="AO121" s="139">
        <f ca="1">OFFSET('Impact Inputs'!AX$8,$C121,0)</f>
        <v>0</v>
      </c>
      <c r="AP121" s="139">
        <f ca="1">OFFSET('Impact Inputs'!AY$8,$C121,0)</f>
        <v>0</v>
      </c>
      <c r="AQ121" s="139">
        <f ca="1">OFFSET('Impact Inputs'!AZ$8,$C121,0)</f>
        <v>0</v>
      </c>
      <c r="AR121" s="139">
        <f ca="1">OFFSET('Impact Inputs'!BA$8,$C121,0)</f>
        <v>0</v>
      </c>
      <c r="AS121" s="139">
        <f ca="1">OFFSET('Impact Inputs'!BB$8,$C121,0)</f>
        <v>0</v>
      </c>
      <c r="AT121" s="139">
        <f ca="1">OFFSET('Impact Inputs'!BC$8,$C121,0)</f>
        <v>0</v>
      </c>
      <c r="AU121" s="139">
        <f ca="1">OFFSET('Impact Inputs'!BD$8,$C121,0)</f>
        <v>0</v>
      </c>
      <c r="AV121" s="139">
        <f ca="1">OFFSET('Impact Inputs'!BE$8,$C121,0)</f>
        <v>0</v>
      </c>
      <c r="AW121" s="139">
        <f ca="1">OFFSET('Impact Inputs'!BF$8,$C121,0)</f>
        <v>0</v>
      </c>
      <c r="AX121" s="139">
        <f ca="1">OFFSET('Impact Inputs'!BG$8,$C121,0)</f>
        <v>0</v>
      </c>
      <c r="AY121" s="139">
        <f ca="1">OFFSET('Impact Inputs'!BH$8,$C121,0)</f>
        <v>0</v>
      </c>
      <c r="AZ121" s="139">
        <f ca="1">OFFSET('Impact Inputs'!BI$8,$C121,0)</f>
        <v>0</v>
      </c>
      <c r="BA121" s="139">
        <f ca="1">OFFSET('Impact Inputs'!BJ$8,$C121,0)</f>
        <v>0</v>
      </c>
      <c r="BB121" s="139">
        <f ca="1">OFFSET('Impact Inputs'!BK$8,$C121,0)</f>
        <v>0</v>
      </c>
      <c r="BC121" s="139">
        <f ca="1">OFFSET('Impact Inputs'!BL$8,$C121,0)</f>
        <v>0</v>
      </c>
      <c r="BD121" s="139">
        <f ca="1">OFFSET('Impact Inputs'!BM$8,$C121,0)</f>
        <v>0</v>
      </c>
      <c r="BE121" s="139">
        <f ca="1">OFFSET('Impact Inputs'!BN$8,$C121,0)</f>
        <v>0</v>
      </c>
      <c r="BF121" s="139">
        <f ca="1">OFFSET('Impact Inputs'!BO$8,$C121,0)</f>
        <v>0</v>
      </c>
      <c r="BG121" s="139">
        <f ca="1">OFFSET('Impact Inputs'!BP$8,$C121,0)</f>
        <v>0</v>
      </c>
      <c r="BH121" s="139">
        <f ca="1">OFFSET('Impact Inputs'!BQ$8,$C121,0)</f>
        <v>0</v>
      </c>
    </row>
    <row r="122" spans="1:60" ht="28.5">
      <c r="A122" s="106"/>
      <c r="B122" s="106"/>
      <c r="C122" s="108">
        <v>24</v>
      </c>
      <c r="D122" s="106"/>
      <c r="E122" s="106" t="str">
        <f ca="1">OFFSET('Impact Inputs'!A$6,C122,0)</f>
        <v>Impact 9</v>
      </c>
      <c r="F122" s="171" t="str">
        <f ca="1">OFFSET('Impact Inputs'!C$6,C122,0)</f>
        <v>Faster resolution of unresolved insurance claims</v>
      </c>
      <c r="G122" s="106">
        <f ca="1">OFFSET('Impact Inputs'!D$6,C122,0)</f>
        <v>0</v>
      </c>
      <c r="H122" s="106"/>
      <c r="I122" s="106"/>
      <c r="J122" s="106"/>
      <c r="K122" s="139">
        <f ca="1">OFFSET('Impact Inputs'!T$8,$C122,0)</f>
        <v>0</v>
      </c>
      <c r="L122" s="139">
        <f ca="1">OFFSET('Impact Inputs'!U$8,$C122,0)</f>
        <v>0</v>
      </c>
      <c r="M122" s="139">
        <f ca="1">OFFSET('Impact Inputs'!V$8,$C122,0)</f>
        <v>0</v>
      </c>
      <c r="N122" s="139">
        <f ca="1">OFFSET('Impact Inputs'!W$8,$C122,0)</f>
        <v>0</v>
      </c>
      <c r="O122" s="139">
        <f ca="1">OFFSET('Impact Inputs'!X$8,$C122,0)</f>
        <v>0</v>
      </c>
      <c r="P122" s="139">
        <f ca="1">OFFSET('Impact Inputs'!Y$8,$C122,0)</f>
        <v>0</v>
      </c>
      <c r="Q122" s="139">
        <f ca="1">OFFSET('Impact Inputs'!Z$8,$C122,0)</f>
        <v>0</v>
      </c>
      <c r="R122" s="139">
        <f ca="1">OFFSET('Impact Inputs'!AA$8,$C122,0)</f>
        <v>0</v>
      </c>
      <c r="S122" s="139">
        <f ca="1">OFFSET('Impact Inputs'!AB$8,$C122,0)</f>
        <v>0</v>
      </c>
      <c r="T122" s="139">
        <f ca="1">OFFSET('Impact Inputs'!AC$8,$C122,0)</f>
        <v>0</v>
      </c>
      <c r="U122" s="139">
        <f ca="1">OFFSET('Impact Inputs'!AD$8,$C122,0)</f>
        <v>0</v>
      </c>
      <c r="V122" s="139">
        <f ca="1">OFFSET('Impact Inputs'!AE$8,$C122,0)</f>
        <v>0</v>
      </c>
      <c r="W122" s="139">
        <f ca="1">OFFSET('Impact Inputs'!AF$8,$C122,0)</f>
        <v>0</v>
      </c>
      <c r="X122" s="139">
        <f ca="1">OFFSET('Impact Inputs'!AG$8,$C122,0)</f>
        <v>0</v>
      </c>
      <c r="Y122" s="139">
        <f ca="1">OFFSET('Impact Inputs'!AH$8,$C122,0)</f>
        <v>0</v>
      </c>
      <c r="Z122" s="139">
        <f ca="1">OFFSET('Impact Inputs'!AI$8,$C122,0)</f>
        <v>0</v>
      </c>
      <c r="AA122" s="139">
        <f ca="1">OFFSET('Impact Inputs'!AJ$8,$C122,0)</f>
        <v>0</v>
      </c>
      <c r="AB122" s="139">
        <f ca="1">OFFSET('Impact Inputs'!AK$8,$C122,0)</f>
        <v>0</v>
      </c>
      <c r="AC122" s="139">
        <f ca="1">OFFSET('Impact Inputs'!AL$8,$C122,0)</f>
        <v>0</v>
      </c>
      <c r="AD122" s="139">
        <f ca="1">OFFSET('Impact Inputs'!AM$8,$C122,0)</f>
        <v>0</v>
      </c>
      <c r="AE122" s="139">
        <f ca="1">OFFSET('Impact Inputs'!AN$8,$C122,0)</f>
        <v>0</v>
      </c>
      <c r="AF122" s="139">
        <f ca="1">OFFSET('Impact Inputs'!AO$8,$C122,0)</f>
        <v>0</v>
      </c>
      <c r="AG122" s="139">
        <f ca="1">OFFSET('Impact Inputs'!AP$8,$C122,0)</f>
        <v>0</v>
      </c>
      <c r="AH122" s="139">
        <f ca="1">OFFSET('Impact Inputs'!AQ$8,$C122,0)</f>
        <v>0</v>
      </c>
      <c r="AI122" s="139">
        <f ca="1">OFFSET('Impact Inputs'!AR$8,$C122,0)</f>
        <v>0</v>
      </c>
      <c r="AJ122" s="139">
        <f ca="1">OFFSET('Impact Inputs'!AS$8,$C122,0)</f>
        <v>0</v>
      </c>
      <c r="AK122" s="139">
        <f ca="1">OFFSET('Impact Inputs'!AT$8,$C122,0)</f>
        <v>0</v>
      </c>
      <c r="AL122" s="139">
        <f ca="1">OFFSET('Impact Inputs'!AU$8,$C122,0)</f>
        <v>0</v>
      </c>
      <c r="AM122" s="139">
        <f ca="1">OFFSET('Impact Inputs'!AV$8,$C122,0)</f>
        <v>0</v>
      </c>
      <c r="AN122" s="139">
        <f ca="1">OFFSET('Impact Inputs'!AW$8,$C122,0)</f>
        <v>0</v>
      </c>
      <c r="AO122" s="139">
        <f ca="1">OFFSET('Impact Inputs'!AX$8,$C122,0)</f>
        <v>0</v>
      </c>
      <c r="AP122" s="139">
        <f ca="1">OFFSET('Impact Inputs'!AY$8,$C122,0)</f>
        <v>0</v>
      </c>
      <c r="AQ122" s="139">
        <f ca="1">OFFSET('Impact Inputs'!AZ$8,$C122,0)</f>
        <v>0</v>
      </c>
      <c r="AR122" s="139">
        <f ca="1">OFFSET('Impact Inputs'!BA$8,$C122,0)</f>
        <v>0</v>
      </c>
      <c r="AS122" s="139">
        <f ca="1">OFFSET('Impact Inputs'!BB$8,$C122,0)</f>
        <v>0</v>
      </c>
      <c r="AT122" s="139">
        <f ca="1">OFFSET('Impact Inputs'!BC$8,$C122,0)</f>
        <v>0</v>
      </c>
      <c r="AU122" s="139">
        <f ca="1">OFFSET('Impact Inputs'!BD$8,$C122,0)</f>
        <v>0</v>
      </c>
      <c r="AV122" s="139">
        <f ca="1">OFFSET('Impact Inputs'!BE$8,$C122,0)</f>
        <v>0</v>
      </c>
      <c r="AW122" s="139">
        <f ca="1">OFFSET('Impact Inputs'!BF$8,$C122,0)</f>
        <v>0</v>
      </c>
      <c r="AX122" s="139">
        <f ca="1">OFFSET('Impact Inputs'!BG$8,$C122,0)</f>
        <v>0</v>
      </c>
      <c r="AY122" s="139">
        <f ca="1">OFFSET('Impact Inputs'!BH$8,$C122,0)</f>
        <v>0</v>
      </c>
      <c r="AZ122" s="139">
        <f ca="1">OFFSET('Impact Inputs'!BI$8,$C122,0)</f>
        <v>0</v>
      </c>
      <c r="BA122" s="139">
        <f ca="1">OFFSET('Impact Inputs'!BJ$8,$C122,0)</f>
        <v>0</v>
      </c>
      <c r="BB122" s="139">
        <f ca="1">OFFSET('Impact Inputs'!BK$8,$C122,0)</f>
        <v>0</v>
      </c>
      <c r="BC122" s="139">
        <f ca="1">OFFSET('Impact Inputs'!BL$8,$C122,0)</f>
        <v>0</v>
      </c>
      <c r="BD122" s="139">
        <f ca="1">OFFSET('Impact Inputs'!BM$8,$C122,0)</f>
        <v>0</v>
      </c>
      <c r="BE122" s="139">
        <f ca="1">OFFSET('Impact Inputs'!BN$8,$C122,0)</f>
        <v>0</v>
      </c>
      <c r="BF122" s="139">
        <f ca="1">OFFSET('Impact Inputs'!BO$8,$C122,0)</f>
        <v>0</v>
      </c>
      <c r="BG122" s="139">
        <f ca="1">OFFSET('Impact Inputs'!BP$8,$C122,0)</f>
        <v>0</v>
      </c>
      <c r="BH122" s="139">
        <f ca="1">OFFSET('Impact Inputs'!BQ$8,$C122,0)</f>
        <v>0</v>
      </c>
    </row>
    <row r="123" spans="1:60">
      <c r="A123" s="106"/>
      <c r="B123" s="106"/>
      <c r="C123" s="108">
        <v>27</v>
      </c>
      <c r="D123" s="106"/>
      <c r="E123" s="106" t="str">
        <f ca="1">OFFSET('Impact Inputs'!A$6,C123,0)</f>
        <v>Impact 10</v>
      </c>
      <c r="F123" s="171" t="str">
        <f ca="1">OFFSET('Impact Inputs'!C$6,C123,0)</f>
        <v>-</v>
      </c>
      <c r="G123" s="106" t="str">
        <f ca="1">OFFSET('Impact Inputs'!D$6,C123,0)</f>
        <v>-</v>
      </c>
      <c r="H123" s="106"/>
      <c r="I123" s="106"/>
      <c r="J123" s="106"/>
      <c r="K123" s="139">
        <f ca="1">OFFSET('Impact Inputs'!T$8,$C123,0)</f>
        <v>0</v>
      </c>
      <c r="L123" s="139">
        <f ca="1">OFFSET('Impact Inputs'!U$8,$C123,0)</f>
        <v>0</v>
      </c>
      <c r="M123" s="139">
        <f ca="1">OFFSET('Impact Inputs'!V$8,$C123,0)</f>
        <v>0</v>
      </c>
      <c r="N123" s="139">
        <f ca="1">OFFSET('Impact Inputs'!W$8,$C123,0)</f>
        <v>0</v>
      </c>
      <c r="O123" s="139">
        <f ca="1">OFFSET('Impact Inputs'!X$8,$C123,0)</f>
        <v>0</v>
      </c>
      <c r="P123" s="139">
        <f ca="1">OFFSET('Impact Inputs'!Y$8,$C123,0)</f>
        <v>0</v>
      </c>
      <c r="Q123" s="139">
        <f ca="1">OFFSET('Impact Inputs'!Z$8,$C123,0)</f>
        <v>0</v>
      </c>
      <c r="R123" s="139">
        <f ca="1">OFFSET('Impact Inputs'!AA$8,$C123,0)</f>
        <v>0</v>
      </c>
      <c r="S123" s="139">
        <f ca="1">OFFSET('Impact Inputs'!AB$8,$C123,0)</f>
        <v>0</v>
      </c>
      <c r="T123" s="139">
        <f ca="1">OFFSET('Impact Inputs'!AC$8,$C123,0)</f>
        <v>0</v>
      </c>
      <c r="U123" s="139">
        <f ca="1">OFFSET('Impact Inputs'!AD$8,$C123,0)</f>
        <v>0</v>
      </c>
      <c r="V123" s="139">
        <f ca="1">OFFSET('Impact Inputs'!AE$8,$C123,0)</f>
        <v>0</v>
      </c>
      <c r="W123" s="139">
        <f ca="1">OFFSET('Impact Inputs'!AF$8,$C123,0)</f>
        <v>0</v>
      </c>
      <c r="X123" s="139">
        <f ca="1">OFFSET('Impact Inputs'!AG$8,$C123,0)</f>
        <v>0</v>
      </c>
      <c r="Y123" s="139">
        <f ca="1">OFFSET('Impact Inputs'!AH$8,$C123,0)</f>
        <v>0</v>
      </c>
      <c r="Z123" s="139">
        <f ca="1">OFFSET('Impact Inputs'!AI$8,$C123,0)</f>
        <v>0</v>
      </c>
      <c r="AA123" s="139">
        <f ca="1">OFFSET('Impact Inputs'!AJ$8,$C123,0)</f>
        <v>0</v>
      </c>
      <c r="AB123" s="139">
        <f ca="1">OFFSET('Impact Inputs'!AK$8,$C123,0)</f>
        <v>0</v>
      </c>
      <c r="AC123" s="139">
        <f ca="1">OFFSET('Impact Inputs'!AL$8,$C123,0)</f>
        <v>0</v>
      </c>
      <c r="AD123" s="139">
        <f ca="1">OFFSET('Impact Inputs'!AM$8,$C123,0)</f>
        <v>0</v>
      </c>
      <c r="AE123" s="139">
        <f ca="1">OFFSET('Impact Inputs'!AN$8,$C123,0)</f>
        <v>0</v>
      </c>
      <c r="AF123" s="139">
        <f ca="1">OFFSET('Impact Inputs'!AO$8,$C123,0)</f>
        <v>0</v>
      </c>
      <c r="AG123" s="139">
        <f ca="1">OFFSET('Impact Inputs'!AP$8,$C123,0)</f>
        <v>0</v>
      </c>
      <c r="AH123" s="139">
        <f ca="1">OFFSET('Impact Inputs'!AQ$8,$C123,0)</f>
        <v>0</v>
      </c>
      <c r="AI123" s="139">
        <f ca="1">OFFSET('Impact Inputs'!AR$8,$C123,0)</f>
        <v>0</v>
      </c>
      <c r="AJ123" s="139">
        <f ca="1">OFFSET('Impact Inputs'!AS$8,$C123,0)</f>
        <v>0</v>
      </c>
      <c r="AK123" s="139">
        <f ca="1">OFFSET('Impact Inputs'!AT$8,$C123,0)</f>
        <v>0</v>
      </c>
      <c r="AL123" s="139">
        <f ca="1">OFFSET('Impact Inputs'!AU$8,$C123,0)</f>
        <v>0</v>
      </c>
      <c r="AM123" s="139">
        <f ca="1">OFFSET('Impact Inputs'!AV$8,$C123,0)</f>
        <v>0</v>
      </c>
      <c r="AN123" s="139">
        <f ca="1">OFFSET('Impact Inputs'!AW$8,$C123,0)</f>
        <v>0</v>
      </c>
      <c r="AO123" s="139">
        <f ca="1">OFFSET('Impact Inputs'!AX$8,$C123,0)</f>
        <v>0</v>
      </c>
      <c r="AP123" s="139">
        <f ca="1">OFFSET('Impact Inputs'!AY$8,$C123,0)</f>
        <v>0</v>
      </c>
      <c r="AQ123" s="139">
        <f ca="1">OFFSET('Impact Inputs'!AZ$8,$C123,0)</f>
        <v>0</v>
      </c>
      <c r="AR123" s="139">
        <f ca="1">OFFSET('Impact Inputs'!BA$8,$C123,0)</f>
        <v>0</v>
      </c>
      <c r="AS123" s="139">
        <f ca="1">OFFSET('Impact Inputs'!BB$8,$C123,0)</f>
        <v>0</v>
      </c>
      <c r="AT123" s="139">
        <f ca="1">OFFSET('Impact Inputs'!BC$8,$C123,0)</f>
        <v>0</v>
      </c>
      <c r="AU123" s="139">
        <f ca="1">OFFSET('Impact Inputs'!BD$8,$C123,0)</f>
        <v>0</v>
      </c>
      <c r="AV123" s="139">
        <f ca="1">OFFSET('Impact Inputs'!BE$8,$C123,0)</f>
        <v>0</v>
      </c>
      <c r="AW123" s="139">
        <f ca="1">OFFSET('Impact Inputs'!BF$8,$C123,0)</f>
        <v>0</v>
      </c>
      <c r="AX123" s="139">
        <f ca="1">OFFSET('Impact Inputs'!BG$8,$C123,0)</f>
        <v>0</v>
      </c>
      <c r="AY123" s="139">
        <f ca="1">OFFSET('Impact Inputs'!BH$8,$C123,0)</f>
        <v>0</v>
      </c>
      <c r="AZ123" s="139">
        <f ca="1">OFFSET('Impact Inputs'!BI$8,$C123,0)</f>
        <v>0</v>
      </c>
      <c r="BA123" s="139">
        <f ca="1">OFFSET('Impact Inputs'!BJ$8,$C123,0)</f>
        <v>0</v>
      </c>
      <c r="BB123" s="139">
        <f ca="1">OFFSET('Impact Inputs'!BK$8,$C123,0)</f>
        <v>0</v>
      </c>
      <c r="BC123" s="139">
        <f ca="1">OFFSET('Impact Inputs'!BL$8,$C123,0)</f>
        <v>0</v>
      </c>
      <c r="BD123" s="139">
        <f ca="1">OFFSET('Impact Inputs'!BM$8,$C123,0)</f>
        <v>0</v>
      </c>
      <c r="BE123" s="139">
        <f ca="1">OFFSET('Impact Inputs'!BN$8,$C123,0)</f>
        <v>0</v>
      </c>
      <c r="BF123" s="139">
        <f ca="1">OFFSET('Impact Inputs'!BO$8,$C123,0)</f>
        <v>0</v>
      </c>
      <c r="BG123" s="139">
        <f ca="1">OFFSET('Impact Inputs'!BP$8,$C123,0)</f>
        <v>0</v>
      </c>
      <c r="BH123" s="139">
        <f ca="1">OFFSET('Impact Inputs'!BQ$8,$C123,0)</f>
        <v>0</v>
      </c>
    </row>
    <row r="124" spans="1:60">
      <c r="A124" s="106"/>
      <c r="B124" s="106"/>
      <c r="C124" s="106">
        <v>30</v>
      </c>
      <c r="D124" s="106"/>
      <c r="E124" s="106" t="str">
        <f ca="1">OFFSET('Impact Inputs'!A$6,C124,0)</f>
        <v>Impact 11</v>
      </c>
      <c r="F124" s="171" t="str">
        <f ca="1">OFFSET('Impact Inputs'!C$6,C124,0)</f>
        <v>-</v>
      </c>
      <c r="G124" s="106" t="str">
        <f ca="1">OFFSET('Impact Inputs'!D$6,C124,0)</f>
        <v>-</v>
      </c>
      <c r="H124" s="106"/>
      <c r="I124" s="106"/>
      <c r="J124" s="106"/>
      <c r="K124" s="139">
        <f ca="1">OFFSET('Impact Inputs'!T$8,$C124,0)</f>
        <v>0</v>
      </c>
      <c r="L124" s="139">
        <f ca="1">OFFSET('Impact Inputs'!U$8,$C124,0)</f>
        <v>0</v>
      </c>
      <c r="M124" s="139">
        <f ca="1">OFFSET('Impact Inputs'!V$8,$C124,0)</f>
        <v>0</v>
      </c>
      <c r="N124" s="139">
        <f ca="1">OFFSET('Impact Inputs'!W$8,$C124,0)</f>
        <v>0</v>
      </c>
      <c r="O124" s="139">
        <f ca="1">OFFSET('Impact Inputs'!X$8,$C124,0)</f>
        <v>0</v>
      </c>
      <c r="P124" s="139">
        <f ca="1">OFFSET('Impact Inputs'!Y$8,$C124,0)</f>
        <v>0</v>
      </c>
      <c r="Q124" s="139">
        <f ca="1">OFFSET('Impact Inputs'!Z$8,$C124,0)</f>
        <v>0</v>
      </c>
      <c r="R124" s="139">
        <f ca="1">OFFSET('Impact Inputs'!AA$8,$C124,0)</f>
        <v>0</v>
      </c>
      <c r="S124" s="139">
        <f ca="1">OFFSET('Impact Inputs'!AB$8,$C124,0)</f>
        <v>0</v>
      </c>
      <c r="T124" s="139">
        <f ca="1">OFFSET('Impact Inputs'!AC$8,$C124,0)</f>
        <v>0</v>
      </c>
      <c r="U124" s="139">
        <f ca="1">OFFSET('Impact Inputs'!AD$8,$C124,0)</f>
        <v>0</v>
      </c>
      <c r="V124" s="139">
        <f ca="1">OFFSET('Impact Inputs'!AE$8,$C124,0)</f>
        <v>0</v>
      </c>
      <c r="W124" s="139">
        <f ca="1">OFFSET('Impact Inputs'!AF$8,$C124,0)</f>
        <v>0</v>
      </c>
      <c r="X124" s="139">
        <f ca="1">OFFSET('Impact Inputs'!AG$8,$C124,0)</f>
        <v>0</v>
      </c>
      <c r="Y124" s="139">
        <f ca="1">OFFSET('Impact Inputs'!AH$8,$C124,0)</f>
        <v>0</v>
      </c>
      <c r="Z124" s="139">
        <f ca="1">OFFSET('Impact Inputs'!AI$8,$C124,0)</f>
        <v>0</v>
      </c>
      <c r="AA124" s="139">
        <f ca="1">OFFSET('Impact Inputs'!AJ$8,$C124,0)</f>
        <v>0</v>
      </c>
      <c r="AB124" s="139">
        <f ca="1">OFFSET('Impact Inputs'!AK$8,$C124,0)</f>
        <v>0</v>
      </c>
      <c r="AC124" s="139">
        <f ca="1">OFFSET('Impact Inputs'!AL$8,$C124,0)</f>
        <v>0</v>
      </c>
      <c r="AD124" s="139">
        <f ca="1">OFFSET('Impact Inputs'!AM$8,$C124,0)</f>
        <v>0</v>
      </c>
      <c r="AE124" s="139">
        <f ca="1">OFFSET('Impact Inputs'!AN$8,$C124,0)</f>
        <v>0</v>
      </c>
      <c r="AF124" s="139">
        <f ca="1">OFFSET('Impact Inputs'!AO$8,$C124,0)</f>
        <v>0</v>
      </c>
      <c r="AG124" s="139">
        <f ca="1">OFFSET('Impact Inputs'!AP$8,$C124,0)</f>
        <v>0</v>
      </c>
      <c r="AH124" s="139">
        <f ca="1">OFFSET('Impact Inputs'!AQ$8,$C124,0)</f>
        <v>0</v>
      </c>
      <c r="AI124" s="139">
        <f ca="1">OFFSET('Impact Inputs'!AR$8,$C124,0)</f>
        <v>0</v>
      </c>
      <c r="AJ124" s="139">
        <f ca="1">OFFSET('Impact Inputs'!AS$8,$C124,0)</f>
        <v>0</v>
      </c>
      <c r="AK124" s="139">
        <f ca="1">OFFSET('Impact Inputs'!AT$8,$C124,0)</f>
        <v>0</v>
      </c>
      <c r="AL124" s="139">
        <f ca="1">OFFSET('Impact Inputs'!AU$8,$C124,0)</f>
        <v>0</v>
      </c>
      <c r="AM124" s="139">
        <f ca="1">OFFSET('Impact Inputs'!AV$8,$C124,0)</f>
        <v>0</v>
      </c>
      <c r="AN124" s="139">
        <f ca="1">OFFSET('Impact Inputs'!AW$8,$C124,0)</f>
        <v>0</v>
      </c>
      <c r="AO124" s="139">
        <f ca="1">OFFSET('Impact Inputs'!AX$8,$C124,0)</f>
        <v>0</v>
      </c>
      <c r="AP124" s="139">
        <f ca="1">OFFSET('Impact Inputs'!AY$8,$C124,0)</f>
        <v>0</v>
      </c>
      <c r="AQ124" s="139">
        <f ca="1">OFFSET('Impact Inputs'!AZ$8,$C124,0)</f>
        <v>0</v>
      </c>
      <c r="AR124" s="139">
        <f ca="1">OFFSET('Impact Inputs'!BA$8,$C124,0)</f>
        <v>0</v>
      </c>
      <c r="AS124" s="139">
        <f ca="1">OFFSET('Impact Inputs'!BB$8,$C124,0)</f>
        <v>0</v>
      </c>
      <c r="AT124" s="139">
        <f ca="1">OFFSET('Impact Inputs'!BC$8,$C124,0)</f>
        <v>0</v>
      </c>
      <c r="AU124" s="139">
        <f ca="1">OFFSET('Impact Inputs'!BD$8,$C124,0)</f>
        <v>0</v>
      </c>
      <c r="AV124" s="139">
        <f ca="1">OFFSET('Impact Inputs'!BE$8,$C124,0)</f>
        <v>0</v>
      </c>
      <c r="AW124" s="139">
        <f ca="1">OFFSET('Impact Inputs'!BF$8,$C124,0)</f>
        <v>0</v>
      </c>
      <c r="AX124" s="139">
        <f ca="1">OFFSET('Impact Inputs'!BG$8,$C124,0)</f>
        <v>0</v>
      </c>
      <c r="AY124" s="139">
        <f ca="1">OFFSET('Impact Inputs'!BH$8,$C124,0)</f>
        <v>0</v>
      </c>
      <c r="AZ124" s="139">
        <f ca="1">OFFSET('Impact Inputs'!BI$8,$C124,0)</f>
        <v>0</v>
      </c>
      <c r="BA124" s="139">
        <f ca="1">OFFSET('Impact Inputs'!BJ$8,$C124,0)</f>
        <v>0</v>
      </c>
      <c r="BB124" s="139">
        <f ca="1">OFFSET('Impact Inputs'!BK$8,$C124,0)</f>
        <v>0</v>
      </c>
      <c r="BC124" s="139">
        <f ca="1">OFFSET('Impact Inputs'!BL$8,$C124,0)</f>
        <v>0</v>
      </c>
      <c r="BD124" s="139">
        <f ca="1">OFFSET('Impact Inputs'!BM$8,$C124,0)</f>
        <v>0</v>
      </c>
      <c r="BE124" s="139">
        <f ca="1">OFFSET('Impact Inputs'!BN$8,$C124,0)</f>
        <v>0</v>
      </c>
      <c r="BF124" s="139">
        <f ca="1">OFFSET('Impact Inputs'!BO$8,$C124,0)</f>
        <v>0</v>
      </c>
      <c r="BG124" s="139">
        <f ca="1">OFFSET('Impact Inputs'!BP$8,$C124,0)</f>
        <v>0</v>
      </c>
      <c r="BH124" s="139">
        <f ca="1">OFFSET('Impact Inputs'!BQ$8,$C124,0)</f>
        <v>0</v>
      </c>
    </row>
    <row r="125" spans="1:60">
      <c r="A125" s="106"/>
      <c r="B125" s="106"/>
      <c r="C125" s="106">
        <v>33</v>
      </c>
      <c r="D125" s="106"/>
      <c r="E125" s="106" t="str">
        <f ca="1">OFFSET('Impact Inputs'!A$6,C125,0)</f>
        <v>Impact 12</v>
      </c>
      <c r="F125" s="171" t="str">
        <f ca="1">OFFSET('Impact Inputs'!C$6,C125,0)</f>
        <v>-</v>
      </c>
      <c r="G125" s="106" t="str">
        <f ca="1">OFFSET('Impact Inputs'!D$6,C125,0)</f>
        <v>-</v>
      </c>
      <c r="H125" s="106"/>
      <c r="I125" s="106"/>
      <c r="J125" s="106"/>
      <c r="K125" s="139">
        <f ca="1">OFFSET('Impact Inputs'!T$8,$C125,0)</f>
        <v>0</v>
      </c>
      <c r="L125" s="139">
        <f ca="1">OFFSET('Impact Inputs'!U$8,$C125,0)</f>
        <v>0</v>
      </c>
      <c r="M125" s="139">
        <f ca="1">OFFSET('Impact Inputs'!V$8,$C125,0)</f>
        <v>0</v>
      </c>
      <c r="N125" s="139">
        <f ca="1">OFFSET('Impact Inputs'!W$8,$C125,0)</f>
        <v>0</v>
      </c>
      <c r="O125" s="139">
        <f ca="1">OFFSET('Impact Inputs'!X$8,$C125,0)</f>
        <v>0</v>
      </c>
      <c r="P125" s="139">
        <f ca="1">OFFSET('Impact Inputs'!Y$8,$C125,0)</f>
        <v>0</v>
      </c>
      <c r="Q125" s="139">
        <f ca="1">OFFSET('Impact Inputs'!Z$8,$C125,0)</f>
        <v>0</v>
      </c>
      <c r="R125" s="139">
        <f ca="1">OFFSET('Impact Inputs'!AA$8,$C125,0)</f>
        <v>0</v>
      </c>
      <c r="S125" s="139">
        <f ca="1">OFFSET('Impact Inputs'!AB$8,$C125,0)</f>
        <v>0</v>
      </c>
      <c r="T125" s="139">
        <f ca="1">OFFSET('Impact Inputs'!AC$8,$C125,0)</f>
        <v>0</v>
      </c>
      <c r="U125" s="139">
        <f ca="1">OFFSET('Impact Inputs'!AD$8,$C125,0)</f>
        <v>0</v>
      </c>
      <c r="V125" s="139">
        <f ca="1">OFFSET('Impact Inputs'!AE$8,$C125,0)</f>
        <v>0</v>
      </c>
      <c r="W125" s="139">
        <f ca="1">OFFSET('Impact Inputs'!AF$8,$C125,0)</f>
        <v>0</v>
      </c>
      <c r="X125" s="139">
        <f ca="1">OFFSET('Impact Inputs'!AG$8,$C125,0)</f>
        <v>0</v>
      </c>
      <c r="Y125" s="139">
        <f ca="1">OFFSET('Impact Inputs'!AH$8,$C125,0)</f>
        <v>0</v>
      </c>
      <c r="Z125" s="139">
        <f ca="1">OFFSET('Impact Inputs'!AI$8,$C125,0)</f>
        <v>0</v>
      </c>
      <c r="AA125" s="139">
        <f ca="1">OFFSET('Impact Inputs'!AJ$8,$C125,0)</f>
        <v>0</v>
      </c>
      <c r="AB125" s="139">
        <f ca="1">OFFSET('Impact Inputs'!AK$8,$C125,0)</f>
        <v>0</v>
      </c>
      <c r="AC125" s="139">
        <f ca="1">OFFSET('Impact Inputs'!AL$8,$C125,0)</f>
        <v>0</v>
      </c>
      <c r="AD125" s="139">
        <f ca="1">OFFSET('Impact Inputs'!AM$8,$C125,0)</f>
        <v>0</v>
      </c>
      <c r="AE125" s="139">
        <f ca="1">OFFSET('Impact Inputs'!AN$8,$C125,0)</f>
        <v>0</v>
      </c>
      <c r="AF125" s="139">
        <f ca="1">OFFSET('Impact Inputs'!AO$8,$C125,0)</f>
        <v>0</v>
      </c>
      <c r="AG125" s="139">
        <f ca="1">OFFSET('Impact Inputs'!AP$8,$C125,0)</f>
        <v>0</v>
      </c>
      <c r="AH125" s="139">
        <f ca="1">OFFSET('Impact Inputs'!AQ$8,$C125,0)</f>
        <v>0</v>
      </c>
      <c r="AI125" s="139">
        <f ca="1">OFFSET('Impact Inputs'!AR$8,$C125,0)</f>
        <v>0</v>
      </c>
      <c r="AJ125" s="139">
        <f ca="1">OFFSET('Impact Inputs'!AS$8,$C125,0)</f>
        <v>0</v>
      </c>
      <c r="AK125" s="139">
        <f ca="1">OFFSET('Impact Inputs'!AT$8,$C125,0)</f>
        <v>0</v>
      </c>
      <c r="AL125" s="139">
        <f ca="1">OFFSET('Impact Inputs'!AU$8,$C125,0)</f>
        <v>0</v>
      </c>
      <c r="AM125" s="139">
        <f ca="1">OFFSET('Impact Inputs'!AV$8,$C125,0)</f>
        <v>0</v>
      </c>
      <c r="AN125" s="139">
        <f ca="1">OFFSET('Impact Inputs'!AW$8,$C125,0)</f>
        <v>0</v>
      </c>
      <c r="AO125" s="139">
        <f ca="1">OFFSET('Impact Inputs'!AX$8,$C125,0)</f>
        <v>0</v>
      </c>
      <c r="AP125" s="139">
        <f ca="1">OFFSET('Impact Inputs'!AY$8,$C125,0)</f>
        <v>0</v>
      </c>
      <c r="AQ125" s="139">
        <f ca="1">OFFSET('Impact Inputs'!AZ$8,$C125,0)</f>
        <v>0</v>
      </c>
      <c r="AR125" s="139">
        <f ca="1">OFFSET('Impact Inputs'!BA$8,$C125,0)</f>
        <v>0</v>
      </c>
      <c r="AS125" s="139">
        <f ca="1">OFFSET('Impact Inputs'!BB$8,$C125,0)</f>
        <v>0</v>
      </c>
      <c r="AT125" s="139">
        <f ca="1">OFFSET('Impact Inputs'!BC$8,$C125,0)</f>
        <v>0</v>
      </c>
      <c r="AU125" s="139">
        <f ca="1">OFFSET('Impact Inputs'!BD$8,$C125,0)</f>
        <v>0</v>
      </c>
      <c r="AV125" s="139">
        <f ca="1">OFFSET('Impact Inputs'!BE$8,$C125,0)</f>
        <v>0</v>
      </c>
      <c r="AW125" s="139">
        <f ca="1">OFFSET('Impact Inputs'!BF$8,$C125,0)</f>
        <v>0</v>
      </c>
      <c r="AX125" s="139">
        <f ca="1">OFFSET('Impact Inputs'!BG$8,$C125,0)</f>
        <v>0</v>
      </c>
      <c r="AY125" s="139">
        <f ca="1">OFFSET('Impact Inputs'!BH$8,$C125,0)</f>
        <v>0</v>
      </c>
      <c r="AZ125" s="139">
        <f ca="1">OFFSET('Impact Inputs'!BI$8,$C125,0)</f>
        <v>0</v>
      </c>
      <c r="BA125" s="139">
        <f ca="1">OFFSET('Impact Inputs'!BJ$8,$C125,0)</f>
        <v>0</v>
      </c>
      <c r="BB125" s="139">
        <f ca="1">OFFSET('Impact Inputs'!BK$8,$C125,0)</f>
        <v>0</v>
      </c>
      <c r="BC125" s="139">
        <f ca="1">OFFSET('Impact Inputs'!BL$8,$C125,0)</f>
        <v>0</v>
      </c>
      <c r="BD125" s="139">
        <f ca="1">OFFSET('Impact Inputs'!BM$8,$C125,0)</f>
        <v>0</v>
      </c>
      <c r="BE125" s="139">
        <f ca="1">OFFSET('Impact Inputs'!BN$8,$C125,0)</f>
        <v>0</v>
      </c>
      <c r="BF125" s="139">
        <f ca="1">OFFSET('Impact Inputs'!BO$8,$C125,0)</f>
        <v>0</v>
      </c>
      <c r="BG125" s="139">
        <f ca="1">OFFSET('Impact Inputs'!BP$8,$C125,0)</f>
        <v>0</v>
      </c>
      <c r="BH125" s="139">
        <f ca="1">OFFSET('Impact Inputs'!BQ$8,$C125,0)</f>
        <v>0</v>
      </c>
    </row>
    <row r="126" spans="1:60">
      <c r="A126" s="106"/>
      <c r="B126" s="106"/>
      <c r="C126" s="106">
        <v>36</v>
      </c>
      <c r="D126" s="106"/>
      <c r="E126" s="106" t="str">
        <f ca="1">OFFSET('Impact Inputs'!A$6,C126,0)</f>
        <v>Impact 13</v>
      </c>
      <c r="F126" s="171" t="str">
        <f ca="1">OFFSET('Impact Inputs'!C$6,C126,0)</f>
        <v>-</v>
      </c>
      <c r="G126" s="106" t="str">
        <f ca="1">OFFSET('Impact Inputs'!D$6,C126,0)</f>
        <v>-</v>
      </c>
      <c r="H126" s="106"/>
      <c r="I126" s="106"/>
      <c r="J126" s="106"/>
      <c r="K126" s="139">
        <f ca="1">OFFSET('Impact Inputs'!T$8,$C126,0)</f>
        <v>0</v>
      </c>
      <c r="L126" s="139">
        <f ca="1">OFFSET('Impact Inputs'!U$8,$C126,0)</f>
        <v>0</v>
      </c>
      <c r="M126" s="139">
        <f ca="1">OFFSET('Impact Inputs'!V$8,$C126,0)</f>
        <v>0</v>
      </c>
      <c r="N126" s="139">
        <f ca="1">OFFSET('Impact Inputs'!W$8,$C126,0)</f>
        <v>0</v>
      </c>
      <c r="O126" s="139">
        <f ca="1">OFFSET('Impact Inputs'!X$8,$C126,0)</f>
        <v>0</v>
      </c>
      <c r="P126" s="139">
        <f ca="1">OFFSET('Impact Inputs'!Y$8,$C126,0)</f>
        <v>0</v>
      </c>
      <c r="Q126" s="139">
        <f ca="1">OFFSET('Impact Inputs'!Z$8,$C126,0)</f>
        <v>0</v>
      </c>
      <c r="R126" s="139">
        <f ca="1">OFFSET('Impact Inputs'!AA$8,$C126,0)</f>
        <v>0</v>
      </c>
      <c r="S126" s="139">
        <f ca="1">OFFSET('Impact Inputs'!AB$8,$C126,0)</f>
        <v>0</v>
      </c>
      <c r="T126" s="139">
        <f ca="1">OFFSET('Impact Inputs'!AC$8,$C126,0)</f>
        <v>0</v>
      </c>
      <c r="U126" s="139">
        <f ca="1">OFFSET('Impact Inputs'!AD$8,$C126,0)</f>
        <v>0</v>
      </c>
      <c r="V126" s="139">
        <f ca="1">OFFSET('Impact Inputs'!AE$8,$C126,0)</f>
        <v>0</v>
      </c>
      <c r="W126" s="139">
        <f ca="1">OFFSET('Impact Inputs'!AF$8,$C126,0)</f>
        <v>0</v>
      </c>
      <c r="X126" s="139">
        <f ca="1">OFFSET('Impact Inputs'!AG$8,$C126,0)</f>
        <v>0</v>
      </c>
      <c r="Y126" s="139">
        <f ca="1">OFFSET('Impact Inputs'!AH$8,$C126,0)</f>
        <v>0</v>
      </c>
      <c r="Z126" s="139">
        <f ca="1">OFFSET('Impact Inputs'!AI$8,$C126,0)</f>
        <v>0</v>
      </c>
      <c r="AA126" s="139">
        <f ca="1">OFFSET('Impact Inputs'!AJ$8,$C126,0)</f>
        <v>0</v>
      </c>
      <c r="AB126" s="139">
        <f ca="1">OFFSET('Impact Inputs'!AK$8,$C126,0)</f>
        <v>0</v>
      </c>
      <c r="AC126" s="139">
        <f ca="1">OFFSET('Impact Inputs'!AL$8,$C126,0)</f>
        <v>0</v>
      </c>
      <c r="AD126" s="139">
        <f ca="1">OFFSET('Impact Inputs'!AM$8,$C126,0)</f>
        <v>0</v>
      </c>
      <c r="AE126" s="139">
        <f ca="1">OFFSET('Impact Inputs'!AN$8,$C126,0)</f>
        <v>0</v>
      </c>
      <c r="AF126" s="139">
        <f ca="1">OFFSET('Impact Inputs'!AO$8,$C126,0)</f>
        <v>0</v>
      </c>
      <c r="AG126" s="139">
        <f ca="1">OFFSET('Impact Inputs'!AP$8,$C126,0)</f>
        <v>0</v>
      </c>
      <c r="AH126" s="139">
        <f ca="1">OFFSET('Impact Inputs'!AQ$8,$C126,0)</f>
        <v>0</v>
      </c>
      <c r="AI126" s="139">
        <f ca="1">OFFSET('Impact Inputs'!AR$8,$C126,0)</f>
        <v>0</v>
      </c>
      <c r="AJ126" s="139">
        <f ca="1">OFFSET('Impact Inputs'!AS$8,$C126,0)</f>
        <v>0</v>
      </c>
      <c r="AK126" s="139">
        <f ca="1">OFFSET('Impact Inputs'!AT$8,$C126,0)</f>
        <v>0</v>
      </c>
      <c r="AL126" s="139">
        <f ca="1">OFFSET('Impact Inputs'!AU$8,$C126,0)</f>
        <v>0</v>
      </c>
      <c r="AM126" s="139">
        <f ca="1">OFFSET('Impact Inputs'!AV$8,$C126,0)</f>
        <v>0</v>
      </c>
      <c r="AN126" s="139">
        <f ca="1">OFFSET('Impact Inputs'!AW$8,$C126,0)</f>
        <v>0</v>
      </c>
      <c r="AO126" s="139">
        <f ca="1">OFFSET('Impact Inputs'!AX$8,$C126,0)</f>
        <v>0</v>
      </c>
      <c r="AP126" s="139">
        <f ca="1">OFFSET('Impact Inputs'!AY$8,$C126,0)</f>
        <v>0</v>
      </c>
      <c r="AQ126" s="139">
        <f ca="1">OFFSET('Impact Inputs'!AZ$8,$C126,0)</f>
        <v>0</v>
      </c>
      <c r="AR126" s="139">
        <f ca="1">OFFSET('Impact Inputs'!BA$8,$C126,0)</f>
        <v>0</v>
      </c>
      <c r="AS126" s="139">
        <f ca="1">OFFSET('Impact Inputs'!BB$8,$C126,0)</f>
        <v>0</v>
      </c>
      <c r="AT126" s="139">
        <f ca="1">OFFSET('Impact Inputs'!BC$8,$C126,0)</f>
        <v>0</v>
      </c>
      <c r="AU126" s="139">
        <f ca="1">OFFSET('Impact Inputs'!BD$8,$C126,0)</f>
        <v>0</v>
      </c>
      <c r="AV126" s="139">
        <f ca="1">OFFSET('Impact Inputs'!BE$8,$C126,0)</f>
        <v>0</v>
      </c>
      <c r="AW126" s="139">
        <f ca="1">OFFSET('Impact Inputs'!BF$8,$C126,0)</f>
        <v>0</v>
      </c>
      <c r="AX126" s="139">
        <f ca="1">OFFSET('Impact Inputs'!BG$8,$C126,0)</f>
        <v>0</v>
      </c>
      <c r="AY126" s="139">
        <f ca="1">OFFSET('Impact Inputs'!BH$8,$C126,0)</f>
        <v>0</v>
      </c>
      <c r="AZ126" s="139">
        <f ca="1">OFFSET('Impact Inputs'!BI$8,$C126,0)</f>
        <v>0</v>
      </c>
      <c r="BA126" s="139">
        <f ca="1">OFFSET('Impact Inputs'!BJ$8,$C126,0)</f>
        <v>0</v>
      </c>
      <c r="BB126" s="139">
        <f ca="1">OFFSET('Impact Inputs'!BK$8,$C126,0)</f>
        <v>0</v>
      </c>
      <c r="BC126" s="139">
        <f ca="1">OFFSET('Impact Inputs'!BL$8,$C126,0)</f>
        <v>0</v>
      </c>
      <c r="BD126" s="139">
        <f ca="1">OFFSET('Impact Inputs'!BM$8,$C126,0)</f>
        <v>0</v>
      </c>
      <c r="BE126" s="139">
        <f ca="1">OFFSET('Impact Inputs'!BN$8,$C126,0)</f>
        <v>0</v>
      </c>
      <c r="BF126" s="139">
        <f ca="1">OFFSET('Impact Inputs'!BO$8,$C126,0)</f>
        <v>0</v>
      </c>
      <c r="BG126" s="139">
        <f ca="1">OFFSET('Impact Inputs'!BP$8,$C126,0)</f>
        <v>0</v>
      </c>
      <c r="BH126" s="139">
        <f ca="1">OFFSET('Impact Inputs'!BQ$8,$C126,0)</f>
        <v>0</v>
      </c>
    </row>
    <row r="127" spans="1:60">
      <c r="A127" s="106"/>
      <c r="B127" s="106"/>
      <c r="C127" s="108">
        <v>39</v>
      </c>
      <c r="D127" s="106"/>
      <c r="E127" s="106" t="str">
        <f ca="1">OFFSET('Impact Inputs'!A$6,C127,0)</f>
        <v>Impact 14</v>
      </c>
      <c r="F127" s="171" t="str">
        <f ca="1">OFFSET('Impact Inputs'!C$6,C127,0)</f>
        <v>-</v>
      </c>
      <c r="G127" s="106" t="str">
        <f ca="1">OFFSET('Impact Inputs'!D$6,C127,0)</f>
        <v>-</v>
      </c>
      <c r="H127" s="106"/>
      <c r="I127" s="106"/>
      <c r="J127" s="106"/>
      <c r="K127" s="139">
        <f ca="1">OFFSET('Impact Inputs'!T$8,$C127,0)</f>
        <v>0</v>
      </c>
      <c r="L127" s="139">
        <f ca="1">OFFSET('Impact Inputs'!U$8,$C127,0)</f>
        <v>0</v>
      </c>
      <c r="M127" s="139">
        <f ca="1">OFFSET('Impact Inputs'!V$8,$C127,0)</f>
        <v>0</v>
      </c>
      <c r="N127" s="139">
        <f ca="1">OFFSET('Impact Inputs'!W$8,$C127,0)</f>
        <v>0</v>
      </c>
      <c r="O127" s="139">
        <f ca="1">OFFSET('Impact Inputs'!X$8,$C127,0)</f>
        <v>0</v>
      </c>
      <c r="P127" s="139">
        <f ca="1">OFFSET('Impact Inputs'!Y$8,$C127,0)</f>
        <v>0</v>
      </c>
      <c r="Q127" s="139">
        <f ca="1">OFFSET('Impact Inputs'!Z$8,$C127,0)</f>
        <v>0</v>
      </c>
      <c r="R127" s="139">
        <f ca="1">OFFSET('Impact Inputs'!AA$8,$C127,0)</f>
        <v>0</v>
      </c>
      <c r="S127" s="139">
        <f ca="1">OFFSET('Impact Inputs'!AB$8,$C127,0)</f>
        <v>0</v>
      </c>
      <c r="T127" s="139">
        <f ca="1">OFFSET('Impact Inputs'!AC$8,$C127,0)</f>
        <v>0</v>
      </c>
      <c r="U127" s="139">
        <f ca="1">OFFSET('Impact Inputs'!AD$8,$C127,0)</f>
        <v>0</v>
      </c>
      <c r="V127" s="139">
        <f ca="1">OFFSET('Impact Inputs'!AE$8,$C127,0)</f>
        <v>0</v>
      </c>
      <c r="W127" s="139">
        <f ca="1">OFFSET('Impact Inputs'!AF$8,$C127,0)</f>
        <v>0</v>
      </c>
      <c r="X127" s="139">
        <f ca="1">OFFSET('Impact Inputs'!AG$8,$C127,0)</f>
        <v>0</v>
      </c>
      <c r="Y127" s="139">
        <f ca="1">OFFSET('Impact Inputs'!AH$8,$C127,0)</f>
        <v>0</v>
      </c>
      <c r="Z127" s="139">
        <f ca="1">OFFSET('Impact Inputs'!AI$8,$C127,0)</f>
        <v>0</v>
      </c>
      <c r="AA127" s="139">
        <f ca="1">OFFSET('Impact Inputs'!AJ$8,$C127,0)</f>
        <v>0</v>
      </c>
      <c r="AB127" s="139">
        <f ca="1">OFFSET('Impact Inputs'!AK$8,$C127,0)</f>
        <v>0</v>
      </c>
      <c r="AC127" s="139">
        <f ca="1">OFFSET('Impact Inputs'!AL$8,$C127,0)</f>
        <v>0</v>
      </c>
      <c r="AD127" s="139">
        <f ca="1">OFFSET('Impact Inputs'!AM$8,$C127,0)</f>
        <v>0</v>
      </c>
      <c r="AE127" s="139">
        <f ca="1">OFFSET('Impact Inputs'!AN$8,$C127,0)</f>
        <v>0</v>
      </c>
      <c r="AF127" s="139">
        <f ca="1">OFFSET('Impact Inputs'!AO$8,$C127,0)</f>
        <v>0</v>
      </c>
      <c r="AG127" s="139">
        <f ca="1">OFFSET('Impact Inputs'!AP$8,$C127,0)</f>
        <v>0</v>
      </c>
      <c r="AH127" s="139">
        <f ca="1">OFFSET('Impact Inputs'!AQ$8,$C127,0)</f>
        <v>0</v>
      </c>
      <c r="AI127" s="139">
        <f ca="1">OFFSET('Impact Inputs'!AR$8,$C127,0)</f>
        <v>0</v>
      </c>
      <c r="AJ127" s="139">
        <f ca="1">OFFSET('Impact Inputs'!AS$8,$C127,0)</f>
        <v>0</v>
      </c>
      <c r="AK127" s="139">
        <f ca="1">OFFSET('Impact Inputs'!AT$8,$C127,0)</f>
        <v>0</v>
      </c>
      <c r="AL127" s="139">
        <f ca="1">OFFSET('Impact Inputs'!AU$8,$C127,0)</f>
        <v>0</v>
      </c>
      <c r="AM127" s="139">
        <f ca="1">OFFSET('Impact Inputs'!AV$8,$C127,0)</f>
        <v>0</v>
      </c>
      <c r="AN127" s="139">
        <f ca="1">OFFSET('Impact Inputs'!AW$8,$C127,0)</f>
        <v>0</v>
      </c>
      <c r="AO127" s="139">
        <f ca="1">OFFSET('Impact Inputs'!AX$8,$C127,0)</f>
        <v>0</v>
      </c>
      <c r="AP127" s="139">
        <f ca="1">OFFSET('Impact Inputs'!AY$8,$C127,0)</f>
        <v>0</v>
      </c>
      <c r="AQ127" s="139">
        <f ca="1">OFFSET('Impact Inputs'!AZ$8,$C127,0)</f>
        <v>0</v>
      </c>
      <c r="AR127" s="139">
        <f ca="1">OFFSET('Impact Inputs'!BA$8,$C127,0)</f>
        <v>0</v>
      </c>
      <c r="AS127" s="139">
        <f ca="1">OFFSET('Impact Inputs'!BB$8,$C127,0)</f>
        <v>0</v>
      </c>
      <c r="AT127" s="139">
        <f ca="1">OFFSET('Impact Inputs'!BC$8,$C127,0)</f>
        <v>0</v>
      </c>
      <c r="AU127" s="139">
        <f ca="1">OFFSET('Impact Inputs'!BD$8,$C127,0)</f>
        <v>0</v>
      </c>
      <c r="AV127" s="139">
        <f ca="1">OFFSET('Impact Inputs'!BE$8,$C127,0)</f>
        <v>0</v>
      </c>
      <c r="AW127" s="139">
        <f ca="1">OFFSET('Impact Inputs'!BF$8,$C127,0)</f>
        <v>0</v>
      </c>
      <c r="AX127" s="139">
        <f ca="1">OFFSET('Impact Inputs'!BG$8,$C127,0)</f>
        <v>0</v>
      </c>
      <c r="AY127" s="139">
        <f ca="1">OFFSET('Impact Inputs'!BH$8,$C127,0)</f>
        <v>0</v>
      </c>
      <c r="AZ127" s="139">
        <f ca="1">OFFSET('Impact Inputs'!BI$8,$C127,0)</f>
        <v>0</v>
      </c>
      <c r="BA127" s="139">
        <f ca="1">OFFSET('Impact Inputs'!BJ$8,$C127,0)</f>
        <v>0</v>
      </c>
      <c r="BB127" s="139">
        <f ca="1">OFFSET('Impact Inputs'!BK$8,$C127,0)</f>
        <v>0</v>
      </c>
      <c r="BC127" s="139">
        <f ca="1">OFFSET('Impact Inputs'!BL$8,$C127,0)</f>
        <v>0</v>
      </c>
      <c r="BD127" s="139">
        <f ca="1">OFFSET('Impact Inputs'!BM$8,$C127,0)</f>
        <v>0</v>
      </c>
      <c r="BE127" s="139">
        <f ca="1">OFFSET('Impact Inputs'!BN$8,$C127,0)</f>
        <v>0</v>
      </c>
      <c r="BF127" s="139">
        <f ca="1">OFFSET('Impact Inputs'!BO$8,$C127,0)</f>
        <v>0</v>
      </c>
      <c r="BG127" s="139">
        <f ca="1">OFFSET('Impact Inputs'!BP$8,$C127,0)</f>
        <v>0</v>
      </c>
      <c r="BH127" s="139">
        <f ca="1">OFFSET('Impact Inputs'!BQ$8,$C127,0)</f>
        <v>0</v>
      </c>
    </row>
    <row r="128" spans="1:60">
      <c r="A128" s="106"/>
      <c r="B128" s="106"/>
      <c r="C128" s="108">
        <v>42</v>
      </c>
      <c r="D128" s="106"/>
      <c r="E128" s="106" t="str">
        <f ca="1">OFFSET('Impact Inputs'!A$6,C128,0)</f>
        <v>Impact 15</v>
      </c>
      <c r="F128" s="171" t="str">
        <f ca="1">OFFSET('Impact Inputs'!C$6,C128,0)</f>
        <v>-</v>
      </c>
      <c r="G128" s="106" t="str">
        <f ca="1">OFFSET('Impact Inputs'!D$6,C128,0)</f>
        <v>-</v>
      </c>
      <c r="H128" s="106"/>
      <c r="I128" s="106"/>
      <c r="J128" s="106"/>
      <c r="K128" s="139">
        <f ca="1">OFFSET('Impact Inputs'!T$8,$C128,0)</f>
        <v>0</v>
      </c>
      <c r="L128" s="139">
        <f ca="1">OFFSET('Impact Inputs'!U$8,$C128,0)</f>
        <v>0</v>
      </c>
      <c r="M128" s="139">
        <f ca="1">OFFSET('Impact Inputs'!V$8,$C128,0)</f>
        <v>0</v>
      </c>
      <c r="N128" s="139">
        <f ca="1">OFFSET('Impact Inputs'!W$8,$C128,0)</f>
        <v>0</v>
      </c>
      <c r="O128" s="139">
        <f ca="1">OFFSET('Impact Inputs'!X$8,$C128,0)</f>
        <v>0</v>
      </c>
      <c r="P128" s="139">
        <f ca="1">OFFSET('Impact Inputs'!Y$8,$C128,0)</f>
        <v>0</v>
      </c>
      <c r="Q128" s="139">
        <f ca="1">OFFSET('Impact Inputs'!Z$8,$C128,0)</f>
        <v>0</v>
      </c>
      <c r="R128" s="139">
        <f ca="1">OFFSET('Impact Inputs'!AA$8,$C128,0)</f>
        <v>0</v>
      </c>
      <c r="S128" s="139">
        <f ca="1">OFFSET('Impact Inputs'!AB$8,$C128,0)</f>
        <v>0</v>
      </c>
      <c r="T128" s="139">
        <f ca="1">OFFSET('Impact Inputs'!AC$8,$C128,0)</f>
        <v>0</v>
      </c>
      <c r="U128" s="139">
        <f ca="1">OFFSET('Impact Inputs'!AD$8,$C128,0)</f>
        <v>0</v>
      </c>
      <c r="V128" s="139">
        <f ca="1">OFFSET('Impact Inputs'!AE$8,$C128,0)</f>
        <v>0</v>
      </c>
      <c r="W128" s="139">
        <f ca="1">OFFSET('Impact Inputs'!AF$8,$C128,0)</f>
        <v>0</v>
      </c>
      <c r="X128" s="139">
        <f ca="1">OFFSET('Impact Inputs'!AG$8,$C128,0)</f>
        <v>0</v>
      </c>
      <c r="Y128" s="139">
        <f ca="1">OFFSET('Impact Inputs'!AH$8,$C128,0)</f>
        <v>0</v>
      </c>
      <c r="Z128" s="139">
        <f ca="1">OFFSET('Impact Inputs'!AI$8,$C128,0)</f>
        <v>0</v>
      </c>
      <c r="AA128" s="139">
        <f ca="1">OFFSET('Impact Inputs'!AJ$8,$C128,0)</f>
        <v>0</v>
      </c>
      <c r="AB128" s="139">
        <f ca="1">OFFSET('Impact Inputs'!AK$8,$C128,0)</f>
        <v>0</v>
      </c>
      <c r="AC128" s="139">
        <f ca="1">OFFSET('Impact Inputs'!AL$8,$C128,0)</f>
        <v>0</v>
      </c>
      <c r="AD128" s="139">
        <f ca="1">OFFSET('Impact Inputs'!AM$8,$C128,0)</f>
        <v>0</v>
      </c>
      <c r="AE128" s="139">
        <f ca="1">OFFSET('Impact Inputs'!AN$8,$C128,0)</f>
        <v>0</v>
      </c>
      <c r="AF128" s="139">
        <f ca="1">OFFSET('Impact Inputs'!AO$8,$C128,0)</f>
        <v>0</v>
      </c>
      <c r="AG128" s="139">
        <f ca="1">OFFSET('Impact Inputs'!AP$8,$C128,0)</f>
        <v>0</v>
      </c>
      <c r="AH128" s="139">
        <f ca="1">OFFSET('Impact Inputs'!AQ$8,$C128,0)</f>
        <v>0</v>
      </c>
      <c r="AI128" s="139">
        <f ca="1">OFFSET('Impact Inputs'!AR$8,$C128,0)</f>
        <v>0</v>
      </c>
      <c r="AJ128" s="139">
        <f ca="1">OFFSET('Impact Inputs'!AS$8,$C128,0)</f>
        <v>0</v>
      </c>
      <c r="AK128" s="139">
        <f ca="1">OFFSET('Impact Inputs'!AT$8,$C128,0)</f>
        <v>0</v>
      </c>
      <c r="AL128" s="139">
        <f ca="1">OFFSET('Impact Inputs'!AU$8,$C128,0)</f>
        <v>0</v>
      </c>
      <c r="AM128" s="139">
        <f ca="1">OFFSET('Impact Inputs'!AV$8,$C128,0)</f>
        <v>0</v>
      </c>
      <c r="AN128" s="139">
        <f ca="1">OFFSET('Impact Inputs'!AW$8,$C128,0)</f>
        <v>0</v>
      </c>
      <c r="AO128" s="139">
        <f ca="1">OFFSET('Impact Inputs'!AX$8,$C128,0)</f>
        <v>0</v>
      </c>
      <c r="AP128" s="139">
        <f ca="1">OFFSET('Impact Inputs'!AY$8,$C128,0)</f>
        <v>0</v>
      </c>
      <c r="AQ128" s="139">
        <f ca="1">OFFSET('Impact Inputs'!AZ$8,$C128,0)</f>
        <v>0</v>
      </c>
      <c r="AR128" s="139">
        <f ca="1">OFFSET('Impact Inputs'!BA$8,$C128,0)</f>
        <v>0</v>
      </c>
      <c r="AS128" s="139">
        <f ca="1">OFFSET('Impact Inputs'!BB$8,$C128,0)</f>
        <v>0</v>
      </c>
      <c r="AT128" s="139">
        <f ca="1">OFFSET('Impact Inputs'!BC$8,$C128,0)</f>
        <v>0</v>
      </c>
      <c r="AU128" s="139">
        <f ca="1">OFFSET('Impact Inputs'!BD$8,$C128,0)</f>
        <v>0</v>
      </c>
      <c r="AV128" s="139">
        <f ca="1">OFFSET('Impact Inputs'!BE$8,$C128,0)</f>
        <v>0</v>
      </c>
      <c r="AW128" s="139">
        <f ca="1">OFFSET('Impact Inputs'!BF$8,$C128,0)</f>
        <v>0</v>
      </c>
      <c r="AX128" s="139">
        <f ca="1">OFFSET('Impact Inputs'!BG$8,$C128,0)</f>
        <v>0</v>
      </c>
      <c r="AY128" s="139">
        <f ca="1">OFFSET('Impact Inputs'!BH$8,$C128,0)</f>
        <v>0</v>
      </c>
      <c r="AZ128" s="139">
        <f ca="1">OFFSET('Impact Inputs'!BI$8,$C128,0)</f>
        <v>0</v>
      </c>
      <c r="BA128" s="139">
        <f ca="1">OFFSET('Impact Inputs'!BJ$8,$C128,0)</f>
        <v>0</v>
      </c>
      <c r="BB128" s="139">
        <f ca="1">OFFSET('Impact Inputs'!BK$8,$C128,0)</f>
        <v>0</v>
      </c>
      <c r="BC128" s="139">
        <f ca="1">OFFSET('Impact Inputs'!BL$8,$C128,0)</f>
        <v>0</v>
      </c>
      <c r="BD128" s="139">
        <f ca="1">OFFSET('Impact Inputs'!BM$8,$C128,0)</f>
        <v>0</v>
      </c>
      <c r="BE128" s="139">
        <f ca="1">OFFSET('Impact Inputs'!BN$8,$C128,0)</f>
        <v>0</v>
      </c>
      <c r="BF128" s="139">
        <f ca="1">OFFSET('Impact Inputs'!BO$8,$C128,0)</f>
        <v>0</v>
      </c>
      <c r="BG128" s="139">
        <f ca="1">OFFSET('Impact Inputs'!BP$8,$C128,0)</f>
        <v>0</v>
      </c>
      <c r="BH128" s="139">
        <f ca="1">OFFSET('Impact Inputs'!BQ$8,$C128,0)</f>
        <v>0</v>
      </c>
    </row>
    <row r="129" spans="1:60">
      <c r="A129" s="106"/>
      <c r="B129" s="106"/>
      <c r="C129" s="106">
        <v>45</v>
      </c>
      <c r="D129" s="106"/>
      <c r="E129" s="106" t="str">
        <f ca="1">OFFSET('Impact Inputs'!A$6,C129,0)</f>
        <v>Impact 16</v>
      </c>
      <c r="F129" s="171" t="str">
        <f ca="1">OFFSET('Impact Inputs'!C$6,C129,0)</f>
        <v>-</v>
      </c>
      <c r="G129" s="106" t="str">
        <f ca="1">OFFSET('Impact Inputs'!D$6,C129,0)</f>
        <v>-</v>
      </c>
      <c r="H129" s="106"/>
      <c r="I129" s="106"/>
      <c r="J129" s="106"/>
      <c r="K129" s="139">
        <f ca="1">OFFSET('Impact Inputs'!T$8,$C129,0)</f>
        <v>0</v>
      </c>
      <c r="L129" s="139">
        <f ca="1">OFFSET('Impact Inputs'!U$8,$C129,0)</f>
        <v>0</v>
      </c>
      <c r="M129" s="139">
        <f ca="1">OFFSET('Impact Inputs'!V$8,$C129,0)</f>
        <v>0</v>
      </c>
      <c r="N129" s="139">
        <f ca="1">OFFSET('Impact Inputs'!W$8,$C129,0)</f>
        <v>0</v>
      </c>
      <c r="O129" s="139">
        <f ca="1">OFFSET('Impact Inputs'!X$8,$C129,0)</f>
        <v>0</v>
      </c>
      <c r="P129" s="139">
        <f ca="1">OFFSET('Impact Inputs'!Y$8,$C129,0)</f>
        <v>0</v>
      </c>
      <c r="Q129" s="139">
        <f ca="1">OFFSET('Impact Inputs'!Z$8,$C129,0)</f>
        <v>0</v>
      </c>
      <c r="R129" s="139">
        <f ca="1">OFFSET('Impact Inputs'!AA$8,$C129,0)</f>
        <v>0</v>
      </c>
      <c r="S129" s="139">
        <f ca="1">OFFSET('Impact Inputs'!AB$8,$C129,0)</f>
        <v>0</v>
      </c>
      <c r="T129" s="139">
        <f ca="1">OFFSET('Impact Inputs'!AC$8,$C129,0)</f>
        <v>0</v>
      </c>
      <c r="U129" s="139">
        <f ca="1">OFFSET('Impact Inputs'!AD$8,$C129,0)</f>
        <v>0</v>
      </c>
      <c r="V129" s="139">
        <f ca="1">OFFSET('Impact Inputs'!AE$8,$C129,0)</f>
        <v>0</v>
      </c>
      <c r="W129" s="139">
        <f ca="1">OFFSET('Impact Inputs'!AF$8,$C129,0)</f>
        <v>0</v>
      </c>
      <c r="X129" s="139">
        <f ca="1">OFFSET('Impact Inputs'!AG$8,$C129,0)</f>
        <v>0</v>
      </c>
      <c r="Y129" s="139">
        <f ca="1">OFFSET('Impact Inputs'!AH$8,$C129,0)</f>
        <v>0</v>
      </c>
      <c r="Z129" s="139">
        <f ca="1">OFFSET('Impact Inputs'!AI$8,$C129,0)</f>
        <v>0</v>
      </c>
      <c r="AA129" s="139">
        <f ca="1">OFFSET('Impact Inputs'!AJ$8,$C129,0)</f>
        <v>0</v>
      </c>
      <c r="AB129" s="139">
        <f ca="1">OFFSET('Impact Inputs'!AK$8,$C129,0)</f>
        <v>0</v>
      </c>
      <c r="AC129" s="139">
        <f ca="1">OFFSET('Impact Inputs'!AL$8,$C129,0)</f>
        <v>0</v>
      </c>
      <c r="AD129" s="139">
        <f ca="1">OFFSET('Impact Inputs'!AM$8,$C129,0)</f>
        <v>0</v>
      </c>
      <c r="AE129" s="139">
        <f ca="1">OFFSET('Impact Inputs'!AN$8,$C129,0)</f>
        <v>0</v>
      </c>
      <c r="AF129" s="139">
        <f ca="1">OFFSET('Impact Inputs'!AO$8,$C129,0)</f>
        <v>0</v>
      </c>
      <c r="AG129" s="139">
        <f ca="1">OFFSET('Impact Inputs'!AP$8,$C129,0)</f>
        <v>0</v>
      </c>
      <c r="AH129" s="139">
        <f ca="1">OFFSET('Impact Inputs'!AQ$8,$C129,0)</f>
        <v>0</v>
      </c>
      <c r="AI129" s="139">
        <f ca="1">OFFSET('Impact Inputs'!AR$8,$C129,0)</f>
        <v>0</v>
      </c>
      <c r="AJ129" s="139">
        <f ca="1">OFFSET('Impact Inputs'!AS$8,$C129,0)</f>
        <v>0</v>
      </c>
      <c r="AK129" s="139">
        <f ca="1">OFFSET('Impact Inputs'!AT$8,$C129,0)</f>
        <v>0</v>
      </c>
      <c r="AL129" s="139">
        <f ca="1">OFFSET('Impact Inputs'!AU$8,$C129,0)</f>
        <v>0</v>
      </c>
      <c r="AM129" s="139">
        <f ca="1">OFFSET('Impact Inputs'!AV$8,$C129,0)</f>
        <v>0</v>
      </c>
      <c r="AN129" s="139">
        <f ca="1">OFFSET('Impact Inputs'!AW$8,$C129,0)</f>
        <v>0</v>
      </c>
      <c r="AO129" s="139">
        <f ca="1">OFFSET('Impact Inputs'!AX$8,$C129,0)</f>
        <v>0</v>
      </c>
      <c r="AP129" s="139">
        <f ca="1">OFFSET('Impact Inputs'!AY$8,$C129,0)</f>
        <v>0</v>
      </c>
      <c r="AQ129" s="139">
        <f ca="1">OFFSET('Impact Inputs'!AZ$8,$C129,0)</f>
        <v>0</v>
      </c>
      <c r="AR129" s="139">
        <f ca="1">OFFSET('Impact Inputs'!BA$8,$C129,0)</f>
        <v>0</v>
      </c>
      <c r="AS129" s="139">
        <f ca="1">OFFSET('Impact Inputs'!BB$8,$C129,0)</f>
        <v>0</v>
      </c>
      <c r="AT129" s="139">
        <f ca="1">OFFSET('Impact Inputs'!BC$8,$C129,0)</f>
        <v>0</v>
      </c>
      <c r="AU129" s="139">
        <f ca="1">OFFSET('Impact Inputs'!BD$8,$C129,0)</f>
        <v>0</v>
      </c>
      <c r="AV129" s="139">
        <f ca="1">OFFSET('Impact Inputs'!BE$8,$C129,0)</f>
        <v>0</v>
      </c>
      <c r="AW129" s="139">
        <f ca="1">OFFSET('Impact Inputs'!BF$8,$C129,0)</f>
        <v>0</v>
      </c>
      <c r="AX129" s="139">
        <f ca="1">OFFSET('Impact Inputs'!BG$8,$C129,0)</f>
        <v>0</v>
      </c>
      <c r="AY129" s="139">
        <f ca="1">OFFSET('Impact Inputs'!BH$8,$C129,0)</f>
        <v>0</v>
      </c>
      <c r="AZ129" s="139">
        <f ca="1">OFFSET('Impact Inputs'!BI$8,$C129,0)</f>
        <v>0</v>
      </c>
      <c r="BA129" s="139">
        <f ca="1">OFFSET('Impact Inputs'!BJ$8,$C129,0)</f>
        <v>0</v>
      </c>
      <c r="BB129" s="139">
        <f ca="1">OFFSET('Impact Inputs'!BK$8,$C129,0)</f>
        <v>0</v>
      </c>
      <c r="BC129" s="139">
        <f ca="1">OFFSET('Impact Inputs'!BL$8,$C129,0)</f>
        <v>0</v>
      </c>
      <c r="BD129" s="139">
        <f ca="1">OFFSET('Impact Inputs'!BM$8,$C129,0)</f>
        <v>0</v>
      </c>
      <c r="BE129" s="139">
        <f ca="1">OFFSET('Impact Inputs'!BN$8,$C129,0)</f>
        <v>0</v>
      </c>
      <c r="BF129" s="139">
        <f ca="1">OFFSET('Impact Inputs'!BO$8,$C129,0)</f>
        <v>0</v>
      </c>
      <c r="BG129" s="139">
        <f ca="1">OFFSET('Impact Inputs'!BP$8,$C129,0)</f>
        <v>0</v>
      </c>
      <c r="BH129" s="139">
        <f ca="1">OFFSET('Impact Inputs'!BQ$8,$C129,0)</f>
        <v>0</v>
      </c>
    </row>
    <row r="130" spans="1:60">
      <c r="A130" s="106"/>
      <c r="B130" s="106"/>
      <c r="C130" s="106">
        <v>48</v>
      </c>
      <c r="D130" s="106"/>
      <c r="E130" s="106" t="str">
        <f ca="1">OFFSET('Impact Inputs'!A$6,C130,0)</f>
        <v>Impact 17</v>
      </c>
      <c r="F130" s="171" t="str">
        <f ca="1">OFFSET('Impact Inputs'!C$6,C130,0)</f>
        <v>-</v>
      </c>
      <c r="G130" s="106" t="str">
        <f ca="1">OFFSET('Impact Inputs'!D$6,C130,0)</f>
        <v>-</v>
      </c>
      <c r="H130" s="106"/>
      <c r="I130" s="106"/>
      <c r="J130" s="106"/>
      <c r="K130" s="139">
        <f ca="1">OFFSET('Impact Inputs'!T$8,$C130,0)</f>
        <v>0</v>
      </c>
      <c r="L130" s="139">
        <f ca="1">OFFSET('Impact Inputs'!U$8,$C130,0)</f>
        <v>0</v>
      </c>
      <c r="M130" s="139">
        <f ca="1">OFFSET('Impact Inputs'!V$8,$C130,0)</f>
        <v>0</v>
      </c>
      <c r="N130" s="139">
        <f ca="1">OFFSET('Impact Inputs'!W$8,$C130,0)</f>
        <v>0</v>
      </c>
      <c r="O130" s="139">
        <f ca="1">OFFSET('Impact Inputs'!X$8,$C130,0)</f>
        <v>0</v>
      </c>
      <c r="P130" s="139">
        <f ca="1">OFFSET('Impact Inputs'!Y$8,$C130,0)</f>
        <v>0</v>
      </c>
      <c r="Q130" s="139">
        <f ca="1">OFFSET('Impact Inputs'!Z$8,$C130,0)</f>
        <v>0</v>
      </c>
      <c r="R130" s="139">
        <f ca="1">OFFSET('Impact Inputs'!AA$8,$C130,0)</f>
        <v>0</v>
      </c>
      <c r="S130" s="139">
        <f ca="1">OFFSET('Impact Inputs'!AB$8,$C130,0)</f>
        <v>0</v>
      </c>
      <c r="T130" s="139">
        <f ca="1">OFFSET('Impact Inputs'!AC$8,$C130,0)</f>
        <v>0</v>
      </c>
      <c r="U130" s="139">
        <f ca="1">OFFSET('Impact Inputs'!AD$8,$C130,0)</f>
        <v>0</v>
      </c>
      <c r="V130" s="139">
        <f ca="1">OFFSET('Impact Inputs'!AE$8,$C130,0)</f>
        <v>0</v>
      </c>
      <c r="W130" s="139">
        <f ca="1">OFFSET('Impact Inputs'!AF$8,$C130,0)</f>
        <v>0</v>
      </c>
      <c r="X130" s="139">
        <f ca="1">OFFSET('Impact Inputs'!AG$8,$C130,0)</f>
        <v>0</v>
      </c>
      <c r="Y130" s="139">
        <f ca="1">OFFSET('Impact Inputs'!AH$8,$C130,0)</f>
        <v>0</v>
      </c>
      <c r="Z130" s="139">
        <f ca="1">OFFSET('Impact Inputs'!AI$8,$C130,0)</f>
        <v>0</v>
      </c>
      <c r="AA130" s="139">
        <f ca="1">OFFSET('Impact Inputs'!AJ$8,$C130,0)</f>
        <v>0</v>
      </c>
      <c r="AB130" s="139">
        <f ca="1">OFFSET('Impact Inputs'!AK$8,$C130,0)</f>
        <v>0</v>
      </c>
      <c r="AC130" s="139">
        <f ca="1">OFFSET('Impact Inputs'!AL$8,$C130,0)</f>
        <v>0</v>
      </c>
      <c r="AD130" s="139">
        <f ca="1">OFFSET('Impact Inputs'!AM$8,$C130,0)</f>
        <v>0</v>
      </c>
      <c r="AE130" s="139">
        <f ca="1">OFFSET('Impact Inputs'!AN$8,$C130,0)</f>
        <v>0</v>
      </c>
      <c r="AF130" s="139">
        <f ca="1">OFFSET('Impact Inputs'!AO$8,$C130,0)</f>
        <v>0</v>
      </c>
      <c r="AG130" s="139">
        <f ca="1">OFFSET('Impact Inputs'!AP$8,$C130,0)</f>
        <v>0</v>
      </c>
      <c r="AH130" s="139">
        <f ca="1">OFFSET('Impact Inputs'!AQ$8,$C130,0)</f>
        <v>0</v>
      </c>
      <c r="AI130" s="139">
        <f ca="1">OFFSET('Impact Inputs'!AR$8,$C130,0)</f>
        <v>0</v>
      </c>
      <c r="AJ130" s="139">
        <f ca="1">OFFSET('Impact Inputs'!AS$8,$C130,0)</f>
        <v>0</v>
      </c>
      <c r="AK130" s="139">
        <f ca="1">OFFSET('Impact Inputs'!AT$8,$C130,0)</f>
        <v>0</v>
      </c>
      <c r="AL130" s="139">
        <f ca="1">OFFSET('Impact Inputs'!AU$8,$C130,0)</f>
        <v>0</v>
      </c>
      <c r="AM130" s="139">
        <f ca="1">OFFSET('Impact Inputs'!AV$8,$C130,0)</f>
        <v>0</v>
      </c>
      <c r="AN130" s="139">
        <f ca="1">OFFSET('Impact Inputs'!AW$8,$C130,0)</f>
        <v>0</v>
      </c>
      <c r="AO130" s="139">
        <f ca="1">OFFSET('Impact Inputs'!AX$8,$C130,0)</f>
        <v>0</v>
      </c>
      <c r="AP130" s="139">
        <f ca="1">OFFSET('Impact Inputs'!AY$8,$C130,0)</f>
        <v>0</v>
      </c>
      <c r="AQ130" s="139">
        <f ca="1">OFFSET('Impact Inputs'!AZ$8,$C130,0)</f>
        <v>0</v>
      </c>
      <c r="AR130" s="139">
        <f ca="1">OFFSET('Impact Inputs'!BA$8,$C130,0)</f>
        <v>0</v>
      </c>
      <c r="AS130" s="139">
        <f ca="1">OFFSET('Impact Inputs'!BB$8,$C130,0)</f>
        <v>0</v>
      </c>
      <c r="AT130" s="139">
        <f ca="1">OFFSET('Impact Inputs'!BC$8,$C130,0)</f>
        <v>0</v>
      </c>
      <c r="AU130" s="139">
        <f ca="1">OFFSET('Impact Inputs'!BD$8,$C130,0)</f>
        <v>0</v>
      </c>
      <c r="AV130" s="139">
        <f ca="1">OFFSET('Impact Inputs'!BE$8,$C130,0)</f>
        <v>0</v>
      </c>
      <c r="AW130" s="139">
        <f ca="1">OFFSET('Impact Inputs'!BF$8,$C130,0)</f>
        <v>0</v>
      </c>
      <c r="AX130" s="139">
        <f ca="1">OFFSET('Impact Inputs'!BG$8,$C130,0)</f>
        <v>0</v>
      </c>
      <c r="AY130" s="139">
        <f ca="1">OFFSET('Impact Inputs'!BH$8,$C130,0)</f>
        <v>0</v>
      </c>
      <c r="AZ130" s="139">
        <f ca="1">OFFSET('Impact Inputs'!BI$8,$C130,0)</f>
        <v>0</v>
      </c>
      <c r="BA130" s="139">
        <f ca="1">OFFSET('Impact Inputs'!BJ$8,$C130,0)</f>
        <v>0</v>
      </c>
      <c r="BB130" s="139">
        <f ca="1">OFFSET('Impact Inputs'!BK$8,$C130,0)</f>
        <v>0</v>
      </c>
      <c r="BC130" s="139">
        <f ca="1">OFFSET('Impact Inputs'!BL$8,$C130,0)</f>
        <v>0</v>
      </c>
      <c r="BD130" s="139">
        <f ca="1">OFFSET('Impact Inputs'!BM$8,$C130,0)</f>
        <v>0</v>
      </c>
      <c r="BE130" s="139">
        <f ca="1">OFFSET('Impact Inputs'!BN$8,$C130,0)</f>
        <v>0</v>
      </c>
      <c r="BF130" s="139">
        <f ca="1">OFFSET('Impact Inputs'!BO$8,$C130,0)</f>
        <v>0</v>
      </c>
      <c r="BG130" s="139">
        <f ca="1">OFFSET('Impact Inputs'!BP$8,$C130,0)</f>
        <v>0</v>
      </c>
      <c r="BH130" s="139">
        <f ca="1">OFFSET('Impact Inputs'!BQ$8,$C130,0)</f>
        <v>0</v>
      </c>
    </row>
    <row r="131" spans="1:60">
      <c r="A131" s="106"/>
      <c r="B131" s="106"/>
      <c r="C131" s="106">
        <v>51</v>
      </c>
      <c r="D131" s="106"/>
      <c r="E131" s="106" t="str">
        <f ca="1">OFFSET('Impact Inputs'!A$6,C131,0)</f>
        <v>Impact 18</v>
      </c>
      <c r="F131" s="171" t="str">
        <f ca="1">OFFSET('Impact Inputs'!C$6,C131,0)</f>
        <v>-</v>
      </c>
      <c r="G131" s="106" t="str">
        <f ca="1">OFFSET('Impact Inputs'!D$6,C131,0)</f>
        <v>-</v>
      </c>
      <c r="H131" s="106"/>
      <c r="I131" s="106"/>
      <c r="J131" s="106"/>
      <c r="K131" s="139">
        <f ca="1">OFFSET('Impact Inputs'!T$8,$C131,0)</f>
        <v>0</v>
      </c>
      <c r="L131" s="139">
        <f ca="1">OFFSET('Impact Inputs'!U$8,$C131,0)</f>
        <v>0</v>
      </c>
      <c r="M131" s="139">
        <f ca="1">OFFSET('Impact Inputs'!V$8,$C131,0)</f>
        <v>0</v>
      </c>
      <c r="N131" s="139">
        <f ca="1">OFFSET('Impact Inputs'!W$8,$C131,0)</f>
        <v>0</v>
      </c>
      <c r="O131" s="139">
        <f ca="1">OFFSET('Impact Inputs'!X$8,$C131,0)</f>
        <v>0</v>
      </c>
      <c r="P131" s="139">
        <f ca="1">OFFSET('Impact Inputs'!Y$8,$C131,0)</f>
        <v>0</v>
      </c>
      <c r="Q131" s="139">
        <f ca="1">OFFSET('Impact Inputs'!Z$8,$C131,0)</f>
        <v>0</v>
      </c>
      <c r="R131" s="139">
        <f ca="1">OFFSET('Impact Inputs'!AA$8,$C131,0)</f>
        <v>0</v>
      </c>
      <c r="S131" s="139">
        <f ca="1">OFFSET('Impact Inputs'!AB$8,$C131,0)</f>
        <v>0</v>
      </c>
      <c r="T131" s="139">
        <f ca="1">OFFSET('Impact Inputs'!AC$8,$C131,0)</f>
        <v>0</v>
      </c>
      <c r="U131" s="139">
        <f ca="1">OFFSET('Impact Inputs'!AD$8,$C131,0)</f>
        <v>0</v>
      </c>
      <c r="V131" s="139">
        <f ca="1">OFFSET('Impact Inputs'!AE$8,$C131,0)</f>
        <v>0</v>
      </c>
      <c r="W131" s="139">
        <f ca="1">OFFSET('Impact Inputs'!AF$8,$C131,0)</f>
        <v>0</v>
      </c>
      <c r="X131" s="139">
        <f ca="1">OFFSET('Impact Inputs'!AG$8,$C131,0)</f>
        <v>0</v>
      </c>
      <c r="Y131" s="139">
        <f ca="1">OFFSET('Impact Inputs'!AH$8,$C131,0)</f>
        <v>0</v>
      </c>
      <c r="Z131" s="139">
        <f ca="1">OFFSET('Impact Inputs'!AI$8,$C131,0)</f>
        <v>0</v>
      </c>
      <c r="AA131" s="139">
        <f ca="1">OFFSET('Impact Inputs'!AJ$8,$C131,0)</f>
        <v>0</v>
      </c>
      <c r="AB131" s="139">
        <f ca="1">OFFSET('Impact Inputs'!AK$8,$C131,0)</f>
        <v>0</v>
      </c>
      <c r="AC131" s="139">
        <f ca="1">OFFSET('Impact Inputs'!AL$8,$C131,0)</f>
        <v>0</v>
      </c>
      <c r="AD131" s="139">
        <f ca="1">OFFSET('Impact Inputs'!AM$8,$C131,0)</f>
        <v>0</v>
      </c>
      <c r="AE131" s="139">
        <f ca="1">OFFSET('Impact Inputs'!AN$8,$C131,0)</f>
        <v>0</v>
      </c>
      <c r="AF131" s="139">
        <f ca="1">OFFSET('Impact Inputs'!AO$8,$C131,0)</f>
        <v>0</v>
      </c>
      <c r="AG131" s="139">
        <f ca="1">OFFSET('Impact Inputs'!AP$8,$C131,0)</f>
        <v>0</v>
      </c>
      <c r="AH131" s="139">
        <f ca="1">OFFSET('Impact Inputs'!AQ$8,$C131,0)</f>
        <v>0</v>
      </c>
      <c r="AI131" s="139">
        <f ca="1">OFFSET('Impact Inputs'!AR$8,$C131,0)</f>
        <v>0</v>
      </c>
      <c r="AJ131" s="139">
        <f ca="1">OFFSET('Impact Inputs'!AS$8,$C131,0)</f>
        <v>0</v>
      </c>
      <c r="AK131" s="139">
        <f ca="1">OFFSET('Impact Inputs'!AT$8,$C131,0)</f>
        <v>0</v>
      </c>
      <c r="AL131" s="139">
        <f ca="1">OFFSET('Impact Inputs'!AU$8,$C131,0)</f>
        <v>0</v>
      </c>
      <c r="AM131" s="139">
        <f ca="1">OFFSET('Impact Inputs'!AV$8,$C131,0)</f>
        <v>0</v>
      </c>
      <c r="AN131" s="139">
        <f ca="1">OFFSET('Impact Inputs'!AW$8,$C131,0)</f>
        <v>0</v>
      </c>
      <c r="AO131" s="139">
        <f ca="1">OFFSET('Impact Inputs'!AX$8,$C131,0)</f>
        <v>0</v>
      </c>
      <c r="AP131" s="139">
        <f ca="1">OFFSET('Impact Inputs'!AY$8,$C131,0)</f>
        <v>0</v>
      </c>
      <c r="AQ131" s="139">
        <f ca="1">OFFSET('Impact Inputs'!AZ$8,$C131,0)</f>
        <v>0</v>
      </c>
      <c r="AR131" s="139">
        <f ca="1">OFFSET('Impact Inputs'!BA$8,$C131,0)</f>
        <v>0</v>
      </c>
      <c r="AS131" s="139">
        <f ca="1">OFFSET('Impact Inputs'!BB$8,$C131,0)</f>
        <v>0</v>
      </c>
      <c r="AT131" s="139">
        <f ca="1">OFFSET('Impact Inputs'!BC$8,$C131,0)</f>
        <v>0</v>
      </c>
      <c r="AU131" s="139">
        <f ca="1">OFFSET('Impact Inputs'!BD$8,$C131,0)</f>
        <v>0</v>
      </c>
      <c r="AV131" s="139">
        <f ca="1">OFFSET('Impact Inputs'!BE$8,$C131,0)</f>
        <v>0</v>
      </c>
      <c r="AW131" s="139">
        <f ca="1">OFFSET('Impact Inputs'!BF$8,$C131,0)</f>
        <v>0</v>
      </c>
      <c r="AX131" s="139">
        <f ca="1">OFFSET('Impact Inputs'!BG$8,$C131,0)</f>
        <v>0</v>
      </c>
      <c r="AY131" s="139">
        <f ca="1">OFFSET('Impact Inputs'!BH$8,$C131,0)</f>
        <v>0</v>
      </c>
      <c r="AZ131" s="139">
        <f ca="1">OFFSET('Impact Inputs'!BI$8,$C131,0)</f>
        <v>0</v>
      </c>
      <c r="BA131" s="139">
        <f ca="1">OFFSET('Impact Inputs'!BJ$8,$C131,0)</f>
        <v>0</v>
      </c>
      <c r="BB131" s="139">
        <f ca="1">OFFSET('Impact Inputs'!BK$8,$C131,0)</f>
        <v>0</v>
      </c>
      <c r="BC131" s="139">
        <f ca="1">OFFSET('Impact Inputs'!BL$8,$C131,0)</f>
        <v>0</v>
      </c>
      <c r="BD131" s="139">
        <f ca="1">OFFSET('Impact Inputs'!BM$8,$C131,0)</f>
        <v>0</v>
      </c>
      <c r="BE131" s="139">
        <f ca="1">OFFSET('Impact Inputs'!BN$8,$C131,0)</f>
        <v>0</v>
      </c>
      <c r="BF131" s="139">
        <f ca="1">OFFSET('Impact Inputs'!BO$8,$C131,0)</f>
        <v>0</v>
      </c>
      <c r="BG131" s="139">
        <f ca="1">OFFSET('Impact Inputs'!BP$8,$C131,0)</f>
        <v>0</v>
      </c>
      <c r="BH131" s="139">
        <f ca="1">OFFSET('Impact Inputs'!BQ$8,$C131,0)</f>
        <v>0</v>
      </c>
    </row>
    <row r="132" spans="1:60">
      <c r="A132" s="106"/>
      <c r="B132" s="106"/>
      <c r="C132" s="108">
        <v>54</v>
      </c>
      <c r="D132" s="106"/>
      <c r="E132" s="106" t="str">
        <f ca="1">OFFSET('Impact Inputs'!A$6,C132,0)</f>
        <v>Impact 19</v>
      </c>
      <c r="F132" s="171" t="str">
        <f ca="1">OFFSET('Impact Inputs'!C$6,C132,0)</f>
        <v>-</v>
      </c>
      <c r="G132" s="106" t="str">
        <f ca="1">OFFSET('Impact Inputs'!D$6,C132,0)</f>
        <v>-</v>
      </c>
      <c r="H132" s="106"/>
      <c r="I132" s="106"/>
      <c r="J132" s="106"/>
      <c r="K132" s="139">
        <f ca="1">OFFSET('Impact Inputs'!T$8,$C132,0)</f>
        <v>0</v>
      </c>
      <c r="L132" s="139">
        <f ca="1">OFFSET('Impact Inputs'!U$8,$C132,0)</f>
        <v>0</v>
      </c>
      <c r="M132" s="139">
        <f ca="1">OFFSET('Impact Inputs'!V$8,$C132,0)</f>
        <v>0</v>
      </c>
      <c r="N132" s="139">
        <f ca="1">OFFSET('Impact Inputs'!W$8,$C132,0)</f>
        <v>0</v>
      </c>
      <c r="O132" s="139">
        <f ca="1">OFFSET('Impact Inputs'!X$8,$C132,0)</f>
        <v>0</v>
      </c>
      <c r="P132" s="139">
        <f ca="1">OFFSET('Impact Inputs'!Y$8,$C132,0)</f>
        <v>0</v>
      </c>
      <c r="Q132" s="139">
        <f ca="1">OFFSET('Impact Inputs'!Z$8,$C132,0)</f>
        <v>0</v>
      </c>
      <c r="R132" s="139">
        <f ca="1">OFFSET('Impact Inputs'!AA$8,$C132,0)</f>
        <v>0</v>
      </c>
      <c r="S132" s="139">
        <f ca="1">OFFSET('Impact Inputs'!AB$8,$C132,0)</f>
        <v>0</v>
      </c>
      <c r="T132" s="139">
        <f ca="1">OFFSET('Impact Inputs'!AC$8,$C132,0)</f>
        <v>0</v>
      </c>
      <c r="U132" s="139">
        <f ca="1">OFFSET('Impact Inputs'!AD$8,$C132,0)</f>
        <v>0</v>
      </c>
      <c r="V132" s="139">
        <f ca="1">OFFSET('Impact Inputs'!AE$8,$C132,0)</f>
        <v>0</v>
      </c>
      <c r="W132" s="139">
        <f ca="1">OFFSET('Impact Inputs'!AF$8,$C132,0)</f>
        <v>0</v>
      </c>
      <c r="X132" s="139">
        <f ca="1">OFFSET('Impact Inputs'!AG$8,$C132,0)</f>
        <v>0</v>
      </c>
      <c r="Y132" s="139">
        <f ca="1">OFFSET('Impact Inputs'!AH$8,$C132,0)</f>
        <v>0</v>
      </c>
      <c r="Z132" s="139">
        <f ca="1">OFFSET('Impact Inputs'!AI$8,$C132,0)</f>
        <v>0</v>
      </c>
      <c r="AA132" s="139">
        <f ca="1">OFFSET('Impact Inputs'!AJ$8,$C132,0)</f>
        <v>0</v>
      </c>
      <c r="AB132" s="139">
        <f ca="1">OFFSET('Impact Inputs'!AK$8,$C132,0)</f>
        <v>0</v>
      </c>
      <c r="AC132" s="139">
        <f ca="1">OFFSET('Impact Inputs'!AL$8,$C132,0)</f>
        <v>0</v>
      </c>
      <c r="AD132" s="139">
        <f ca="1">OFFSET('Impact Inputs'!AM$8,$C132,0)</f>
        <v>0</v>
      </c>
      <c r="AE132" s="139">
        <f ca="1">OFFSET('Impact Inputs'!AN$8,$C132,0)</f>
        <v>0</v>
      </c>
      <c r="AF132" s="139">
        <f ca="1">OFFSET('Impact Inputs'!AO$8,$C132,0)</f>
        <v>0</v>
      </c>
      <c r="AG132" s="139">
        <f ca="1">OFFSET('Impact Inputs'!AP$8,$C132,0)</f>
        <v>0</v>
      </c>
      <c r="AH132" s="139">
        <f ca="1">OFFSET('Impact Inputs'!AQ$8,$C132,0)</f>
        <v>0</v>
      </c>
      <c r="AI132" s="139">
        <f ca="1">OFFSET('Impact Inputs'!AR$8,$C132,0)</f>
        <v>0</v>
      </c>
      <c r="AJ132" s="139">
        <f ca="1">OFFSET('Impact Inputs'!AS$8,$C132,0)</f>
        <v>0</v>
      </c>
      <c r="AK132" s="139">
        <f ca="1">OFFSET('Impact Inputs'!AT$8,$C132,0)</f>
        <v>0</v>
      </c>
      <c r="AL132" s="139">
        <f ca="1">OFFSET('Impact Inputs'!AU$8,$C132,0)</f>
        <v>0</v>
      </c>
      <c r="AM132" s="139">
        <f ca="1">OFFSET('Impact Inputs'!AV$8,$C132,0)</f>
        <v>0</v>
      </c>
      <c r="AN132" s="139">
        <f ca="1">OFFSET('Impact Inputs'!AW$8,$C132,0)</f>
        <v>0</v>
      </c>
      <c r="AO132" s="139">
        <f ca="1">OFFSET('Impact Inputs'!AX$8,$C132,0)</f>
        <v>0</v>
      </c>
      <c r="AP132" s="139">
        <f ca="1">OFFSET('Impact Inputs'!AY$8,$C132,0)</f>
        <v>0</v>
      </c>
      <c r="AQ132" s="139">
        <f ca="1">OFFSET('Impact Inputs'!AZ$8,$C132,0)</f>
        <v>0</v>
      </c>
      <c r="AR132" s="139">
        <f ca="1">OFFSET('Impact Inputs'!BA$8,$C132,0)</f>
        <v>0</v>
      </c>
      <c r="AS132" s="139">
        <f ca="1">OFFSET('Impact Inputs'!BB$8,$C132,0)</f>
        <v>0</v>
      </c>
      <c r="AT132" s="139">
        <f ca="1">OFFSET('Impact Inputs'!BC$8,$C132,0)</f>
        <v>0</v>
      </c>
      <c r="AU132" s="139">
        <f ca="1">OFFSET('Impact Inputs'!BD$8,$C132,0)</f>
        <v>0</v>
      </c>
      <c r="AV132" s="139">
        <f ca="1">OFFSET('Impact Inputs'!BE$8,$C132,0)</f>
        <v>0</v>
      </c>
      <c r="AW132" s="139">
        <f ca="1">OFFSET('Impact Inputs'!BF$8,$C132,0)</f>
        <v>0</v>
      </c>
      <c r="AX132" s="139">
        <f ca="1">OFFSET('Impact Inputs'!BG$8,$C132,0)</f>
        <v>0</v>
      </c>
      <c r="AY132" s="139">
        <f ca="1">OFFSET('Impact Inputs'!BH$8,$C132,0)</f>
        <v>0</v>
      </c>
      <c r="AZ132" s="139">
        <f ca="1">OFFSET('Impact Inputs'!BI$8,$C132,0)</f>
        <v>0</v>
      </c>
      <c r="BA132" s="139">
        <f ca="1">OFFSET('Impact Inputs'!BJ$8,$C132,0)</f>
        <v>0</v>
      </c>
      <c r="BB132" s="139">
        <f ca="1">OFFSET('Impact Inputs'!BK$8,$C132,0)</f>
        <v>0</v>
      </c>
      <c r="BC132" s="139">
        <f ca="1">OFFSET('Impact Inputs'!BL$8,$C132,0)</f>
        <v>0</v>
      </c>
      <c r="BD132" s="139">
        <f ca="1">OFFSET('Impact Inputs'!BM$8,$C132,0)</f>
        <v>0</v>
      </c>
      <c r="BE132" s="139">
        <f ca="1">OFFSET('Impact Inputs'!BN$8,$C132,0)</f>
        <v>0</v>
      </c>
      <c r="BF132" s="139">
        <f ca="1">OFFSET('Impact Inputs'!BO$8,$C132,0)</f>
        <v>0</v>
      </c>
      <c r="BG132" s="139">
        <f ca="1">OFFSET('Impact Inputs'!BP$8,$C132,0)</f>
        <v>0</v>
      </c>
      <c r="BH132" s="139">
        <f ca="1">OFFSET('Impact Inputs'!BQ$8,$C132,0)</f>
        <v>0</v>
      </c>
    </row>
    <row r="133" spans="1:60">
      <c r="A133" s="106"/>
      <c r="B133" s="106"/>
      <c r="C133" s="108">
        <v>57</v>
      </c>
      <c r="D133" s="106"/>
      <c r="E133" s="106" t="str">
        <f ca="1">OFFSET('Impact Inputs'!A$6,C133,0)</f>
        <v>Impact 20</v>
      </c>
      <c r="F133" s="171" t="str">
        <f ca="1">OFFSET('Impact Inputs'!C$6,C133,0)</f>
        <v>-</v>
      </c>
      <c r="G133" s="106" t="str">
        <f ca="1">OFFSET('Impact Inputs'!D$6,C133,0)</f>
        <v>-</v>
      </c>
      <c r="H133" s="106"/>
      <c r="I133" s="106"/>
      <c r="J133" s="106"/>
      <c r="K133" s="139">
        <f ca="1">OFFSET('Impact Inputs'!T$8,$C133,0)</f>
        <v>0</v>
      </c>
      <c r="L133" s="139">
        <f ca="1">OFFSET('Impact Inputs'!U$8,$C133,0)</f>
        <v>0</v>
      </c>
      <c r="M133" s="139">
        <f ca="1">OFFSET('Impact Inputs'!V$8,$C133,0)</f>
        <v>0</v>
      </c>
      <c r="N133" s="139">
        <f ca="1">OFFSET('Impact Inputs'!W$8,$C133,0)</f>
        <v>0</v>
      </c>
      <c r="O133" s="139">
        <f ca="1">OFFSET('Impact Inputs'!X$8,$C133,0)</f>
        <v>0</v>
      </c>
      <c r="P133" s="139">
        <f ca="1">OFFSET('Impact Inputs'!Y$8,$C133,0)</f>
        <v>0</v>
      </c>
      <c r="Q133" s="139">
        <f ca="1">OFFSET('Impact Inputs'!Z$8,$C133,0)</f>
        <v>0</v>
      </c>
      <c r="R133" s="139">
        <f ca="1">OFFSET('Impact Inputs'!AA$8,$C133,0)</f>
        <v>0</v>
      </c>
      <c r="S133" s="139">
        <f ca="1">OFFSET('Impact Inputs'!AB$8,$C133,0)</f>
        <v>0</v>
      </c>
      <c r="T133" s="139">
        <f ca="1">OFFSET('Impact Inputs'!AC$8,$C133,0)</f>
        <v>0</v>
      </c>
      <c r="U133" s="139">
        <f ca="1">OFFSET('Impact Inputs'!AD$8,$C133,0)</f>
        <v>0</v>
      </c>
      <c r="V133" s="139">
        <f ca="1">OFFSET('Impact Inputs'!AE$8,$C133,0)</f>
        <v>0</v>
      </c>
      <c r="W133" s="139">
        <f ca="1">OFFSET('Impact Inputs'!AF$8,$C133,0)</f>
        <v>0</v>
      </c>
      <c r="X133" s="139">
        <f ca="1">OFFSET('Impact Inputs'!AG$8,$C133,0)</f>
        <v>0</v>
      </c>
      <c r="Y133" s="139">
        <f ca="1">OFFSET('Impact Inputs'!AH$8,$C133,0)</f>
        <v>0</v>
      </c>
      <c r="Z133" s="139">
        <f ca="1">OFFSET('Impact Inputs'!AI$8,$C133,0)</f>
        <v>0</v>
      </c>
      <c r="AA133" s="139">
        <f ca="1">OFFSET('Impact Inputs'!AJ$8,$C133,0)</f>
        <v>0</v>
      </c>
      <c r="AB133" s="139">
        <f ca="1">OFFSET('Impact Inputs'!AK$8,$C133,0)</f>
        <v>0</v>
      </c>
      <c r="AC133" s="139">
        <f ca="1">OFFSET('Impact Inputs'!AL$8,$C133,0)</f>
        <v>0</v>
      </c>
      <c r="AD133" s="139">
        <f ca="1">OFFSET('Impact Inputs'!AM$8,$C133,0)</f>
        <v>0</v>
      </c>
      <c r="AE133" s="139">
        <f ca="1">OFFSET('Impact Inputs'!AN$8,$C133,0)</f>
        <v>0</v>
      </c>
      <c r="AF133" s="139">
        <f ca="1">OFFSET('Impact Inputs'!AO$8,$C133,0)</f>
        <v>0</v>
      </c>
      <c r="AG133" s="139">
        <f ca="1">OFFSET('Impact Inputs'!AP$8,$C133,0)</f>
        <v>0</v>
      </c>
      <c r="AH133" s="139">
        <f ca="1">OFFSET('Impact Inputs'!AQ$8,$C133,0)</f>
        <v>0</v>
      </c>
      <c r="AI133" s="139">
        <f ca="1">OFFSET('Impact Inputs'!AR$8,$C133,0)</f>
        <v>0</v>
      </c>
      <c r="AJ133" s="139">
        <f ca="1">OFFSET('Impact Inputs'!AS$8,$C133,0)</f>
        <v>0</v>
      </c>
      <c r="AK133" s="139">
        <f ca="1">OFFSET('Impact Inputs'!AT$8,$C133,0)</f>
        <v>0</v>
      </c>
      <c r="AL133" s="139">
        <f ca="1">OFFSET('Impact Inputs'!AU$8,$C133,0)</f>
        <v>0</v>
      </c>
      <c r="AM133" s="139">
        <f ca="1">OFFSET('Impact Inputs'!AV$8,$C133,0)</f>
        <v>0</v>
      </c>
      <c r="AN133" s="139">
        <f ca="1">OFFSET('Impact Inputs'!AW$8,$C133,0)</f>
        <v>0</v>
      </c>
      <c r="AO133" s="139">
        <f ca="1">OFFSET('Impact Inputs'!AX$8,$C133,0)</f>
        <v>0</v>
      </c>
      <c r="AP133" s="139">
        <f ca="1">OFFSET('Impact Inputs'!AY$8,$C133,0)</f>
        <v>0</v>
      </c>
      <c r="AQ133" s="139">
        <f ca="1">OFFSET('Impact Inputs'!AZ$8,$C133,0)</f>
        <v>0</v>
      </c>
      <c r="AR133" s="139">
        <f ca="1">OFFSET('Impact Inputs'!BA$8,$C133,0)</f>
        <v>0</v>
      </c>
      <c r="AS133" s="139">
        <f ca="1">OFFSET('Impact Inputs'!BB$8,$C133,0)</f>
        <v>0</v>
      </c>
      <c r="AT133" s="139">
        <f ca="1">OFFSET('Impact Inputs'!BC$8,$C133,0)</f>
        <v>0</v>
      </c>
      <c r="AU133" s="139">
        <f ca="1">OFFSET('Impact Inputs'!BD$8,$C133,0)</f>
        <v>0</v>
      </c>
      <c r="AV133" s="139">
        <f ca="1">OFFSET('Impact Inputs'!BE$8,$C133,0)</f>
        <v>0</v>
      </c>
      <c r="AW133" s="139">
        <f ca="1">OFFSET('Impact Inputs'!BF$8,$C133,0)</f>
        <v>0</v>
      </c>
      <c r="AX133" s="139">
        <f ca="1">OFFSET('Impact Inputs'!BG$8,$C133,0)</f>
        <v>0</v>
      </c>
      <c r="AY133" s="139">
        <f ca="1">OFFSET('Impact Inputs'!BH$8,$C133,0)</f>
        <v>0</v>
      </c>
      <c r="AZ133" s="139">
        <f ca="1">OFFSET('Impact Inputs'!BI$8,$C133,0)</f>
        <v>0</v>
      </c>
      <c r="BA133" s="139">
        <f ca="1">OFFSET('Impact Inputs'!BJ$8,$C133,0)</f>
        <v>0</v>
      </c>
      <c r="BB133" s="139">
        <f ca="1">OFFSET('Impact Inputs'!BK$8,$C133,0)</f>
        <v>0</v>
      </c>
      <c r="BC133" s="139">
        <f ca="1">OFFSET('Impact Inputs'!BL$8,$C133,0)</f>
        <v>0</v>
      </c>
      <c r="BD133" s="139">
        <f ca="1">OFFSET('Impact Inputs'!BM$8,$C133,0)</f>
        <v>0</v>
      </c>
      <c r="BE133" s="139">
        <f ca="1">OFFSET('Impact Inputs'!BN$8,$C133,0)</f>
        <v>0</v>
      </c>
      <c r="BF133" s="139">
        <f ca="1">OFFSET('Impact Inputs'!BO$8,$C133,0)</f>
        <v>0</v>
      </c>
      <c r="BG133" s="139">
        <f ca="1">OFFSET('Impact Inputs'!BP$8,$C133,0)</f>
        <v>0</v>
      </c>
      <c r="BH133" s="139">
        <f ca="1">OFFSET('Impact Inputs'!BQ$8,$C133,0)</f>
        <v>0</v>
      </c>
    </row>
    <row r="134" spans="1:60">
      <c r="A134" s="106"/>
      <c r="B134" s="106"/>
      <c r="C134" s="106">
        <v>60</v>
      </c>
      <c r="D134" s="106"/>
      <c r="E134" s="106" t="str">
        <f ca="1">OFFSET('Impact Inputs'!A$6,C134,0)</f>
        <v>Impact 21</v>
      </c>
      <c r="F134" s="171" t="str">
        <f ca="1">OFFSET('Impact Inputs'!C$6,C134,0)</f>
        <v>-</v>
      </c>
      <c r="G134" s="106" t="str">
        <f ca="1">OFFSET('Impact Inputs'!D$6,C134,0)</f>
        <v>-</v>
      </c>
      <c r="H134" s="106"/>
      <c r="I134" s="106"/>
      <c r="J134" s="106"/>
      <c r="K134" s="139">
        <f ca="1">OFFSET('Impact Inputs'!T$8,$C134,0)</f>
        <v>0</v>
      </c>
      <c r="L134" s="139">
        <f ca="1">OFFSET('Impact Inputs'!U$8,$C134,0)</f>
        <v>0</v>
      </c>
      <c r="M134" s="139">
        <f ca="1">OFFSET('Impact Inputs'!V$8,$C134,0)</f>
        <v>0</v>
      </c>
      <c r="N134" s="139">
        <f ca="1">OFFSET('Impact Inputs'!W$8,$C134,0)</f>
        <v>0</v>
      </c>
      <c r="O134" s="139">
        <f ca="1">OFFSET('Impact Inputs'!X$8,$C134,0)</f>
        <v>0</v>
      </c>
      <c r="P134" s="139">
        <f ca="1">OFFSET('Impact Inputs'!Y$8,$C134,0)</f>
        <v>0</v>
      </c>
      <c r="Q134" s="139">
        <f ca="1">OFFSET('Impact Inputs'!Z$8,$C134,0)</f>
        <v>0</v>
      </c>
      <c r="R134" s="139">
        <f ca="1">OFFSET('Impact Inputs'!AA$8,$C134,0)</f>
        <v>0</v>
      </c>
      <c r="S134" s="139">
        <f ca="1">OFFSET('Impact Inputs'!AB$8,$C134,0)</f>
        <v>0</v>
      </c>
      <c r="T134" s="139">
        <f ca="1">OFFSET('Impact Inputs'!AC$8,$C134,0)</f>
        <v>0</v>
      </c>
      <c r="U134" s="139">
        <f ca="1">OFFSET('Impact Inputs'!AD$8,$C134,0)</f>
        <v>0</v>
      </c>
      <c r="V134" s="139">
        <f ca="1">OFFSET('Impact Inputs'!AE$8,$C134,0)</f>
        <v>0</v>
      </c>
      <c r="W134" s="139">
        <f ca="1">OFFSET('Impact Inputs'!AF$8,$C134,0)</f>
        <v>0</v>
      </c>
      <c r="X134" s="139">
        <f ca="1">OFFSET('Impact Inputs'!AG$8,$C134,0)</f>
        <v>0</v>
      </c>
      <c r="Y134" s="139">
        <f ca="1">OFFSET('Impact Inputs'!AH$8,$C134,0)</f>
        <v>0</v>
      </c>
      <c r="Z134" s="139">
        <f ca="1">OFFSET('Impact Inputs'!AI$8,$C134,0)</f>
        <v>0</v>
      </c>
      <c r="AA134" s="139">
        <f ca="1">OFFSET('Impact Inputs'!AJ$8,$C134,0)</f>
        <v>0</v>
      </c>
      <c r="AB134" s="139">
        <f ca="1">OFFSET('Impact Inputs'!AK$8,$C134,0)</f>
        <v>0</v>
      </c>
      <c r="AC134" s="139">
        <f ca="1">OFFSET('Impact Inputs'!AL$8,$C134,0)</f>
        <v>0</v>
      </c>
      <c r="AD134" s="139">
        <f ca="1">OFFSET('Impact Inputs'!AM$8,$C134,0)</f>
        <v>0</v>
      </c>
      <c r="AE134" s="139">
        <f ca="1">OFFSET('Impact Inputs'!AN$8,$C134,0)</f>
        <v>0</v>
      </c>
      <c r="AF134" s="139">
        <f ca="1">OFFSET('Impact Inputs'!AO$8,$C134,0)</f>
        <v>0</v>
      </c>
      <c r="AG134" s="139">
        <f ca="1">OFFSET('Impact Inputs'!AP$8,$C134,0)</f>
        <v>0</v>
      </c>
      <c r="AH134" s="139">
        <f ca="1">OFFSET('Impact Inputs'!AQ$8,$C134,0)</f>
        <v>0</v>
      </c>
      <c r="AI134" s="139">
        <f ca="1">OFFSET('Impact Inputs'!AR$8,$C134,0)</f>
        <v>0</v>
      </c>
      <c r="AJ134" s="139">
        <f ca="1">OFFSET('Impact Inputs'!AS$8,$C134,0)</f>
        <v>0</v>
      </c>
      <c r="AK134" s="139">
        <f ca="1">OFFSET('Impact Inputs'!AT$8,$C134,0)</f>
        <v>0</v>
      </c>
      <c r="AL134" s="139">
        <f ca="1">OFFSET('Impact Inputs'!AU$8,$C134,0)</f>
        <v>0</v>
      </c>
      <c r="AM134" s="139">
        <f ca="1">OFFSET('Impact Inputs'!AV$8,$C134,0)</f>
        <v>0</v>
      </c>
      <c r="AN134" s="139">
        <f ca="1">OFFSET('Impact Inputs'!AW$8,$C134,0)</f>
        <v>0</v>
      </c>
      <c r="AO134" s="139">
        <f ca="1">OFFSET('Impact Inputs'!AX$8,$C134,0)</f>
        <v>0</v>
      </c>
      <c r="AP134" s="139">
        <f ca="1">OFFSET('Impact Inputs'!AY$8,$C134,0)</f>
        <v>0</v>
      </c>
      <c r="AQ134" s="139">
        <f ca="1">OFFSET('Impact Inputs'!AZ$8,$C134,0)</f>
        <v>0</v>
      </c>
      <c r="AR134" s="139">
        <f ca="1">OFFSET('Impact Inputs'!BA$8,$C134,0)</f>
        <v>0</v>
      </c>
      <c r="AS134" s="139">
        <f ca="1">OFFSET('Impact Inputs'!BB$8,$C134,0)</f>
        <v>0</v>
      </c>
      <c r="AT134" s="139">
        <f ca="1">OFFSET('Impact Inputs'!BC$8,$C134,0)</f>
        <v>0</v>
      </c>
      <c r="AU134" s="139">
        <f ca="1">OFFSET('Impact Inputs'!BD$8,$C134,0)</f>
        <v>0</v>
      </c>
      <c r="AV134" s="139">
        <f ca="1">OFFSET('Impact Inputs'!BE$8,$C134,0)</f>
        <v>0</v>
      </c>
      <c r="AW134" s="139">
        <f ca="1">OFFSET('Impact Inputs'!BF$8,$C134,0)</f>
        <v>0</v>
      </c>
      <c r="AX134" s="139">
        <f ca="1">OFFSET('Impact Inputs'!BG$8,$C134,0)</f>
        <v>0</v>
      </c>
      <c r="AY134" s="139">
        <f ca="1">OFFSET('Impact Inputs'!BH$8,$C134,0)</f>
        <v>0</v>
      </c>
      <c r="AZ134" s="139">
        <f ca="1">OFFSET('Impact Inputs'!BI$8,$C134,0)</f>
        <v>0</v>
      </c>
      <c r="BA134" s="139">
        <f ca="1">OFFSET('Impact Inputs'!BJ$8,$C134,0)</f>
        <v>0</v>
      </c>
      <c r="BB134" s="139">
        <f ca="1">OFFSET('Impact Inputs'!BK$8,$C134,0)</f>
        <v>0</v>
      </c>
      <c r="BC134" s="139">
        <f ca="1">OFFSET('Impact Inputs'!BL$8,$C134,0)</f>
        <v>0</v>
      </c>
      <c r="BD134" s="139">
        <f ca="1">OFFSET('Impact Inputs'!BM$8,$C134,0)</f>
        <v>0</v>
      </c>
      <c r="BE134" s="139">
        <f ca="1">OFFSET('Impact Inputs'!BN$8,$C134,0)</f>
        <v>0</v>
      </c>
      <c r="BF134" s="139">
        <f ca="1">OFFSET('Impact Inputs'!BO$8,$C134,0)</f>
        <v>0</v>
      </c>
      <c r="BG134" s="139">
        <f ca="1">OFFSET('Impact Inputs'!BP$8,$C134,0)</f>
        <v>0</v>
      </c>
      <c r="BH134" s="139">
        <f ca="1">OFFSET('Impact Inputs'!BQ$8,$C134,0)</f>
        <v>0</v>
      </c>
    </row>
    <row r="135" spans="1:60">
      <c r="A135" s="106"/>
      <c r="B135" s="106"/>
      <c r="C135" s="106">
        <v>63</v>
      </c>
      <c r="D135" s="106"/>
      <c r="E135" s="106" t="str">
        <f ca="1">OFFSET('Impact Inputs'!A$6,C135,0)</f>
        <v>Impact 22</v>
      </c>
      <c r="F135" s="171" t="str">
        <f ca="1">OFFSET('Impact Inputs'!C$6,C135,0)</f>
        <v>-</v>
      </c>
      <c r="G135" s="106" t="str">
        <f ca="1">OFFSET('Impact Inputs'!D$6,C135,0)</f>
        <v>-</v>
      </c>
      <c r="H135" s="106"/>
      <c r="I135" s="106"/>
      <c r="J135" s="106"/>
      <c r="K135" s="139">
        <f ca="1">OFFSET('Impact Inputs'!T$8,$C135,0)</f>
        <v>0</v>
      </c>
      <c r="L135" s="139">
        <f ca="1">OFFSET('Impact Inputs'!U$8,$C135,0)</f>
        <v>0</v>
      </c>
      <c r="M135" s="139">
        <f ca="1">OFFSET('Impact Inputs'!V$8,$C135,0)</f>
        <v>0</v>
      </c>
      <c r="N135" s="139">
        <f ca="1">OFFSET('Impact Inputs'!W$8,$C135,0)</f>
        <v>0</v>
      </c>
      <c r="O135" s="139">
        <f ca="1">OFFSET('Impact Inputs'!X$8,$C135,0)</f>
        <v>0</v>
      </c>
      <c r="P135" s="139">
        <f ca="1">OFFSET('Impact Inputs'!Y$8,$C135,0)</f>
        <v>0</v>
      </c>
      <c r="Q135" s="139">
        <f ca="1">OFFSET('Impact Inputs'!Z$8,$C135,0)</f>
        <v>0</v>
      </c>
      <c r="R135" s="139">
        <f ca="1">OFFSET('Impact Inputs'!AA$8,$C135,0)</f>
        <v>0</v>
      </c>
      <c r="S135" s="139">
        <f ca="1">OFFSET('Impact Inputs'!AB$8,$C135,0)</f>
        <v>0</v>
      </c>
      <c r="T135" s="139">
        <f ca="1">OFFSET('Impact Inputs'!AC$8,$C135,0)</f>
        <v>0</v>
      </c>
      <c r="U135" s="139">
        <f ca="1">OFFSET('Impact Inputs'!AD$8,$C135,0)</f>
        <v>0</v>
      </c>
      <c r="V135" s="139">
        <f ca="1">OFFSET('Impact Inputs'!AE$8,$C135,0)</f>
        <v>0</v>
      </c>
      <c r="W135" s="139">
        <f ca="1">OFFSET('Impact Inputs'!AF$8,$C135,0)</f>
        <v>0</v>
      </c>
      <c r="X135" s="139">
        <f ca="1">OFFSET('Impact Inputs'!AG$8,$C135,0)</f>
        <v>0</v>
      </c>
      <c r="Y135" s="139">
        <f ca="1">OFFSET('Impact Inputs'!AH$8,$C135,0)</f>
        <v>0</v>
      </c>
      <c r="Z135" s="139">
        <f ca="1">OFFSET('Impact Inputs'!AI$8,$C135,0)</f>
        <v>0</v>
      </c>
      <c r="AA135" s="139">
        <f ca="1">OFFSET('Impact Inputs'!AJ$8,$C135,0)</f>
        <v>0</v>
      </c>
      <c r="AB135" s="139">
        <f ca="1">OFFSET('Impact Inputs'!AK$8,$C135,0)</f>
        <v>0</v>
      </c>
      <c r="AC135" s="139">
        <f ca="1">OFFSET('Impact Inputs'!AL$8,$C135,0)</f>
        <v>0</v>
      </c>
      <c r="AD135" s="139">
        <f ca="1">OFFSET('Impact Inputs'!AM$8,$C135,0)</f>
        <v>0</v>
      </c>
      <c r="AE135" s="139">
        <f ca="1">OFFSET('Impact Inputs'!AN$8,$C135,0)</f>
        <v>0</v>
      </c>
      <c r="AF135" s="139">
        <f ca="1">OFFSET('Impact Inputs'!AO$8,$C135,0)</f>
        <v>0</v>
      </c>
      <c r="AG135" s="139">
        <f ca="1">OFFSET('Impact Inputs'!AP$8,$C135,0)</f>
        <v>0</v>
      </c>
      <c r="AH135" s="139">
        <f ca="1">OFFSET('Impact Inputs'!AQ$8,$C135,0)</f>
        <v>0</v>
      </c>
      <c r="AI135" s="139">
        <f ca="1">OFFSET('Impact Inputs'!AR$8,$C135,0)</f>
        <v>0</v>
      </c>
      <c r="AJ135" s="139">
        <f ca="1">OFFSET('Impact Inputs'!AS$8,$C135,0)</f>
        <v>0</v>
      </c>
      <c r="AK135" s="139">
        <f ca="1">OFFSET('Impact Inputs'!AT$8,$C135,0)</f>
        <v>0</v>
      </c>
      <c r="AL135" s="139">
        <f ca="1">OFFSET('Impact Inputs'!AU$8,$C135,0)</f>
        <v>0</v>
      </c>
      <c r="AM135" s="139">
        <f ca="1">OFFSET('Impact Inputs'!AV$8,$C135,0)</f>
        <v>0</v>
      </c>
      <c r="AN135" s="139">
        <f ca="1">OFFSET('Impact Inputs'!AW$8,$C135,0)</f>
        <v>0</v>
      </c>
      <c r="AO135" s="139">
        <f ca="1">OFFSET('Impact Inputs'!AX$8,$C135,0)</f>
        <v>0</v>
      </c>
      <c r="AP135" s="139">
        <f ca="1">OFFSET('Impact Inputs'!AY$8,$C135,0)</f>
        <v>0</v>
      </c>
      <c r="AQ135" s="139">
        <f ca="1">OFFSET('Impact Inputs'!AZ$8,$C135,0)</f>
        <v>0</v>
      </c>
      <c r="AR135" s="139">
        <f ca="1">OFFSET('Impact Inputs'!BA$8,$C135,0)</f>
        <v>0</v>
      </c>
      <c r="AS135" s="139">
        <f ca="1">OFFSET('Impact Inputs'!BB$8,$C135,0)</f>
        <v>0</v>
      </c>
      <c r="AT135" s="139">
        <f ca="1">OFFSET('Impact Inputs'!BC$8,$C135,0)</f>
        <v>0</v>
      </c>
      <c r="AU135" s="139">
        <f ca="1">OFFSET('Impact Inputs'!BD$8,$C135,0)</f>
        <v>0</v>
      </c>
      <c r="AV135" s="139">
        <f ca="1">OFFSET('Impact Inputs'!BE$8,$C135,0)</f>
        <v>0</v>
      </c>
      <c r="AW135" s="139">
        <f ca="1">OFFSET('Impact Inputs'!BF$8,$C135,0)</f>
        <v>0</v>
      </c>
      <c r="AX135" s="139">
        <f ca="1">OFFSET('Impact Inputs'!BG$8,$C135,0)</f>
        <v>0</v>
      </c>
      <c r="AY135" s="139">
        <f ca="1">OFFSET('Impact Inputs'!BH$8,$C135,0)</f>
        <v>0</v>
      </c>
      <c r="AZ135" s="139">
        <f ca="1">OFFSET('Impact Inputs'!BI$8,$C135,0)</f>
        <v>0</v>
      </c>
      <c r="BA135" s="139">
        <f ca="1">OFFSET('Impact Inputs'!BJ$8,$C135,0)</f>
        <v>0</v>
      </c>
      <c r="BB135" s="139">
        <f ca="1">OFFSET('Impact Inputs'!BK$8,$C135,0)</f>
        <v>0</v>
      </c>
      <c r="BC135" s="139">
        <f ca="1">OFFSET('Impact Inputs'!BL$8,$C135,0)</f>
        <v>0</v>
      </c>
      <c r="BD135" s="139">
        <f ca="1">OFFSET('Impact Inputs'!BM$8,$C135,0)</f>
        <v>0</v>
      </c>
      <c r="BE135" s="139">
        <f ca="1">OFFSET('Impact Inputs'!BN$8,$C135,0)</f>
        <v>0</v>
      </c>
      <c r="BF135" s="139">
        <f ca="1">OFFSET('Impact Inputs'!BO$8,$C135,0)</f>
        <v>0</v>
      </c>
      <c r="BG135" s="139">
        <f ca="1">OFFSET('Impact Inputs'!BP$8,$C135,0)</f>
        <v>0</v>
      </c>
      <c r="BH135" s="139">
        <f ca="1">OFFSET('Impact Inputs'!BQ$8,$C135,0)</f>
        <v>0</v>
      </c>
    </row>
    <row r="136" spans="1:60">
      <c r="A136" s="106"/>
      <c r="B136" s="106"/>
      <c r="C136" s="106">
        <v>66</v>
      </c>
      <c r="D136" s="106"/>
      <c r="E136" s="106" t="str">
        <f ca="1">OFFSET('Impact Inputs'!A$6,C136,0)</f>
        <v>Impact 23</v>
      </c>
      <c r="F136" s="171" t="str">
        <f ca="1">OFFSET('Impact Inputs'!C$6,C136,0)</f>
        <v>-</v>
      </c>
      <c r="G136" s="106" t="str">
        <f ca="1">OFFSET('Impact Inputs'!D$6,C136,0)</f>
        <v>-</v>
      </c>
      <c r="H136" s="106"/>
      <c r="I136" s="106"/>
      <c r="J136" s="106"/>
      <c r="K136" s="139">
        <f ca="1">OFFSET('Impact Inputs'!T$8,$C136,0)</f>
        <v>0</v>
      </c>
      <c r="L136" s="139">
        <f ca="1">OFFSET('Impact Inputs'!U$8,$C136,0)</f>
        <v>0</v>
      </c>
      <c r="M136" s="139">
        <f ca="1">OFFSET('Impact Inputs'!V$8,$C136,0)</f>
        <v>0</v>
      </c>
      <c r="N136" s="139">
        <f ca="1">OFFSET('Impact Inputs'!W$8,$C136,0)</f>
        <v>0</v>
      </c>
      <c r="O136" s="139">
        <f ca="1">OFFSET('Impact Inputs'!X$8,$C136,0)</f>
        <v>0</v>
      </c>
      <c r="P136" s="139">
        <f ca="1">OFFSET('Impact Inputs'!Y$8,$C136,0)</f>
        <v>0</v>
      </c>
      <c r="Q136" s="139">
        <f ca="1">OFFSET('Impact Inputs'!Z$8,$C136,0)</f>
        <v>0</v>
      </c>
      <c r="R136" s="139">
        <f ca="1">OFFSET('Impact Inputs'!AA$8,$C136,0)</f>
        <v>0</v>
      </c>
      <c r="S136" s="139">
        <f ca="1">OFFSET('Impact Inputs'!AB$8,$C136,0)</f>
        <v>0</v>
      </c>
      <c r="T136" s="139">
        <f ca="1">OFFSET('Impact Inputs'!AC$8,$C136,0)</f>
        <v>0</v>
      </c>
      <c r="U136" s="139">
        <f ca="1">OFFSET('Impact Inputs'!AD$8,$C136,0)</f>
        <v>0</v>
      </c>
      <c r="V136" s="139">
        <f ca="1">OFFSET('Impact Inputs'!AE$8,$C136,0)</f>
        <v>0</v>
      </c>
      <c r="W136" s="139">
        <f ca="1">OFFSET('Impact Inputs'!AF$8,$C136,0)</f>
        <v>0</v>
      </c>
      <c r="X136" s="139">
        <f ca="1">OFFSET('Impact Inputs'!AG$8,$C136,0)</f>
        <v>0</v>
      </c>
      <c r="Y136" s="139">
        <f ca="1">OFFSET('Impact Inputs'!AH$8,$C136,0)</f>
        <v>0</v>
      </c>
      <c r="Z136" s="139">
        <f ca="1">OFFSET('Impact Inputs'!AI$8,$C136,0)</f>
        <v>0</v>
      </c>
      <c r="AA136" s="139">
        <f ca="1">OFFSET('Impact Inputs'!AJ$8,$C136,0)</f>
        <v>0</v>
      </c>
      <c r="AB136" s="139">
        <f ca="1">OFFSET('Impact Inputs'!AK$8,$C136,0)</f>
        <v>0</v>
      </c>
      <c r="AC136" s="139">
        <f ca="1">OFFSET('Impact Inputs'!AL$8,$C136,0)</f>
        <v>0</v>
      </c>
      <c r="AD136" s="139">
        <f ca="1">OFFSET('Impact Inputs'!AM$8,$C136,0)</f>
        <v>0</v>
      </c>
      <c r="AE136" s="139">
        <f ca="1">OFFSET('Impact Inputs'!AN$8,$C136,0)</f>
        <v>0</v>
      </c>
      <c r="AF136" s="139">
        <f ca="1">OFFSET('Impact Inputs'!AO$8,$C136,0)</f>
        <v>0</v>
      </c>
      <c r="AG136" s="139">
        <f ca="1">OFFSET('Impact Inputs'!AP$8,$C136,0)</f>
        <v>0</v>
      </c>
      <c r="AH136" s="139">
        <f ca="1">OFFSET('Impact Inputs'!AQ$8,$C136,0)</f>
        <v>0</v>
      </c>
      <c r="AI136" s="139">
        <f ca="1">OFFSET('Impact Inputs'!AR$8,$C136,0)</f>
        <v>0</v>
      </c>
      <c r="AJ136" s="139">
        <f ca="1">OFFSET('Impact Inputs'!AS$8,$C136,0)</f>
        <v>0</v>
      </c>
      <c r="AK136" s="139">
        <f ca="1">OFFSET('Impact Inputs'!AT$8,$C136,0)</f>
        <v>0</v>
      </c>
      <c r="AL136" s="139">
        <f ca="1">OFFSET('Impact Inputs'!AU$8,$C136,0)</f>
        <v>0</v>
      </c>
      <c r="AM136" s="139">
        <f ca="1">OFFSET('Impact Inputs'!AV$8,$C136,0)</f>
        <v>0</v>
      </c>
      <c r="AN136" s="139">
        <f ca="1">OFFSET('Impact Inputs'!AW$8,$C136,0)</f>
        <v>0</v>
      </c>
      <c r="AO136" s="139">
        <f ca="1">OFFSET('Impact Inputs'!AX$8,$C136,0)</f>
        <v>0</v>
      </c>
      <c r="AP136" s="139">
        <f ca="1">OFFSET('Impact Inputs'!AY$8,$C136,0)</f>
        <v>0</v>
      </c>
      <c r="AQ136" s="139">
        <f ca="1">OFFSET('Impact Inputs'!AZ$8,$C136,0)</f>
        <v>0</v>
      </c>
      <c r="AR136" s="139">
        <f ca="1">OFFSET('Impact Inputs'!BA$8,$C136,0)</f>
        <v>0</v>
      </c>
      <c r="AS136" s="139">
        <f ca="1">OFFSET('Impact Inputs'!BB$8,$C136,0)</f>
        <v>0</v>
      </c>
      <c r="AT136" s="139">
        <f ca="1">OFFSET('Impact Inputs'!BC$8,$C136,0)</f>
        <v>0</v>
      </c>
      <c r="AU136" s="139">
        <f ca="1">OFFSET('Impact Inputs'!BD$8,$C136,0)</f>
        <v>0</v>
      </c>
      <c r="AV136" s="139">
        <f ca="1">OFFSET('Impact Inputs'!BE$8,$C136,0)</f>
        <v>0</v>
      </c>
      <c r="AW136" s="139">
        <f ca="1">OFFSET('Impact Inputs'!BF$8,$C136,0)</f>
        <v>0</v>
      </c>
      <c r="AX136" s="139">
        <f ca="1">OFFSET('Impact Inputs'!BG$8,$C136,0)</f>
        <v>0</v>
      </c>
      <c r="AY136" s="139">
        <f ca="1">OFFSET('Impact Inputs'!BH$8,$C136,0)</f>
        <v>0</v>
      </c>
      <c r="AZ136" s="139">
        <f ca="1">OFFSET('Impact Inputs'!BI$8,$C136,0)</f>
        <v>0</v>
      </c>
      <c r="BA136" s="139">
        <f ca="1">OFFSET('Impact Inputs'!BJ$8,$C136,0)</f>
        <v>0</v>
      </c>
      <c r="BB136" s="139">
        <f ca="1">OFFSET('Impact Inputs'!BK$8,$C136,0)</f>
        <v>0</v>
      </c>
      <c r="BC136" s="139">
        <f ca="1">OFFSET('Impact Inputs'!BL$8,$C136,0)</f>
        <v>0</v>
      </c>
      <c r="BD136" s="139">
        <f ca="1">OFFSET('Impact Inputs'!BM$8,$C136,0)</f>
        <v>0</v>
      </c>
      <c r="BE136" s="139">
        <f ca="1">OFFSET('Impact Inputs'!BN$8,$C136,0)</f>
        <v>0</v>
      </c>
      <c r="BF136" s="139">
        <f ca="1">OFFSET('Impact Inputs'!BO$8,$C136,0)</f>
        <v>0</v>
      </c>
      <c r="BG136" s="139">
        <f ca="1">OFFSET('Impact Inputs'!BP$8,$C136,0)</f>
        <v>0</v>
      </c>
      <c r="BH136" s="139">
        <f ca="1">OFFSET('Impact Inputs'!BQ$8,$C136,0)</f>
        <v>0</v>
      </c>
    </row>
    <row r="137" spans="1:60">
      <c r="A137" s="106"/>
      <c r="B137" s="106"/>
      <c r="C137" s="108">
        <v>69</v>
      </c>
      <c r="D137" s="106"/>
      <c r="E137" s="106" t="str">
        <f ca="1">OFFSET('Impact Inputs'!A$6,C137,0)</f>
        <v>Impact 24</v>
      </c>
      <c r="F137" s="171" t="str">
        <f ca="1">OFFSET('Impact Inputs'!C$6,C137,0)</f>
        <v>-</v>
      </c>
      <c r="G137" s="106" t="str">
        <f ca="1">OFFSET('Impact Inputs'!D$6,C137,0)</f>
        <v>-</v>
      </c>
      <c r="H137" s="106"/>
      <c r="I137" s="106"/>
      <c r="J137" s="106"/>
      <c r="K137" s="139">
        <f ca="1">OFFSET('Impact Inputs'!T$8,$C137,0)</f>
        <v>0</v>
      </c>
      <c r="L137" s="139">
        <f ca="1">OFFSET('Impact Inputs'!U$8,$C137,0)</f>
        <v>0</v>
      </c>
      <c r="M137" s="139">
        <f ca="1">OFFSET('Impact Inputs'!V$8,$C137,0)</f>
        <v>0</v>
      </c>
      <c r="N137" s="139">
        <f ca="1">OFFSET('Impact Inputs'!W$8,$C137,0)</f>
        <v>0</v>
      </c>
      <c r="O137" s="139">
        <f ca="1">OFFSET('Impact Inputs'!X$8,$C137,0)</f>
        <v>0</v>
      </c>
      <c r="P137" s="139">
        <f ca="1">OFFSET('Impact Inputs'!Y$8,$C137,0)</f>
        <v>0</v>
      </c>
      <c r="Q137" s="139">
        <f ca="1">OFFSET('Impact Inputs'!Z$8,$C137,0)</f>
        <v>0</v>
      </c>
      <c r="R137" s="139">
        <f ca="1">OFFSET('Impact Inputs'!AA$8,$C137,0)</f>
        <v>0</v>
      </c>
      <c r="S137" s="139">
        <f ca="1">OFFSET('Impact Inputs'!AB$8,$C137,0)</f>
        <v>0</v>
      </c>
      <c r="T137" s="139">
        <f ca="1">OFFSET('Impact Inputs'!AC$8,$C137,0)</f>
        <v>0</v>
      </c>
      <c r="U137" s="139">
        <f ca="1">OFFSET('Impact Inputs'!AD$8,$C137,0)</f>
        <v>0</v>
      </c>
      <c r="V137" s="139">
        <f ca="1">OFFSET('Impact Inputs'!AE$8,$C137,0)</f>
        <v>0</v>
      </c>
      <c r="W137" s="139">
        <f ca="1">OFFSET('Impact Inputs'!AF$8,$C137,0)</f>
        <v>0</v>
      </c>
      <c r="X137" s="139">
        <f ca="1">OFFSET('Impact Inputs'!AG$8,$C137,0)</f>
        <v>0</v>
      </c>
      <c r="Y137" s="139">
        <f ca="1">OFFSET('Impact Inputs'!AH$8,$C137,0)</f>
        <v>0</v>
      </c>
      <c r="Z137" s="139">
        <f ca="1">OFFSET('Impact Inputs'!AI$8,$C137,0)</f>
        <v>0</v>
      </c>
      <c r="AA137" s="139">
        <f ca="1">OFFSET('Impact Inputs'!AJ$8,$C137,0)</f>
        <v>0</v>
      </c>
      <c r="AB137" s="139">
        <f ca="1">OFFSET('Impact Inputs'!AK$8,$C137,0)</f>
        <v>0</v>
      </c>
      <c r="AC137" s="139">
        <f ca="1">OFFSET('Impact Inputs'!AL$8,$C137,0)</f>
        <v>0</v>
      </c>
      <c r="AD137" s="139">
        <f ca="1">OFFSET('Impact Inputs'!AM$8,$C137,0)</f>
        <v>0</v>
      </c>
      <c r="AE137" s="139">
        <f ca="1">OFFSET('Impact Inputs'!AN$8,$C137,0)</f>
        <v>0</v>
      </c>
      <c r="AF137" s="139">
        <f ca="1">OFFSET('Impact Inputs'!AO$8,$C137,0)</f>
        <v>0</v>
      </c>
      <c r="AG137" s="139">
        <f ca="1">OFFSET('Impact Inputs'!AP$8,$C137,0)</f>
        <v>0</v>
      </c>
      <c r="AH137" s="139">
        <f ca="1">OFFSET('Impact Inputs'!AQ$8,$C137,0)</f>
        <v>0</v>
      </c>
      <c r="AI137" s="139">
        <f ca="1">OFFSET('Impact Inputs'!AR$8,$C137,0)</f>
        <v>0</v>
      </c>
      <c r="AJ137" s="139">
        <f ca="1">OFFSET('Impact Inputs'!AS$8,$C137,0)</f>
        <v>0</v>
      </c>
      <c r="AK137" s="139">
        <f ca="1">OFFSET('Impact Inputs'!AT$8,$C137,0)</f>
        <v>0</v>
      </c>
      <c r="AL137" s="139">
        <f ca="1">OFFSET('Impact Inputs'!AU$8,$C137,0)</f>
        <v>0</v>
      </c>
      <c r="AM137" s="139">
        <f ca="1">OFFSET('Impact Inputs'!AV$8,$C137,0)</f>
        <v>0</v>
      </c>
      <c r="AN137" s="139">
        <f ca="1">OFFSET('Impact Inputs'!AW$8,$C137,0)</f>
        <v>0</v>
      </c>
      <c r="AO137" s="139">
        <f ca="1">OFFSET('Impact Inputs'!AX$8,$C137,0)</f>
        <v>0</v>
      </c>
      <c r="AP137" s="139">
        <f ca="1">OFFSET('Impact Inputs'!AY$8,$C137,0)</f>
        <v>0</v>
      </c>
      <c r="AQ137" s="139">
        <f ca="1">OFFSET('Impact Inputs'!AZ$8,$C137,0)</f>
        <v>0</v>
      </c>
      <c r="AR137" s="139">
        <f ca="1">OFFSET('Impact Inputs'!BA$8,$C137,0)</f>
        <v>0</v>
      </c>
      <c r="AS137" s="139">
        <f ca="1">OFFSET('Impact Inputs'!BB$8,$C137,0)</f>
        <v>0</v>
      </c>
      <c r="AT137" s="139">
        <f ca="1">OFFSET('Impact Inputs'!BC$8,$C137,0)</f>
        <v>0</v>
      </c>
      <c r="AU137" s="139">
        <f ca="1">OFFSET('Impact Inputs'!BD$8,$C137,0)</f>
        <v>0</v>
      </c>
      <c r="AV137" s="139">
        <f ca="1">OFFSET('Impact Inputs'!BE$8,$C137,0)</f>
        <v>0</v>
      </c>
      <c r="AW137" s="139">
        <f ca="1">OFFSET('Impact Inputs'!BF$8,$C137,0)</f>
        <v>0</v>
      </c>
      <c r="AX137" s="139">
        <f ca="1">OFFSET('Impact Inputs'!BG$8,$C137,0)</f>
        <v>0</v>
      </c>
      <c r="AY137" s="139">
        <f ca="1">OFFSET('Impact Inputs'!BH$8,$C137,0)</f>
        <v>0</v>
      </c>
      <c r="AZ137" s="139">
        <f ca="1">OFFSET('Impact Inputs'!BI$8,$C137,0)</f>
        <v>0</v>
      </c>
      <c r="BA137" s="139">
        <f ca="1">OFFSET('Impact Inputs'!BJ$8,$C137,0)</f>
        <v>0</v>
      </c>
      <c r="BB137" s="139">
        <f ca="1">OFFSET('Impact Inputs'!BK$8,$C137,0)</f>
        <v>0</v>
      </c>
      <c r="BC137" s="139">
        <f ca="1">OFFSET('Impact Inputs'!BL$8,$C137,0)</f>
        <v>0</v>
      </c>
      <c r="BD137" s="139">
        <f ca="1">OFFSET('Impact Inputs'!BM$8,$C137,0)</f>
        <v>0</v>
      </c>
      <c r="BE137" s="139">
        <f ca="1">OFFSET('Impact Inputs'!BN$8,$C137,0)</f>
        <v>0</v>
      </c>
      <c r="BF137" s="139">
        <f ca="1">OFFSET('Impact Inputs'!BO$8,$C137,0)</f>
        <v>0</v>
      </c>
      <c r="BG137" s="139">
        <f ca="1">OFFSET('Impact Inputs'!BP$8,$C137,0)</f>
        <v>0</v>
      </c>
      <c r="BH137" s="139">
        <f ca="1">OFFSET('Impact Inputs'!BQ$8,$C137,0)</f>
        <v>0</v>
      </c>
    </row>
    <row r="138" spans="1:60">
      <c r="A138" s="106"/>
      <c r="B138" s="106"/>
      <c r="C138" s="108">
        <v>72</v>
      </c>
      <c r="D138" s="106"/>
      <c r="E138" s="106" t="str">
        <f ca="1">OFFSET('Impact Inputs'!A$6,C138,0)</f>
        <v>Impact 25</v>
      </c>
      <c r="F138" s="171" t="str">
        <f ca="1">OFFSET('Impact Inputs'!C$6,C138,0)</f>
        <v>-</v>
      </c>
      <c r="G138" s="106" t="str">
        <f ca="1">OFFSET('Impact Inputs'!D$6,C138,0)</f>
        <v>-</v>
      </c>
      <c r="H138" s="106"/>
      <c r="I138" s="106"/>
      <c r="J138" s="106"/>
      <c r="K138" s="139">
        <f ca="1">OFFSET('Impact Inputs'!T$8,$C138,0)</f>
        <v>0</v>
      </c>
      <c r="L138" s="139">
        <f ca="1">OFFSET('Impact Inputs'!U$8,$C138,0)</f>
        <v>0</v>
      </c>
      <c r="M138" s="139">
        <f ca="1">OFFSET('Impact Inputs'!V$8,$C138,0)</f>
        <v>0</v>
      </c>
      <c r="N138" s="139">
        <f ca="1">OFFSET('Impact Inputs'!W$8,$C138,0)</f>
        <v>0</v>
      </c>
      <c r="O138" s="139">
        <f ca="1">OFFSET('Impact Inputs'!X$8,$C138,0)</f>
        <v>0</v>
      </c>
      <c r="P138" s="139">
        <f ca="1">OFFSET('Impact Inputs'!Y$8,$C138,0)</f>
        <v>0</v>
      </c>
      <c r="Q138" s="139">
        <f ca="1">OFFSET('Impact Inputs'!Z$8,$C138,0)</f>
        <v>0</v>
      </c>
      <c r="R138" s="139">
        <f ca="1">OFFSET('Impact Inputs'!AA$8,$C138,0)</f>
        <v>0</v>
      </c>
      <c r="S138" s="139">
        <f ca="1">OFFSET('Impact Inputs'!AB$8,$C138,0)</f>
        <v>0</v>
      </c>
      <c r="T138" s="139">
        <f ca="1">OFFSET('Impact Inputs'!AC$8,$C138,0)</f>
        <v>0</v>
      </c>
      <c r="U138" s="139">
        <f ca="1">OFFSET('Impact Inputs'!AD$8,$C138,0)</f>
        <v>0</v>
      </c>
      <c r="V138" s="139">
        <f ca="1">OFFSET('Impact Inputs'!AE$8,$C138,0)</f>
        <v>0</v>
      </c>
      <c r="W138" s="139">
        <f ca="1">OFFSET('Impact Inputs'!AF$8,$C138,0)</f>
        <v>0</v>
      </c>
      <c r="X138" s="139">
        <f ca="1">OFFSET('Impact Inputs'!AG$8,$C138,0)</f>
        <v>0</v>
      </c>
      <c r="Y138" s="139">
        <f ca="1">OFFSET('Impact Inputs'!AH$8,$C138,0)</f>
        <v>0</v>
      </c>
      <c r="Z138" s="139">
        <f ca="1">OFFSET('Impact Inputs'!AI$8,$C138,0)</f>
        <v>0</v>
      </c>
      <c r="AA138" s="139">
        <f ca="1">OFFSET('Impact Inputs'!AJ$8,$C138,0)</f>
        <v>0</v>
      </c>
      <c r="AB138" s="139">
        <f ca="1">OFFSET('Impact Inputs'!AK$8,$C138,0)</f>
        <v>0</v>
      </c>
      <c r="AC138" s="139">
        <f ca="1">OFFSET('Impact Inputs'!AL$8,$C138,0)</f>
        <v>0</v>
      </c>
      <c r="AD138" s="139">
        <f ca="1">OFFSET('Impact Inputs'!AM$8,$C138,0)</f>
        <v>0</v>
      </c>
      <c r="AE138" s="139">
        <f ca="1">OFFSET('Impact Inputs'!AN$8,$C138,0)</f>
        <v>0</v>
      </c>
      <c r="AF138" s="139">
        <f ca="1">OFFSET('Impact Inputs'!AO$8,$C138,0)</f>
        <v>0</v>
      </c>
      <c r="AG138" s="139">
        <f ca="1">OFFSET('Impact Inputs'!AP$8,$C138,0)</f>
        <v>0</v>
      </c>
      <c r="AH138" s="139">
        <f ca="1">OFFSET('Impact Inputs'!AQ$8,$C138,0)</f>
        <v>0</v>
      </c>
      <c r="AI138" s="139">
        <f ca="1">OFFSET('Impact Inputs'!AR$8,$C138,0)</f>
        <v>0</v>
      </c>
      <c r="AJ138" s="139">
        <f ca="1">OFFSET('Impact Inputs'!AS$8,$C138,0)</f>
        <v>0</v>
      </c>
      <c r="AK138" s="139">
        <f ca="1">OFFSET('Impact Inputs'!AT$8,$C138,0)</f>
        <v>0</v>
      </c>
      <c r="AL138" s="139">
        <f ca="1">OFFSET('Impact Inputs'!AU$8,$C138,0)</f>
        <v>0</v>
      </c>
      <c r="AM138" s="139">
        <f ca="1">OFFSET('Impact Inputs'!AV$8,$C138,0)</f>
        <v>0</v>
      </c>
      <c r="AN138" s="139">
        <f ca="1">OFFSET('Impact Inputs'!AW$8,$C138,0)</f>
        <v>0</v>
      </c>
      <c r="AO138" s="139">
        <f ca="1">OFFSET('Impact Inputs'!AX$8,$C138,0)</f>
        <v>0</v>
      </c>
      <c r="AP138" s="139">
        <f ca="1">OFFSET('Impact Inputs'!AY$8,$C138,0)</f>
        <v>0</v>
      </c>
      <c r="AQ138" s="139">
        <f ca="1">OFFSET('Impact Inputs'!AZ$8,$C138,0)</f>
        <v>0</v>
      </c>
      <c r="AR138" s="139">
        <f ca="1">OFFSET('Impact Inputs'!BA$8,$C138,0)</f>
        <v>0</v>
      </c>
      <c r="AS138" s="139">
        <f ca="1">OFFSET('Impact Inputs'!BB$8,$C138,0)</f>
        <v>0</v>
      </c>
      <c r="AT138" s="139">
        <f ca="1">OFFSET('Impact Inputs'!BC$8,$C138,0)</f>
        <v>0</v>
      </c>
      <c r="AU138" s="139">
        <f ca="1">OFFSET('Impact Inputs'!BD$8,$C138,0)</f>
        <v>0</v>
      </c>
      <c r="AV138" s="139">
        <f ca="1">OFFSET('Impact Inputs'!BE$8,$C138,0)</f>
        <v>0</v>
      </c>
      <c r="AW138" s="139">
        <f ca="1">OFFSET('Impact Inputs'!BF$8,$C138,0)</f>
        <v>0</v>
      </c>
      <c r="AX138" s="139">
        <f ca="1">OFFSET('Impact Inputs'!BG$8,$C138,0)</f>
        <v>0</v>
      </c>
      <c r="AY138" s="139">
        <f ca="1">OFFSET('Impact Inputs'!BH$8,$C138,0)</f>
        <v>0</v>
      </c>
      <c r="AZ138" s="139">
        <f ca="1">OFFSET('Impact Inputs'!BI$8,$C138,0)</f>
        <v>0</v>
      </c>
      <c r="BA138" s="139">
        <f ca="1">OFFSET('Impact Inputs'!BJ$8,$C138,0)</f>
        <v>0</v>
      </c>
      <c r="BB138" s="139">
        <f ca="1">OFFSET('Impact Inputs'!BK$8,$C138,0)</f>
        <v>0</v>
      </c>
      <c r="BC138" s="139">
        <f ca="1">OFFSET('Impact Inputs'!BL$8,$C138,0)</f>
        <v>0</v>
      </c>
      <c r="BD138" s="139">
        <f ca="1">OFFSET('Impact Inputs'!BM$8,$C138,0)</f>
        <v>0</v>
      </c>
      <c r="BE138" s="139">
        <f ca="1">OFFSET('Impact Inputs'!BN$8,$C138,0)</f>
        <v>0</v>
      </c>
      <c r="BF138" s="139">
        <f ca="1">OFFSET('Impact Inputs'!BO$8,$C138,0)</f>
        <v>0</v>
      </c>
      <c r="BG138" s="139">
        <f ca="1">OFFSET('Impact Inputs'!BP$8,$C138,0)</f>
        <v>0</v>
      </c>
      <c r="BH138" s="139">
        <f ca="1">OFFSET('Impact Inputs'!BQ$8,$C138,0)</f>
        <v>0</v>
      </c>
    </row>
    <row r="139" spans="1:60">
      <c r="A139" s="106"/>
      <c r="B139" s="106"/>
      <c r="C139" s="106">
        <v>75</v>
      </c>
      <c r="D139" s="106"/>
      <c r="E139" s="106" t="str">
        <f ca="1">OFFSET('Impact Inputs'!A$6,C139,0)</f>
        <v>Impact 26</v>
      </c>
      <c r="F139" s="171" t="str">
        <f ca="1">OFFSET('Impact Inputs'!C$6,C139,0)</f>
        <v>-</v>
      </c>
      <c r="G139" s="106" t="str">
        <f ca="1">OFFSET('Impact Inputs'!D$6,C139,0)</f>
        <v>-</v>
      </c>
      <c r="H139" s="106"/>
      <c r="I139" s="106"/>
      <c r="J139" s="106"/>
      <c r="K139" s="139">
        <f ca="1">OFFSET('Impact Inputs'!T$8,$C139,0)</f>
        <v>0</v>
      </c>
      <c r="L139" s="139">
        <f ca="1">OFFSET('Impact Inputs'!U$8,$C139,0)</f>
        <v>0</v>
      </c>
      <c r="M139" s="139">
        <f ca="1">OFFSET('Impact Inputs'!V$8,$C139,0)</f>
        <v>0</v>
      </c>
      <c r="N139" s="139">
        <f ca="1">OFFSET('Impact Inputs'!W$8,$C139,0)</f>
        <v>0</v>
      </c>
      <c r="O139" s="139">
        <f ca="1">OFFSET('Impact Inputs'!X$8,$C139,0)</f>
        <v>0</v>
      </c>
      <c r="P139" s="139">
        <f ca="1">OFFSET('Impact Inputs'!Y$8,$C139,0)</f>
        <v>0</v>
      </c>
      <c r="Q139" s="139">
        <f ca="1">OFFSET('Impact Inputs'!Z$8,$C139,0)</f>
        <v>0</v>
      </c>
      <c r="R139" s="139">
        <f ca="1">OFFSET('Impact Inputs'!AA$8,$C139,0)</f>
        <v>0</v>
      </c>
      <c r="S139" s="139">
        <f ca="1">OFFSET('Impact Inputs'!AB$8,$C139,0)</f>
        <v>0</v>
      </c>
      <c r="T139" s="139">
        <f ca="1">OFFSET('Impact Inputs'!AC$8,$C139,0)</f>
        <v>0</v>
      </c>
      <c r="U139" s="139">
        <f ca="1">OFFSET('Impact Inputs'!AD$8,$C139,0)</f>
        <v>0</v>
      </c>
      <c r="V139" s="139">
        <f ca="1">OFFSET('Impact Inputs'!AE$8,$C139,0)</f>
        <v>0</v>
      </c>
      <c r="W139" s="139">
        <f ca="1">OFFSET('Impact Inputs'!AF$8,$C139,0)</f>
        <v>0</v>
      </c>
      <c r="X139" s="139">
        <f ca="1">OFFSET('Impact Inputs'!AG$8,$C139,0)</f>
        <v>0</v>
      </c>
      <c r="Y139" s="139">
        <f ca="1">OFFSET('Impact Inputs'!AH$8,$C139,0)</f>
        <v>0</v>
      </c>
      <c r="Z139" s="139">
        <f ca="1">OFFSET('Impact Inputs'!AI$8,$C139,0)</f>
        <v>0</v>
      </c>
      <c r="AA139" s="139">
        <f ca="1">OFFSET('Impact Inputs'!AJ$8,$C139,0)</f>
        <v>0</v>
      </c>
      <c r="AB139" s="139">
        <f ca="1">OFFSET('Impact Inputs'!AK$8,$C139,0)</f>
        <v>0</v>
      </c>
      <c r="AC139" s="139">
        <f ca="1">OFFSET('Impact Inputs'!AL$8,$C139,0)</f>
        <v>0</v>
      </c>
      <c r="AD139" s="139">
        <f ca="1">OFFSET('Impact Inputs'!AM$8,$C139,0)</f>
        <v>0</v>
      </c>
      <c r="AE139" s="139">
        <f ca="1">OFFSET('Impact Inputs'!AN$8,$C139,0)</f>
        <v>0</v>
      </c>
      <c r="AF139" s="139">
        <f ca="1">OFFSET('Impact Inputs'!AO$8,$C139,0)</f>
        <v>0</v>
      </c>
      <c r="AG139" s="139">
        <f ca="1">OFFSET('Impact Inputs'!AP$8,$C139,0)</f>
        <v>0</v>
      </c>
      <c r="AH139" s="139">
        <f ca="1">OFFSET('Impact Inputs'!AQ$8,$C139,0)</f>
        <v>0</v>
      </c>
      <c r="AI139" s="139">
        <f ca="1">OFFSET('Impact Inputs'!AR$8,$C139,0)</f>
        <v>0</v>
      </c>
      <c r="AJ139" s="139">
        <f ca="1">OFFSET('Impact Inputs'!AS$8,$C139,0)</f>
        <v>0</v>
      </c>
      <c r="AK139" s="139">
        <f ca="1">OFFSET('Impact Inputs'!AT$8,$C139,0)</f>
        <v>0</v>
      </c>
      <c r="AL139" s="139">
        <f ca="1">OFFSET('Impact Inputs'!AU$8,$C139,0)</f>
        <v>0</v>
      </c>
      <c r="AM139" s="139">
        <f ca="1">OFFSET('Impact Inputs'!AV$8,$C139,0)</f>
        <v>0</v>
      </c>
      <c r="AN139" s="139">
        <f ca="1">OFFSET('Impact Inputs'!AW$8,$C139,0)</f>
        <v>0</v>
      </c>
      <c r="AO139" s="139">
        <f ca="1">OFFSET('Impact Inputs'!AX$8,$C139,0)</f>
        <v>0</v>
      </c>
      <c r="AP139" s="139">
        <f ca="1">OFFSET('Impact Inputs'!AY$8,$C139,0)</f>
        <v>0</v>
      </c>
      <c r="AQ139" s="139">
        <f ca="1">OFFSET('Impact Inputs'!AZ$8,$C139,0)</f>
        <v>0</v>
      </c>
      <c r="AR139" s="139">
        <f ca="1">OFFSET('Impact Inputs'!BA$8,$C139,0)</f>
        <v>0</v>
      </c>
      <c r="AS139" s="139">
        <f ca="1">OFFSET('Impact Inputs'!BB$8,$C139,0)</f>
        <v>0</v>
      </c>
      <c r="AT139" s="139">
        <f ca="1">OFFSET('Impact Inputs'!BC$8,$C139,0)</f>
        <v>0</v>
      </c>
      <c r="AU139" s="139">
        <f ca="1">OFFSET('Impact Inputs'!BD$8,$C139,0)</f>
        <v>0</v>
      </c>
      <c r="AV139" s="139">
        <f ca="1">OFFSET('Impact Inputs'!BE$8,$C139,0)</f>
        <v>0</v>
      </c>
      <c r="AW139" s="139">
        <f ca="1">OFFSET('Impact Inputs'!BF$8,$C139,0)</f>
        <v>0</v>
      </c>
      <c r="AX139" s="139">
        <f ca="1">OFFSET('Impact Inputs'!BG$8,$C139,0)</f>
        <v>0</v>
      </c>
      <c r="AY139" s="139">
        <f ca="1">OFFSET('Impact Inputs'!BH$8,$C139,0)</f>
        <v>0</v>
      </c>
      <c r="AZ139" s="139">
        <f ca="1">OFFSET('Impact Inputs'!BI$8,$C139,0)</f>
        <v>0</v>
      </c>
      <c r="BA139" s="139">
        <f ca="1">OFFSET('Impact Inputs'!BJ$8,$C139,0)</f>
        <v>0</v>
      </c>
      <c r="BB139" s="139">
        <f ca="1">OFFSET('Impact Inputs'!BK$8,$C139,0)</f>
        <v>0</v>
      </c>
      <c r="BC139" s="139">
        <f ca="1">OFFSET('Impact Inputs'!BL$8,$C139,0)</f>
        <v>0</v>
      </c>
      <c r="BD139" s="139">
        <f ca="1">OFFSET('Impact Inputs'!BM$8,$C139,0)</f>
        <v>0</v>
      </c>
      <c r="BE139" s="139">
        <f ca="1">OFFSET('Impact Inputs'!BN$8,$C139,0)</f>
        <v>0</v>
      </c>
      <c r="BF139" s="139">
        <f ca="1">OFFSET('Impact Inputs'!BO$8,$C139,0)</f>
        <v>0</v>
      </c>
      <c r="BG139" s="139">
        <f ca="1">OFFSET('Impact Inputs'!BP$8,$C139,0)</f>
        <v>0</v>
      </c>
      <c r="BH139" s="139">
        <f ca="1">OFFSET('Impact Inputs'!BQ$8,$C139,0)</f>
        <v>0</v>
      </c>
    </row>
    <row r="140" spans="1:60">
      <c r="A140" s="106"/>
      <c r="B140" s="106"/>
      <c r="C140" s="108">
        <v>78</v>
      </c>
      <c r="D140" s="106"/>
      <c r="E140" s="106" t="str">
        <f ca="1">OFFSET('Impact Inputs'!A$6,C140,0)</f>
        <v>Impact 27</v>
      </c>
      <c r="F140" s="171" t="str">
        <f ca="1">OFFSET('Impact Inputs'!C$6,C140,0)</f>
        <v>-</v>
      </c>
      <c r="G140" s="106" t="str">
        <f ca="1">OFFSET('Impact Inputs'!D$6,C140,0)</f>
        <v>-</v>
      </c>
      <c r="H140" s="106"/>
      <c r="I140" s="106"/>
      <c r="J140" s="106"/>
      <c r="K140" s="139">
        <f ca="1">OFFSET('Impact Inputs'!T$8,$C140,0)</f>
        <v>0</v>
      </c>
      <c r="L140" s="139">
        <f ca="1">OFFSET('Impact Inputs'!U$8,$C140,0)</f>
        <v>0</v>
      </c>
      <c r="M140" s="139">
        <f ca="1">OFFSET('Impact Inputs'!V$8,$C140,0)</f>
        <v>0</v>
      </c>
      <c r="N140" s="139">
        <f ca="1">OFFSET('Impact Inputs'!W$8,$C140,0)</f>
        <v>0</v>
      </c>
      <c r="O140" s="139">
        <f ca="1">OFFSET('Impact Inputs'!X$8,$C140,0)</f>
        <v>0</v>
      </c>
      <c r="P140" s="139">
        <f ca="1">OFFSET('Impact Inputs'!Y$8,$C140,0)</f>
        <v>0</v>
      </c>
      <c r="Q140" s="139">
        <f ca="1">OFFSET('Impact Inputs'!Z$8,$C140,0)</f>
        <v>0</v>
      </c>
      <c r="R140" s="139">
        <f ca="1">OFFSET('Impact Inputs'!AA$8,$C140,0)</f>
        <v>0</v>
      </c>
      <c r="S140" s="139">
        <f ca="1">OFFSET('Impact Inputs'!AB$8,$C140,0)</f>
        <v>0</v>
      </c>
      <c r="T140" s="139">
        <f ca="1">OFFSET('Impact Inputs'!AC$8,$C140,0)</f>
        <v>0</v>
      </c>
      <c r="U140" s="139">
        <f ca="1">OFFSET('Impact Inputs'!AD$8,$C140,0)</f>
        <v>0</v>
      </c>
      <c r="V140" s="139">
        <f ca="1">OFFSET('Impact Inputs'!AE$8,$C140,0)</f>
        <v>0</v>
      </c>
      <c r="W140" s="139">
        <f ca="1">OFFSET('Impact Inputs'!AF$8,$C140,0)</f>
        <v>0</v>
      </c>
      <c r="X140" s="139">
        <f ca="1">OFFSET('Impact Inputs'!AG$8,$C140,0)</f>
        <v>0</v>
      </c>
      <c r="Y140" s="139">
        <f ca="1">OFFSET('Impact Inputs'!AH$8,$C140,0)</f>
        <v>0</v>
      </c>
      <c r="Z140" s="139">
        <f ca="1">OFFSET('Impact Inputs'!AI$8,$C140,0)</f>
        <v>0</v>
      </c>
      <c r="AA140" s="139">
        <f ca="1">OFFSET('Impact Inputs'!AJ$8,$C140,0)</f>
        <v>0</v>
      </c>
      <c r="AB140" s="139">
        <f ca="1">OFFSET('Impact Inputs'!AK$8,$C140,0)</f>
        <v>0</v>
      </c>
      <c r="AC140" s="139">
        <f ca="1">OFFSET('Impact Inputs'!AL$8,$C140,0)</f>
        <v>0</v>
      </c>
      <c r="AD140" s="139">
        <f ca="1">OFFSET('Impact Inputs'!AM$8,$C140,0)</f>
        <v>0</v>
      </c>
      <c r="AE140" s="139">
        <f ca="1">OFFSET('Impact Inputs'!AN$8,$C140,0)</f>
        <v>0</v>
      </c>
      <c r="AF140" s="139">
        <f ca="1">OFFSET('Impact Inputs'!AO$8,$C140,0)</f>
        <v>0</v>
      </c>
      <c r="AG140" s="139">
        <f ca="1">OFFSET('Impact Inputs'!AP$8,$C140,0)</f>
        <v>0</v>
      </c>
      <c r="AH140" s="139">
        <f ca="1">OFFSET('Impact Inputs'!AQ$8,$C140,0)</f>
        <v>0</v>
      </c>
      <c r="AI140" s="139">
        <f ca="1">OFFSET('Impact Inputs'!AR$8,$C140,0)</f>
        <v>0</v>
      </c>
      <c r="AJ140" s="139">
        <f ca="1">OFFSET('Impact Inputs'!AS$8,$C140,0)</f>
        <v>0</v>
      </c>
      <c r="AK140" s="139">
        <f ca="1">OFFSET('Impact Inputs'!AT$8,$C140,0)</f>
        <v>0</v>
      </c>
      <c r="AL140" s="139">
        <f ca="1">OFFSET('Impact Inputs'!AU$8,$C140,0)</f>
        <v>0</v>
      </c>
      <c r="AM140" s="139">
        <f ca="1">OFFSET('Impact Inputs'!AV$8,$C140,0)</f>
        <v>0</v>
      </c>
      <c r="AN140" s="139">
        <f ca="1">OFFSET('Impact Inputs'!AW$8,$C140,0)</f>
        <v>0</v>
      </c>
      <c r="AO140" s="139">
        <f ca="1">OFFSET('Impact Inputs'!AX$8,$C140,0)</f>
        <v>0</v>
      </c>
      <c r="AP140" s="139">
        <f ca="1">OFFSET('Impact Inputs'!AY$8,$C140,0)</f>
        <v>0</v>
      </c>
      <c r="AQ140" s="139">
        <f ca="1">OFFSET('Impact Inputs'!AZ$8,$C140,0)</f>
        <v>0</v>
      </c>
      <c r="AR140" s="139">
        <f ca="1">OFFSET('Impact Inputs'!BA$8,$C140,0)</f>
        <v>0</v>
      </c>
      <c r="AS140" s="139">
        <f ca="1">OFFSET('Impact Inputs'!BB$8,$C140,0)</f>
        <v>0</v>
      </c>
      <c r="AT140" s="139">
        <f ca="1">OFFSET('Impact Inputs'!BC$8,$C140,0)</f>
        <v>0</v>
      </c>
      <c r="AU140" s="139">
        <f ca="1">OFFSET('Impact Inputs'!BD$8,$C140,0)</f>
        <v>0</v>
      </c>
      <c r="AV140" s="139">
        <f ca="1">OFFSET('Impact Inputs'!BE$8,$C140,0)</f>
        <v>0</v>
      </c>
      <c r="AW140" s="139">
        <f ca="1">OFFSET('Impact Inputs'!BF$8,$C140,0)</f>
        <v>0</v>
      </c>
      <c r="AX140" s="139">
        <f ca="1">OFFSET('Impact Inputs'!BG$8,$C140,0)</f>
        <v>0</v>
      </c>
      <c r="AY140" s="139">
        <f ca="1">OFFSET('Impact Inputs'!BH$8,$C140,0)</f>
        <v>0</v>
      </c>
      <c r="AZ140" s="139">
        <f ca="1">OFFSET('Impact Inputs'!BI$8,$C140,0)</f>
        <v>0</v>
      </c>
      <c r="BA140" s="139">
        <f ca="1">OFFSET('Impact Inputs'!BJ$8,$C140,0)</f>
        <v>0</v>
      </c>
      <c r="BB140" s="139">
        <f ca="1">OFFSET('Impact Inputs'!BK$8,$C140,0)</f>
        <v>0</v>
      </c>
      <c r="BC140" s="139">
        <f ca="1">OFFSET('Impact Inputs'!BL$8,$C140,0)</f>
        <v>0</v>
      </c>
      <c r="BD140" s="139">
        <f ca="1">OFFSET('Impact Inputs'!BM$8,$C140,0)</f>
        <v>0</v>
      </c>
      <c r="BE140" s="139">
        <f ca="1">OFFSET('Impact Inputs'!BN$8,$C140,0)</f>
        <v>0</v>
      </c>
      <c r="BF140" s="139">
        <f ca="1">OFFSET('Impact Inputs'!BO$8,$C140,0)</f>
        <v>0</v>
      </c>
      <c r="BG140" s="139">
        <f ca="1">OFFSET('Impact Inputs'!BP$8,$C140,0)</f>
        <v>0</v>
      </c>
      <c r="BH140" s="139">
        <f ca="1">OFFSET('Impact Inputs'!BQ$8,$C140,0)</f>
        <v>0</v>
      </c>
    </row>
    <row r="141" spans="1:60">
      <c r="A141" s="106"/>
      <c r="B141" s="106"/>
      <c r="C141" s="106">
        <v>81</v>
      </c>
      <c r="D141" s="106"/>
      <c r="E141" s="106" t="str">
        <f ca="1">OFFSET('Impact Inputs'!A$6,C141,0)</f>
        <v>Impact 28</v>
      </c>
      <c r="F141" s="171" t="str">
        <f ca="1">OFFSET('Impact Inputs'!C$6,C141,0)</f>
        <v>-</v>
      </c>
      <c r="G141" s="106" t="str">
        <f ca="1">OFFSET('Impact Inputs'!D$6,C141,0)</f>
        <v>-</v>
      </c>
      <c r="H141" s="106"/>
      <c r="I141" s="106"/>
      <c r="J141" s="106"/>
      <c r="K141" s="139">
        <f ca="1">OFFSET('Impact Inputs'!T$8,$C141,0)</f>
        <v>0</v>
      </c>
      <c r="L141" s="139">
        <f ca="1">OFFSET('Impact Inputs'!U$8,$C141,0)</f>
        <v>0</v>
      </c>
      <c r="M141" s="139">
        <f ca="1">OFFSET('Impact Inputs'!V$8,$C141,0)</f>
        <v>0</v>
      </c>
      <c r="N141" s="139">
        <f ca="1">OFFSET('Impact Inputs'!W$8,$C141,0)</f>
        <v>0</v>
      </c>
      <c r="O141" s="139">
        <f ca="1">OFFSET('Impact Inputs'!X$8,$C141,0)</f>
        <v>0</v>
      </c>
      <c r="P141" s="139">
        <f ca="1">OFFSET('Impact Inputs'!Y$8,$C141,0)</f>
        <v>0</v>
      </c>
      <c r="Q141" s="139">
        <f ca="1">OFFSET('Impact Inputs'!Z$8,$C141,0)</f>
        <v>0</v>
      </c>
      <c r="R141" s="139">
        <f ca="1">OFFSET('Impact Inputs'!AA$8,$C141,0)</f>
        <v>0</v>
      </c>
      <c r="S141" s="139">
        <f ca="1">OFFSET('Impact Inputs'!AB$8,$C141,0)</f>
        <v>0</v>
      </c>
      <c r="T141" s="139">
        <f ca="1">OFFSET('Impact Inputs'!AC$8,$C141,0)</f>
        <v>0</v>
      </c>
      <c r="U141" s="139">
        <f ca="1">OFFSET('Impact Inputs'!AD$8,$C141,0)</f>
        <v>0</v>
      </c>
      <c r="V141" s="139">
        <f ca="1">OFFSET('Impact Inputs'!AE$8,$C141,0)</f>
        <v>0</v>
      </c>
      <c r="W141" s="139">
        <f ca="1">OFFSET('Impact Inputs'!AF$8,$C141,0)</f>
        <v>0</v>
      </c>
      <c r="X141" s="139">
        <f ca="1">OFFSET('Impact Inputs'!AG$8,$C141,0)</f>
        <v>0</v>
      </c>
      <c r="Y141" s="139">
        <f ca="1">OFFSET('Impact Inputs'!AH$8,$C141,0)</f>
        <v>0</v>
      </c>
      <c r="Z141" s="139">
        <f ca="1">OFFSET('Impact Inputs'!AI$8,$C141,0)</f>
        <v>0</v>
      </c>
      <c r="AA141" s="139">
        <f ca="1">OFFSET('Impact Inputs'!AJ$8,$C141,0)</f>
        <v>0</v>
      </c>
      <c r="AB141" s="139">
        <f ca="1">OFFSET('Impact Inputs'!AK$8,$C141,0)</f>
        <v>0</v>
      </c>
      <c r="AC141" s="139">
        <f ca="1">OFFSET('Impact Inputs'!AL$8,$C141,0)</f>
        <v>0</v>
      </c>
      <c r="AD141" s="139">
        <f ca="1">OFFSET('Impact Inputs'!AM$8,$C141,0)</f>
        <v>0</v>
      </c>
      <c r="AE141" s="139">
        <f ca="1">OFFSET('Impact Inputs'!AN$8,$C141,0)</f>
        <v>0</v>
      </c>
      <c r="AF141" s="139">
        <f ca="1">OFFSET('Impact Inputs'!AO$8,$C141,0)</f>
        <v>0</v>
      </c>
      <c r="AG141" s="139">
        <f ca="1">OFFSET('Impact Inputs'!AP$8,$C141,0)</f>
        <v>0</v>
      </c>
      <c r="AH141" s="139">
        <f ca="1">OFFSET('Impact Inputs'!AQ$8,$C141,0)</f>
        <v>0</v>
      </c>
      <c r="AI141" s="139">
        <f ca="1">OFFSET('Impact Inputs'!AR$8,$C141,0)</f>
        <v>0</v>
      </c>
      <c r="AJ141" s="139">
        <f ca="1">OFFSET('Impact Inputs'!AS$8,$C141,0)</f>
        <v>0</v>
      </c>
      <c r="AK141" s="139">
        <f ca="1">OFFSET('Impact Inputs'!AT$8,$C141,0)</f>
        <v>0</v>
      </c>
      <c r="AL141" s="139">
        <f ca="1">OFFSET('Impact Inputs'!AU$8,$C141,0)</f>
        <v>0</v>
      </c>
      <c r="AM141" s="139">
        <f ca="1">OFFSET('Impact Inputs'!AV$8,$C141,0)</f>
        <v>0</v>
      </c>
      <c r="AN141" s="139">
        <f ca="1">OFFSET('Impact Inputs'!AW$8,$C141,0)</f>
        <v>0</v>
      </c>
      <c r="AO141" s="139">
        <f ca="1">OFFSET('Impact Inputs'!AX$8,$C141,0)</f>
        <v>0</v>
      </c>
      <c r="AP141" s="139">
        <f ca="1">OFFSET('Impact Inputs'!AY$8,$C141,0)</f>
        <v>0</v>
      </c>
      <c r="AQ141" s="139">
        <f ca="1">OFFSET('Impact Inputs'!AZ$8,$C141,0)</f>
        <v>0</v>
      </c>
      <c r="AR141" s="139">
        <f ca="1">OFFSET('Impact Inputs'!BA$8,$C141,0)</f>
        <v>0</v>
      </c>
      <c r="AS141" s="139">
        <f ca="1">OFFSET('Impact Inputs'!BB$8,$C141,0)</f>
        <v>0</v>
      </c>
      <c r="AT141" s="139">
        <f ca="1">OFFSET('Impact Inputs'!BC$8,$C141,0)</f>
        <v>0</v>
      </c>
      <c r="AU141" s="139">
        <f ca="1">OFFSET('Impact Inputs'!BD$8,$C141,0)</f>
        <v>0</v>
      </c>
      <c r="AV141" s="139">
        <f ca="1">OFFSET('Impact Inputs'!BE$8,$C141,0)</f>
        <v>0</v>
      </c>
      <c r="AW141" s="139">
        <f ca="1">OFFSET('Impact Inputs'!BF$8,$C141,0)</f>
        <v>0</v>
      </c>
      <c r="AX141" s="139">
        <f ca="1">OFFSET('Impact Inputs'!BG$8,$C141,0)</f>
        <v>0</v>
      </c>
      <c r="AY141" s="139">
        <f ca="1">OFFSET('Impact Inputs'!BH$8,$C141,0)</f>
        <v>0</v>
      </c>
      <c r="AZ141" s="139">
        <f ca="1">OFFSET('Impact Inputs'!BI$8,$C141,0)</f>
        <v>0</v>
      </c>
      <c r="BA141" s="139">
        <f ca="1">OFFSET('Impact Inputs'!BJ$8,$C141,0)</f>
        <v>0</v>
      </c>
      <c r="BB141" s="139">
        <f ca="1">OFFSET('Impact Inputs'!BK$8,$C141,0)</f>
        <v>0</v>
      </c>
      <c r="BC141" s="139">
        <f ca="1">OFFSET('Impact Inputs'!BL$8,$C141,0)</f>
        <v>0</v>
      </c>
      <c r="BD141" s="139">
        <f ca="1">OFFSET('Impact Inputs'!BM$8,$C141,0)</f>
        <v>0</v>
      </c>
      <c r="BE141" s="139">
        <f ca="1">OFFSET('Impact Inputs'!BN$8,$C141,0)</f>
        <v>0</v>
      </c>
      <c r="BF141" s="139">
        <f ca="1">OFFSET('Impact Inputs'!BO$8,$C141,0)</f>
        <v>0</v>
      </c>
      <c r="BG141" s="139">
        <f ca="1">OFFSET('Impact Inputs'!BP$8,$C141,0)</f>
        <v>0</v>
      </c>
      <c r="BH141" s="139">
        <f ca="1">OFFSET('Impact Inputs'!BQ$8,$C141,0)</f>
        <v>0</v>
      </c>
    </row>
    <row r="142" spans="1:60">
      <c r="A142" s="106"/>
      <c r="B142" s="106"/>
      <c r="C142" s="108">
        <v>84</v>
      </c>
      <c r="D142" s="106"/>
      <c r="E142" s="106" t="str">
        <f ca="1">OFFSET('Impact Inputs'!A$6,C142,0)</f>
        <v>Impact 29</v>
      </c>
      <c r="F142" s="171" t="str">
        <f ca="1">OFFSET('Impact Inputs'!C$6,C142,0)</f>
        <v>-</v>
      </c>
      <c r="G142" s="106" t="str">
        <f ca="1">OFFSET('Impact Inputs'!D$6,C142,0)</f>
        <v>-</v>
      </c>
      <c r="H142" s="106"/>
      <c r="I142" s="106"/>
      <c r="J142" s="106"/>
      <c r="K142" s="139">
        <f ca="1">OFFSET('Impact Inputs'!T$8,$C142,0)</f>
        <v>0</v>
      </c>
      <c r="L142" s="139">
        <f ca="1">OFFSET('Impact Inputs'!U$8,$C142,0)</f>
        <v>0</v>
      </c>
      <c r="M142" s="139">
        <f ca="1">OFFSET('Impact Inputs'!V$8,$C142,0)</f>
        <v>0</v>
      </c>
      <c r="N142" s="139">
        <f ca="1">OFFSET('Impact Inputs'!W$8,$C142,0)</f>
        <v>0</v>
      </c>
      <c r="O142" s="139">
        <f ca="1">OFFSET('Impact Inputs'!X$8,$C142,0)</f>
        <v>0</v>
      </c>
      <c r="P142" s="139">
        <f ca="1">OFFSET('Impact Inputs'!Y$8,$C142,0)</f>
        <v>0</v>
      </c>
      <c r="Q142" s="139">
        <f ca="1">OFFSET('Impact Inputs'!Z$8,$C142,0)</f>
        <v>0</v>
      </c>
      <c r="R142" s="139">
        <f ca="1">OFFSET('Impact Inputs'!AA$8,$C142,0)</f>
        <v>0</v>
      </c>
      <c r="S142" s="139">
        <f ca="1">OFFSET('Impact Inputs'!AB$8,$C142,0)</f>
        <v>0</v>
      </c>
      <c r="T142" s="139">
        <f ca="1">OFFSET('Impact Inputs'!AC$8,$C142,0)</f>
        <v>0</v>
      </c>
      <c r="U142" s="139">
        <f ca="1">OFFSET('Impact Inputs'!AD$8,$C142,0)</f>
        <v>0</v>
      </c>
      <c r="V142" s="139">
        <f ca="1">OFFSET('Impact Inputs'!AE$8,$C142,0)</f>
        <v>0</v>
      </c>
      <c r="W142" s="139">
        <f ca="1">OFFSET('Impact Inputs'!AF$8,$C142,0)</f>
        <v>0</v>
      </c>
      <c r="X142" s="139">
        <f ca="1">OFFSET('Impact Inputs'!AG$8,$C142,0)</f>
        <v>0</v>
      </c>
      <c r="Y142" s="139">
        <f ca="1">OFFSET('Impact Inputs'!AH$8,$C142,0)</f>
        <v>0</v>
      </c>
      <c r="Z142" s="139">
        <f ca="1">OFFSET('Impact Inputs'!AI$8,$C142,0)</f>
        <v>0</v>
      </c>
      <c r="AA142" s="139">
        <f ca="1">OFFSET('Impact Inputs'!AJ$8,$C142,0)</f>
        <v>0</v>
      </c>
      <c r="AB142" s="139">
        <f ca="1">OFFSET('Impact Inputs'!AK$8,$C142,0)</f>
        <v>0</v>
      </c>
      <c r="AC142" s="139">
        <f ca="1">OFFSET('Impact Inputs'!AL$8,$C142,0)</f>
        <v>0</v>
      </c>
      <c r="AD142" s="139">
        <f ca="1">OFFSET('Impact Inputs'!AM$8,$C142,0)</f>
        <v>0</v>
      </c>
      <c r="AE142" s="139">
        <f ca="1">OFFSET('Impact Inputs'!AN$8,$C142,0)</f>
        <v>0</v>
      </c>
      <c r="AF142" s="139">
        <f ca="1">OFFSET('Impact Inputs'!AO$8,$C142,0)</f>
        <v>0</v>
      </c>
      <c r="AG142" s="139">
        <f ca="1">OFFSET('Impact Inputs'!AP$8,$C142,0)</f>
        <v>0</v>
      </c>
      <c r="AH142" s="139">
        <f ca="1">OFFSET('Impact Inputs'!AQ$8,$C142,0)</f>
        <v>0</v>
      </c>
      <c r="AI142" s="139">
        <f ca="1">OFFSET('Impact Inputs'!AR$8,$C142,0)</f>
        <v>0</v>
      </c>
      <c r="AJ142" s="139">
        <f ca="1">OFFSET('Impact Inputs'!AS$8,$C142,0)</f>
        <v>0</v>
      </c>
      <c r="AK142" s="139">
        <f ca="1">OFFSET('Impact Inputs'!AT$8,$C142,0)</f>
        <v>0</v>
      </c>
      <c r="AL142" s="139">
        <f ca="1">OFFSET('Impact Inputs'!AU$8,$C142,0)</f>
        <v>0</v>
      </c>
      <c r="AM142" s="139">
        <f ca="1">OFFSET('Impact Inputs'!AV$8,$C142,0)</f>
        <v>0</v>
      </c>
      <c r="AN142" s="139">
        <f ca="1">OFFSET('Impact Inputs'!AW$8,$C142,0)</f>
        <v>0</v>
      </c>
      <c r="AO142" s="139">
        <f ca="1">OFFSET('Impact Inputs'!AX$8,$C142,0)</f>
        <v>0</v>
      </c>
      <c r="AP142" s="139">
        <f ca="1">OFFSET('Impact Inputs'!AY$8,$C142,0)</f>
        <v>0</v>
      </c>
      <c r="AQ142" s="139">
        <f ca="1">OFFSET('Impact Inputs'!AZ$8,$C142,0)</f>
        <v>0</v>
      </c>
      <c r="AR142" s="139">
        <f ca="1">OFFSET('Impact Inputs'!BA$8,$C142,0)</f>
        <v>0</v>
      </c>
      <c r="AS142" s="139">
        <f ca="1">OFFSET('Impact Inputs'!BB$8,$C142,0)</f>
        <v>0</v>
      </c>
      <c r="AT142" s="139">
        <f ca="1">OFFSET('Impact Inputs'!BC$8,$C142,0)</f>
        <v>0</v>
      </c>
      <c r="AU142" s="139">
        <f ca="1">OFFSET('Impact Inputs'!BD$8,$C142,0)</f>
        <v>0</v>
      </c>
      <c r="AV142" s="139">
        <f ca="1">OFFSET('Impact Inputs'!BE$8,$C142,0)</f>
        <v>0</v>
      </c>
      <c r="AW142" s="139">
        <f ca="1">OFFSET('Impact Inputs'!BF$8,$C142,0)</f>
        <v>0</v>
      </c>
      <c r="AX142" s="139">
        <f ca="1">OFFSET('Impact Inputs'!BG$8,$C142,0)</f>
        <v>0</v>
      </c>
      <c r="AY142" s="139">
        <f ca="1">OFFSET('Impact Inputs'!BH$8,$C142,0)</f>
        <v>0</v>
      </c>
      <c r="AZ142" s="139">
        <f ca="1">OFFSET('Impact Inputs'!BI$8,$C142,0)</f>
        <v>0</v>
      </c>
      <c r="BA142" s="139">
        <f ca="1">OFFSET('Impact Inputs'!BJ$8,$C142,0)</f>
        <v>0</v>
      </c>
      <c r="BB142" s="139">
        <f ca="1">OFFSET('Impact Inputs'!BK$8,$C142,0)</f>
        <v>0</v>
      </c>
      <c r="BC142" s="139">
        <f ca="1">OFFSET('Impact Inputs'!BL$8,$C142,0)</f>
        <v>0</v>
      </c>
      <c r="BD142" s="139">
        <f ca="1">OFFSET('Impact Inputs'!BM$8,$C142,0)</f>
        <v>0</v>
      </c>
      <c r="BE142" s="139">
        <f ca="1">OFFSET('Impact Inputs'!BN$8,$C142,0)</f>
        <v>0</v>
      </c>
      <c r="BF142" s="139">
        <f ca="1">OFFSET('Impact Inputs'!BO$8,$C142,0)</f>
        <v>0</v>
      </c>
      <c r="BG142" s="139">
        <f ca="1">OFFSET('Impact Inputs'!BP$8,$C142,0)</f>
        <v>0</v>
      </c>
      <c r="BH142" s="139">
        <f ca="1">OFFSET('Impact Inputs'!BQ$8,$C142,0)</f>
        <v>0</v>
      </c>
    </row>
    <row r="143" spans="1:60">
      <c r="A143" s="106"/>
      <c r="B143" s="106"/>
      <c r="C143" s="106">
        <v>87</v>
      </c>
      <c r="D143" s="106"/>
      <c r="E143" s="106" t="str">
        <f ca="1">OFFSET('Impact Inputs'!A$6,C143,0)</f>
        <v>Impact 30</v>
      </c>
      <c r="F143" s="171" t="str">
        <f ca="1">OFFSET('Impact Inputs'!C$6,C143,0)</f>
        <v>-</v>
      </c>
      <c r="G143" s="106" t="str">
        <f ca="1">OFFSET('Impact Inputs'!D$6,C143,0)</f>
        <v>-</v>
      </c>
      <c r="H143" s="106"/>
      <c r="I143" s="106"/>
      <c r="J143" s="106"/>
      <c r="K143" s="139">
        <f ca="1">OFFSET('Impact Inputs'!T$8,$C143,0)</f>
        <v>0</v>
      </c>
      <c r="L143" s="139">
        <f ca="1">OFFSET('Impact Inputs'!U$8,$C143,0)</f>
        <v>0</v>
      </c>
      <c r="M143" s="139">
        <f ca="1">OFFSET('Impact Inputs'!V$8,$C143,0)</f>
        <v>0</v>
      </c>
      <c r="N143" s="139">
        <f ca="1">OFFSET('Impact Inputs'!W$8,$C143,0)</f>
        <v>0</v>
      </c>
      <c r="O143" s="139">
        <f ca="1">OFFSET('Impact Inputs'!X$8,$C143,0)</f>
        <v>0</v>
      </c>
      <c r="P143" s="139">
        <f ca="1">OFFSET('Impact Inputs'!Y$8,$C143,0)</f>
        <v>0</v>
      </c>
      <c r="Q143" s="139">
        <f ca="1">OFFSET('Impact Inputs'!Z$8,$C143,0)</f>
        <v>0</v>
      </c>
      <c r="R143" s="139">
        <f ca="1">OFFSET('Impact Inputs'!AA$8,$C143,0)</f>
        <v>0</v>
      </c>
      <c r="S143" s="139">
        <f ca="1">OFFSET('Impact Inputs'!AB$8,$C143,0)</f>
        <v>0</v>
      </c>
      <c r="T143" s="139">
        <f ca="1">OFFSET('Impact Inputs'!AC$8,$C143,0)</f>
        <v>0</v>
      </c>
      <c r="U143" s="139">
        <f ca="1">OFFSET('Impact Inputs'!AD$8,$C143,0)</f>
        <v>0</v>
      </c>
      <c r="V143" s="139">
        <f ca="1">OFFSET('Impact Inputs'!AE$8,$C143,0)</f>
        <v>0</v>
      </c>
      <c r="W143" s="139">
        <f ca="1">OFFSET('Impact Inputs'!AF$8,$C143,0)</f>
        <v>0</v>
      </c>
      <c r="X143" s="139">
        <f ca="1">OFFSET('Impact Inputs'!AG$8,$C143,0)</f>
        <v>0</v>
      </c>
      <c r="Y143" s="139">
        <f ca="1">OFFSET('Impact Inputs'!AH$8,$C143,0)</f>
        <v>0</v>
      </c>
      <c r="Z143" s="139">
        <f ca="1">OFFSET('Impact Inputs'!AI$8,$C143,0)</f>
        <v>0</v>
      </c>
      <c r="AA143" s="139">
        <f ca="1">OFFSET('Impact Inputs'!AJ$8,$C143,0)</f>
        <v>0</v>
      </c>
      <c r="AB143" s="139">
        <f ca="1">OFFSET('Impact Inputs'!AK$8,$C143,0)</f>
        <v>0</v>
      </c>
      <c r="AC143" s="139">
        <f ca="1">OFFSET('Impact Inputs'!AL$8,$C143,0)</f>
        <v>0</v>
      </c>
      <c r="AD143" s="139">
        <f ca="1">OFFSET('Impact Inputs'!AM$8,$C143,0)</f>
        <v>0</v>
      </c>
      <c r="AE143" s="139">
        <f ca="1">OFFSET('Impact Inputs'!AN$8,$C143,0)</f>
        <v>0</v>
      </c>
      <c r="AF143" s="139">
        <f ca="1">OFFSET('Impact Inputs'!AO$8,$C143,0)</f>
        <v>0</v>
      </c>
      <c r="AG143" s="139">
        <f ca="1">OFFSET('Impact Inputs'!AP$8,$C143,0)</f>
        <v>0</v>
      </c>
      <c r="AH143" s="139">
        <f ca="1">OFFSET('Impact Inputs'!AQ$8,$C143,0)</f>
        <v>0</v>
      </c>
      <c r="AI143" s="139">
        <f ca="1">OFFSET('Impact Inputs'!AR$8,$C143,0)</f>
        <v>0</v>
      </c>
      <c r="AJ143" s="139">
        <f ca="1">OFFSET('Impact Inputs'!AS$8,$C143,0)</f>
        <v>0</v>
      </c>
      <c r="AK143" s="139">
        <f ca="1">OFFSET('Impact Inputs'!AT$8,$C143,0)</f>
        <v>0</v>
      </c>
      <c r="AL143" s="139">
        <f ca="1">OFFSET('Impact Inputs'!AU$8,$C143,0)</f>
        <v>0</v>
      </c>
      <c r="AM143" s="139">
        <f ca="1">OFFSET('Impact Inputs'!AV$8,$C143,0)</f>
        <v>0</v>
      </c>
      <c r="AN143" s="139">
        <f ca="1">OFFSET('Impact Inputs'!AW$8,$C143,0)</f>
        <v>0</v>
      </c>
      <c r="AO143" s="139">
        <f ca="1">OFFSET('Impact Inputs'!AX$8,$C143,0)</f>
        <v>0</v>
      </c>
      <c r="AP143" s="139">
        <f ca="1">OFFSET('Impact Inputs'!AY$8,$C143,0)</f>
        <v>0</v>
      </c>
      <c r="AQ143" s="139">
        <f ca="1">OFFSET('Impact Inputs'!AZ$8,$C143,0)</f>
        <v>0</v>
      </c>
      <c r="AR143" s="139">
        <f ca="1">OFFSET('Impact Inputs'!BA$8,$C143,0)</f>
        <v>0</v>
      </c>
      <c r="AS143" s="139">
        <f ca="1">OFFSET('Impact Inputs'!BB$8,$C143,0)</f>
        <v>0</v>
      </c>
      <c r="AT143" s="139">
        <f ca="1">OFFSET('Impact Inputs'!BC$8,$C143,0)</f>
        <v>0</v>
      </c>
      <c r="AU143" s="139">
        <f ca="1">OFFSET('Impact Inputs'!BD$8,$C143,0)</f>
        <v>0</v>
      </c>
      <c r="AV143" s="139">
        <f ca="1">OFFSET('Impact Inputs'!BE$8,$C143,0)</f>
        <v>0</v>
      </c>
      <c r="AW143" s="139">
        <f ca="1">OFFSET('Impact Inputs'!BF$8,$C143,0)</f>
        <v>0</v>
      </c>
      <c r="AX143" s="139">
        <f ca="1">OFFSET('Impact Inputs'!BG$8,$C143,0)</f>
        <v>0</v>
      </c>
      <c r="AY143" s="139">
        <f ca="1">OFFSET('Impact Inputs'!BH$8,$C143,0)</f>
        <v>0</v>
      </c>
      <c r="AZ143" s="139">
        <f ca="1">OFFSET('Impact Inputs'!BI$8,$C143,0)</f>
        <v>0</v>
      </c>
      <c r="BA143" s="139">
        <f ca="1">OFFSET('Impact Inputs'!BJ$8,$C143,0)</f>
        <v>0</v>
      </c>
      <c r="BB143" s="139">
        <f ca="1">OFFSET('Impact Inputs'!BK$8,$C143,0)</f>
        <v>0</v>
      </c>
      <c r="BC143" s="139">
        <f ca="1">OFFSET('Impact Inputs'!BL$8,$C143,0)</f>
        <v>0</v>
      </c>
      <c r="BD143" s="139">
        <f ca="1">OFFSET('Impact Inputs'!BM$8,$C143,0)</f>
        <v>0</v>
      </c>
      <c r="BE143" s="139">
        <f ca="1">OFFSET('Impact Inputs'!BN$8,$C143,0)</f>
        <v>0</v>
      </c>
      <c r="BF143" s="139">
        <f ca="1">OFFSET('Impact Inputs'!BO$8,$C143,0)</f>
        <v>0</v>
      </c>
      <c r="BG143" s="139">
        <f ca="1">OFFSET('Impact Inputs'!BP$8,$C143,0)</f>
        <v>0</v>
      </c>
      <c r="BH143" s="139">
        <f ca="1">OFFSET('Impact Inputs'!BQ$8,$C143,0)</f>
        <v>0</v>
      </c>
    </row>
    <row r="144" spans="1:60">
      <c r="A144" s="106"/>
      <c r="B144" s="106"/>
      <c r="C144" s="108">
        <v>90</v>
      </c>
      <c r="D144" s="106"/>
      <c r="E144" s="106" t="str">
        <f ca="1">OFFSET('Impact Inputs'!A$6,C144,0)</f>
        <v>Impact 31</v>
      </c>
      <c r="F144" s="171" t="str">
        <f ca="1">OFFSET('Impact Inputs'!C$6,C144,0)</f>
        <v>-</v>
      </c>
      <c r="G144" s="106" t="str">
        <f ca="1">OFFSET('Impact Inputs'!D$6,C144,0)</f>
        <v>-</v>
      </c>
      <c r="H144" s="106"/>
      <c r="I144" s="106"/>
      <c r="J144" s="106"/>
      <c r="K144" s="139">
        <f ca="1">OFFSET('Impact Inputs'!T$8,$C144,0)</f>
        <v>0</v>
      </c>
      <c r="L144" s="139">
        <f ca="1">OFFSET('Impact Inputs'!U$8,$C144,0)</f>
        <v>0</v>
      </c>
      <c r="M144" s="139">
        <f ca="1">OFFSET('Impact Inputs'!V$8,$C144,0)</f>
        <v>0</v>
      </c>
      <c r="N144" s="139">
        <f ca="1">OFFSET('Impact Inputs'!W$8,$C144,0)</f>
        <v>0</v>
      </c>
      <c r="O144" s="139">
        <f ca="1">OFFSET('Impact Inputs'!X$8,$C144,0)</f>
        <v>0</v>
      </c>
      <c r="P144" s="139">
        <f ca="1">OFFSET('Impact Inputs'!Y$8,$C144,0)</f>
        <v>0</v>
      </c>
      <c r="Q144" s="139">
        <f ca="1">OFFSET('Impact Inputs'!Z$8,$C144,0)</f>
        <v>0</v>
      </c>
      <c r="R144" s="139">
        <f ca="1">OFFSET('Impact Inputs'!AA$8,$C144,0)</f>
        <v>0</v>
      </c>
      <c r="S144" s="139">
        <f ca="1">OFFSET('Impact Inputs'!AB$8,$C144,0)</f>
        <v>0</v>
      </c>
      <c r="T144" s="139">
        <f ca="1">OFFSET('Impact Inputs'!AC$8,$C144,0)</f>
        <v>0</v>
      </c>
      <c r="U144" s="139">
        <f ca="1">OFFSET('Impact Inputs'!AD$8,$C144,0)</f>
        <v>0</v>
      </c>
      <c r="V144" s="139">
        <f ca="1">OFFSET('Impact Inputs'!AE$8,$C144,0)</f>
        <v>0</v>
      </c>
      <c r="W144" s="139">
        <f ca="1">OFFSET('Impact Inputs'!AF$8,$C144,0)</f>
        <v>0</v>
      </c>
      <c r="X144" s="139">
        <f ca="1">OFFSET('Impact Inputs'!AG$8,$C144,0)</f>
        <v>0</v>
      </c>
      <c r="Y144" s="139">
        <f ca="1">OFFSET('Impact Inputs'!AH$8,$C144,0)</f>
        <v>0</v>
      </c>
      <c r="Z144" s="139">
        <f ca="1">OFFSET('Impact Inputs'!AI$8,$C144,0)</f>
        <v>0</v>
      </c>
      <c r="AA144" s="139">
        <f ca="1">OFFSET('Impact Inputs'!AJ$8,$C144,0)</f>
        <v>0</v>
      </c>
      <c r="AB144" s="139">
        <f ca="1">OFFSET('Impact Inputs'!AK$8,$C144,0)</f>
        <v>0</v>
      </c>
      <c r="AC144" s="139">
        <f ca="1">OFFSET('Impact Inputs'!AL$8,$C144,0)</f>
        <v>0</v>
      </c>
      <c r="AD144" s="139">
        <f ca="1">OFFSET('Impact Inputs'!AM$8,$C144,0)</f>
        <v>0</v>
      </c>
      <c r="AE144" s="139">
        <f ca="1">OFFSET('Impact Inputs'!AN$8,$C144,0)</f>
        <v>0</v>
      </c>
      <c r="AF144" s="139">
        <f ca="1">OFFSET('Impact Inputs'!AO$8,$C144,0)</f>
        <v>0</v>
      </c>
      <c r="AG144" s="139">
        <f ca="1">OFFSET('Impact Inputs'!AP$8,$C144,0)</f>
        <v>0</v>
      </c>
      <c r="AH144" s="139">
        <f ca="1">OFFSET('Impact Inputs'!AQ$8,$C144,0)</f>
        <v>0</v>
      </c>
      <c r="AI144" s="139">
        <f ca="1">OFFSET('Impact Inputs'!AR$8,$C144,0)</f>
        <v>0</v>
      </c>
      <c r="AJ144" s="139">
        <f ca="1">OFFSET('Impact Inputs'!AS$8,$C144,0)</f>
        <v>0</v>
      </c>
      <c r="AK144" s="139">
        <f ca="1">OFFSET('Impact Inputs'!AT$8,$C144,0)</f>
        <v>0</v>
      </c>
      <c r="AL144" s="139">
        <f ca="1">OFFSET('Impact Inputs'!AU$8,$C144,0)</f>
        <v>0</v>
      </c>
      <c r="AM144" s="139">
        <f ca="1">OFFSET('Impact Inputs'!AV$8,$C144,0)</f>
        <v>0</v>
      </c>
      <c r="AN144" s="139">
        <f ca="1">OFFSET('Impact Inputs'!AW$8,$C144,0)</f>
        <v>0</v>
      </c>
      <c r="AO144" s="139">
        <f ca="1">OFFSET('Impact Inputs'!AX$8,$C144,0)</f>
        <v>0</v>
      </c>
      <c r="AP144" s="139">
        <f ca="1">OFFSET('Impact Inputs'!AY$8,$C144,0)</f>
        <v>0</v>
      </c>
      <c r="AQ144" s="139">
        <f ca="1">OFFSET('Impact Inputs'!AZ$8,$C144,0)</f>
        <v>0</v>
      </c>
      <c r="AR144" s="139">
        <f ca="1">OFFSET('Impact Inputs'!BA$8,$C144,0)</f>
        <v>0</v>
      </c>
      <c r="AS144" s="139">
        <f ca="1">OFFSET('Impact Inputs'!BB$8,$C144,0)</f>
        <v>0</v>
      </c>
      <c r="AT144" s="139">
        <f ca="1">OFFSET('Impact Inputs'!BC$8,$C144,0)</f>
        <v>0</v>
      </c>
      <c r="AU144" s="139">
        <f ca="1">OFFSET('Impact Inputs'!BD$8,$C144,0)</f>
        <v>0</v>
      </c>
      <c r="AV144" s="139">
        <f ca="1">OFFSET('Impact Inputs'!BE$8,$C144,0)</f>
        <v>0</v>
      </c>
      <c r="AW144" s="139">
        <f ca="1">OFFSET('Impact Inputs'!BF$8,$C144,0)</f>
        <v>0</v>
      </c>
      <c r="AX144" s="139">
        <f ca="1">OFFSET('Impact Inputs'!BG$8,$C144,0)</f>
        <v>0</v>
      </c>
      <c r="AY144" s="139">
        <f ca="1">OFFSET('Impact Inputs'!BH$8,$C144,0)</f>
        <v>0</v>
      </c>
      <c r="AZ144" s="139">
        <f ca="1">OFFSET('Impact Inputs'!BI$8,$C144,0)</f>
        <v>0</v>
      </c>
      <c r="BA144" s="139">
        <f ca="1">OFFSET('Impact Inputs'!BJ$8,$C144,0)</f>
        <v>0</v>
      </c>
      <c r="BB144" s="139">
        <f ca="1">OFFSET('Impact Inputs'!BK$8,$C144,0)</f>
        <v>0</v>
      </c>
      <c r="BC144" s="139">
        <f ca="1">OFFSET('Impact Inputs'!BL$8,$C144,0)</f>
        <v>0</v>
      </c>
      <c r="BD144" s="139">
        <f ca="1">OFFSET('Impact Inputs'!BM$8,$C144,0)</f>
        <v>0</v>
      </c>
      <c r="BE144" s="139">
        <f ca="1">OFFSET('Impact Inputs'!BN$8,$C144,0)</f>
        <v>0</v>
      </c>
      <c r="BF144" s="139">
        <f ca="1">OFFSET('Impact Inputs'!BO$8,$C144,0)</f>
        <v>0</v>
      </c>
      <c r="BG144" s="139">
        <f ca="1">OFFSET('Impact Inputs'!BP$8,$C144,0)</f>
        <v>0</v>
      </c>
      <c r="BH144" s="139">
        <f ca="1">OFFSET('Impact Inputs'!BQ$8,$C144,0)</f>
        <v>0</v>
      </c>
    </row>
    <row r="145" spans="1:60">
      <c r="A145" s="106"/>
      <c r="B145" s="106"/>
      <c r="C145" s="106">
        <v>93</v>
      </c>
      <c r="D145" s="106"/>
      <c r="E145" s="106" t="str">
        <f ca="1">OFFSET('Impact Inputs'!A$6,C145,0)</f>
        <v>Impact 32</v>
      </c>
      <c r="F145" s="171" t="str">
        <f ca="1">OFFSET('Impact Inputs'!C$6,C145,0)</f>
        <v>-</v>
      </c>
      <c r="G145" s="106" t="str">
        <f ca="1">OFFSET('Impact Inputs'!D$6,C145,0)</f>
        <v>-</v>
      </c>
      <c r="H145" s="106"/>
      <c r="I145" s="106"/>
      <c r="J145" s="106"/>
      <c r="K145" s="139">
        <f ca="1">OFFSET('Impact Inputs'!T$8,$C145,0)</f>
        <v>0</v>
      </c>
      <c r="L145" s="139">
        <f ca="1">OFFSET('Impact Inputs'!U$8,$C145,0)</f>
        <v>0</v>
      </c>
      <c r="M145" s="139">
        <f ca="1">OFFSET('Impact Inputs'!V$8,$C145,0)</f>
        <v>0</v>
      </c>
      <c r="N145" s="139">
        <f ca="1">OFFSET('Impact Inputs'!W$8,$C145,0)</f>
        <v>0</v>
      </c>
      <c r="O145" s="139">
        <f ca="1">OFFSET('Impact Inputs'!X$8,$C145,0)</f>
        <v>0</v>
      </c>
      <c r="P145" s="139">
        <f ca="1">OFFSET('Impact Inputs'!Y$8,$C145,0)</f>
        <v>0</v>
      </c>
      <c r="Q145" s="139">
        <f ca="1">OFFSET('Impact Inputs'!Z$8,$C145,0)</f>
        <v>0</v>
      </c>
      <c r="R145" s="139">
        <f ca="1">OFFSET('Impact Inputs'!AA$8,$C145,0)</f>
        <v>0</v>
      </c>
      <c r="S145" s="139">
        <f ca="1">OFFSET('Impact Inputs'!AB$8,$C145,0)</f>
        <v>0</v>
      </c>
      <c r="T145" s="139">
        <f ca="1">OFFSET('Impact Inputs'!AC$8,$C145,0)</f>
        <v>0</v>
      </c>
      <c r="U145" s="139">
        <f ca="1">OFFSET('Impact Inputs'!AD$8,$C145,0)</f>
        <v>0</v>
      </c>
      <c r="V145" s="139">
        <f ca="1">OFFSET('Impact Inputs'!AE$8,$C145,0)</f>
        <v>0</v>
      </c>
      <c r="W145" s="139">
        <f ca="1">OFFSET('Impact Inputs'!AF$8,$C145,0)</f>
        <v>0</v>
      </c>
      <c r="X145" s="139">
        <f ca="1">OFFSET('Impact Inputs'!AG$8,$C145,0)</f>
        <v>0</v>
      </c>
      <c r="Y145" s="139">
        <f ca="1">OFFSET('Impact Inputs'!AH$8,$C145,0)</f>
        <v>0</v>
      </c>
      <c r="Z145" s="139">
        <f ca="1">OFFSET('Impact Inputs'!AI$8,$C145,0)</f>
        <v>0</v>
      </c>
      <c r="AA145" s="139">
        <f ca="1">OFFSET('Impact Inputs'!AJ$8,$C145,0)</f>
        <v>0</v>
      </c>
      <c r="AB145" s="139">
        <f ca="1">OFFSET('Impact Inputs'!AK$8,$C145,0)</f>
        <v>0</v>
      </c>
      <c r="AC145" s="139">
        <f ca="1">OFFSET('Impact Inputs'!AL$8,$C145,0)</f>
        <v>0</v>
      </c>
      <c r="AD145" s="139">
        <f ca="1">OFFSET('Impact Inputs'!AM$8,$C145,0)</f>
        <v>0</v>
      </c>
      <c r="AE145" s="139">
        <f ca="1">OFFSET('Impact Inputs'!AN$8,$C145,0)</f>
        <v>0</v>
      </c>
      <c r="AF145" s="139">
        <f ca="1">OFFSET('Impact Inputs'!AO$8,$C145,0)</f>
        <v>0</v>
      </c>
      <c r="AG145" s="139">
        <f ca="1">OFFSET('Impact Inputs'!AP$8,$C145,0)</f>
        <v>0</v>
      </c>
      <c r="AH145" s="139">
        <f ca="1">OFFSET('Impact Inputs'!AQ$8,$C145,0)</f>
        <v>0</v>
      </c>
      <c r="AI145" s="139">
        <f ca="1">OFFSET('Impact Inputs'!AR$8,$C145,0)</f>
        <v>0</v>
      </c>
      <c r="AJ145" s="139">
        <f ca="1">OFFSET('Impact Inputs'!AS$8,$C145,0)</f>
        <v>0</v>
      </c>
      <c r="AK145" s="139">
        <f ca="1">OFFSET('Impact Inputs'!AT$8,$C145,0)</f>
        <v>0</v>
      </c>
      <c r="AL145" s="139">
        <f ca="1">OFFSET('Impact Inputs'!AU$8,$C145,0)</f>
        <v>0</v>
      </c>
      <c r="AM145" s="139">
        <f ca="1">OFFSET('Impact Inputs'!AV$8,$C145,0)</f>
        <v>0</v>
      </c>
      <c r="AN145" s="139">
        <f ca="1">OFFSET('Impact Inputs'!AW$8,$C145,0)</f>
        <v>0</v>
      </c>
      <c r="AO145" s="139">
        <f ca="1">OFFSET('Impact Inputs'!AX$8,$C145,0)</f>
        <v>0</v>
      </c>
      <c r="AP145" s="139">
        <f ca="1">OFFSET('Impact Inputs'!AY$8,$C145,0)</f>
        <v>0</v>
      </c>
      <c r="AQ145" s="139">
        <f ca="1">OFFSET('Impact Inputs'!AZ$8,$C145,0)</f>
        <v>0</v>
      </c>
      <c r="AR145" s="139">
        <f ca="1">OFFSET('Impact Inputs'!BA$8,$C145,0)</f>
        <v>0</v>
      </c>
      <c r="AS145" s="139">
        <f ca="1">OFFSET('Impact Inputs'!BB$8,$C145,0)</f>
        <v>0</v>
      </c>
      <c r="AT145" s="139">
        <f ca="1">OFFSET('Impact Inputs'!BC$8,$C145,0)</f>
        <v>0</v>
      </c>
      <c r="AU145" s="139">
        <f ca="1">OFFSET('Impact Inputs'!BD$8,$C145,0)</f>
        <v>0</v>
      </c>
      <c r="AV145" s="139">
        <f ca="1">OFFSET('Impact Inputs'!BE$8,$C145,0)</f>
        <v>0</v>
      </c>
      <c r="AW145" s="139">
        <f ca="1">OFFSET('Impact Inputs'!BF$8,$C145,0)</f>
        <v>0</v>
      </c>
      <c r="AX145" s="139">
        <f ca="1">OFFSET('Impact Inputs'!BG$8,$C145,0)</f>
        <v>0</v>
      </c>
      <c r="AY145" s="139">
        <f ca="1">OFFSET('Impact Inputs'!BH$8,$C145,0)</f>
        <v>0</v>
      </c>
      <c r="AZ145" s="139">
        <f ca="1">OFFSET('Impact Inputs'!BI$8,$C145,0)</f>
        <v>0</v>
      </c>
      <c r="BA145" s="139">
        <f ca="1">OFFSET('Impact Inputs'!BJ$8,$C145,0)</f>
        <v>0</v>
      </c>
      <c r="BB145" s="139">
        <f ca="1">OFFSET('Impact Inputs'!BK$8,$C145,0)</f>
        <v>0</v>
      </c>
      <c r="BC145" s="139">
        <f ca="1">OFFSET('Impact Inputs'!BL$8,$C145,0)</f>
        <v>0</v>
      </c>
      <c r="BD145" s="139">
        <f ca="1">OFFSET('Impact Inputs'!BM$8,$C145,0)</f>
        <v>0</v>
      </c>
      <c r="BE145" s="139">
        <f ca="1">OFFSET('Impact Inputs'!BN$8,$C145,0)</f>
        <v>0</v>
      </c>
      <c r="BF145" s="139">
        <f ca="1">OFFSET('Impact Inputs'!BO$8,$C145,0)</f>
        <v>0</v>
      </c>
      <c r="BG145" s="139">
        <f ca="1">OFFSET('Impact Inputs'!BP$8,$C145,0)</f>
        <v>0</v>
      </c>
      <c r="BH145" s="139">
        <f ca="1">OFFSET('Impact Inputs'!BQ$8,$C145,0)</f>
        <v>0</v>
      </c>
    </row>
    <row r="146" spans="1:60">
      <c r="A146" s="106"/>
      <c r="B146" s="106"/>
      <c r="C146" s="108">
        <v>96</v>
      </c>
      <c r="D146" s="106"/>
      <c r="E146" s="106" t="str">
        <f ca="1">OFFSET('Impact Inputs'!A$6,C146,0)</f>
        <v>Impact 33</v>
      </c>
      <c r="F146" s="171" t="str">
        <f ca="1">OFFSET('Impact Inputs'!C$6,C146,0)</f>
        <v>-</v>
      </c>
      <c r="G146" s="106" t="str">
        <f ca="1">OFFSET('Impact Inputs'!D$6,C146,0)</f>
        <v>-</v>
      </c>
      <c r="H146" s="106"/>
      <c r="I146" s="106"/>
      <c r="J146" s="106"/>
      <c r="K146" s="139">
        <f ca="1">OFFSET('Impact Inputs'!T$8,$C146,0)</f>
        <v>0</v>
      </c>
      <c r="L146" s="139">
        <f ca="1">OFFSET('Impact Inputs'!U$8,$C146,0)</f>
        <v>0</v>
      </c>
      <c r="M146" s="139">
        <f ca="1">OFFSET('Impact Inputs'!V$8,$C146,0)</f>
        <v>0</v>
      </c>
      <c r="N146" s="139">
        <f ca="1">OFFSET('Impact Inputs'!W$8,$C146,0)</f>
        <v>0</v>
      </c>
      <c r="O146" s="139">
        <f ca="1">OFFSET('Impact Inputs'!X$8,$C146,0)</f>
        <v>0</v>
      </c>
      <c r="P146" s="139">
        <f ca="1">OFFSET('Impact Inputs'!Y$8,$C146,0)</f>
        <v>0</v>
      </c>
      <c r="Q146" s="139">
        <f ca="1">OFFSET('Impact Inputs'!Z$8,$C146,0)</f>
        <v>0</v>
      </c>
      <c r="R146" s="139">
        <f ca="1">OFFSET('Impact Inputs'!AA$8,$C146,0)</f>
        <v>0</v>
      </c>
      <c r="S146" s="139">
        <f ca="1">OFFSET('Impact Inputs'!AB$8,$C146,0)</f>
        <v>0</v>
      </c>
      <c r="T146" s="139">
        <f ca="1">OFFSET('Impact Inputs'!AC$8,$C146,0)</f>
        <v>0</v>
      </c>
      <c r="U146" s="139">
        <f ca="1">OFFSET('Impact Inputs'!AD$8,$C146,0)</f>
        <v>0</v>
      </c>
      <c r="V146" s="139">
        <f ca="1">OFFSET('Impact Inputs'!AE$8,$C146,0)</f>
        <v>0</v>
      </c>
      <c r="W146" s="139">
        <f ca="1">OFFSET('Impact Inputs'!AF$8,$C146,0)</f>
        <v>0</v>
      </c>
      <c r="X146" s="139">
        <f ca="1">OFFSET('Impact Inputs'!AG$8,$C146,0)</f>
        <v>0</v>
      </c>
      <c r="Y146" s="139">
        <f ca="1">OFFSET('Impact Inputs'!AH$8,$C146,0)</f>
        <v>0</v>
      </c>
      <c r="Z146" s="139">
        <f ca="1">OFFSET('Impact Inputs'!AI$8,$C146,0)</f>
        <v>0</v>
      </c>
      <c r="AA146" s="139">
        <f ca="1">OFFSET('Impact Inputs'!AJ$8,$C146,0)</f>
        <v>0</v>
      </c>
      <c r="AB146" s="139">
        <f ca="1">OFFSET('Impact Inputs'!AK$8,$C146,0)</f>
        <v>0</v>
      </c>
      <c r="AC146" s="139">
        <f ca="1">OFFSET('Impact Inputs'!AL$8,$C146,0)</f>
        <v>0</v>
      </c>
      <c r="AD146" s="139">
        <f ca="1">OFFSET('Impact Inputs'!AM$8,$C146,0)</f>
        <v>0</v>
      </c>
      <c r="AE146" s="139">
        <f ca="1">OFFSET('Impact Inputs'!AN$8,$C146,0)</f>
        <v>0</v>
      </c>
      <c r="AF146" s="139">
        <f ca="1">OFFSET('Impact Inputs'!AO$8,$C146,0)</f>
        <v>0</v>
      </c>
      <c r="AG146" s="139">
        <f ca="1">OFFSET('Impact Inputs'!AP$8,$C146,0)</f>
        <v>0</v>
      </c>
      <c r="AH146" s="139">
        <f ca="1">OFFSET('Impact Inputs'!AQ$8,$C146,0)</f>
        <v>0</v>
      </c>
      <c r="AI146" s="139">
        <f ca="1">OFFSET('Impact Inputs'!AR$8,$C146,0)</f>
        <v>0</v>
      </c>
      <c r="AJ146" s="139">
        <f ca="1">OFFSET('Impact Inputs'!AS$8,$C146,0)</f>
        <v>0</v>
      </c>
      <c r="AK146" s="139">
        <f ca="1">OFFSET('Impact Inputs'!AT$8,$C146,0)</f>
        <v>0</v>
      </c>
      <c r="AL146" s="139">
        <f ca="1">OFFSET('Impact Inputs'!AU$8,$C146,0)</f>
        <v>0</v>
      </c>
      <c r="AM146" s="139">
        <f ca="1">OFFSET('Impact Inputs'!AV$8,$C146,0)</f>
        <v>0</v>
      </c>
      <c r="AN146" s="139">
        <f ca="1">OFFSET('Impact Inputs'!AW$8,$C146,0)</f>
        <v>0</v>
      </c>
      <c r="AO146" s="139">
        <f ca="1">OFFSET('Impact Inputs'!AX$8,$C146,0)</f>
        <v>0</v>
      </c>
      <c r="AP146" s="139">
        <f ca="1">OFFSET('Impact Inputs'!AY$8,$C146,0)</f>
        <v>0</v>
      </c>
      <c r="AQ146" s="139">
        <f ca="1">OFFSET('Impact Inputs'!AZ$8,$C146,0)</f>
        <v>0</v>
      </c>
      <c r="AR146" s="139">
        <f ca="1">OFFSET('Impact Inputs'!BA$8,$C146,0)</f>
        <v>0</v>
      </c>
      <c r="AS146" s="139">
        <f ca="1">OFFSET('Impact Inputs'!BB$8,$C146,0)</f>
        <v>0</v>
      </c>
      <c r="AT146" s="139">
        <f ca="1">OFFSET('Impact Inputs'!BC$8,$C146,0)</f>
        <v>0</v>
      </c>
      <c r="AU146" s="139">
        <f ca="1">OFFSET('Impact Inputs'!BD$8,$C146,0)</f>
        <v>0</v>
      </c>
      <c r="AV146" s="139">
        <f ca="1">OFFSET('Impact Inputs'!BE$8,$C146,0)</f>
        <v>0</v>
      </c>
      <c r="AW146" s="139">
        <f ca="1">OFFSET('Impact Inputs'!BF$8,$C146,0)</f>
        <v>0</v>
      </c>
      <c r="AX146" s="139">
        <f ca="1">OFFSET('Impact Inputs'!BG$8,$C146,0)</f>
        <v>0</v>
      </c>
      <c r="AY146" s="139">
        <f ca="1">OFFSET('Impact Inputs'!BH$8,$C146,0)</f>
        <v>0</v>
      </c>
      <c r="AZ146" s="139">
        <f ca="1">OFFSET('Impact Inputs'!BI$8,$C146,0)</f>
        <v>0</v>
      </c>
      <c r="BA146" s="139">
        <f ca="1">OFFSET('Impact Inputs'!BJ$8,$C146,0)</f>
        <v>0</v>
      </c>
      <c r="BB146" s="139">
        <f ca="1">OFFSET('Impact Inputs'!BK$8,$C146,0)</f>
        <v>0</v>
      </c>
      <c r="BC146" s="139">
        <f ca="1">OFFSET('Impact Inputs'!BL$8,$C146,0)</f>
        <v>0</v>
      </c>
      <c r="BD146" s="139">
        <f ca="1">OFFSET('Impact Inputs'!BM$8,$C146,0)</f>
        <v>0</v>
      </c>
      <c r="BE146" s="139">
        <f ca="1">OFFSET('Impact Inputs'!BN$8,$C146,0)</f>
        <v>0</v>
      </c>
      <c r="BF146" s="139">
        <f ca="1">OFFSET('Impact Inputs'!BO$8,$C146,0)</f>
        <v>0</v>
      </c>
      <c r="BG146" s="139">
        <f ca="1">OFFSET('Impact Inputs'!BP$8,$C146,0)</f>
        <v>0</v>
      </c>
      <c r="BH146" s="139">
        <f ca="1">OFFSET('Impact Inputs'!BQ$8,$C146,0)</f>
        <v>0</v>
      </c>
    </row>
    <row r="147" spans="1:60">
      <c r="A147" s="106"/>
      <c r="B147" s="106"/>
      <c r="C147" s="106">
        <v>99</v>
      </c>
      <c r="D147" s="106"/>
      <c r="E147" s="106" t="str">
        <f ca="1">OFFSET('Impact Inputs'!A$6,C147,0)</f>
        <v>Impact 34</v>
      </c>
      <c r="F147" s="171" t="str">
        <f ca="1">OFFSET('Impact Inputs'!C$6,C147,0)</f>
        <v>-</v>
      </c>
      <c r="G147" s="106" t="str">
        <f ca="1">OFFSET('Impact Inputs'!D$6,C147,0)</f>
        <v>-</v>
      </c>
      <c r="H147" s="106"/>
      <c r="I147" s="106"/>
      <c r="J147" s="106"/>
      <c r="K147" s="139">
        <f ca="1">OFFSET('Impact Inputs'!T$8,$C147,0)</f>
        <v>0</v>
      </c>
      <c r="L147" s="139">
        <f ca="1">OFFSET('Impact Inputs'!U$8,$C147,0)</f>
        <v>0</v>
      </c>
      <c r="M147" s="139">
        <f ca="1">OFFSET('Impact Inputs'!V$8,$C147,0)</f>
        <v>0</v>
      </c>
      <c r="N147" s="139">
        <f ca="1">OFFSET('Impact Inputs'!W$8,$C147,0)</f>
        <v>0</v>
      </c>
      <c r="O147" s="139">
        <f ca="1">OFFSET('Impact Inputs'!X$8,$C147,0)</f>
        <v>0</v>
      </c>
      <c r="P147" s="139">
        <f ca="1">OFFSET('Impact Inputs'!Y$8,$C147,0)</f>
        <v>0</v>
      </c>
      <c r="Q147" s="139">
        <f ca="1">OFFSET('Impact Inputs'!Z$8,$C147,0)</f>
        <v>0</v>
      </c>
      <c r="R147" s="139">
        <f ca="1">OFFSET('Impact Inputs'!AA$8,$C147,0)</f>
        <v>0</v>
      </c>
      <c r="S147" s="139">
        <f ca="1">OFFSET('Impact Inputs'!AB$8,$C147,0)</f>
        <v>0</v>
      </c>
      <c r="T147" s="139">
        <f ca="1">OFFSET('Impact Inputs'!AC$8,$C147,0)</f>
        <v>0</v>
      </c>
      <c r="U147" s="139">
        <f ca="1">OFFSET('Impact Inputs'!AD$8,$C147,0)</f>
        <v>0</v>
      </c>
      <c r="V147" s="139">
        <f ca="1">OFFSET('Impact Inputs'!AE$8,$C147,0)</f>
        <v>0</v>
      </c>
      <c r="W147" s="139">
        <f ca="1">OFFSET('Impact Inputs'!AF$8,$C147,0)</f>
        <v>0</v>
      </c>
      <c r="X147" s="139">
        <f ca="1">OFFSET('Impact Inputs'!AG$8,$C147,0)</f>
        <v>0</v>
      </c>
      <c r="Y147" s="139">
        <f ca="1">OFFSET('Impact Inputs'!AH$8,$C147,0)</f>
        <v>0</v>
      </c>
      <c r="Z147" s="139">
        <f ca="1">OFFSET('Impact Inputs'!AI$8,$C147,0)</f>
        <v>0</v>
      </c>
      <c r="AA147" s="139">
        <f ca="1">OFFSET('Impact Inputs'!AJ$8,$C147,0)</f>
        <v>0</v>
      </c>
      <c r="AB147" s="139">
        <f ca="1">OFFSET('Impact Inputs'!AK$8,$C147,0)</f>
        <v>0</v>
      </c>
      <c r="AC147" s="139">
        <f ca="1">OFFSET('Impact Inputs'!AL$8,$C147,0)</f>
        <v>0</v>
      </c>
      <c r="AD147" s="139">
        <f ca="1">OFFSET('Impact Inputs'!AM$8,$C147,0)</f>
        <v>0</v>
      </c>
      <c r="AE147" s="139">
        <f ca="1">OFFSET('Impact Inputs'!AN$8,$C147,0)</f>
        <v>0</v>
      </c>
      <c r="AF147" s="139">
        <f ca="1">OFFSET('Impact Inputs'!AO$8,$C147,0)</f>
        <v>0</v>
      </c>
      <c r="AG147" s="139">
        <f ca="1">OFFSET('Impact Inputs'!AP$8,$C147,0)</f>
        <v>0</v>
      </c>
      <c r="AH147" s="139">
        <f ca="1">OFFSET('Impact Inputs'!AQ$8,$C147,0)</f>
        <v>0</v>
      </c>
      <c r="AI147" s="139">
        <f ca="1">OFFSET('Impact Inputs'!AR$8,$C147,0)</f>
        <v>0</v>
      </c>
      <c r="AJ147" s="139">
        <f ca="1">OFFSET('Impact Inputs'!AS$8,$C147,0)</f>
        <v>0</v>
      </c>
      <c r="AK147" s="139">
        <f ca="1">OFFSET('Impact Inputs'!AT$8,$C147,0)</f>
        <v>0</v>
      </c>
      <c r="AL147" s="139">
        <f ca="1">OFFSET('Impact Inputs'!AU$8,$C147,0)</f>
        <v>0</v>
      </c>
      <c r="AM147" s="139">
        <f ca="1">OFFSET('Impact Inputs'!AV$8,$C147,0)</f>
        <v>0</v>
      </c>
      <c r="AN147" s="139">
        <f ca="1">OFFSET('Impact Inputs'!AW$8,$C147,0)</f>
        <v>0</v>
      </c>
      <c r="AO147" s="139">
        <f ca="1">OFFSET('Impact Inputs'!AX$8,$C147,0)</f>
        <v>0</v>
      </c>
      <c r="AP147" s="139">
        <f ca="1">OFFSET('Impact Inputs'!AY$8,$C147,0)</f>
        <v>0</v>
      </c>
      <c r="AQ147" s="139">
        <f ca="1">OFFSET('Impact Inputs'!AZ$8,$C147,0)</f>
        <v>0</v>
      </c>
      <c r="AR147" s="139">
        <f ca="1">OFFSET('Impact Inputs'!BA$8,$C147,0)</f>
        <v>0</v>
      </c>
      <c r="AS147" s="139">
        <f ca="1">OFFSET('Impact Inputs'!BB$8,$C147,0)</f>
        <v>0</v>
      </c>
      <c r="AT147" s="139">
        <f ca="1">OFFSET('Impact Inputs'!BC$8,$C147,0)</f>
        <v>0</v>
      </c>
      <c r="AU147" s="139">
        <f ca="1">OFFSET('Impact Inputs'!BD$8,$C147,0)</f>
        <v>0</v>
      </c>
      <c r="AV147" s="139">
        <f ca="1">OFFSET('Impact Inputs'!BE$8,$C147,0)</f>
        <v>0</v>
      </c>
      <c r="AW147" s="139">
        <f ca="1">OFFSET('Impact Inputs'!BF$8,$C147,0)</f>
        <v>0</v>
      </c>
      <c r="AX147" s="139">
        <f ca="1">OFFSET('Impact Inputs'!BG$8,$C147,0)</f>
        <v>0</v>
      </c>
      <c r="AY147" s="139">
        <f ca="1">OFFSET('Impact Inputs'!BH$8,$C147,0)</f>
        <v>0</v>
      </c>
      <c r="AZ147" s="139">
        <f ca="1">OFFSET('Impact Inputs'!BI$8,$C147,0)</f>
        <v>0</v>
      </c>
      <c r="BA147" s="139">
        <f ca="1">OFFSET('Impact Inputs'!BJ$8,$C147,0)</f>
        <v>0</v>
      </c>
      <c r="BB147" s="139">
        <f ca="1">OFFSET('Impact Inputs'!BK$8,$C147,0)</f>
        <v>0</v>
      </c>
      <c r="BC147" s="139">
        <f ca="1">OFFSET('Impact Inputs'!BL$8,$C147,0)</f>
        <v>0</v>
      </c>
      <c r="BD147" s="139">
        <f ca="1">OFFSET('Impact Inputs'!BM$8,$C147,0)</f>
        <v>0</v>
      </c>
      <c r="BE147" s="139">
        <f ca="1">OFFSET('Impact Inputs'!BN$8,$C147,0)</f>
        <v>0</v>
      </c>
      <c r="BF147" s="139">
        <f ca="1">OFFSET('Impact Inputs'!BO$8,$C147,0)</f>
        <v>0</v>
      </c>
      <c r="BG147" s="139">
        <f ca="1">OFFSET('Impact Inputs'!BP$8,$C147,0)</f>
        <v>0</v>
      </c>
      <c r="BH147" s="139">
        <f ca="1">OFFSET('Impact Inputs'!BQ$8,$C147,0)</f>
        <v>0</v>
      </c>
    </row>
    <row r="148" spans="1:60">
      <c r="A148" s="106"/>
      <c r="B148" s="106"/>
      <c r="C148" s="108">
        <v>102</v>
      </c>
      <c r="D148" s="106"/>
      <c r="E148" s="106" t="str">
        <f ca="1">OFFSET('Impact Inputs'!A$6,C148,0)</f>
        <v>Impact 35</v>
      </c>
      <c r="F148" s="171" t="str">
        <f ca="1">OFFSET('Impact Inputs'!C$6,C148,0)</f>
        <v>-</v>
      </c>
      <c r="G148" s="106" t="str">
        <f ca="1">OFFSET('Impact Inputs'!D$6,C148,0)</f>
        <v>-</v>
      </c>
      <c r="H148" s="106"/>
      <c r="I148" s="106"/>
      <c r="J148" s="106"/>
      <c r="K148" s="139">
        <f ca="1">OFFSET('Impact Inputs'!T$8,$C148,0)</f>
        <v>0</v>
      </c>
      <c r="L148" s="139">
        <f ca="1">OFFSET('Impact Inputs'!U$8,$C148,0)</f>
        <v>0</v>
      </c>
      <c r="M148" s="139">
        <f ca="1">OFFSET('Impact Inputs'!V$8,$C148,0)</f>
        <v>0</v>
      </c>
      <c r="N148" s="139">
        <f ca="1">OFFSET('Impact Inputs'!W$8,$C148,0)</f>
        <v>0</v>
      </c>
      <c r="O148" s="139">
        <f ca="1">OFFSET('Impact Inputs'!X$8,$C148,0)</f>
        <v>0</v>
      </c>
      <c r="P148" s="139">
        <f ca="1">OFFSET('Impact Inputs'!Y$8,$C148,0)</f>
        <v>0</v>
      </c>
      <c r="Q148" s="139">
        <f ca="1">OFFSET('Impact Inputs'!Z$8,$C148,0)</f>
        <v>0</v>
      </c>
      <c r="R148" s="139">
        <f ca="1">OFFSET('Impact Inputs'!AA$8,$C148,0)</f>
        <v>0</v>
      </c>
      <c r="S148" s="139">
        <f ca="1">OFFSET('Impact Inputs'!AB$8,$C148,0)</f>
        <v>0</v>
      </c>
      <c r="T148" s="139">
        <f ca="1">OFFSET('Impact Inputs'!AC$8,$C148,0)</f>
        <v>0</v>
      </c>
      <c r="U148" s="139">
        <f ca="1">OFFSET('Impact Inputs'!AD$8,$C148,0)</f>
        <v>0</v>
      </c>
      <c r="V148" s="139">
        <f ca="1">OFFSET('Impact Inputs'!AE$8,$C148,0)</f>
        <v>0</v>
      </c>
      <c r="W148" s="139">
        <f ca="1">OFFSET('Impact Inputs'!AF$8,$C148,0)</f>
        <v>0</v>
      </c>
      <c r="X148" s="139">
        <f ca="1">OFFSET('Impact Inputs'!AG$8,$C148,0)</f>
        <v>0</v>
      </c>
      <c r="Y148" s="139">
        <f ca="1">OFFSET('Impact Inputs'!AH$8,$C148,0)</f>
        <v>0</v>
      </c>
      <c r="Z148" s="139">
        <f ca="1">OFFSET('Impact Inputs'!AI$8,$C148,0)</f>
        <v>0</v>
      </c>
      <c r="AA148" s="139">
        <f ca="1">OFFSET('Impact Inputs'!AJ$8,$C148,0)</f>
        <v>0</v>
      </c>
      <c r="AB148" s="139">
        <f ca="1">OFFSET('Impact Inputs'!AK$8,$C148,0)</f>
        <v>0</v>
      </c>
      <c r="AC148" s="139">
        <f ca="1">OFFSET('Impact Inputs'!AL$8,$C148,0)</f>
        <v>0</v>
      </c>
      <c r="AD148" s="139">
        <f ca="1">OFFSET('Impact Inputs'!AM$8,$C148,0)</f>
        <v>0</v>
      </c>
      <c r="AE148" s="139">
        <f ca="1">OFFSET('Impact Inputs'!AN$8,$C148,0)</f>
        <v>0</v>
      </c>
      <c r="AF148" s="139">
        <f ca="1">OFFSET('Impact Inputs'!AO$8,$C148,0)</f>
        <v>0</v>
      </c>
      <c r="AG148" s="139">
        <f ca="1">OFFSET('Impact Inputs'!AP$8,$C148,0)</f>
        <v>0</v>
      </c>
      <c r="AH148" s="139">
        <f ca="1">OFFSET('Impact Inputs'!AQ$8,$C148,0)</f>
        <v>0</v>
      </c>
      <c r="AI148" s="139">
        <f ca="1">OFFSET('Impact Inputs'!AR$8,$C148,0)</f>
        <v>0</v>
      </c>
      <c r="AJ148" s="139">
        <f ca="1">OFFSET('Impact Inputs'!AS$8,$C148,0)</f>
        <v>0</v>
      </c>
      <c r="AK148" s="139">
        <f ca="1">OFFSET('Impact Inputs'!AT$8,$C148,0)</f>
        <v>0</v>
      </c>
      <c r="AL148" s="139">
        <f ca="1">OFFSET('Impact Inputs'!AU$8,$C148,0)</f>
        <v>0</v>
      </c>
      <c r="AM148" s="139">
        <f ca="1">OFFSET('Impact Inputs'!AV$8,$C148,0)</f>
        <v>0</v>
      </c>
      <c r="AN148" s="139">
        <f ca="1">OFFSET('Impact Inputs'!AW$8,$C148,0)</f>
        <v>0</v>
      </c>
      <c r="AO148" s="139">
        <f ca="1">OFFSET('Impact Inputs'!AX$8,$C148,0)</f>
        <v>0</v>
      </c>
      <c r="AP148" s="139">
        <f ca="1">OFFSET('Impact Inputs'!AY$8,$C148,0)</f>
        <v>0</v>
      </c>
      <c r="AQ148" s="139">
        <f ca="1">OFFSET('Impact Inputs'!AZ$8,$C148,0)</f>
        <v>0</v>
      </c>
      <c r="AR148" s="139">
        <f ca="1">OFFSET('Impact Inputs'!BA$8,$C148,0)</f>
        <v>0</v>
      </c>
      <c r="AS148" s="139">
        <f ca="1">OFFSET('Impact Inputs'!BB$8,$C148,0)</f>
        <v>0</v>
      </c>
      <c r="AT148" s="139">
        <f ca="1">OFFSET('Impact Inputs'!BC$8,$C148,0)</f>
        <v>0</v>
      </c>
      <c r="AU148" s="139">
        <f ca="1">OFFSET('Impact Inputs'!BD$8,$C148,0)</f>
        <v>0</v>
      </c>
      <c r="AV148" s="139">
        <f ca="1">OFFSET('Impact Inputs'!BE$8,$C148,0)</f>
        <v>0</v>
      </c>
      <c r="AW148" s="139">
        <f ca="1">OFFSET('Impact Inputs'!BF$8,$C148,0)</f>
        <v>0</v>
      </c>
      <c r="AX148" s="139">
        <f ca="1">OFFSET('Impact Inputs'!BG$8,$C148,0)</f>
        <v>0</v>
      </c>
      <c r="AY148" s="139">
        <f ca="1">OFFSET('Impact Inputs'!BH$8,$C148,0)</f>
        <v>0</v>
      </c>
      <c r="AZ148" s="139">
        <f ca="1">OFFSET('Impact Inputs'!BI$8,$C148,0)</f>
        <v>0</v>
      </c>
      <c r="BA148" s="139">
        <f ca="1">OFFSET('Impact Inputs'!BJ$8,$C148,0)</f>
        <v>0</v>
      </c>
      <c r="BB148" s="139">
        <f ca="1">OFFSET('Impact Inputs'!BK$8,$C148,0)</f>
        <v>0</v>
      </c>
      <c r="BC148" s="139">
        <f ca="1">OFFSET('Impact Inputs'!BL$8,$C148,0)</f>
        <v>0</v>
      </c>
      <c r="BD148" s="139">
        <f ca="1">OFFSET('Impact Inputs'!BM$8,$C148,0)</f>
        <v>0</v>
      </c>
      <c r="BE148" s="139">
        <f ca="1">OFFSET('Impact Inputs'!BN$8,$C148,0)</f>
        <v>0</v>
      </c>
      <c r="BF148" s="139">
        <f ca="1">OFFSET('Impact Inputs'!BO$8,$C148,0)</f>
        <v>0</v>
      </c>
      <c r="BG148" s="139">
        <f ca="1">OFFSET('Impact Inputs'!BP$8,$C148,0)</f>
        <v>0</v>
      </c>
      <c r="BH148" s="139">
        <f ca="1">OFFSET('Impact Inputs'!BQ$8,$C148,0)</f>
        <v>0</v>
      </c>
    </row>
    <row r="149" spans="1:60">
      <c r="A149" s="106"/>
      <c r="B149" s="106"/>
      <c r="C149" s="106">
        <v>105</v>
      </c>
      <c r="D149" s="106"/>
      <c r="E149" s="106" t="str">
        <f ca="1">OFFSET('Impact Inputs'!A$6,C149,0)</f>
        <v>Impact 36</v>
      </c>
      <c r="F149" s="171" t="str">
        <f ca="1">OFFSET('Impact Inputs'!C$6,C149,0)</f>
        <v>-</v>
      </c>
      <c r="G149" s="106" t="str">
        <f ca="1">OFFSET('Impact Inputs'!D$6,C149,0)</f>
        <v>-</v>
      </c>
      <c r="H149" s="106"/>
      <c r="I149" s="106"/>
      <c r="J149" s="106"/>
      <c r="K149" s="139">
        <f ca="1">OFFSET('Impact Inputs'!T$8,$C149,0)</f>
        <v>0</v>
      </c>
      <c r="L149" s="139">
        <f ca="1">OFFSET('Impact Inputs'!U$8,$C149,0)</f>
        <v>0</v>
      </c>
      <c r="M149" s="139">
        <f ca="1">OFFSET('Impact Inputs'!V$8,$C149,0)</f>
        <v>0</v>
      </c>
      <c r="N149" s="139">
        <f ca="1">OFFSET('Impact Inputs'!W$8,$C149,0)</f>
        <v>0</v>
      </c>
      <c r="O149" s="139">
        <f ca="1">OFFSET('Impact Inputs'!X$8,$C149,0)</f>
        <v>0</v>
      </c>
      <c r="P149" s="139">
        <f ca="1">OFFSET('Impact Inputs'!Y$8,$C149,0)</f>
        <v>0</v>
      </c>
      <c r="Q149" s="139">
        <f ca="1">OFFSET('Impact Inputs'!Z$8,$C149,0)</f>
        <v>0</v>
      </c>
      <c r="R149" s="139">
        <f ca="1">OFFSET('Impact Inputs'!AA$8,$C149,0)</f>
        <v>0</v>
      </c>
      <c r="S149" s="139">
        <f ca="1">OFFSET('Impact Inputs'!AB$8,$C149,0)</f>
        <v>0</v>
      </c>
      <c r="T149" s="139">
        <f ca="1">OFFSET('Impact Inputs'!AC$8,$C149,0)</f>
        <v>0</v>
      </c>
      <c r="U149" s="139">
        <f ca="1">OFFSET('Impact Inputs'!AD$8,$C149,0)</f>
        <v>0</v>
      </c>
      <c r="V149" s="139">
        <f ca="1">OFFSET('Impact Inputs'!AE$8,$C149,0)</f>
        <v>0</v>
      </c>
      <c r="W149" s="139">
        <f ca="1">OFFSET('Impact Inputs'!AF$8,$C149,0)</f>
        <v>0</v>
      </c>
      <c r="X149" s="139">
        <f ca="1">OFFSET('Impact Inputs'!AG$8,$C149,0)</f>
        <v>0</v>
      </c>
      <c r="Y149" s="139">
        <f ca="1">OFFSET('Impact Inputs'!AH$8,$C149,0)</f>
        <v>0</v>
      </c>
      <c r="Z149" s="139">
        <f ca="1">OFFSET('Impact Inputs'!AI$8,$C149,0)</f>
        <v>0</v>
      </c>
      <c r="AA149" s="139">
        <f ca="1">OFFSET('Impact Inputs'!AJ$8,$C149,0)</f>
        <v>0</v>
      </c>
      <c r="AB149" s="139">
        <f ca="1">OFFSET('Impact Inputs'!AK$8,$C149,0)</f>
        <v>0</v>
      </c>
      <c r="AC149" s="139">
        <f ca="1">OFFSET('Impact Inputs'!AL$8,$C149,0)</f>
        <v>0</v>
      </c>
      <c r="AD149" s="139">
        <f ca="1">OFFSET('Impact Inputs'!AM$8,$C149,0)</f>
        <v>0</v>
      </c>
      <c r="AE149" s="139">
        <f ca="1">OFFSET('Impact Inputs'!AN$8,$C149,0)</f>
        <v>0</v>
      </c>
      <c r="AF149" s="139">
        <f ca="1">OFFSET('Impact Inputs'!AO$8,$C149,0)</f>
        <v>0</v>
      </c>
      <c r="AG149" s="139">
        <f ca="1">OFFSET('Impact Inputs'!AP$8,$C149,0)</f>
        <v>0</v>
      </c>
      <c r="AH149" s="139">
        <f ca="1">OFFSET('Impact Inputs'!AQ$8,$C149,0)</f>
        <v>0</v>
      </c>
      <c r="AI149" s="139">
        <f ca="1">OFFSET('Impact Inputs'!AR$8,$C149,0)</f>
        <v>0</v>
      </c>
      <c r="AJ149" s="139">
        <f ca="1">OFFSET('Impact Inputs'!AS$8,$C149,0)</f>
        <v>0</v>
      </c>
      <c r="AK149" s="139">
        <f ca="1">OFFSET('Impact Inputs'!AT$8,$C149,0)</f>
        <v>0</v>
      </c>
      <c r="AL149" s="139">
        <f ca="1">OFFSET('Impact Inputs'!AU$8,$C149,0)</f>
        <v>0</v>
      </c>
      <c r="AM149" s="139">
        <f ca="1">OFFSET('Impact Inputs'!AV$8,$C149,0)</f>
        <v>0</v>
      </c>
      <c r="AN149" s="139">
        <f ca="1">OFFSET('Impact Inputs'!AW$8,$C149,0)</f>
        <v>0</v>
      </c>
      <c r="AO149" s="139">
        <f ca="1">OFFSET('Impact Inputs'!AX$8,$C149,0)</f>
        <v>0</v>
      </c>
      <c r="AP149" s="139">
        <f ca="1">OFFSET('Impact Inputs'!AY$8,$C149,0)</f>
        <v>0</v>
      </c>
      <c r="AQ149" s="139">
        <f ca="1">OFFSET('Impact Inputs'!AZ$8,$C149,0)</f>
        <v>0</v>
      </c>
      <c r="AR149" s="139">
        <f ca="1">OFFSET('Impact Inputs'!BA$8,$C149,0)</f>
        <v>0</v>
      </c>
      <c r="AS149" s="139">
        <f ca="1">OFFSET('Impact Inputs'!BB$8,$C149,0)</f>
        <v>0</v>
      </c>
      <c r="AT149" s="139">
        <f ca="1">OFFSET('Impact Inputs'!BC$8,$C149,0)</f>
        <v>0</v>
      </c>
      <c r="AU149" s="139">
        <f ca="1">OFFSET('Impact Inputs'!BD$8,$C149,0)</f>
        <v>0</v>
      </c>
      <c r="AV149" s="139">
        <f ca="1">OFFSET('Impact Inputs'!BE$8,$C149,0)</f>
        <v>0</v>
      </c>
      <c r="AW149" s="139">
        <f ca="1">OFFSET('Impact Inputs'!BF$8,$C149,0)</f>
        <v>0</v>
      </c>
      <c r="AX149" s="139">
        <f ca="1">OFFSET('Impact Inputs'!BG$8,$C149,0)</f>
        <v>0</v>
      </c>
      <c r="AY149" s="139">
        <f ca="1">OFFSET('Impact Inputs'!BH$8,$C149,0)</f>
        <v>0</v>
      </c>
      <c r="AZ149" s="139">
        <f ca="1">OFFSET('Impact Inputs'!BI$8,$C149,0)</f>
        <v>0</v>
      </c>
      <c r="BA149" s="139">
        <f ca="1">OFFSET('Impact Inputs'!BJ$8,$C149,0)</f>
        <v>0</v>
      </c>
      <c r="BB149" s="139">
        <f ca="1">OFFSET('Impact Inputs'!BK$8,$C149,0)</f>
        <v>0</v>
      </c>
      <c r="BC149" s="139">
        <f ca="1">OFFSET('Impact Inputs'!BL$8,$C149,0)</f>
        <v>0</v>
      </c>
      <c r="BD149" s="139">
        <f ca="1">OFFSET('Impact Inputs'!BM$8,$C149,0)</f>
        <v>0</v>
      </c>
      <c r="BE149" s="139">
        <f ca="1">OFFSET('Impact Inputs'!BN$8,$C149,0)</f>
        <v>0</v>
      </c>
      <c r="BF149" s="139">
        <f ca="1">OFFSET('Impact Inputs'!BO$8,$C149,0)</f>
        <v>0</v>
      </c>
      <c r="BG149" s="139">
        <f ca="1">OFFSET('Impact Inputs'!BP$8,$C149,0)</f>
        <v>0</v>
      </c>
      <c r="BH149" s="139">
        <f ca="1">OFFSET('Impact Inputs'!BQ$8,$C149,0)</f>
        <v>0</v>
      </c>
    </row>
    <row r="150" spans="1:60">
      <c r="A150" s="106"/>
      <c r="B150" s="106"/>
      <c r="C150" s="106">
        <v>108</v>
      </c>
      <c r="D150" s="106"/>
      <c r="E150" s="106" t="str">
        <f ca="1">OFFSET('Impact Inputs'!A$6,C150,0)</f>
        <v>Impact 37</v>
      </c>
      <c r="F150" s="171" t="str">
        <f ca="1">OFFSET('Impact Inputs'!C$6,C150,0)</f>
        <v>-</v>
      </c>
      <c r="G150" s="106" t="str">
        <f ca="1">OFFSET('Impact Inputs'!D$6,C150,0)</f>
        <v>-</v>
      </c>
      <c r="H150" s="106"/>
      <c r="I150" s="106"/>
      <c r="J150" s="106"/>
      <c r="K150" s="139">
        <f ca="1">OFFSET('Impact Inputs'!T$8,$C150,0)</f>
        <v>0</v>
      </c>
      <c r="L150" s="139">
        <f ca="1">OFFSET('Impact Inputs'!U$8,$C150,0)</f>
        <v>0</v>
      </c>
      <c r="M150" s="139">
        <f ca="1">OFFSET('Impact Inputs'!V$8,$C150,0)</f>
        <v>0</v>
      </c>
      <c r="N150" s="139">
        <f ca="1">OFFSET('Impact Inputs'!W$8,$C150,0)</f>
        <v>0</v>
      </c>
      <c r="O150" s="139">
        <f ca="1">OFFSET('Impact Inputs'!X$8,$C150,0)</f>
        <v>0</v>
      </c>
      <c r="P150" s="139">
        <f ca="1">OFFSET('Impact Inputs'!Y$8,$C150,0)</f>
        <v>0</v>
      </c>
      <c r="Q150" s="139">
        <f ca="1">OFFSET('Impact Inputs'!Z$8,$C150,0)</f>
        <v>0</v>
      </c>
      <c r="R150" s="139">
        <f ca="1">OFFSET('Impact Inputs'!AA$8,$C150,0)</f>
        <v>0</v>
      </c>
      <c r="S150" s="139">
        <f ca="1">OFFSET('Impact Inputs'!AB$8,$C150,0)</f>
        <v>0</v>
      </c>
      <c r="T150" s="139">
        <f ca="1">OFFSET('Impact Inputs'!AC$8,$C150,0)</f>
        <v>0</v>
      </c>
      <c r="U150" s="139">
        <f ca="1">OFFSET('Impact Inputs'!AD$8,$C150,0)</f>
        <v>0</v>
      </c>
      <c r="V150" s="139">
        <f ca="1">OFFSET('Impact Inputs'!AE$8,$C150,0)</f>
        <v>0</v>
      </c>
      <c r="W150" s="139">
        <f ca="1">OFFSET('Impact Inputs'!AF$8,$C150,0)</f>
        <v>0</v>
      </c>
      <c r="X150" s="139">
        <f ca="1">OFFSET('Impact Inputs'!AG$8,$C150,0)</f>
        <v>0</v>
      </c>
      <c r="Y150" s="139">
        <f ca="1">OFFSET('Impact Inputs'!AH$8,$C150,0)</f>
        <v>0</v>
      </c>
      <c r="Z150" s="139">
        <f ca="1">OFFSET('Impact Inputs'!AI$8,$C150,0)</f>
        <v>0</v>
      </c>
      <c r="AA150" s="139">
        <f ca="1">OFFSET('Impact Inputs'!AJ$8,$C150,0)</f>
        <v>0</v>
      </c>
      <c r="AB150" s="139">
        <f ca="1">OFFSET('Impact Inputs'!AK$8,$C150,0)</f>
        <v>0</v>
      </c>
      <c r="AC150" s="139">
        <f ca="1">OFFSET('Impact Inputs'!AL$8,$C150,0)</f>
        <v>0</v>
      </c>
      <c r="AD150" s="139">
        <f ca="1">OFFSET('Impact Inputs'!AM$8,$C150,0)</f>
        <v>0</v>
      </c>
      <c r="AE150" s="139">
        <f ca="1">OFFSET('Impact Inputs'!AN$8,$C150,0)</f>
        <v>0</v>
      </c>
      <c r="AF150" s="139">
        <f ca="1">OFFSET('Impact Inputs'!AO$8,$C150,0)</f>
        <v>0</v>
      </c>
      <c r="AG150" s="139">
        <f ca="1">OFFSET('Impact Inputs'!AP$8,$C150,0)</f>
        <v>0</v>
      </c>
      <c r="AH150" s="139">
        <f ca="1">OFFSET('Impact Inputs'!AQ$8,$C150,0)</f>
        <v>0</v>
      </c>
      <c r="AI150" s="139">
        <f ca="1">OFFSET('Impact Inputs'!AR$8,$C150,0)</f>
        <v>0</v>
      </c>
      <c r="AJ150" s="139">
        <f ca="1">OFFSET('Impact Inputs'!AS$8,$C150,0)</f>
        <v>0</v>
      </c>
      <c r="AK150" s="139">
        <f ca="1">OFFSET('Impact Inputs'!AT$8,$C150,0)</f>
        <v>0</v>
      </c>
      <c r="AL150" s="139">
        <f ca="1">OFFSET('Impact Inputs'!AU$8,$C150,0)</f>
        <v>0</v>
      </c>
      <c r="AM150" s="139">
        <f ca="1">OFFSET('Impact Inputs'!AV$8,$C150,0)</f>
        <v>0</v>
      </c>
      <c r="AN150" s="139">
        <f ca="1">OFFSET('Impact Inputs'!AW$8,$C150,0)</f>
        <v>0</v>
      </c>
      <c r="AO150" s="139">
        <f ca="1">OFFSET('Impact Inputs'!AX$8,$C150,0)</f>
        <v>0</v>
      </c>
      <c r="AP150" s="139">
        <f ca="1">OFFSET('Impact Inputs'!AY$8,$C150,0)</f>
        <v>0</v>
      </c>
      <c r="AQ150" s="139">
        <f ca="1">OFFSET('Impact Inputs'!AZ$8,$C150,0)</f>
        <v>0</v>
      </c>
      <c r="AR150" s="139">
        <f ca="1">OFFSET('Impact Inputs'!BA$8,$C150,0)</f>
        <v>0</v>
      </c>
      <c r="AS150" s="139">
        <f ca="1">OFFSET('Impact Inputs'!BB$8,$C150,0)</f>
        <v>0</v>
      </c>
      <c r="AT150" s="139">
        <f ca="1">OFFSET('Impact Inputs'!BC$8,$C150,0)</f>
        <v>0</v>
      </c>
      <c r="AU150" s="139">
        <f ca="1">OFFSET('Impact Inputs'!BD$8,$C150,0)</f>
        <v>0</v>
      </c>
      <c r="AV150" s="139">
        <f ca="1">OFFSET('Impact Inputs'!BE$8,$C150,0)</f>
        <v>0</v>
      </c>
      <c r="AW150" s="139">
        <f ca="1">OFFSET('Impact Inputs'!BF$8,$C150,0)</f>
        <v>0</v>
      </c>
      <c r="AX150" s="139">
        <f ca="1">OFFSET('Impact Inputs'!BG$8,$C150,0)</f>
        <v>0</v>
      </c>
      <c r="AY150" s="139">
        <f ca="1">OFFSET('Impact Inputs'!BH$8,$C150,0)</f>
        <v>0</v>
      </c>
      <c r="AZ150" s="139">
        <f ca="1">OFFSET('Impact Inputs'!BI$8,$C150,0)</f>
        <v>0</v>
      </c>
      <c r="BA150" s="139">
        <f ca="1">OFFSET('Impact Inputs'!BJ$8,$C150,0)</f>
        <v>0</v>
      </c>
      <c r="BB150" s="139">
        <f ca="1">OFFSET('Impact Inputs'!BK$8,$C150,0)</f>
        <v>0</v>
      </c>
      <c r="BC150" s="139">
        <f ca="1">OFFSET('Impact Inputs'!BL$8,$C150,0)</f>
        <v>0</v>
      </c>
      <c r="BD150" s="139">
        <f ca="1">OFFSET('Impact Inputs'!BM$8,$C150,0)</f>
        <v>0</v>
      </c>
      <c r="BE150" s="139">
        <f ca="1">OFFSET('Impact Inputs'!BN$8,$C150,0)</f>
        <v>0</v>
      </c>
      <c r="BF150" s="139">
        <f ca="1">OFFSET('Impact Inputs'!BO$8,$C150,0)</f>
        <v>0</v>
      </c>
      <c r="BG150" s="139">
        <f ca="1">OFFSET('Impact Inputs'!BP$8,$C150,0)</f>
        <v>0</v>
      </c>
      <c r="BH150" s="139">
        <f ca="1">OFFSET('Impact Inputs'!BQ$8,$C150,0)</f>
        <v>0</v>
      </c>
    </row>
    <row r="151" spans="1:60">
      <c r="A151" s="106"/>
      <c r="B151" s="106"/>
      <c r="C151" s="106">
        <v>111</v>
      </c>
      <c r="D151" s="106"/>
      <c r="E151" s="106" t="str">
        <f ca="1">OFFSET('Impact Inputs'!A$6,C151,0)</f>
        <v>Impact 38</v>
      </c>
      <c r="F151" s="171" t="str">
        <f ca="1">OFFSET('Impact Inputs'!C$6,C151,0)</f>
        <v>-</v>
      </c>
      <c r="G151" s="106" t="str">
        <f ca="1">OFFSET('Impact Inputs'!D$6,C151,0)</f>
        <v>-</v>
      </c>
      <c r="H151" s="106"/>
      <c r="I151" s="106"/>
      <c r="J151" s="106"/>
      <c r="K151" s="139">
        <f ca="1">OFFSET('Impact Inputs'!T$8,$C151,0)</f>
        <v>0</v>
      </c>
      <c r="L151" s="139">
        <f ca="1">OFFSET('Impact Inputs'!U$8,$C151,0)</f>
        <v>0</v>
      </c>
      <c r="M151" s="139">
        <f ca="1">OFFSET('Impact Inputs'!V$8,$C151,0)</f>
        <v>0</v>
      </c>
      <c r="N151" s="139">
        <f ca="1">OFFSET('Impact Inputs'!W$8,$C151,0)</f>
        <v>0</v>
      </c>
      <c r="O151" s="139">
        <f ca="1">OFFSET('Impact Inputs'!X$8,$C151,0)</f>
        <v>0</v>
      </c>
      <c r="P151" s="139">
        <f ca="1">OFFSET('Impact Inputs'!Y$8,$C151,0)</f>
        <v>0</v>
      </c>
      <c r="Q151" s="139">
        <f ca="1">OFFSET('Impact Inputs'!Z$8,$C151,0)</f>
        <v>0</v>
      </c>
      <c r="R151" s="139">
        <f ca="1">OFFSET('Impact Inputs'!AA$8,$C151,0)</f>
        <v>0</v>
      </c>
      <c r="S151" s="139">
        <f ca="1">OFFSET('Impact Inputs'!AB$8,$C151,0)</f>
        <v>0</v>
      </c>
      <c r="T151" s="139">
        <f ca="1">OFFSET('Impact Inputs'!AC$8,$C151,0)</f>
        <v>0</v>
      </c>
      <c r="U151" s="139">
        <f ca="1">OFFSET('Impact Inputs'!AD$8,$C151,0)</f>
        <v>0</v>
      </c>
      <c r="V151" s="139">
        <f ca="1">OFFSET('Impact Inputs'!AE$8,$C151,0)</f>
        <v>0</v>
      </c>
      <c r="W151" s="139">
        <f ca="1">OFFSET('Impact Inputs'!AF$8,$C151,0)</f>
        <v>0</v>
      </c>
      <c r="X151" s="139">
        <f ca="1">OFFSET('Impact Inputs'!AG$8,$C151,0)</f>
        <v>0</v>
      </c>
      <c r="Y151" s="139">
        <f ca="1">OFFSET('Impact Inputs'!AH$8,$C151,0)</f>
        <v>0</v>
      </c>
      <c r="Z151" s="139">
        <f ca="1">OFFSET('Impact Inputs'!AI$8,$C151,0)</f>
        <v>0</v>
      </c>
      <c r="AA151" s="139">
        <f ca="1">OFFSET('Impact Inputs'!AJ$8,$C151,0)</f>
        <v>0</v>
      </c>
      <c r="AB151" s="139">
        <f ca="1">OFFSET('Impact Inputs'!AK$8,$C151,0)</f>
        <v>0</v>
      </c>
      <c r="AC151" s="139">
        <f ca="1">OFFSET('Impact Inputs'!AL$8,$C151,0)</f>
        <v>0</v>
      </c>
      <c r="AD151" s="139">
        <f ca="1">OFFSET('Impact Inputs'!AM$8,$C151,0)</f>
        <v>0</v>
      </c>
      <c r="AE151" s="139">
        <f ca="1">OFFSET('Impact Inputs'!AN$8,$C151,0)</f>
        <v>0</v>
      </c>
      <c r="AF151" s="139">
        <f ca="1">OFFSET('Impact Inputs'!AO$8,$C151,0)</f>
        <v>0</v>
      </c>
      <c r="AG151" s="139">
        <f ca="1">OFFSET('Impact Inputs'!AP$8,$C151,0)</f>
        <v>0</v>
      </c>
      <c r="AH151" s="139">
        <f ca="1">OFFSET('Impact Inputs'!AQ$8,$C151,0)</f>
        <v>0</v>
      </c>
      <c r="AI151" s="139">
        <f ca="1">OFFSET('Impact Inputs'!AR$8,$C151,0)</f>
        <v>0</v>
      </c>
      <c r="AJ151" s="139">
        <f ca="1">OFFSET('Impact Inputs'!AS$8,$C151,0)</f>
        <v>0</v>
      </c>
      <c r="AK151" s="139">
        <f ca="1">OFFSET('Impact Inputs'!AT$8,$C151,0)</f>
        <v>0</v>
      </c>
      <c r="AL151" s="139">
        <f ca="1">OFFSET('Impact Inputs'!AU$8,$C151,0)</f>
        <v>0</v>
      </c>
      <c r="AM151" s="139">
        <f ca="1">OFFSET('Impact Inputs'!AV$8,$C151,0)</f>
        <v>0</v>
      </c>
      <c r="AN151" s="139">
        <f ca="1">OFFSET('Impact Inputs'!AW$8,$C151,0)</f>
        <v>0</v>
      </c>
      <c r="AO151" s="139">
        <f ca="1">OFFSET('Impact Inputs'!AX$8,$C151,0)</f>
        <v>0</v>
      </c>
      <c r="AP151" s="139">
        <f ca="1">OFFSET('Impact Inputs'!AY$8,$C151,0)</f>
        <v>0</v>
      </c>
      <c r="AQ151" s="139">
        <f ca="1">OFFSET('Impact Inputs'!AZ$8,$C151,0)</f>
        <v>0</v>
      </c>
      <c r="AR151" s="139">
        <f ca="1">OFFSET('Impact Inputs'!BA$8,$C151,0)</f>
        <v>0</v>
      </c>
      <c r="AS151" s="139">
        <f ca="1">OFFSET('Impact Inputs'!BB$8,$C151,0)</f>
        <v>0</v>
      </c>
      <c r="AT151" s="139">
        <f ca="1">OFFSET('Impact Inputs'!BC$8,$C151,0)</f>
        <v>0</v>
      </c>
      <c r="AU151" s="139">
        <f ca="1">OFFSET('Impact Inputs'!BD$8,$C151,0)</f>
        <v>0</v>
      </c>
      <c r="AV151" s="139">
        <f ca="1">OFFSET('Impact Inputs'!BE$8,$C151,0)</f>
        <v>0</v>
      </c>
      <c r="AW151" s="139">
        <f ca="1">OFFSET('Impact Inputs'!BF$8,$C151,0)</f>
        <v>0</v>
      </c>
      <c r="AX151" s="139">
        <f ca="1">OFFSET('Impact Inputs'!BG$8,$C151,0)</f>
        <v>0</v>
      </c>
      <c r="AY151" s="139">
        <f ca="1">OFFSET('Impact Inputs'!BH$8,$C151,0)</f>
        <v>0</v>
      </c>
      <c r="AZ151" s="139">
        <f ca="1">OFFSET('Impact Inputs'!BI$8,$C151,0)</f>
        <v>0</v>
      </c>
      <c r="BA151" s="139">
        <f ca="1">OFFSET('Impact Inputs'!BJ$8,$C151,0)</f>
        <v>0</v>
      </c>
      <c r="BB151" s="139">
        <f ca="1">OFFSET('Impact Inputs'!BK$8,$C151,0)</f>
        <v>0</v>
      </c>
      <c r="BC151" s="139">
        <f ca="1">OFFSET('Impact Inputs'!BL$8,$C151,0)</f>
        <v>0</v>
      </c>
      <c r="BD151" s="139">
        <f ca="1">OFFSET('Impact Inputs'!BM$8,$C151,0)</f>
        <v>0</v>
      </c>
      <c r="BE151" s="139">
        <f ca="1">OFFSET('Impact Inputs'!BN$8,$C151,0)</f>
        <v>0</v>
      </c>
      <c r="BF151" s="139">
        <f ca="1">OFFSET('Impact Inputs'!BO$8,$C151,0)</f>
        <v>0</v>
      </c>
      <c r="BG151" s="139">
        <f ca="1">OFFSET('Impact Inputs'!BP$8,$C151,0)</f>
        <v>0</v>
      </c>
      <c r="BH151" s="139">
        <f ca="1">OFFSET('Impact Inputs'!BQ$8,$C151,0)</f>
        <v>0</v>
      </c>
    </row>
    <row r="152" spans="1:60">
      <c r="A152" s="106"/>
      <c r="B152" s="106"/>
      <c r="C152" s="108">
        <v>114</v>
      </c>
      <c r="D152" s="106"/>
      <c r="E152" s="106" t="str">
        <f ca="1">OFFSET('Impact Inputs'!A$6,C152,0)</f>
        <v>Impact 39</v>
      </c>
      <c r="F152" s="171" t="str">
        <f ca="1">OFFSET('Impact Inputs'!C$6,C152,0)</f>
        <v>-</v>
      </c>
      <c r="G152" s="106" t="str">
        <f ca="1">OFFSET('Impact Inputs'!D$6,C152,0)</f>
        <v>-</v>
      </c>
      <c r="H152" s="106"/>
      <c r="I152" s="106"/>
      <c r="J152" s="106"/>
      <c r="K152" s="139">
        <f ca="1">OFFSET('Impact Inputs'!T$8,$C152,0)</f>
        <v>0</v>
      </c>
      <c r="L152" s="139">
        <f ca="1">OFFSET('Impact Inputs'!U$8,$C152,0)</f>
        <v>0</v>
      </c>
      <c r="M152" s="139">
        <f ca="1">OFFSET('Impact Inputs'!V$8,$C152,0)</f>
        <v>0</v>
      </c>
      <c r="N152" s="139">
        <f ca="1">OFFSET('Impact Inputs'!W$8,$C152,0)</f>
        <v>0</v>
      </c>
      <c r="O152" s="139">
        <f ca="1">OFFSET('Impact Inputs'!X$8,$C152,0)</f>
        <v>0</v>
      </c>
      <c r="P152" s="139">
        <f ca="1">OFFSET('Impact Inputs'!Y$8,$C152,0)</f>
        <v>0</v>
      </c>
      <c r="Q152" s="139">
        <f ca="1">OFFSET('Impact Inputs'!Z$8,$C152,0)</f>
        <v>0</v>
      </c>
      <c r="R152" s="139">
        <f ca="1">OFFSET('Impact Inputs'!AA$8,$C152,0)</f>
        <v>0</v>
      </c>
      <c r="S152" s="139">
        <f ca="1">OFFSET('Impact Inputs'!AB$8,$C152,0)</f>
        <v>0</v>
      </c>
      <c r="T152" s="139">
        <f ca="1">OFFSET('Impact Inputs'!AC$8,$C152,0)</f>
        <v>0</v>
      </c>
      <c r="U152" s="139">
        <f ca="1">OFFSET('Impact Inputs'!AD$8,$C152,0)</f>
        <v>0</v>
      </c>
      <c r="V152" s="139">
        <f ca="1">OFFSET('Impact Inputs'!AE$8,$C152,0)</f>
        <v>0</v>
      </c>
      <c r="W152" s="139">
        <f ca="1">OFFSET('Impact Inputs'!AF$8,$C152,0)</f>
        <v>0</v>
      </c>
      <c r="X152" s="139">
        <f ca="1">OFFSET('Impact Inputs'!AG$8,$C152,0)</f>
        <v>0</v>
      </c>
      <c r="Y152" s="139">
        <f ca="1">OFFSET('Impact Inputs'!AH$8,$C152,0)</f>
        <v>0</v>
      </c>
      <c r="Z152" s="139">
        <f ca="1">OFFSET('Impact Inputs'!AI$8,$C152,0)</f>
        <v>0</v>
      </c>
      <c r="AA152" s="139">
        <f ca="1">OFFSET('Impact Inputs'!AJ$8,$C152,0)</f>
        <v>0</v>
      </c>
      <c r="AB152" s="139">
        <f ca="1">OFFSET('Impact Inputs'!AK$8,$C152,0)</f>
        <v>0</v>
      </c>
      <c r="AC152" s="139">
        <f ca="1">OFFSET('Impact Inputs'!AL$8,$C152,0)</f>
        <v>0</v>
      </c>
      <c r="AD152" s="139">
        <f ca="1">OFFSET('Impact Inputs'!AM$8,$C152,0)</f>
        <v>0</v>
      </c>
      <c r="AE152" s="139">
        <f ca="1">OFFSET('Impact Inputs'!AN$8,$C152,0)</f>
        <v>0</v>
      </c>
      <c r="AF152" s="139">
        <f ca="1">OFFSET('Impact Inputs'!AO$8,$C152,0)</f>
        <v>0</v>
      </c>
      <c r="AG152" s="139">
        <f ca="1">OFFSET('Impact Inputs'!AP$8,$C152,0)</f>
        <v>0</v>
      </c>
      <c r="AH152" s="139">
        <f ca="1">OFFSET('Impact Inputs'!AQ$8,$C152,0)</f>
        <v>0</v>
      </c>
      <c r="AI152" s="139">
        <f ca="1">OFFSET('Impact Inputs'!AR$8,$C152,0)</f>
        <v>0</v>
      </c>
      <c r="AJ152" s="139">
        <f ca="1">OFFSET('Impact Inputs'!AS$8,$C152,0)</f>
        <v>0</v>
      </c>
      <c r="AK152" s="139">
        <f ca="1">OFFSET('Impact Inputs'!AT$8,$C152,0)</f>
        <v>0</v>
      </c>
      <c r="AL152" s="139">
        <f ca="1">OFFSET('Impact Inputs'!AU$8,$C152,0)</f>
        <v>0</v>
      </c>
      <c r="AM152" s="139">
        <f ca="1">OFFSET('Impact Inputs'!AV$8,$C152,0)</f>
        <v>0</v>
      </c>
      <c r="AN152" s="139">
        <f ca="1">OFFSET('Impact Inputs'!AW$8,$C152,0)</f>
        <v>0</v>
      </c>
      <c r="AO152" s="139">
        <f ca="1">OFFSET('Impact Inputs'!AX$8,$C152,0)</f>
        <v>0</v>
      </c>
      <c r="AP152" s="139">
        <f ca="1">OFFSET('Impact Inputs'!AY$8,$C152,0)</f>
        <v>0</v>
      </c>
      <c r="AQ152" s="139">
        <f ca="1">OFFSET('Impact Inputs'!AZ$8,$C152,0)</f>
        <v>0</v>
      </c>
      <c r="AR152" s="139">
        <f ca="1">OFFSET('Impact Inputs'!BA$8,$C152,0)</f>
        <v>0</v>
      </c>
      <c r="AS152" s="139">
        <f ca="1">OFFSET('Impact Inputs'!BB$8,$C152,0)</f>
        <v>0</v>
      </c>
      <c r="AT152" s="139">
        <f ca="1">OFFSET('Impact Inputs'!BC$8,$C152,0)</f>
        <v>0</v>
      </c>
      <c r="AU152" s="139">
        <f ca="1">OFFSET('Impact Inputs'!BD$8,$C152,0)</f>
        <v>0</v>
      </c>
      <c r="AV152" s="139">
        <f ca="1">OFFSET('Impact Inputs'!BE$8,$C152,0)</f>
        <v>0</v>
      </c>
      <c r="AW152" s="139">
        <f ca="1">OFFSET('Impact Inputs'!BF$8,$C152,0)</f>
        <v>0</v>
      </c>
      <c r="AX152" s="139">
        <f ca="1">OFFSET('Impact Inputs'!BG$8,$C152,0)</f>
        <v>0</v>
      </c>
      <c r="AY152" s="139">
        <f ca="1">OFFSET('Impact Inputs'!BH$8,$C152,0)</f>
        <v>0</v>
      </c>
      <c r="AZ152" s="139">
        <f ca="1">OFFSET('Impact Inputs'!BI$8,$C152,0)</f>
        <v>0</v>
      </c>
      <c r="BA152" s="139">
        <f ca="1">OFFSET('Impact Inputs'!BJ$8,$C152,0)</f>
        <v>0</v>
      </c>
      <c r="BB152" s="139">
        <f ca="1">OFFSET('Impact Inputs'!BK$8,$C152,0)</f>
        <v>0</v>
      </c>
      <c r="BC152" s="139">
        <f ca="1">OFFSET('Impact Inputs'!BL$8,$C152,0)</f>
        <v>0</v>
      </c>
      <c r="BD152" s="139">
        <f ca="1">OFFSET('Impact Inputs'!BM$8,$C152,0)</f>
        <v>0</v>
      </c>
      <c r="BE152" s="139">
        <f ca="1">OFFSET('Impact Inputs'!BN$8,$C152,0)</f>
        <v>0</v>
      </c>
      <c r="BF152" s="139">
        <f ca="1">OFFSET('Impact Inputs'!BO$8,$C152,0)</f>
        <v>0</v>
      </c>
      <c r="BG152" s="139">
        <f ca="1">OFFSET('Impact Inputs'!BP$8,$C152,0)</f>
        <v>0</v>
      </c>
      <c r="BH152" s="139">
        <f ca="1">OFFSET('Impact Inputs'!BQ$8,$C152,0)</f>
        <v>0</v>
      </c>
    </row>
    <row r="153" spans="1:60">
      <c r="A153" s="106"/>
      <c r="B153" s="106"/>
      <c r="C153" s="108">
        <v>117</v>
      </c>
      <c r="D153" s="106"/>
      <c r="E153" s="106" t="str">
        <f ca="1">OFFSET('Impact Inputs'!A$6,C153,0)</f>
        <v>Impact 40</v>
      </c>
      <c r="F153" s="171" t="str">
        <f ca="1">OFFSET('Impact Inputs'!C$6,C153,0)</f>
        <v>-</v>
      </c>
      <c r="G153" s="106" t="str">
        <f ca="1">OFFSET('Impact Inputs'!D$6,C153,0)</f>
        <v>-</v>
      </c>
      <c r="H153" s="106"/>
      <c r="I153" s="106"/>
      <c r="J153" s="106"/>
      <c r="K153" s="139">
        <f ca="1">OFFSET('Impact Inputs'!T$8,$C153,0)</f>
        <v>0</v>
      </c>
      <c r="L153" s="139">
        <f ca="1">OFFSET('Impact Inputs'!U$8,$C153,0)</f>
        <v>0</v>
      </c>
      <c r="M153" s="139">
        <f ca="1">OFFSET('Impact Inputs'!V$8,$C153,0)</f>
        <v>0</v>
      </c>
      <c r="N153" s="139">
        <f ca="1">OFFSET('Impact Inputs'!W$8,$C153,0)</f>
        <v>0</v>
      </c>
      <c r="O153" s="139">
        <f ca="1">OFFSET('Impact Inputs'!X$8,$C153,0)</f>
        <v>0</v>
      </c>
      <c r="P153" s="139">
        <f ca="1">OFFSET('Impact Inputs'!Y$8,$C153,0)</f>
        <v>0</v>
      </c>
      <c r="Q153" s="139">
        <f ca="1">OFFSET('Impact Inputs'!Z$8,$C153,0)</f>
        <v>0</v>
      </c>
      <c r="R153" s="139">
        <f ca="1">OFFSET('Impact Inputs'!AA$8,$C153,0)</f>
        <v>0</v>
      </c>
      <c r="S153" s="139">
        <f ca="1">OFFSET('Impact Inputs'!AB$8,$C153,0)</f>
        <v>0</v>
      </c>
      <c r="T153" s="139">
        <f ca="1">OFFSET('Impact Inputs'!AC$8,$C153,0)</f>
        <v>0</v>
      </c>
      <c r="U153" s="139">
        <f ca="1">OFFSET('Impact Inputs'!AD$8,$C153,0)</f>
        <v>0</v>
      </c>
      <c r="V153" s="139">
        <f ca="1">OFFSET('Impact Inputs'!AE$8,$C153,0)</f>
        <v>0</v>
      </c>
      <c r="W153" s="139">
        <f ca="1">OFFSET('Impact Inputs'!AF$8,$C153,0)</f>
        <v>0</v>
      </c>
      <c r="X153" s="139">
        <f ca="1">OFFSET('Impact Inputs'!AG$8,$C153,0)</f>
        <v>0</v>
      </c>
      <c r="Y153" s="139">
        <f ca="1">OFFSET('Impact Inputs'!AH$8,$C153,0)</f>
        <v>0</v>
      </c>
      <c r="Z153" s="139">
        <f ca="1">OFFSET('Impact Inputs'!AI$8,$C153,0)</f>
        <v>0</v>
      </c>
      <c r="AA153" s="139">
        <f ca="1">OFFSET('Impact Inputs'!AJ$8,$C153,0)</f>
        <v>0</v>
      </c>
      <c r="AB153" s="139">
        <f ca="1">OFFSET('Impact Inputs'!AK$8,$C153,0)</f>
        <v>0</v>
      </c>
      <c r="AC153" s="139">
        <f ca="1">OFFSET('Impact Inputs'!AL$8,$C153,0)</f>
        <v>0</v>
      </c>
      <c r="AD153" s="139">
        <f ca="1">OFFSET('Impact Inputs'!AM$8,$C153,0)</f>
        <v>0</v>
      </c>
      <c r="AE153" s="139">
        <f ca="1">OFFSET('Impact Inputs'!AN$8,$C153,0)</f>
        <v>0</v>
      </c>
      <c r="AF153" s="139">
        <f ca="1">OFFSET('Impact Inputs'!AO$8,$C153,0)</f>
        <v>0</v>
      </c>
      <c r="AG153" s="139">
        <f ca="1">OFFSET('Impact Inputs'!AP$8,$C153,0)</f>
        <v>0</v>
      </c>
      <c r="AH153" s="139">
        <f ca="1">OFFSET('Impact Inputs'!AQ$8,$C153,0)</f>
        <v>0</v>
      </c>
      <c r="AI153" s="139">
        <f ca="1">OFFSET('Impact Inputs'!AR$8,$C153,0)</f>
        <v>0</v>
      </c>
      <c r="AJ153" s="139">
        <f ca="1">OFFSET('Impact Inputs'!AS$8,$C153,0)</f>
        <v>0</v>
      </c>
      <c r="AK153" s="139">
        <f ca="1">OFFSET('Impact Inputs'!AT$8,$C153,0)</f>
        <v>0</v>
      </c>
      <c r="AL153" s="139">
        <f ca="1">OFFSET('Impact Inputs'!AU$8,$C153,0)</f>
        <v>0</v>
      </c>
      <c r="AM153" s="139">
        <f ca="1">OFFSET('Impact Inputs'!AV$8,$C153,0)</f>
        <v>0</v>
      </c>
      <c r="AN153" s="139">
        <f ca="1">OFFSET('Impact Inputs'!AW$8,$C153,0)</f>
        <v>0</v>
      </c>
      <c r="AO153" s="139">
        <f ca="1">OFFSET('Impact Inputs'!AX$8,$C153,0)</f>
        <v>0</v>
      </c>
      <c r="AP153" s="139">
        <f ca="1">OFFSET('Impact Inputs'!AY$8,$C153,0)</f>
        <v>0</v>
      </c>
      <c r="AQ153" s="139">
        <f ca="1">OFFSET('Impact Inputs'!AZ$8,$C153,0)</f>
        <v>0</v>
      </c>
      <c r="AR153" s="139">
        <f ca="1">OFFSET('Impact Inputs'!BA$8,$C153,0)</f>
        <v>0</v>
      </c>
      <c r="AS153" s="139">
        <f ca="1">OFFSET('Impact Inputs'!BB$8,$C153,0)</f>
        <v>0</v>
      </c>
      <c r="AT153" s="139">
        <f ca="1">OFFSET('Impact Inputs'!BC$8,$C153,0)</f>
        <v>0</v>
      </c>
      <c r="AU153" s="139">
        <f ca="1">OFFSET('Impact Inputs'!BD$8,$C153,0)</f>
        <v>0</v>
      </c>
      <c r="AV153" s="139">
        <f ca="1">OFFSET('Impact Inputs'!BE$8,$C153,0)</f>
        <v>0</v>
      </c>
      <c r="AW153" s="139">
        <f ca="1">OFFSET('Impact Inputs'!BF$8,$C153,0)</f>
        <v>0</v>
      </c>
      <c r="AX153" s="139">
        <f ca="1">OFFSET('Impact Inputs'!BG$8,$C153,0)</f>
        <v>0</v>
      </c>
      <c r="AY153" s="139">
        <f ca="1">OFFSET('Impact Inputs'!BH$8,$C153,0)</f>
        <v>0</v>
      </c>
      <c r="AZ153" s="139">
        <f ca="1">OFFSET('Impact Inputs'!BI$8,$C153,0)</f>
        <v>0</v>
      </c>
      <c r="BA153" s="139">
        <f ca="1">OFFSET('Impact Inputs'!BJ$8,$C153,0)</f>
        <v>0</v>
      </c>
      <c r="BB153" s="139">
        <f ca="1">OFFSET('Impact Inputs'!BK$8,$C153,0)</f>
        <v>0</v>
      </c>
      <c r="BC153" s="139">
        <f ca="1">OFFSET('Impact Inputs'!BL$8,$C153,0)</f>
        <v>0</v>
      </c>
      <c r="BD153" s="139">
        <f ca="1">OFFSET('Impact Inputs'!BM$8,$C153,0)</f>
        <v>0</v>
      </c>
      <c r="BE153" s="139">
        <f ca="1">OFFSET('Impact Inputs'!BN$8,$C153,0)</f>
        <v>0</v>
      </c>
      <c r="BF153" s="139">
        <f ca="1">OFFSET('Impact Inputs'!BO$8,$C153,0)</f>
        <v>0</v>
      </c>
      <c r="BG153" s="139">
        <f ca="1">OFFSET('Impact Inputs'!BP$8,$C153,0)</f>
        <v>0</v>
      </c>
      <c r="BH153" s="139">
        <f ca="1">OFFSET('Impact Inputs'!BQ$8,$C153,0)</f>
        <v>0</v>
      </c>
    </row>
    <row r="154" spans="1:60">
      <c r="A154" s="106"/>
      <c r="B154" s="106"/>
      <c r="C154" s="106">
        <v>120</v>
      </c>
      <c r="D154" s="106"/>
      <c r="E154" s="106" t="str">
        <f ca="1">OFFSET('Impact Inputs'!A$6,C154,0)</f>
        <v>Impact 41</v>
      </c>
      <c r="F154" s="171" t="str">
        <f ca="1">OFFSET('Impact Inputs'!C$6,C154,0)</f>
        <v>-</v>
      </c>
      <c r="G154" s="106" t="str">
        <f ca="1">OFFSET('Impact Inputs'!D$6,C154,0)</f>
        <v>-</v>
      </c>
      <c r="H154" s="106"/>
      <c r="I154" s="106"/>
      <c r="J154" s="106"/>
      <c r="K154" s="139">
        <f ca="1">OFFSET('Impact Inputs'!T$8,$C154,0)</f>
        <v>0</v>
      </c>
      <c r="L154" s="139">
        <f ca="1">OFFSET('Impact Inputs'!U$8,$C154,0)</f>
        <v>0</v>
      </c>
      <c r="M154" s="139">
        <f ca="1">OFFSET('Impact Inputs'!V$8,$C154,0)</f>
        <v>0</v>
      </c>
      <c r="N154" s="139">
        <f ca="1">OFFSET('Impact Inputs'!W$8,$C154,0)</f>
        <v>0</v>
      </c>
      <c r="O154" s="139">
        <f ca="1">OFFSET('Impact Inputs'!X$8,$C154,0)</f>
        <v>0</v>
      </c>
      <c r="P154" s="139">
        <f ca="1">OFFSET('Impact Inputs'!Y$8,$C154,0)</f>
        <v>0</v>
      </c>
      <c r="Q154" s="139">
        <f ca="1">OFFSET('Impact Inputs'!Z$8,$C154,0)</f>
        <v>0</v>
      </c>
      <c r="R154" s="139">
        <f ca="1">OFFSET('Impact Inputs'!AA$8,$C154,0)</f>
        <v>0</v>
      </c>
      <c r="S154" s="139">
        <f ca="1">OFFSET('Impact Inputs'!AB$8,$C154,0)</f>
        <v>0</v>
      </c>
      <c r="T154" s="139">
        <f ca="1">OFFSET('Impact Inputs'!AC$8,$C154,0)</f>
        <v>0</v>
      </c>
      <c r="U154" s="139">
        <f ca="1">OFFSET('Impact Inputs'!AD$8,$C154,0)</f>
        <v>0</v>
      </c>
      <c r="V154" s="139">
        <f ca="1">OFFSET('Impact Inputs'!AE$8,$C154,0)</f>
        <v>0</v>
      </c>
      <c r="W154" s="139">
        <f ca="1">OFFSET('Impact Inputs'!AF$8,$C154,0)</f>
        <v>0</v>
      </c>
      <c r="X154" s="139">
        <f ca="1">OFFSET('Impact Inputs'!AG$8,$C154,0)</f>
        <v>0</v>
      </c>
      <c r="Y154" s="139">
        <f ca="1">OFFSET('Impact Inputs'!AH$8,$C154,0)</f>
        <v>0</v>
      </c>
      <c r="Z154" s="139">
        <f ca="1">OFFSET('Impact Inputs'!AI$8,$C154,0)</f>
        <v>0</v>
      </c>
      <c r="AA154" s="139">
        <f ca="1">OFFSET('Impact Inputs'!AJ$8,$C154,0)</f>
        <v>0</v>
      </c>
      <c r="AB154" s="139">
        <f ca="1">OFFSET('Impact Inputs'!AK$8,$C154,0)</f>
        <v>0</v>
      </c>
      <c r="AC154" s="139">
        <f ca="1">OFFSET('Impact Inputs'!AL$8,$C154,0)</f>
        <v>0</v>
      </c>
      <c r="AD154" s="139">
        <f ca="1">OFFSET('Impact Inputs'!AM$8,$C154,0)</f>
        <v>0</v>
      </c>
      <c r="AE154" s="139">
        <f ca="1">OFFSET('Impact Inputs'!AN$8,$C154,0)</f>
        <v>0</v>
      </c>
      <c r="AF154" s="139">
        <f ca="1">OFFSET('Impact Inputs'!AO$8,$C154,0)</f>
        <v>0</v>
      </c>
      <c r="AG154" s="139">
        <f ca="1">OFFSET('Impact Inputs'!AP$8,$C154,0)</f>
        <v>0</v>
      </c>
      <c r="AH154" s="139">
        <f ca="1">OFFSET('Impact Inputs'!AQ$8,$C154,0)</f>
        <v>0</v>
      </c>
      <c r="AI154" s="139">
        <f ca="1">OFFSET('Impact Inputs'!AR$8,$C154,0)</f>
        <v>0</v>
      </c>
      <c r="AJ154" s="139">
        <f ca="1">OFFSET('Impact Inputs'!AS$8,$C154,0)</f>
        <v>0</v>
      </c>
      <c r="AK154" s="139">
        <f ca="1">OFFSET('Impact Inputs'!AT$8,$C154,0)</f>
        <v>0</v>
      </c>
      <c r="AL154" s="139">
        <f ca="1">OFFSET('Impact Inputs'!AU$8,$C154,0)</f>
        <v>0</v>
      </c>
      <c r="AM154" s="139">
        <f ca="1">OFFSET('Impact Inputs'!AV$8,$C154,0)</f>
        <v>0</v>
      </c>
      <c r="AN154" s="139">
        <f ca="1">OFFSET('Impact Inputs'!AW$8,$C154,0)</f>
        <v>0</v>
      </c>
      <c r="AO154" s="139">
        <f ca="1">OFFSET('Impact Inputs'!AX$8,$C154,0)</f>
        <v>0</v>
      </c>
      <c r="AP154" s="139">
        <f ca="1">OFFSET('Impact Inputs'!AY$8,$C154,0)</f>
        <v>0</v>
      </c>
      <c r="AQ154" s="139">
        <f ca="1">OFFSET('Impact Inputs'!AZ$8,$C154,0)</f>
        <v>0</v>
      </c>
      <c r="AR154" s="139">
        <f ca="1">OFFSET('Impact Inputs'!BA$8,$C154,0)</f>
        <v>0</v>
      </c>
      <c r="AS154" s="139">
        <f ca="1">OFFSET('Impact Inputs'!BB$8,$C154,0)</f>
        <v>0</v>
      </c>
      <c r="AT154" s="139">
        <f ca="1">OFFSET('Impact Inputs'!BC$8,$C154,0)</f>
        <v>0</v>
      </c>
      <c r="AU154" s="139">
        <f ca="1">OFFSET('Impact Inputs'!BD$8,$C154,0)</f>
        <v>0</v>
      </c>
      <c r="AV154" s="139">
        <f ca="1">OFFSET('Impact Inputs'!BE$8,$C154,0)</f>
        <v>0</v>
      </c>
      <c r="AW154" s="139">
        <f ca="1">OFFSET('Impact Inputs'!BF$8,$C154,0)</f>
        <v>0</v>
      </c>
      <c r="AX154" s="139">
        <f ca="1">OFFSET('Impact Inputs'!BG$8,$C154,0)</f>
        <v>0</v>
      </c>
      <c r="AY154" s="139">
        <f ca="1">OFFSET('Impact Inputs'!BH$8,$C154,0)</f>
        <v>0</v>
      </c>
      <c r="AZ154" s="139">
        <f ca="1">OFFSET('Impact Inputs'!BI$8,$C154,0)</f>
        <v>0</v>
      </c>
      <c r="BA154" s="139">
        <f ca="1">OFFSET('Impact Inputs'!BJ$8,$C154,0)</f>
        <v>0</v>
      </c>
      <c r="BB154" s="139">
        <f ca="1">OFFSET('Impact Inputs'!BK$8,$C154,0)</f>
        <v>0</v>
      </c>
      <c r="BC154" s="139">
        <f ca="1">OFFSET('Impact Inputs'!BL$8,$C154,0)</f>
        <v>0</v>
      </c>
      <c r="BD154" s="139">
        <f ca="1">OFFSET('Impact Inputs'!BM$8,$C154,0)</f>
        <v>0</v>
      </c>
      <c r="BE154" s="139">
        <f ca="1">OFFSET('Impact Inputs'!BN$8,$C154,0)</f>
        <v>0</v>
      </c>
      <c r="BF154" s="139">
        <f ca="1">OFFSET('Impact Inputs'!BO$8,$C154,0)</f>
        <v>0</v>
      </c>
      <c r="BG154" s="139">
        <f ca="1">OFFSET('Impact Inputs'!BP$8,$C154,0)</f>
        <v>0</v>
      </c>
      <c r="BH154" s="139">
        <f ca="1">OFFSET('Impact Inputs'!BQ$8,$C154,0)</f>
        <v>0</v>
      </c>
    </row>
    <row r="155" spans="1:60">
      <c r="A155" s="106"/>
      <c r="B155" s="106"/>
      <c r="C155" s="106">
        <v>123</v>
      </c>
      <c r="D155" s="106"/>
      <c r="E155" s="106" t="str">
        <f ca="1">OFFSET('Impact Inputs'!A$6,C155,0)</f>
        <v>Impact 42</v>
      </c>
      <c r="F155" s="171" t="str">
        <f ca="1">OFFSET('Impact Inputs'!C$6,C155,0)</f>
        <v>-</v>
      </c>
      <c r="G155" s="106" t="str">
        <f ca="1">OFFSET('Impact Inputs'!D$6,C155,0)</f>
        <v>-</v>
      </c>
      <c r="H155" s="106"/>
      <c r="I155" s="106"/>
      <c r="J155" s="106"/>
      <c r="K155" s="139">
        <f ca="1">OFFSET('Impact Inputs'!T$8,$C155,0)</f>
        <v>0</v>
      </c>
      <c r="L155" s="139">
        <f ca="1">OFFSET('Impact Inputs'!U$8,$C155,0)</f>
        <v>0</v>
      </c>
      <c r="M155" s="139">
        <f ca="1">OFFSET('Impact Inputs'!V$8,$C155,0)</f>
        <v>0</v>
      </c>
      <c r="N155" s="139">
        <f ca="1">OFFSET('Impact Inputs'!W$8,$C155,0)</f>
        <v>0</v>
      </c>
      <c r="O155" s="139">
        <f ca="1">OFFSET('Impact Inputs'!X$8,$C155,0)</f>
        <v>0</v>
      </c>
      <c r="P155" s="139">
        <f ca="1">OFFSET('Impact Inputs'!Y$8,$C155,0)</f>
        <v>0</v>
      </c>
      <c r="Q155" s="139">
        <f ca="1">OFFSET('Impact Inputs'!Z$8,$C155,0)</f>
        <v>0</v>
      </c>
      <c r="R155" s="139">
        <f ca="1">OFFSET('Impact Inputs'!AA$8,$C155,0)</f>
        <v>0</v>
      </c>
      <c r="S155" s="139">
        <f ca="1">OFFSET('Impact Inputs'!AB$8,$C155,0)</f>
        <v>0</v>
      </c>
      <c r="T155" s="139">
        <f ca="1">OFFSET('Impact Inputs'!AC$8,$C155,0)</f>
        <v>0</v>
      </c>
      <c r="U155" s="139">
        <f ca="1">OFFSET('Impact Inputs'!AD$8,$C155,0)</f>
        <v>0</v>
      </c>
      <c r="V155" s="139">
        <f ca="1">OFFSET('Impact Inputs'!AE$8,$C155,0)</f>
        <v>0</v>
      </c>
      <c r="W155" s="139">
        <f ca="1">OFFSET('Impact Inputs'!AF$8,$C155,0)</f>
        <v>0</v>
      </c>
      <c r="X155" s="139">
        <f ca="1">OFFSET('Impact Inputs'!AG$8,$C155,0)</f>
        <v>0</v>
      </c>
      <c r="Y155" s="139">
        <f ca="1">OFFSET('Impact Inputs'!AH$8,$C155,0)</f>
        <v>0</v>
      </c>
      <c r="Z155" s="139">
        <f ca="1">OFFSET('Impact Inputs'!AI$8,$C155,0)</f>
        <v>0</v>
      </c>
      <c r="AA155" s="139">
        <f ca="1">OFFSET('Impact Inputs'!AJ$8,$C155,0)</f>
        <v>0</v>
      </c>
      <c r="AB155" s="139">
        <f ca="1">OFFSET('Impact Inputs'!AK$8,$C155,0)</f>
        <v>0</v>
      </c>
      <c r="AC155" s="139">
        <f ca="1">OFFSET('Impact Inputs'!AL$8,$C155,0)</f>
        <v>0</v>
      </c>
      <c r="AD155" s="139">
        <f ca="1">OFFSET('Impact Inputs'!AM$8,$C155,0)</f>
        <v>0</v>
      </c>
      <c r="AE155" s="139">
        <f ca="1">OFFSET('Impact Inputs'!AN$8,$C155,0)</f>
        <v>0</v>
      </c>
      <c r="AF155" s="139">
        <f ca="1">OFFSET('Impact Inputs'!AO$8,$C155,0)</f>
        <v>0</v>
      </c>
      <c r="AG155" s="139">
        <f ca="1">OFFSET('Impact Inputs'!AP$8,$C155,0)</f>
        <v>0</v>
      </c>
      <c r="AH155" s="139">
        <f ca="1">OFFSET('Impact Inputs'!AQ$8,$C155,0)</f>
        <v>0</v>
      </c>
      <c r="AI155" s="139">
        <f ca="1">OFFSET('Impact Inputs'!AR$8,$C155,0)</f>
        <v>0</v>
      </c>
      <c r="AJ155" s="139">
        <f ca="1">OFFSET('Impact Inputs'!AS$8,$C155,0)</f>
        <v>0</v>
      </c>
      <c r="AK155" s="139">
        <f ca="1">OFFSET('Impact Inputs'!AT$8,$C155,0)</f>
        <v>0</v>
      </c>
      <c r="AL155" s="139">
        <f ca="1">OFFSET('Impact Inputs'!AU$8,$C155,0)</f>
        <v>0</v>
      </c>
      <c r="AM155" s="139">
        <f ca="1">OFFSET('Impact Inputs'!AV$8,$C155,0)</f>
        <v>0</v>
      </c>
      <c r="AN155" s="139">
        <f ca="1">OFFSET('Impact Inputs'!AW$8,$C155,0)</f>
        <v>0</v>
      </c>
      <c r="AO155" s="139">
        <f ca="1">OFFSET('Impact Inputs'!AX$8,$C155,0)</f>
        <v>0</v>
      </c>
      <c r="AP155" s="139">
        <f ca="1">OFFSET('Impact Inputs'!AY$8,$C155,0)</f>
        <v>0</v>
      </c>
      <c r="AQ155" s="139">
        <f ca="1">OFFSET('Impact Inputs'!AZ$8,$C155,0)</f>
        <v>0</v>
      </c>
      <c r="AR155" s="139">
        <f ca="1">OFFSET('Impact Inputs'!BA$8,$C155,0)</f>
        <v>0</v>
      </c>
      <c r="AS155" s="139">
        <f ca="1">OFFSET('Impact Inputs'!BB$8,$C155,0)</f>
        <v>0</v>
      </c>
      <c r="AT155" s="139">
        <f ca="1">OFFSET('Impact Inputs'!BC$8,$C155,0)</f>
        <v>0</v>
      </c>
      <c r="AU155" s="139">
        <f ca="1">OFFSET('Impact Inputs'!BD$8,$C155,0)</f>
        <v>0</v>
      </c>
      <c r="AV155" s="139">
        <f ca="1">OFFSET('Impact Inputs'!BE$8,$C155,0)</f>
        <v>0</v>
      </c>
      <c r="AW155" s="139">
        <f ca="1">OFFSET('Impact Inputs'!BF$8,$C155,0)</f>
        <v>0</v>
      </c>
      <c r="AX155" s="139">
        <f ca="1">OFFSET('Impact Inputs'!BG$8,$C155,0)</f>
        <v>0</v>
      </c>
      <c r="AY155" s="139">
        <f ca="1">OFFSET('Impact Inputs'!BH$8,$C155,0)</f>
        <v>0</v>
      </c>
      <c r="AZ155" s="139">
        <f ca="1">OFFSET('Impact Inputs'!BI$8,$C155,0)</f>
        <v>0</v>
      </c>
      <c r="BA155" s="139">
        <f ca="1">OFFSET('Impact Inputs'!BJ$8,$C155,0)</f>
        <v>0</v>
      </c>
      <c r="BB155" s="139">
        <f ca="1">OFFSET('Impact Inputs'!BK$8,$C155,0)</f>
        <v>0</v>
      </c>
      <c r="BC155" s="139">
        <f ca="1">OFFSET('Impact Inputs'!BL$8,$C155,0)</f>
        <v>0</v>
      </c>
      <c r="BD155" s="139">
        <f ca="1">OFFSET('Impact Inputs'!BM$8,$C155,0)</f>
        <v>0</v>
      </c>
      <c r="BE155" s="139">
        <f ca="1">OFFSET('Impact Inputs'!BN$8,$C155,0)</f>
        <v>0</v>
      </c>
      <c r="BF155" s="139">
        <f ca="1">OFFSET('Impact Inputs'!BO$8,$C155,0)</f>
        <v>0</v>
      </c>
      <c r="BG155" s="139">
        <f ca="1">OFFSET('Impact Inputs'!BP$8,$C155,0)</f>
        <v>0</v>
      </c>
      <c r="BH155" s="139">
        <f ca="1">OFFSET('Impact Inputs'!BQ$8,$C155,0)</f>
        <v>0</v>
      </c>
    </row>
    <row r="156" spans="1:60">
      <c r="A156" s="106"/>
      <c r="B156" s="106"/>
      <c r="C156" s="106">
        <v>126</v>
      </c>
      <c r="D156" s="106"/>
      <c r="E156" s="106" t="str">
        <f ca="1">OFFSET('Impact Inputs'!A$6,C156,0)</f>
        <v>Impact 43</v>
      </c>
      <c r="F156" s="171" t="str">
        <f ca="1">OFFSET('Impact Inputs'!C$6,C156,0)</f>
        <v>-</v>
      </c>
      <c r="G156" s="106" t="str">
        <f ca="1">OFFSET('Impact Inputs'!D$6,C156,0)</f>
        <v>-</v>
      </c>
      <c r="H156" s="106"/>
      <c r="I156" s="106"/>
      <c r="J156" s="106"/>
      <c r="K156" s="139">
        <f ca="1">OFFSET('Impact Inputs'!T$8,$C156,0)</f>
        <v>0</v>
      </c>
      <c r="L156" s="139">
        <f ca="1">OFFSET('Impact Inputs'!U$8,$C156,0)</f>
        <v>0</v>
      </c>
      <c r="M156" s="139">
        <f ca="1">OFFSET('Impact Inputs'!V$8,$C156,0)</f>
        <v>0</v>
      </c>
      <c r="N156" s="139">
        <f ca="1">OFFSET('Impact Inputs'!W$8,$C156,0)</f>
        <v>0</v>
      </c>
      <c r="O156" s="139">
        <f ca="1">OFFSET('Impact Inputs'!X$8,$C156,0)</f>
        <v>0</v>
      </c>
      <c r="P156" s="139">
        <f ca="1">OFFSET('Impact Inputs'!Y$8,$C156,0)</f>
        <v>0</v>
      </c>
      <c r="Q156" s="139">
        <f ca="1">OFFSET('Impact Inputs'!Z$8,$C156,0)</f>
        <v>0</v>
      </c>
      <c r="R156" s="139">
        <f ca="1">OFFSET('Impact Inputs'!AA$8,$C156,0)</f>
        <v>0</v>
      </c>
      <c r="S156" s="139">
        <f ca="1">OFFSET('Impact Inputs'!AB$8,$C156,0)</f>
        <v>0</v>
      </c>
      <c r="T156" s="139">
        <f ca="1">OFFSET('Impact Inputs'!AC$8,$C156,0)</f>
        <v>0</v>
      </c>
      <c r="U156" s="139">
        <f ca="1">OFFSET('Impact Inputs'!AD$8,$C156,0)</f>
        <v>0</v>
      </c>
      <c r="V156" s="139">
        <f ca="1">OFFSET('Impact Inputs'!AE$8,$C156,0)</f>
        <v>0</v>
      </c>
      <c r="W156" s="139">
        <f ca="1">OFFSET('Impact Inputs'!AF$8,$C156,0)</f>
        <v>0</v>
      </c>
      <c r="X156" s="139">
        <f ca="1">OFFSET('Impact Inputs'!AG$8,$C156,0)</f>
        <v>0</v>
      </c>
      <c r="Y156" s="139">
        <f ca="1">OFFSET('Impact Inputs'!AH$8,$C156,0)</f>
        <v>0</v>
      </c>
      <c r="Z156" s="139">
        <f ca="1">OFFSET('Impact Inputs'!AI$8,$C156,0)</f>
        <v>0</v>
      </c>
      <c r="AA156" s="139">
        <f ca="1">OFFSET('Impact Inputs'!AJ$8,$C156,0)</f>
        <v>0</v>
      </c>
      <c r="AB156" s="139">
        <f ca="1">OFFSET('Impact Inputs'!AK$8,$C156,0)</f>
        <v>0</v>
      </c>
      <c r="AC156" s="139">
        <f ca="1">OFFSET('Impact Inputs'!AL$8,$C156,0)</f>
        <v>0</v>
      </c>
      <c r="AD156" s="139">
        <f ca="1">OFFSET('Impact Inputs'!AM$8,$C156,0)</f>
        <v>0</v>
      </c>
      <c r="AE156" s="139">
        <f ca="1">OFFSET('Impact Inputs'!AN$8,$C156,0)</f>
        <v>0</v>
      </c>
      <c r="AF156" s="139">
        <f ca="1">OFFSET('Impact Inputs'!AO$8,$C156,0)</f>
        <v>0</v>
      </c>
      <c r="AG156" s="139">
        <f ca="1">OFFSET('Impact Inputs'!AP$8,$C156,0)</f>
        <v>0</v>
      </c>
      <c r="AH156" s="139">
        <f ca="1">OFFSET('Impact Inputs'!AQ$8,$C156,0)</f>
        <v>0</v>
      </c>
      <c r="AI156" s="139">
        <f ca="1">OFFSET('Impact Inputs'!AR$8,$C156,0)</f>
        <v>0</v>
      </c>
      <c r="AJ156" s="139">
        <f ca="1">OFFSET('Impact Inputs'!AS$8,$C156,0)</f>
        <v>0</v>
      </c>
      <c r="AK156" s="139">
        <f ca="1">OFFSET('Impact Inputs'!AT$8,$C156,0)</f>
        <v>0</v>
      </c>
      <c r="AL156" s="139">
        <f ca="1">OFFSET('Impact Inputs'!AU$8,$C156,0)</f>
        <v>0</v>
      </c>
      <c r="AM156" s="139">
        <f ca="1">OFFSET('Impact Inputs'!AV$8,$C156,0)</f>
        <v>0</v>
      </c>
      <c r="AN156" s="139">
        <f ca="1">OFFSET('Impact Inputs'!AW$8,$C156,0)</f>
        <v>0</v>
      </c>
      <c r="AO156" s="139">
        <f ca="1">OFFSET('Impact Inputs'!AX$8,$C156,0)</f>
        <v>0</v>
      </c>
      <c r="AP156" s="139">
        <f ca="1">OFFSET('Impact Inputs'!AY$8,$C156,0)</f>
        <v>0</v>
      </c>
      <c r="AQ156" s="139">
        <f ca="1">OFFSET('Impact Inputs'!AZ$8,$C156,0)</f>
        <v>0</v>
      </c>
      <c r="AR156" s="139">
        <f ca="1">OFFSET('Impact Inputs'!BA$8,$C156,0)</f>
        <v>0</v>
      </c>
      <c r="AS156" s="139">
        <f ca="1">OFFSET('Impact Inputs'!BB$8,$C156,0)</f>
        <v>0</v>
      </c>
      <c r="AT156" s="139">
        <f ca="1">OFFSET('Impact Inputs'!BC$8,$C156,0)</f>
        <v>0</v>
      </c>
      <c r="AU156" s="139">
        <f ca="1">OFFSET('Impact Inputs'!BD$8,$C156,0)</f>
        <v>0</v>
      </c>
      <c r="AV156" s="139">
        <f ca="1">OFFSET('Impact Inputs'!BE$8,$C156,0)</f>
        <v>0</v>
      </c>
      <c r="AW156" s="139">
        <f ca="1">OFFSET('Impact Inputs'!BF$8,$C156,0)</f>
        <v>0</v>
      </c>
      <c r="AX156" s="139">
        <f ca="1">OFFSET('Impact Inputs'!BG$8,$C156,0)</f>
        <v>0</v>
      </c>
      <c r="AY156" s="139">
        <f ca="1">OFFSET('Impact Inputs'!BH$8,$C156,0)</f>
        <v>0</v>
      </c>
      <c r="AZ156" s="139">
        <f ca="1">OFFSET('Impact Inputs'!BI$8,$C156,0)</f>
        <v>0</v>
      </c>
      <c r="BA156" s="139">
        <f ca="1">OFFSET('Impact Inputs'!BJ$8,$C156,0)</f>
        <v>0</v>
      </c>
      <c r="BB156" s="139">
        <f ca="1">OFFSET('Impact Inputs'!BK$8,$C156,0)</f>
        <v>0</v>
      </c>
      <c r="BC156" s="139">
        <f ca="1">OFFSET('Impact Inputs'!BL$8,$C156,0)</f>
        <v>0</v>
      </c>
      <c r="BD156" s="139">
        <f ca="1">OFFSET('Impact Inputs'!BM$8,$C156,0)</f>
        <v>0</v>
      </c>
      <c r="BE156" s="139">
        <f ca="1">OFFSET('Impact Inputs'!BN$8,$C156,0)</f>
        <v>0</v>
      </c>
      <c r="BF156" s="139">
        <f ca="1">OFFSET('Impact Inputs'!BO$8,$C156,0)</f>
        <v>0</v>
      </c>
      <c r="BG156" s="139">
        <f ca="1">OFFSET('Impact Inputs'!BP$8,$C156,0)</f>
        <v>0</v>
      </c>
      <c r="BH156" s="139">
        <f ca="1">OFFSET('Impact Inputs'!BQ$8,$C156,0)</f>
        <v>0</v>
      </c>
    </row>
    <row r="157" spans="1:60">
      <c r="A157" s="106"/>
      <c r="B157" s="106"/>
      <c r="C157" s="108">
        <v>129</v>
      </c>
      <c r="D157" s="106"/>
      <c r="E157" s="106" t="str">
        <f ca="1">OFFSET('Impact Inputs'!A$6,C157,0)</f>
        <v>Impact 44</v>
      </c>
      <c r="F157" s="171" t="str">
        <f ca="1">OFFSET('Impact Inputs'!C$6,C157,0)</f>
        <v>-</v>
      </c>
      <c r="G157" s="106" t="str">
        <f ca="1">OFFSET('Impact Inputs'!D$6,C157,0)</f>
        <v>-</v>
      </c>
      <c r="H157" s="106"/>
      <c r="I157" s="106"/>
      <c r="J157" s="106"/>
      <c r="K157" s="139">
        <f ca="1">OFFSET('Impact Inputs'!T$8,$C157,0)</f>
        <v>0</v>
      </c>
      <c r="L157" s="139">
        <f ca="1">OFFSET('Impact Inputs'!U$8,$C157,0)</f>
        <v>0</v>
      </c>
      <c r="M157" s="139">
        <f ca="1">OFFSET('Impact Inputs'!V$8,$C157,0)</f>
        <v>0</v>
      </c>
      <c r="N157" s="139">
        <f ca="1">OFFSET('Impact Inputs'!W$8,$C157,0)</f>
        <v>0</v>
      </c>
      <c r="O157" s="139">
        <f ca="1">OFFSET('Impact Inputs'!X$8,$C157,0)</f>
        <v>0</v>
      </c>
      <c r="P157" s="139">
        <f ca="1">OFFSET('Impact Inputs'!Y$8,$C157,0)</f>
        <v>0</v>
      </c>
      <c r="Q157" s="139">
        <f ca="1">OFFSET('Impact Inputs'!Z$8,$C157,0)</f>
        <v>0</v>
      </c>
      <c r="R157" s="139">
        <f ca="1">OFFSET('Impact Inputs'!AA$8,$C157,0)</f>
        <v>0</v>
      </c>
      <c r="S157" s="139">
        <f ca="1">OFFSET('Impact Inputs'!AB$8,$C157,0)</f>
        <v>0</v>
      </c>
      <c r="T157" s="139">
        <f ca="1">OFFSET('Impact Inputs'!AC$8,$C157,0)</f>
        <v>0</v>
      </c>
      <c r="U157" s="139">
        <f ca="1">OFFSET('Impact Inputs'!AD$8,$C157,0)</f>
        <v>0</v>
      </c>
      <c r="V157" s="139">
        <f ca="1">OFFSET('Impact Inputs'!AE$8,$C157,0)</f>
        <v>0</v>
      </c>
      <c r="W157" s="139">
        <f ca="1">OFFSET('Impact Inputs'!AF$8,$C157,0)</f>
        <v>0</v>
      </c>
      <c r="X157" s="139">
        <f ca="1">OFFSET('Impact Inputs'!AG$8,$C157,0)</f>
        <v>0</v>
      </c>
      <c r="Y157" s="139">
        <f ca="1">OFFSET('Impact Inputs'!AH$8,$C157,0)</f>
        <v>0</v>
      </c>
      <c r="Z157" s="139">
        <f ca="1">OFFSET('Impact Inputs'!AI$8,$C157,0)</f>
        <v>0</v>
      </c>
      <c r="AA157" s="139">
        <f ca="1">OFFSET('Impact Inputs'!AJ$8,$C157,0)</f>
        <v>0</v>
      </c>
      <c r="AB157" s="139">
        <f ca="1">OFFSET('Impact Inputs'!AK$8,$C157,0)</f>
        <v>0</v>
      </c>
      <c r="AC157" s="139">
        <f ca="1">OFFSET('Impact Inputs'!AL$8,$C157,0)</f>
        <v>0</v>
      </c>
      <c r="AD157" s="139">
        <f ca="1">OFFSET('Impact Inputs'!AM$8,$C157,0)</f>
        <v>0</v>
      </c>
      <c r="AE157" s="139">
        <f ca="1">OFFSET('Impact Inputs'!AN$8,$C157,0)</f>
        <v>0</v>
      </c>
      <c r="AF157" s="139">
        <f ca="1">OFFSET('Impact Inputs'!AO$8,$C157,0)</f>
        <v>0</v>
      </c>
      <c r="AG157" s="139">
        <f ca="1">OFFSET('Impact Inputs'!AP$8,$C157,0)</f>
        <v>0</v>
      </c>
      <c r="AH157" s="139">
        <f ca="1">OFFSET('Impact Inputs'!AQ$8,$C157,0)</f>
        <v>0</v>
      </c>
      <c r="AI157" s="139">
        <f ca="1">OFFSET('Impact Inputs'!AR$8,$C157,0)</f>
        <v>0</v>
      </c>
      <c r="AJ157" s="139">
        <f ca="1">OFFSET('Impact Inputs'!AS$8,$C157,0)</f>
        <v>0</v>
      </c>
      <c r="AK157" s="139">
        <f ca="1">OFFSET('Impact Inputs'!AT$8,$C157,0)</f>
        <v>0</v>
      </c>
      <c r="AL157" s="139">
        <f ca="1">OFFSET('Impact Inputs'!AU$8,$C157,0)</f>
        <v>0</v>
      </c>
      <c r="AM157" s="139">
        <f ca="1">OFFSET('Impact Inputs'!AV$8,$C157,0)</f>
        <v>0</v>
      </c>
      <c r="AN157" s="139">
        <f ca="1">OFFSET('Impact Inputs'!AW$8,$C157,0)</f>
        <v>0</v>
      </c>
      <c r="AO157" s="139">
        <f ca="1">OFFSET('Impact Inputs'!AX$8,$C157,0)</f>
        <v>0</v>
      </c>
      <c r="AP157" s="139">
        <f ca="1">OFFSET('Impact Inputs'!AY$8,$C157,0)</f>
        <v>0</v>
      </c>
      <c r="AQ157" s="139">
        <f ca="1">OFFSET('Impact Inputs'!AZ$8,$C157,0)</f>
        <v>0</v>
      </c>
      <c r="AR157" s="139">
        <f ca="1">OFFSET('Impact Inputs'!BA$8,$C157,0)</f>
        <v>0</v>
      </c>
      <c r="AS157" s="139">
        <f ca="1">OFFSET('Impact Inputs'!BB$8,$C157,0)</f>
        <v>0</v>
      </c>
      <c r="AT157" s="139">
        <f ca="1">OFFSET('Impact Inputs'!BC$8,$C157,0)</f>
        <v>0</v>
      </c>
      <c r="AU157" s="139">
        <f ca="1">OFFSET('Impact Inputs'!BD$8,$C157,0)</f>
        <v>0</v>
      </c>
      <c r="AV157" s="139">
        <f ca="1">OFFSET('Impact Inputs'!BE$8,$C157,0)</f>
        <v>0</v>
      </c>
      <c r="AW157" s="139">
        <f ca="1">OFFSET('Impact Inputs'!BF$8,$C157,0)</f>
        <v>0</v>
      </c>
      <c r="AX157" s="139">
        <f ca="1">OFFSET('Impact Inputs'!BG$8,$C157,0)</f>
        <v>0</v>
      </c>
      <c r="AY157" s="139">
        <f ca="1">OFFSET('Impact Inputs'!BH$8,$C157,0)</f>
        <v>0</v>
      </c>
      <c r="AZ157" s="139">
        <f ca="1">OFFSET('Impact Inputs'!BI$8,$C157,0)</f>
        <v>0</v>
      </c>
      <c r="BA157" s="139">
        <f ca="1">OFFSET('Impact Inputs'!BJ$8,$C157,0)</f>
        <v>0</v>
      </c>
      <c r="BB157" s="139">
        <f ca="1">OFFSET('Impact Inputs'!BK$8,$C157,0)</f>
        <v>0</v>
      </c>
      <c r="BC157" s="139">
        <f ca="1">OFFSET('Impact Inputs'!BL$8,$C157,0)</f>
        <v>0</v>
      </c>
      <c r="BD157" s="139">
        <f ca="1">OFFSET('Impact Inputs'!BM$8,$C157,0)</f>
        <v>0</v>
      </c>
      <c r="BE157" s="139">
        <f ca="1">OFFSET('Impact Inputs'!BN$8,$C157,0)</f>
        <v>0</v>
      </c>
      <c r="BF157" s="139">
        <f ca="1">OFFSET('Impact Inputs'!BO$8,$C157,0)</f>
        <v>0</v>
      </c>
      <c r="BG157" s="139">
        <f ca="1">OFFSET('Impact Inputs'!BP$8,$C157,0)</f>
        <v>0</v>
      </c>
      <c r="BH157" s="139">
        <f ca="1">OFFSET('Impact Inputs'!BQ$8,$C157,0)</f>
        <v>0</v>
      </c>
    </row>
    <row r="158" spans="1:60">
      <c r="A158" s="106"/>
      <c r="B158" s="106"/>
      <c r="C158" s="108">
        <v>132</v>
      </c>
      <c r="D158" s="106"/>
      <c r="E158" s="106" t="str">
        <f ca="1">OFFSET('Impact Inputs'!A$6,C158,0)</f>
        <v>Impact 45</v>
      </c>
      <c r="F158" s="171" t="str">
        <f ca="1">OFFSET('Impact Inputs'!C$6,C158,0)</f>
        <v>-</v>
      </c>
      <c r="G158" s="106" t="str">
        <f ca="1">OFFSET('Impact Inputs'!D$6,C158,0)</f>
        <v>-</v>
      </c>
      <c r="H158" s="106"/>
      <c r="I158" s="106"/>
      <c r="J158" s="106"/>
      <c r="K158" s="139">
        <f ca="1">OFFSET('Impact Inputs'!T$8,$C158,0)</f>
        <v>0</v>
      </c>
      <c r="L158" s="139">
        <f ca="1">OFFSET('Impact Inputs'!U$8,$C158,0)</f>
        <v>0</v>
      </c>
      <c r="M158" s="139">
        <f ca="1">OFFSET('Impact Inputs'!V$8,$C158,0)</f>
        <v>0</v>
      </c>
      <c r="N158" s="139">
        <f ca="1">OFFSET('Impact Inputs'!W$8,$C158,0)</f>
        <v>0</v>
      </c>
      <c r="O158" s="139">
        <f ca="1">OFFSET('Impact Inputs'!X$8,$C158,0)</f>
        <v>0</v>
      </c>
      <c r="P158" s="139">
        <f ca="1">OFFSET('Impact Inputs'!Y$8,$C158,0)</f>
        <v>0</v>
      </c>
      <c r="Q158" s="139">
        <f ca="1">OFFSET('Impact Inputs'!Z$8,$C158,0)</f>
        <v>0</v>
      </c>
      <c r="R158" s="139">
        <f ca="1">OFFSET('Impact Inputs'!AA$8,$C158,0)</f>
        <v>0</v>
      </c>
      <c r="S158" s="139">
        <f ca="1">OFFSET('Impact Inputs'!AB$8,$C158,0)</f>
        <v>0</v>
      </c>
      <c r="T158" s="139">
        <f ca="1">OFFSET('Impact Inputs'!AC$8,$C158,0)</f>
        <v>0</v>
      </c>
      <c r="U158" s="139">
        <f ca="1">OFFSET('Impact Inputs'!AD$8,$C158,0)</f>
        <v>0</v>
      </c>
      <c r="V158" s="139">
        <f ca="1">OFFSET('Impact Inputs'!AE$8,$C158,0)</f>
        <v>0</v>
      </c>
      <c r="W158" s="139">
        <f ca="1">OFFSET('Impact Inputs'!AF$8,$C158,0)</f>
        <v>0</v>
      </c>
      <c r="X158" s="139">
        <f ca="1">OFFSET('Impact Inputs'!AG$8,$C158,0)</f>
        <v>0</v>
      </c>
      <c r="Y158" s="139">
        <f ca="1">OFFSET('Impact Inputs'!AH$8,$C158,0)</f>
        <v>0</v>
      </c>
      <c r="Z158" s="139">
        <f ca="1">OFFSET('Impact Inputs'!AI$8,$C158,0)</f>
        <v>0</v>
      </c>
      <c r="AA158" s="139">
        <f ca="1">OFFSET('Impact Inputs'!AJ$8,$C158,0)</f>
        <v>0</v>
      </c>
      <c r="AB158" s="139">
        <f ca="1">OFFSET('Impact Inputs'!AK$8,$C158,0)</f>
        <v>0</v>
      </c>
      <c r="AC158" s="139">
        <f ca="1">OFFSET('Impact Inputs'!AL$8,$C158,0)</f>
        <v>0</v>
      </c>
      <c r="AD158" s="139">
        <f ca="1">OFFSET('Impact Inputs'!AM$8,$C158,0)</f>
        <v>0</v>
      </c>
      <c r="AE158" s="139">
        <f ca="1">OFFSET('Impact Inputs'!AN$8,$C158,0)</f>
        <v>0</v>
      </c>
      <c r="AF158" s="139">
        <f ca="1">OFFSET('Impact Inputs'!AO$8,$C158,0)</f>
        <v>0</v>
      </c>
      <c r="AG158" s="139">
        <f ca="1">OFFSET('Impact Inputs'!AP$8,$C158,0)</f>
        <v>0</v>
      </c>
      <c r="AH158" s="139">
        <f ca="1">OFFSET('Impact Inputs'!AQ$8,$C158,0)</f>
        <v>0</v>
      </c>
      <c r="AI158" s="139">
        <f ca="1">OFFSET('Impact Inputs'!AR$8,$C158,0)</f>
        <v>0</v>
      </c>
      <c r="AJ158" s="139">
        <f ca="1">OFFSET('Impact Inputs'!AS$8,$C158,0)</f>
        <v>0</v>
      </c>
      <c r="AK158" s="139">
        <f ca="1">OFFSET('Impact Inputs'!AT$8,$C158,0)</f>
        <v>0</v>
      </c>
      <c r="AL158" s="139">
        <f ca="1">OFFSET('Impact Inputs'!AU$8,$C158,0)</f>
        <v>0</v>
      </c>
      <c r="AM158" s="139">
        <f ca="1">OFFSET('Impact Inputs'!AV$8,$C158,0)</f>
        <v>0</v>
      </c>
      <c r="AN158" s="139">
        <f ca="1">OFFSET('Impact Inputs'!AW$8,$C158,0)</f>
        <v>0</v>
      </c>
      <c r="AO158" s="139">
        <f ca="1">OFFSET('Impact Inputs'!AX$8,$C158,0)</f>
        <v>0</v>
      </c>
      <c r="AP158" s="139">
        <f ca="1">OFFSET('Impact Inputs'!AY$8,$C158,0)</f>
        <v>0</v>
      </c>
      <c r="AQ158" s="139">
        <f ca="1">OFFSET('Impact Inputs'!AZ$8,$C158,0)</f>
        <v>0</v>
      </c>
      <c r="AR158" s="139">
        <f ca="1">OFFSET('Impact Inputs'!BA$8,$C158,0)</f>
        <v>0</v>
      </c>
      <c r="AS158" s="139">
        <f ca="1">OFFSET('Impact Inputs'!BB$8,$C158,0)</f>
        <v>0</v>
      </c>
      <c r="AT158" s="139">
        <f ca="1">OFFSET('Impact Inputs'!BC$8,$C158,0)</f>
        <v>0</v>
      </c>
      <c r="AU158" s="139">
        <f ca="1">OFFSET('Impact Inputs'!BD$8,$C158,0)</f>
        <v>0</v>
      </c>
      <c r="AV158" s="139">
        <f ca="1">OFFSET('Impact Inputs'!BE$8,$C158,0)</f>
        <v>0</v>
      </c>
      <c r="AW158" s="139">
        <f ca="1">OFFSET('Impact Inputs'!BF$8,$C158,0)</f>
        <v>0</v>
      </c>
      <c r="AX158" s="139">
        <f ca="1">OFFSET('Impact Inputs'!BG$8,$C158,0)</f>
        <v>0</v>
      </c>
      <c r="AY158" s="139">
        <f ca="1">OFFSET('Impact Inputs'!BH$8,$C158,0)</f>
        <v>0</v>
      </c>
      <c r="AZ158" s="139">
        <f ca="1">OFFSET('Impact Inputs'!BI$8,$C158,0)</f>
        <v>0</v>
      </c>
      <c r="BA158" s="139">
        <f ca="1">OFFSET('Impact Inputs'!BJ$8,$C158,0)</f>
        <v>0</v>
      </c>
      <c r="BB158" s="139">
        <f ca="1">OFFSET('Impact Inputs'!BK$8,$C158,0)</f>
        <v>0</v>
      </c>
      <c r="BC158" s="139">
        <f ca="1">OFFSET('Impact Inputs'!BL$8,$C158,0)</f>
        <v>0</v>
      </c>
      <c r="BD158" s="139">
        <f ca="1">OFFSET('Impact Inputs'!BM$8,$C158,0)</f>
        <v>0</v>
      </c>
      <c r="BE158" s="139">
        <f ca="1">OFFSET('Impact Inputs'!BN$8,$C158,0)</f>
        <v>0</v>
      </c>
      <c r="BF158" s="139">
        <f ca="1">OFFSET('Impact Inputs'!BO$8,$C158,0)</f>
        <v>0</v>
      </c>
      <c r="BG158" s="139">
        <f ca="1">OFFSET('Impact Inputs'!BP$8,$C158,0)</f>
        <v>0</v>
      </c>
      <c r="BH158" s="139">
        <f ca="1">OFFSET('Impact Inputs'!BQ$8,$C158,0)</f>
        <v>0</v>
      </c>
    </row>
    <row r="159" spans="1:60">
      <c r="A159" s="106"/>
      <c r="B159" s="106"/>
      <c r="C159" s="106">
        <v>135</v>
      </c>
      <c r="D159" s="106"/>
      <c r="E159" s="106" t="str">
        <f ca="1">OFFSET('Impact Inputs'!A$6,C159,0)</f>
        <v>Impact 46</v>
      </c>
      <c r="F159" s="171" t="str">
        <f ca="1">OFFSET('Impact Inputs'!C$6,C159,0)</f>
        <v>-</v>
      </c>
      <c r="G159" s="106" t="str">
        <f ca="1">OFFSET('Impact Inputs'!D$6,C159,0)</f>
        <v>-</v>
      </c>
      <c r="H159" s="106"/>
      <c r="I159" s="106"/>
      <c r="J159" s="106"/>
      <c r="K159" s="139">
        <f ca="1">OFFSET('Impact Inputs'!T$8,$C159,0)</f>
        <v>0</v>
      </c>
      <c r="L159" s="139">
        <f ca="1">OFFSET('Impact Inputs'!U$8,$C159,0)</f>
        <v>0</v>
      </c>
      <c r="M159" s="139">
        <f ca="1">OFFSET('Impact Inputs'!V$8,$C159,0)</f>
        <v>0</v>
      </c>
      <c r="N159" s="139">
        <f ca="1">OFFSET('Impact Inputs'!W$8,$C159,0)</f>
        <v>0</v>
      </c>
      <c r="O159" s="139">
        <f ca="1">OFFSET('Impact Inputs'!X$8,$C159,0)</f>
        <v>0</v>
      </c>
      <c r="P159" s="139">
        <f ca="1">OFFSET('Impact Inputs'!Y$8,$C159,0)</f>
        <v>0</v>
      </c>
      <c r="Q159" s="139">
        <f ca="1">OFFSET('Impact Inputs'!Z$8,$C159,0)</f>
        <v>0</v>
      </c>
      <c r="R159" s="139">
        <f ca="1">OFFSET('Impact Inputs'!AA$8,$C159,0)</f>
        <v>0</v>
      </c>
      <c r="S159" s="139">
        <f ca="1">OFFSET('Impact Inputs'!AB$8,$C159,0)</f>
        <v>0</v>
      </c>
      <c r="T159" s="139">
        <f ca="1">OFFSET('Impact Inputs'!AC$8,$C159,0)</f>
        <v>0</v>
      </c>
      <c r="U159" s="139">
        <f ca="1">OFFSET('Impact Inputs'!AD$8,$C159,0)</f>
        <v>0</v>
      </c>
      <c r="V159" s="139">
        <f ca="1">OFFSET('Impact Inputs'!AE$8,$C159,0)</f>
        <v>0</v>
      </c>
      <c r="W159" s="139">
        <f ca="1">OFFSET('Impact Inputs'!AF$8,$C159,0)</f>
        <v>0</v>
      </c>
      <c r="X159" s="139">
        <f ca="1">OFFSET('Impact Inputs'!AG$8,$C159,0)</f>
        <v>0</v>
      </c>
      <c r="Y159" s="139">
        <f ca="1">OFFSET('Impact Inputs'!AH$8,$C159,0)</f>
        <v>0</v>
      </c>
      <c r="Z159" s="139">
        <f ca="1">OFFSET('Impact Inputs'!AI$8,$C159,0)</f>
        <v>0</v>
      </c>
      <c r="AA159" s="139">
        <f ca="1">OFFSET('Impact Inputs'!AJ$8,$C159,0)</f>
        <v>0</v>
      </c>
      <c r="AB159" s="139">
        <f ca="1">OFFSET('Impact Inputs'!AK$8,$C159,0)</f>
        <v>0</v>
      </c>
      <c r="AC159" s="139">
        <f ca="1">OFFSET('Impact Inputs'!AL$8,$C159,0)</f>
        <v>0</v>
      </c>
      <c r="AD159" s="139">
        <f ca="1">OFFSET('Impact Inputs'!AM$8,$C159,0)</f>
        <v>0</v>
      </c>
      <c r="AE159" s="139">
        <f ca="1">OFFSET('Impact Inputs'!AN$8,$C159,0)</f>
        <v>0</v>
      </c>
      <c r="AF159" s="139">
        <f ca="1">OFFSET('Impact Inputs'!AO$8,$C159,0)</f>
        <v>0</v>
      </c>
      <c r="AG159" s="139">
        <f ca="1">OFFSET('Impact Inputs'!AP$8,$C159,0)</f>
        <v>0</v>
      </c>
      <c r="AH159" s="139">
        <f ca="1">OFFSET('Impact Inputs'!AQ$8,$C159,0)</f>
        <v>0</v>
      </c>
      <c r="AI159" s="139">
        <f ca="1">OFFSET('Impact Inputs'!AR$8,$C159,0)</f>
        <v>0</v>
      </c>
      <c r="AJ159" s="139">
        <f ca="1">OFFSET('Impact Inputs'!AS$8,$C159,0)</f>
        <v>0</v>
      </c>
      <c r="AK159" s="139">
        <f ca="1">OFFSET('Impact Inputs'!AT$8,$C159,0)</f>
        <v>0</v>
      </c>
      <c r="AL159" s="139">
        <f ca="1">OFFSET('Impact Inputs'!AU$8,$C159,0)</f>
        <v>0</v>
      </c>
      <c r="AM159" s="139">
        <f ca="1">OFFSET('Impact Inputs'!AV$8,$C159,0)</f>
        <v>0</v>
      </c>
      <c r="AN159" s="139">
        <f ca="1">OFFSET('Impact Inputs'!AW$8,$C159,0)</f>
        <v>0</v>
      </c>
      <c r="AO159" s="139">
        <f ca="1">OFFSET('Impact Inputs'!AX$8,$C159,0)</f>
        <v>0</v>
      </c>
      <c r="AP159" s="139">
        <f ca="1">OFFSET('Impact Inputs'!AY$8,$C159,0)</f>
        <v>0</v>
      </c>
      <c r="AQ159" s="139">
        <f ca="1">OFFSET('Impact Inputs'!AZ$8,$C159,0)</f>
        <v>0</v>
      </c>
      <c r="AR159" s="139">
        <f ca="1">OFFSET('Impact Inputs'!BA$8,$C159,0)</f>
        <v>0</v>
      </c>
      <c r="AS159" s="139">
        <f ca="1">OFFSET('Impact Inputs'!BB$8,$C159,0)</f>
        <v>0</v>
      </c>
      <c r="AT159" s="139">
        <f ca="1">OFFSET('Impact Inputs'!BC$8,$C159,0)</f>
        <v>0</v>
      </c>
      <c r="AU159" s="139">
        <f ca="1">OFFSET('Impact Inputs'!BD$8,$C159,0)</f>
        <v>0</v>
      </c>
      <c r="AV159" s="139">
        <f ca="1">OFFSET('Impact Inputs'!BE$8,$C159,0)</f>
        <v>0</v>
      </c>
      <c r="AW159" s="139">
        <f ca="1">OFFSET('Impact Inputs'!BF$8,$C159,0)</f>
        <v>0</v>
      </c>
      <c r="AX159" s="139">
        <f ca="1">OFFSET('Impact Inputs'!BG$8,$C159,0)</f>
        <v>0</v>
      </c>
      <c r="AY159" s="139">
        <f ca="1">OFFSET('Impact Inputs'!BH$8,$C159,0)</f>
        <v>0</v>
      </c>
      <c r="AZ159" s="139">
        <f ca="1">OFFSET('Impact Inputs'!BI$8,$C159,0)</f>
        <v>0</v>
      </c>
      <c r="BA159" s="139">
        <f ca="1">OFFSET('Impact Inputs'!BJ$8,$C159,0)</f>
        <v>0</v>
      </c>
      <c r="BB159" s="139">
        <f ca="1">OFFSET('Impact Inputs'!BK$8,$C159,0)</f>
        <v>0</v>
      </c>
      <c r="BC159" s="139">
        <f ca="1">OFFSET('Impact Inputs'!BL$8,$C159,0)</f>
        <v>0</v>
      </c>
      <c r="BD159" s="139">
        <f ca="1">OFFSET('Impact Inputs'!BM$8,$C159,0)</f>
        <v>0</v>
      </c>
      <c r="BE159" s="139">
        <f ca="1">OFFSET('Impact Inputs'!BN$8,$C159,0)</f>
        <v>0</v>
      </c>
      <c r="BF159" s="139">
        <f ca="1">OFFSET('Impact Inputs'!BO$8,$C159,0)</f>
        <v>0</v>
      </c>
      <c r="BG159" s="139">
        <f ca="1">OFFSET('Impact Inputs'!BP$8,$C159,0)</f>
        <v>0</v>
      </c>
      <c r="BH159" s="139">
        <f ca="1">OFFSET('Impact Inputs'!BQ$8,$C159,0)</f>
        <v>0</v>
      </c>
    </row>
    <row r="160" spans="1:60">
      <c r="A160" s="106"/>
      <c r="B160" s="106"/>
      <c r="C160" s="106">
        <v>138</v>
      </c>
      <c r="D160" s="106"/>
      <c r="E160" s="106" t="str">
        <f ca="1">OFFSET('Impact Inputs'!A$6,C160,0)</f>
        <v>Impact 47</v>
      </c>
      <c r="F160" s="171" t="str">
        <f ca="1">OFFSET('Impact Inputs'!C$6,C160,0)</f>
        <v>-</v>
      </c>
      <c r="G160" s="106" t="str">
        <f ca="1">OFFSET('Impact Inputs'!D$6,C160,0)</f>
        <v>-</v>
      </c>
      <c r="H160" s="106"/>
      <c r="I160" s="106"/>
      <c r="J160" s="106"/>
      <c r="K160" s="139">
        <f ca="1">OFFSET('Impact Inputs'!T$8,$C160,0)</f>
        <v>0</v>
      </c>
      <c r="L160" s="139">
        <f ca="1">OFFSET('Impact Inputs'!U$8,$C160,0)</f>
        <v>0</v>
      </c>
      <c r="M160" s="139">
        <f ca="1">OFFSET('Impact Inputs'!V$8,$C160,0)</f>
        <v>0</v>
      </c>
      <c r="N160" s="139">
        <f ca="1">OFFSET('Impact Inputs'!W$8,$C160,0)</f>
        <v>0</v>
      </c>
      <c r="O160" s="139">
        <f ca="1">OFFSET('Impact Inputs'!X$8,$C160,0)</f>
        <v>0</v>
      </c>
      <c r="P160" s="139">
        <f ca="1">OFFSET('Impact Inputs'!Y$8,$C160,0)</f>
        <v>0</v>
      </c>
      <c r="Q160" s="139">
        <f ca="1">OFFSET('Impact Inputs'!Z$8,$C160,0)</f>
        <v>0</v>
      </c>
      <c r="R160" s="139">
        <f ca="1">OFFSET('Impact Inputs'!AA$8,$C160,0)</f>
        <v>0</v>
      </c>
      <c r="S160" s="139">
        <f ca="1">OFFSET('Impact Inputs'!AB$8,$C160,0)</f>
        <v>0</v>
      </c>
      <c r="T160" s="139">
        <f ca="1">OFFSET('Impact Inputs'!AC$8,$C160,0)</f>
        <v>0</v>
      </c>
      <c r="U160" s="139">
        <f ca="1">OFFSET('Impact Inputs'!AD$8,$C160,0)</f>
        <v>0</v>
      </c>
      <c r="V160" s="139">
        <f ca="1">OFFSET('Impact Inputs'!AE$8,$C160,0)</f>
        <v>0</v>
      </c>
      <c r="W160" s="139">
        <f ca="1">OFFSET('Impact Inputs'!AF$8,$C160,0)</f>
        <v>0</v>
      </c>
      <c r="X160" s="139">
        <f ca="1">OFFSET('Impact Inputs'!AG$8,$C160,0)</f>
        <v>0</v>
      </c>
      <c r="Y160" s="139">
        <f ca="1">OFFSET('Impact Inputs'!AH$8,$C160,0)</f>
        <v>0</v>
      </c>
      <c r="Z160" s="139">
        <f ca="1">OFFSET('Impact Inputs'!AI$8,$C160,0)</f>
        <v>0</v>
      </c>
      <c r="AA160" s="139">
        <f ca="1">OFFSET('Impact Inputs'!AJ$8,$C160,0)</f>
        <v>0</v>
      </c>
      <c r="AB160" s="139">
        <f ca="1">OFFSET('Impact Inputs'!AK$8,$C160,0)</f>
        <v>0</v>
      </c>
      <c r="AC160" s="139">
        <f ca="1">OFFSET('Impact Inputs'!AL$8,$C160,0)</f>
        <v>0</v>
      </c>
      <c r="AD160" s="139">
        <f ca="1">OFFSET('Impact Inputs'!AM$8,$C160,0)</f>
        <v>0</v>
      </c>
      <c r="AE160" s="139">
        <f ca="1">OFFSET('Impact Inputs'!AN$8,$C160,0)</f>
        <v>0</v>
      </c>
      <c r="AF160" s="139">
        <f ca="1">OFFSET('Impact Inputs'!AO$8,$C160,0)</f>
        <v>0</v>
      </c>
      <c r="AG160" s="139">
        <f ca="1">OFFSET('Impact Inputs'!AP$8,$C160,0)</f>
        <v>0</v>
      </c>
      <c r="AH160" s="139">
        <f ca="1">OFFSET('Impact Inputs'!AQ$8,$C160,0)</f>
        <v>0</v>
      </c>
      <c r="AI160" s="139">
        <f ca="1">OFFSET('Impact Inputs'!AR$8,$C160,0)</f>
        <v>0</v>
      </c>
      <c r="AJ160" s="139">
        <f ca="1">OFFSET('Impact Inputs'!AS$8,$C160,0)</f>
        <v>0</v>
      </c>
      <c r="AK160" s="139">
        <f ca="1">OFFSET('Impact Inputs'!AT$8,$C160,0)</f>
        <v>0</v>
      </c>
      <c r="AL160" s="139">
        <f ca="1">OFFSET('Impact Inputs'!AU$8,$C160,0)</f>
        <v>0</v>
      </c>
      <c r="AM160" s="139">
        <f ca="1">OFFSET('Impact Inputs'!AV$8,$C160,0)</f>
        <v>0</v>
      </c>
      <c r="AN160" s="139">
        <f ca="1">OFFSET('Impact Inputs'!AW$8,$C160,0)</f>
        <v>0</v>
      </c>
      <c r="AO160" s="139">
        <f ca="1">OFFSET('Impact Inputs'!AX$8,$C160,0)</f>
        <v>0</v>
      </c>
      <c r="AP160" s="139">
        <f ca="1">OFFSET('Impact Inputs'!AY$8,$C160,0)</f>
        <v>0</v>
      </c>
      <c r="AQ160" s="139">
        <f ca="1">OFFSET('Impact Inputs'!AZ$8,$C160,0)</f>
        <v>0</v>
      </c>
      <c r="AR160" s="139">
        <f ca="1">OFFSET('Impact Inputs'!BA$8,$C160,0)</f>
        <v>0</v>
      </c>
      <c r="AS160" s="139">
        <f ca="1">OFFSET('Impact Inputs'!BB$8,$C160,0)</f>
        <v>0</v>
      </c>
      <c r="AT160" s="139">
        <f ca="1">OFFSET('Impact Inputs'!BC$8,$C160,0)</f>
        <v>0</v>
      </c>
      <c r="AU160" s="139">
        <f ca="1">OFFSET('Impact Inputs'!BD$8,$C160,0)</f>
        <v>0</v>
      </c>
      <c r="AV160" s="139">
        <f ca="1">OFFSET('Impact Inputs'!BE$8,$C160,0)</f>
        <v>0</v>
      </c>
      <c r="AW160" s="139">
        <f ca="1">OFFSET('Impact Inputs'!BF$8,$C160,0)</f>
        <v>0</v>
      </c>
      <c r="AX160" s="139">
        <f ca="1">OFFSET('Impact Inputs'!BG$8,$C160,0)</f>
        <v>0</v>
      </c>
      <c r="AY160" s="139">
        <f ca="1">OFFSET('Impact Inputs'!BH$8,$C160,0)</f>
        <v>0</v>
      </c>
      <c r="AZ160" s="139">
        <f ca="1">OFFSET('Impact Inputs'!BI$8,$C160,0)</f>
        <v>0</v>
      </c>
      <c r="BA160" s="139">
        <f ca="1">OFFSET('Impact Inputs'!BJ$8,$C160,0)</f>
        <v>0</v>
      </c>
      <c r="BB160" s="139">
        <f ca="1">OFFSET('Impact Inputs'!BK$8,$C160,0)</f>
        <v>0</v>
      </c>
      <c r="BC160" s="139">
        <f ca="1">OFFSET('Impact Inputs'!BL$8,$C160,0)</f>
        <v>0</v>
      </c>
      <c r="BD160" s="139">
        <f ca="1">OFFSET('Impact Inputs'!BM$8,$C160,0)</f>
        <v>0</v>
      </c>
      <c r="BE160" s="139">
        <f ca="1">OFFSET('Impact Inputs'!BN$8,$C160,0)</f>
        <v>0</v>
      </c>
      <c r="BF160" s="139">
        <f ca="1">OFFSET('Impact Inputs'!BO$8,$C160,0)</f>
        <v>0</v>
      </c>
      <c r="BG160" s="139">
        <f ca="1">OFFSET('Impact Inputs'!BP$8,$C160,0)</f>
        <v>0</v>
      </c>
      <c r="BH160" s="139">
        <f ca="1">OFFSET('Impact Inputs'!BQ$8,$C160,0)</f>
        <v>0</v>
      </c>
    </row>
    <row r="161" spans="1:60">
      <c r="A161" s="106"/>
      <c r="B161" s="106"/>
      <c r="C161" s="106">
        <v>141</v>
      </c>
      <c r="D161" s="106"/>
      <c r="E161" s="106" t="str">
        <f ca="1">OFFSET('Impact Inputs'!A$6,C161,0)</f>
        <v>Impact 48</v>
      </c>
      <c r="F161" s="171" t="str">
        <f ca="1">OFFSET('Impact Inputs'!C$6,C161,0)</f>
        <v>-</v>
      </c>
      <c r="G161" s="106" t="str">
        <f ca="1">OFFSET('Impact Inputs'!D$6,C161,0)</f>
        <v>-</v>
      </c>
      <c r="H161" s="106"/>
      <c r="I161" s="106"/>
      <c r="J161" s="106"/>
      <c r="K161" s="139">
        <f ca="1">OFFSET('Impact Inputs'!T$8,$C161,0)</f>
        <v>0</v>
      </c>
      <c r="L161" s="139">
        <f ca="1">OFFSET('Impact Inputs'!U$8,$C161,0)</f>
        <v>0</v>
      </c>
      <c r="M161" s="139">
        <f ca="1">OFFSET('Impact Inputs'!V$8,$C161,0)</f>
        <v>0</v>
      </c>
      <c r="N161" s="139">
        <f ca="1">OFFSET('Impact Inputs'!W$8,$C161,0)</f>
        <v>0</v>
      </c>
      <c r="O161" s="139">
        <f ca="1">OFFSET('Impact Inputs'!X$8,$C161,0)</f>
        <v>0</v>
      </c>
      <c r="P161" s="139">
        <f ca="1">OFFSET('Impact Inputs'!Y$8,$C161,0)</f>
        <v>0</v>
      </c>
      <c r="Q161" s="139">
        <f ca="1">OFFSET('Impact Inputs'!Z$8,$C161,0)</f>
        <v>0</v>
      </c>
      <c r="R161" s="139">
        <f ca="1">OFFSET('Impact Inputs'!AA$8,$C161,0)</f>
        <v>0</v>
      </c>
      <c r="S161" s="139">
        <f ca="1">OFFSET('Impact Inputs'!AB$8,$C161,0)</f>
        <v>0</v>
      </c>
      <c r="T161" s="139">
        <f ca="1">OFFSET('Impact Inputs'!AC$8,$C161,0)</f>
        <v>0</v>
      </c>
      <c r="U161" s="139">
        <f ca="1">OFFSET('Impact Inputs'!AD$8,$C161,0)</f>
        <v>0</v>
      </c>
      <c r="V161" s="139">
        <f ca="1">OFFSET('Impact Inputs'!AE$8,$C161,0)</f>
        <v>0</v>
      </c>
      <c r="W161" s="139">
        <f ca="1">OFFSET('Impact Inputs'!AF$8,$C161,0)</f>
        <v>0</v>
      </c>
      <c r="X161" s="139">
        <f ca="1">OFFSET('Impact Inputs'!AG$8,$C161,0)</f>
        <v>0</v>
      </c>
      <c r="Y161" s="139">
        <f ca="1">OFFSET('Impact Inputs'!AH$8,$C161,0)</f>
        <v>0</v>
      </c>
      <c r="Z161" s="139">
        <f ca="1">OFFSET('Impact Inputs'!AI$8,$C161,0)</f>
        <v>0</v>
      </c>
      <c r="AA161" s="139">
        <f ca="1">OFFSET('Impact Inputs'!AJ$8,$C161,0)</f>
        <v>0</v>
      </c>
      <c r="AB161" s="139">
        <f ca="1">OFFSET('Impact Inputs'!AK$8,$C161,0)</f>
        <v>0</v>
      </c>
      <c r="AC161" s="139">
        <f ca="1">OFFSET('Impact Inputs'!AL$8,$C161,0)</f>
        <v>0</v>
      </c>
      <c r="AD161" s="139">
        <f ca="1">OFFSET('Impact Inputs'!AM$8,$C161,0)</f>
        <v>0</v>
      </c>
      <c r="AE161" s="139">
        <f ca="1">OFFSET('Impact Inputs'!AN$8,$C161,0)</f>
        <v>0</v>
      </c>
      <c r="AF161" s="139">
        <f ca="1">OFFSET('Impact Inputs'!AO$8,$C161,0)</f>
        <v>0</v>
      </c>
      <c r="AG161" s="139">
        <f ca="1">OFFSET('Impact Inputs'!AP$8,$C161,0)</f>
        <v>0</v>
      </c>
      <c r="AH161" s="139">
        <f ca="1">OFFSET('Impact Inputs'!AQ$8,$C161,0)</f>
        <v>0</v>
      </c>
      <c r="AI161" s="139">
        <f ca="1">OFFSET('Impact Inputs'!AR$8,$C161,0)</f>
        <v>0</v>
      </c>
      <c r="AJ161" s="139">
        <f ca="1">OFFSET('Impact Inputs'!AS$8,$C161,0)</f>
        <v>0</v>
      </c>
      <c r="AK161" s="139">
        <f ca="1">OFFSET('Impact Inputs'!AT$8,$C161,0)</f>
        <v>0</v>
      </c>
      <c r="AL161" s="139">
        <f ca="1">OFFSET('Impact Inputs'!AU$8,$C161,0)</f>
        <v>0</v>
      </c>
      <c r="AM161" s="139">
        <f ca="1">OFFSET('Impact Inputs'!AV$8,$C161,0)</f>
        <v>0</v>
      </c>
      <c r="AN161" s="139">
        <f ca="1">OFFSET('Impact Inputs'!AW$8,$C161,0)</f>
        <v>0</v>
      </c>
      <c r="AO161" s="139">
        <f ca="1">OFFSET('Impact Inputs'!AX$8,$C161,0)</f>
        <v>0</v>
      </c>
      <c r="AP161" s="139">
        <f ca="1">OFFSET('Impact Inputs'!AY$8,$C161,0)</f>
        <v>0</v>
      </c>
      <c r="AQ161" s="139">
        <f ca="1">OFFSET('Impact Inputs'!AZ$8,$C161,0)</f>
        <v>0</v>
      </c>
      <c r="AR161" s="139">
        <f ca="1">OFFSET('Impact Inputs'!BA$8,$C161,0)</f>
        <v>0</v>
      </c>
      <c r="AS161" s="139">
        <f ca="1">OFFSET('Impact Inputs'!BB$8,$C161,0)</f>
        <v>0</v>
      </c>
      <c r="AT161" s="139">
        <f ca="1">OFFSET('Impact Inputs'!BC$8,$C161,0)</f>
        <v>0</v>
      </c>
      <c r="AU161" s="139">
        <f ca="1">OFFSET('Impact Inputs'!BD$8,$C161,0)</f>
        <v>0</v>
      </c>
      <c r="AV161" s="139">
        <f ca="1">OFFSET('Impact Inputs'!BE$8,$C161,0)</f>
        <v>0</v>
      </c>
      <c r="AW161" s="139">
        <f ca="1">OFFSET('Impact Inputs'!BF$8,$C161,0)</f>
        <v>0</v>
      </c>
      <c r="AX161" s="139">
        <f ca="1">OFFSET('Impact Inputs'!BG$8,$C161,0)</f>
        <v>0</v>
      </c>
      <c r="AY161" s="139">
        <f ca="1">OFFSET('Impact Inputs'!BH$8,$C161,0)</f>
        <v>0</v>
      </c>
      <c r="AZ161" s="139">
        <f ca="1">OFFSET('Impact Inputs'!BI$8,$C161,0)</f>
        <v>0</v>
      </c>
      <c r="BA161" s="139">
        <f ca="1">OFFSET('Impact Inputs'!BJ$8,$C161,0)</f>
        <v>0</v>
      </c>
      <c r="BB161" s="139">
        <f ca="1">OFFSET('Impact Inputs'!BK$8,$C161,0)</f>
        <v>0</v>
      </c>
      <c r="BC161" s="139">
        <f ca="1">OFFSET('Impact Inputs'!BL$8,$C161,0)</f>
        <v>0</v>
      </c>
      <c r="BD161" s="139">
        <f ca="1">OFFSET('Impact Inputs'!BM$8,$C161,0)</f>
        <v>0</v>
      </c>
      <c r="BE161" s="139">
        <f ca="1">OFFSET('Impact Inputs'!BN$8,$C161,0)</f>
        <v>0</v>
      </c>
      <c r="BF161" s="139">
        <f ca="1">OFFSET('Impact Inputs'!BO$8,$C161,0)</f>
        <v>0</v>
      </c>
      <c r="BG161" s="139">
        <f ca="1">OFFSET('Impact Inputs'!BP$8,$C161,0)</f>
        <v>0</v>
      </c>
      <c r="BH161" s="139">
        <f ca="1">OFFSET('Impact Inputs'!BQ$8,$C161,0)</f>
        <v>0</v>
      </c>
    </row>
    <row r="162" spans="1:60">
      <c r="A162" s="106"/>
      <c r="B162" s="106"/>
      <c r="C162" s="108">
        <v>144</v>
      </c>
      <c r="D162" s="106"/>
      <c r="E162" s="106" t="str">
        <f ca="1">OFFSET('Impact Inputs'!A$6,C162,0)</f>
        <v>Impact 49</v>
      </c>
      <c r="F162" s="171" t="str">
        <f ca="1">OFFSET('Impact Inputs'!C$6,C162,0)</f>
        <v>-</v>
      </c>
      <c r="G162" s="106" t="str">
        <f ca="1">OFFSET('Impact Inputs'!D$6,C162,0)</f>
        <v>-</v>
      </c>
      <c r="H162" s="106"/>
      <c r="I162" s="106"/>
      <c r="J162" s="106"/>
      <c r="K162" s="139">
        <f ca="1">OFFSET('Impact Inputs'!T$8,$C162,0)</f>
        <v>0</v>
      </c>
      <c r="L162" s="139">
        <f ca="1">OFFSET('Impact Inputs'!U$8,$C162,0)</f>
        <v>0</v>
      </c>
      <c r="M162" s="139">
        <f ca="1">OFFSET('Impact Inputs'!V$8,$C162,0)</f>
        <v>0</v>
      </c>
      <c r="N162" s="139">
        <f ca="1">OFFSET('Impact Inputs'!W$8,$C162,0)</f>
        <v>0</v>
      </c>
      <c r="O162" s="139">
        <f ca="1">OFFSET('Impact Inputs'!X$8,$C162,0)</f>
        <v>0</v>
      </c>
      <c r="P162" s="139">
        <f ca="1">OFFSET('Impact Inputs'!Y$8,$C162,0)</f>
        <v>0</v>
      </c>
      <c r="Q162" s="139">
        <f ca="1">OFFSET('Impact Inputs'!Z$8,$C162,0)</f>
        <v>0</v>
      </c>
      <c r="R162" s="139">
        <f ca="1">OFFSET('Impact Inputs'!AA$8,$C162,0)</f>
        <v>0</v>
      </c>
      <c r="S162" s="139">
        <f ca="1">OFFSET('Impact Inputs'!AB$8,$C162,0)</f>
        <v>0</v>
      </c>
      <c r="T162" s="139">
        <f ca="1">OFFSET('Impact Inputs'!AC$8,$C162,0)</f>
        <v>0</v>
      </c>
      <c r="U162" s="139">
        <f ca="1">OFFSET('Impact Inputs'!AD$8,$C162,0)</f>
        <v>0</v>
      </c>
      <c r="V162" s="139">
        <f ca="1">OFFSET('Impact Inputs'!AE$8,$C162,0)</f>
        <v>0</v>
      </c>
      <c r="W162" s="139">
        <f ca="1">OFFSET('Impact Inputs'!AF$8,$C162,0)</f>
        <v>0</v>
      </c>
      <c r="X162" s="139">
        <f ca="1">OFFSET('Impact Inputs'!AG$8,$C162,0)</f>
        <v>0</v>
      </c>
      <c r="Y162" s="139">
        <f ca="1">OFFSET('Impact Inputs'!AH$8,$C162,0)</f>
        <v>0</v>
      </c>
      <c r="Z162" s="139">
        <f ca="1">OFFSET('Impact Inputs'!AI$8,$C162,0)</f>
        <v>0</v>
      </c>
      <c r="AA162" s="139">
        <f ca="1">OFFSET('Impact Inputs'!AJ$8,$C162,0)</f>
        <v>0</v>
      </c>
      <c r="AB162" s="139">
        <f ca="1">OFFSET('Impact Inputs'!AK$8,$C162,0)</f>
        <v>0</v>
      </c>
      <c r="AC162" s="139">
        <f ca="1">OFFSET('Impact Inputs'!AL$8,$C162,0)</f>
        <v>0</v>
      </c>
      <c r="AD162" s="139">
        <f ca="1">OFFSET('Impact Inputs'!AM$8,$C162,0)</f>
        <v>0</v>
      </c>
      <c r="AE162" s="139">
        <f ca="1">OFFSET('Impact Inputs'!AN$8,$C162,0)</f>
        <v>0</v>
      </c>
      <c r="AF162" s="139">
        <f ca="1">OFFSET('Impact Inputs'!AO$8,$C162,0)</f>
        <v>0</v>
      </c>
      <c r="AG162" s="139">
        <f ca="1">OFFSET('Impact Inputs'!AP$8,$C162,0)</f>
        <v>0</v>
      </c>
      <c r="AH162" s="139">
        <f ca="1">OFFSET('Impact Inputs'!AQ$8,$C162,0)</f>
        <v>0</v>
      </c>
      <c r="AI162" s="139">
        <f ca="1">OFFSET('Impact Inputs'!AR$8,$C162,0)</f>
        <v>0</v>
      </c>
      <c r="AJ162" s="139">
        <f ca="1">OFFSET('Impact Inputs'!AS$8,$C162,0)</f>
        <v>0</v>
      </c>
      <c r="AK162" s="139">
        <f ca="1">OFFSET('Impact Inputs'!AT$8,$C162,0)</f>
        <v>0</v>
      </c>
      <c r="AL162" s="139">
        <f ca="1">OFFSET('Impact Inputs'!AU$8,$C162,0)</f>
        <v>0</v>
      </c>
      <c r="AM162" s="139">
        <f ca="1">OFFSET('Impact Inputs'!AV$8,$C162,0)</f>
        <v>0</v>
      </c>
      <c r="AN162" s="139">
        <f ca="1">OFFSET('Impact Inputs'!AW$8,$C162,0)</f>
        <v>0</v>
      </c>
      <c r="AO162" s="139">
        <f ca="1">OFFSET('Impact Inputs'!AX$8,$C162,0)</f>
        <v>0</v>
      </c>
      <c r="AP162" s="139">
        <f ca="1">OFFSET('Impact Inputs'!AY$8,$C162,0)</f>
        <v>0</v>
      </c>
      <c r="AQ162" s="139">
        <f ca="1">OFFSET('Impact Inputs'!AZ$8,$C162,0)</f>
        <v>0</v>
      </c>
      <c r="AR162" s="139">
        <f ca="1">OFFSET('Impact Inputs'!BA$8,$C162,0)</f>
        <v>0</v>
      </c>
      <c r="AS162" s="139">
        <f ca="1">OFFSET('Impact Inputs'!BB$8,$C162,0)</f>
        <v>0</v>
      </c>
      <c r="AT162" s="139">
        <f ca="1">OFFSET('Impact Inputs'!BC$8,$C162,0)</f>
        <v>0</v>
      </c>
      <c r="AU162" s="139">
        <f ca="1">OFFSET('Impact Inputs'!BD$8,$C162,0)</f>
        <v>0</v>
      </c>
      <c r="AV162" s="139">
        <f ca="1">OFFSET('Impact Inputs'!BE$8,$C162,0)</f>
        <v>0</v>
      </c>
      <c r="AW162" s="139">
        <f ca="1">OFFSET('Impact Inputs'!BF$8,$C162,0)</f>
        <v>0</v>
      </c>
      <c r="AX162" s="139">
        <f ca="1">OFFSET('Impact Inputs'!BG$8,$C162,0)</f>
        <v>0</v>
      </c>
      <c r="AY162" s="139">
        <f ca="1">OFFSET('Impact Inputs'!BH$8,$C162,0)</f>
        <v>0</v>
      </c>
      <c r="AZ162" s="139">
        <f ca="1">OFFSET('Impact Inputs'!BI$8,$C162,0)</f>
        <v>0</v>
      </c>
      <c r="BA162" s="139">
        <f ca="1">OFFSET('Impact Inputs'!BJ$8,$C162,0)</f>
        <v>0</v>
      </c>
      <c r="BB162" s="139">
        <f ca="1">OFFSET('Impact Inputs'!BK$8,$C162,0)</f>
        <v>0</v>
      </c>
      <c r="BC162" s="139">
        <f ca="1">OFFSET('Impact Inputs'!BL$8,$C162,0)</f>
        <v>0</v>
      </c>
      <c r="BD162" s="139">
        <f ca="1">OFFSET('Impact Inputs'!BM$8,$C162,0)</f>
        <v>0</v>
      </c>
      <c r="BE162" s="139">
        <f ca="1">OFFSET('Impact Inputs'!BN$8,$C162,0)</f>
        <v>0</v>
      </c>
      <c r="BF162" s="139">
        <f ca="1">OFFSET('Impact Inputs'!BO$8,$C162,0)</f>
        <v>0</v>
      </c>
      <c r="BG162" s="139">
        <f ca="1">OFFSET('Impact Inputs'!BP$8,$C162,0)</f>
        <v>0</v>
      </c>
      <c r="BH162" s="139">
        <f ca="1">OFFSET('Impact Inputs'!BQ$8,$C162,0)</f>
        <v>0</v>
      </c>
    </row>
    <row r="163" spans="1:60">
      <c r="A163" s="106"/>
      <c r="B163" s="106"/>
      <c r="C163" s="108">
        <v>147</v>
      </c>
      <c r="D163" s="106"/>
      <c r="E163" s="106" t="str">
        <f ca="1">OFFSET('Impact Inputs'!A$6,C163,0)</f>
        <v>Impact 50</v>
      </c>
      <c r="F163" s="171" t="str">
        <f ca="1">OFFSET('Impact Inputs'!C$6,C163,0)</f>
        <v>-</v>
      </c>
      <c r="G163" s="106" t="str">
        <f ca="1">OFFSET('Impact Inputs'!D$6,C163,0)</f>
        <v>-</v>
      </c>
      <c r="H163" s="106"/>
      <c r="I163" s="106"/>
      <c r="J163" s="106"/>
      <c r="K163" s="139">
        <f ca="1">OFFSET('Impact Inputs'!T$8,$C163,0)</f>
        <v>0</v>
      </c>
      <c r="L163" s="139">
        <f ca="1">OFFSET('Impact Inputs'!U$8,$C163,0)</f>
        <v>0</v>
      </c>
      <c r="M163" s="139">
        <f ca="1">OFFSET('Impact Inputs'!V$8,$C163,0)</f>
        <v>0</v>
      </c>
      <c r="N163" s="139">
        <f ca="1">OFFSET('Impact Inputs'!W$8,$C163,0)</f>
        <v>0</v>
      </c>
      <c r="O163" s="139">
        <f ca="1">OFFSET('Impact Inputs'!X$8,$C163,0)</f>
        <v>0</v>
      </c>
      <c r="P163" s="139">
        <f ca="1">OFFSET('Impact Inputs'!Y$8,$C163,0)</f>
        <v>0</v>
      </c>
      <c r="Q163" s="139">
        <f ca="1">OFFSET('Impact Inputs'!Z$8,$C163,0)</f>
        <v>0</v>
      </c>
      <c r="R163" s="139">
        <f ca="1">OFFSET('Impact Inputs'!AA$8,$C163,0)</f>
        <v>0</v>
      </c>
      <c r="S163" s="139">
        <f ca="1">OFFSET('Impact Inputs'!AB$8,$C163,0)</f>
        <v>0</v>
      </c>
      <c r="T163" s="139">
        <f ca="1">OFFSET('Impact Inputs'!AC$8,$C163,0)</f>
        <v>0</v>
      </c>
      <c r="U163" s="139">
        <f ca="1">OFFSET('Impact Inputs'!AD$8,$C163,0)</f>
        <v>0</v>
      </c>
      <c r="V163" s="139">
        <f ca="1">OFFSET('Impact Inputs'!AE$8,$C163,0)</f>
        <v>0</v>
      </c>
      <c r="W163" s="139">
        <f ca="1">OFFSET('Impact Inputs'!AF$8,$C163,0)</f>
        <v>0</v>
      </c>
      <c r="X163" s="139">
        <f ca="1">OFFSET('Impact Inputs'!AG$8,$C163,0)</f>
        <v>0</v>
      </c>
      <c r="Y163" s="139">
        <f ca="1">OFFSET('Impact Inputs'!AH$8,$C163,0)</f>
        <v>0</v>
      </c>
      <c r="Z163" s="139">
        <f ca="1">OFFSET('Impact Inputs'!AI$8,$C163,0)</f>
        <v>0</v>
      </c>
      <c r="AA163" s="139">
        <f ca="1">OFFSET('Impact Inputs'!AJ$8,$C163,0)</f>
        <v>0</v>
      </c>
      <c r="AB163" s="139">
        <f ca="1">OFFSET('Impact Inputs'!AK$8,$C163,0)</f>
        <v>0</v>
      </c>
      <c r="AC163" s="139">
        <f ca="1">OFFSET('Impact Inputs'!AL$8,$C163,0)</f>
        <v>0</v>
      </c>
      <c r="AD163" s="139">
        <f ca="1">OFFSET('Impact Inputs'!AM$8,$C163,0)</f>
        <v>0</v>
      </c>
      <c r="AE163" s="139">
        <f ca="1">OFFSET('Impact Inputs'!AN$8,$C163,0)</f>
        <v>0</v>
      </c>
      <c r="AF163" s="139">
        <f ca="1">OFFSET('Impact Inputs'!AO$8,$C163,0)</f>
        <v>0</v>
      </c>
      <c r="AG163" s="139">
        <f ca="1">OFFSET('Impact Inputs'!AP$8,$C163,0)</f>
        <v>0</v>
      </c>
      <c r="AH163" s="139">
        <f ca="1">OFFSET('Impact Inputs'!AQ$8,$C163,0)</f>
        <v>0</v>
      </c>
      <c r="AI163" s="139">
        <f ca="1">OFFSET('Impact Inputs'!AR$8,$C163,0)</f>
        <v>0</v>
      </c>
      <c r="AJ163" s="139">
        <f ca="1">OFFSET('Impact Inputs'!AS$8,$C163,0)</f>
        <v>0</v>
      </c>
      <c r="AK163" s="139">
        <f ca="1">OFFSET('Impact Inputs'!AT$8,$C163,0)</f>
        <v>0</v>
      </c>
      <c r="AL163" s="139">
        <f ca="1">OFFSET('Impact Inputs'!AU$8,$C163,0)</f>
        <v>0</v>
      </c>
      <c r="AM163" s="139">
        <f ca="1">OFFSET('Impact Inputs'!AV$8,$C163,0)</f>
        <v>0</v>
      </c>
      <c r="AN163" s="139">
        <f ca="1">OFFSET('Impact Inputs'!AW$8,$C163,0)</f>
        <v>0</v>
      </c>
      <c r="AO163" s="139">
        <f ca="1">OFFSET('Impact Inputs'!AX$8,$C163,0)</f>
        <v>0</v>
      </c>
      <c r="AP163" s="139">
        <f ca="1">OFFSET('Impact Inputs'!AY$8,$C163,0)</f>
        <v>0</v>
      </c>
      <c r="AQ163" s="139">
        <f ca="1">OFFSET('Impact Inputs'!AZ$8,$C163,0)</f>
        <v>0</v>
      </c>
      <c r="AR163" s="139">
        <f ca="1">OFFSET('Impact Inputs'!BA$8,$C163,0)</f>
        <v>0</v>
      </c>
      <c r="AS163" s="139">
        <f ca="1">OFFSET('Impact Inputs'!BB$8,$C163,0)</f>
        <v>0</v>
      </c>
      <c r="AT163" s="139">
        <f ca="1">OFFSET('Impact Inputs'!BC$8,$C163,0)</f>
        <v>0</v>
      </c>
      <c r="AU163" s="139">
        <f ca="1">OFFSET('Impact Inputs'!BD$8,$C163,0)</f>
        <v>0</v>
      </c>
      <c r="AV163" s="139">
        <f ca="1">OFFSET('Impact Inputs'!BE$8,$C163,0)</f>
        <v>0</v>
      </c>
      <c r="AW163" s="139">
        <f ca="1">OFFSET('Impact Inputs'!BF$8,$C163,0)</f>
        <v>0</v>
      </c>
      <c r="AX163" s="139">
        <f ca="1">OFFSET('Impact Inputs'!BG$8,$C163,0)</f>
        <v>0</v>
      </c>
      <c r="AY163" s="139">
        <f ca="1">OFFSET('Impact Inputs'!BH$8,$C163,0)</f>
        <v>0</v>
      </c>
      <c r="AZ163" s="139">
        <f ca="1">OFFSET('Impact Inputs'!BI$8,$C163,0)</f>
        <v>0</v>
      </c>
      <c r="BA163" s="139">
        <f ca="1">OFFSET('Impact Inputs'!BJ$8,$C163,0)</f>
        <v>0</v>
      </c>
      <c r="BB163" s="139">
        <f ca="1">OFFSET('Impact Inputs'!BK$8,$C163,0)</f>
        <v>0</v>
      </c>
      <c r="BC163" s="139">
        <f ca="1">OFFSET('Impact Inputs'!BL$8,$C163,0)</f>
        <v>0</v>
      </c>
      <c r="BD163" s="139">
        <f ca="1">OFFSET('Impact Inputs'!BM$8,$C163,0)</f>
        <v>0</v>
      </c>
      <c r="BE163" s="139">
        <f ca="1">OFFSET('Impact Inputs'!BN$8,$C163,0)</f>
        <v>0</v>
      </c>
      <c r="BF163" s="139">
        <f ca="1">OFFSET('Impact Inputs'!BO$8,$C163,0)</f>
        <v>0</v>
      </c>
      <c r="BG163" s="139">
        <f ca="1">OFFSET('Impact Inputs'!BP$8,$C163,0)</f>
        <v>0</v>
      </c>
      <c r="BH163" s="139">
        <f ca="1">OFFSET('Impact Inputs'!BQ$8,$C163,0)</f>
        <v>0</v>
      </c>
    </row>
    <row r="164" spans="1:60" s="113" customFormat="1" ht="15">
      <c r="A164" s="148"/>
      <c r="B164" s="148"/>
      <c r="C164" s="148"/>
      <c r="D164" s="148"/>
      <c r="E164" s="148"/>
      <c r="F164" s="148"/>
      <c r="G164" s="148"/>
      <c r="H164" s="148"/>
      <c r="I164" s="148"/>
      <c r="J164" s="168" t="s">
        <v>156</v>
      </c>
      <c r="K164" s="149">
        <f t="shared" ref="K164:Y164" ca="1" si="105">SUM(K114:K163)</f>
        <v>43993.273970492839</v>
      </c>
      <c r="L164" s="149">
        <f t="shared" ca="1" si="105"/>
        <v>8.6744130821157341</v>
      </c>
      <c r="M164" s="149">
        <f t="shared" ca="1" si="105"/>
        <v>17.348826164231468</v>
      </c>
      <c r="N164" s="149">
        <f t="shared" ca="1" si="105"/>
        <v>17.348826164231468</v>
      </c>
      <c r="O164" s="149">
        <f t="shared" ca="1" si="105"/>
        <v>17.348826164231468</v>
      </c>
      <c r="P164" s="149">
        <f t="shared" ca="1" si="105"/>
        <v>17.348826164231468</v>
      </c>
      <c r="Q164" s="149">
        <f t="shared" ca="1" si="105"/>
        <v>17.348826164231468</v>
      </c>
      <c r="R164" s="149">
        <f t="shared" ca="1" si="105"/>
        <v>17.348826164231468</v>
      </c>
      <c r="S164" s="149">
        <f t="shared" ca="1" si="105"/>
        <v>17.348826164231468</v>
      </c>
      <c r="T164" s="149">
        <f t="shared" ca="1" si="105"/>
        <v>17.348826164231468</v>
      </c>
      <c r="U164" s="149">
        <f t="shared" ca="1" si="105"/>
        <v>17.348826164231468</v>
      </c>
      <c r="V164" s="149">
        <f t="shared" ca="1" si="105"/>
        <v>17.348826164231468</v>
      </c>
      <c r="W164" s="149">
        <f t="shared" ca="1" si="105"/>
        <v>17.348826164231468</v>
      </c>
      <c r="X164" s="149">
        <f t="shared" ca="1" si="105"/>
        <v>17.348826164231468</v>
      </c>
      <c r="Y164" s="149">
        <f t="shared" ca="1" si="105"/>
        <v>17.348826164231468</v>
      </c>
      <c r="Z164" s="149">
        <f t="shared" ref="Z164:BH164" ca="1" si="106">SUM(Z114:Z163)</f>
        <v>17.348826164231468</v>
      </c>
      <c r="AA164" s="149">
        <f t="shared" ca="1" si="106"/>
        <v>17.348826164231468</v>
      </c>
      <c r="AB164" s="149">
        <f t="shared" ca="1" si="106"/>
        <v>17.348826164231468</v>
      </c>
      <c r="AC164" s="149">
        <f t="shared" ca="1" si="106"/>
        <v>17.348826164231468</v>
      </c>
      <c r="AD164" s="149">
        <f t="shared" ca="1" si="106"/>
        <v>17.348826164231468</v>
      </c>
      <c r="AE164" s="149">
        <f t="shared" ca="1" si="106"/>
        <v>17.348826164231468</v>
      </c>
      <c r="AF164" s="149">
        <f t="shared" ca="1" si="106"/>
        <v>17.348826164231468</v>
      </c>
      <c r="AG164" s="149">
        <f t="shared" ca="1" si="106"/>
        <v>17.348826164231468</v>
      </c>
      <c r="AH164" s="149">
        <f t="shared" ca="1" si="106"/>
        <v>17.348826164231468</v>
      </c>
      <c r="AI164" s="149">
        <f t="shared" ca="1" si="106"/>
        <v>17.348826164231468</v>
      </c>
      <c r="AJ164" s="149">
        <f t="shared" ca="1" si="106"/>
        <v>17.348826164231468</v>
      </c>
      <c r="AK164" s="149">
        <f t="shared" ca="1" si="106"/>
        <v>17.348826164231468</v>
      </c>
      <c r="AL164" s="149">
        <f t="shared" ca="1" si="106"/>
        <v>17.348826164231468</v>
      </c>
      <c r="AM164" s="149">
        <f t="shared" ca="1" si="106"/>
        <v>17.348826164231468</v>
      </c>
      <c r="AN164" s="149">
        <f t="shared" ca="1" si="106"/>
        <v>17.348826164231468</v>
      </c>
      <c r="AO164" s="149">
        <f t="shared" ca="1" si="106"/>
        <v>17.348826164231468</v>
      </c>
      <c r="AP164" s="149">
        <f t="shared" ca="1" si="106"/>
        <v>17.348826164231468</v>
      </c>
      <c r="AQ164" s="149">
        <f t="shared" ca="1" si="106"/>
        <v>17.348826164231468</v>
      </c>
      <c r="AR164" s="149">
        <f t="shared" ca="1" si="106"/>
        <v>17.348826164231468</v>
      </c>
      <c r="AS164" s="149">
        <f t="shared" ca="1" si="106"/>
        <v>17.348826164231468</v>
      </c>
      <c r="AT164" s="149">
        <f t="shared" ca="1" si="106"/>
        <v>17.348826164231468</v>
      </c>
      <c r="AU164" s="149">
        <f t="shared" ca="1" si="106"/>
        <v>17.348826164231468</v>
      </c>
      <c r="AV164" s="149">
        <f t="shared" ca="1" si="106"/>
        <v>17.348826164231468</v>
      </c>
      <c r="AW164" s="149">
        <f t="shared" ca="1" si="106"/>
        <v>17.348826164231468</v>
      </c>
      <c r="AX164" s="149">
        <f t="shared" ca="1" si="106"/>
        <v>17.348826164231468</v>
      </c>
      <c r="AY164" s="149">
        <f t="shared" ca="1" si="106"/>
        <v>17.348826164231468</v>
      </c>
      <c r="AZ164" s="149">
        <f t="shared" ca="1" si="106"/>
        <v>17.348826164231468</v>
      </c>
      <c r="BA164" s="149">
        <f t="shared" ca="1" si="106"/>
        <v>17.348826164231468</v>
      </c>
      <c r="BB164" s="149">
        <f t="shared" ca="1" si="106"/>
        <v>17.348826164231468</v>
      </c>
      <c r="BC164" s="149">
        <f t="shared" ca="1" si="106"/>
        <v>17.348826164231468</v>
      </c>
      <c r="BD164" s="149">
        <f t="shared" ca="1" si="106"/>
        <v>17.348826164231468</v>
      </c>
      <c r="BE164" s="149">
        <f t="shared" ca="1" si="106"/>
        <v>17.348826164231468</v>
      </c>
      <c r="BF164" s="149">
        <f t="shared" ca="1" si="106"/>
        <v>17.348826164231468</v>
      </c>
      <c r="BG164" s="149">
        <f t="shared" ca="1" si="106"/>
        <v>17.348826164231468</v>
      </c>
      <c r="BH164" s="149">
        <f t="shared" ca="1" si="106"/>
        <v>17.348826164231468</v>
      </c>
    </row>
    <row r="165" spans="1:60" s="113" customFormat="1" ht="15">
      <c r="A165" s="148"/>
      <c r="B165" s="148"/>
      <c r="C165" s="148"/>
      <c r="D165" s="148"/>
      <c r="E165" s="148"/>
      <c r="F165" s="148"/>
      <c r="G165" s="148"/>
      <c r="H165" s="148"/>
      <c r="I165" s="148"/>
      <c r="J165" s="168"/>
      <c r="K165" s="149"/>
      <c r="L165" s="149"/>
      <c r="M165" s="149"/>
      <c r="N165" s="149"/>
      <c r="O165" s="149"/>
      <c r="P165" s="149"/>
      <c r="Q165" s="149"/>
      <c r="R165" s="149"/>
      <c r="S165" s="149"/>
      <c r="T165" s="149"/>
      <c r="U165" s="149"/>
      <c r="V165" s="149"/>
      <c r="W165" s="149"/>
      <c r="X165" s="149"/>
      <c r="Y165" s="149"/>
      <c r="Z165" s="149"/>
      <c r="AA165" s="149"/>
      <c r="AB165" s="149"/>
      <c r="AC165" s="149"/>
      <c r="AD165" s="149"/>
      <c r="AE165" s="149"/>
      <c r="AF165" s="149"/>
      <c r="AG165" s="149"/>
      <c r="AH165" s="149"/>
      <c r="AI165" s="149"/>
      <c r="AJ165" s="149"/>
      <c r="AK165" s="149"/>
      <c r="AL165" s="149"/>
      <c r="AM165" s="149"/>
      <c r="AN165" s="149"/>
      <c r="AO165" s="149"/>
      <c r="AP165" s="149"/>
      <c r="AQ165" s="149"/>
      <c r="AR165" s="149"/>
      <c r="AS165" s="149"/>
      <c r="AT165" s="149"/>
      <c r="AU165" s="149"/>
      <c r="AV165" s="149"/>
      <c r="AW165" s="149"/>
      <c r="AX165" s="149"/>
      <c r="AY165" s="149"/>
      <c r="AZ165" s="149"/>
      <c r="BA165" s="149"/>
      <c r="BB165" s="149"/>
      <c r="BC165" s="149"/>
      <c r="BD165" s="149"/>
      <c r="BE165" s="149"/>
      <c r="BF165" s="149"/>
      <c r="BG165" s="149"/>
      <c r="BH165" s="149"/>
    </row>
    <row r="166" spans="1:60" ht="15">
      <c r="A166" s="106"/>
      <c r="B166" s="106"/>
      <c r="C166" s="106"/>
      <c r="D166" s="138" t="s">
        <v>165</v>
      </c>
      <c r="E166" s="106"/>
      <c r="F166" s="138" t="s">
        <v>64</v>
      </c>
      <c r="G166" s="138"/>
      <c r="H166" s="22"/>
      <c r="I166" s="22"/>
      <c r="J166" s="22"/>
      <c r="K166" s="149" t="s">
        <v>230</v>
      </c>
      <c r="L166" s="149" t="s">
        <v>231</v>
      </c>
      <c r="M166" s="149" t="s">
        <v>232</v>
      </c>
      <c r="N166" s="149" t="s">
        <v>233</v>
      </c>
      <c r="O166" s="149" t="s">
        <v>234</v>
      </c>
      <c r="P166" s="149" t="s">
        <v>235</v>
      </c>
      <c r="Q166" s="149" t="s">
        <v>236</v>
      </c>
      <c r="R166" s="149" t="s">
        <v>237</v>
      </c>
      <c r="S166" s="149" t="s">
        <v>238</v>
      </c>
      <c r="T166" s="149" t="s">
        <v>239</v>
      </c>
      <c r="U166" s="149" t="s">
        <v>240</v>
      </c>
      <c r="V166" s="149" t="s">
        <v>241</v>
      </c>
      <c r="W166" s="149" t="s">
        <v>242</v>
      </c>
      <c r="X166" s="149" t="s">
        <v>243</v>
      </c>
      <c r="Y166" s="149" t="s">
        <v>244</v>
      </c>
      <c r="Z166" s="149" t="s">
        <v>245</v>
      </c>
      <c r="AA166" s="149" t="s">
        <v>246</v>
      </c>
      <c r="AB166" s="149" t="s">
        <v>247</v>
      </c>
      <c r="AC166" s="149" t="s">
        <v>248</v>
      </c>
      <c r="AD166" s="149" t="s">
        <v>249</v>
      </c>
      <c r="AE166" s="149" t="s">
        <v>250</v>
      </c>
      <c r="AF166" s="149" t="s">
        <v>251</v>
      </c>
      <c r="AG166" s="149" t="s">
        <v>252</v>
      </c>
      <c r="AH166" s="149" t="s">
        <v>253</v>
      </c>
      <c r="AI166" s="149" t="s">
        <v>254</v>
      </c>
      <c r="AJ166" s="149" t="s">
        <v>255</v>
      </c>
      <c r="AK166" s="149" t="s">
        <v>256</v>
      </c>
      <c r="AL166" s="149" t="s">
        <v>257</v>
      </c>
      <c r="AM166" s="149" t="s">
        <v>258</v>
      </c>
      <c r="AN166" s="149" t="s">
        <v>259</v>
      </c>
      <c r="AO166" s="149" t="s">
        <v>260</v>
      </c>
      <c r="AP166" s="149" t="s">
        <v>261</v>
      </c>
      <c r="AQ166" s="149" t="s">
        <v>262</v>
      </c>
      <c r="AR166" s="149" t="s">
        <v>263</v>
      </c>
      <c r="AS166" s="149" t="s">
        <v>264</v>
      </c>
      <c r="AT166" s="149" t="s">
        <v>265</v>
      </c>
      <c r="AU166" s="149" t="s">
        <v>266</v>
      </c>
      <c r="AV166" s="149" t="s">
        <v>267</v>
      </c>
      <c r="AW166" s="149" t="s">
        <v>268</v>
      </c>
      <c r="AX166" s="149" t="s">
        <v>269</v>
      </c>
      <c r="AY166" s="149" t="s">
        <v>270</v>
      </c>
      <c r="AZ166" s="149" t="s">
        <v>271</v>
      </c>
      <c r="BA166" s="149" t="s">
        <v>272</v>
      </c>
      <c r="BB166" s="149" t="s">
        <v>273</v>
      </c>
      <c r="BC166" s="149" t="s">
        <v>274</v>
      </c>
      <c r="BD166" s="149" t="s">
        <v>275</v>
      </c>
      <c r="BE166" s="149" t="s">
        <v>276</v>
      </c>
      <c r="BF166" s="149" t="s">
        <v>277</v>
      </c>
      <c r="BG166" s="149" t="s">
        <v>278</v>
      </c>
      <c r="BH166" s="149" t="s">
        <v>279</v>
      </c>
    </row>
    <row r="167" spans="1:60">
      <c r="A167" s="106"/>
      <c r="B167" s="106"/>
      <c r="C167" s="106">
        <v>0</v>
      </c>
      <c r="D167" s="106"/>
      <c r="E167" s="106" t="str">
        <f ca="1">OFFSET('Impact Inputs'!A$6,C167,0)</f>
        <v>Impact 1</v>
      </c>
      <c r="F167" s="106" t="str">
        <f ca="1">OFFSET('Impact Inputs'!C$6,C167,0)</f>
        <v>Average increase in cash settled cases</v>
      </c>
      <c r="G167" s="106"/>
      <c r="H167" s="139"/>
      <c r="I167" s="139"/>
      <c r="J167" s="139"/>
      <c r="K167" s="147">
        <f t="shared" ref="K167:K198" ca="1" si="107">IFERROR(K114/K$164,0)</f>
        <v>0.96927945472519927</v>
      </c>
      <c r="L167" s="147">
        <f t="shared" ref="L167:BH172" ca="1" si="108">IFERROR(L114/L$164,0)</f>
        <v>0</v>
      </c>
      <c r="M167" s="147">
        <f t="shared" ca="1" si="108"/>
        <v>0</v>
      </c>
      <c r="N167" s="147">
        <f t="shared" ca="1" si="108"/>
        <v>0</v>
      </c>
      <c r="O167" s="147">
        <f t="shared" ca="1" si="108"/>
        <v>0</v>
      </c>
      <c r="P167" s="147">
        <f t="shared" ca="1" si="108"/>
        <v>0</v>
      </c>
      <c r="Q167" s="147">
        <f t="shared" ca="1" si="108"/>
        <v>0</v>
      </c>
      <c r="R167" s="147">
        <f t="shared" ca="1" si="108"/>
        <v>0</v>
      </c>
      <c r="S167" s="147">
        <f t="shared" ca="1" si="108"/>
        <v>0</v>
      </c>
      <c r="T167" s="147">
        <f t="shared" ca="1" si="108"/>
        <v>0</v>
      </c>
      <c r="U167" s="147">
        <f t="shared" ca="1" si="108"/>
        <v>0</v>
      </c>
      <c r="V167" s="147">
        <f t="shared" ca="1" si="108"/>
        <v>0</v>
      </c>
      <c r="W167" s="147">
        <f t="shared" ca="1" si="108"/>
        <v>0</v>
      </c>
      <c r="X167" s="147">
        <f t="shared" ca="1" si="108"/>
        <v>0</v>
      </c>
      <c r="Y167" s="147">
        <f t="shared" ca="1" si="108"/>
        <v>0</v>
      </c>
      <c r="Z167" s="147">
        <f t="shared" ca="1" si="108"/>
        <v>0</v>
      </c>
      <c r="AA167" s="147">
        <f t="shared" ca="1" si="108"/>
        <v>0</v>
      </c>
      <c r="AB167" s="147">
        <f t="shared" ca="1" si="108"/>
        <v>0</v>
      </c>
      <c r="AC167" s="147">
        <f t="shared" ca="1" si="108"/>
        <v>0</v>
      </c>
      <c r="AD167" s="147">
        <f t="shared" ca="1" si="108"/>
        <v>0</v>
      </c>
      <c r="AE167" s="147">
        <f t="shared" ca="1" si="108"/>
        <v>0</v>
      </c>
      <c r="AF167" s="147">
        <f t="shared" ca="1" si="108"/>
        <v>0</v>
      </c>
      <c r="AG167" s="147">
        <f t="shared" ca="1" si="108"/>
        <v>0</v>
      </c>
      <c r="AH167" s="147">
        <f t="shared" ca="1" si="108"/>
        <v>0</v>
      </c>
      <c r="AI167" s="147">
        <f t="shared" ca="1" si="108"/>
        <v>0</v>
      </c>
      <c r="AJ167" s="147">
        <f t="shared" ca="1" si="108"/>
        <v>0</v>
      </c>
      <c r="AK167" s="147">
        <f t="shared" ca="1" si="108"/>
        <v>0</v>
      </c>
      <c r="AL167" s="147">
        <f t="shared" ca="1" si="108"/>
        <v>0</v>
      </c>
      <c r="AM167" s="147">
        <f t="shared" ca="1" si="108"/>
        <v>0</v>
      </c>
      <c r="AN167" s="147">
        <f t="shared" ca="1" si="108"/>
        <v>0</v>
      </c>
      <c r="AO167" s="147">
        <f t="shared" ca="1" si="108"/>
        <v>0</v>
      </c>
      <c r="AP167" s="147">
        <f t="shared" ca="1" si="108"/>
        <v>0</v>
      </c>
      <c r="AQ167" s="147">
        <f t="shared" ca="1" si="108"/>
        <v>0</v>
      </c>
      <c r="AR167" s="147">
        <f t="shared" ca="1" si="108"/>
        <v>0</v>
      </c>
      <c r="AS167" s="147">
        <f t="shared" ca="1" si="108"/>
        <v>0</v>
      </c>
      <c r="AT167" s="147">
        <f t="shared" ca="1" si="108"/>
        <v>0</v>
      </c>
      <c r="AU167" s="147">
        <f t="shared" ca="1" si="108"/>
        <v>0</v>
      </c>
      <c r="AV167" s="147">
        <f t="shared" ca="1" si="108"/>
        <v>0</v>
      </c>
      <c r="AW167" s="147">
        <f t="shared" ca="1" si="108"/>
        <v>0</v>
      </c>
      <c r="AX167" s="147">
        <f t="shared" ca="1" si="108"/>
        <v>0</v>
      </c>
      <c r="AY167" s="147">
        <f t="shared" ca="1" si="108"/>
        <v>0</v>
      </c>
      <c r="AZ167" s="147">
        <f t="shared" ca="1" si="108"/>
        <v>0</v>
      </c>
      <c r="BA167" s="147">
        <f t="shared" ca="1" si="108"/>
        <v>0</v>
      </c>
      <c r="BB167" s="147">
        <f t="shared" ca="1" si="108"/>
        <v>0</v>
      </c>
      <c r="BC167" s="147">
        <f t="shared" ca="1" si="108"/>
        <v>0</v>
      </c>
      <c r="BD167" s="147">
        <f t="shared" ca="1" si="108"/>
        <v>0</v>
      </c>
      <c r="BE167" s="147">
        <f t="shared" ca="1" si="108"/>
        <v>0</v>
      </c>
      <c r="BF167" s="147">
        <f t="shared" ca="1" si="108"/>
        <v>0</v>
      </c>
      <c r="BG167" s="147">
        <f t="shared" ca="1" si="108"/>
        <v>0</v>
      </c>
      <c r="BH167" s="147">
        <f t="shared" ca="1" si="108"/>
        <v>0</v>
      </c>
    </row>
    <row r="168" spans="1:60">
      <c r="A168" s="106"/>
      <c r="B168" s="106"/>
      <c r="C168" s="106">
        <v>3</v>
      </c>
      <c r="D168" s="106"/>
      <c r="E168" s="106" t="str">
        <f ca="1">OFFSET('Impact Inputs'!A$6,C168,0)</f>
        <v>Impact 2</v>
      </c>
      <c r="F168" s="106" t="str">
        <f ca="1">OFFSET('Impact Inputs'!C$6,C168,0)</f>
        <v>1 hour citizen compliance burden - Cost of an individual's time</v>
      </c>
      <c r="G168" s="106"/>
      <c r="H168" s="139"/>
      <c r="I168" s="139"/>
      <c r="J168" s="139"/>
      <c r="K168" s="147">
        <f t="shared" ca="1" si="107"/>
        <v>3.0720545274800681E-2</v>
      </c>
      <c r="L168" s="147">
        <f t="shared" ref="L168:Z168" ca="1" si="109">IFERROR(L115/L$164,0)</f>
        <v>0</v>
      </c>
      <c r="M168" s="147">
        <f t="shared" ca="1" si="109"/>
        <v>0</v>
      </c>
      <c r="N168" s="147">
        <f t="shared" ca="1" si="109"/>
        <v>0</v>
      </c>
      <c r="O168" s="147">
        <f t="shared" ca="1" si="109"/>
        <v>0</v>
      </c>
      <c r="P168" s="147">
        <f t="shared" ca="1" si="109"/>
        <v>0</v>
      </c>
      <c r="Q168" s="147">
        <f t="shared" ca="1" si="109"/>
        <v>0</v>
      </c>
      <c r="R168" s="147">
        <f t="shared" ca="1" si="109"/>
        <v>0</v>
      </c>
      <c r="S168" s="147">
        <f t="shared" ca="1" si="109"/>
        <v>0</v>
      </c>
      <c r="T168" s="147">
        <f t="shared" ca="1" si="109"/>
        <v>0</v>
      </c>
      <c r="U168" s="147">
        <f t="shared" ca="1" si="109"/>
        <v>0</v>
      </c>
      <c r="V168" s="147">
        <f t="shared" ca="1" si="109"/>
        <v>0</v>
      </c>
      <c r="W168" s="147">
        <f t="shared" ca="1" si="109"/>
        <v>0</v>
      </c>
      <c r="X168" s="147">
        <f t="shared" ca="1" si="109"/>
        <v>0</v>
      </c>
      <c r="Y168" s="147">
        <f t="shared" ca="1" si="109"/>
        <v>0</v>
      </c>
      <c r="Z168" s="147">
        <f t="shared" ca="1" si="109"/>
        <v>0</v>
      </c>
      <c r="AA168" s="147">
        <f t="shared" ca="1" si="108"/>
        <v>0</v>
      </c>
      <c r="AB168" s="147">
        <f t="shared" ca="1" si="108"/>
        <v>0</v>
      </c>
      <c r="AC168" s="147">
        <f t="shared" ca="1" si="108"/>
        <v>0</v>
      </c>
      <c r="AD168" s="147">
        <f t="shared" ca="1" si="108"/>
        <v>0</v>
      </c>
      <c r="AE168" s="147">
        <f t="shared" ca="1" si="108"/>
        <v>0</v>
      </c>
      <c r="AF168" s="147">
        <f t="shared" ca="1" si="108"/>
        <v>0</v>
      </c>
      <c r="AG168" s="147">
        <f t="shared" ca="1" si="108"/>
        <v>0</v>
      </c>
      <c r="AH168" s="147">
        <f t="shared" ca="1" si="108"/>
        <v>0</v>
      </c>
      <c r="AI168" s="147">
        <f t="shared" ca="1" si="108"/>
        <v>0</v>
      </c>
      <c r="AJ168" s="147">
        <f t="shared" ca="1" si="108"/>
        <v>0</v>
      </c>
      <c r="AK168" s="147">
        <f t="shared" ca="1" si="108"/>
        <v>0</v>
      </c>
      <c r="AL168" s="147">
        <f t="shared" ca="1" si="108"/>
        <v>0</v>
      </c>
      <c r="AM168" s="147">
        <f t="shared" ca="1" si="108"/>
        <v>0</v>
      </c>
      <c r="AN168" s="147">
        <f t="shared" ca="1" si="108"/>
        <v>0</v>
      </c>
      <c r="AO168" s="147">
        <f t="shared" ca="1" si="108"/>
        <v>0</v>
      </c>
      <c r="AP168" s="147">
        <f t="shared" ca="1" si="108"/>
        <v>0</v>
      </c>
      <c r="AQ168" s="147">
        <f t="shared" ca="1" si="108"/>
        <v>0</v>
      </c>
      <c r="AR168" s="147">
        <f t="shared" ca="1" si="108"/>
        <v>0</v>
      </c>
      <c r="AS168" s="147">
        <f t="shared" ca="1" si="108"/>
        <v>0</v>
      </c>
      <c r="AT168" s="147">
        <f t="shared" ca="1" si="108"/>
        <v>0</v>
      </c>
      <c r="AU168" s="147">
        <f t="shared" ca="1" si="108"/>
        <v>0</v>
      </c>
      <c r="AV168" s="147">
        <f t="shared" ca="1" si="108"/>
        <v>0</v>
      </c>
      <c r="AW168" s="147">
        <f t="shared" ca="1" si="108"/>
        <v>0</v>
      </c>
      <c r="AX168" s="147">
        <f t="shared" ca="1" si="108"/>
        <v>0</v>
      </c>
      <c r="AY168" s="147">
        <f t="shared" ca="1" si="108"/>
        <v>0</v>
      </c>
      <c r="AZ168" s="147">
        <f t="shared" ca="1" si="108"/>
        <v>0</v>
      </c>
      <c r="BA168" s="147">
        <f t="shared" ca="1" si="108"/>
        <v>0</v>
      </c>
      <c r="BB168" s="147">
        <f t="shared" ca="1" si="108"/>
        <v>0</v>
      </c>
      <c r="BC168" s="147">
        <f t="shared" ca="1" si="108"/>
        <v>0</v>
      </c>
      <c r="BD168" s="147">
        <f t="shared" ca="1" si="108"/>
        <v>0</v>
      </c>
      <c r="BE168" s="147">
        <f t="shared" ca="1" si="108"/>
        <v>0</v>
      </c>
      <c r="BF168" s="147">
        <f t="shared" ca="1" si="108"/>
        <v>0</v>
      </c>
      <c r="BG168" s="147">
        <f t="shared" ca="1" si="108"/>
        <v>0</v>
      </c>
      <c r="BH168" s="147">
        <f t="shared" ca="1" si="108"/>
        <v>0</v>
      </c>
    </row>
    <row r="169" spans="1:60">
      <c r="A169" s="106"/>
      <c r="B169" s="106"/>
      <c r="C169" s="106">
        <v>6</v>
      </c>
      <c r="D169" s="106"/>
      <c r="E169" s="106" t="str">
        <f ca="1">OFFSET('Impact Inputs'!A$6,C169,0)</f>
        <v>Impact 3</v>
      </c>
      <c r="F169" s="106" t="str">
        <f ca="1">OFFSET('Impact Inputs'!C$6,C169,0)</f>
        <v>Living in a house in disrepair for every 1 point change (0-4 scale)</v>
      </c>
      <c r="G169" s="106"/>
      <c r="H169" s="139"/>
      <c r="I169" s="139"/>
      <c r="J169" s="139"/>
      <c r="K169" s="147">
        <f t="shared" ca="1" si="107"/>
        <v>0</v>
      </c>
      <c r="L169" s="147">
        <f t="shared" ca="1" si="108"/>
        <v>1</v>
      </c>
      <c r="M169" s="147">
        <f t="shared" ca="1" si="108"/>
        <v>1</v>
      </c>
      <c r="N169" s="147">
        <f t="shared" ca="1" si="108"/>
        <v>1</v>
      </c>
      <c r="O169" s="147">
        <f t="shared" ca="1" si="108"/>
        <v>1</v>
      </c>
      <c r="P169" s="147">
        <f t="shared" ca="1" si="108"/>
        <v>1</v>
      </c>
      <c r="Q169" s="147">
        <f t="shared" ca="1" si="108"/>
        <v>1</v>
      </c>
      <c r="R169" s="147">
        <f t="shared" ca="1" si="108"/>
        <v>1</v>
      </c>
      <c r="S169" s="147">
        <f t="shared" ca="1" si="108"/>
        <v>1</v>
      </c>
      <c r="T169" s="147">
        <f t="shared" ca="1" si="108"/>
        <v>1</v>
      </c>
      <c r="U169" s="147">
        <f t="shared" ca="1" si="108"/>
        <v>1</v>
      </c>
      <c r="V169" s="147">
        <f t="shared" ca="1" si="108"/>
        <v>1</v>
      </c>
      <c r="W169" s="147">
        <f t="shared" ca="1" si="108"/>
        <v>1</v>
      </c>
      <c r="X169" s="147">
        <f t="shared" ca="1" si="108"/>
        <v>1</v>
      </c>
      <c r="Y169" s="147">
        <f t="shared" ca="1" si="108"/>
        <v>1</v>
      </c>
      <c r="Z169" s="147">
        <f t="shared" ca="1" si="108"/>
        <v>1</v>
      </c>
      <c r="AA169" s="147">
        <f t="shared" ca="1" si="108"/>
        <v>1</v>
      </c>
      <c r="AB169" s="147">
        <f t="shared" ca="1" si="108"/>
        <v>1</v>
      </c>
      <c r="AC169" s="147">
        <f t="shared" ca="1" si="108"/>
        <v>1</v>
      </c>
      <c r="AD169" s="147">
        <f t="shared" ca="1" si="108"/>
        <v>1</v>
      </c>
      <c r="AE169" s="147">
        <f t="shared" ca="1" si="108"/>
        <v>1</v>
      </c>
      <c r="AF169" s="147">
        <f t="shared" ca="1" si="108"/>
        <v>1</v>
      </c>
      <c r="AG169" s="147">
        <f t="shared" ca="1" si="108"/>
        <v>1</v>
      </c>
      <c r="AH169" s="147">
        <f t="shared" ca="1" si="108"/>
        <v>1</v>
      </c>
      <c r="AI169" s="147">
        <f t="shared" ca="1" si="108"/>
        <v>1</v>
      </c>
      <c r="AJ169" s="147">
        <f t="shared" ca="1" si="108"/>
        <v>1</v>
      </c>
      <c r="AK169" s="147">
        <f t="shared" ca="1" si="108"/>
        <v>1</v>
      </c>
      <c r="AL169" s="147">
        <f t="shared" ca="1" si="108"/>
        <v>1</v>
      </c>
      <c r="AM169" s="147">
        <f t="shared" ca="1" si="108"/>
        <v>1</v>
      </c>
      <c r="AN169" s="147">
        <f t="shared" ca="1" si="108"/>
        <v>1</v>
      </c>
      <c r="AO169" s="147">
        <f t="shared" ca="1" si="108"/>
        <v>1</v>
      </c>
      <c r="AP169" s="147">
        <f t="shared" ca="1" si="108"/>
        <v>1</v>
      </c>
      <c r="AQ169" s="147">
        <f t="shared" ca="1" si="108"/>
        <v>1</v>
      </c>
      <c r="AR169" s="147">
        <f t="shared" ca="1" si="108"/>
        <v>1</v>
      </c>
      <c r="AS169" s="147">
        <f t="shared" ca="1" si="108"/>
        <v>1</v>
      </c>
      <c r="AT169" s="147">
        <f t="shared" ca="1" si="108"/>
        <v>1</v>
      </c>
      <c r="AU169" s="147">
        <f t="shared" ca="1" si="108"/>
        <v>1</v>
      </c>
      <c r="AV169" s="147">
        <f t="shared" ca="1" si="108"/>
        <v>1</v>
      </c>
      <c r="AW169" s="147">
        <f t="shared" ca="1" si="108"/>
        <v>1</v>
      </c>
      <c r="AX169" s="147">
        <f t="shared" ca="1" si="108"/>
        <v>1</v>
      </c>
      <c r="AY169" s="147">
        <f t="shared" ca="1" si="108"/>
        <v>1</v>
      </c>
      <c r="AZ169" s="147">
        <f t="shared" ca="1" si="108"/>
        <v>1</v>
      </c>
      <c r="BA169" s="147">
        <f t="shared" ca="1" si="108"/>
        <v>1</v>
      </c>
      <c r="BB169" s="147">
        <f t="shared" ca="1" si="108"/>
        <v>1</v>
      </c>
      <c r="BC169" s="147">
        <f t="shared" ca="1" si="108"/>
        <v>1</v>
      </c>
      <c r="BD169" s="147">
        <f t="shared" ca="1" si="108"/>
        <v>1</v>
      </c>
      <c r="BE169" s="147">
        <f t="shared" ca="1" si="108"/>
        <v>1</v>
      </c>
      <c r="BF169" s="147">
        <f t="shared" ca="1" si="108"/>
        <v>1</v>
      </c>
      <c r="BG169" s="147">
        <f t="shared" ca="1" si="108"/>
        <v>1</v>
      </c>
      <c r="BH169" s="147">
        <f t="shared" ca="1" si="108"/>
        <v>1</v>
      </c>
    </row>
    <row r="170" spans="1:60">
      <c r="A170" s="106"/>
      <c r="B170" s="106"/>
      <c r="C170" s="108">
        <v>9</v>
      </c>
      <c r="D170" s="106"/>
      <c r="E170" s="106" t="str">
        <f ca="1">OFFSET('Impact Inputs'!A$6,C170,0)</f>
        <v>Impact 4</v>
      </c>
      <c r="F170" s="106" t="str">
        <f ca="1">OFFSET('Impact Inputs'!C$6,C170,0)</f>
        <v>Mental health for every 1 point change (improvement) (0-100 scale)</v>
      </c>
      <c r="G170" s="106"/>
      <c r="H170" s="139"/>
      <c r="I170" s="139"/>
      <c r="J170" s="139"/>
      <c r="K170" s="147">
        <f t="shared" ca="1" si="107"/>
        <v>0</v>
      </c>
      <c r="L170" s="147">
        <f t="shared" ca="1" si="108"/>
        <v>0</v>
      </c>
      <c r="M170" s="147">
        <f t="shared" ca="1" si="108"/>
        <v>0</v>
      </c>
      <c r="N170" s="147">
        <f t="shared" ca="1" si="108"/>
        <v>0</v>
      </c>
      <c r="O170" s="147">
        <f t="shared" ca="1" si="108"/>
        <v>0</v>
      </c>
      <c r="P170" s="147">
        <f t="shared" ca="1" si="108"/>
        <v>0</v>
      </c>
      <c r="Q170" s="147">
        <f t="shared" ca="1" si="108"/>
        <v>0</v>
      </c>
      <c r="R170" s="147">
        <f t="shared" ca="1" si="108"/>
        <v>0</v>
      </c>
      <c r="S170" s="147">
        <f t="shared" ca="1" si="108"/>
        <v>0</v>
      </c>
      <c r="T170" s="147">
        <f t="shared" ca="1" si="108"/>
        <v>0</v>
      </c>
      <c r="U170" s="147">
        <f t="shared" ca="1" si="108"/>
        <v>0</v>
      </c>
      <c r="V170" s="147">
        <f t="shared" ca="1" si="108"/>
        <v>0</v>
      </c>
      <c r="W170" s="147">
        <f t="shared" ca="1" si="108"/>
        <v>0</v>
      </c>
      <c r="X170" s="147">
        <f t="shared" ca="1" si="108"/>
        <v>0</v>
      </c>
      <c r="Y170" s="147">
        <f t="shared" ca="1" si="108"/>
        <v>0</v>
      </c>
      <c r="Z170" s="147">
        <f t="shared" ca="1" si="108"/>
        <v>0</v>
      </c>
      <c r="AA170" s="147">
        <f t="shared" ca="1" si="108"/>
        <v>0</v>
      </c>
      <c r="AB170" s="147">
        <f t="shared" ca="1" si="108"/>
        <v>0</v>
      </c>
      <c r="AC170" s="147">
        <f t="shared" ca="1" si="108"/>
        <v>0</v>
      </c>
      <c r="AD170" s="147">
        <f t="shared" ca="1" si="108"/>
        <v>0</v>
      </c>
      <c r="AE170" s="147">
        <f t="shared" ca="1" si="108"/>
        <v>0</v>
      </c>
      <c r="AF170" s="147">
        <f t="shared" ca="1" si="108"/>
        <v>0</v>
      </c>
      <c r="AG170" s="147">
        <f t="shared" ca="1" si="108"/>
        <v>0</v>
      </c>
      <c r="AH170" s="147">
        <f t="shared" ca="1" si="108"/>
        <v>0</v>
      </c>
      <c r="AI170" s="147">
        <f t="shared" ca="1" si="108"/>
        <v>0</v>
      </c>
      <c r="AJ170" s="147">
        <f t="shared" ca="1" si="108"/>
        <v>0</v>
      </c>
      <c r="AK170" s="147">
        <f t="shared" ca="1" si="108"/>
        <v>0</v>
      </c>
      <c r="AL170" s="147">
        <f t="shared" ca="1" si="108"/>
        <v>0</v>
      </c>
      <c r="AM170" s="147">
        <f t="shared" ca="1" si="108"/>
        <v>0</v>
      </c>
      <c r="AN170" s="147">
        <f t="shared" ca="1" si="108"/>
        <v>0</v>
      </c>
      <c r="AO170" s="147">
        <f t="shared" ca="1" si="108"/>
        <v>0</v>
      </c>
      <c r="AP170" s="147">
        <f t="shared" ca="1" si="108"/>
        <v>0</v>
      </c>
      <c r="AQ170" s="147">
        <f t="shared" ca="1" si="108"/>
        <v>0</v>
      </c>
      <c r="AR170" s="147">
        <f t="shared" ca="1" si="108"/>
        <v>0</v>
      </c>
      <c r="AS170" s="147">
        <f t="shared" ca="1" si="108"/>
        <v>0</v>
      </c>
      <c r="AT170" s="147">
        <f t="shared" ca="1" si="108"/>
        <v>0</v>
      </c>
      <c r="AU170" s="147">
        <f t="shared" ca="1" si="108"/>
        <v>0</v>
      </c>
      <c r="AV170" s="147">
        <f t="shared" ca="1" si="108"/>
        <v>0</v>
      </c>
      <c r="AW170" s="147">
        <f t="shared" ca="1" si="108"/>
        <v>0</v>
      </c>
      <c r="AX170" s="147">
        <f t="shared" ca="1" si="108"/>
        <v>0</v>
      </c>
      <c r="AY170" s="147">
        <f t="shared" ca="1" si="108"/>
        <v>0</v>
      </c>
      <c r="AZ170" s="147">
        <f t="shared" ca="1" si="108"/>
        <v>0</v>
      </c>
      <c r="BA170" s="147">
        <f t="shared" ca="1" si="108"/>
        <v>0</v>
      </c>
      <c r="BB170" s="147">
        <f t="shared" ca="1" si="108"/>
        <v>0</v>
      </c>
      <c r="BC170" s="147">
        <f t="shared" ca="1" si="108"/>
        <v>0</v>
      </c>
      <c r="BD170" s="147">
        <f t="shared" ca="1" si="108"/>
        <v>0</v>
      </c>
      <c r="BE170" s="147">
        <f t="shared" ca="1" si="108"/>
        <v>0</v>
      </c>
      <c r="BF170" s="147">
        <f t="shared" ca="1" si="108"/>
        <v>0</v>
      </c>
      <c r="BG170" s="147">
        <f t="shared" ca="1" si="108"/>
        <v>0</v>
      </c>
      <c r="BH170" s="147">
        <f t="shared" ca="1" si="108"/>
        <v>0</v>
      </c>
    </row>
    <row r="171" spans="1:60">
      <c r="A171" s="106"/>
      <c r="B171" s="106"/>
      <c r="C171" s="108">
        <v>12</v>
      </c>
      <c r="D171" s="106"/>
      <c r="E171" s="106" t="str">
        <f ca="1">OFFSET('Impact Inputs'!A$6,C171,0)</f>
        <v>Impact 5</v>
      </c>
      <c r="F171" s="106" t="str">
        <f ca="1">OFFSET('Impact Inputs'!C$6,C171,0)</f>
        <v>Having access to general help for every 1 point change (0-4 scale)</v>
      </c>
      <c r="G171" s="106"/>
      <c r="H171" s="139"/>
      <c r="I171" s="139"/>
      <c r="J171" s="139"/>
      <c r="K171" s="147">
        <f t="shared" ca="1" si="107"/>
        <v>0</v>
      </c>
      <c r="L171" s="147">
        <f t="shared" ca="1" si="108"/>
        <v>0</v>
      </c>
      <c r="M171" s="147">
        <f t="shared" ca="1" si="108"/>
        <v>0</v>
      </c>
      <c r="N171" s="147">
        <f t="shared" ca="1" si="108"/>
        <v>0</v>
      </c>
      <c r="O171" s="147">
        <f t="shared" ca="1" si="108"/>
        <v>0</v>
      </c>
      <c r="P171" s="147">
        <f t="shared" ca="1" si="108"/>
        <v>0</v>
      </c>
      <c r="Q171" s="147">
        <f t="shared" ca="1" si="108"/>
        <v>0</v>
      </c>
      <c r="R171" s="147">
        <f t="shared" ca="1" si="108"/>
        <v>0</v>
      </c>
      <c r="S171" s="147">
        <f t="shared" ca="1" si="108"/>
        <v>0</v>
      </c>
      <c r="T171" s="147">
        <f t="shared" ca="1" si="108"/>
        <v>0</v>
      </c>
      <c r="U171" s="147">
        <f t="shared" ca="1" si="108"/>
        <v>0</v>
      </c>
      <c r="V171" s="147">
        <f t="shared" ca="1" si="108"/>
        <v>0</v>
      </c>
      <c r="W171" s="147">
        <f t="shared" ca="1" si="108"/>
        <v>0</v>
      </c>
      <c r="X171" s="147">
        <f t="shared" ca="1" si="108"/>
        <v>0</v>
      </c>
      <c r="Y171" s="147">
        <f t="shared" ca="1" si="108"/>
        <v>0</v>
      </c>
      <c r="Z171" s="147">
        <f t="shared" ca="1" si="108"/>
        <v>0</v>
      </c>
      <c r="AA171" s="147">
        <f t="shared" ca="1" si="108"/>
        <v>0</v>
      </c>
      <c r="AB171" s="147">
        <f t="shared" ca="1" si="108"/>
        <v>0</v>
      </c>
      <c r="AC171" s="147">
        <f t="shared" ca="1" si="108"/>
        <v>0</v>
      </c>
      <c r="AD171" s="147">
        <f t="shared" ca="1" si="108"/>
        <v>0</v>
      </c>
      <c r="AE171" s="147">
        <f t="shared" ca="1" si="108"/>
        <v>0</v>
      </c>
      <c r="AF171" s="147">
        <f t="shared" ca="1" si="108"/>
        <v>0</v>
      </c>
      <c r="AG171" s="147">
        <f t="shared" ca="1" si="108"/>
        <v>0</v>
      </c>
      <c r="AH171" s="147">
        <f t="shared" ca="1" si="108"/>
        <v>0</v>
      </c>
      <c r="AI171" s="147">
        <f t="shared" ca="1" si="108"/>
        <v>0</v>
      </c>
      <c r="AJ171" s="147">
        <f t="shared" ca="1" si="108"/>
        <v>0</v>
      </c>
      <c r="AK171" s="147">
        <f t="shared" ca="1" si="108"/>
        <v>0</v>
      </c>
      <c r="AL171" s="147">
        <f t="shared" ca="1" si="108"/>
        <v>0</v>
      </c>
      <c r="AM171" s="147">
        <f t="shared" ca="1" si="108"/>
        <v>0</v>
      </c>
      <c r="AN171" s="147">
        <f t="shared" ca="1" si="108"/>
        <v>0</v>
      </c>
      <c r="AO171" s="147">
        <f t="shared" ca="1" si="108"/>
        <v>0</v>
      </c>
      <c r="AP171" s="147">
        <f t="shared" ca="1" si="108"/>
        <v>0</v>
      </c>
      <c r="AQ171" s="147">
        <f t="shared" ca="1" si="108"/>
        <v>0</v>
      </c>
      <c r="AR171" s="147">
        <f t="shared" ca="1" si="108"/>
        <v>0</v>
      </c>
      <c r="AS171" s="147">
        <f t="shared" ca="1" si="108"/>
        <v>0</v>
      </c>
      <c r="AT171" s="147">
        <f t="shared" ca="1" si="108"/>
        <v>0</v>
      </c>
      <c r="AU171" s="147">
        <f t="shared" ca="1" si="108"/>
        <v>0</v>
      </c>
      <c r="AV171" s="147">
        <f t="shared" ca="1" si="108"/>
        <v>0</v>
      </c>
      <c r="AW171" s="147">
        <f t="shared" ca="1" si="108"/>
        <v>0</v>
      </c>
      <c r="AX171" s="147">
        <f t="shared" ca="1" si="108"/>
        <v>0</v>
      </c>
      <c r="AY171" s="147">
        <f t="shared" ca="1" si="108"/>
        <v>0</v>
      </c>
      <c r="AZ171" s="147">
        <f t="shared" ca="1" si="108"/>
        <v>0</v>
      </c>
      <c r="BA171" s="147">
        <f t="shared" ca="1" si="108"/>
        <v>0</v>
      </c>
      <c r="BB171" s="147">
        <f t="shared" ca="1" si="108"/>
        <v>0</v>
      </c>
      <c r="BC171" s="147">
        <f t="shared" ca="1" si="108"/>
        <v>0</v>
      </c>
      <c r="BD171" s="147">
        <f t="shared" ca="1" si="108"/>
        <v>0</v>
      </c>
      <c r="BE171" s="147">
        <f t="shared" ca="1" si="108"/>
        <v>0</v>
      </c>
      <c r="BF171" s="147">
        <f t="shared" ca="1" si="108"/>
        <v>0</v>
      </c>
      <c r="BG171" s="147">
        <f t="shared" ca="1" si="108"/>
        <v>0</v>
      </c>
      <c r="BH171" s="147">
        <f t="shared" ca="1" si="108"/>
        <v>0</v>
      </c>
    </row>
    <row r="172" spans="1:60">
      <c r="A172" s="106"/>
      <c r="B172" s="106"/>
      <c r="C172" s="106">
        <v>15</v>
      </c>
      <c r="D172" s="106"/>
      <c r="E172" s="106" t="str">
        <f ca="1">OFFSET('Impact Inputs'!A$6,C172,0)</f>
        <v>Impact 6</v>
      </c>
      <c r="F172" s="106" t="str">
        <f ca="1">OFFSET('Impact Inputs'!C$6,C172,0)</f>
        <v>Increased access to support and information in an emergency</v>
      </c>
      <c r="G172" s="106"/>
      <c r="H172" s="139"/>
      <c r="I172" s="139"/>
      <c r="J172" s="139"/>
      <c r="K172" s="147">
        <f t="shared" ca="1" si="107"/>
        <v>0</v>
      </c>
      <c r="L172" s="147">
        <f t="shared" ca="1" si="108"/>
        <v>0</v>
      </c>
      <c r="M172" s="147">
        <f t="shared" ca="1" si="108"/>
        <v>0</v>
      </c>
      <c r="N172" s="147">
        <f t="shared" ca="1" si="108"/>
        <v>0</v>
      </c>
      <c r="O172" s="147">
        <f t="shared" ca="1" si="108"/>
        <v>0</v>
      </c>
      <c r="P172" s="147">
        <f t="shared" ca="1" si="108"/>
        <v>0</v>
      </c>
      <c r="Q172" s="147">
        <f t="shared" ca="1" si="108"/>
        <v>0</v>
      </c>
      <c r="R172" s="147">
        <f t="shared" ca="1" si="108"/>
        <v>0</v>
      </c>
      <c r="S172" s="147">
        <f t="shared" ca="1" si="108"/>
        <v>0</v>
      </c>
      <c r="T172" s="147">
        <f t="shared" ca="1" si="108"/>
        <v>0</v>
      </c>
      <c r="U172" s="147">
        <f t="shared" ca="1" si="108"/>
        <v>0</v>
      </c>
      <c r="V172" s="147">
        <f t="shared" ca="1" si="108"/>
        <v>0</v>
      </c>
      <c r="W172" s="147">
        <f t="shared" ca="1" si="108"/>
        <v>0</v>
      </c>
      <c r="X172" s="147">
        <f t="shared" ca="1" si="108"/>
        <v>0</v>
      </c>
      <c r="Y172" s="147">
        <f t="shared" ca="1" si="108"/>
        <v>0</v>
      </c>
      <c r="Z172" s="147">
        <f t="shared" ca="1" si="108"/>
        <v>0</v>
      </c>
      <c r="AA172" s="147">
        <f t="shared" ca="1" si="108"/>
        <v>0</v>
      </c>
      <c r="AB172" s="147">
        <f t="shared" ca="1" si="108"/>
        <v>0</v>
      </c>
      <c r="AC172" s="147">
        <f t="shared" ca="1" si="108"/>
        <v>0</v>
      </c>
      <c r="AD172" s="147">
        <f t="shared" ca="1" si="108"/>
        <v>0</v>
      </c>
      <c r="AE172" s="147">
        <f t="shared" ca="1" si="108"/>
        <v>0</v>
      </c>
      <c r="AF172" s="147">
        <f t="shared" ca="1" si="108"/>
        <v>0</v>
      </c>
      <c r="AG172" s="147">
        <f t="shared" ca="1" si="108"/>
        <v>0</v>
      </c>
      <c r="AH172" s="147">
        <f t="shared" ca="1" si="108"/>
        <v>0</v>
      </c>
      <c r="AI172" s="147">
        <f t="shared" ca="1" si="108"/>
        <v>0</v>
      </c>
      <c r="AJ172" s="147">
        <f t="shared" ca="1" si="108"/>
        <v>0</v>
      </c>
      <c r="AK172" s="147">
        <f t="shared" ref="L172:BH177" ca="1" si="110">IFERROR(AK119/AK$164,0)</f>
        <v>0</v>
      </c>
      <c r="AL172" s="147">
        <f t="shared" ca="1" si="110"/>
        <v>0</v>
      </c>
      <c r="AM172" s="147">
        <f t="shared" ca="1" si="110"/>
        <v>0</v>
      </c>
      <c r="AN172" s="147">
        <f t="shared" ca="1" si="110"/>
        <v>0</v>
      </c>
      <c r="AO172" s="147">
        <f t="shared" ca="1" si="110"/>
        <v>0</v>
      </c>
      <c r="AP172" s="147">
        <f t="shared" ca="1" si="110"/>
        <v>0</v>
      </c>
      <c r="AQ172" s="147">
        <f t="shared" ca="1" si="110"/>
        <v>0</v>
      </c>
      <c r="AR172" s="147">
        <f t="shared" ca="1" si="110"/>
        <v>0</v>
      </c>
      <c r="AS172" s="147">
        <f t="shared" ca="1" si="110"/>
        <v>0</v>
      </c>
      <c r="AT172" s="147">
        <f t="shared" ca="1" si="110"/>
        <v>0</v>
      </c>
      <c r="AU172" s="147">
        <f t="shared" ca="1" si="110"/>
        <v>0</v>
      </c>
      <c r="AV172" s="147">
        <f t="shared" ca="1" si="110"/>
        <v>0</v>
      </c>
      <c r="AW172" s="147">
        <f t="shared" ca="1" si="110"/>
        <v>0</v>
      </c>
      <c r="AX172" s="147">
        <f t="shared" ca="1" si="110"/>
        <v>0</v>
      </c>
      <c r="AY172" s="147">
        <f t="shared" ca="1" si="110"/>
        <v>0</v>
      </c>
      <c r="AZ172" s="147">
        <f t="shared" ca="1" si="110"/>
        <v>0</v>
      </c>
      <c r="BA172" s="147">
        <f t="shared" ca="1" si="110"/>
        <v>0</v>
      </c>
      <c r="BB172" s="147">
        <f t="shared" ca="1" si="110"/>
        <v>0</v>
      </c>
      <c r="BC172" s="147">
        <f t="shared" ca="1" si="110"/>
        <v>0</v>
      </c>
      <c r="BD172" s="147">
        <f t="shared" ca="1" si="110"/>
        <v>0</v>
      </c>
      <c r="BE172" s="147">
        <f t="shared" ca="1" si="110"/>
        <v>0</v>
      </c>
      <c r="BF172" s="147">
        <f t="shared" ca="1" si="110"/>
        <v>0</v>
      </c>
      <c r="BG172" s="147">
        <f t="shared" ca="1" si="110"/>
        <v>0</v>
      </c>
      <c r="BH172" s="147">
        <f t="shared" ca="1" si="110"/>
        <v>0</v>
      </c>
    </row>
    <row r="173" spans="1:60">
      <c r="A173" s="106"/>
      <c r="B173" s="106"/>
      <c r="C173" s="106">
        <v>18</v>
      </c>
      <c r="D173" s="106"/>
      <c r="E173" s="106" t="str">
        <f ca="1">OFFSET('Impact Inputs'!A$6,C173,0)</f>
        <v>Impact 7</v>
      </c>
      <c r="F173" s="106" t="str">
        <f ca="1">OFFSET('Impact Inputs'!C$6,C173,0)</f>
        <v>Continued support for Households currently in the service</v>
      </c>
      <c r="G173" s="106"/>
      <c r="H173" s="139"/>
      <c r="I173" s="139"/>
      <c r="J173" s="139"/>
      <c r="K173" s="147">
        <f t="shared" ca="1" si="107"/>
        <v>0</v>
      </c>
      <c r="L173" s="147">
        <f t="shared" ca="1" si="110"/>
        <v>0</v>
      </c>
      <c r="M173" s="147">
        <f t="shared" ca="1" si="110"/>
        <v>0</v>
      </c>
      <c r="N173" s="147">
        <f t="shared" ca="1" si="110"/>
        <v>0</v>
      </c>
      <c r="O173" s="147">
        <f t="shared" ca="1" si="110"/>
        <v>0</v>
      </c>
      <c r="P173" s="147">
        <f t="shared" ca="1" si="110"/>
        <v>0</v>
      </c>
      <c r="Q173" s="147">
        <f t="shared" ca="1" si="110"/>
        <v>0</v>
      </c>
      <c r="R173" s="147">
        <f t="shared" ca="1" si="110"/>
        <v>0</v>
      </c>
      <c r="S173" s="147">
        <f t="shared" ca="1" si="110"/>
        <v>0</v>
      </c>
      <c r="T173" s="147">
        <f t="shared" ca="1" si="110"/>
        <v>0</v>
      </c>
      <c r="U173" s="147">
        <f t="shared" ca="1" si="110"/>
        <v>0</v>
      </c>
      <c r="V173" s="147">
        <f t="shared" ca="1" si="110"/>
        <v>0</v>
      </c>
      <c r="W173" s="147">
        <f t="shared" ca="1" si="110"/>
        <v>0</v>
      </c>
      <c r="X173" s="147">
        <f t="shared" ca="1" si="110"/>
        <v>0</v>
      </c>
      <c r="Y173" s="147">
        <f t="shared" ca="1" si="110"/>
        <v>0</v>
      </c>
      <c r="Z173" s="147">
        <f t="shared" ca="1" si="110"/>
        <v>0</v>
      </c>
      <c r="AA173" s="147">
        <f t="shared" ca="1" si="110"/>
        <v>0</v>
      </c>
      <c r="AB173" s="147">
        <f t="shared" ca="1" si="110"/>
        <v>0</v>
      </c>
      <c r="AC173" s="147">
        <f t="shared" ca="1" si="110"/>
        <v>0</v>
      </c>
      <c r="AD173" s="147">
        <f t="shared" ca="1" si="110"/>
        <v>0</v>
      </c>
      <c r="AE173" s="147">
        <f t="shared" ca="1" si="110"/>
        <v>0</v>
      </c>
      <c r="AF173" s="147">
        <f t="shared" ca="1" si="110"/>
        <v>0</v>
      </c>
      <c r="AG173" s="147">
        <f t="shared" ca="1" si="110"/>
        <v>0</v>
      </c>
      <c r="AH173" s="147">
        <f t="shared" ca="1" si="110"/>
        <v>0</v>
      </c>
      <c r="AI173" s="147">
        <f t="shared" ca="1" si="110"/>
        <v>0</v>
      </c>
      <c r="AJ173" s="147">
        <f t="shared" ca="1" si="110"/>
        <v>0</v>
      </c>
      <c r="AK173" s="147">
        <f t="shared" ca="1" si="110"/>
        <v>0</v>
      </c>
      <c r="AL173" s="147">
        <f t="shared" ca="1" si="110"/>
        <v>0</v>
      </c>
      <c r="AM173" s="147">
        <f t="shared" ca="1" si="110"/>
        <v>0</v>
      </c>
      <c r="AN173" s="147">
        <f t="shared" ca="1" si="110"/>
        <v>0</v>
      </c>
      <c r="AO173" s="147">
        <f t="shared" ca="1" si="110"/>
        <v>0</v>
      </c>
      <c r="AP173" s="147">
        <f t="shared" ca="1" si="110"/>
        <v>0</v>
      </c>
      <c r="AQ173" s="147">
        <f t="shared" ca="1" si="110"/>
        <v>0</v>
      </c>
      <c r="AR173" s="147">
        <f t="shared" ca="1" si="110"/>
        <v>0</v>
      </c>
      <c r="AS173" s="147">
        <f t="shared" ca="1" si="110"/>
        <v>0</v>
      </c>
      <c r="AT173" s="147">
        <f t="shared" ca="1" si="110"/>
        <v>0</v>
      </c>
      <c r="AU173" s="147">
        <f t="shared" ca="1" si="110"/>
        <v>0</v>
      </c>
      <c r="AV173" s="147">
        <f t="shared" ca="1" si="110"/>
        <v>0</v>
      </c>
      <c r="AW173" s="147">
        <f t="shared" ca="1" si="110"/>
        <v>0</v>
      </c>
      <c r="AX173" s="147">
        <f t="shared" ca="1" si="110"/>
        <v>0</v>
      </c>
      <c r="AY173" s="147">
        <f t="shared" ca="1" si="110"/>
        <v>0</v>
      </c>
      <c r="AZ173" s="147">
        <f t="shared" ca="1" si="110"/>
        <v>0</v>
      </c>
      <c r="BA173" s="147">
        <f t="shared" ca="1" si="110"/>
        <v>0</v>
      </c>
      <c r="BB173" s="147">
        <f t="shared" ca="1" si="110"/>
        <v>0</v>
      </c>
      <c r="BC173" s="147">
        <f t="shared" ca="1" si="110"/>
        <v>0</v>
      </c>
      <c r="BD173" s="147">
        <f t="shared" ca="1" si="110"/>
        <v>0</v>
      </c>
      <c r="BE173" s="147">
        <f t="shared" ca="1" si="110"/>
        <v>0</v>
      </c>
      <c r="BF173" s="147">
        <f t="shared" ca="1" si="110"/>
        <v>0</v>
      </c>
      <c r="BG173" s="147">
        <f t="shared" ca="1" si="110"/>
        <v>0</v>
      </c>
      <c r="BH173" s="147">
        <f t="shared" ca="1" si="110"/>
        <v>0</v>
      </c>
    </row>
    <row r="174" spans="1:60">
      <c r="A174" s="106"/>
      <c r="B174" s="106"/>
      <c r="C174" s="106">
        <v>21</v>
      </c>
      <c r="D174" s="106"/>
      <c r="E174" s="106" t="str">
        <f ca="1">OFFSET('Impact Inputs'!A$6,C174,0)</f>
        <v>Impact 8</v>
      </c>
      <c r="F174" s="106" t="str">
        <f ca="1">OFFSET('Impact Inputs'!C$6,C174,0)</f>
        <v>Cheaper resolution of insurance claims</v>
      </c>
      <c r="G174" s="106"/>
      <c r="H174" s="139"/>
      <c r="I174" s="139"/>
      <c r="J174" s="139"/>
      <c r="K174" s="147">
        <f t="shared" ca="1" si="107"/>
        <v>0</v>
      </c>
      <c r="L174" s="147">
        <f t="shared" ca="1" si="110"/>
        <v>0</v>
      </c>
      <c r="M174" s="147">
        <f t="shared" ca="1" si="110"/>
        <v>0</v>
      </c>
      <c r="N174" s="147">
        <f t="shared" ca="1" si="110"/>
        <v>0</v>
      </c>
      <c r="O174" s="147">
        <f t="shared" ca="1" si="110"/>
        <v>0</v>
      </c>
      <c r="P174" s="147">
        <f t="shared" ca="1" si="110"/>
        <v>0</v>
      </c>
      <c r="Q174" s="147">
        <f t="shared" ca="1" si="110"/>
        <v>0</v>
      </c>
      <c r="R174" s="147">
        <f t="shared" ca="1" si="110"/>
        <v>0</v>
      </c>
      <c r="S174" s="147">
        <f t="shared" ca="1" si="110"/>
        <v>0</v>
      </c>
      <c r="T174" s="147">
        <f t="shared" ca="1" si="110"/>
        <v>0</v>
      </c>
      <c r="U174" s="147">
        <f t="shared" ca="1" si="110"/>
        <v>0</v>
      </c>
      <c r="V174" s="147">
        <f t="shared" ca="1" si="110"/>
        <v>0</v>
      </c>
      <c r="W174" s="147">
        <f t="shared" ca="1" si="110"/>
        <v>0</v>
      </c>
      <c r="X174" s="147">
        <f t="shared" ca="1" si="110"/>
        <v>0</v>
      </c>
      <c r="Y174" s="147">
        <f t="shared" ca="1" si="110"/>
        <v>0</v>
      </c>
      <c r="Z174" s="147">
        <f t="shared" ca="1" si="110"/>
        <v>0</v>
      </c>
      <c r="AA174" s="147">
        <f t="shared" ca="1" si="110"/>
        <v>0</v>
      </c>
      <c r="AB174" s="147">
        <f t="shared" ca="1" si="110"/>
        <v>0</v>
      </c>
      <c r="AC174" s="147">
        <f t="shared" ca="1" si="110"/>
        <v>0</v>
      </c>
      <c r="AD174" s="147">
        <f t="shared" ca="1" si="110"/>
        <v>0</v>
      </c>
      <c r="AE174" s="147">
        <f t="shared" ca="1" si="110"/>
        <v>0</v>
      </c>
      <c r="AF174" s="147">
        <f t="shared" ca="1" si="110"/>
        <v>0</v>
      </c>
      <c r="AG174" s="147">
        <f t="shared" ca="1" si="110"/>
        <v>0</v>
      </c>
      <c r="AH174" s="147">
        <f t="shared" ca="1" si="110"/>
        <v>0</v>
      </c>
      <c r="AI174" s="147">
        <f t="shared" ca="1" si="110"/>
        <v>0</v>
      </c>
      <c r="AJ174" s="147">
        <f t="shared" ca="1" si="110"/>
        <v>0</v>
      </c>
      <c r="AK174" s="147">
        <f t="shared" ca="1" si="110"/>
        <v>0</v>
      </c>
      <c r="AL174" s="147">
        <f t="shared" ca="1" si="110"/>
        <v>0</v>
      </c>
      <c r="AM174" s="147">
        <f t="shared" ca="1" si="110"/>
        <v>0</v>
      </c>
      <c r="AN174" s="147">
        <f t="shared" ca="1" si="110"/>
        <v>0</v>
      </c>
      <c r="AO174" s="147">
        <f t="shared" ca="1" si="110"/>
        <v>0</v>
      </c>
      <c r="AP174" s="147">
        <f t="shared" ca="1" si="110"/>
        <v>0</v>
      </c>
      <c r="AQ174" s="147">
        <f t="shared" ca="1" si="110"/>
        <v>0</v>
      </c>
      <c r="AR174" s="147">
        <f t="shared" ca="1" si="110"/>
        <v>0</v>
      </c>
      <c r="AS174" s="147">
        <f t="shared" ca="1" si="110"/>
        <v>0</v>
      </c>
      <c r="AT174" s="147">
        <f t="shared" ca="1" si="110"/>
        <v>0</v>
      </c>
      <c r="AU174" s="147">
        <f t="shared" ca="1" si="110"/>
        <v>0</v>
      </c>
      <c r="AV174" s="147">
        <f t="shared" ca="1" si="110"/>
        <v>0</v>
      </c>
      <c r="AW174" s="147">
        <f t="shared" ca="1" si="110"/>
        <v>0</v>
      </c>
      <c r="AX174" s="147">
        <f t="shared" ca="1" si="110"/>
        <v>0</v>
      </c>
      <c r="AY174" s="147">
        <f t="shared" ca="1" si="110"/>
        <v>0</v>
      </c>
      <c r="AZ174" s="147">
        <f t="shared" ca="1" si="110"/>
        <v>0</v>
      </c>
      <c r="BA174" s="147">
        <f t="shared" ca="1" si="110"/>
        <v>0</v>
      </c>
      <c r="BB174" s="147">
        <f t="shared" ca="1" si="110"/>
        <v>0</v>
      </c>
      <c r="BC174" s="147">
        <f t="shared" ca="1" si="110"/>
        <v>0</v>
      </c>
      <c r="BD174" s="147">
        <f t="shared" ca="1" si="110"/>
        <v>0</v>
      </c>
      <c r="BE174" s="147">
        <f t="shared" ca="1" si="110"/>
        <v>0</v>
      </c>
      <c r="BF174" s="147">
        <f t="shared" ca="1" si="110"/>
        <v>0</v>
      </c>
      <c r="BG174" s="147">
        <f t="shared" ca="1" si="110"/>
        <v>0</v>
      </c>
      <c r="BH174" s="147">
        <f t="shared" ca="1" si="110"/>
        <v>0</v>
      </c>
    </row>
    <row r="175" spans="1:60">
      <c r="A175" s="106"/>
      <c r="B175" s="106"/>
      <c r="C175" s="108">
        <v>24</v>
      </c>
      <c r="D175" s="106"/>
      <c r="E175" s="106" t="str">
        <f ca="1">OFFSET('Impact Inputs'!A$6,C175,0)</f>
        <v>Impact 9</v>
      </c>
      <c r="F175" s="106" t="str">
        <f ca="1">OFFSET('Impact Inputs'!C$6,C175,0)</f>
        <v>Faster resolution of unresolved insurance claims</v>
      </c>
      <c r="G175" s="106"/>
      <c r="H175" s="139"/>
      <c r="I175" s="139"/>
      <c r="J175" s="139"/>
      <c r="K175" s="147">
        <f t="shared" ca="1" si="107"/>
        <v>0</v>
      </c>
      <c r="L175" s="147">
        <f t="shared" ca="1" si="110"/>
        <v>0</v>
      </c>
      <c r="M175" s="147">
        <f t="shared" ca="1" si="110"/>
        <v>0</v>
      </c>
      <c r="N175" s="147">
        <f t="shared" ca="1" si="110"/>
        <v>0</v>
      </c>
      <c r="O175" s="147">
        <f t="shared" ca="1" si="110"/>
        <v>0</v>
      </c>
      <c r="P175" s="147">
        <f t="shared" ca="1" si="110"/>
        <v>0</v>
      </c>
      <c r="Q175" s="147">
        <f t="shared" ca="1" si="110"/>
        <v>0</v>
      </c>
      <c r="R175" s="147">
        <f t="shared" ca="1" si="110"/>
        <v>0</v>
      </c>
      <c r="S175" s="147">
        <f t="shared" ca="1" si="110"/>
        <v>0</v>
      </c>
      <c r="T175" s="147">
        <f t="shared" ca="1" si="110"/>
        <v>0</v>
      </c>
      <c r="U175" s="147">
        <f t="shared" ca="1" si="110"/>
        <v>0</v>
      </c>
      <c r="V175" s="147">
        <f t="shared" ca="1" si="110"/>
        <v>0</v>
      </c>
      <c r="W175" s="147">
        <f t="shared" ca="1" si="110"/>
        <v>0</v>
      </c>
      <c r="X175" s="147">
        <f t="shared" ca="1" si="110"/>
        <v>0</v>
      </c>
      <c r="Y175" s="147">
        <f t="shared" ca="1" si="110"/>
        <v>0</v>
      </c>
      <c r="Z175" s="147">
        <f t="shared" ca="1" si="110"/>
        <v>0</v>
      </c>
      <c r="AA175" s="147">
        <f t="shared" ca="1" si="110"/>
        <v>0</v>
      </c>
      <c r="AB175" s="147">
        <f t="shared" ca="1" si="110"/>
        <v>0</v>
      </c>
      <c r="AC175" s="147">
        <f t="shared" ca="1" si="110"/>
        <v>0</v>
      </c>
      <c r="AD175" s="147">
        <f t="shared" ca="1" si="110"/>
        <v>0</v>
      </c>
      <c r="AE175" s="147">
        <f t="shared" ca="1" si="110"/>
        <v>0</v>
      </c>
      <c r="AF175" s="147">
        <f t="shared" ca="1" si="110"/>
        <v>0</v>
      </c>
      <c r="AG175" s="147">
        <f t="shared" ca="1" si="110"/>
        <v>0</v>
      </c>
      <c r="AH175" s="147">
        <f t="shared" ca="1" si="110"/>
        <v>0</v>
      </c>
      <c r="AI175" s="147">
        <f t="shared" ca="1" si="110"/>
        <v>0</v>
      </c>
      <c r="AJ175" s="147">
        <f t="shared" ca="1" si="110"/>
        <v>0</v>
      </c>
      <c r="AK175" s="147">
        <f t="shared" ca="1" si="110"/>
        <v>0</v>
      </c>
      <c r="AL175" s="147">
        <f t="shared" ca="1" si="110"/>
        <v>0</v>
      </c>
      <c r="AM175" s="147">
        <f t="shared" ca="1" si="110"/>
        <v>0</v>
      </c>
      <c r="AN175" s="147">
        <f t="shared" ca="1" si="110"/>
        <v>0</v>
      </c>
      <c r="AO175" s="147">
        <f t="shared" ca="1" si="110"/>
        <v>0</v>
      </c>
      <c r="AP175" s="147">
        <f t="shared" ca="1" si="110"/>
        <v>0</v>
      </c>
      <c r="AQ175" s="147">
        <f t="shared" ca="1" si="110"/>
        <v>0</v>
      </c>
      <c r="AR175" s="147">
        <f t="shared" ca="1" si="110"/>
        <v>0</v>
      </c>
      <c r="AS175" s="147">
        <f t="shared" ca="1" si="110"/>
        <v>0</v>
      </c>
      <c r="AT175" s="147">
        <f t="shared" ca="1" si="110"/>
        <v>0</v>
      </c>
      <c r="AU175" s="147">
        <f t="shared" ca="1" si="110"/>
        <v>0</v>
      </c>
      <c r="AV175" s="147">
        <f t="shared" ca="1" si="110"/>
        <v>0</v>
      </c>
      <c r="AW175" s="147">
        <f t="shared" ca="1" si="110"/>
        <v>0</v>
      </c>
      <c r="AX175" s="147">
        <f t="shared" ca="1" si="110"/>
        <v>0</v>
      </c>
      <c r="AY175" s="147">
        <f t="shared" ca="1" si="110"/>
        <v>0</v>
      </c>
      <c r="AZ175" s="147">
        <f t="shared" ca="1" si="110"/>
        <v>0</v>
      </c>
      <c r="BA175" s="147">
        <f t="shared" ca="1" si="110"/>
        <v>0</v>
      </c>
      <c r="BB175" s="147">
        <f t="shared" ca="1" si="110"/>
        <v>0</v>
      </c>
      <c r="BC175" s="147">
        <f t="shared" ca="1" si="110"/>
        <v>0</v>
      </c>
      <c r="BD175" s="147">
        <f t="shared" ca="1" si="110"/>
        <v>0</v>
      </c>
      <c r="BE175" s="147">
        <f t="shared" ca="1" si="110"/>
        <v>0</v>
      </c>
      <c r="BF175" s="147">
        <f t="shared" ca="1" si="110"/>
        <v>0</v>
      </c>
      <c r="BG175" s="147">
        <f t="shared" ca="1" si="110"/>
        <v>0</v>
      </c>
      <c r="BH175" s="147">
        <f t="shared" ca="1" si="110"/>
        <v>0</v>
      </c>
    </row>
    <row r="176" spans="1:60">
      <c r="A176" s="106"/>
      <c r="B176" s="106"/>
      <c r="C176" s="108">
        <v>27</v>
      </c>
      <c r="D176" s="106"/>
      <c r="E176" s="106" t="str">
        <f ca="1">OFFSET('Impact Inputs'!A$6,C176,0)</f>
        <v>Impact 10</v>
      </c>
      <c r="F176" s="106" t="str">
        <f ca="1">OFFSET('Impact Inputs'!C$6,C176,0)</f>
        <v>-</v>
      </c>
      <c r="G176" s="106"/>
      <c r="H176" s="139"/>
      <c r="I176" s="139"/>
      <c r="J176" s="139"/>
      <c r="K176" s="147">
        <f t="shared" ca="1" si="107"/>
        <v>0</v>
      </c>
      <c r="L176" s="147">
        <f t="shared" ca="1" si="110"/>
        <v>0</v>
      </c>
      <c r="M176" s="147">
        <f t="shared" ca="1" si="110"/>
        <v>0</v>
      </c>
      <c r="N176" s="147">
        <f t="shared" ca="1" si="110"/>
        <v>0</v>
      </c>
      <c r="O176" s="147">
        <f t="shared" ca="1" si="110"/>
        <v>0</v>
      </c>
      <c r="P176" s="147">
        <f t="shared" ca="1" si="110"/>
        <v>0</v>
      </c>
      <c r="Q176" s="147">
        <f t="shared" ca="1" si="110"/>
        <v>0</v>
      </c>
      <c r="R176" s="147">
        <f t="shared" ca="1" si="110"/>
        <v>0</v>
      </c>
      <c r="S176" s="147">
        <f t="shared" ca="1" si="110"/>
        <v>0</v>
      </c>
      <c r="T176" s="147">
        <f t="shared" ca="1" si="110"/>
        <v>0</v>
      </c>
      <c r="U176" s="147">
        <f t="shared" ca="1" si="110"/>
        <v>0</v>
      </c>
      <c r="V176" s="147">
        <f t="shared" ca="1" si="110"/>
        <v>0</v>
      </c>
      <c r="W176" s="147">
        <f t="shared" ca="1" si="110"/>
        <v>0</v>
      </c>
      <c r="X176" s="147">
        <f t="shared" ca="1" si="110"/>
        <v>0</v>
      </c>
      <c r="Y176" s="147">
        <f t="shared" ca="1" si="110"/>
        <v>0</v>
      </c>
      <c r="Z176" s="147">
        <f t="shared" ca="1" si="110"/>
        <v>0</v>
      </c>
      <c r="AA176" s="147">
        <f t="shared" ca="1" si="110"/>
        <v>0</v>
      </c>
      <c r="AB176" s="147">
        <f t="shared" ca="1" si="110"/>
        <v>0</v>
      </c>
      <c r="AC176" s="147">
        <f t="shared" ca="1" si="110"/>
        <v>0</v>
      </c>
      <c r="AD176" s="147">
        <f t="shared" ca="1" si="110"/>
        <v>0</v>
      </c>
      <c r="AE176" s="147">
        <f t="shared" ca="1" si="110"/>
        <v>0</v>
      </c>
      <c r="AF176" s="147">
        <f t="shared" ca="1" si="110"/>
        <v>0</v>
      </c>
      <c r="AG176" s="147">
        <f t="shared" ca="1" si="110"/>
        <v>0</v>
      </c>
      <c r="AH176" s="147">
        <f t="shared" ca="1" si="110"/>
        <v>0</v>
      </c>
      <c r="AI176" s="147">
        <f t="shared" ca="1" si="110"/>
        <v>0</v>
      </c>
      <c r="AJ176" s="147">
        <f t="shared" ca="1" si="110"/>
        <v>0</v>
      </c>
      <c r="AK176" s="147">
        <f t="shared" ca="1" si="110"/>
        <v>0</v>
      </c>
      <c r="AL176" s="147">
        <f t="shared" ca="1" si="110"/>
        <v>0</v>
      </c>
      <c r="AM176" s="147">
        <f t="shared" ca="1" si="110"/>
        <v>0</v>
      </c>
      <c r="AN176" s="147">
        <f t="shared" ca="1" si="110"/>
        <v>0</v>
      </c>
      <c r="AO176" s="147">
        <f t="shared" ca="1" si="110"/>
        <v>0</v>
      </c>
      <c r="AP176" s="147">
        <f t="shared" ca="1" si="110"/>
        <v>0</v>
      </c>
      <c r="AQ176" s="147">
        <f t="shared" ca="1" si="110"/>
        <v>0</v>
      </c>
      <c r="AR176" s="147">
        <f t="shared" ca="1" si="110"/>
        <v>0</v>
      </c>
      <c r="AS176" s="147">
        <f t="shared" ca="1" si="110"/>
        <v>0</v>
      </c>
      <c r="AT176" s="147">
        <f t="shared" ca="1" si="110"/>
        <v>0</v>
      </c>
      <c r="AU176" s="147">
        <f t="shared" ca="1" si="110"/>
        <v>0</v>
      </c>
      <c r="AV176" s="147">
        <f t="shared" ca="1" si="110"/>
        <v>0</v>
      </c>
      <c r="AW176" s="147">
        <f t="shared" ca="1" si="110"/>
        <v>0</v>
      </c>
      <c r="AX176" s="147">
        <f t="shared" ca="1" si="110"/>
        <v>0</v>
      </c>
      <c r="AY176" s="147">
        <f t="shared" ca="1" si="110"/>
        <v>0</v>
      </c>
      <c r="AZ176" s="147">
        <f t="shared" ca="1" si="110"/>
        <v>0</v>
      </c>
      <c r="BA176" s="147">
        <f t="shared" ca="1" si="110"/>
        <v>0</v>
      </c>
      <c r="BB176" s="147">
        <f t="shared" ca="1" si="110"/>
        <v>0</v>
      </c>
      <c r="BC176" s="147">
        <f t="shared" ca="1" si="110"/>
        <v>0</v>
      </c>
      <c r="BD176" s="147">
        <f t="shared" ca="1" si="110"/>
        <v>0</v>
      </c>
      <c r="BE176" s="147">
        <f t="shared" ca="1" si="110"/>
        <v>0</v>
      </c>
      <c r="BF176" s="147">
        <f t="shared" ca="1" si="110"/>
        <v>0</v>
      </c>
      <c r="BG176" s="147">
        <f t="shared" ca="1" si="110"/>
        <v>0</v>
      </c>
      <c r="BH176" s="147">
        <f t="shared" ca="1" si="110"/>
        <v>0</v>
      </c>
    </row>
    <row r="177" spans="1:60">
      <c r="A177" s="106"/>
      <c r="B177" s="106"/>
      <c r="C177" s="106">
        <v>30</v>
      </c>
      <c r="D177" s="106"/>
      <c r="E177" s="106" t="str">
        <f ca="1">OFFSET('Impact Inputs'!A$6,C177,0)</f>
        <v>Impact 11</v>
      </c>
      <c r="F177" s="106" t="str">
        <f ca="1">OFFSET('Impact Inputs'!C$6,C177,0)</f>
        <v>-</v>
      </c>
      <c r="G177" s="106"/>
      <c r="H177" s="139"/>
      <c r="I177" s="139"/>
      <c r="J177" s="139"/>
      <c r="K177" s="147">
        <f t="shared" ca="1" si="107"/>
        <v>0</v>
      </c>
      <c r="L177" s="147">
        <f t="shared" ca="1" si="110"/>
        <v>0</v>
      </c>
      <c r="M177" s="147">
        <f t="shared" ca="1" si="110"/>
        <v>0</v>
      </c>
      <c r="N177" s="147">
        <f t="shared" ca="1" si="110"/>
        <v>0</v>
      </c>
      <c r="O177" s="147">
        <f t="shared" ca="1" si="110"/>
        <v>0</v>
      </c>
      <c r="P177" s="147">
        <f t="shared" ca="1" si="110"/>
        <v>0</v>
      </c>
      <c r="Q177" s="147">
        <f t="shared" ca="1" si="110"/>
        <v>0</v>
      </c>
      <c r="R177" s="147">
        <f t="shared" ca="1" si="110"/>
        <v>0</v>
      </c>
      <c r="S177" s="147">
        <f t="shared" ca="1" si="110"/>
        <v>0</v>
      </c>
      <c r="T177" s="147">
        <f t="shared" ca="1" si="110"/>
        <v>0</v>
      </c>
      <c r="U177" s="147">
        <f t="shared" ca="1" si="110"/>
        <v>0</v>
      </c>
      <c r="V177" s="147">
        <f t="shared" ca="1" si="110"/>
        <v>0</v>
      </c>
      <c r="W177" s="147">
        <f t="shared" ca="1" si="110"/>
        <v>0</v>
      </c>
      <c r="X177" s="147">
        <f t="shared" ca="1" si="110"/>
        <v>0</v>
      </c>
      <c r="Y177" s="147">
        <f t="shared" ca="1" si="110"/>
        <v>0</v>
      </c>
      <c r="Z177" s="147">
        <f t="shared" ca="1" si="110"/>
        <v>0</v>
      </c>
      <c r="AA177" s="147">
        <f t="shared" ca="1" si="110"/>
        <v>0</v>
      </c>
      <c r="AB177" s="147">
        <f t="shared" ca="1" si="110"/>
        <v>0</v>
      </c>
      <c r="AC177" s="147">
        <f t="shared" ca="1" si="110"/>
        <v>0</v>
      </c>
      <c r="AD177" s="147">
        <f t="shared" ca="1" si="110"/>
        <v>0</v>
      </c>
      <c r="AE177" s="147">
        <f t="shared" ca="1" si="110"/>
        <v>0</v>
      </c>
      <c r="AF177" s="147">
        <f t="shared" ca="1" si="110"/>
        <v>0</v>
      </c>
      <c r="AG177" s="147">
        <f t="shared" ca="1" si="110"/>
        <v>0</v>
      </c>
      <c r="AH177" s="147">
        <f t="shared" ca="1" si="110"/>
        <v>0</v>
      </c>
      <c r="AI177" s="147">
        <f t="shared" ca="1" si="110"/>
        <v>0</v>
      </c>
      <c r="AJ177" s="147">
        <f t="shared" ca="1" si="110"/>
        <v>0</v>
      </c>
      <c r="AK177" s="147">
        <f t="shared" ca="1" si="110"/>
        <v>0</v>
      </c>
      <c r="AL177" s="147">
        <f t="shared" ca="1" si="110"/>
        <v>0</v>
      </c>
      <c r="AM177" s="147">
        <f t="shared" ca="1" si="110"/>
        <v>0</v>
      </c>
      <c r="AN177" s="147">
        <f t="shared" ca="1" si="110"/>
        <v>0</v>
      </c>
      <c r="AO177" s="147">
        <f t="shared" ca="1" si="110"/>
        <v>0</v>
      </c>
      <c r="AP177" s="147">
        <f t="shared" ca="1" si="110"/>
        <v>0</v>
      </c>
      <c r="AQ177" s="147">
        <f t="shared" ca="1" si="110"/>
        <v>0</v>
      </c>
      <c r="AR177" s="147">
        <f t="shared" ca="1" si="110"/>
        <v>0</v>
      </c>
      <c r="AS177" s="147">
        <f t="shared" ca="1" si="110"/>
        <v>0</v>
      </c>
      <c r="AT177" s="147">
        <f t="shared" ca="1" si="110"/>
        <v>0</v>
      </c>
      <c r="AU177" s="147">
        <f t="shared" ref="L177:BH182" ca="1" si="111">IFERROR(AU124/AU$164,0)</f>
        <v>0</v>
      </c>
      <c r="AV177" s="147">
        <f t="shared" ca="1" si="111"/>
        <v>0</v>
      </c>
      <c r="AW177" s="147">
        <f t="shared" ca="1" si="111"/>
        <v>0</v>
      </c>
      <c r="AX177" s="147">
        <f t="shared" ca="1" si="111"/>
        <v>0</v>
      </c>
      <c r="AY177" s="147">
        <f t="shared" ca="1" si="111"/>
        <v>0</v>
      </c>
      <c r="AZ177" s="147">
        <f t="shared" ca="1" si="111"/>
        <v>0</v>
      </c>
      <c r="BA177" s="147">
        <f t="shared" ca="1" si="111"/>
        <v>0</v>
      </c>
      <c r="BB177" s="147">
        <f t="shared" ca="1" si="111"/>
        <v>0</v>
      </c>
      <c r="BC177" s="147">
        <f t="shared" ca="1" si="111"/>
        <v>0</v>
      </c>
      <c r="BD177" s="147">
        <f t="shared" ca="1" si="111"/>
        <v>0</v>
      </c>
      <c r="BE177" s="147">
        <f t="shared" ca="1" si="111"/>
        <v>0</v>
      </c>
      <c r="BF177" s="147">
        <f t="shared" ca="1" si="111"/>
        <v>0</v>
      </c>
      <c r="BG177" s="147">
        <f t="shared" ca="1" si="111"/>
        <v>0</v>
      </c>
      <c r="BH177" s="147">
        <f t="shared" ca="1" si="111"/>
        <v>0</v>
      </c>
    </row>
    <row r="178" spans="1:60">
      <c r="A178" s="106"/>
      <c r="B178" s="106"/>
      <c r="C178" s="106">
        <v>33</v>
      </c>
      <c r="D178" s="106"/>
      <c r="E178" s="106" t="str">
        <f ca="1">OFFSET('Impact Inputs'!A$6,C178,0)</f>
        <v>Impact 12</v>
      </c>
      <c r="F178" s="106" t="str">
        <f ca="1">OFFSET('Impact Inputs'!C$6,C178,0)</f>
        <v>-</v>
      </c>
      <c r="G178" s="106"/>
      <c r="H178" s="139"/>
      <c r="I178" s="139"/>
      <c r="J178" s="139"/>
      <c r="K178" s="147">
        <f t="shared" ca="1" si="107"/>
        <v>0</v>
      </c>
      <c r="L178" s="147">
        <f t="shared" ca="1" si="111"/>
        <v>0</v>
      </c>
      <c r="M178" s="147">
        <f t="shared" ca="1" si="111"/>
        <v>0</v>
      </c>
      <c r="N178" s="147">
        <f t="shared" ca="1" si="111"/>
        <v>0</v>
      </c>
      <c r="O178" s="147">
        <f t="shared" ca="1" si="111"/>
        <v>0</v>
      </c>
      <c r="P178" s="147">
        <f t="shared" ca="1" si="111"/>
        <v>0</v>
      </c>
      <c r="Q178" s="147">
        <f t="shared" ca="1" si="111"/>
        <v>0</v>
      </c>
      <c r="R178" s="147">
        <f t="shared" ca="1" si="111"/>
        <v>0</v>
      </c>
      <c r="S178" s="147">
        <f t="shared" ca="1" si="111"/>
        <v>0</v>
      </c>
      <c r="T178" s="147">
        <f t="shared" ca="1" si="111"/>
        <v>0</v>
      </c>
      <c r="U178" s="147">
        <f t="shared" ca="1" si="111"/>
        <v>0</v>
      </c>
      <c r="V178" s="147">
        <f t="shared" ca="1" si="111"/>
        <v>0</v>
      </c>
      <c r="W178" s="147">
        <f t="shared" ca="1" si="111"/>
        <v>0</v>
      </c>
      <c r="X178" s="147">
        <f t="shared" ca="1" si="111"/>
        <v>0</v>
      </c>
      <c r="Y178" s="147">
        <f t="shared" ca="1" si="111"/>
        <v>0</v>
      </c>
      <c r="Z178" s="147">
        <f t="shared" ca="1" si="111"/>
        <v>0</v>
      </c>
      <c r="AA178" s="147">
        <f t="shared" ca="1" si="111"/>
        <v>0</v>
      </c>
      <c r="AB178" s="147">
        <f t="shared" ca="1" si="111"/>
        <v>0</v>
      </c>
      <c r="AC178" s="147">
        <f t="shared" ca="1" si="111"/>
        <v>0</v>
      </c>
      <c r="AD178" s="147">
        <f t="shared" ca="1" si="111"/>
        <v>0</v>
      </c>
      <c r="AE178" s="147">
        <f t="shared" ca="1" si="111"/>
        <v>0</v>
      </c>
      <c r="AF178" s="147">
        <f t="shared" ca="1" si="111"/>
        <v>0</v>
      </c>
      <c r="AG178" s="147">
        <f t="shared" ca="1" si="111"/>
        <v>0</v>
      </c>
      <c r="AH178" s="147">
        <f t="shared" ca="1" si="111"/>
        <v>0</v>
      </c>
      <c r="AI178" s="147">
        <f t="shared" ca="1" si="111"/>
        <v>0</v>
      </c>
      <c r="AJ178" s="147">
        <f t="shared" ca="1" si="111"/>
        <v>0</v>
      </c>
      <c r="AK178" s="147">
        <f t="shared" ca="1" si="111"/>
        <v>0</v>
      </c>
      <c r="AL178" s="147">
        <f t="shared" ca="1" si="111"/>
        <v>0</v>
      </c>
      <c r="AM178" s="147">
        <f t="shared" ca="1" si="111"/>
        <v>0</v>
      </c>
      <c r="AN178" s="147">
        <f t="shared" ca="1" si="111"/>
        <v>0</v>
      </c>
      <c r="AO178" s="147">
        <f t="shared" ca="1" si="111"/>
        <v>0</v>
      </c>
      <c r="AP178" s="147">
        <f t="shared" ca="1" si="111"/>
        <v>0</v>
      </c>
      <c r="AQ178" s="147">
        <f t="shared" ca="1" si="111"/>
        <v>0</v>
      </c>
      <c r="AR178" s="147">
        <f t="shared" ca="1" si="111"/>
        <v>0</v>
      </c>
      <c r="AS178" s="147">
        <f t="shared" ca="1" si="111"/>
        <v>0</v>
      </c>
      <c r="AT178" s="147">
        <f t="shared" ca="1" si="111"/>
        <v>0</v>
      </c>
      <c r="AU178" s="147">
        <f t="shared" ca="1" si="111"/>
        <v>0</v>
      </c>
      <c r="AV178" s="147">
        <f t="shared" ca="1" si="111"/>
        <v>0</v>
      </c>
      <c r="AW178" s="147">
        <f t="shared" ca="1" si="111"/>
        <v>0</v>
      </c>
      <c r="AX178" s="147">
        <f t="shared" ca="1" si="111"/>
        <v>0</v>
      </c>
      <c r="AY178" s="147">
        <f t="shared" ca="1" si="111"/>
        <v>0</v>
      </c>
      <c r="AZ178" s="147">
        <f t="shared" ca="1" si="111"/>
        <v>0</v>
      </c>
      <c r="BA178" s="147">
        <f t="shared" ca="1" si="111"/>
        <v>0</v>
      </c>
      <c r="BB178" s="147">
        <f t="shared" ca="1" si="111"/>
        <v>0</v>
      </c>
      <c r="BC178" s="147">
        <f t="shared" ca="1" si="111"/>
        <v>0</v>
      </c>
      <c r="BD178" s="147">
        <f t="shared" ca="1" si="111"/>
        <v>0</v>
      </c>
      <c r="BE178" s="147">
        <f t="shared" ca="1" si="111"/>
        <v>0</v>
      </c>
      <c r="BF178" s="147">
        <f t="shared" ca="1" si="111"/>
        <v>0</v>
      </c>
      <c r="BG178" s="147">
        <f t="shared" ca="1" si="111"/>
        <v>0</v>
      </c>
      <c r="BH178" s="147">
        <f t="shared" ca="1" si="111"/>
        <v>0</v>
      </c>
    </row>
    <row r="179" spans="1:60">
      <c r="A179" s="106"/>
      <c r="B179" s="106"/>
      <c r="C179" s="106">
        <v>36</v>
      </c>
      <c r="D179" s="106"/>
      <c r="E179" s="106" t="str">
        <f ca="1">OFFSET('Impact Inputs'!A$6,C179,0)</f>
        <v>Impact 13</v>
      </c>
      <c r="F179" s="106" t="str">
        <f ca="1">OFFSET('Impact Inputs'!C$6,C179,0)</f>
        <v>-</v>
      </c>
      <c r="G179" s="106"/>
      <c r="H179" s="139"/>
      <c r="I179" s="139"/>
      <c r="J179" s="139"/>
      <c r="K179" s="147">
        <f t="shared" ca="1" si="107"/>
        <v>0</v>
      </c>
      <c r="L179" s="147">
        <f t="shared" ca="1" si="111"/>
        <v>0</v>
      </c>
      <c r="M179" s="147">
        <f t="shared" ca="1" si="111"/>
        <v>0</v>
      </c>
      <c r="N179" s="147">
        <f t="shared" ca="1" si="111"/>
        <v>0</v>
      </c>
      <c r="O179" s="147">
        <f t="shared" ca="1" si="111"/>
        <v>0</v>
      </c>
      <c r="P179" s="147">
        <f t="shared" ca="1" si="111"/>
        <v>0</v>
      </c>
      <c r="Q179" s="147">
        <f t="shared" ca="1" si="111"/>
        <v>0</v>
      </c>
      <c r="R179" s="147">
        <f t="shared" ca="1" si="111"/>
        <v>0</v>
      </c>
      <c r="S179" s="147">
        <f t="shared" ca="1" si="111"/>
        <v>0</v>
      </c>
      <c r="T179" s="147">
        <f t="shared" ca="1" si="111"/>
        <v>0</v>
      </c>
      <c r="U179" s="147">
        <f t="shared" ca="1" si="111"/>
        <v>0</v>
      </c>
      <c r="V179" s="147">
        <f t="shared" ca="1" si="111"/>
        <v>0</v>
      </c>
      <c r="W179" s="147">
        <f t="shared" ca="1" si="111"/>
        <v>0</v>
      </c>
      <c r="X179" s="147">
        <f t="shared" ca="1" si="111"/>
        <v>0</v>
      </c>
      <c r="Y179" s="147">
        <f t="shared" ca="1" si="111"/>
        <v>0</v>
      </c>
      <c r="Z179" s="147">
        <f t="shared" ca="1" si="111"/>
        <v>0</v>
      </c>
      <c r="AA179" s="147">
        <f t="shared" ca="1" si="111"/>
        <v>0</v>
      </c>
      <c r="AB179" s="147">
        <f t="shared" ca="1" si="111"/>
        <v>0</v>
      </c>
      <c r="AC179" s="147">
        <f t="shared" ca="1" si="111"/>
        <v>0</v>
      </c>
      <c r="AD179" s="147">
        <f t="shared" ca="1" si="111"/>
        <v>0</v>
      </c>
      <c r="AE179" s="147">
        <f t="shared" ca="1" si="111"/>
        <v>0</v>
      </c>
      <c r="AF179" s="147">
        <f t="shared" ca="1" si="111"/>
        <v>0</v>
      </c>
      <c r="AG179" s="147">
        <f t="shared" ca="1" si="111"/>
        <v>0</v>
      </c>
      <c r="AH179" s="147">
        <f t="shared" ca="1" si="111"/>
        <v>0</v>
      </c>
      <c r="AI179" s="147">
        <f t="shared" ca="1" si="111"/>
        <v>0</v>
      </c>
      <c r="AJ179" s="147">
        <f t="shared" ca="1" si="111"/>
        <v>0</v>
      </c>
      <c r="AK179" s="147">
        <f t="shared" ca="1" si="111"/>
        <v>0</v>
      </c>
      <c r="AL179" s="147">
        <f t="shared" ca="1" si="111"/>
        <v>0</v>
      </c>
      <c r="AM179" s="147">
        <f t="shared" ca="1" si="111"/>
        <v>0</v>
      </c>
      <c r="AN179" s="147">
        <f t="shared" ca="1" si="111"/>
        <v>0</v>
      </c>
      <c r="AO179" s="147">
        <f t="shared" ca="1" si="111"/>
        <v>0</v>
      </c>
      <c r="AP179" s="147">
        <f t="shared" ca="1" si="111"/>
        <v>0</v>
      </c>
      <c r="AQ179" s="147">
        <f t="shared" ca="1" si="111"/>
        <v>0</v>
      </c>
      <c r="AR179" s="147">
        <f t="shared" ca="1" si="111"/>
        <v>0</v>
      </c>
      <c r="AS179" s="147">
        <f t="shared" ca="1" si="111"/>
        <v>0</v>
      </c>
      <c r="AT179" s="147">
        <f t="shared" ca="1" si="111"/>
        <v>0</v>
      </c>
      <c r="AU179" s="147">
        <f t="shared" ca="1" si="111"/>
        <v>0</v>
      </c>
      <c r="AV179" s="147">
        <f t="shared" ca="1" si="111"/>
        <v>0</v>
      </c>
      <c r="AW179" s="147">
        <f t="shared" ca="1" si="111"/>
        <v>0</v>
      </c>
      <c r="AX179" s="147">
        <f t="shared" ca="1" si="111"/>
        <v>0</v>
      </c>
      <c r="AY179" s="147">
        <f t="shared" ca="1" si="111"/>
        <v>0</v>
      </c>
      <c r="AZ179" s="147">
        <f t="shared" ca="1" si="111"/>
        <v>0</v>
      </c>
      <c r="BA179" s="147">
        <f t="shared" ca="1" si="111"/>
        <v>0</v>
      </c>
      <c r="BB179" s="147">
        <f t="shared" ca="1" si="111"/>
        <v>0</v>
      </c>
      <c r="BC179" s="147">
        <f t="shared" ca="1" si="111"/>
        <v>0</v>
      </c>
      <c r="BD179" s="147">
        <f t="shared" ca="1" si="111"/>
        <v>0</v>
      </c>
      <c r="BE179" s="147">
        <f t="shared" ca="1" si="111"/>
        <v>0</v>
      </c>
      <c r="BF179" s="147">
        <f t="shared" ca="1" si="111"/>
        <v>0</v>
      </c>
      <c r="BG179" s="147">
        <f t="shared" ca="1" si="111"/>
        <v>0</v>
      </c>
      <c r="BH179" s="147">
        <f t="shared" ca="1" si="111"/>
        <v>0</v>
      </c>
    </row>
    <row r="180" spans="1:60">
      <c r="A180" s="106"/>
      <c r="B180" s="106"/>
      <c r="C180" s="108">
        <v>39</v>
      </c>
      <c r="D180" s="106"/>
      <c r="E180" s="106" t="str">
        <f ca="1">OFFSET('Impact Inputs'!A$6,C180,0)</f>
        <v>Impact 14</v>
      </c>
      <c r="F180" s="106" t="str">
        <f ca="1">OFFSET('Impact Inputs'!C$6,C180,0)</f>
        <v>-</v>
      </c>
      <c r="G180" s="106"/>
      <c r="H180" s="139"/>
      <c r="I180" s="139"/>
      <c r="J180" s="139"/>
      <c r="K180" s="147">
        <f t="shared" ca="1" si="107"/>
        <v>0</v>
      </c>
      <c r="L180" s="147">
        <f t="shared" ca="1" si="111"/>
        <v>0</v>
      </c>
      <c r="M180" s="147">
        <f t="shared" ca="1" si="111"/>
        <v>0</v>
      </c>
      <c r="N180" s="147">
        <f t="shared" ca="1" si="111"/>
        <v>0</v>
      </c>
      <c r="O180" s="147">
        <f t="shared" ca="1" si="111"/>
        <v>0</v>
      </c>
      <c r="P180" s="147">
        <f t="shared" ca="1" si="111"/>
        <v>0</v>
      </c>
      <c r="Q180" s="147">
        <f t="shared" ca="1" si="111"/>
        <v>0</v>
      </c>
      <c r="R180" s="147">
        <f t="shared" ca="1" si="111"/>
        <v>0</v>
      </c>
      <c r="S180" s="147">
        <f t="shared" ca="1" si="111"/>
        <v>0</v>
      </c>
      <c r="T180" s="147">
        <f t="shared" ca="1" si="111"/>
        <v>0</v>
      </c>
      <c r="U180" s="147">
        <f t="shared" ca="1" si="111"/>
        <v>0</v>
      </c>
      <c r="V180" s="147">
        <f t="shared" ca="1" si="111"/>
        <v>0</v>
      </c>
      <c r="W180" s="147">
        <f t="shared" ca="1" si="111"/>
        <v>0</v>
      </c>
      <c r="X180" s="147">
        <f t="shared" ca="1" si="111"/>
        <v>0</v>
      </c>
      <c r="Y180" s="147">
        <f t="shared" ca="1" si="111"/>
        <v>0</v>
      </c>
      <c r="Z180" s="147">
        <f t="shared" ca="1" si="111"/>
        <v>0</v>
      </c>
      <c r="AA180" s="147">
        <f t="shared" ca="1" si="111"/>
        <v>0</v>
      </c>
      <c r="AB180" s="147">
        <f t="shared" ca="1" si="111"/>
        <v>0</v>
      </c>
      <c r="AC180" s="147">
        <f t="shared" ca="1" si="111"/>
        <v>0</v>
      </c>
      <c r="AD180" s="147">
        <f t="shared" ca="1" si="111"/>
        <v>0</v>
      </c>
      <c r="AE180" s="147">
        <f t="shared" ca="1" si="111"/>
        <v>0</v>
      </c>
      <c r="AF180" s="147">
        <f t="shared" ca="1" si="111"/>
        <v>0</v>
      </c>
      <c r="AG180" s="147">
        <f t="shared" ca="1" si="111"/>
        <v>0</v>
      </c>
      <c r="AH180" s="147">
        <f t="shared" ca="1" si="111"/>
        <v>0</v>
      </c>
      <c r="AI180" s="147">
        <f t="shared" ca="1" si="111"/>
        <v>0</v>
      </c>
      <c r="AJ180" s="147">
        <f t="shared" ca="1" si="111"/>
        <v>0</v>
      </c>
      <c r="AK180" s="147">
        <f t="shared" ca="1" si="111"/>
        <v>0</v>
      </c>
      <c r="AL180" s="147">
        <f t="shared" ca="1" si="111"/>
        <v>0</v>
      </c>
      <c r="AM180" s="147">
        <f t="shared" ca="1" si="111"/>
        <v>0</v>
      </c>
      <c r="AN180" s="147">
        <f t="shared" ca="1" si="111"/>
        <v>0</v>
      </c>
      <c r="AO180" s="147">
        <f t="shared" ca="1" si="111"/>
        <v>0</v>
      </c>
      <c r="AP180" s="147">
        <f t="shared" ca="1" si="111"/>
        <v>0</v>
      </c>
      <c r="AQ180" s="147">
        <f t="shared" ca="1" si="111"/>
        <v>0</v>
      </c>
      <c r="AR180" s="147">
        <f t="shared" ca="1" si="111"/>
        <v>0</v>
      </c>
      <c r="AS180" s="147">
        <f t="shared" ca="1" si="111"/>
        <v>0</v>
      </c>
      <c r="AT180" s="147">
        <f t="shared" ca="1" si="111"/>
        <v>0</v>
      </c>
      <c r="AU180" s="147">
        <f t="shared" ca="1" si="111"/>
        <v>0</v>
      </c>
      <c r="AV180" s="147">
        <f t="shared" ca="1" si="111"/>
        <v>0</v>
      </c>
      <c r="AW180" s="147">
        <f t="shared" ca="1" si="111"/>
        <v>0</v>
      </c>
      <c r="AX180" s="147">
        <f t="shared" ca="1" si="111"/>
        <v>0</v>
      </c>
      <c r="AY180" s="147">
        <f t="shared" ca="1" si="111"/>
        <v>0</v>
      </c>
      <c r="AZ180" s="147">
        <f t="shared" ca="1" si="111"/>
        <v>0</v>
      </c>
      <c r="BA180" s="147">
        <f t="shared" ca="1" si="111"/>
        <v>0</v>
      </c>
      <c r="BB180" s="147">
        <f t="shared" ca="1" si="111"/>
        <v>0</v>
      </c>
      <c r="BC180" s="147">
        <f t="shared" ca="1" si="111"/>
        <v>0</v>
      </c>
      <c r="BD180" s="147">
        <f t="shared" ca="1" si="111"/>
        <v>0</v>
      </c>
      <c r="BE180" s="147">
        <f t="shared" ca="1" si="111"/>
        <v>0</v>
      </c>
      <c r="BF180" s="147">
        <f t="shared" ca="1" si="111"/>
        <v>0</v>
      </c>
      <c r="BG180" s="147">
        <f t="shared" ca="1" si="111"/>
        <v>0</v>
      </c>
      <c r="BH180" s="147">
        <f t="shared" ca="1" si="111"/>
        <v>0</v>
      </c>
    </row>
    <row r="181" spans="1:60">
      <c r="A181" s="106"/>
      <c r="B181" s="106"/>
      <c r="C181" s="108">
        <v>42</v>
      </c>
      <c r="D181" s="106"/>
      <c r="E181" s="106" t="str">
        <f ca="1">OFFSET('Impact Inputs'!A$6,C181,0)</f>
        <v>Impact 15</v>
      </c>
      <c r="F181" s="106" t="str">
        <f ca="1">OFFSET('Impact Inputs'!C$6,C181,0)</f>
        <v>-</v>
      </c>
      <c r="G181" s="106"/>
      <c r="H181" s="139"/>
      <c r="I181" s="139"/>
      <c r="J181" s="139"/>
      <c r="K181" s="147">
        <f t="shared" ca="1" si="107"/>
        <v>0</v>
      </c>
      <c r="L181" s="147">
        <f t="shared" ca="1" si="111"/>
        <v>0</v>
      </c>
      <c r="M181" s="147">
        <f t="shared" ca="1" si="111"/>
        <v>0</v>
      </c>
      <c r="N181" s="147">
        <f t="shared" ca="1" si="111"/>
        <v>0</v>
      </c>
      <c r="O181" s="147">
        <f t="shared" ca="1" si="111"/>
        <v>0</v>
      </c>
      <c r="P181" s="147">
        <f t="shared" ca="1" si="111"/>
        <v>0</v>
      </c>
      <c r="Q181" s="147">
        <f t="shared" ca="1" si="111"/>
        <v>0</v>
      </c>
      <c r="R181" s="147">
        <f t="shared" ca="1" si="111"/>
        <v>0</v>
      </c>
      <c r="S181" s="147">
        <f t="shared" ca="1" si="111"/>
        <v>0</v>
      </c>
      <c r="T181" s="147">
        <f t="shared" ca="1" si="111"/>
        <v>0</v>
      </c>
      <c r="U181" s="147">
        <f t="shared" ca="1" si="111"/>
        <v>0</v>
      </c>
      <c r="V181" s="147">
        <f t="shared" ca="1" si="111"/>
        <v>0</v>
      </c>
      <c r="W181" s="147">
        <f t="shared" ca="1" si="111"/>
        <v>0</v>
      </c>
      <c r="X181" s="147">
        <f t="shared" ca="1" si="111"/>
        <v>0</v>
      </c>
      <c r="Y181" s="147">
        <f t="shared" ca="1" si="111"/>
        <v>0</v>
      </c>
      <c r="Z181" s="147">
        <f t="shared" ca="1" si="111"/>
        <v>0</v>
      </c>
      <c r="AA181" s="147">
        <f t="shared" ca="1" si="111"/>
        <v>0</v>
      </c>
      <c r="AB181" s="147">
        <f t="shared" ca="1" si="111"/>
        <v>0</v>
      </c>
      <c r="AC181" s="147">
        <f t="shared" ca="1" si="111"/>
        <v>0</v>
      </c>
      <c r="AD181" s="147">
        <f t="shared" ca="1" si="111"/>
        <v>0</v>
      </c>
      <c r="AE181" s="147">
        <f t="shared" ca="1" si="111"/>
        <v>0</v>
      </c>
      <c r="AF181" s="147">
        <f t="shared" ca="1" si="111"/>
        <v>0</v>
      </c>
      <c r="AG181" s="147">
        <f t="shared" ca="1" si="111"/>
        <v>0</v>
      </c>
      <c r="AH181" s="147">
        <f t="shared" ca="1" si="111"/>
        <v>0</v>
      </c>
      <c r="AI181" s="147">
        <f t="shared" ca="1" si="111"/>
        <v>0</v>
      </c>
      <c r="AJ181" s="147">
        <f t="shared" ca="1" si="111"/>
        <v>0</v>
      </c>
      <c r="AK181" s="147">
        <f t="shared" ca="1" si="111"/>
        <v>0</v>
      </c>
      <c r="AL181" s="147">
        <f t="shared" ca="1" si="111"/>
        <v>0</v>
      </c>
      <c r="AM181" s="147">
        <f t="shared" ca="1" si="111"/>
        <v>0</v>
      </c>
      <c r="AN181" s="147">
        <f t="shared" ca="1" si="111"/>
        <v>0</v>
      </c>
      <c r="AO181" s="147">
        <f t="shared" ca="1" si="111"/>
        <v>0</v>
      </c>
      <c r="AP181" s="147">
        <f t="shared" ca="1" si="111"/>
        <v>0</v>
      </c>
      <c r="AQ181" s="147">
        <f t="shared" ca="1" si="111"/>
        <v>0</v>
      </c>
      <c r="AR181" s="147">
        <f t="shared" ca="1" si="111"/>
        <v>0</v>
      </c>
      <c r="AS181" s="147">
        <f t="shared" ca="1" si="111"/>
        <v>0</v>
      </c>
      <c r="AT181" s="147">
        <f t="shared" ca="1" si="111"/>
        <v>0</v>
      </c>
      <c r="AU181" s="147">
        <f t="shared" ca="1" si="111"/>
        <v>0</v>
      </c>
      <c r="AV181" s="147">
        <f t="shared" ca="1" si="111"/>
        <v>0</v>
      </c>
      <c r="AW181" s="147">
        <f t="shared" ca="1" si="111"/>
        <v>0</v>
      </c>
      <c r="AX181" s="147">
        <f t="shared" ca="1" si="111"/>
        <v>0</v>
      </c>
      <c r="AY181" s="147">
        <f t="shared" ca="1" si="111"/>
        <v>0</v>
      </c>
      <c r="AZ181" s="147">
        <f t="shared" ca="1" si="111"/>
        <v>0</v>
      </c>
      <c r="BA181" s="147">
        <f t="shared" ca="1" si="111"/>
        <v>0</v>
      </c>
      <c r="BB181" s="147">
        <f t="shared" ca="1" si="111"/>
        <v>0</v>
      </c>
      <c r="BC181" s="147">
        <f t="shared" ca="1" si="111"/>
        <v>0</v>
      </c>
      <c r="BD181" s="147">
        <f t="shared" ca="1" si="111"/>
        <v>0</v>
      </c>
      <c r="BE181" s="147">
        <f t="shared" ca="1" si="111"/>
        <v>0</v>
      </c>
      <c r="BF181" s="147">
        <f t="shared" ca="1" si="111"/>
        <v>0</v>
      </c>
      <c r="BG181" s="147">
        <f t="shared" ca="1" si="111"/>
        <v>0</v>
      </c>
      <c r="BH181" s="147">
        <f t="shared" ca="1" si="111"/>
        <v>0</v>
      </c>
    </row>
    <row r="182" spans="1:60">
      <c r="A182" s="106"/>
      <c r="B182" s="106"/>
      <c r="C182" s="106">
        <v>45</v>
      </c>
      <c r="D182" s="106"/>
      <c r="E182" s="106" t="str">
        <f ca="1">OFFSET('Impact Inputs'!A$6,C182,0)</f>
        <v>Impact 16</v>
      </c>
      <c r="F182" s="106" t="str">
        <f ca="1">OFFSET('Impact Inputs'!C$6,C182,0)</f>
        <v>-</v>
      </c>
      <c r="G182" s="106"/>
      <c r="H182" s="106"/>
      <c r="I182" s="106"/>
      <c r="J182" s="106"/>
      <c r="K182" s="147">
        <f t="shared" ca="1" si="107"/>
        <v>0</v>
      </c>
      <c r="L182" s="147">
        <f t="shared" ca="1" si="111"/>
        <v>0</v>
      </c>
      <c r="M182" s="147">
        <f t="shared" ca="1" si="111"/>
        <v>0</v>
      </c>
      <c r="N182" s="147">
        <f t="shared" ca="1" si="111"/>
        <v>0</v>
      </c>
      <c r="O182" s="147">
        <f t="shared" ca="1" si="111"/>
        <v>0</v>
      </c>
      <c r="P182" s="147">
        <f t="shared" ca="1" si="111"/>
        <v>0</v>
      </c>
      <c r="Q182" s="147">
        <f t="shared" ca="1" si="111"/>
        <v>0</v>
      </c>
      <c r="R182" s="147">
        <f t="shared" ca="1" si="111"/>
        <v>0</v>
      </c>
      <c r="S182" s="147">
        <f t="shared" ca="1" si="111"/>
        <v>0</v>
      </c>
      <c r="T182" s="147">
        <f t="shared" ca="1" si="111"/>
        <v>0</v>
      </c>
      <c r="U182" s="147">
        <f t="shared" ca="1" si="111"/>
        <v>0</v>
      </c>
      <c r="V182" s="147">
        <f t="shared" ca="1" si="111"/>
        <v>0</v>
      </c>
      <c r="W182" s="147">
        <f t="shared" ca="1" si="111"/>
        <v>0</v>
      </c>
      <c r="X182" s="147">
        <f t="shared" ca="1" si="111"/>
        <v>0</v>
      </c>
      <c r="Y182" s="147">
        <f t="shared" ca="1" si="111"/>
        <v>0</v>
      </c>
      <c r="Z182" s="147">
        <f t="shared" ca="1" si="111"/>
        <v>0</v>
      </c>
      <c r="AA182" s="147">
        <f t="shared" ca="1" si="111"/>
        <v>0</v>
      </c>
      <c r="AB182" s="147">
        <f t="shared" ca="1" si="111"/>
        <v>0</v>
      </c>
      <c r="AC182" s="147">
        <f t="shared" ca="1" si="111"/>
        <v>0</v>
      </c>
      <c r="AD182" s="147">
        <f t="shared" ca="1" si="111"/>
        <v>0</v>
      </c>
      <c r="AE182" s="147">
        <f t="shared" ca="1" si="111"/>
        <v>0</v>
      </c>
      <c r="AF182" s="147">
        <f t="shared" ca="1" si="111"/>
        <v>0</v>
      </c>
      <c r="AG182" s="147">
        <f t="shared" ca="1" si="111"/>
        <v>0</v>
      </c>
      <c r="AH182" s="147">
        <f t="shared" ca="1" si="111"/>
        <v>0</v>
      </c>
      <c r="AI182" s="147">
        <f t="shared" ca="1" si="111"/>
        <v>0</v>
      </c>
      <c r="AJ182" s="147">
        <f t="shared" ca="1" si="111"/>
        <v>0</v>
      </c>
      <c r="AK182" s="147">
        <f t="shared" ca="1" si="111"/>
        <v>0</v>
      </c>
      <c r="AL182" s="147">
        <f t="shared" ca="1" si="111"/>
        <v>0</v>
      </c>
      <c r="AM182" s="147">
        <f t="shared" ca="1" si="111"/>
        <v>0</v>
      </c>
      <c r="AN182" s="147">
        <f t="shared" ca="1" si="111"/>
        <v>0</v>
      </c>
      <c r="AO182" s="147">
        <f t="shared" ca="1" si="111"/>
        <v>0</v>
      </c>
      <c r="AP182" s="147">
        <f t="shared" ca="1" si="111"/>
        <v>0</v>
      </c>
      <c r="AQ182" s="147">
        <f t="shared" ca="1" si="111"/>
        <v>0</v>
      </c>
      <c r="AR182" s="147">
        <f t="shared" ca="1" si="111"/>
        <v>0</v>
      </c>
      <c r="AS182" s="147">
        <f t="shared" ca="1" si="111"/>
        <v>0</v>
      </c>
      <c r="AT182" s="147">
        <f t="shared" ca="1" si="111"/>
        <v>0</v>
      </c>
      <c r="AU182" s="147">
        <f t="shared" ca="1" si="111"/>
        <v>0</v>
      </c>
      <c r="AV182" s="147">
        <f t="shared" ca="1" si="111"/>
        <v>0</v>
      </c>
      <c r="AW182" s="147">
        <f t="shared" ca="1" si="111"/>
        <v>0</v>
      </c>
      <c r="AX182" s="147">
        <f t="shared" ca="1" si="111"/>
        <v>0</v>
      </c>
      <c r="AY182" s="147">
        <f t="shared" ca="1" si="111"/>
        <v>0</v>
      </c>
      <c r="AZ182" s="147">
        <f t="shared" ca="1" si="111"/>
        <v>0</v>
      </c>
      <c r="BA182" s="147">
        <f t="shared" ca="1" si="111"/>
        <v>0</v>
      </c>
      <c r="BB182" s="147">
        <f t="shared" ca="1" si="111"/>
        <v>0</v>
      </c>
      <c r="BC182" s="147">
        <f t="shared" ca="1" si="111"/>
        <v>0</v>
      </c>
      <c r="BD182" s="147">
        <f t="shared" ca="1" si="111"/>
        <v>0</v>
      </c>
      <c r="BE182" s="147">
        <f t="shared" ref="L182:BH188" ca="1" si="112">IFERROR(BE129/BE$164,0)</f>
        <v>0</v>
      </c>
      <c r="BF182" s="147">
        <f t="shared" ca="1" si="112"/>
        <v>0</v>
      </c>
      <c r="BG182" s="147">
        <f t="shared" ca="1" si="112"/>
        <v>0</v>
      </c>
      <c r="BH182" s="147">
        <f t="shared" ca="1" si="112"/>
        <v>0</v>
      </c>
    </row>
    <row r="183" spans="1:60">
      <c r="A183" s="106"/>
      <c r="B183" s="106"/>
      <c r="C183" s="106">
        <v>48</v>
      </c>
      <c r="D183" s="106"/>
      <c r="E183" s="106" t="str">
        <f ca="1">OFFSET('Impact Inputs'!A$6,C183,0)</f>
        <v>Impact 17</v>
      </c>
      <c r="F183" s="106" t="str">
        <f ca="1">OFFSET('Impact Inputs'!C$6,C183,0)</f>
        <v>-</v>
      </c>
      <c r="G183" s="106"/>
      <c r="H183" s="106"/>
      <c r="I183" s="106"/>
      <c r="J183" s="106"/>
      <c r="K183" s="147">
        <f t="shared" ca="1" si="107"/>
        <v>0</v>
      </c>
      <c r="L183" s="147">
        <f t="shared" ca="1" si="112"/>
        <v>0</v>
      </c>
      <c r="M183" s="147">
        <f t="shared" ca="1" si="112"/>
        <v>0</v>
      </c>
      <c r="N183" s="147">
        <f t="shared" ca="1" si="112"/>
        <v>0</v>
      </c>
      <c r="O183" s="147">
        <f t="shared" ca="1" si="112"/>
        <v>0</v>
      </c>
      <c r="P183" s="147">
        <f t="shared" ca="1" si="112"/>
        <v>0</v>
      </c>
      <c r="Q183" s="147">
        <f t="shared" ca="1" si="112"/>
        <v>0</v>
      </c>
      <c r="R183" s="147">
        <f t="shared" ca="1" si="112"/>
        <v>0</v>
      </c>
      <c r="S183" s="147">
        <f t="shared" ca="1" si="112"/>
        <v>0</v>
      </c>
      <c r="T183" s="147">
        <f t="shared" ca="1" si="112"/>
        <v>0</v>
      </c>
      <c r="U183" s="147">
        <f t="shared" ca="1" si="112"/>
        <v>0</v>
      </c>
      <c r="V183" s="147">
        <f t="shared" ca="1" si="112"/>
        <v>0</v>
      </c>
      <c r="W183" s="147">
        <f t="shared" ca="1" si="112"/>
        <v>0</v>
      </c>
      <c r="X183" s="147">
        <f t="shared" ca="1" si="112"/>
        <v>0</v>
      </c>
      <c r="Y183" s="147">
        <f t="shared" ca="1" si="112"/>
        <v>0</v>
      </c>
      <c r="Z183" s="147">
        <f t="shared" ca="1" si="112"/>
        <v>0</v>
      </c>
      <c r="AA183" s="147">
        <f t="shared" ca="1" si="112"/>
        <v>0</v>
      </c>
      <c r="AB183" s="147">
        <f t="shared" ca="1" si="112"/>
        <v>0</v>
      </c>
      <c r="AC183" s="147">
        <f t="shared" ca="1" si="112"/>
        <v>0</v>
      </c>
      <c r="AD183" s="147">
        <f t="shared" ca="1" si="112"/>
        <v>0</v>
      </c>
      <c r="AE183" s="147">
        <f t="shared" ca="1" si="112"/>
        <v>0</v>
      </c>
      <c r="AF183" s="147">
        <f t="shared" ca="1" si="112"/>
        <v>0</v>
      </c>
      <c r="AG183" s="147">
        <f t="shared" ca="1" si="112"/>
        <v>0</v>
      </c>
      <c r="AH183" s="147">
        <f t="shared" ca="1" si="112"/>
        <v>0</v>
      </c>
      <c r="AI183" s="147">
        <f t="shared" ca="1" si="112"/>
        <v>0</v>
      </c>
      <c r="AJ183" s="147">
        <f t="shared" ca="1" si="112"/>
        <v>0</v>
      </c>
      <c r="AK183" s="147">
        <f t="shared" ca="1" si="112"/>
        <v>0</v>
      </c>
      <c r="AL183" s="147">
        <f t="shared" ca="1" si="112"/>
        <v>0</v>
      </c>
      <c r="AM183" s="147">
        <f t="shared" ca="1" si="112"/>
        <v>0</v>
      </c>
      <c r="AN183" s="147">
        <f t="shared" ca="1" si="112"/>
        <v>0</v>
      </c>
      <c r="AO183" s="147">
        <f t="shared" ca="1" si="112"/>
        <v>0</v>
      </c>
      <c r="AP183" s="147">
        <f t="shared" ca="1" si="112"/>
        <v>0</v>
      </c>
      <c r="AQ183" s="147">
        <f t="shared" ca="1" si="112"/>
        <v>0</v>
      </c>
      <c r="AR183" s="147">
        <f t="shared" ca="1" si="112"/>
        <v>0</v>
      </c>
      <c r="AS183" s="147">
        <f t="shared" ca="1" si="112"/>
        <v>0</v>
      </c>
      <c r="AT183" s="147">
        <f t="shared" ca="1" si="112"/>
        <v>0</v>
      </c>
      <c r="AU183" s="147">
        <f t="shared" ca="1" si="112"/>
        <v>0</v>
      </c>
      <c r="AV183" s="147">
        <f t="shared" ca="1" si="112"/>
        <v>0</v>
      </c>
      <c r="AW183" s="147">
        <f t="shared" ca="1" si="112"/>
        <v>0</v>
      </c>
      <c r="AX183" s="147">
        <f t="shared" ca="1" si="112"/>
        <v>0</v>
      </c>
      <c r="AY183" s="147">
        <f t="shared" ca="1" si="112"/>
        <v>0</v>
      </c>
      <c r="AZ183" s="147">
        <f t="shared" ca="1" si="112"/>
        <v>0</v>
      </c>
      <c r="BA183" s="147">
        <f t="shared" ca="1" si="112"/>
        <v>0</v>
      </c>
      <c r="BB183" s="147">
        <f t="shared" ca="1" si="112"/>
        <v>0</v>
      </c>
      <c r="BC183" s="147">
        <f t="shared" ca="1" si="112"/>
        <v>0</v>
      </c>
      <c r="BD183" s="147">
        <f t="shared" ca="1" si="112"/>
        <v>0</v>
      </c>
      <c r="BE183" s="147">
        <f t="shared" ca="1" si="112"/>
        <v>0</v>
      </c>
      <c r="BF183" s="147">
        <f t="shared" ca="1" si="112"/>
        <v>0</v>
      </c>
      <c r="BG183" s="147">
        <f t="shared" ca="1" si="112"/>
        <v>0</v>
      </c>
      <c r="BH183" s="147">
        <f t="shared" ca="1" si="112"/>
        <v>0</v>
      </c>
    </row>
    <row r="184" spans="1:60">
      <c r="A184" s="106"/>
      <c r="B184" s="106"/>
      <c r="C184" s="106">
        <v>51</v>
      </c>
      <c r="D184" s="106"/>
      <c r="E184" s="106" t="str">
        <f ca="1">OFFSET('Impact Inputs'!A$6,C184,0)</f>
        <v>Impact 18</v>
      </c>
      <c r="F184" s="106" t="str">
        <f ca="1">OFFSET('Impact Inputs'!C$6,C184,0)</f>
        <v>-</v>
      </c>
      <c r="G184" s="106"/>
      <c r="H184" s="106"/>
      <c r="I184" s="106"/>
      <c r="J184" s="106"/>
      <c r="K184" s="147">
        <f t="shared" ca="1" si="107"/>
        <v>0</v>
      </c>
      <c r="L184" s="147">
        <f t="shared" ca="1" si="112"/>
        <v>0</v>
      </c>
      <c r="M184" s="147">
        <f t="shared" ca="1" si="112"/>
        <v>0</v>
      </c>
      <c r="N184" s="147">
        <f t="shared" ca="1" si="112"/>
        <v>0</v>
      </c>
      <c r="O184" s="147">
        <f t="shared" ca="1" si="112"/>
        <v>0</v>
      </c>
      <c r="P184" s="147">
        <f t="shared" ca="1" si="112"/>
        <v>0</v>
      </c>
      <c r="Q184" s="147">
        <f t="shared" ca="1" si="112"/>
        <v>0</v>
      </c>
      <c r="R184" s="147">
        <f t="shared" ca="1" si="112"/>
        <v>0</v>
      </c>
      <c r="S184" s="147">
        <f t="shared" ca="1" si="112"/>
        <v>0</v>
      </c>
      <c r="T184" s="147">
        <f t="shared" ca="1" si="112"/>
        <v>0</v>
      </c>
      <c r="U184" s="147">
        <f t="shared" ca="1" si="112"/>
        <v>0</v>
      </c>
      <c r="V184" s="147">
        <f t="shared" ca="1" si="112"/>
        <v>0</v>
      </c>
      <c r="W184" s="147">
        <f t="shared" ca="1" si="112"/>
        <v>0</v>
      </c>
      <c r="X184" s="147">
        <f t="shared" ca="1" si="112"/>
        <v>0</v>
      </c>
      <c r="Y184" s="147">
        <f t="shared" ca="1" si="112"/>
        <v>0</v>
      </c>
      <c r="Z184" s="147">
        <f t="shared" ca="1" si="112"/>
        <v>0</v>
      </c>
      <c r="AA184" s="147">
        <f t="shared" ca="1" si="112"/>
        <v>0</v>
      </c>
      <c r="AB184" s="147">
        <f t="shared" ca="1" si="112"/>
        <v>0</v>
      </c>
      <c r="AC184" s="147">
        <f t="shared" ca="1" si="112"/>
        <v>0</v>
      </c>
      <c r="AD184" s="147">
        <f t="shared" ca="1" si="112"/>
        <v>0</v>
      </c>
      <c r="AE184" s="147">
        <f t="shared" ca="1" si="112"/>
        <v>0</v>
      </c>
      <c r="AF184" s="147">
        <f t="shared" ca="1" si="112"/>
        <v>0</v>
      </c>
      <c r="AG184" s="147">
        <f t="shared" ca="1" si="112"/>
        <v>0</v>
      </c>
      <c r="AH184" s="147">
        <f t="shared" ca="1" si="112"/>
        <v>0</v>
      </c>
      <c r="AI184" s="147">
        <f t="shared" ca="1" si="112"/>
        <v>0</v>
      </c>
      <c r="AJ184" s="147">
        <f t="shared" ca="1" si="112"/>
        <v>0</v>
      </c>
      <c r="AK184" s="147">
        <f t="shared" ca="1" si="112"/>
        <v>0</v>
      </c>
      <c r="AL184" s="147">
        <f t="shared" ca="1" si="112"/>
        <v>0</v>
      </c>
      <c r="AM184" s="147">
        <f t="shared" ca="1" si="112"/>
        <v>0</v>
      </c>
      <c r="AN184" s="147">
        <f t="shared" ca="1" si="112"/>
        <v>0</v>
      </c>
      <c r="AO184" s="147">
        <f t="shared" ca="1" si="112"/>
        <v>0</v>
      </c>
      <c r="AP184" s="147">
        <f t="shared" ca="1" si="112"/>
        <v>0</v>
      </c>
      <c r="AQ184" s="147">
        <f t="shared" ca="1" si="112"/>
        <v>0</v>
      </c>
      <c r="AR184" s="147">
        <f t="shared" ca="1" si="112"/>
        <v>0</v>
      </c>
      <c r="AS184" s="147">
        <f t="shared" ca="1" si="112"/>
        <v>0</v>
      </c>
      <c r="AT184" s="147">
        <f t="shared" ca="1" si="112"/>
        <v>0</v>
      </c>
      <c r="AU184" s="147">
        <f t="shared" ca="1" si="112"/>
        <v>0</v>
      </c>
      <c r="AV184" s="147">
        <f t="shared" ca="1" si="112"/>
        <v>0</v>
      </c>
      <c r="AW184" s="147">
        <f t="shared" ca="1" si="112"/>
        <v>0</v>
      </c>
      <c r="AX184" s="147">
        <f t="shared" ca="1" si="112"/>
        <v>0</v>
      </c>
      <c r="AY184" s="147">
        <f t="shared" ca="1" si="112"/>
        <v>0</v>
      </c>
      <c r="AZ184" s="147">
        <f t="shared" ca="1" si="112"/>
        <v>0</v>
      </c>
      <c r="BA184" s="147">
        <f t="shared" ca="1" si="112"/>
        <v>0</v>
      </c>
      <c r="BB184" s="147">
        <f t="shared" ca="1" si="112"/>
        <v>0</v>
      </c>
      <c r="BC184" s="147">
        <f t="shared" ca="1" si="112"/>
        <v>0</v>
      </c>
      <c r="BD184" s="147">
        <f t="shared" ca="1" si="112"/>
        <v>0</v>
      </c>
      <c r="BE184" s="147">
        <f t="shared" ca="1" si="112"/>
        <v>0</v>
      </c>
      <c r="BF184" s="147">
        <f t="shared" ca="1" si="112"/>
        <v>0</v>
      </c>
      <c r="BG184" s="147">
        <f t="shared" ca="1" si="112"/>
        <v>0</v>
      </c>
      <c r="BH184" s="147">
        <f t="shared" ca="1" si="112"/>
        <v>0</v>
      </c>
    </row>
    <row r="185" spans="1:60">
      <c r="A185" s="106"/>
      <c r="B185" s="106"/>
      <c r="C185" s="108">
        <v>54</v>
      </c>
      <c r="D185" s="106"/>
      <c r="E185" s="106" t="str">
        <f ca="1">OFFSET('Impact Inputs'!A$6,C185,0)</f>
        <v>Impact 19</v>
      </c>
      <c r="F185" s="106" t="str">
        <f ca="1">OFFSET('Impact Inputs'!C$6,C185,0)</f>
        <v>-</v>
      </c>
      <c r="G185" s="106"/>
      <c r="H185" s="106"/>
      <c r="I185" s="106"/>
      <c r="J185" s="106"/>
      <c r="K185" s="147">
        <f t="shared" ca="1" si="107"/>
        <v>0</v>
      </c>
      <c r="L185" s="147">
        <f t="shared" ca="1" si="112"/>
        <v>0</v>
      </c>
      <c r="M185" s="147">
        <f t="shared" ca="1" si="112"/>
        <v>0</v>
      </c>
      <c r="N185" s="147">
        <f t="shared" ca="1" si="112"/>
        <v>0</v>
      </c>
      <c r="O185" s="147">
        <f t="shared" ca="1" si="112"/>
        <v>0</v>
      </c>
      <c r="P185" s="147">
        <f t="shared" ca="1" si="112"/>
        <v>0</v>
      </c>
      <c r="Q185" s="147">
        <f t="shared" ca="1" si="112"/>
        <v>0</v>
      </c>
      <c r="R185" s="147">
        <f t="shared" ca="1" si="112"/>
        <v>0</v>
      </c>
      <c r="S185" s="147">
        <f t="shared" ca="1" si="112"/>
        <v>0</v>
      </c>
      <c r="T185" s="147">
        <f t="shared" ca="1" si="112"/>
        <v>0</v>
      </c>
      <c r="U185" s="147">
        <f t="shared" ca="1" si="112"/>
        <v>0</v>
      </c>
      <c r="V185" s="147">
        <f t="shared" ca="1" si="112"/>
        <v>0</v>
      </c>
      <c r="W185" s="147">
        <f t="shared" ca="1" si="112"/>
        <v>0</v>
      </c>
      <c r="X185" s="147">
        <f t="shared" ca="1" si="112"/>
        <v>0</v>
      </c>
      <c r="Y185" s="147">
        <f t="shared" ca="1" si="112"/>
        <v>0</v>
      </c>
      <c r="Z185" s="147">
        <f t="shared" ca="1" si="112"/>
        <v>0</v>
      </c>
      <c r="AA185" s="147">
        <f t="shared" ca="1" si="112"/>
        <v>0</v>
      </c>
      <c r="AB185" s="147">
        <f t="shared" ca="1" si="112"/>
        <v>0</v>
      </c>
      <c r="AC185" s="147">
        <f t="shared" ca="1" si="112"/>
        <v>0</v>
      </c>
      <c r="AD185" s="147">
        <f t="shared" ca="1" si="112"/>
        <v>0</v>
      </c>
      <c r="AE185" s="147">
        <f t="shared" ca="1" si="112"/>
        <v>0</v>
      </c>
      <c r="AF185" s="147">
        <f t="shared" ca="1" si="112"/>
        <v>0</v>
      </c>
      <c r="AG185" s="147">
        <f t="shared" ca="1" si="112"/>
        <v>0</v>
      </c>
      <c r="AH185" s="147">
        <f t="shared" ca="1" si="112"/>
        <v>0</v>
      </c>
      <c r="AI185" s="147">
        <f t="shared" ca="1" si="112"/>
        <v>0</v>
      </c>
      <c r="AJ185" s="147">
        <f t="shared" ca="1" si="112"/>
        <v>0</v>
      </c>
      <c r="AK185" s="147">
        <f t="shared" ca="1" si="112"/>
        <v>0</v>
      </c>
      <c r="AL185" s="147">
        <f t="shared" ca="1" si="112"/>
        <v>0</v>
      </c>
      <c r="AM185" s="147">
        <f t="shared" ca="1" si="112"/>
        <v>0</v>
      </c>
      <c r="AN185" s="147">
        <f t="shared" ca="1" si="112"/>
        <v>0</v>
      </c>
      <c r="AO185" s="147">
        <f t="shared" ca="1" si="112"/>
        <v>0</v>
      </c>
      <c r="AP185" s="147">
        <f t="shared" ca="1" si="112"/>
        <v>0</v>
      </c>
      <c r="AQ185" s="147">
        <f t="shared" ca="1" si="112"/>
        <v>0</v>
      </c>
      <c r="AR185" s="147">
        <f t="shared" ca="1" si="112"/>
        <v>0</v>
      </c>
      <c r="AS185" s="147">
        <f t="shared" ca="1" si="112"/>
        <v>0</v>
      </c>
      <c r="AT185" s="147">
        <f t="shared" ca="1" si="112"/>
        <v>0</v>
      </c>
      <c r="AU185" s="147">
        <f t="shared" ca="1" si="112"/>
        <v>0</v>
      </c>
      <c r="AV185" s="147">
        <f t="shared" ca="1" si="112"/>
        <v>0</v>
      </c>
      <c r="AW185" s="147">
        <f t="shared" ca="1" si="112"/>
        <v>0</v>
      </c>
      <c r="AX185" s="147">
        <f t="shared" ca="1" si="112"/>
        <v>0</v>
      </c>
      <c r="AY185" s="147">
        <f t="shared" ca="1" si="112"/>
        <v>0</v>
      </c>
      <c r="AZ185" s="147">
        <f t="shared" ca="1" si="112"/>
        <v>0</v>
      </c>
      <c r="BA185" s="147">
        <f t="shared" ca="1" si="112"/>
        <v>0</v>
      </c>
      <c r="BB185" s="147">
        <f t="shared" ca="1" si="112"/>
        <v>0</v>
      </c>
      <c r="BC185" s="147">
        <f t="shared" ca="1" si="112"/>
        <v>0</v>
      </c>
      <c r="BD185" s="147">
        <f t="shared" ca="1" si="112"/>
        <v>0</v>
      </c>
      <c r="BE185" s="147">
        <f t="shared" ca="1" si="112"/>
        <v>0</v>
      </c>
      <c r="BF185" s="147">
        <f t="shared" ca="1" si="112"/>
        <v>0</v>
      </c>
      <c r="BG185" s="147">
        <f t="shared" ca="1" si="112"/>
        <v>0</v>
      </c>
      <c r="BH185" s="147">
        <f t="shared" ca="1" si="112"/>
        <v>0</v>
      </c>
    </row>
    <row r="186" spans="1:60">
      <c r="A186" s="106"/>
      <c r="B186" s="106"/>
      <c r="C186" s="108">
        <v>57</v>
      </c>
      <c r="D186" s="106"/>
      <c r="E186" s="106" t="str">
        <f ca="1">OFFSET('Impact Inputs'!A$6,C186,0)</f>
        <v>Impact 20</v>
      </c>
      <c r="F186" s="106" t="str">
        <f ca="1">OFFSET('Impact Inputs'!C$6,C186,0)</f>
        <v>-</v>
      </c>
      <c r="G186" s="106"/>
      <c r="H186" s="106"/>
      <c r="I186" s="106"/>
      <c r="J186" s="106"/>
      <c r="K186" s="147">
        <f t="shared" ca="1" si="107"/>
        <v>0</v>
      </c>
      <c r="L186" s="147">
        <f t="shared" ca="1" si="112"/>
        <v>0</v>
      </c>
      <c r="M186" s="147">
        <f t="shared" ca="1" si="112"/>
        <v>0</v>
      </c>
      <c r="N186" s="147">
        <f t="shared" ca="1" si="112"/>
        <v>0</v>
      </c>
      <c r="O186" s="147">
        <f t="shared" ca="1" si="112"/>
        <v>0</v>
      </c>
      <c r="P186" s="147">
        <f t="shared" ca="1" si="112"/>
        <v>0</v>
      </c>
      <c r="Q186" s="147">
        <f t="shared" ca="1" si="112"/>
        <v>0</v>
      </c>
      <c r="R186" s="147">
        <f t="shared" ca="1" si="112"/>
        <v>0</v>
      </c>
      <c r="S186" s="147">
        <f t="shared" ca="1" si="112"/>
        <v>0</v>
      </c>
      <c r="T186" s="147">
        <f t="shared" ca="1" si="112"/>
        <v>0</v>
      </c>
      <c r="U186" s="147">
        <f t="shared" ca="1" si="112"/>
        <v>0</v>
      </c>
      <c r="V186" s="147">
        <f t="shared" ca="1" si="112"/>
        <v>0</v>
      </c>
      <c r="W186" s="147">
        <f t="shared" ca="1" si="112"/>
        <v>0</v>
      </c>
      <c r="X186" s="147">
        <f t="shared" ca="1" si="112"/>
        <v>0</v>
      </c>
      <c r="Y186" s="147">
        <f t="shared" ca="1" si="112"/>
        <v>0</v>
      </c>
      <c r="Z186" s="147">
        <f t="shared" ca="1" si="112"/>
        <v>0</v>
      </c>
      <c r="AA186" s="147">
        <f t="shared" ca="1" si="112"/>
        <v>0</v>
      </c>
      <c r="AB186" s="147">
        <f t="shared" ca="1" si="112"/>
        <v>0</v>
      </c>
      <c r="AC186" s="147">
        <f t="shared" ca="1" si="112"/>
        <v>0</v>
      </c>
      <c r="AD186" s="147">
        <f t="shared" ca="1" si="112"/>
        <v>0</v>
      </c>
      <c r="AE186" s="147">
        <f t="shared" ca="1" si="112"/>
        <v>0</v>
      </c>
      <c r="AF186" s="147">
        <f t="shared" ca="1" si="112"/>
        <v>0</v>
      </c>
      <c r="AG186" s="147">
        <f t="shared" ca="1" si="112"/>
        <v>0</v>
      </c>
      <c r="AH186" s="147">
        <f t="shared" ca="1" si="112"/>
        <v>0</v>
      </c>
      <c r="AI186" s="147">
        <f t="shared" ca="1" si="112"/>
        <v>0</v>
      </c>
      <c r="AJ186" s="147">
        <f t="shared" ca="1" si="112"/>
        <v>0</v>
      </c>
      <c r="AK186" s="147">
        <f t="shared" ca="1" si="112"/>
        <v>0</v>
      </c>
      <c r="AL186" s="147">
        <f t="shared" ca="1" si="112"/>
        <v>0</v>
      </c>
      <c r="AM186" s="147">
        <f t="shared" ca="1" si="112"/>
        <v>0</v>
      </c>
      <c r="AN186" s="147">
        <f t="shared" ca="1" si="112"/>
        <v>0</v>
      </c>
      <c r="AO186" s="147">
        <f t="shared" ca="1" si="112"/>
        <v>0</v>
      </c>
      <c r="AP186" s="147">
        <f t="shared" ca="1" si="112"/>
        <v>0</v>
      </c>
      <c r="AQ186" s="147">
        <f t="shared" ca="1" si="112"/>
        <v>0</v>
      </c>
      <c r="AR186" s="147">
        <f t="shared" ca="1" si="112"/>
        <v>0</v>
      </c>
      <c r="AS186" s="147">
        <f t="shared" ca="1" si="112"/>
        <v>0</v>
      </c>
      <c r="AT186" s="147">
        <f t="shared" ca="1" si="112"/>
        <v>0</v>
      </c>
      <c r="AU186" s="147">
        <f t="shared" ca="1" si="112"/>
        <v>0</v>
      </c>
      <c r="AV186" s="147">
        <f t="shared" ca="1" si="112"/>
        <v>0</v>
      </c>
      <c r="AW186" s="147">
        <f t="shared" ca="1" si="112"/>
        <v>0</v>
      </c>
      <c r="AX186" s="147">
        <f t="shared" ca="1" si="112"/>
        <v>0</v>
      </c>
      <c r="AY186" s="147">
        <f t="shared" ca="1" si="112"/>
        <v>0</v>
      </c>
      <c r="AZ186" s="147">
        <f t="shared" ca="1" si="112"/>
        <v>0</v>
      </c>
      <c r="BA186" s="147">
        <f t="shared" ca="1" si="112"/>
        <v>0</v>
      </c>
      <c r="BB186" s="147">
        <f t="shared" ca="1" si="112"/>
        <v>0</v>
      </c>
      <c r="BC186" s="147">
        <f t="shared" ca="1" si="112"/>
        <v>0</v>
      </c>
      <c r="BD186" s="147">
        <f t="shared" ca="1" si="112"/>
        <v>0</v>
      </c>
      <c r="BE186" s="147">
        <f t="shared" ca="1" si="112"/>
        <v>0</v>
      </c>
      <c r="BF186" s="147">
        <f t="shared" ca="1" si="112"/>
        <v>0</v>
      </c>
      <c r="BG186" s="147">
        <f t="shared" ca="1" si="112"/>
        <v>0</v>
      </c>
      <c r="BH186" s="147">
        <f t="shared" ca="1" si="112"/>
        <v>0</v>
      </c>
    </row>
    <row r="187" spans="1:60">
      <c r="A187" s="106"/>
      <c r="B187" s="106"/>
      <c r="C187" s="106">
        <v>60</v>
      </c>
      <c r="D187" s="106"/>
      <c r="E187" s="106" t="str">
        <f ca="1">OFFSET('Impact Inputs'!A$6,C187,0)</f>
        <v>Impact 21</v>
      </c>
      <c r="F187" s="106" t="str">
        <f ca="1">OFFSET('Impact Inputs'!C$6,C187,0)</f>
        <v>-</v>
      </c>
      <c r="G187" s="106"/>
      <c r="H187" s="106"/>
      <c r="I187" s="106"/>
      <c r="J187" s="106"/>
      <c r="K187" s="147">
        <f t="shared" ca="1" si="107"/>
        <v>0</v>
      </c>
      <c r="L187" s="147">
        <f t="shared" ca="1" si="112"/>
        <v>0</v>
      </c>
      <c r="M187" s="147">
        <f t="shared" ca="1" si="112"/>
        <v>0</v>
      </c>
      <c r="N187" s="147">
        <f t="shared" ca="1" si="112"/>
        <v>0</v>
      </c>
      <c r="O187" s="147">
        <f t="shared" ca="1" si="112"/>
        <v>0</v>
      </c>
      <c r="P187" s="147">
        <f t="shared" ca="1" si="112"/>
        <v>0</v>
      </c>
      <c r="Q187" s="147">
        <f t="shared" ca="1" si="112"/>
        <v>0</v>
      </c>
      <c r="R187" s="147">
        <f t="shared" ca="1" si="112"/>
        <v>0</v>
      </c>
      <c r="S187" s="147">
        <f t="shared" ca="1" si="112"/>
        <v>0</v>
      </c>
      <c r="T187" s="147">
        <f t="shared" ca="1" si="112"/>
        <v>0</v>
      </c>
      <c r="U187" s="147">
        <f t="shared" ca="1" si="112"/>
        <v>0</v>
      </c>
      <c r="V187" s="147">
        <f t="shared" ca="1" si="112"/>
        <v>0</v>
      </c>
      <c r="W187" s="147">
        <f t="shared" ca="1" si="112"/>
        <v>0</v>
      </c>
      <c r="X187" s="147">
        <f t="shared" ca="1" si="112"/>
        <v>0</v>
      </c>
      <c r="Y187" s="147">
        <f t="shared" ca="1" si="112"/>
        <v>0</v>
      </c>
      <c r="Z187" s="147">
        <f t="shared" ca="1" si="112"/>
        <v>0</v>
      </c>
      <c r="AA187" s="147">
        <f t="shared" ca="1" si="112"/>
        <v>0</v>
      </c>
      <c r="AB187" s="147">
        <f t="shared" ca="1" si="112"/>
        <v>0</v>
      </c>
      <c r="AC187" s="147">
        <f t="shared" ca="1" si="112"/>
        <v>0</v>
      </c>
      <c r="AD187" s="147">
        <f t="shared" ca="1" si="112"/>
        <v>0</v>
      </c>
      <c r="AE187" s="147">
        <f t="shared" ca="1" si="112"/>
        <v>0</v>
      </c>
      <c r="AF187" s="147">
        <f t="shared" ca="1" si="112"/>
        <v>0</v>
      </c>
      <c r="AG187" s="147">
        <f t="shared" ca="1" si="112"/>
        <v>0</v>
      </c>
      <c r="AH187" s="147">
        <f t="shared" ca="1" si="112"/>
        <v>0</v>
      </c>
      <c r="AI187" s="147">
        <f t="shared" ca="1" si="112"/>
        <v>0</v>
      </c>
      <c r="AJ187" s="147">
        <f t="shared" ca="1" si="112"/>
        <v>0</v>
      </c>
      <c r="AK187" s="147">
        <f t="shared" ca="1" si="112"/>
        <v>0</v>
      </c>
      <c r="AL187" s="147">
        <f t="shared" ca="1" si="112"/>
        <v>0</v>
      </c>
      <c r="AM187" s="147">
        <f t="shared" ca="1" si="112"/>
        <v>0</v>
      </c>
      <c r="AN187" s="147">
        <f t="shared" ca="1" si="112"/>
        <v>0</v>
      </c>
      <c r="AO187" s="147">
        <f t="shared" ca="1" si="112"/>
        <v>0</v>
      </c>
      <c r="AP187" s="147">
        <f t="shared" ca="1" si="112"/>
        <v>0</v>
      </c>
      <c r="AQ187" s="147">
        <f t="shared" ca="1" si="112"/>
        <v>0</v>
      </c>
      <c r="AR187" s="147">
        <f t="shared" ca="1" si="112"/>
        <v>0</v>
      </c>
      <c r="AS187" s="147">
        <f t="shared" ca="1" si="112"/>
        <v>0</v>
      </c>
      <c r="AT187" s="147">
        <f t="shared" ca="1" si="112"/>
        <v>0</v>
      </c>
      <c r="AU187" s="147">
        <f t="shared" ca="1" si="112"/>
        <v>0</v>
      </c>
      <c r="AV187" s="147">
        <f t="shared" ca="1" si="112"/>
        <v>0</v>
      </c>
      <c r="AW187" s="147">
        <f t="shared" ca="1" si="112"/>
        <v>0</v>
      </c>
      <c r="AX187" s="147">
        <f t="shared" ca="1" si="112"/>
        <v>0</v>
      </c>
      <c r="AY187" s="147">
        <f t="shared" ca="1" si="112"/>
        <v>0</v>
      </c>
      <c r="AZ187" s="147">
        <f t="shared" ca="1" si="112"/>
        <v>0</v>
      </c>
      <c r="BA187" s="147">
        <f t="shared" ca="1" si="112"/>
        <v>0</v>
      </c>
      <c r="BB187" s="147">
        <f t="shared" ca="1" si="112"/>
        <v>0</v>
      </c>
      <c r="BC187" s="147">
        <f t="shared" ca="1" si="112"/>
        <v>0</v>
      </c>
      <c r="BD187" s="147">
        <f t="shared" ca="1" si="112"/>
        <v>0</v>
      </c>
      <c r="BE187" s="147">
        <f t="shared" ca="1" si="112"/>
        <v>0</v>
      </c>
      <c r="BF187" s="147">
        <f t="shared" ca="1" si="112"/>
        <v>0</v>
      </c>
      <c r="BG187" s="147">
        <f t="shared" ca="1" si="112"/>
        <v>0</v>
      </c>
      <c r="BH187" s="147">
        <f t="shared" ca="1" si="112"/>
        <v>0</v>
      </c>
    </row>
    <row r="188" spans="1:60">
      <c r="A188" s="106"/>
      <c r="B188" s="106"/>
      <c r="C188" s="106">
        <v>63</v>
      </c>
      <c r="D188" s="106"/>
      <c r="E188" s="106" t="str">
        <f ca="1">OFFSET('Impact Inputs'!A$6,C188,0)</f>
        <v>Impact 22</v>
      </c>
      <c r="F188" s="106" t="str">
        <f ca="1">OFFSET('Impact Inputs'!C$6,C188,0)</f>
        <v>-</v>
      </c>
      <c r="G188" s="106"/>
      <c r="H188" s="106"/>
      <c r="I188" s="106"/>
      <c r="J188" s="106"/>
      <c r="K188" s="147">
        <f t="shared" ca="1" si="107"/>
        <v>0</v>
      </c>
      <c r="L188" s="147">
        <f t="shared" ca="1" si="112"/>
        <v>0</v>
      </c>
      <c r="M188" s="147">
        <f t="shared" ca="1" si="112"/>
        <v>0</v>
      </c>
      <c r="N188" s="147">
        <f t="shared" ca="1" si="112"/>
        <v>0</v>
      </c>
      <c r="O188" s="147">
        <f t="shared" ca="1" si="112"/>
        <v>0</v>
      </c>
      <c r="P188" s="147">
        <f t="shared" ca="1" si="112"/>
        <v>0</v>
      </c>
      <c r="Q188" s="147">
        <f t="shared" ca="1" si="112"/>
        <v>0</v>
      </c>
      <c r="R188" s="147">
        <f t="shared" ref="L188:BH193" ca="1" si="113">IFERROR(R135/R$164,0)</f>
        <v>0</v>
      </c>
      <c r="S188" s="147">
        <f t="shared" ca="1" si="113"/>
        <v>0</v>
      </c>
      <c r="T188" s="147">
        <f t="shared" ca="1" si="113"/>
        <v>0</v>
      </c>
      <c r="U188" s="147">
        <f t="shared" ca="1" si="113"/>
        <v>0</v>
      </c>
      <c r="V188" s="147">
        <f t="shared" ca="1" si="113"/>
        <v>0</v>
      </c>
      <c r="W188" s="147">
        <f t="shared" ca="1" si="113"/>
        <v>0</v>
      </c>
      <c r="X188" s="147">
        <f t="shared" ca="1" si="113"/>
        <v>0</v>
      </c>
      <c r="Y188" s="147">
        <f t="shared" ca="1" si="113"/>
        <v>0</v>
      </c>
      <c r="Z188" s="147">
        <f t="shared" ca="1" si="113"/>
        <v>0</v>
      </c>
      <c r="AA188" s="147">
        <f t="shared" ca="1" si="113"/>
        <v>0</v>
      </c>
      <c r="AB188" s="147">
        <f t="shared" ca="1" si="113"/>
        <v>0</v>
      </c>
      <c r="AC188" s="147">
        <f t="shared" ca="1" si="113"/>
        <v>0</v>
      </c>
      <c r="AD188" s="147">
        <f t="shared" ca="1" si="113"/>
        <v>0</v>
      </c>
      <c r="AE188" s="147">
        <f t="shared" ca="1" si="113"/>
        <v>0</v>
      </c>
      <c r="AF188" s="147">
        <f t="shared" ca="1" si="113"/>
        <v>0</v>
      </c>
      <c r="AG188" s="147">
        <f t="shared" ca="1" si="113"/>
        <v>0</v>
      </c>
      <c r="AH188" s="147">
        <f t="shared" ca="1" si="113"/>
        <v>0</v>
      </c>
      <c r="AI188" s="147">
        <f t="shared" ca="1" si="113"/>
        <v>0</v>
      </c>
      <c r="AJ188" s="147">
        <f t="shared" ca="1" si="113"/>
        <v>0</v>
      </c>
      <c r="AK188" s="147">
        <f t="shared" ca="1" si="113"/>
        <v>0</v>
      </c>
      <c r="AL188" s="147">
        <f t="shared" ca="1" si="113"/>
        <v>0</v>
      </c>
      <c r="AM188" s="147">
        <f t="shared" ca="1" si="113"/>
        <v>0</v>
      </c>
      <c r="AN188" s="147">
        <f t="shared" ca="1" si="113"/>
        <v>0</v>
      </c>
      <c r="AO188" s="147">
        <f t="shared" ca="1" si="113"/>
        <v>0</v>
      </c>
      <c r="AP188" s="147">
        <f t="shared" ca="1" si="113"/>
        <v>0</v>
      </c>
      <c r="AQ188" s="147">
        <f t="shared" ca="1" si="113"/>
        <v>0</v>
      </c>
      <c r="AR188" s="147">
        <f t="shared" ca="1" si="113"/>
        <v>0</v>
      </c>
      <c r="AS188" s="147">
        <f t="shared" ca="1" si="113"/>
        <v>0</v>
      </c>
      <c r="AT188" s="147">
        <f t="shared" ca="1" si="113"/>
        <v>0</v>
      </c>
      <c r="AU188" s="147">
        <f t="shared" ca="1" si="113"/>
        <v>0</v>
      </c>
      <c r="AV188" s="147">
        <f t="shared" ca="1" si="113"/>
        <v>0</v>
      </c>
      <c r="AW188" s="147">
        <f t="shared" ca="1" si="113"/>
        <v>0</v>
      </c>
      <c r="AX188" s="147">
        <f t="shared" ca="1" si="113"/>
        <v>0</v>
      </c>
      <c r="AY188" s="147">
        <f t="shared" ca="1" si="113"/>
        <v>0</v>
      </c>
      <c r="AZ188" s="147">
        <f t="shared" ca="1" si="113"/>
        <v>0</v>
      </c>
      <c r="BA188" s="147">
        <f t="shared" ca="1" si="113"/>
        <v>0</v>
      </c>
      <c r="BB188" s="147">
        <f t="shared" ca="1" si="113"/>
        <v>0</v>
      </c>
      <c r="BC188" s="147">
        <f t="shared" ca="1" si="113"/>
        <v>0</v>
      </c>
      <c r="BD188" s="147">
        <f t="shared" ca="1" si="113"/>
        <v>0</v>
      </c>
      <c r="BE188" s="147">
        <f t="shared" ca="1" si="113"/>
        <v>0</v>
      </c>
      <c r="BF188" s="147">
        <f t="shared" ca="1" si="113"/>
        <v>0</v>
      </c>
      <c r="BG188" s="147">
        <f t="shared" ca="1" si="113"/>
        <v>0</v>
      </c>
      <c r="BH188" s="147">
        <f t="shared" ca="1" si="113"/>
        <v>0</v>
      </c>
    </row>
    <row r="189" spans="1:60">
      <c r="A189" s="106"/>
      <c r="B189" s="106"/>
      <c r="C189" s="106">
        <v>66</v>
      </c>
      <c r="D189" s="106"/>
      <c r="E189" s="106" t="str">
        <f ca="1">OFFSET('Impact Inputs'!A$6,C189,0)</f>
        <v>Impact 23</v>
      </c>
      <c r="F189" s="106" t="str">
        <f ca="1">OFFSET('Impact Inputs'!C$6,C189,0)</f>
        <v>-</v>
      </c>
      <c r="G189" s="106"/>
      <c r="H189" s="106"/>
      <c r="I189" s="106"/>
      <c r="J189" s="106"/>
      <c r="K189" s="147">
        <f t="shared" ca="1" si="107"/>
        <v>0</v>
      </c>
      <c r="L189" s="147">
        <f t="shared" ca="1" si="113"/>
        <v>0</v>
      </c>
      <c r="M189" s="147">
        <f t="shared" ca="1" si="113"/>
        <v>0</v>
      </c>
      <c r="N189" s="147">
        <f t="shared" ca="1" si="113"/>
        <v>0</v>
      </c>
      <c r="O189" s="147">
        <f t="shared" ca="1" si="113"/>
        <v>0</v>
      </c>
      <c r="P189" s="147">
        <f t="shared" ca="1" si="113"/>
        <v>0</v>
      </c>
      <c r="Q189" s="147">
        <f t="shared" ca="1" si="113"/>
        <v>0</v>
      </c>
      <c r="R189" s="147">
        <f t="shared" ca="1" si="113"/>
        <v>0</v>
      </c>
      <c r="S189" s="147">
        <f t="shared" ca="1" si="113"/>
        <v>0</v>
      </c>
      <c r="T189" s="147">
        <f t="shared" ca="1" si="113"/>
        <v>0</v>
      </c>
      <c r="U189" s="147">
        <f t="shared" ca="1" si="113"/>
        <v>0</v>
      </c>
      <c r="V189" s="147">
        <f t="shared" ca="1" si="113"/>
        <v>0</v>
      </c>
      <c r="W189" s="147">
        <f t="shared" ca="1" si="113"/>
        <v>0</v>
      </c>
      <c r="X189" s="147">
        <f t="shared" ca="1" si="113"/>
        <v>0</v>
      </c>
      <c r="Y189" s="147">
        <f t="shared" ca="1" si="113"/>
        <v>0</v>
      </c>
      <c r="Z189" s="147">
        <f t="shared" ca="1" si="113"/>
        <v>0</v>
      </c>
      <c r="AA189" s="147">
        <f t="shared" ca="1" si="113"/>
        <v>0</v>
      </c>
      <c r="AB189" s="147">
        <f t="shared" ca="1" si="113"/>
        <v>0</v>
      </c>
      <c r="AC189" s="147">
        <f t="shared" ca="1" si="113"/>
        <v>0</v>
      </c>
      <c r="AD189" s="147">
        <f t="shared" ca="1" si="113"/>
        <v>0</v>
      </c>
      <c r="AE189" s="147">
        <f t="shared" ca="1" si="113"/>
        <v>0</v>
      </c>
      <c r="AF189" s="147">
        <f t="shared" ca="1" si="113"/>
        <v>0</v>
      </c>
      <c r="AG189" s="147">
        <f t="shared" ca="1" si="113"/>
        <v>0</v>
      </c>
      <c r="AH189" s="147">
        <f t="shared" ca="1" si="113"/>
        <v>0</v>
      </c>
      <c r="AI189" s="147">
        <f t="shared" ca="1" si="113"/>
        <v>0</v>
      </c>
      <c r="AJ189" s="147">
        <f t="shared" ca="1" si="113"/>
        <v>0</v>
      </c>
      <c r="AK189" s="147">
        <f t="shared" ca="1" si="113"/>
        <v>0</v>
      </c>
      <c r="AL189" s="147">
        <f t="shared" ca="1" si="113"/>
        <v>0</v>
      </c>
      <c r="AM189" s="147">
        <f t="shared" ca="1" si="113"/>
        <v>0</v>
      </c>
      <c r="AN189" s="147">
        <f t="shared" ca="1" si="113"/>
        <v>0</v>
      </c>
      <c r="AO189" s="147">
        <f t="shared" ca="1" si="113"/>
        <v>0</v>
      </c>
      <c r="AP189" s="147">
        <f t="shared" ca="1" si="113"/>
        <v>0</v>
      </c>
      <c r="AQ189" s="147">
        <f t="shared" ca="1" si="113"/>
        <v>0</v>
      </c>
      <c r="AR189" s="147">
        <f t="shared" ca="1" si="113"/>
        <v>0</v>
      </c>
      <c r="AS189" s="147">
        <f t="shared" ca="1" si="113"/>
        <v>0</v>
      </c>
      <c r="AT189" s="147">
        <f t="shared" ca="1" si="113"/>
        <v>0</v>
      </c>
      <c r="AU189" s="147">
        <f t="shared" ca="1" si="113"/>
        <v>0</v>
      </c>
      <c r="AV189" s="147">
        <f t="shared" ca="1" si="113"/>
        <v>0</v>
      </c>
      <c r="AW189" s="147">
        <f t="shared" ca="1" si="113"/>
        <v>0</v>
      </c>
      <c r="AX189" s="147">
        <f t="shared" ca="1" si="113"/>
        <v>0</v>
      </c>
      <c r="AY189" s="147">
        <f t="shared" ca="1" si="113"/>
        <v>0</v>
      </c>
      <c r="AZ189" s="147">
        <f t="shared" ca="1" si="113"/>
        <v>0</v>
      </c>
      <c r="BA189" s="147">
        <f t="shared" ca="1" si="113"/>
        <v>0</v>
      </c>
      <c r="BB189" s="147">
        <f t="shared" ca="1" si="113"/>
        <v>0</v>
      </c>
      <c r="BC189" s="147">
        <f t="shared" ca="1" si="113"/>
        <v>0</v>
      </c>
      <c r="BD189" s="147">
        <f t="shared" ca="1" si="113"/>
        <v>0</v>
      </c>
      <c r="BE189" s="147">
        <f t="shared" ca="1" si="113"/>
        <v>0</v>
      </c>
      <c r="BF189" s="147">
        <f t="shared" ca="1" si="113"/>
        <v>0</v>
      </c>
      <c r="BG189" s="147">
        <f t="shared" ca="1" si="113"/>
        <v>0</v>
      </c>
      <c r="BH189" s="147">
        <f t="shared" ca="1" si="113"/>
        <v>0</v>
      </c>
    </row>
    <row r="190" spans="1:60">
      <c r="A190" s="106"/>
      <c r="B190" s="106"/>
      <c r="C190" s="108">
        <v>69</v>
      </c>
      <c r="D190" s="106"/>
      <c r="E190" s="106" t="str">
        <f ca="1">OFFSET('Impact Inputs'!A$6,C190,0)</f>
        <v>Impact 24</v>
      </c>
      <c r="F190" s="106" t="str">
        <f ca="1">OFFSET('Impact Inputs'!C$6,C190,0)</f>
        <v>-</v>
      </c>
      <c r="G190" s="106"/>
      <c r="H190" s="106"/>
      <c r="I190" s="106"/>
      <c r="J190" s="106"/>
      <c r="K190" s="147">
        <f t="shared" ca="1" si="107"/>
        <v>0</v>
      </c>
      <c r="L190" s="147">
        <f t="shared" ca="1" si="113"/>
        <v>0</v>
      </c>
      <c r="M190" s="147">
        <f t="shared" ca="1" si="113"/>
        <v>0</v>
      </c>
      <c r="N190" s="147">
        <f t="shared" ca="1" si="113"/>
        <v>0</v>
      </c>
      <c r="O190" s="147">
        <f t="shared" ca="1" si="113"/>
        <v>0</v>
      </c>
      <c r="P190" s="147">
        <f t="shared" ca="1" si="113"/>
        <v>0</v>
      </c>
      <c r="Q190" s="147">
        <f t="shared" ca="1" si="113"/>
        <v>0</v>
      </c>
      <c r="R190" s="147">
        <f t="shared" ca="1" si="113"/>
        <v>0</v>
      </c>
      <c r="S190" s="147">
        <f t="shared" ca="1" si="113"/>
        <v>0</v>
      </c>
      <c r="T190" s="147">
        <f t="shared" ca="1" si="113"/>
        <v>0</v>
      </c>
      <c r="U190" s="147">
        <f t="shared" ca="1" si="113"/>
        <v>0</v>
      </c>
      <c r="V190" s="147">
        <f t="shared" ca="1" si="113"/>
        <v>0</v>
      </c>
      <c r="W190" s="147">
        <f t="shared" ca="1" si="113"/>
        <v>0</v>
      </c>
      <c r="X190" s="147">
        <f t="shared" ca="1" si="113"/>
        <v>0</v>
      </c>
      <c r="Y190" s="147">
        <f t="shared" ca="1" si="113"/>
        <v>0</v>
      </c>
      <c r="Z190" s="147">
        <f t="shared" ca="1" si="113"/>
        <v>0</v>
      </c>
      <c r="AA190" s="147">
        <f t="shared" ca="1" si="113"/>
        <v>0</v>
      </c>
      <c r="AB190" s="147">
        <f t="shared" ca="1" si="113"/>
        <v>0</v>
      </c>
      <c r="AC190" s="147">
        <f t="shared" ca="1" si="113"/>
        <v>0</v>
      </c>
      <c r="AD190" s="147">
        <f t="shared" ca="1" si="113"/>
        <v>0</v>
      </c>
      <c r="AE190" s="147">
        <f t="shared" ca="1" si="113"/>
        <v>0</v>
      </c>
      <c r="AF190" s="147">
        <f t="shared" ca="1" si="113"/>
        <v>0</v>
      </c>
      <c r="AG190" s="147">
        <f t="shared" ca="1" si="113"/>
        <v>0</v>
      </c>
      <c r="AH190" s="147">
        <f t="shared" ca="1" si="113"/>
        <v>0</v>
      </c>
      <c r="AI190" s="147">
        <f t="shared" ca="1" si="113"/>
        <v>0</v>
      </c>
      <c r="AJ190" s="147">
        <f t="shared" ca="1" si="113"/>
        <v>0</v>
      </c>
      <c r="AK190" s="147">
        <f t="shared" ca="1" si="113"/>
        <v>0</v>
      </c>
      <c r="AL190" s="147">
        <f t="shared" ca="1" si="113"/>
        <v>0</v>
      </c>
      <c r="AM190" s="147">
        <f t="shared" ca="1" si="113"/>
        <v>0</v>
      </c>
      <c r="AN190" s="147">
        <f t="shared" ca="1" si="113"/>
        <v>0</v>
      </c>
      <c r="AO190" s="147">
        <f t="shared" ca="1" si="113"/>
        <v>0</v>
      </c>
      <c r="AP190" s="147">
        <f t="shared" ca="1" si="113"/>
        <v>0</v>
      </c>
      <c r="AQ190" s="147">
        <f t="shared" ca="1" si="113"/>
        <v>0</v>
      </c>
      <c r="AR190" s="147">
        <f t="shared" ca="1" si="113"/>
        <v>0</v>
      </c>
      <c r="AS190" s="147">
        <f t="shared" ca="1" si="113"/>
        <v>0</v>
      </c>
      <c r="AT190" s="147">
        <f t="shared" ca="1" si="113"/>
        <v>0</v>
      </c>
      <c r="AU190" s="147">
        <f t="shared" ca="1" si="113"/>
        <v>0</v>
      </c>
      <c r="AV190" s="147">
        <f t="shared" ca="1" si="113"/>
        <v>0</v>
      </c>
      <c r="AW190" s="147">
        <f t="shared" ca="1" si="113"/>
        <v>0</v>
      </c>
      <c r="AX190" s="147">
        <f t="shared" ca="1" si="113"/>
        <v>0</v>
      </c>
      <c r="AY190" s="147">
        <f t="shared" ca="1" si="113"/>
        <v>0</v>
      </c>
      <c r="AZ190" s="147">
        <f t="shared" ca="1" si="113"/>
        <v>0</v>
      </c>
      <c r="BA190" s="147">
        <f t="shared" ca="1" si="113"/>
        <v>0</v>
      </c>
      <c r="BB190" s="147">
        <f t="shared" ca="1" si="113"/>
        <v>0</v>
      </c>
      <c r="BC190" s="147">
        <f t="shared" ca="1" si="113"/>
        <v>0</v>
      </c>
      <c r="BD190" s="147">
        <f t="shared" ca="1" si="113"/>
        <v>0</v>
      </c>
      <c r="BE190" s="147">
        <f t="shared" ca="1" si="113"/>
        <v>0</v>
      </c>
      <c r="BF190" s="147">
        <f t="shared" ca="1" si="113"/>
        <v>0</v>
      </c>
      <c r="BG190" s="147">
        <f t="shared" ca="1" si="113"/>
        <v>0</v>
      </c>
      <c r="BH190" s="147">
        <f t="shared" ca="1" si="113"/>
        <v>0</v>
      </c>
    </row>
    <row r="191" spans="1:60">
      <c r="A191" s="106"/>
      <c r="B191" s="106"/>
      <c r="C191" s="108">
        <v>72</v>
      </c>
      <c r="D191" s="106"/>
      <c r="E191" s="106" t="str">
        <f ca="1">OFFSET('Impact Inputs'!A$6,C191,0)</f>
        <v>Impact 25</v>
      </c>
      <c r="F191" s="106" t="str">
        <f ca="1">OFFSET('Impact Inputs'!C$6,C191,0)</f>
        <v>-</v>
      </c>
      <c r="G191" s="106"/>
      <c r="H191" s="106"/>
      <c r="I191" s="106"/>
      <c r="J191" s="106"/>
      <c r="K191" s="147">
        <f t="shared" ca="1" si="107"/>
        <v>0</v>
      </c>
      <c r="L191" s="147">
        <f t="shared" ca="1" si="113"/>
        <v>0</v>
      </c>
      <c r="M191" s="147">
        <f t="shared" ca="1" si="113"/>
        <v>0</v>
      </c>
      <c r="N191" s="147">
        <f t="shared" ca="1" si="113"/>
        <v>0</v>
      </c>
      <c r="O191" s="147">
        <f t="shared" ca="1" si="113"/>
        <v>0</v>
      </c>
      <c r="P191" s="147">
        <f t="shared" ca="1" si="113"/>
        <v>0</v>
      </c>
      <c r="Q191" s="147">
        <f t="shared" ca="1" si="113"/>
        <v>0</v>
      </c>
      <c r="R191" s="147">
        <f t="shared" ca="1" si="113"/>
        <v>0</v>
      </c>
      <c r="S191" s="147">
        <f t="shared" ca="1" si="113"/>
        <v>0</v>
      </c>
      <c r="T191" s="147">
        <f t="shared" ca="1" si="113"/>
        <v>0</v>
      </c>
      <c r="U191" s="147">
        <f t="shared" ca="1" si="113"/>
        <v>0</v>
      </c>
      <c r="V191" s="147">
        <f t="shared" ca="1" si="113"/>
        <v>0</v>
      </c>
      <c r="W191" s="147">
        <f t="shared" ca="1" si="113"/>
        <v>0</v>
      </c>
      <c r="X191" s="147">
        <f t="shared" ca="1" si="113"/>
        <v>0</v>
      </c>
      <c r="Y191" s="147">
        <f t="shared" ca="1" si="113"/>
        <v>0</v>
      </c>
      <c r="Z191" s="147">
        <f t="shared" ca="1" si="113"/>
        <v>0</v>
      </c>
      <c r="AA191" s="147">
        <f t="shared" ca="1" si="113"/>
        <v>0</v>
      </c>
      <c r="AB191" s="147">
        <f t="shared" ca="1" si="113"/>
        <v>0</v>
      </c>
      <c r="AC191" s="147">
        <f t="shared" ca="1" si="113"/>
        <v>0</v>
      </c>
      <c r="AD191" s="147">
        <f t="shared" ca="1" si="113"/>
        <v>0</v>
      </c>
      <c r="AE191" s="147">
        <f t="shared" ca="1" si="113"/>
        <v>0</v>
      </c>
      <c r="AF191" s="147">
        <f t="shared" ca="1" si="113"/>
        <v>0</v>
      </c>
      <c r="AG191" s="147">
        <f t="shared" ca="1" si="113"/>
        <v>0</v>
      </c>
      <c r="AH191" s="147">
        <f t="shared" ca="1" si="113"/>
        <v>0</v>
      </c>
      <c r="AI191" s="147">
        <f t="shared" ca="1" si="113"/>
        <v>0</v>
      </c>
      <c r="AJ191" s="147">
        <f t="shared" ca="1" si="113"/>
        <v>0</v>
      </c>
      <c r="AK191" s="147">
        <f t="shared" ca="1" si="113"/>
        <v>0</v>
      </c>
      <c r="AL191" s="147">
        <f t="shared" ca="1" si="113"/>
        <v>0</v>
      </c>
      <c r="AM191" s="147">
        <f t="shared" ca="1" si="113"/>
        <v>0</v>
      </c>
      <c r="AN191" s="147">
        <f t="shared" ca="1" si="113"/>
        <v>0</v>
      </c>
      <c r="AO191" s="147">
        <f t="shared" ca="1" si="113"/>
        <v>0</v>
      </c>
      <c r="AP191" s="147">
        <f t="shared" ca="1" si="113"/>
        <v>0</v>
      </c>
      <c r="AQ191" s="147">
        <f t="shared" ca="1" si="113"/>
        <v>0</v>
      </c>
      <c r="AR191" s="147">
        <f t="shared" ca="1" si="113"/>
        <v>0</v>
      </c>
      <c r="AS191" s="147">
        <f t="shared" ca="1" si="113"/>
        <v>0</v>
      </c>
      <c r="AT191" s="147">
        <f t="shared" ca="1" si="113"/>
        <v>0</v>
      </c>
      <c r="AU191" s="147">
        <f t="shared" ca="1" si="113"/>
        <v>0</v>
      </c>
      <c r="AV191" s="147">
        <f t="shared" ca="1" si="113"/>
        <v>0</v>
      </c>
      <c r="AW191" s="147">
        <f t="shared" ca="1" si="113"/>
        <v>0</v>
      </c>
      <c r="AX191" s="147">
        <f t="shared" ca="1" si="113"/>
        <v>0</v>
      </c>
      <c r="AY191" s="147">
        <f t="shared" ca="1" si="113"/>
        <v>0</v>
      </c>
      <c r="AZ191" s="147">
        <f t="shared" ca="1" si="113"/>
        <v>0</v>
      </c>
      <c r="BA191" s="147">
        <f t="shared" ca="1" si="113"/>
        <v>0</v>
      </c>
      <c r="BB191" s="147">
        <f t="shared" ca="1" si="113"/>
        <v>0</v>
      </c>
      <c r="BC191" s="147">
        <f t="shared" ca="1" si="113"/>
        <v>0</v>
      </c>
      <c r="BD191" s="147">
        <f t="shared" ca="1" si="113"/>
        <v>0</v>
      </c>
      <c r="BE191" s="147">
        <f t="shared" ca="1" si="113"/>
        <v>0</v>
      </c>
      <c r="BF191" s="147">
        <f t="shared" ca="1" si="113"/>
        <v>0</v>
      </c>
      <c r="BG191" s="147">
        <f t="shared" ca="1" si="113"/>
        <v>0</v>
      </c>
      <c r="BH191" s="147">
        <f t="shared" ca="1" si="113"/>
        <v>0</v>
      </c>
    </row>
    <row r="192" spans="1:60">
      <c r="A192" s="106"/>
      <c r="B192" s="106"/>
      <c r="C192" s="106">
        <v>75</v>
      </c>
      <c r="D192" s="106"/>
      <c r="E192" s="106" t="str">
        <f ca="1">OFFSET('Impact Inputs'!A$6,C192,0)</f>
        <v>Impact 26</v>
      </c>
      <c r="F192" s="106" t="str">
        <f ca="1">OFFSET('Impact Inputs'!C$6,C192,0)</f>
        <v>-</v>
      </c>
      <c r="G192" s="106"/>
      <c r="H192" s="106"/>
      <c r="I192" s="106"/>
      <c r="J192" s="106"/>
      <c r="K192" s="147">
        <f t="shared" ca="1" si="107"/>
        <v>0</v>
      </c>
      <c r="L192" s="147">
        <f t="shared" ca="1" si="113"/>
        <v>0</v>
      </c>
      <c r="M192" s="147">
        <f t="shared" ca="1" si="113"/>
        <v>0</v>
      </c>
      <c r="N192" s="147">
        <f t="shared" ca="1" si="113"/>
        <v>0</v>
      </c>
      <c r="O192" s="147">
        <f t="shared" ca="1" si="113"/>
        <v>0</v>
      </c>
      <c r="P192" s="147">
        <f t="shared" ca="1" si="113"/>
        <v>0</v>
      </c>
      <c r="Q192" s="147">
        <f t="shared" ca="1" si="113"/>
        <v>0</v>
      </c>
      <c r="R192" s="147">
        <f t="shared" ca="1" si="113"/>
        <v>0</v>
      </c>
      <c r="S192" s="147">
        <f t="shared" ca="1" si="113"/>
        <v>0</v>
      </c>
      <c r="T192" s="147">
        <f t="shared" ca="1" si="113"/>
        <v>0</v>
      </c>
      <c r="U192" s="147">
        <f t="shared" ca="1" si="113"/>
        <v>0</v>
      </c>
      <c r="V192" s="147">
        <f t="shared" ca="1" si="113"/>
        <v>0</v>
      </c>
      <c r="W192" s="147">
        <f t="shared" ca="1" si="113"/>
        <v>0</v>
      </c>
      <c r="X192" s="147">
        <f t="shared" ca="1" si="113"/>
        <v>0</v>
      </c>
      <c r="Y192" s="147">
        <f t="shared" ca="1" si="113"/>
        <v>0</v>
      </c>
      <c r="Z192" s="147">
        <f t="shared" ca="1" si="113"/>
        <v>0</v>
      </c>
      <c r="AA192" s="147">
        <f t="shared" ca="1" si="113"/>
        <v>0</v>
      </c>
      <c r="AB192" s="147">
        <f t="shared" ca="1" si="113"/>
        <v>0</v>
      </c>
      <c r="AC192" s="147">
        <f t="shared" ca="1" si="113"/>
        <v>0</v>
      </c>
      <c r="AD192" s="147">
        <f t="shared" ca="1" si="113"/>
        <v>0</v>
      </c>
      <c r="AE192" s="147">
        <f t="shared" ca="1" si="113"/>
        <v>0</v>
      </c>
      <c r="AF192" s="147">
        <f t="shared" ca="1" si="113"/>
        <v>0</v>
      </c>
      <c r="AG192" s="147">
        <f t="shared" ca="1" si="113"/>
        <v>0</v>
      </c>
      <c r="AH192" s="147">
        <f t="shared" ca="1" si="113"/>
        <v>0</v>
      </c>
      <c r="AI192" s="147">
        <f t="shared" ca="1" si="113"/>
        <v>0</v>
      </c>
      <c r="AJ192" s="147">
        <f t="shared" ca="1" si="113"/>
        <v>0</v>
      </c>
      <c r="AK192" s="147">
        <f t="shared" ca="1" si="113"/>
        <v>0</v>
      </c>
      <c r="AL192" s="147">
        <f t="shared" ca="1" si="113"/>
        <v>0</v>
      </c>
      <c r="AM192" s="147">
        <f t="shared" ca="1" si="113"/>
        <v>0</v>
      </c>
      <c r="AN192" s="147">
        <f t="shared" ca="1" si="113"/>
        <v>0</v>
      </c>
      <c r="AO192" s="147">
        <f t="shared" ca="1" si="113"/>
        <v>0</v>
      </c>
      <c r="AP192" s="147">
        <f t="shared" ca="1" si="113"/>
        <v>0</v>
      </c>
      <c r="AQ192" s="147">
        <f t="shared" ca="1" si="113"/>
        <v>0</v>
      </c>
      <c r="AR192" s="147">
        <f t="shared" ca="1" si="113"/>
        <v>0</v>
      </c>
      <c r="AS192" s="147">
        <f t="shared" ca="1" si="113"/>
        <v>0</v>
      </c>
      <c r="AT192" s="147">
        <f t="shared" ca="1" si="113"/>
        <v>0</v>
      </c>
      <c r="AU192" s="147">
        <f t="shared" ca="1" si="113"/>
        <v>0</v>
      </c>
      <c r="AV192" s="147">
        <f t="shared" ca="1" si="113"/>
        <v>0</v>
      </c>
      <c r="AW192" s="147">
        <f t="shared" ca="1" si="113"/>
        <v>0</v>
      </c>
      <c r="AX192" s="147">
        <f t="shared" ca="1" si="113"/>
        <v>0</v>
      </c>
      <c r="AY192" s="147">
        <f t="shared" ca="1" si="113"/>
        <v>0</v>
      </c>
      <c r="AZ192" s="147">
        <f t="shared" ca="1" si="113"/>
        <v>0</v>
      </c>
      <c r="BA192" s="147">
        <f t="shared" ca="1" si="113"/>
        <v>0</v>
      </c>
      <c r="BB192" s="147">
        <f t="shared" ca="1" si="113"/>
        <v>0</v>
      </c>
      <c r="BC192" s="147">
        <f t="shared" ca="1" si="113"/>
        <v>0</v>
      </c>
      <c r="BD192" s="147">
        <f t="shared" ca="1" si="113"/>
        <v>0</v>
      </c>
      <c r="BE192" s="147">
        <f t="shared" ca="1" si="113"/>
        <v>0</v>
      </c>
      <c r="BF192" s="147">
        <f t="shared" ca="1" si="113"/>
        <v>0</v>
      </c>
      <c r="BG192" s="147">
        <f t="shared" ca="1" si="113"/>
        <v>0</v>
      </c>
      <c r="BH192" s="147">
        <f t="shared" ca="1" si="113"/>
        <v>0</v>
      </c>
    </row>
    <row r="193" spans="1:60">
      <c r="A193" s="106"/>
      <c r="B193" s="106"/>
      <c r="C193" s="108">
        <v>78</v>
      </c>
      <c r="D193" s="106"/>
      <c r="E193" s="106" t="str">
        <f ca="1">OFFSET('Impact Inputs'!A$6,C193,0)</f>
        <v>Impact 27</v>
      </c>
      <c r="F193" s="106" t="str">
        <f ca="1">OFFSET('Impact Inputs'!C$6,C193,0)</f>
        <v>-</v>
      </c>
      <c r="G193" s="106"/>
      <c r="H193" s="106"/>
      <c r="I193" s="106"/>
      <c r="J193" s="106"/>
      <c r="K193" s="147">
        <f t="shared" ca="1" si="107"/>
        <v>0</v>
      </c>
      <c r="L193" s="147">
        <f t="shared" ca="1" si="113"/>
        <v>0</v>
      </c>
      <c r="M193" s="147">
        <f t="shared" ca="1" si="113"/>
        <v>0</v>
      </c>
      <c r="N193" s="147">
        <f t="shared" ca="1" si="113"/>
        <v>0</v>
      </c>
      <c r="O193" s="147">
        <f t="shared" ca="1" si="113"/>
        <v>0</v>
      </c>
      <c r="P193" s="147">
        <f t="shared" ca="1" si="113"/>
        <v>0</v>
      </c>
      <c r="Q193" s="147">
        <f t="shared" ca="1" si="113"/>
        <v>0</v>
      </c>
      <c r="R193" s="147">
        <f t="shared" ca="1" si="113"/>
        <v>0</v>
      </c>
      <c r="S193" s="147">
        <f t="shared" ca="1" si="113"/>
        <v>0</v>
      </c>
      <c r="T193" s="147">
        <f t="shared" ca="1" si="113"/>
        <v>0</v>
      </c>
      <c r="U193" s="147">
        <f t="shared" ca="1" si="113"/>
        <v>0</v>
      </c>
      <c r="V193" s="147">
        <f t="shared" ca="1" si="113"/>
        <v>0</v>
      </c>
      <c r="W193" s="147">
        <f t="shared" ca="1" si="113"/>
        <v>0</v>
      </c>
      <c r="X193" s="147">
        <f t="shared" ca="1" si="113"/>
        <v>0</v>
      </c>
      <c r="Y193" s="147">
        <f t="shared" ca="1" si="113"/>
        <v>0</v>
      </c>
      <c r="Z193" s="147">
        <f t="shared" ca="1" si="113"/>
        <v>0</v>
      </c>
      <c r="AA193" s="147">
        <f t="shared" ca="1" si="113"/>
        <v>0</v>
      </c>
      <c r="AB193" s="147">
        <f t="shared" ref="L193:BH198" ca="1" si="114">IFERROR(AB140/AB$164,0)</f>
        <v>0</v>
      </c>
      <c r="AC193" s="147">
        <f t="shared" ca="1" si="114"/>
        <v>0</v>
      </c>
      <c r="AD193" s="147">
        <f t="shared" ca="1" si="114"/>
        <v>0</v>
      </c>
      <c r="AE193" s="147">
        <f t="shared" ca="1" si="114"/>
        <v>0</v>
      </c>
      <c r="AF193" s="147">
        <f t="shared" ca="1" si="114"/>
        <v>0</v>
      </c>
      <c r="AG193" s="147">
        <f t="shared" ca="1" si="114"/>
        <v>0</v>
      </c>
      <c r="AH193" s="147">
        <f t="shared" ca="1" si="114"/>
        <v>0</v>
      </c>
      <c r="AI193" s="147">
        <f t="shared" ca="1" si="114"/>
        <v>0</v>
      </c>
      <c r="AJ193" s="147">
        <f t="shared" ca="1" si="114"/>
        <v>0</v>
      </c>
      <c r="AK193" s="147">
        <f t="shared" ca="1" si="114"/>
        <v>0</v>
      </c>
      <c r="AL193" s="147">
        <f t="shared" ca="1" si="114"/>
        <v>0</v>
      </c>
      <c r="AM193" s="147">
        <f t="shared" ca="1" si="114"/>
        <v>0</v>
      </c>
      <c r="AN193" s="147">
        <f t="shared" ca="1" si="114"/>
        <v>0</v>
      </c>
      <c r="AO193" s="147">
        <f t="shared" ca="1" si="114"/>
        <v>0</v>
      </c>
      <c r="AP193" s="147">
        <f t="shared" ca="1" si="114"/>
        <v>0</v>
      </c>
      <c r="AQ193" s="147">
        <f t="shared" ca="1" si="114"/>
        <v>0</v>
      </c>
      <c r="AR193" s="147">
        <f t="shared" ca="1" si="114"/>
        <v>0</v>
      </c>
      <c r="AS193" s="147">
        <f t="shared" ca="1" si="114"/>
        <v>0</v>
      </c>
      <c r="AT193" s="147">
        <f t="shared" ca="1" si="114"/>
        <v>0</v>
      </c>
      <c r="AU193" s="147">
        <f t="shared" ca="1" si="114"/>
        <v>0</v>
      </c>
      <c r="AV193" s="147">
        <f t="shared" ca="1" si="114"/>
        <v>0</v>
      </c>
      <c r="AW193" s="147">
        <f t="shared" ca="1" si="114"/>
        <v>0</v>
      </c>
      <c r="AX193" s="147">
        <f t="shared" ca="1" si="114"/>
        <v>0</v>
      </c>
      <c r="AY193" s="147">
        <f t="shared" ca="1" si="114"/>
        <v>0</v>
      </c>
      <c r="AZ193" s="147">
        <f t="shared" ca="1" si="114"/>
        <v>0</v>
      </c>
      <c r="BA193" s="147">
        <f t="shared" ca="1" si="114"/>
        <v>0</v>
      </c>
      <c r="BB193" s="147">
        <f t="shared" ca="1" si="114"/>
        <v>0</v>
      </c>
      <c r="BC193" s="147">
        <f t="shared" ca="1" si="114"/>
        <v>0</v>
      </c>
      <c r="BD193" s="147">
        <f t="shared" ca="1" si="114"/>
        <v>0</v>
      </c>
      <c r="BE193" s="147">
        <f t="shared" ca="1" si="114"/>
        <v>0</v>
      </c>
      <c r="BF193" s="147">
        <f t="shared" ca="1" si="114"/>
        <v>0</v>
      </c>
      <c r="BG193" s="147">
        <f t="shared" ca="1" si="114"/>
        <v>0</v>
      </c>
      <c r="BH193" s="147">
        <f t="shared" ca="1" si="114"/>
        <v>0</v>
      </c>
    </row>
    <row r="194" spans="1:60">
      <c r="A194" s="106"/>
      <c r="B194" s="106"/>
      <c r="C194" s="106">
        <v>81</v>
      </c>
      <c r="D194" s="106"/>
      <c r="E194" s="106" t="str">
        <f ca="1">OFFSET('Impact Inputs'!A$6,C194,0)</f>
        <v>Impact 28</v>
      </c>
      <c r="F194" s="106" t="str">
        <f ca="1">OFFSET('Impact Inputs'!C$6,C194,0)</f>
        <v>-</v>
      </c>
      <c r="G194" s="106"/>
      <c r="H194" s="106"/>
      <c r="I194" s="106"/>
      <c r="J194" s="106"/>
      <c r="K194" s="147">
        <f t="shared" ca="1" si="107"/>
        <v>0</v>
      </c>
      <c r="L194" s="147">
        <f t="shared" ca="1" si="114"/>
        <v>0</v>
      </c>
      <c r="M194" s="147">
        <f t="shared" ca="1" si="114"/>
        <v>0</v>
      </c>
      <c r="N194" s="147">
        <f t="shared" ca="1" si="114"/>
        <v>0</v>
      </c>
      <c r="O194" s="147">
        <f t="shared" ca="1" si="114"/>
        <v>0</v>
      </c>
      <c r="P194" s="147">
        <f t="shared" ca="1" si="114"/>
        <v>0</v>
      </c>
      <c r="Q194" s="147">
        <f t="shared" ca="1" si="114"/>
        <v>0</v>
      </c>
      <c r="R194" s="147">
        <f t="shared" ca="1" si="114"/>
        <v>0</v>
      </c>
      <c r="S194" s="147">
        <f t="shared" ca="1" si="114"/>
        <v>0</v>
      </c>
      <c r="T194" s="147">
        <f t="shared" ca="1" si="114"/>
        <v>0</v>
      </c>
      <c r="U194" s="147">
        <f t="shared" ca="1" si="114"/>
        <v>0</v>
      </c>
      <c r="V194" s="147">
        <f t="shared" ca="1" si="114"/>
        <v>0</v>
      </c>
      <c r="W194" s="147">
        <f t="shared" ca="1" si="114"/>
        <v>0</v>
      </c>
      <c r="X194" s="147">
        <f t="shared" ca="1" si="114"/>
        <v>0</v>
      </c>
      <c r="Y194" s="147">
        <f t="shared" ca="1" si="114"/>
        <v>0</v>
      </c>
      <c r="Z194" s="147">
        <f t="shared" ca="1" si="114"/>
        <v>0</v>
      </c>
      <c r="AA194" s="147">
        <f t="shared" ca="1" si="114"/>
        <v>0</v>
      </c>
      <c r="AB194" s="147">
        <f t="shared" ca="1" si="114"/>
        <v>0</v>
      </c>
      <c r="AC194" s="147">
        <f t="shared" ca="1" si="114"/>
        <v>0</v>
      </c>
      <c r="AD194" s="147">
        <f t="shared" ca="1" si="114"/>
        <v>0</v>
      </c>
      <c r="AE194" s="147">
        <f t="shared" ca="1" si="114"/>
        <v>0</v>
      </c>
      <c r="AF194" s="147">
        <f t="shared" ca="1" si="114"/>
        <v>0</v>
      </c>
      <c r="AG194" s="147">
        <f t="shared" ca="1" si="114"/>
        <v>0</v>
      </c>
      <c r="AH194" s="147">
        <f t="shared" ca="1" si="114"/>
        <v>0</v>
      </c>
      <c r="AI194" s="147">
        <f t="shared" ca="1" si="114"/>
        <v>0</v>
      </c>
      <c r="AJ194" s="147">
        <f t="shared" ca="1" si="114"/>
        <v>0</v>
      </c>
      <c r="AK194" s="147">
        <f t="shared" ca="1" si="114"/>
        <v>0</v>
      </c>
      <c r="AL194" s="147">
        <f t="shared" ca="1" si="114"/>
        <v>0</v>
      </c>
      <c r="AM194" s="147">
        <f t="shared" ca="1" si="114"/>
        <v>0</v>
      </c>
      <c r="AN194" s="147">
        <f t="shared" ca="1" si="114"/>
        <v>0</v>
      </c>
      <c r="AO194" s="147">
        <f t="shared" ca="1" si="114"/>
        <v>0</v>
      </c>
      <c r="AP194" s="147">
        <f t="shared" ca="1" si="114"/>
        <v>0</v>
      </c>
      <c r="AQ194" s="147">
        <f t="shared" ca="1" si="114"/>
        <v>0</v>
      </c>
      <c r="AR194" s="147">
        <f t="shared" ca="1" si="114"/>
        <v>0</v>
      </c>
      <c r="AS194" s="147">
        <f t="shared" ca="1" si="114"/>
        <v>0</v>
      </c>
      <c r="AT194" s="147">
        <f t="shared" ca="1" si="114"/>
        <v>0</v>
      </c>
      <c r="AU194" s="147">
        <f t="shared" ca="1" si="114"/>
        <v>0</v>
      </c>
      <c r="AV194" s="147">
        <f t="shared" ca="1" si="114"/>
        <v>0</v>
      </c>
      <c r="AW194" s="147">
        <f t="shared" ca="1" si="114"/>
        <v>0</v>
      </c>
      <c r="AX194" s="147">
        <f t="shared" ca="1" si="114"/>
        <v>0</v>
      </c>
      <c r="AY194" s="147">
        <f t="shared" ca="1" si="114"/>
        <v>0</v>
      </c>
      <c r="AZ194" s="147">
        <f t="shared" ca="1" si="114"/>
        <v>0</v>
      </c>
      <c r="BA194" s="147">
        <f t="shared" ca="1" si="114"/>
        <v>0</v>
      </c>
      <c r="BB194" s="147">
        <f t="shared" ca="1" si="114"/>
        <v>0</v>
      </c>
      <c r="BC194" s="147">
        <f t="shared" ca="1" si="114"/>
        <v>0</v>
      </c>
      <c r="BD194" s="147">
        <f t="shared" ca="1" si="114"/>
        <v>0</v>
      </c>
      <c r="BE194" s="147">
        <f t="shared" ca="1" si="114"/>
        <v>0</v>
      </c>
      <c r="BF194" s="147">
        <f t="shared" ca="1" si="114"/>
        <v>0</v>
      </c>
      <c r="BG194" s="147">
        <f t="shared" ca="1" si="114"/>
        <v>0</v>
      </c>
      <c r="BH194" s="147">
        <f t="shared" ca="1" si="114"/>
        <v>0</v>
      </c>
    </row>
    <row r="195" spans="1:60">
      <c r="A195" s="106"/>
      <c r="B195" s="106"/>
      <c r="C195" s="108">
        <v>84</v>
      </c>
      <c r="D195" s="106"/>
      <c r="E195" s="106" t="str">
        <f ca="1">OFFSET('Impact Inputs'!A$6,C195,0)</f>
        <v>Impact 29</v>
      </c>
      <c r="F195" s="106" t="str">
        <f ca="1">OFFSET('Impact Inputs'!C$6,C195,0)</f>
        <v>-</v>
      </c>
      <c r="G195" s="106"/>
      <c r="H195" s="106"/>
      <c r="I195" s="106"/>
      <c r="J195" s="106"/>
      <c r="K195" s="147">
        <f t="shared" ca="1" si="107"/>
        <v>0</v>
      </c>
      <c r="L195" s="147">
        <f t="shared" ca="1" si="114"/>
        <v>0</v>
      </c>
      <c r="M195" s="147">
        <f t="shared" ca="1" si="114"/>
        <v>0</v>
      </c>
      <c r="N195" s="147">
        <f t="shared" ca="1" si="114"/>
        <v>0</v>
      </c>
      <c r="O195" s="147">
        <f t="shared" ca="1" si="114"/>
        <v>0</v>
      </c>
      <c r="P195" s="147">
        <f t="shared" ca="1" si="114"/>
        <v>0</v>
      </c>
      <c r="Q195" s="147">
        <f t="shared" ca="1" si="114"/>
        <v>0</v>
      </c>
      <c r="R195" s="147">
        <f t="shared" ca="1" si="114"/>
        <v>0</v>
      </c>
      <c r="S195" s="147">
        <f t="shared" ca="1" si="114"/>
        <v>0</v>
      </c>
      <c r="T195" s="147">
        <f t="shared" ca="1" si="114"/>
        <v>0</v>
      </c>
      <c r="U195" s="147">
        <f t="shared" ca="1" si="114"/>
        <v>0</v>
      </c>
      <c r="V195" s="147">
        <f t="shared" ca="1" si="114"/>
        <v>0</v>
      </c>
      <c r="W195" s="147">
        <f t="shared" ca="1" si="114"/>
        <v>0</v>
      </c>
      <c r="X195" s="147">
        <f t="shared" ca="1" si="114"/>
        <v>0</v>
      </c>
      <c r="Y195" s="147">
        <f t="shared" ca="1" si="114"/>
        <v>0</v>
      </c>
      <c r="Z195" s="147">
        <f t="shared" ca="1" si="114"/>
        <v>0</v>
      </c>
      <c r="AA195" s="147">
        <f t="shared" ca="1" si="114"/>
        <v>0</v>
      </c>
      <c r="AB195" s="147">
        <f t="shared" ca="1" si="114"/>
        <v>0</v>
      </c>
      <c r="AC195" s="147">
        <f t="shared" ca="1" si="114"/>
        <v>0</v>
      </c>
      <c r="AD195" s="147">
        <f t="shared" ca="1" si="114"/>
        <v>0</v>
      </c>
      <c r="AE195" s="147">
        <f t="shared" ca="1" si="114"/>
        <v>0</v>
      </c>
      <c r="AF195" s="147">
        <f t="shared" ca="1" si="114"/>
        <v>0</v>
      </c>
      <c r="AG195" s="147">
        <f t="shared" ca="1" si="114"/>
        <v>0</v>
      </c>
      <c r="AH195" s="147">
        <f t="shared" ca="1" si="114"/>
        <v>0</v>
      </c>
      <c r="AI195" s="147">
        <f t="shared" ca="1" si="114"/>
        <v>0</v>
      </c>
      <c r="AJ195" s="147">
        <f t="shared" ca="1" si="114"/>
        <v>0</v>
      </c>
      <c r="AK195" s="147">
        <f t="shared" ca="1" si="114"/>
        <v>0</v>
      </c>
      <c r="AL195" s="147">
        <f t="shared" ca="1" si="114"/>
        <v>0</v>
      </c>
      <c r="AM195" s="147">
        <f t="shared" ca="1" si="114"/>
        <v>0</v>
      </c>
      <c r="AN195" s="147">
        <f t="shared" ca="1" si="114"/>
        <v>0</v>
      </c>
      <c r="AO195" s="147">
        <f t="shared" ca="1" si="114"/>
        <v>0</v>
      </c>
      <c r="AP195" s="147">
        <f t="shared" ca="1" si="114"/>
        <v>0</v>
      </c>
      <c r="AQ195" s="147">
        <f t="shared" ca="1" si="114"/>
        <v>0</v>
      </c>
      <c r="AR195" s="147">
        <f t="shared" ca="1" si="114"/>
        <v>0</v>
      </c>
      <c r="AS195" s="147">
        <f t="shared" ca="1" si="114"/>
        <v>0</v>
      </c>
      <c r="AT195" s="147">
        <f t="shared" ca="1" si="114"/>
        <v>0</v>
      </c>
      <c r="AU195" s="147">
        <f t="shared" ca="1" si="114"/>
        <v>0</v>
      </c>
      <c r="AV195" s="147">
        <f t="shared" ca="1" si="114"/>
        <v>0</v>
      </c>
      <c r="AW195" s="147">
        <f t="shared" ca="1" si="114"/>
        <v>0</v>
      </c>
      <c r="AX195" s="147">
        <f t="shared" ca="1" si="114"/>
        <v>0</v>
      </c>
      <c r="AY195" s="147">
        <f t="shared" ca="1" si="114"/>
        <v>0</v>
      </c>
      <c r="AZ195" s="147">
        <f t="shared" ca="1" si="114"/>
        <v>0</v>
      </c>
      <c r="BA195" s="147">
        <f t="shared" ca="1" si="114"/>
        <v>0</v>
      </c>
      <c r="BB195" s="147">
        <f t="shared" ca="1" si="114"/>
        <v>0</v>
      </c>
      <c r="BC195" s="147">
        <f t="shared" ca="1" si="114"/>
        <v>0</v>
      </c>
      <c r="BD195" s="147">
        <f t="shared" ca="1" si="114"/>
        <v>0</v>
      </c>
      <c r="BE195" s="147">
        <f t="shared" ca="1" si="114"/>
        <v>0</v>
      </c>
      <c r="BF195" s="147">
        <f t="shared" ca="1" si="114"/>
        <v>0</v>
      </c>
      <c r="BG195" s="147">
        <f t="shared" ca="1" si="114"/>
        <v>0</v>
      </c>
      <c r="BH195" s="147">
        <f t="shared" ca="1" si="114"/>
        <v>0</v>
      </c>
    </row>
    <row r="196" spans="1:60">
      <c r="A196" s="106"/>
      <c r="B196" s="106"/>
      <c r="C196" s="106">
        <v>87</v>
      </c>
      <c r="D196" s="106"/>
      <c r="E196" s="106" t="str">
        <f ca="1">OFFSET('Impact Inputs'!A$6,C196,0)</f>
        <v>Impact 30</v>
      </c>
      <c r="F196" s="106" t="str">
        <f ca="1">OFFSET('Impact Inputs'!C$6,C196,0)</f>
        <v>-</v>
      </c>
      <c r="G196" s="106"/>
      <c r="H196" s="106"/>
      <c r="I196" s="106"/>
      <c r="J196" s="106"/>
      <c r="K196" s="147">
        <f t="shared" ca="1" si="107"/>
        <v>0</v>
      </c>
      <c r="L196" s="147">
        <f t="shared" ca="1" si="114"/>
        <v>0</v>
      </c>
      <c r="M196" s="147">
        <f t="shared" ca="1" si="114"/>
        <v>0</v>
      </c>
      <c r="N196" s="147">
        <f t="shared" ca="1" si="114"/>
        <v>0</v>
      </c>
      <c r="O196" s="147">
        <f t="shared" ca="1" si="114"/>
        <v>0</v>
      </c>
      <c r="P196" s="147">
        <f t="shared" ca="1" si="114"/>
        <v>0</v>
      </c>
      <c r="Q196" s="147">
        <f t="shared" ca="1" si="114"/>
        <v>0</v>
      </c>
      <c r="R196" s="147">
        <f t="shared" ca="1" si="114"/>
        <v>0</v>
      </c>
      <c r="S196" s="147">
        <f t="shared" ca="1" si="114"/>
        <v>0</v>
      </c>
      <c r="T196" s="147">
        <f t="shared" ca="1" si="114"/>
        <v>0</v>
      </c>
      <c r="U196" s="147">
        <f t="shared" ca="1" si="114"/>
        <v>0</v>
      </c>
      <c r="V196" s="147">
        <f t="shared" ca="1" si="114"/>
        <v>0</v>
      </c>
      <c r="W196" s="147">
        <f t="shared" ca="1" si="114"/>
        <v>0</v>
      </c>
      <c r="X196" s="147">
        <f t="shared" ca="1" si="114"/>
        <v>0</v>
      </c>
      <c r="Y196" s="147">
        <f t="shared" ca="1" si="114"/>
        <v>0</v>
      </c>
      <c r="Z196" s="147">
        <f t="shared" ca="1" si="114"/>
        <v>0</v>
      </c>
      <c r="AA196" s="147">
        <f t="shared" ca="1" si="114"/>
        <v>0</v>
      </c>
      <c r="AB196" s="147">
        <f t="shared" ca="1" si="114"/>
        <v>0</v>
      </c>
      <c r="AC196" s="147">
        <f t="shared" ca="1" si="114"/>
        <v>0</v>
      </c>
      <c r="AD196" s="147">
        <f t="shared" ca="1" si="114"/>
        <v>0</v>
      </c>
      <c r="AE196" s="147">
        <f t="shared" ca="1" si="114"/>
        <v>0</v>
      </c>
      <c r="AF196" s="147">
        <f t="shared" ca="1" si="114"/>
        <v>0</v>
      </c>
      <c r="AG196" s="147">
        <f t="shared" ca="1" si="114"/>
        <v>0</v>
      </c>
      <c r="AH196" s="147">
        <f t="shared" ca="1" si="114"/>
        <v>0</v>
      </c>
      <c r="AI196" s="147">
        <f t="shared" ca="1" si="114"/>
        <v>0</v>
      </c>
      <c r="AJ196" s="147">
        <f t="shared" ca="1" si="114"/>
        <v>0</v>
      </c>
      <c r="AK196" s="147">
        <f t="shared" ca="1" si="114"/>
        <v>0</v>
      </c>
      <c r="AL196" s="147">
        <f t="shared" ca="1" si="114"/>
        <v>0</v>
      </c>
      <c r="AM196" s="147">
        <f t="shared" ca="1" si="114"/>
        <v>0</v>
      </c>
      <c r="AN196" s="147">
        <f t="shared" ca="1" si="114"/>
        <v>0</v>
      </c>
      <c r="AO196" s="147">
        <f t="shared" ca="1" si="114"/>
        <v>0</v>
      </c>
      <c r="AP196" s="147">
        <f t="shared" ca="1" si="114"/>
        <v>0</v>
      </c>
      <c r="AQ196" s="147">
        <f t="shared" ca="1" si="114"/>
        <v>0</v>
      </c>
      <c r="AR196" s="147">
        <f t="shared" ca="1" si="114"/>
        <v>0</v>
      </c>
      <c r="AS196" s="147">
        <f t="shared" ca="1" si="114"/>
        <v>0</v>
      </c>
      <c r="AT196" s="147">
        <f t="shared" ca="1" si="114"/>
        <v>0</v>
      </c>
      <c r="AU196" s="147">
        <f t="shared" ca="1" si="114"/>
        <v>0</v>
      </c>
      <c r="AV196" s="147">
        <f t="shared" ca="1" si="114"/>
        <v>0</v>
      </c>
      <c r="AW196" s="147">
        <f t="shared" ca="1" si="114"/>
        <v>0</v>
      </c>
      <c r="AX196" s="147">
        <f t="shared" ca="1" si="114"/>
        <v>0</v>
      </c>
      <c r="AY196" s="147">
        <f t="shared" ca="1" si="114"/>
        <v>0</v>
      </c>
      <c r="AZ196" s="147">
        <f t="shared" ca="1" si="114"/>
        <v>0</v>
      </c>
      <c r="BA196" s="147">
        <f t="shared" ca="1" si="114"/>
        <v>0</v>
      </c>
      <c r="BB196" s="147">
        <f t="shared" ca="1" si="114"/>
        <v>0</v>
      </c>
      <c r="BC196" s="147">
        <f t="shared" ca="1" si="114"/>
        <v>0</v>
      </c>
      <c r="BD196" s="147">
        <f t="shared" ca="1" si="114"/>
        <v>0</v>
      </c>
      <c r="BE196" s="147">
        <f t="shared" ca="1" si="114"/>
        <v>0</v>
      </c>
      <c r="BF196" s="147">
        <f t="shared" ca="1" si="114"/>
        <v>0</v>
      </c>
      <c r="BG196" s="147">
        <f t="shared" ca="1" si="114"/>
        <v>0</v>
      </c>
      <c r="BH196" s="147">
        <f t="shared" ca="1" si="114"/>
        <v>0</v>
      </c>
    </row>
    <row r="197" spans="1:60">
      <c r="A197" s="106"/>
      <c r="B197" s="106"/>
      <c r="C197" s="108">
        <v>90</v>
      </c>
      <c r="D197" s="106"/>
      <c r="E197" s="106" t="str">
        <f ca="1">OFFSET('Impact Inputs'!A$6,C197,0)</f>
        <v>Impact 31</v>
      </c>
      <c r="F197" s="106" t="str">
        <f ca="1">OFFSET('Impact Inputs'!C$6,C197,0)</f>
        <v>-</v>
      </c>
      <c r="G197" s="106"/>
      <c r="H197" s="106"/>
      <c r="I197" s="106"/>
      <c r="J197" s="106"/>
      <c r="K197" s="147">
        <f t="shared" ca="1" si="107"/>
        <v>0</v>
      </c>
      <c r="L197" s="147">
        <f t="shared" ca="1" si="114"/>
        <v>0</v>
      </c>
      <c r="M197" s="147">
        <f t="shared" ca="1" si="114"/>
        <v>0</v>
      </c>
      <c r="N197" s="147">
        <f t="shared" ca="1" si="114"/>
        <v>0</v>
      </c>
      <c r="O197" s="147">
        <f t="shared" ca="1" si="114"/>
        <v>0</v>
      </c>
      <c r="P197" s="147">
        <f t="shared" ca="1" si="114"/>
        <v>0</v>
      </c>
      <c r="Q197" s="147">
        <f t="shared" ca="1" si="114"/>
        <v>0</v>
      </c>
      <c r="R197" s="147">
        <f t="shared" ca="1" si="114"/>
        <v>0</v>
      </c>
      <c r="S197" s="147">
        <f t="shared" ca="1" si="114"/>
        <v>0</v>
      </c>
      <c r="T197" s="147">
        <f t="shared" ca="1" si="114"/>
        <v>0</v>
      </c>
      <c r="U197" s="147">
        <f t="shared" ca="1" si="114"/>
        <v>0</v>
      </c>
      <c r="V197" s="147">
        <f t="shared" ca="1" si="114"/>
        <v>0</v>
      </c>
      <c r="W197" s="147">
        <f t="shared" ca="1" si="114"/>
        <v>0</v>
      </c>
      <c r="X197" s="147">
        <f t="shared" ca="1" si="114"/>
        <v>0</v>
      </c>
      <c r="Y197" s="147">
        <f t="shared" ca="1" si="114"/>
        <v>0</v>
      </c>
      <c r="Z197" s="147">
        <f t="shared" ca="1" si="114"/>
        <v>0</v>
      </c>
      <c r="AA197" s="147">
        <f t="shared" ca="1" si="114"/>
        <v>0</v>
      </c>
      <c r="AB197" s="147">
        <f t="shared" ca="1" si="114"/>
        <v>0</v>
      </c>
      <c r="AC197" s="147">
        <f t="shared" ca="1" si="114"/>
        <v>0</v>
      </c>
      <c r="AD197" s="147">
        <f t="shared" ca="1" si="114"/>
        <v>0</v>
      </c>
      <c r="AE197" s="147">
        <f t="shared" ca="1" si="114"/>
        <v>0</v>
      </c>
      <c r="AF197" s="147">
        <f t="shared" ca="1" si="114"/>
        <v>0</v>
      </c>
      <c r="AG197" s="147">
        <f t="shared" ca="1" si="114"/>
        <v>0</v>
      </c>
      <c r="AH197" s="147">
        <f t="shared" ca="1" si="114"/>
        <v>0</v>
      </c>
      <c r="AI197" s="147">
        <f t="shared" ca="1" si="114"/>
        <v>0</v>
      </c>
      <c r="AJ197" s="147">
        <f t="shared" ca="1" si="114"/>
        <v>0</v>
      </c>
      <c r="AK197" s="147">
        <f t="shared" ca="1" si="114"/>
        <v>0</v>
      </c>
      <c r="AL197" s="147">
        <f t="shared" ca="1" si="114"/>
        <v>0</v>
      </c>
      <c r="AM197" s="147">
        <f t="shared" ca="1" si="114"/>
        <v>0</v>
      </c>
      <c r="AN197" s="147">
        <f t="shared" ca="1" si="114"/>
        <v>0</v>
      </c>
      <c r="AO197" s="147">
        <f t="shared" ca="1" si="114"/>
        <v>0</v>
      </c>
      <c r="AP197" s="147">
        <f t="shared" ca="1" si="114"/>
        <v>0</v>
      </c>
      <c r="AQ197" s="147">
        <f t="shared" ca="1" si="114"/>
        <v>0</v>
      </c>
      <c r="AR197" s="147">
        <f t="shared" ca="1" si="114"/>
        <v>0</v>
      </c>
      <c r="AS197" s="147">
        <f t="shared" ca="1" si="114"/>
        <v>0</v>
      </c>
      <c r="AT197" s="147">
        <f t="shared" ca="1" si="114"/>
        <v>0</v>
      </c>
      <c r="AU197" s="147">
        <f t="shared" ca="1" si="114"/>
        <v>0</v>
      </c>
      <c r="AV197" s="147">
        <f t="shared" ca="1" si="114"/>
        <v>0</v>
      </c>
      <c r="AW197" s="147">
        <f t="shared" ca="1" si="114"/>
        <v>0</v>
      </c>
      <c r="AX197" s="147">
        <f t="shared" ca="1" si="114"/>
        <v>0</v>
      </c>
      <c r="AY197" s="147">
        <f t="shared" ca="1" si="114"/>
        <v>0</v>
      </c>
      <c r="AZ197" s="147">
        <f t="shared" ca="1" si="114"/>
        <v>0</v>
      </c>
      <c r="BA197" s="147">
        <f t="shared" ca="1" si="114"/>
        <v>0</v>
      </c>
      <c r="BB197" s="147">
        <f t="shared" ca="1" si="114"/>
        <v>0</v>
      </c>
      <c r="BC197" s="147">
        <f t="shared" ca="1" si="114"/>
        <v>0</v>
      </c>
      <c r="BD197" s="147">
        <f t="shared" ca="1" si="114"/>
        <v>0</v>
      </c>
      <c r="BE197" s="147">
        <f t="shared" ca="1" si="114"/>
        <v>0</v>
      </c>
      <c r="BF197" s="147">
        <f t="shared" ca="1" si="114"/>
        <v>0</v>
      </c>
      <c r="BG197" s="147">
        <f t="shared" ca="1" si="114"/>
        <v>0</v>
      </c>
      <c r="BH197" s="147">
        <f t="shared" ca="1" si="114"/>
        <v>0</v>
      </c>
    </row>
    <row r="198" spans="1:60">
      <c r="A198" s="106"/>
      <c r="B198" s="106"/>
      <c r="C198" s="106">
        <v>93</v>
      </c>
      <c r="D198" s="106"/>
      <c r="E198" s="106" t="str">
        <f ca="1">OFFSET('Impact Inputs'!A$6,C198,0)</f>
        <v>Impact 32</v>
      </c>
      <c r="F198" s="106" t="str">
        <f ca="1">OFFSET('Impact Inputs'!C$6,C198,0)</f>
        <v>-</v>
      </c>
      <c r="G198" s="106"/>
      <c r="H198" s="106"/>
      <c r="I198" s="106"/>
      <c r="J198" s="106"/>
      <c r="K198" s="147">
        <f t="shared" ca="1" si="107"/>
        <v>0</v>
      </c>
      <c r="L198" s="147">
        <f t="shared" ca="1" si="114"/>
        <v>0</v>
      </c>
      <c r="M198" s="147">
        <f t="shared" ca="1" si="114"/>
        <v>0</v>
      </c>
      <c r="N198" s="147">
        <f t="shared" ca="1" si="114"/>
        <v>0</v>
      </c>
      <c r="O198" s="147">
        <f t="shared" ca="1" si="114"/>
        <v>0</v>
      </c>
      <c r="P198" s="147">
        <f t="shared" ca="1" si="114"/>
        <v>0</v>
      </c>
      <c r="Q198" s="147">
        <f t="shared" ca="1" si="114"/>
        <v>0</v>
      </c>
      <c r="R198" s="147">
        <f t="shared" ca="1" si="114"/>
        <v>0</v>
      </c>
      <c r="S198" s="147">
        <f t="shared" ca="1" si="114"/>
        <v>0</v>
      </c>
      <c r="T198" s="147">
        <f t="shared" ca="1" si="114"/>
        <v>0</v>
      </c>
      <c r="U198" s="147">
        <f t="shared" ca="1" si="114"/>
        <v>0</v>
      </c>
      <c r="V198" s="147">
        <f t="shared" ca="1" si="114"/>
        <v>0</v>
      </c>
      <c r="W198" s="147">
        <f t="shared" ca="1" si="114"/>
        <v>0</v>
      </c>
      <c r="X198" s="147">
        <f t="shared" ca="1" si="114"/>
        <v>0</v>
      </c>
      <c r="Y198" s="147">
        <f t="shared" ca="1" si="114"/>
        <v>0</v>
      </c>
      <c r="Z198" s="147">
        <f t="shared" ca="1" si="114"/>
        <v>0</v>
      </c>
      <c r="AA198" s="147">
        <f t="shared" ca="1" si="114"/>
        <v>0</v>
      </c>
      <c r="AB198" s="147">
        <f t="shared" ca="1" si="114"/>
        <v>0</v>
      </c>
      <c r="AC198" s="147">
        <f t="shared" ca="1" si="114"/>
        <v>0</v>
      </c>
      <c r="AD198" s="147">
        <f t="shared" ca="1" si="114"/>
        <v>0</v>
      </c>
      <c r="AE198" s="147">
        <f t="shared" ca="1" si="114"/>
        <v>0</v>
      </c>
      <c r="AF198" s="147">
        <f t="shared" ca="1" si="114"/>
        <v>0</v>
      </c>
      <c r="AG198" s="147">
        <f t="shared" ca="1" si="114"/>
        <v>0</v>
      </c>
      <c r="AH198" s="147">
        <f t="shared" ca="1" si="114"/>
        <v>0</v>
      </c>
      <c r="AI198" s="147">
        <f t="shared" ca="1" si="114"/>
        <v>0</v>
      </c>
      <c r="AJ198" s="147">
        <f t="shared" ca="1" si="114"/>
        <v>0</v>
      </c>
      <c r="AK198" s="147">
        <f t="shared" ca="1" si="114"/>
        <v>0</v>
      </c>
      <c r="AL198" s="147">
        <f t="shared" ref="L198:BH203" ca="1" si="115">IFERROR(AL145/AL$164,0)</f>
        <v>0</v>
      </c>
      <c r="AM198" s="147">
        <f t="shared" ca="1" si="115"/>
        <v>0</v>
      </c>
      <c r="AN198" s="147">
        <f t="shared" ca="1" si="115"/>
        <v>0</v>
      </c>
      <c r="AO198" s="147">
        <f t="shared" ca="1" si="115"/>
        <v>0</v>
      </c>
      <c r="AP198" s="147">
        <f t="shared" ca="1" si="115"/>
        <v>0</v>
      </c>
      <c r="AQ198" s="147">
        <f t="shared" ca="1" si="115"/>
        <v>0</v>
      </c>
      <c r="AR198" s="147">
        <f t="shared" ca="1" si="115"/>
        <v>0</v>
      </c>
      <c r="AS198" s="147">
        <f t="shared" ca="1" si="115"/>
        <v>0</v>
      </c>
      <c r="AT198" s="147">
        <f t="shared" ca="1" si="115"/>
        <v>0</v>
      </c>
      <c r="AU198" s="147">
        <f t="shared" ca="1" si="115"/>
        <v>0</v>
      </c>
      <c r="AV198" s="147">
        <f t="shared" ca="1" si="115"/>
        <v>0</v>
      </c>
      <c r="AW198" s="147">
        <f t="shared" ca="1" si="115"/>
        <v>0</v>
      </c>
      <c r="AX198" s="147">
        <f t="shared" ca="1" si="115"/>
        <v>0</v>
      </c>
      <c r="AY198" s="147">
        <f t="shared" ca="1" si="115"/>
        <v>0</v>
      </c>
      <c r="AZ198" s="147">
        <f t="shared" ca="1" si="115"/>
        <v>0</v>
      </c>
      <c r="BA198" s="147">
        <f t="shared" ca="1" si="115"/>
        <v>0</v>
      </c>
      <c r="BB198" s="147">
        <f t="shared" ca="1" si="115"/>
        <v>0</v>
      </c>
      <c r="BC198" s="147">
        <f t="shared" ca="1" si="115"/>
        <v>0</v>
      </c>
      <c r="BD198" s="147">
        <f t="shared" ca="1" si="115"/>
        <v>0</v>
      </c>
      <c r="BE198" s="147">
        <f t="shared" ca="1" si="115"/>
        <v>0</v>
      </c>
      <c r="BF198" s="147">
        <f t="shared" ca="1" si="115"/>
        <v>0</v>
      </c>
      <c r="BG198" s="147">
        <f t="shared" ca="1" si="115"/>
        <v>0</v>
      </c>
      <c r="BH198" s="147">
        <f t="shared" ca="1" si="115"/>
        <v>0</v>
      </c>
    </row>
    <row r="199" spans="1:60">
      <c r="A199" s="106"/>
      <c r="B199" s="106"/>
      <c r="C199" s="108">
        <v>96</v>
      </c>
      <c r="D199" s="106"/>
      <c r="E199" s="106" t="str">
        <f ca="1">OFFSET('Impact Inputs'!A$6,C199,0)</f>
        <v>Impact 33</v>
      </c>
      <c r="F199" s="106" t="str">
        <f ca="1">OFFSET('Impact Inputs'!C$6,C199,0)</f>
        <v>-</v>
      </c>
      <c r="G199" s="106"/>
      <c r="H199" s="106"/>
      <c r="I199" s="106"/>
      <c r="J199" s="106"/>
      <c r="K199" s="147">
        <f t="shared" ref="K199:K216" ca="1" si="116">IFERROR(K146/K$164,0)</f>
        <v>0</v>
      </c>
      <c r="L199" s="147">
        <f t="shared" ca="1" si="115"/>
        <v>0</v>
      </c>
      <c r="M199" s="147">
        <f t="shared" ca="1" si="115"/>
        <v>0</v>
      </c>
      <c r="N199" s="147">
        <f t="shared" ca="1" si="115"/>
        <v>0</v>
      </c>
      <c r="O199" s="147">
        <f t="shared" ca="1" si="115"/>
        <v>0</v>
      </c>
      <c r="P199" s="147">
        <f t="shared" ca="1" si="115"/>
        <v>0</v>
      </c>
      <c r="Q199" s="147">
        <f t="shared" ca="1" si="115"/>
        <v>0</v>
      </c>
      <c r="R199" s="147">
        <f t="shared" ca="1" si="115"/>
        <v>0</v>
      </c>
      <c r="S199" s="147">
        <f t="shared" ca="1" si="115"/>
        <v>0</v>
      </c>
      <c r="T199" s="147">
        <f t="shared" ca="1" si="115"/>
        <v>0</v>
      </c>
      <c r="U199" s="147">
        <f t="shared" ca="1" si="115"/>
        <v>0</v>
      </c>
      <c r="V199" s="147">
        <f t="shared" ca="1" si="115"/>
        <v>0</v>
      </c>
      <c r="W199" s="147">
        <f t="shared" ca="1" si="115"/>
        <v>0</v>
      </c>
      <c r="X199" s="147">
        <f t="shared" ca="1" si="115"/>
        <v>0</v>
      </c>
      <c r="Y199" s="147">
        <f t="shared" ca="1" si="115"/>
        <v>0</v>
      </c>
      <c r="Z199" s="147">
        <f t="shared" ca="1" si="115"/>
        <v>0</v>
      </c>
      <c r="AA199" s="147">
        <f t="shared" ca="1" si="115"/>
        <v>0</v>
      </c>
      <c r="AB199" s="147">
        <f t="shared" ca="1" si="115"/>
        <v>0</v>
      </c>
      <c r="AC199" s="147">
        <f t="shared" ca="1" si="115"/>
        <v>0</v>
      </c>
      <c r="AD199" s="147">
        <f t="shared" ca="1" si="115"/>
        <v>0</v>
      </c>
      <c r="AE199" s="147">
        <f t="shared" ca="1" si="115"/>
        <v>0</v>
      </c>
      <c r="AF199" s="147">
        <f t="shared" ca="1" si="115"/>
        <v>0</v>
      </c>
      <c r="AG199" s="147">
        <f t="shared" ca="1" si="115"/>
        <v>0</v>
      </c>
      <c r="AH199" s="147">
        <f t="shared" ca="1" si="115"/>
        <v>0</v>
      </c>
      <c r="AI199" s="147">
        <f t="shared" ca="1" si="115"/>
        <v>0</v>
      </c>
      <c r="AJ199" s="147">
        <f t="shared" ca="1" si="115"/>
        <v>0</v>
      </c>
      <c r="AK199" s="147">
        <f t="shared" ca="1" si="115"/>
        <v>0</v>
      </c>
      <c r="AL199" s="147">
        <f t="shared" ca="1" si="115"/>
        <v>0</v>
      </c>
      <c r="AM199" s="147">
        <f t="shared" ca="1" si="115"/>
        <v>0</v>
      </c>
      <c r="AN199" s="147">
        <f t="shared" ca="1" si="115"/>
        <v>0</v>
      </c>
      <c r="AO199" s="147">
        <f t="shared" ca="1" si="115"/>
        <v>0</v>
      </c>
      <c r="AP199" s="147">
        <f t="shared" ca="1" si="115"/>
        <v>0</v>
      </c>
      <c r="AQ199" s="147">
        <f t="shared" ca="1" si="115"/>
        <v>0</v>
      </c>
      <c r="AR199" s="147">
        <f t="shared" ca="1" si="115"/>
        <v>0</v>
      </c>
      <c r="AS199" s="147">
        <f t="shared" ca="1" si="115"/>
        <v>0</v>
      </c>
      <c r="AT199" s="147">
        <f t="shared" ca="1" si="115"/>
        <v>0</v>
      </c>
      <c r="AU199" s="147">
        <f t="shared" ca="1" si="115"/>
        <v>0</v>
      </c>
      <c r="AV199" s="147">
        <f t="shared" ca="1" si="115"/>
        <v>0</v>
      </c>
      <c r="AW199" s="147">
        <f t="shared" ca="1" si="115"/>
        <v>0</v>
      </c>
      <c r="AX199" s="147">
        <f t="shared" ca="1" si="115"/>
        <v>0</v>
      </c>
      <c r="AY199" s="147">
        <f t="shared" ca="1" si="115"/>
        <v>0</v>
      </c>
      <c r="AZ199" s="147">
        <f t="shared" ca="1" si="115"/>
        <v>0</v>
      </c>
      <c r="BA199" s="147">
        <f t="shared" ca="1" si="115"/>
        <v>0</v>
      </c>
      <c r="BB199" s="147">
        <f t="shared" ca="1" si="115"/>
        <v>0</v>
      </c>
      <c r="BC199" s="147">
        <f t="shared" ca="1" si="115"/>
        <v>0</v>
      </c>
      <c r="BD199" s="147">
        <f t="shared" ca="1" si="115"/>
        <v>0</v>
      </c>
      <c r="BE199" s="147">
        <f t="shared" ca="1" si="115"/>
        <v>0</v>
      </c>
      <c r="BF199" s="147">
        <f t="shared" ca="1" si="115"/>
        <v>0</v>
      </c>
      <c r="BG199" s="147">
        <f t="shared" ca="1" si="115"/>
        <v>0</v>
      </c>
      <c r="BH199" s="147">
        <f t="shared" ca="1" si="115"/>
        <v>0</v>
      </c>
    </row>
    <row r="200" spans="1:60">
      <c r="A200" s="106"/>
      <c r="B200" s="106"/>
      <c r="C200" s="106">
        <v>99</v>
      </c>
      <c r="D200" s="106"/>
      <c r="E200" s="106" t="str">
        <f ca="1">OFFSET('Impact Inputs'!A$6,C200,0)</f>
        <v>Impact 34</v>
      </c>
      <c r="F200" s="106" t="str">
        <f ca="1">OFFSET('Impact Inputs'!C$6,C200,0)</f>
        <v>-</v>
      </c>
      <c r="G200" s="106"/>
      <c r="H200" s="106"/>
      <c r="I200" s="106"/>
      <c r="J200" s="106"/>
      <c r="K200" s="147">
        <f t="shared" ca="1" si="116"/>
        <v>0</v>
      </c>
      <c r="L200" s="147">
        <f t="shared" ca="1" si="115"/>
        <v>0</v>
      </c>
      <c r="M200" s="147">
        <f t="shared" ca="1" si="115"/>
        <v>0</v>
      </c>
      <c r="N200" s="147">
        <f t="shared" ca="1" si="115"/>
        <v>0</v>
      </c>
      <c r="O200" s="147">
        <f t="shared" ca="1" si="115"/>
        <v>0</v>
      </c>
      <c r="P200" s="147">
        <f t="shared" ca="1" si="115"/>
        <v>0</v>
      </c>
      <c r="Q200" s="147">
        <f t="shared" ca="1" si="115"/>
        <v>0</v>
      </c>
      <c r="R200" s="147">
        <f t="shared" ca="1" si="115"/>
        <v>0</v>
      </c>
      <c r="S200" s="147">
        <f t="shared" ca="1" si="115"/>
        <v>0</v>
      </c>
      <c r="T200" s="147">
        <f t="shared" ca="1" si="115"/>
        <v>0</v>
      </c>
      <c r="U200" s="147">
        <f t="shared" ca="1" si="115"/>
        <v>0</v>
      </c>
      <c r="V200" s="147">
        <f t="shared" ca="1" si="115"/>
        <v>0</v>
      </c>
      <c r="W200" s="147">
        <f t="shared" ca="1" si="115"/>
        <v>0</v>
      </c>
      <c r="X200" s="147">
        <f t="shared" ca="1" si="115"/>
        <v>0</v>
      </c>
      <c r="Y200" s="147">
        <f t="shared" ca="1" si="115"/>
        <v>0</v>
      </c>
      <c r="Z200" s="147">
        <f t="shared" ca="1" si="115"/>
        <v>0</v>
      </c>
      <c r="AA200" s="147">
        <f t="shared" ca="1" si="115"/>
        <v>0</v>
      </c>
      <c r="AB200" s="147">
        <f t="shared" ca="1" si="115"/>
        <v>0</v>
      </c>
      <c r="AC200" s="147">
        <f t="shared" ca="1" si="115"/>
        <v>0</v>
      </c>
      <c r="AD200" s="147">
        <f t="shared" ca="1" si="115"/>
        <v>0</v>
      </c>
      <c r="AE200" s="147">
        <f t="shared" ca="1" si="115"/>
        <v>0</v>
      </c>
      <c r="AF200" s="147">
        <f t="shared" ca="1" si="115"/>
        <v>0</v>
      </c>
      <c r="AG200" s="147">
        <f t="shared" ca="1" si="115"/>
        <v>0</v>
      </c>
      <c r="AH200" s="147">
        <f t="shared" ca="1" si="115"/>
        <v>0</v>
      </c>
      <c r="AI200" s="147">
        <f t="shared" ca="1" si="115"/>
        <v>0</v>
      </c>
      <c r="AJ200" s="147">
        <f t="shared" ca="1" si="115"/>
        <v>0</v>
      </c>
      <c r="AK200" s="147">
        <f t="shared" ca="1" si="115"/>
        <v>0</v>
      </c>
      <c r="AL200" s="147">
        <f t="shared" ca="1" si="115"/>
        <v>0</v>
      </c>
      <c r="AM200" s="147">
        <f t="shared" ca="1" si="115"/>
        <v>0</v>
      </c>
      <c r="AN200" s="147">
        <f t="shared" ca="1" si="115"/>
        <v>0</v>
      </c>
      <c r="AO200" s="147">
        <f t="shared" ca="1" si="115"/>
        <v>0</v>
      </c>
      <c r="AP200" s="147">
        <f t="shared" ca="1" si="115"/>
        <v>0</v>
      </c>
      <c r="AQ200" s="147">
        <f t="shared" ca="1" si="115"/>
        <v>0</v>
      </c>
      <c r="AR200" s="147">
        <f t="shared" ca="1" si="115"/>
        <v>0</v>
      </c>
      <c r="AS200" s="147">
        <f t="shared" ca="1" si="115"/>
        <v>0</v>
      </c>
      <c r="AT200" s="147">
        <f t="shared" ca="1" si="115"/>
        <v>0</v>
      </c>
      <c r="AU200" s="147">
        <f t="shared" ca="1" si="115"/>
        <v>0</v>
      </c>
      <c r="AV200" s="147">
        <f t="shared" ca="1" si="115"/>
        <v>0</v>
      </c>
      <c r="AW200" s="147">
        <f t="shared" ca="1" si="115"/>
        <v>0</v>
      </c>
      <c r="AX200" s="147">
        <f t="shared" ca="1" si="115"/>
        <v>0</v>
      </c>
      <c r="AY200" s="147">
        <f t="shared" ca="1" si="115"/>
        <v>0</v>
      </c>
      <c r="AZ200" s="147">
        <f t="shared" ca="1" si="115"/>
        <v>0</v>
      </c>
      <c r="BA200" s="147">
        <f t="shared" ca="1" si="115"/>
        <v>0</v>
      </c>
      <c r="BB200" s="147">
        <f t="shared" ca="1" si="115"/>
        <v>0</v>
      </c>
      <c r="BC200" s="147">
        <f t="shared" ca="1" si="115"/>
        <v>0</v>
      </c>
      <c r="BD200" s="147">
        <f t="shared" ca="1" si="115"/>
        <v>0</v>
      </c>
      <c r="BE200" s="147">
        <f t="shared" ca="1" si="115"/>
        <v>0</v>
      </c>
      <c r="BF200" s="147">
        <f t="shared" ca="1" si="115"/>
        <v>0</v>
      </c>
      <c r="BG200" s="147">
        <f t="shared" ca="1" si="115"/>
        <v>0</v>
      </c>
      <c r="BH200" s="147">
        <f t="shared" ca="1" si="115"/>
        <v>0</v>
      </c>
    </row>
    <row r="201" spans="1:60">
      <c r="A201" s="106"/>
      <c r="B201" s="106"/>
      <c r="C201" s="108">
        <v>102</v>
      </c>
      <c r="D201" s="106"/>
      <c r="E201" s="106" t="str">
        <f ca="1">OFFSET('Impact Inputs'!A$6,C201,0)</f>
        <v>Impact 35</v>
      </c>
      <c r="F201" s="106" t="str">
        <f ca="1">OFFSET('Impact Inputs'!C$6,C201,0)</f>
        <v>-</v>
      </c>
      <c r="G201" s="106"/>
      <c r="H201" s="106"/>
      <c r="I201" s="106"/>
      <c r="J201" s="106"/>
      <c r="K201" s="147">
        <f t="shared" ca="1" si="116"/>
        <v>0</v>
      </c>
      <c r="L201" s="147">
        <f t="shared" ca="1" si="115"/>
        <v>0</v>
      </c>
      <c r="M201" s="147">
        <f t="shared" ca="1" si="115"/>
        <v>0</v>
      </c>
      <c r="N201" s="147">
        <f t="shared" ca="1" si="115"/>
        <v>0</v>
      </c>
      <c r="O201" s="147">
        <f t="shared" ca="1" si="115"/>
        <v>0</v>
      </c>
      <c r="P201" s="147">
        <f t="shared" ca="1" si="115"/>
        <v>0</v>
      </c>
      <c r="Q201" s="147">
        <f t="shared" ca="1" si="115"/>
        <v>0</v>
      </c>
      <c r="R201" s="147">
        <f t="shared" ca="1" si="115"/>
        <v>0</v>
      </c>
      <c r="S201" s="147">
        <f t="shared" ca="1" si="115"/>
        <v>0</v>
      </c>
      <c r="T201" s="147">
        <f t="shared" ca="1" si="115"/>
        <v>0</v>
      </c>
      <c r="U201" s="147">
        <f t="shared" ca="1" si="115"/>
        <v>0</v>
      </c>
      <c r="V201" s="147">
        <f t="shared" ca="1" si="115"/>
        <v>0</v>
      </c>
      <c r="W201" s="147">
        <f t="shared" ca="1" si="115"/>
        <v>0</v>
      </c>
      <c r="X201" s="147">
        <f t="shared" ca="1" si="115"/>
        <v>0</v>
      </c>
      <c r="Y201" s="147">
        <f t="shared" ca="1" si="115"/>
        <v>0</v>
      </c>
      <c r="Z201" s="147">
        <f t="shared" ca="1" si="115"/>
        <v>0</v>
      </c>
      <c r="AA201" s="147">
        <f t="shared" ca="1" si="115"/>
        <v>0</v>
      </c>
      <c r="AB201" s="147">
        <f t="shared" ca="1" si="115"/>
        <v>0</v>
      </c>
      <c r="AC201" s="147">
        <f t="shared" ca="1" si="115"/>
        <v>0</v>
      </c>
      <c r="AD201" s="147">
        <f t="shared" ca="1" si="115"/>
        <v>0</v>
      </c>
      <c r="AE201" s="147">
        <f t="shared" ca="1" si="115"/>
        <v>0</v>
      </c>
      <c r="AF201" s="147">
        <f t="shared" ca="1" si="115"/>
        <v>0</v>
      </c>
      <c r="AG201" s="147">
        <f t="shared" ca="1" si="115"/>
        <v>0</v>
      </c>
      <c r="AH201" s="147">
        <f t="shared" ca="1" si="115"/>
        <v>0</v>
      </c>
      <c r="AI201" s="147">
        <f t="shared" ca="1" si="115"/>
        <v>0</v>
      </c>
      <c r="AJ201" s="147">
        <f t="shared" ca="1" si="115"/>
        <v>0</v>
      </c>
      <c r="AK201" s="147">
        <f t="shared" ca="1" si="115"/>
        <v>0</v>
      </c>
      <c r="AL201" s="147">
        <f t="shared" ca="1" si="115"/>
        <v>0</v>
      </c>
      <c r="AM201" s="147">
        <f t="shared" ca="1" si="115"/>
        <v>0</v>
      </c>
      <c r="AN201" s="147">
        <f t="shared" ca="1" si="115"/>
        <v>0</v>
      </c>
      <c r="AO201" s="147">
        <f t="shared" ca="1" si="115"/>
        <v>0</v>
      </c>
      <c r="AP201" s="147">
        <f t="shared" ca="1" si="115"/>
        <v>0</v>
      </c>
      <c r="AQ201" s="147">
        <f t="shared" ca="1" si="115"/>
        <v>0</v>
      </c>
      <c r="AR201" s="147">
        <f t="shared" ca="1" si="115"/>
        <v>0</v>
      </c>
      <c r="AS201" s="147">
        <f t="shared" ca="1" si="115"/>
        <v>0</v>
      </c>
      <c r="AT201" s="147">
        <f t="shared" ca="1" si="115"/>
        <v>0</v>
      </c>
      <c r="AU201" s="147">
        <f t="shared" ca="1" si="115"/>
        <v>0</v>
      </c>
      <c r="AV201" s="147">
        <f t="shared" ca="1" si="115"/>
        <v>0</v>
      </c>
      <c r="AW201" s="147">
        <f t="shared" ca="1" si="115"/>
        <v>0</v>
      </c>
      <c r="AX201" s="147">
        <f t="shared" ca="1" si="115"/>
        <v>0</v>
      </c>
      <c r="AY201" s="147">
        <f t="shared" ca="1" si="115"/>
        <v>0</v>
      </c>
      <c r="AZ201" s="147">
        <f t="shared" ca="1" si="115"/>
        <v>0</v>
      </c>
      <c r="BA201" s="147">
        <f t="shared" ca="1" si="115"/>
        <v>0</v>
      </c>
      <c r="BB201" s="147">
        <f t="shared" ca="1" si="115"/>
        <v>0</v>
      </c>
      <c r="BC201" s="147">
        <f t="shared" ca="1" si="115"/>
        <v>0</v>
      </c>
      <c r="BD201" s="147">
        <f t="shared" ca="1" si="115"/>
        <v>0</v>
      </c>
      <c r="BE201" s="147">
        <f t="shared" ca="1" si="115"/>
        <v>0</v>
      </c>
      <c r="BF201" s="147">
        <f t="shared" ca="1" si="115"/>
        <v>0</v>
      </c>
      <c r="BG201" s="147">
        <f t="shared" ca="1" si="115"/>
        <v>0</v>
      </c>
      <c r="BH201" s="147">
        <f t="shared" ca="1" si="115"/>
        <v>0</v>
      </c>
    </row>
    <row r="202" spans="1:60">
      <c r="A202" s="106"/>
      <c r="B202" s="106"/>
      <c r="C202" s="106">
        <v>105</v>
      </c>
      <c r="D202" s="106"/>
      <c r="E202" s="106" t="str">
        <f ca="1">OFFSET('Impact Inputs'!A$6,C202,0)</f>
        <v>Impact 36</v>
      </c>
      <c r="F202" s="106" t="str">
        <f ca="1">OFFSET('Impact Inputs'!C$6,C202,0)</f>
        <v>-</v>
      </c>
      <c r="G202" s="106"/>
      <c r="H202" s="106"/>
      <c r="I202" s="106"/>
      <c r="J202" s="106"/>
      <c r="K202" s="147">
        <f t="shared" ca="1" si="116"/>
        <v>0</v>
      </c>
      <c r="L202" s="147">
        <f t="shared" ca="1" si="115"/>
        <v>0</v>
      </c>
      <c r="M202" s="147">
        <f t="shared" ca="1" si="115"/>
        <v>0</v>
      </c>
      <c r="N202" s="147">
        <f t="shared" ca="1" si="115"/>
        <v>0</v>
      </c>
      <c r="O202" s="147">
        <f t="shared" ca="1" si="115"/>
        <v>0</v>
      </c>
      <c r="P202" s="147">
        <f t="shared" ca="1" si="115"/>
        <v>0</v>
      </c>
      <c r="Q202" s="147">
        <f t="shared" ca="1" si="115"/>
        <v>0</v>
      </c>
      <c r="R202" s="147">
        <f t="shared" ca="1" si="115"/>
        <v>0</v>
      </c>
      <c r="S202" s="147">
        <f t="shared" ca="1" si="115"/>
        <v>0</v>
      </c>
      <c r="T202" s="147">
        <f t="shared" ca="1" si="115"/>
        <v>0</v>
      </c>
      <c r="U202" s="147">
        <f t="shared" ca="1" si="115"/>
        <v>0</v>
      </c>
      <c r="V202" s="147">
        <f t="shared" ca="1" si="115"/>
        <v>0</v>
      </c>
      <c r="W202" s="147">
        <f t="shared" ca="1" si="115"/>
        <v>0</v>
      </c>
      <c r="X202" s="147">
        <f t="shared" ca="1" si="115"/>
        <v>0</v>
      </c>
      <c r="Y202" s="147">
        <f t="shared" ca="1" si="115"/>
        <v>0</v>
      </c>
      <c r="Z202" s="147">
        <f t="shared" ca="1" si="115"/>
        <v>0</v>
      </c>
      <c r="AA202" s="147">
        <f t="shared" ca="1" si="115"/>
        <v>0</v>
      </c>
      <c r="AB202" s="147">
        <f t="shared" ca="1" si="115"/>
        <v>0</v>
      </c>
      <c r="AC202" s="147">
        <f t="shared" ca="1" si="115"/>
        <v>0</v>
      </c>
      <c r="AD202" s="147">
        <f t="shared" ca="1" si="115"/>
        <v>0</v>
      </c>
      <c r="AE202" s="147">
        <f t="shared" ca="1" si="115"/>
        <v>0</v>
      </c>
      <c r="AF202" s="147">
        <f t="shared" ca="1" si="115"/>
        <v>0</v>
      </c>
      <c r="AG202" s="147">
        <f t="shared" ca="1" si="115"/>
        <v>0</v>
      </c>
      <c r="AH202" s="147">
        <f t="shared" ca="1" si="115"/>
        <v>0</v>
      </c>
      <c r="AI202" s="147">
        <f t="shared" ca="1" si="115"/>
        <v>0</v>
      </c>
      <c r="AJ202" s="147">
        <f t="shared" ca="1" si="115"/>
        <v>0</v>
      </c>
      <c r="AK202" s="147">
        <f t="shared" ca="1" si="115"/>
        <v>0</v>
      </c>
      <c r="AL202" s="147">
        <f t="shared" ca="1" si="115"/>
        <v>0</v>
      </c>
      <c r="AM202" s="147">
        <f t="shared" ca="1" si="115"/>
        <v>0</v>
      </c>
      <c r="AN202" s="147">
        <f t="shared" ca="1" si="115"/>
        <v>0</v>
      </c>
      <c r="AO202" s="147">
        <f t="shared" ca="1" si="115"/>
        <v>0</v>
      </c>
      <c r="AP202" s="147">
        <f t="shared" ca="1" si="115"/>
        <v>0</v>
      </c>
      <c r="AQ202" s="147">
        <f t="shared" ca="1" si="115"/>
        <v>0</v>
      </c>
      <c r="AR202" s="147">
        <f t="shared" ca="1" si="115"/>
        <v>0</v>
      </c>
      <c r="AS202" s="147">
        <f t="shared" ca="1" si="115"/>
        <v>0</v>
      </c>
      <c r="AT202" s="147">
        <f t="shared" ca="1" si="115"/>
        <v>0</v>
      </c>
      <c r="AU202" s="147">
        <f t="shared" ca="1" si="115"/>
        <v>0</v>
      </c>
      <c r="AV202" s="147">
        <f t="shared" ca="1" si="115"/>
        <v>0</v>
      </c>
      <c r="AW202" s="147">
        <f t="shared" ca="1" si="115"/>
        <v>0</v>
      </c>
      <c r="AX202" s="147">
        <f t="shared" ca="1" si="115"/>
        <v>0</v>
      </c>
      <c r="AY202" s="147">
        <f t="shared" ca="1" si="115"/>
        <v>0</v>
      </c>
      <c r="AZ202" s="147">
        <f t="shared" ca="1" si="115"/>
        <v>0</v>
      </c>
      <c r="BA202" s="147">
        <f t="shared" ca="1" si="115"/>
        <v>0</v>
      </c>
      <c r="BB202" s="147">
        <f t="shared" ca="1" si="115"/>
        <v>0</v>
      </c>
      <c r="BC202" s="147">
        <f t="shared" ca="1" si="115"/>
        <v>0</v>
      </c>
      <c r="BD202" s="147">
        <f t="shared" ca="1" si="115"/>
        <v>0</v>
      </c>
      <c r="BE202" s="147">
        <f t="shared" ca="1" si="115"/>
        <v>0</v>
      </c>
      <c r="BF202" s="147">
        <f t="shared" ca="1" si="115"/>
        <v>0</v>
      </c>
      <c r="BG202" s="147">
        <f t="shared" ca="1" si="115"/>
        <v>0</v>
      </c>
      <c r="BH202" s="147">
        <f t="shared" ca="1" si="115"/>
        <v>0</v>
      </c>
    </row>
    <row r="203" spans="1:60">
      <c r="A203" s="106"/>
      <c r="B203" s="106"/>
      <c r="C203" s="106">
        <v>108</v>
      </c>
      <c r="D203" s="106"/>
      <c r="E203" s="106" t="str">
        <f ca="1">OFFSET('Impact Inputs'!A$6,C203,0)</f>
        <v>Impact 37</v>
      </c>
      <c r="F203" s="106" t="str">
        <f ca="1">OFFSET('Impact Inputs'!C$6,C203,0)</f>
        <v>-</v>
      </c>
      <c r="G203" s="106"/>
      <c r="H203" s="106"/>
      <c r="I203" s="106"/>
      <c r="J203" s="106"/>
      <c r="K203" s="147">
        <f t="shared" ca="1" si="116"/>
        <v>0</v>
      </c>
      <c r="L203" s="147">
        <f t="shared" ca="1" si="115"/>
        <v>0</v>
      </c>
      <c r="M203" s="147">
        <f t="shared" ca="1" si="115"/>
        <v>0</v>
      </c>
      <c r="N203" s="147">
        <f t="shared" ca="1" si="115"/>
        <v>0</v>
      </c>
      <c r="O203" s="147">
        <f t="shared" ca="1" si="115"/>
        <v>0</v>
      </c>
      <c r="P203" s="147">
        <f t="shared" ca="1" si="115"/>
        <v>0</v>
      </c>
      <c r="Q203" s="147">
        <f t="shared" ca="1" si="115"/>
        <v>0</v>
      </c>
      <c r="R203" s="147">
        <f t="shared" ca="1" si="115"/>
        <v>0</v>
      </c>
      <c r="S203" s="147">
        <f t="shared" ca="1" si="115"/>
        <v>0</v>
      </c>
      <c r="T203" s="147">
        <f t="shared" ca="1" si="115"/>
        <v>0</v>
      </c>
      <c r="U203" s="147">
        <f t="shared" ca="1" si="115"/>
        <v>0</v>
      </c>
      <c r="V203" s="147">
        <f t="shared" ca="1" si="115"/>
        <v>0</v>
      </c>
      <c r="W203" s="147">
        <f t="shared" ca="1" si="115"/>
        <v>0</v>
      </c>
      <c r="X203" s="147">
        <f t="shared" ca="1" si="115"/>
        <v>0</v>
      </c>
      <c r="Y203" s="147">
        <f t="shared" ca="1" si="115"/>
        <v>0</v>
      </c>
      <c r="Z203" s="147">
        <f t="shared" ca="1" si="115"/>
        <v>0</v>
      </c>
      <c r="AA203" s="147">
        <f t="shared" ca="1" si="115"/>
        <v>0</v>
      </c>
      <c r="AB203" s="147">
        <f t="shared" ca="1" si="115"/>
        <v>0</v>
      </c>
      <c r="AC203" s="147">
        <f t="shared" ca="1" si="115"/>
        <v>0</v>
      </c>
      <c r="AD203" s="147">
        <f t="shared" ca="1" si="115"/>
        <v>0</v>
      </c>
      <c r="AE203" s="147">
        <f t="shared" ca="1" si="115"/>
        <v>0</v>
      </c>
      <c r="AF203" s="147">
        <f t="shared" ca="1" si="115"/>
        <v>0</v>
      </c>
      <c r="AG203" s="147">
        <f t="shared" ca="1" si="115"/>
        <v>0</v>
      </c>
      <c r="AH203" s="147">
        <f t="shared" ca="1" si="115"/>
        <v>0</v>
      </c>
      <c r="AI203" s="147">
        <f t="shared" ca="1" si="115"/>
        <v>0</v>
      </c>
      <c r="AJ203" s="147">
        <f t="shared" ca="1" si="115"/>
        <v>0</v>
      </c>
      <c r="AK203" s="147">
        <f t="shared" ca="1" si="115"/>
        <v>0</v>
      </c>
      <c r="AL203" s="147">
        <f t="shared" ca="1" si="115"/>
        <v>0</v>
      </c>
      <c r="AM203" s="147">
        <f t="shared" ca="1" si="115"/>
        <v>0</v>
      </c>
      <c r="AN203" s="147">
        <f t="shared" ca="1" si="115"/>
        <v>0</v>
      </c>
      <c r="AO203" s="147">
        <f t="shared" ca="1" si="115"/>
        <v>0</v>
      </c>
      <c r="AP203" s="147">
        <f t="shared" ca="1" si="115"/>
        <v>0</v>
      </c>
      <c r="AQ203" s="147">
        <f t="shared" ca="1" si="115"/>
        <v>0</v>
      </c>
      <c r="AR203" s="147">
        <f t="shared" ca="1" si="115"/>
        <v>0</v>
      </c>
      <c r="AS203" s="147">
        <f t="shared" ca="1" si="115"/>
        <v>0</v>
      </c>
      <c r="AT203" s="147">
        <f t="shared" ca="1" si="115"/>
        <v>0</v>
      </c>
      <c r="AU203" s="147">
        <f t="shared" ca="1" si="115"/>
        <v>0</v>
      </c>
      <c r="AV203" s="147">
        <f t="shared" ref="L203:BH208" ca="1" si="117">IFERROR(AV150/AV$164,0)</f>
        <v>0</v>
      </c>
      <c r="AW203" s="147">
        <f t="shared" ca="1" si="117"/>
        <v>0</v>
      </c>
      <c r="AX203" s="147">
        <f t="shared" ca="1" si="117"/>
        <v>0</v>
      </c>
      <c r="AY203" s="147">
        <f t="shared" ca="1" si="117"/>
        <v>0</v>
      </c>
      <c r="AZ203" s="147">
        <f t="shared" ca="1" si="117"/>
        <v>0</v>
      </c>
      <c r="BA203" s="147">
        <f t="shared" ca="1" si="117"/>
        <v>0</v>
      </c>
      <c r="BB203" s="147">
        <f t="shared" ca="1" si="117"/>
        <v>0</v>
      </c>
      <c r="BC203" s="147">
        <f t="shared" ca="1" si="117"/>
        <v>0</v>
      </c>
      <c r="BD203" s="147">
        <f t="shared" ca="1" si="117"/>
        <v>0</v>
      </c>
      <c r="BE203" s="147">
        <f t="shared" ca="1" si="117"/>
        <v>0</v>
      </c>
      <c r="BF203" s="147">
        <f t="shared" ca="1" si="117"/>
        <v>0</v>
      </c>
      <c r="BG203" s="147">
        <f t="shared" ca="1" si="117"/>
        <v>0</v>
      </c>
      <c r="BH203" s="147">
        <f t="shared" ca="1" si="117"/>
        <v>0</v>
      </c>
    </row>
    <row r="204" spans="1:60">
      <c r="A204" s="106"/>
      <c r="B204" s="106"/>
      <c r="C204" s="106">
        <v>111</v>
      </c>
      <c r="D204" s="106"/>
      <c r="E204" s="106" t="str">
        <f ca="1">OFFSET('Impact Inputs'!A$6,C204,0)</f>
        <v>Impact 38</v>
      </c>
      <c r="F204" s="106" t="str">
        <f ca="1">OFFSET('Impact Inputs'!C$6,C204,0)</f>
        <v>-</v>
      </c>
      <c r="G204" s="106"/>
      <c r="H204" s="106"/>
      <c r="I204" s="106"/>
      <c r="J204" s="106"/>
      <c r="K204" s="147">
        <f t="shared" ca="1" si="116"/>
        <v>0</v>
      </c>
      <c r="L204" s="147">
        <f t="shared" ca="1" si="117"/>
        <v>0</v>
      </c>
      <c r="M204" s="147">
        <f t="shared" ca="1" si="117"/>
        <v>0</v>
      </c>
      <c r="N204" s="147">
        <f t="shared" ca="1" si="117"/>
        <v>0</v>
      </c>
      <c r="O204" s="147">
        <f t="shared" ca="1" si="117"/>
        <v>0</v>
      </c>
      <c r="P204" s="147">
        <f t="shared" ca="1" si="117"/>
        <v>0</v>
      </c>
      <c r="Q204" s="147">
        <f t="shared" ca="1" si="117"/>
        <v>0</v>
      </c>
      <c r="R204" s="147">
        <f t="shared" ca="1" si="117"/>
        <v>0</v>
      </c>
      <c r="S204" s="147">
        <f t="shared" ca="1" si="117"/>
        <v>0</v>
      </c>
      <c r="T204" s="147">
        <f t="shared" ca="1" si="117"/>
        <v>0</v>
      </c>
      <c r="U204" s="147">
        <f t="shared" ca="1" si="117"/>
        <v>0</v>
      </c>
      <c r="V204" s="147">
        <f t="shared" ca="1" si="117"/>
        <v>0</v>
      </c>
      <c r="W204" s="147">
        <f t="shared" ca="1" si="117"/>
        <v>0</v>
      </c>
      <c r="X204" s="147">
        <f t="shared" ca="1" si="117"/>
        <v>0</v>
      </c>
      <c r="Y204" s="147">
        <f t="shared" ca="1" si="117"/>
        <v>0</v>
      </c>
      <c r="Z204" s="147">
        <f t="shared" ca="1" si="117"/>
        <v>0</v>
      </c>
      <c r="AA204" s="147">
        <f t="shared" ca="1" si="117"/>
        <v>0</v>
      </c>
      <c r="AB204" s="147">
        <f t="shared" ca="1" si="117"/>
        <v>0</v>
      </c>
      <c r="AC204" s="147">
        <f t="shared" ca="1" si="117"/>
        <v>0</v>
      </c>
      <c r="AD204" s="147">
        <f t="shared" ca="1" si="117"/>
        <v>0</v>
      </c>
      <c r="AE204" s="147">
        <f t="shared" ca="1" si="117"/>
        <v>0</v>
      </c>
      <c r="AF204" s="147">
        <f t="shared" ca="1" si="117"/>
        <v>0</v>
      </c>
      <c r="AG204" s="147">
        <f t="shared" ca="1" si="117"/>
        <v>0</v>
      </c>
      <c r="AH204" s="147">
        <f t="shared" ca="1" si="117"/>
        <v>0</v>
      </c>
      <c r="AI204" s="147">
        <f t="shared" ca="1" si="117"/>
        <v>0</v>
      </c>
      <c r="AJ204" s="147">
        <f t="shared" ca="1" si="117"/>
        <v>0</v>
      </c>
      <c r="AK204" s="147">
        <f t="shared" ca="1" si="117"/>
        <v>0</v>
      </c>
      <c r="AL204" s="147">
        <f t="shared" ca="1" si="117"/>
        <v>0</v>
      </c>
      <c r="AM204" s="147">
        <f t="shared" ca="1" si="117"/>
        <v>0</v>
      </c>
      <c r="AN204" s="147">
        <f t="shared" ca="1" si="117"/>
        <v>0</v>
      </c>
      <c r="AO204" s="147">
        <f t="shared" ca="1" si="117"/>
        <v>0</v>
      </c>
      <c r="AP204" s="147">
        <f t="shared" ca="1" si="117"/>
        <v>0</v>
      </c>
      <c r="AQ204" s="147">
        <f t="shared" ca="1" si="117"/>
        <v>0</v>
      </c>
      <c r="AR204" s="147">
        <f t="shared" ca="1" si="117"/>
        <v>0</v>
      </c>
      <c r="AS204" s="147">
        <f t="shared" ca="1" si="117"/>
        <v>0</v>
      </c>
      <c r="AT204" s="147">
        <f t="shared" ca="1" si="117"/>
        <v>0</v>
      </c>
      <c r="AU204" s="147">
        <f t="shared" ca="1" si="117"/>
        <v>0</v>
      </c>
      <c r="AV204" s="147">
        <f t="shared" ca="1" si="117"/>
        <v>0</v>
      </c>
      <c r="AW204" s="147">
        <f t="shared" ca="1" si="117"/>
        <v>0</v>
      </c>
      <c r="AX204" s="147">
        <f t="shared" ca="1" si="117"/>
        <v>0</v>
      </c>
      <c r="AY204" s="147">
        <f t="shared" ca="1" si="117"/>
        <v>0</v>
      </c>
      <c r="AZ204" s="147">
        <f t="shared" ca="1" si="117"/>
        <v>0</v>
      </c>
      <c r="BA204" s="147">
        <f t="shared" ca="1" si="117"/>
        <v>0</v>
      </c>
      <c r="BB204" s="147">
        <f t="shared" ca="1" si="117"/>
        <v>0</v>
      </c>
      <c r="BC204" s="147">
        <f t="shared" ca="1" si="117"/>
        <v>0</v>
      </c>
      <c r="BD204" s="147">
        <f t="shared" ca="1" si="117"/>
        <v>0</v>
      </c>
      <c r="BE204" s="147">
        <f t="shared" ca="1" si="117"/>
        <v>0</v>
      </c>
      <c r="BF204" s="147">
        <f t="shared" ca="1" si="117"/>
        <v>0</v>
      </c>
      <c r="BG204" s="147">
        <f t="shared" ca="1" si="117"/>
        <v>0</v>
      </c>
      <c r="BH204" s="147">
        <f t="shared" ca="1" si="117"/>
        <v>0</v>
      </c>
    </row>
    <row r="205" spans="1:60">
      <c r="A205" s="106"/>
      <c r="B205" s="106"/>
      <c r="C205" s="108">
        <v>114</v>
      </c>
      <c r="D205" s="106"/>
      <c r="E205" s="106" t="str">
        <f ca="1">OFFSET('Impact Inputs'!A$6,C205,0)</f>
        <v>Impact 39</v>
      </c>
      <c r="F205" s="106" t="str">
        <f ca="1">OFFSET('Impact Inputs'!C$6,C205,0)</f>
        <v>-</v>
      </c>
      <c r="G205" s="106"/>
      <c r="H205" s="106"/>
      <c r="I205" s="106"/>
      <c r="J205" s="106"/>
      <c r="K205" s="147">
        <f t="shared" ca="1" si="116"/>
        <v>0</v>
      </c>
      <c r="L205" s="147">
        <f t="shared" ca="1" si="117"/>
        <v>0</v>
      </c>
      <c r="M205" s="147">
        <f t="shared" ca="1" si="117"/>
        <v>0</v>
      </c>
      <c r="N205" s="147">
        <f t="shared" ca="1" si="117"/>
        <v>0</v>
      </c>
      <c r="O205" s="147">
        <f t="shared" ca="1" si="117"/>
        <v>0</v>
      </c>
      <c r="P205" s="147">
        <f t="shared" ca="1" si="117"/>
        <v>0</v>
      </c>
      <c r="Q205" s="147">
        <f t="shared" ca="1" si="117"/>
        <v>0</v>
      </c>
      <c r="R205" s="147">
        <f t="shared" ca="1" si="117"/>
        <v>0</v>
      </c>
      <c r="S205" s="147">
        <f t="shared" ca="1" si="117"/>
        <v>0</v>
      </c>
      <c r="T205" s="147">
        <f t="shared" ca="1" si="117"/>
        <v>0</v>
      </c>
      <c r="U205" s="147">
        <f t="shared" ca="1" si="117"/>
        <v>0</v>
      </c>
      <c r="V205" s="147">
        <f t="shared" ca="1" si="117"/>
        <v>0</v>
      </c>
      <c r="W205" s="147">
        <f t="shared" ca="1" si="117"/>
        <v>0</v>
      </c>
      <c r="X205" s="147">
        <f t="shared" ca="1" si="117"/>
        <v>0</v>
      </c>
      <c r="Y205" s="147">
        <f t="shared" ca="1" si="117"/>
        <v>0</v>
      </c>
      <c r="Z205" s="147">
        <f t="shared" ca="1" si="117"/>
        <v>0</v>
      </c>
      <c r="AA205" s="147">
        <f t="shared" ca="1" si="117"/>
        <v>0</v>
      </c>
      <c r="AB205" s="147">
        <f t="shared" ca="1" si="117"/>
        <v>0</v>
      </c>
      <c r="AC205" s="147">
        <f t="shared" ca="1" si="117"/>
        <v>0</v>
      </c>
      <c r="AD205" s="147">
        <f t="shared" ca="1" si="117"/>
        <v>0</v>
      </c>
      <c r="AE205" s="147">
        <f t="shared" ca="1" si="117"/>
        <v>0</v>
      </c>
      <c r="AF205" s="147">
        <f t="shared" ca="1" si="117"/>
        <v>0</v>
      </c>
      <c r="AG205" s="147">
        <f t="shared" ca="1" si="117"/>
        <v>0</v>
      </c>
      <c r="AH205" s="147">
        <f t="shared" ca="1" si="117"/>
        <v>0</v>
      </c>
      <c r="AI205" s="147">
        <f t="shared" ca="1" si="117"/>
        <v>0</v>
      </c>
      <c r="AJ205" s="147">
        <f t="shared" ca="1" si="117"/>
        <v>0</v>
      </c>
      <c r="AK205" s="147">
        <f t="shared" ca="1" si="117"/>
        <v>0</v>
      </c>
      <c r="AL205" s="147">
        <f t="shared" ca="1" si="117"/>
        <v>0</v>
      </c>
      <c r="AM205" s="147">
        <f t="shared" ca="1" si="117"/>
        <v>0</v>
      </c>
      <c r="AN205" s="147">
        <f t="shared" ca="1" si="117"/>
        <v>0</v>
      </c>
      <c r="AO205" s="147">
        <f t="shared" ca="1" si="117"/>
        <v>0</v>
      </c>
      <c r="AP205" s="147">
        <f t="shared" ca="1" si="117"/>
        <v>0</v>
      </c>
      <c r="AQ205" s="147">
        <f t="shared" ca="1" si="117"/>
        <v>0</v>
      </c>
      <c r="AR205" s="147">
        <f t="shared" ca="1" si="117"/>
        <v>0</v>
      </c>
      <c r="AS205" s="147">
        <f t="shared" ca="1" si="117"/>
        <v>0</v>
      </c>
      <c r="AT205" s="147">
        <f t="shared" ca="1" si="117"/>
        <v>0</v>
      </c>
      <c r="AU205" s="147">
        <f t="shared" ca="1" si="117"/>
        <v>0</v>
      </c>
      <c r="AV205" s="147">
        <f t="shared" ca="1" si="117"/>
        <v>0</v>
      </c>
      <c r="AW205" s="147">
        <f t="shared" ca="1" si="117"/>
        <v>0</v>
      </c>
      <c r="AX205" s="147">
        <f t="shared" ca="1" si="117"/>
        <v>0</v>
      </c>
      <c r="AY205" s="147">
        <f t="shared" ca="1" si="117"/>
        <v>0</v>
      </c>
      <c r="AZ205" s="147">
        <f t="shared" ca="1" si="117"/>
        <v>0</v>
      </c>
      <c r="BA205" s="147">
        <f t="shared" ca="1" si="117"/>
        <v>0</v>
      </c>
      <c r="BB205" s="147">
        <f t="shared" ca="1" si="117"/>
        <v>0</v>
      </c>
      <c r="BC205" s="147">
        <f t="shared" ca="1" si="117"/>
        <v>0</v>
      </c>
      <c r="BD205" s="147">
        <f t="shared" ca="1" si="117"/>
        <v>0</v>
      </c>
      <c r="BE205" s="147">
        <f t="shared" ca="1" si="117"/>
        <v>0</v>
      </c>
      <c r="BF205" s="147">
        <f t="shared" ca="1" si="117"/>
        <v>0</v>
      </c>
      <c r="BG205" s="147">
        <f t="shared" ca="1" si="117"/>
        <v>0</v>
      </c>
      <c r="BH205" s="147">
        <f t="shared" ca="1" si="117"/>
        <v>0</v>
      </c>
    </row>
    <row r="206" spans="1:60">
      <c r="A206" s="106"/>
      <c r="B206" s="106"/>
      <c r="C206" s="108">
        <v>117</v>
      </c>
      <c r="D206" s="106"/>
      <c r="E206" s="106" t="str">
        <f ca="1">OFFSET('Impact Inputs'!A$6,C206,0)</f>
        <v>Impact 40</v>
      </c>
      <c r="F206" s="106" t="str">
        <f ca="1">OFFSET('Impact Inputs'!C$6,C206,0)</f>
        <v>-</v>
      </c>
      <c r="G206" s="106"/>
      <c r="H206" s="106"/>
      <c r="I206" s="106"/>
      <c r="J206" s="106"/>
      <c r="K206" s="147">
        <f t="shared" ca="1" si="116"/>
        <v>0</v>
      </c>
      <c r="L206" s="147">
        <f t="shared" ca="1" si="117"/>
        <v>0</v>
      </c>
      <c r="M206" s="147">
        <f t="shared" ca="1" si="117"/>
        <v>0</v>
      </c>
      <c r="N206" s="147">
        <f t="shared" ca="1" si="117"/>
        <v>0</v>
      </c>
      <c r="O206" s="147">
        <f t="shared" ca="1" si="117"/>
        <v>0</v>
      </c>
      <c r="P206" s="147">
        <f t="shared" ca="1" si="117"/>
        <v>0</v>
      </c>
      <c r="Q206" s="147">
        <f t="shared" ca="1" si="117"/>
        <v>0</v>
      </c>
      <c r="R206" s="147">
        <f t="shared" ca="1" si="117"/>
        <v>0</v>
      </c>
      <c r="S206" s="147">
        <f t="shared" ca="1" si="117"/>
        <v>0</v>
      </c>
      <c r="T206" s="147">
        <f t="shared" ca="1" si="117"/>
        <v>0</v>
      </c>
      <c r="U206" s="147">
        <f t="shared" ca="1" si="117"/>
        <v>0</v>
      </c>
      <c r="V206" s="147">
        <f t="shared" ca="1" si="117"/>
        <v>0</v>
      </c>
      <c r="W206" s="147">
        <f t="shared" ca="1" si="117"/>
        <v>0</v>
      </c>
      <c r="X206" s="147">
        <f t="shared" ca="1" si="117"/>
        <v>0</v>
      </c>
      <c r="Y206" s="147">
        <f t="shared" ca="1" si="117"/>
        <v>0</v>
      </c>
      <c r="Z206" s="147">
        <f t="shared" ca="1" si="117"/>
        <v>0</v>
      </c>
      <c r="AA206" s="147">
        <f t="shared" ca="1" si="117"/>
        <v>0</v>
      </c>
      <c r="AB206" s="147">
        <f t="shared" ca="1" si="117"/>
        <v>0</v>
      </c>
      <c r="AC206" s="147">
        <f t="shared" ca="1" si="117"/>
        <v>0</v>
      </c>
      <c r="AD206" s="147">
        <f t="shared" ca="1" si="117"/>
        <v>0</v>
      </c>
      <c r="AE206" s="147">
        <f t="shared" ca="1" si="117"/>
        <v>0</v>
      </c>
      <c r="AF206" s="147">
        <f t="shared" ca="1" si="117"/>
        <v>0</v>
      </c>
      <c r="AG206" s="147">
        <f t="shared" ca="1" si="117"/>
        <v>0</v>
      </c>
      <c r="AH206" s="147">
        <f t="shared" ca="1" si="117"/>
        <v>0</v>
      </c>
      <c r="AI206" s="147">
        <f t="shared" ca="1" si="117"/>
        <v>0</v>
      </c>
      <c r="AJ206" s="147">
        <f t="shared" ca="1" si="117"/>
        <v>0</v>
      </c>
      <c r="AK206" s="147">
        <f t="shared" ca="1" si="117"/>
        <v>0</v>
      </c>
      <c r="AL206" s="147">
        <f t="shared" ca="1" si="117"/>
        <v>0</v>
      </c>
      <c r="AM206" s="147">
        <f t="shared" ca="1" si="117"/>
        <v>0</v>
      </c>
      <c r="AN206" s="147">
        <f t="shared" ca="1" si="117"/>
        <v>0</v>
      </c>
      <c r="AO206" s="147">
        <f t="shared" ca="1" si="117"/>
        <v>0</v>
      </c>
      <c r="AP206" s="147">
        <f t="shared" ca="1" si="117"/>
        <v>0</v>
      </c>
      <c r="AQ206" s="147">
        <f t="shared" ca="1" si="117"/>
        <v>0</v>
      </c>
      <c r="AR206" s="147">
        <f t="shared" ca="1" si="117"/>
        <v>0</v>
      </c>
      <c r="AS206" s="147">
        <f t="shared" ca="1" si="117"/>
        <v>0</v>
      </c>
      <c r="AT206" s="147">
        <f t="shared" ca="1" si="117"/>
        <v>0</v>
      </c>
      <c r="AU206" s="147">
        <f t="shared" ca="1" si="117"/>
        <v>0</v>
      </c>
      <c r="AV206" s="147">
        <f t="shared" ca="1" si="117"/>
        <v>0</v>
      </c>
      <c r="AW206" s="147">
        <f t="shared" ca="1" si="117"/>
        <v>0</v>
      </c>
      <c r="AX206" s="147">
        <f t="shared" ca="1" si="117"/>
        <v>0</v>
      </c>
      <c r="AY206" s="147">
        <f t="shared" ca="1" si="117"/>
        <v>0</v>
      </c>
      <c r="AZ206" s="147">
        <f t="shared" ca="1" si="117"/>
        <v>0</v>
      </c>
      <c r="BA206" s="147">
        <f t="shared" ca="1" si="117"/>
        <v>0</v>
      </c>
      <c r="BB206" s="147">
        <f t="shared" ca="1" si="117"/>
        <v>0</v>
      </c>
      <c r="BC206" s="147">
        <f t="shared" ca="1" si="117"/>
        <v>0</v>
      </c>
      <c r="BD206" s="147">
        <f t="shared" ca="1" si="117"/>
        <v>0</v>
      </c>
      <c r="BE206" s="147">
        <f t="shared" ca="1" si="117"/>
        <v>0</v>
      </c>
      <c r="BF206" s="147">
        <f t="shared" ca="1" si="117"/>
        <v>0</v>
      </c>
      <c r="BG206" s="147">
        <f t="shared" ca="1" si="117"/>
        <v>0</v>
      </c>
      <c r="BH206" s="147">
        <f t="shared" ca="1" si="117"/>
        <v>0</v>
      </c>
    </row>
    <row r="207" spans="1:60">
      <c r="A207" s="106"/>
      <c r="B207" s="106"/>
      <c r="C207" s="106">
        <v>120</v>
      </c>
      <c r="D207" s="106"/>
      <c r="E207" s="106" t="str">
        <f ca="1">OFFSET('Impact Inputs'!A$6,C207,0)</f>
        <v>Impact 41</v>
      </c>
      <c r="F207" s="106" t="str">
        <f ca="1">OFFSET('Impact Inputs'!C$6,C207,0)</f>
        <v>-</v>
      </c>
      <c r="G207" s="106"/>
      <c r="H207" s="106"/>
      <c r="I207" s="106"/>
      <c r="J207" s="106"/>
      <c r="K207" s="147">
        <f t="shared" ca="1" si="116"/>
        <v>0</v>
      </c>
      <c r="L207" s="147">
        <f t="shared" ca="1" si="117"/>
        <v>0</v>
      </c>
      <c r="M207" s="147">
        <f t="shared" ca="1" si="117"/>
        <v>0</v>
      </c>
      <c r="N207" s="147">
        <f t="shared" ca="1" si="117"/>
        <v>0</v>
      </c>
      <c r="O207" s="147">
        <f t="shared" ca="1" si="117"/>
        <v>0</v>
      </c>
      <c r="P207" s="147">
        <f t="shared" ca="1" si="117"/>
        <v>0</v>
      </c>
      <c r="Q207" s="147">
        <f t="shared" ca="1" si="117"/>
        <v>0</v>
      </c>
      <c r="R207" s="147">
        <f t="shared" ca="1" si="117"/>
        <v>0</v>
      </c>
      <c r="S207" s="147">
        <f t="shared" ca="1" si="117"/>
        <v>0</v>
      </c>
      <c r="T207" s="147">
        <f t="shared" ca="1" si="117"/>
        <v>0</v>
      </c>
      <c r="U207" s="147">
        <f t="shared" ca="1" si="117"/>
        <v>0</v>
      </c>
      <c r="V207" s="147">
        <f t="shared" ca="1" si="117"/>
        <v>0</v>
      </c>
      <c r="W207" s="147">
        <f t="shared" ca="1" si="117"/>
        <v>0</v>
      </c>
      <c r="X207" s="147">
        <f t="shared" ca="1" si="117"/>
        <v>0</v>
      </c>
      <c r="Y207" s="147">
        <f t="shared" ca="1" si="117"/>
        <v>0</v>
      </c>
      <c r="Z207" s="147">
        <f t="shared" ca="1" si="117"/>
        <v>0</v>
      </c>
      <c r="AA207" s="147">
        <f t="shared" ca="1" si="117"/>
        <v>0</v>
      </c>
      <c r="AB207" s="147">
        <f t="shared" ca="1" si="117"/>
        <v>0</v>
      </c>
      <c r="AC207" s="147">
        <f t="shared" ca="1" si="117"/>
        <v>0</v>
      </c>
      <c r="AD207" s="147">
        <f t="shared" ca="1" si="117"/>
        <v>0</v>
      </c>
      <c r="AE207" s="147">
        <f t="shared" ca="1" si="117"/>
        <v>0</v>
      </c>
      <c r="AF207" s="147">
        <f t="shared" ca="1" si="117"/>
        <v>0</v>
      </c>
      <c r="AG207" s="147">
        <f t="shared" ca="1" si="117"/>
        <v>0</v>
      </c>
      <c r="AH207" s="147">
        <f t="shared" ca="1" si="117"/>
        <v>0</v>
      </c>
      <c r="AI207" s="147">
        <f t="shared" ca="1" si="117"/>
        <v>0</v>
      </c>
      <c r="AJ207" s="147">
        <f t="shared" ca="1" si="117"/>
        <v>0</v>
      </c>
      <c r="AK207" s="147">
        <f t="shared" ca="1" si="117"/>
        <v>0</v>
      </c>
      <c r="AL207" s="147">
        <f t="shared" ca="1" si="117"/>
        <v>0</v>
      </c>
      <c r="AM207" s="147">
        <f t="shared" ca="1" si="117"/>
        <v>0</v>
      </c>
      <c r="AN207" s="147">
        <f t="shared" ca="1" si="117"/>
        <v>0</v>
      </c>
      <c r="AO207" s="147">
        <f t="shared" ca="1" si="117"/>
        <v>0</v>
      </c>
      <c r="AP207" s="147">
        <f t="shared" ca="1" si="117"/>
        <v>0</v>
      </c>
      <c r="AQ207" s="147">
        <f t="shared" ca="1" si="117"/>
        <v>0</v>
      </c>
      <c r="AR207" s="147">
        <f t="shared" ca="1" si="117"/>
        <v>0</v>
      </c>
      <c r="AS207" s="147">
        <f t="shared" ca="1" si="117"/>
        <v>0</v>
      </c>
      <c r="AT207" s="147">
        <f t="shared" ca="1" si="117"/>
        <v>0</v>
      </c>
      <c r="AU207" s="147">
        <f t="shared" ca="1" si="117"/>
        <v>0</v>
      </c>
      <c r="AV207" s="147">
        <f t="shared" ca="1" si="117"/>
        <v>0</v>
      </c>
      <c r="AW207" s="147">
        <f t="shared" ca="1" si="117"/>
        <v>0</v>
      </c>
      <c r="AX207" s="147">
        <f t="shared" ca="1" si="117"/>
        <v>0</v>
      </c>
      <c r="AY207" s="147">
        <f t="shared" ca="1" si="117"/>
        <v>0</v>
      </c>
      <c r="AZ207" s="147">
        <f t="shared" ca="1" si="117"/>
        <v>0</v>
      </c>
      <c r="BA207" s="147">
        <f t="shared" ca="1" si="117"/>
        <v>0</v>
      </c>
      <c r="BB207" s="147">
        <f t="shared" ca="1" si="117"/>
        <v>0</v>
      </c>
      <c r="BC207" s="147">
        <f t="shared" ca="1" si="117"/>
        <v>0</v>
      </c>
      <c r="BD207" s="147">
        <f t="shared" ca="1" si="117"/>
        <v>0</v>
      </c>
      <c r="BE207" s="147">
        <f t="shared" ca="1" si="117"/>
        <v>0</v>
      </c>
      <c r="BF207" s="147">
        <f t="shared" ca="1" si="117"/>
        <v>0</v>
      </c>
      <c r="BG207" s="147">
        <f t="shared" ca="1" si="117"/>
        <v>0</v>
      </c>
      <c r="BH207" s="147">
        <f t="shared" ca="1" si="117"/>
        <v>0</v>
      </c>
    </row>
    <row r="208" spans="1:60">
      <c r="A208" s="106"/>
      <c r="B208" s="106"/>
      <c r="C208" s="106">
        <v>123</v>
      </c>
      <c r="D208" s="106"/>
      <c r="E208" s="106" t="str">
        <f ca="1">OFFSET('Impact Inputs'!A$6,C208,0)</f>
        <v>Impact 42</v>
      </c>
      <c r="F208" s="106" t="str">
        <f ca="1">OFFSET('Impact Inputs'!C$6,C208,0)</f>
        <v>-</v>
      </c>
      <c r="G208" s="106"/>
      <c r="H208" s="106"/>
      <c r="I208" s="106"/>
      <c r="J208" s="106"/>
      <c r="K208" s="147">
        <f t="shared" ca="1" si="116"/>
        <v>0</v>
      </c>
      <c r="L208" s="147">
        <f t="shared" ca="1" si="117"/>
        <v>0</v>
      </c>
      <c r="M208" s="147">
        <f t="shared" ca="1" si="117"/>
        <v>0</v>
      </c>
      <c r="N208" s="147">
        <f t="shared" ca="1" si="117"/>
        <v>0</v>
      </c>
      <c r="O208" s="147">
        <f t="shared" ca="1" si="117"/>
        <v>0</v>
      </c>
      <c r="P208" s="147">
        <f t="shared" ca="1" si="117"/>
        <v>0</v>
      </c>
      <c r="Q208" s="147">
        <f t="shared" ca="1" si="117"/>
        <v>0</v>
      </c>
      <c r="R208" s="147">
        <f t="shared" ca="1" si="117"/>
        <v>0</v>
      </c>
      <c r="S208" s="147">
        <f t="shared" ca="1" si="117"/>
        <v>0</v>
      </c>
      <c r="T208" s="147">
        <f t="shared" ca="1" si="117"/>
        <v>0</v>
      </c>
      <c r="U208" s="147">
        <f t="shared" ca="1" si="117"/>
        <v>0</v>
      </c>
      <c r="V208" s="147">
        <f t="shared" ca="1" si="117"/>
        <v>0</v>
      </c>
      <c r="W208" s="147">
        <f t="shared" ca="1" si="117"/>
        <v>0</v>
      </c>
      <c r="X208" s="147">
        <f t="shared" ca="1" si="117"/>
        <v>0</v>
      </c>
      <c r="Y208" s="147">
        <f t="shared" ca="1" si="117"/>
        <v>0</v>
      </c>
      <c r="Z208" s="147">
        <f t="shared" ca="1" si="117"/>
        <v>0</v>
      </c>
      <c r="AA208" s="147">
        <f t="shared" ca="1" si="117"/>
        <v>0</v>
      </c>
      <c r="AB208" s="147">
        <f t="shared" ca="1" si="117"/>
        <v>0</v>
      </c>
      <c r="AC208" s="147">
        <f t="shared" ca="1" si="117"/>
        <v>0</v>
      </c>
      <c r="AD208" s="147">
        <f t="shared" ca="1" si="117"/>
        <v>0</v>
      </c>
      <c r="AE208" s="147">
        <f t="shared" ca="1" si="117"/>
        <v>0</v>
      </c>
      <c r="AF208" s="147">
        <f t="shared" ca="1" si="117"/>
        <v>0</v>
      </c>
      <c r="AG208" s="147">
        <f t="shared" ca="1" si="117"/>
        <v>0</v>
      </c>
      <c r="AH208" s="147">
        <f t="shared" ca="1" si="117"/>
        <v>0</v>
      </c>
      <c r="AI208" s="147">
        <f t="shared" ca="1" si="117"/>
        <v>0</v>
      </c>
      <c r="AJ208" s="147">
        <f t="shared" ca="1" si="117"/>
        <v>0</v>
      </c>
      <c r="AK208" s="147">
        <f t="shared" ca="1" si="117"/>
        <v>0</v>
      </c>
      <c r="AL208" s="147">
        <f t="shared" ca="1" si="117"/>
        <v>0</v>
      </c>
      <c r="AM208" s="147">
        <f t="shared" ca="1" si="117"/>
        <v>0</v>
      </c>
      <c r="AN208" s="147">
        <f t="shared" ca="1" si="117"/>
        <v>0</v>
      </c>
      <c r="AO208" s="147">
        <f t="shared" ca="1" si="117"/>
        <v>0</v>
      </c>
      <c r="AP208" s="147">
        <f t="shared" ca="1" si="117"/>
        <v>0</v>
      </c>
      <c r="AQ208" s="147">
        <f t="shared" ca="1" si="117"/>
        <v>0</v>
      </c>
      <c r="AR208" s="147">
        <f t="shared" ca="1" si="117"/>
        <v>0</v>
      </c>
      <c r="AS208" s="147">
        <f t="shared" ca="1" si="117"/>
        <v>0</v>
      </c>
      <c r="AT208" s="147">
        <f t="shared" ca="1" si="117"/>
        <v>0</v>
      </c>
      <c r="AU208" s="147">
        <f t="shared" ca="1" si="117"/>
        <v>0</v>
      </c>
      <c r="AV208" s="147">
        <f t="shared" ca="1" si="117"/>
        <v>0</v>
      </c>
      <c r="AW208" s="147">
        <f t="shared" ca="1" si="117"/>
        <v>0</v>
      </c>
      <c r="AX208" s="147">
        <f t="shared" ca="1" si="117"/>
        <v>0</v>
      </c>
      <c r="AY208" s="147">
        <f t="shared" ca="1" si="117"/>
        <v>0</v>
      </c>
      <c r="AZ208" s="147">
        <f t="shared" ca="1" si="117"/>
        <v>0</v>
      </c>
      <c r="BA208" s="147">
        <f t="shared" ca="1" si="117"/>
        <v>0</v>
      </c>
      <c r="BB208" s="147">
        <f t="shared" ca="1" si="117"/>
        <v>0</v>
      </c>
      <c r="BC208" s="147">
        <f t="shared" ca="1" si="117"/>
        <v>0</v>
      </c>
      <c r="BD208" s="147">
        <f t="shared" ca="1" si="117"/>
        <v>0</v>
      </c>
      <c r="BE208" s="147">
        <f t="shared" ca="1" si="117"/>
        <v>0</v>
      </c>
      <c r="BF208" s="147">
        <f t="shared" ref="L208:BH214" ca="1" si="118">IFERROR(BF155/BF$164,0)</f>
        <v>0</v>
      </c>
      <c r="BG208" s="147">
        <f t="shared" ca="1" si="118"/>
        <v>0</v>
      </c>
      <c r="BH208" s="147">
        <f t="shared" ca="1" si="118"/>
        <v>0</v>
      </c>
    </row>
    <row r="209" spans="1:60">
      <c r="A209" s="106"/>
      <c r="B209" s="106"/>
      <c r="C209" s="106">
        <v>126</v>
      </c>
      <c r="D209" s="106"/>
      <c r="E209" s="106" t="str">
        <f ca="1">OFFSET('Impact Inputs'!A$6,C209,0)</f>
        <v>Impact 43</v>
      </c>
      <c r="F209" s="106" t="str">
        <f ca="1">OFFSET('Impact Inputs'!C$6,C209,0)</f>
        <v>-</v>
      </c>
      <c r="G209" s="106"/>
      <c r="H209" s="106"/>
      <c r="I209" s="106"/>
      <c r="J209" s="106"/>
      <c r="K209" s="147">
        <f t="shared" ca="1" si="116"/>
        <v>0</v>
      </c>
      <c r="L209" s="147">
        <f t="shared" ca="1" si="118"/>
        <v>0</v>
      </c>
      <c r="M209" s="147">
        <f t="shared" ca="1" si="118"/>
        <v>0</v>
      </c>
      <c r="N209" s="147">
        <f t="shared" ca="1" si="118"/>
        <v>0</v>
      </c>
      <c r="O209" s="147">
        <f t="shared" ca="1" si="118"/>
        <v>0</v>
      </c>
      <c r="P209" s="147">
        <f t="shared" ca="1" si="118"/>
        <v>0</v>
      </c>
      <c r="Q209" s="147">
        <f t="shared" ca="1" si="118"/>
        <v>0</v>
      </c>
      <c r="R209" s="147">
        <f t="shared" ca="1" si="118"/>
        <v>0</v>
      </c>
      <c r="S209" s="147">
        <f t="shared" ca="1" si="118"/>
        <v>0</v>
      </c>
      <c r="T209" s="147">
        <f t="shared" ca="1" si="118"/>
        <v>0</v>
      </c>
      <c r="U209" s="147">
        <f t="shared" ca="1" si="118"/>
        <v>0</v>
      </c>
      <c r="V209" s="147">
        <f t="shared" ca="1" si="118"/>
        <v>0</v>
      </c>
      <c r="W209" s="147">
        <f t="shared" ca="1" si="118"/>
        <v>0</v>
      </c>
      <c r="X209" s="147">
        <f t="shared" ca="1" si="118"/>
        <v>0</v>
      </c>
      <c r="Y209" s="147">
        <f t="shared" ca="1" si="118"/>
        <v>0</v>
      </c>
      <c r="Z209" s="147">
        <f t="shared" ca="1" si="118"/>
        <v>0</v>
      </c>
      <c r="AA209" s="147">
        <f t="shared" ca="1" si="118"/>
        <v>0</v>
      </c>
      <c r="AB209" s="147">
        <f t="shared" ca="1" si="118"/>
        <v>0</v>
      </c>
      <c r="AC209" s="147">
        <f t="shared" ca="1" si="118"/>
        <v>0</v>
      </c>
      <c r="AD209" s="147">
        <f t="shared" ca="1" si="118"/>
        <v>0</v>
      </c>
      <c r="AE209" s="147">
        <f t="shared" ca="1" si="118"/>
        <v>0</v>
      </c>
      <c r="AF209" s="147">
        <f t="shared" ca="1" si="118"/>
        <v>0</v>
      </c>
      <c r="AG209" s="147">
        <f t="shared" ca="1" si="118"/>
        <v>0</v>
      </c>
      <c r="AH209" s="147">
        <f t="shared" ca="1" si="118"/>
        <v>0</v>
      </c>
      <c r="AI209" s="147">
        <f t="shared" ca="1" si="118"/>
        <v>0</v>
      </c>
      <c r="AJ209" s="147">
        <f t="shared" ca="1" si="118"/>
        <v>0</v>
      </c>
      <c r="AK209" s="147">
        <f t="shared" ca="1" si="118"/>
        <v>0</v>
      </c>
      <c r="AL209" s="147">
        <f t="shared" ca="1" si="118"/>
        <v>0</v>
      </c>
      <c r="AM209" s="147">
        <f t="shared" ca="1" si="118"/>
        <v>0</v>
      </c>
      <c r="AN209" s="147">
        <f t="shared" ca="1" si="118"/>
        <v>0</v>
      </c>
      <c r="AO209" s="147">
        <f t="shared" ca="1" si="118"/>
        <v>0</v>
      </c>
      <c r="AP209" s="147">
        <f t="shared" ca="1" si="118"/>
        <v>0</v>
      </c>
      <c r="AQ209" s="147">
        <f t="shared" ca="1" si="118"/>
        <v>0</v>
      </c>
      <c r="AR209" s="147">
        <f t="shared" ca="1" si="118"/>
        <v>0</v>
      </c>
      <c r="AS209" s="147">
        <f t="shared" ca="1" si="118"/>
        <v>0</v>
      </c>
      <c r="AT209" s="147">
        <f t="shared" ca="1" si="118"/>
        <v>0</v>
      </c>
      <c r="AU209" s="147">
        <f t="shared" ca="1" si="118"/>
        <v>0</v>
      </c>
      <c r="AV209" s="147">
        <f t="shared" ca="1" si="118"/>
        <v>0</v>
      </c>
      <c r="AW209" s="147">
        <f t="shared" ca="1" si="118"/>
        <v>0</v>
      </c>
      <c r="AX209" s="147">
        <f t="shared" ca="1" si="118"/>
        <v>0</v>
      </c>
      <c r="AY209" s="147">
        <f t="shared" ca="1" si="118"/>
        <v>0</v>
      </c>
      <c r="AZ209" s="147">
        <f t="shared" ca="1" si="118"/>
        <v>0</v>
      </c>
      <c r="BA209" s="147">
        <f t="shared" ca="1" si="118"/>
        <v>0</v>
      </c>
      <c r="BB209" s="147">
        <f t="shared" ca="1" si="118"/>
        <v>0</v>
      </c>
      <c r="BC209" s="147">
        <f t="shared" ca="1" si="118"/>
        <v>0</v>
      </c>
      <c r="BD209" s="147">
        <f t="shared" ca="1" si="118"/>
        <v>0</v>
      </c>
      <c r="BE209" s="147">
        <f t="shared" ca="1" si="118"/>
        <v>0</v>
      </c>
      <c r="BF209" s="147">
        <f t="shared" ca="1" si="118"/>
        <v>0</v>
      </c>
      <c r="BG209" s="147">
        <f t="shared" ca="1" si="118"/>
        <v>0</v>
      </c>
      <c r="BH209" s="147">
        <f t="shared" ca="1" si="118"/>
        <v>0</v>
      </c>
    </row>
    <row r="210" spans="1:60">
      <c r="A210" s="106"/>
      <c r="B210" s="106"/>
      <c r="C210" s="108">
        <v>129</v>
      </c>
      <c r="D210" s="106"/>
      <c r="E210" s="106" t="str">
        <f ca="1">OFFSET('Impact Inputs'!A$6,C210,0)</f>
        <v>Impact 44</v>
      </c>
      <c r="F210" s="106" t="str">
        <f ca="1">OFFSET('Impact Inputs'!C$6,C210,0)</f>
        <v>-</v>
      </c>
      <c r="G210" s="106"/>
      <c r="H210" s="106"/>
      <c r="I210" s="106"/>
      <c r="J210" s="106"/>
      <c r="K210" s="147">
        <f t="shared" ca="1" si="116"/>
        <v>0</v>
      </c>
      <c r="L210" s="147">
        <f t="shared" ca="1" si="118"/>
        <v>0</v>
      </c>
      <c r="M210" s="147">
        <f t="shared" ca="1" si="118"/>
        <v>0</v>
      </c>
      <c r="N210" s="147">
        <f t="shared" ca="1" si="118"/>
        <v>0</v>
      </c>
      <c r="O210" s="147">
        <f t="shared" ca="1" si="118"/>
        <v>0</v>
      </c>
      <c r="P210" s="147">
        <f t="shared" ca="1" si="118"/>
        <v>0</v>
      </c>
      <c r="Q210" s="147">
        <f t="shared" ca="1" si="118"/>
        <v>0</v>
      </c>
      <c r="R210" s="147">
        <f t="shared" ca="1" si="118"/>
        <v>0</v>
      </c>
      <c r="S210" s="147">
        <f t="shared" ca="1" si="118"/>
        <v>0</v>
      </c>
      <c r="T210" s="147">
        <f t="shared" ca="1" si="118"/>
        <v>0</v>
      </c>
      <c r="U210" s="147">
        <f t="shared" ca="1" si="118"/>
        <v>0</v>
      </c>
      <c r="V210" s="147">
        <f t="shared" ca="1" si="118"/>
        <v>0</v>
      </c>
      <c r="W210" s="147">
        <f t="shared" ca="1" si="118"/>
        <v>0</v>
      </c>
      <c r="X210" s="147">
        <f t="shared" ca="1" si="118"/>
        <v>0</v>
      </c>
      <c r="Y210" s="147">
        <f t="shared" ca="1" si="118"/>
        <v>0</v>
      </c>
      <c r="Z210" s="147">
        <f t="shared" ca="1" si="118"/>
        <v>0</v>
      </c>
      <c r="AA210" s="147">
        <f t="shared" ca="1" si="118"/>
        <v>0</v>
      </c>
      <c r="AB210" s="147">
        <f t="shared" ca="1" si="118"/>
        <v>0</v>
      </c>
      <c r="AC210" s="147">
        <f t="shared" ca="1" si="118"/>
        <v>0</v>
      </c>
      <c r="AD210" s="147">
        <f t="shared" ca="1" si="118"/>
        <v>0</v>
      </c>
      <c r="AE210" s="147">
        <f t="shared" ca="1" si="118"/>
        <v>0</v>
      </c>
      <c r="AF210" s="147">
        <f t="shared" ca="1" si="118"/>
        <v>0</v>
      </c>
      <c r="AG210" s="147">
        <f t="shared" ca="1" si="118"/>
        <v>0</v>
      </c>
      <c r="AH210" s="147">
        <f t="shared" ca="1" si="118"/>
        <v>0</v>
      </c>
      <c r="AI210" s="147">
        <f t="shared" ca="1" si="118"/>
        <v>0</v>
      </c>
      <c r="AJ210" s="147">
        <f t="shared" ca="1" si="118"/>
        <v>0</v>
      </c>
      <c r="AK210" s="147">
        <f t="shared" ca="1" si="118"/>
        <v>0</v>
      </c>
      <c r="AL210" s="147">
        <f t="shared" ca="1" si="118"/>
        <v>0</v>
      </c>
      <c r="AM210" s="147">
        <f t="shared" ca="1" si="118"/>
        <v>0</v>
      </c>
      <c r="AN210" s="147">
        <f t="shared" ca="1" si="118"/>
        <v>0</v>
      </c>
      <c r="AO210" s="147">
        <f t="shared" ca="1" si="118"/>
        <v>0</v>
      </c>
      <c r="AP210" s="147">
        <f t="shared" ca="1" si="118"/>
        <v>0</v>
      </c>
      <c r="AQ210" s="147">
        <f t="shared" ca="1" si="118"/>
        <v>0</v>
      </c>
      <c r="AR210" s="147">
        <f t="shared" ca="1" si="118"/>
        <v>0</v>
      </c>
      <c r="AS210" s="147">
        <f t="shared" ca="1" si="118"/>
        <v>0</v>
      </c>
      <c r="AT210" s="147">
        <f t="shared" ca="1" si="118"/>
        <v>0</v>
      </c>
      <c r="AU210" s="147">
        <f t="shared" ca="1" si="118"/>
        <v>0</v>
      </c>
      <c r="AV210" s="147">
        <f t="shared" ca="1" si="118"/>
        <v>0</v>
      </c>
      <c r="AW210" s="147">
        <f t="shared" ca="1" si="118"/>
        <v>0</v>
      </c>
      <c r="AX210" s="147">
        <f t="shared" ca="1" si="118"/>
        <v>0</v>
      </c>
      <c r="AY210" s="147">
        <f t="shared" ca="1" si="118"/>
        <v>0</v>
      </c>
      <c r="AZ210" s="147">
        <f t="shared" ca="1" si="118"/>
        <v>0</v>
      </c>
      <c r="BA210" s="147">
        <f t="shared" ca="1" si="118"/>
        <v>0</v>
      </c>
      <c r="BB210" s="147">
        <f t="shared" ca="1" si="118"/>
        <v>0</v>
      </c>
      <c r="BC210" s="147">
        <f t="shared" ca="1" si="118"/>
        <v>0</v>
      </c>
      <c r="BD210" s="147">
        <f t="shared" ca="1" si="118"/>
        <v>0</v>
      </c>
      <c r="BE210" s="147">
        <f t="shared" ca="1" si="118"/>
        <v>0</v>
      </c>
      <c r="BF210" s="147">
        <f t="shared" ca="1" si="118"/>
        <v>0</v>
      </c>
      <c r="BG210" s="147">
        <f t="shared" ca="1" si="118"/>
        <v>0</v>
      </c>
      <c r="BH210" s="147">
        <f t="shared" ca="1" si="118"/>
        <v>0</v>
      </c>
    </row>
    <row r="211" spans="1:60">
      <c r="A211" s="106"/>
      <c r="B211" s="106"/>
      <c r="C211" s="108">
        <v>132</v>
      </c>
      <c r="D211" s="106"/>
      <c r="E211" s="106" t="str">
        <f ca="1">OFFSET('Impact Inputs'!A$6,C211,0)</f>
        <v>Impact 45</v>
      </c>
      <c r="F211" s="106" t="str">
        <f ca="1">OFFSET('Impact Inputs'!C$6,C211,0)</f>
        <v>-</v>
      </c>
      <c r="G211" s="106"/>
      <c r="H211" s="106"/>
      <c r="I211" s="106"/>
      <c r="J211" s="106"/>
      <c r="K211" s="147">
        <f t="shared" ca="1" si="116"/>
        <v>0</v>
      </c>
      <c r="L211" s="147">
        <f t="shared" ca="1" si="118"/>
        <v>0</v>
      </c>
      <c r="M211" s="147">
        <f t="shared" ca="1" si="118"/>
        <v>0</v>
      </c>
      <c r="N211" s="147">
        <f t="shared" ca="1" si="118"/>
        <v>0</v>
      </c>
      <c r="O211" s="147">
        <f t="shared" ca="1" si="118"/>
        <v>0</v>
      </c>
      <c r="P211" s="147">
        <f t="shared" ca="1" si="118"/>
        <v>0</v>
      </c>
      <c r="Q211" s="147">
        <f t="shared" ca="1" si="118"/>
        <v>0</v>
      </c>
      <c r="R211" s="147">
        <f t="shared" ca="1" si="118"/>
        <v>0</v>
      </c>
      <c r="S211" s="147">
        <f t="shared" ca="1" si="118"/>
        <v>0</v>
      </c>
      <c r="T211" s="147">
        <f t="shared" ca="1" si="118"/>
        <v>0</v>
      </c>
      <c r="U211" s="147">
        <f t="shared" ca="1" si="118"/>
        <v>0</v>
      </c>
      <c r="V211" s="147">
        <f t="shared" ca="1" si="118"/>
        <v>0</v>
      </c>
      <c r="W211" s="147">
        <f t="shared" ca="1" si="118"/>
        <v>0</v>
      </c>
      <c r="X211" s="147">
        <f t="shared" ca="1" si="118"/>
        <v>0</v>
      </c>
      <c r="Y211" s="147">
        <f t="shared" ca="1" si="118"/>
        <v>0</v>
      </c>
      <c r="Z211" s="147">
        <f t="shared" ca="1" si="118"/>
        <v>0</v>
      </c>
      <c r="AA211" s="147">
        <f t="shared" ca="1" si="118"/>
        <v>0</v>
      </c>
      <c r="AB211" s="147">
        <f t="shared" ca="1" si="118"/>
        <v>0</v>
      </c>
      <c r="AC211" s="147">
        <f t="shared" ca="1" si="118"/>
        <v>0</v>
      </c>
      <c r="AD211" s="147">
        <f t="shared" ca="1" si="118"/>
        <v>0</v>
      </c>
      <c r="AE211" s="147">
        <f t="shared" ca="1" si="118"/>
        <v>0</v>
      </c>
      <c r="AF211" s="147">
        <f t="shared" ca="1" si="118"/>
        <v>0</v>
      </c>
      <c r="AG211" s="147">
        <f t="shared" ca="1" si="118"/>
        <v>0</v>
      </c>
      <c r="AH211" s="147">
        <f t="shared" ca="1" si="118"/>
        <v>0</v>
      </c>
      <c r="AI211" s="147">
        <f t="shared" ca="1" si="118"/>
        <v>0</v>
      </c>
      <c r="AJ211" s="147">
        <f t="shared" ca="1" si="118"/>
        <v>0</v>
      </c>
      <c r="AK211" s="147">
        <f t="shared" ca="1" si="118"/>
        <v>0</v>
      </c>
      <c r="AL211" s="147">
        <f t="shared" ca="1" si="118"/>
        <v>0</v>
      </c>
      <c r="AM211" s="147">
        <f t="shared" ca="1" si="118"/>
        <v>0</v>
      </c>
      <c r="AN211" s="147">
        <f t="shared" ca="1" si="118"/>
        <v>0</v>
      </c>
      <c r="AO211" s="147">
        <f t="shared" ca="1" si="118"/>
        <v>0</v>
      </c>
      <c r="AP211" s="147">
        <f t="shared" ca="1" si="118"/>
        <v>0</v>
      </c>
      <c r="AQ211" s="147">
        <f t="shared" ca="1" si="118"/>
        <v>0</v>
      </c>
      <c r="AR211" s="147">
        <f t="shared" ca="1" si="118"/>
        <v>0</v>
      </c>
      <c r="AS211" s="147">
        <f t="shared" ca="1" si="118"/>
        <v>0</v>
      </c>
      <c r="AT211" s="147">
        <f t="shared" ca="1" si="118"/>
        <v>0</v>
      </c>
      <c r="AU211" s="147">
        <f t="shared" ca="1" si="118"/>
        <v>0</v>
      </c>
      <c r="AV211" s="147">
        <f t="shared" ca="1" si="118"/>
        <v>0</v>
      </c>
      <c r="AW211" s="147">
        <f t="shared" ca="1" si="118"/>
        <v>0</v>
      </c>
      <c r="AX211" s="147">
        <f t="shared" ca="1" si="118"/>
        <v>0</v>
      </c>
      <c r="AY211" s="147">
        <f t="shared" ca="1" si="118"/>
        <v>0</v>
      </c>
      <c r="AZ211" s="147">
        <f t="shared" ca="1" si="118"/>
        <v>0</v>
      </c>
      <c r="BA211" s="147">
        <f t="shared" ca="1" si="118"/>
        <v>0</v>
      </c>
      <c r="BB211" s="147">
        <f t="shared" ca="1" si="118"/>
        <v>0</v>
      </c>
      <c r="BC211" s="147">
        <f t="shared" ca="1" si="118"/>
        <v>0</v>
      </c>
      <c r="BD211" s="147">
        <f t="shared" ca="1" si="118"/>
        <v>0</v>
      </c>
      <c r="BE211" s="147">
        <f t="shared" ca="1" si="118"/>
        <v>0</v>
      </c>
      <c r="BF211" s="147">
        <f t="shared" ca="1" si="118"/>
        <v>0</v>
      </c>
      <c r="BG211" s="147">
        <f t="shared" ca="1" si="118"/>
        <v>0</v>
      </c>
      <c r="BH211" s="147">
        <f t="shared" ca="1" si="118"/>
        <v>0</v>
      </c>
    </row>
    <row r="212" spans="1:60">
      <c r="A212" s="106"/>
      <c r="B212" s="106"/>
      <c r="C212" s="106">
        <v>135</v>
      </c>
      <c r="D212" s="106"/>
      <c r="E212" s="106" t="str">
        <f ca="1">OFFSET('Impact Inputs'!A$6,C212,0)</f>
        <v>Impact 46</v>
      </c>
      <c r="F212" s="106" t="str">
        <f ca="1">OFFSET('Impact Inputs'!C$6,C212,0)</f>
        <v>-</v>
      </c>
      <c r="G212" s="106"/>
      <c r="H212" s="106"/>
      <c r="I212" s="106"/>
      <c r="J212" s="106"/>
      <c r="K212" s="147">
        <f t="shared" ca="1" si="116"/>
        <v>0</v>
      </c>
      <c r="L212" s="147">
        <f t="shared" ca="1" si="118"/>
        <v>0</v>
      </c>
      <c r="M212" s="147">
        <f t="shared" ca="1" si="118"/>
        <v>0</v>
      </c>
      <c r="N212" s="147">
        <f t="shared" ca="1" si="118"/>
        <v>0</v>
      </c>
      <c r="O212" s="147">
        <f t="shared" ca="1" si="118"/>
        <v>0</v>
      </c>
      <c r="P212" s="147">
        <f t="shared" ca="1" si="118"/>
        <v>0</v>
      </c>
      <c r="Q212" s="147">
        <f t="shared" ca="1" si="118"/>
        <v>0</v>
      </c>
      <c r="R212" s="147">
        <f t="shared" ca="1" si="118"/>
        <v>0</v>
      </c>
      <c r="S212" s="147">
        <f t="shared" ca="1" si="118"/>
        <v>0</v>
      </c>
      <c r="T212" s="147">
        <f t="shared" ca="1" si="118"/>
        <v>0</v>
      </c>
      <c r="U212" s="147">
        <f t="shared" ca="1" si="118"/>
        <v>0</v>
      </c>
      <c r="V212" s="147">
        <f t="shared" ca="1" si="118"/>
        <v>0</v>
      </c>
      <c r="W212" s="147">
        <f t="shared" ca="1" si="118"/>
        <v>0</v>
      </c>
      <c r="X212" s="147">
        <f t="shared" ca="1" si="118"/>
        <v>0</v>
      </c>
      <c r="Y212" s="147">
        <f t="shared" ca="1" si="118"/>
        <v>0</v>
      </c>
      <c r="Z212" s="147">
        <f t="shared" ca="1" si="118"/>
        <v>0</v>
      </c>
      <c r="AA212" s="147">
        <f t="shared" ca="1" si="118"/>
        <v>0</v>
      </c>
      <c r="AB212" s="147">
        <f t="shared" ca="1" si="118"/>
        <v>0</v>
      </c>
      <c r="AC212" s="147">
        <f t="shared" ca="1" si="118"/>
        <v>0</v>
      </c>
      <c r="AD212" s="147">
        <f t="shared" ca="1" si="118"/>
        <v>0</v>
      </c>
      <c r="AE212" s="147">
        <f t="shared" ca="1" si="118"/>
        <v>0</v>
      </c>
      <c r="AF212" s="147">
        <f t="shared" ca="1" si="118"/>
        <v>0</v>
      </c>
      <c r="AG212" s="147">
        <f t="shared" ca="1" si="118"/>
        <v>0</v>
      </c>
      <c r="AH212" s="147">
        <f t="shared" ca="1" si="118"/>
        <v>0</v>
      </c>
      <c r="AI212" s="147">
        <f t="shared" ca="1" si="118"/>
        <v>0</v>
      </c>
      <c r="AJ212" s="147">
        <f t="shared" ca="1" si="118"/>
        <v>0</v>
      </c>
      <c r="AK212" s="147">
        <f t="shared" ca="1" si="118"/>
        <v>0</v>
      </c>
      <c r="AL212" s="147">
        <f t="shared" ca="1" si="118"/>
        <v>0</v>
      </c>
      <c r="AM212" s="147">
        <f t="shared" ca="1" si="118"/>
        <v>0</v>
      </c>
      <c r="AN212" s="147">
        <f t="shared" ca="1" si="118"/>
        <v>0</v>
      </c>
      <c r="AO212" s="147">
        <f t="shared" ca="1" si="118"/>
        <v>0</v>
      </c>
      <c r="AP212" s="147">
        <f t="shared" ca="1" si="118"/>
        <v>0</v>
      </c>
      <c r="AQ212" s="147">
        <f t="shared" ca="1" si="118"/>
        <v>0</v>
      </c>
      <c r="AR212" s="147">
        <f t="shared" ca="1" si="118"/>
        <v>0</v>
      </c>
      <c r="AS212" s="147">
        <f t="shared" ca="1" si="118"/>
        <v>0</v>
      </c>
      <c r="AT212" s="147">
        <f t="shared" ca="1" si="118"/>
        <v>0</v>
      </c>
      <c r="AU212" s="147">
        <f t="shared" ca="1" si="118"/>
        <v>0</v>
      </c>
      <c r="AV212" s="147">
        <f t="shared" ca="1" si="118"/>
        <v>0</v>
      </c>
      <c r="AW212" s="147">
        <f t="shared" ca="1" si="118"/>
        <v>0</v>
      </c>
      <c r="AX212" s="147">
        <f t="shared" ca="1" si="118"/>
        <v>0</v>
      </c>
      <c r="AY212" s="147">
        <f t="shared" ca="1" si="118"/>
        <v>0</v>
      </c>
      <c r="AZ212" s="147">
        <f t="shared" ca="1" si="118"/>
        <v>0</v>
      </c>
      <c r="BA212" s="147">
        <f t="shared" ca="1" si="118"/>
        <v>0</v>
      </c>
      <c r="BB212" s="147">
        <f t="shared" ca="1" si="118"/>
        <v>0</v>
      </c>
      <c r="BC212" s="147">
        <f t="shared" ca="1" si="118"/>
        <v>0</v>
      </c>
      <c r="BD212" s="147">
        <f t="shared" ca="1" si="118"/>
        <v>0</v>
      </c>
      <c r="BE212" s="147">
        <f t="shared" ca="1" si="118"/>
        <v>0</v>
      </c>
      <c r="BF212" s="147">
        <f t="shared" ca="1" si="118"/>
        <v>0</v>
      </c>
      <c r="BG212" s="147">
        <f t="shared" ca="1" si="118"/>
        <v>0</v>
      </c>
      <c r="BH212" s="147">
        <f t="shared" ca="1" si="118"/>
        <v>0</v>
      </c>
    </row>
    <row r="213" spans="1:60">
      <c r="A213" s="106"/>
      <c r="B213" s="106"/>
      <c r="C213" s="106">
        <v>138</v>
      </c>
      <c r="D213" s="106"/>
      <c r="E213" s="106" t="str">
        <f ca="1">OFFSET('Impact Inputs'!A$6,C213,0)</f>
        <v>Impact 47</v>
      </c>
      <c r="F213" s="106" t="str">
        <f ca="1">OFFSET('Impact Inputs'!C$6,C213,0)</f>
        <v>-</v>
      </c>
      <c r="G213" s="106"/>
      <c r="H213" s="106"/>
      <c r="I213" s="106"/>
      <c r="J213" s="106"/>
      <c r="K213" s="147">
        <f t="shared" ca="1" si="116"/>
        <v>0</v>
      </c>
      <c r="L213" s="147">
        <f t="shared" ca="1" si="118"/>
        <v>0</v>
      </c>
      <c r="M213" s="147">
        <f t="shared" ca="1" si="118"/>
        <v>0</v>
      </c>
      <c r="N213" s="147">
        <f t="shared" ca="1" si="118"/>
        <v>0</v>
      </c>
      <c r="O213" s="147">
        <f t="shared" ca="1" si="118"/>
        <v>0</v>
      </c>
      <c r="P213" s="147">
        <f t="shared" ca="1" si="118"/>
        <v>0</v>
      </c>
      <c r="Q213" s="147">
        <f t="shared" ca="1" si="118"/>
        <v>0</v>
      </c>
      <c r="R213" s="147">
        <f t="shared" ca="1" si="118"/>
        <v>0</v>
      </c>
      <c r="S213" s="147">
        <f t="shared" ca="1" si="118"/>
        <v>0</v>
      </c>
      <c r="T213" s="147">
        <f t="shared" ca="1" si="118"/>
        <v>0</v>
      </c>
      <c r="U213" s="147">
        <f t="shared" ca="1" si="118"/>
        <v>0</v>
      </c>
      <c r="V213" s="147">
        <f t="shared" ca="1" si="118"/>
        <v>0</v>
      </c>
      <c r="W213" s="147">
        <f t="shared" ca="1" si="118"/>
        <v>0</v>
      </c>
      <c r="X213" s="147">
        <f t="shared" ca="1" si="118"/>
        <v>0</v>
      </c>
      <c r="Y213" s="147">
        <f t="shared" ca="1" si="118"/>
        <v>0</v>
      </c>
      <c r="Z213" s="147">
        <f t="shared" ca="1" si="118"/>
        <v>0</v>
      </c>
      <c r="AA213" s="147">
        <f t="shared" ca="1" si="118"/>
        <v>0</v>
      </c>
      <c r="AB213" s="147">
        <f t="shared" ca="1" si="118"/>
        <v>0</v>
      </c>
      <c r="AC213" s="147">
        <f t="shared" ca="1" si="118"/>
        <v>0</v>
      </c>
      <c r="AD213" s="147">
        <f t="shared" ca="1" si="118"/>
        <v>0</v>
      </c>
      <c r="AE213" s="147">
        <f t="shared" ca="1" si="118"/>
        <v>0</v>
      </c>
      <c r="AF213" s="147">
        <f t="shared" ca="1" si="118"/>
        <v>0</v>
      </c>
      <c r="AG213" s="147">
        <f t="shared" ca="1" si="118"/>
        <v>0</v>
      </c>
      <c r="AH213" s="147">
        <f t="shared" ca="1" si="118"/>
        <v>0</v>
      </c>
      <c r="AI213" s="147">
        <f t="shared" ca="1" si="118"/>
        <v>0</v>
      </c>
      <c r="AJ213" s="147">
        <f t="shared" ca="1" si="118"/>
        <v>0</v>
      </c>
      <c r="AK213" s="147">
        <f t="shared" ca="1" si="118"/>
        <v>0</v>
      </c>
      <c r="AL213" s="147">
        <f t="shared" ca="1" si="118"/>
        <v>0</v>
      </c>
      <c r="AM213" s="147">
        <f t="shared" ca="1" si="118"/>
        <v>0</v>
      </c>
      <c r="AN213" s="147">
        <f t="shared" ca="1" si="118"/>
        <v>0</v>
      </c>
      <c r="AO213" s="147">
        <f t="shared" ca="1" si="118"/>
        <v>0</v>
      </c>
      <c r="AP213" s="147">
        <f t="shared" ca="1" si="118"/>
        <v>0</v>
      </c>
      <c r="AQ213" s="147">
        <f t="shared" ca="1" si="118"/>
        <v>0</v>
      </c>
      <c r="AR213" s="147">
        <f t="shared" ca="1" si="118"/>
        <v>0</v>
      </c>
      <c r="AS213" s="147">
        <f t="shared" ca="1" si="118"/>
        <v>0</v>
      </c>
      <c r="AT213" s="147">
        <f t="shared" ca="1" si="118"/>
        <v>0</v>
      </c>
      <c r="AU213" s="147">
        <f t="shared" ca="1" si="118"/>
        <v>0</v>
      </c>
      <c r="AV213" s="147">
        <f t="shared" ca="1" si="118"/>
        <v>0</v>
      </c>
      <c r="AW213" s="147">
        <f t="shared" ca="1" si="118"/>
        <v>0</v>
      </c>
      <c r="AX213" s="147">
        <f t="shared" ca="1" si="118"/>
        <v>0</v>
      </c>
      <c r="AY213" s="147">
        <f t="shared" ca="1" si="118"/>
        <v>0</v>
      </c>
      <c r="AZ213" s="147">
        <f t="shared" ca="1" si="118"/>
        <v>0</v>
      </c>
      <c r="BA213" s="147">
        <f t="shared" ca="1" si="118"/>
        <v>0</v>
      </c>
      <c r="BB213" s="147">
        <f t="shared" ca="1" si="118"/>
        <v>0</v>
      </c>
      <c r="BC213" s="147">
        <f t="shared" ca="1" si="118"/>
        <v>0</v>
      </c>
      <c r="BD213" s="147">
        <f t="shared" ca="1" si="118"/>
        <v>0</v>
      </c>
      <c r="BE213" s="147">
        <f t="shared" ca="1" si="118"/>
        <v>0</v>
      </c>
      <c r="BF213" s="147">
        <f t="shared" ca="1" si="118"/>
        <v>0</v>
      </c>
      <c r="BG213" s="147">
        <f t="shared" ca="1" si="118"/>
        <v>0</v>
      </c>
      <c r="BH213" s="147">
        <f t="shared" ca="1" si="118"/>
        <v>0</v>
      </c>
    </row>
    <row r="214" spans="1:60">
      <c r="A214" s="106"/>
      <c r="B214" s="106"/>
      <c r="C214" s="106">
        <v>141</v>
      </c>
      <c r="D214" s="106"/>
      <c r="E214" s="106" t="str">
        <f ca="1">OFFSET('Impact Inputs'!A$6,C214,0)</f>
        <v>Impact 48</v>
      </c>
      <c r="F214" s="106" t="str">
        <f ca="1">OFFSET('Impact Inputs'!C$6,C214,0)</f>
        <v>-</v>
      </c>
      <c r="G214" s="106"/>
      <c r="H214" s="106"/>
      <c r="I214" s="106"/>
      <c r="J214" s="106"/>
      <c r="K214" s="147">
        <f t="shared" ca="1" si="116"/>
        <v>0</v>
      </c>
      <c r="L214" s="147">
        <f t="shared" ca="1" si="118"/>
        <v>0</v>
      </c>
      <c r="M214" s="147">
        <f t="shared" ca="1" si="118"/>
        <v>0</v>
      </c>
      <c r="N214" s="147">
        <f t="shared" ca="1" si="118"/>
        <v>0</v>
      </c>
      <c r="O214" s="147">
        <f t="shared" ca="1" si="118"/>
        <v>0</v>
      </c>
      <c r="P214" s="147">
        <f t="shared" ca="1" si="118"/>
        <v>0</v>
      </c>
      <c r="Q214" s="147">
        <f t="shared" ca="1" si="118"/>
        <v>0</v>
      </c>
      <c r="R214" s="147">
        <f t="shared" ca="1" si="118"/>
        <v>0</v>
      </c>
      <c r="S214" s="147">
        <f t="shared" ref="L214:BH216" ca="1" si="119">IFERROR(S161/S$164,0)</f>
        <v>0</v>
      </c>
      <c r="T214" s="147">
        <f t="shared" ca="1" si="119"/>
        <v>0</v>
      </c>
      <c r="U214" s="147">
        <f t="shared" ca="1" si="119"/>
        <v>0</v>
      </c>
      <c r="V214" s="147">
        <f t="shared" ca="1" si="119"/>
        <v>0</v>
      </c>
      <c r="W214" s="147">
        <f t="shared" ca="1" si="119"/>
        <v>0</v>
      </c>
      <c r="X214" s="147">
        <f t="shared" ca="1" si="119"/>
        <v>0</v>
      </c>
      <c r="Y214" s="147">
        <f t="shared" ca="1" si="119"/>
        <v>0</v>
      </c>
      <c r="Z214" s="147">
        <f t="shared" ca="1" si="119"/>
        <v>0</v>
      </c>
      <c r="AA214" s="147">
        <f t="shared" ca="1" si="119"/>
        <v>0</v>
      </c>
      <c r="AB214" s="147">
        <f t="shared" ca="1" si="119"/>
        <v>0</v>
      </c>
      <c r="AC214" s="147">
        <f t="shared" ca="1" si="119"/>
        <v>0</v>
      </c>
      <c r="AD214" s="147">
        <f t="shared" ca="1" si="119"/>
        <v>0</v>
      </c>
      <c r="AE214" s="147">
        <f t="shared" ca="1" si="119"/>
        <v>0</v>
      </c>
      <c r="AF214" s="147">
        <f t="shared" ca="1" si="119"/>
        <v>0</v>
      </c>
      <c r="AG214" s="147">
        <f t="shared" ca="1" si="119"/>
        <v>0</v>
      </c>
      <c r="AH214" s="147">
        <f t="shared" ca="1" si="119"/>
        <v>0</v>
      </c>
      <c r="AI214" s="147">
        <f t="shared" ca="1" si="119"/>
        <v>0</v>
      </c>
      <c r="AJ214" s="147">
        <f t="shared" ca="1" si="119"/>
        <v>0</v>
      </c>
      <c r="AK214" s="147">
        <f t="shared" ca="1" si="119"/>
        <v>0</v>
      </c>
      <c r="AL214" s="147">
        <f t="shared" ca="1" si="119"/>
        <v>0</v>
      </c>
      <c r="AM214" s="147">
        <f t="shared" ca="1" si="119"/>
        <v>0</v>
      </c>
      <c r="AN214" s="147">
        <f t="shared" ca="1" si="119"/>
        <v>0</v>
      </c>
      <c r="AO214" s="147">
        <f t="shared" ca="1" si="119"/>
        <v>0</v>
      </c>
      <c r="AP214" s="147">
        <f t="shared" ca="1" si="119"/>
        <v>0</v>
      </c>
      <c r="AQ214" s="147">
        <f t="shared" ca="1" si="119"/>
        <v>0</v>
      </c>
      <c r="AR214" s="147">
        <f t="shared" ca="1" si="119"/>
        <v>0</v>
      </c>
      <c r="AS214" s="147">
        <f t="shared" ca="1" si="119"/>
        <v>0</v>
      </c>
      <c r="AT214" s="147">
        <f t="shared" ca="1" si="119"/>
        <v>0</v>
      </c>
      <c r="AU214" s="147">
        <f t="shared" ca="1" si="119"/>
        <v>0</v>
      </c>
      <c r="AV214" s="147">
        <f t="shared" ca="1" si="119"/>
        <v>0</v>
      </c>
      <c r="AW214" s="147">
        <f t="shared" ca="1" si="119"/>
        <v>0</v>
      </c>
      <c r="AX214" s="147">
        <f t="shared" ca="1" si="119"/>
        <v>0</v>
      </c>
      <c r="AY214" s="147">
        <f t="shared" ca="1" si="119"/>
        <v>0</v>
      </c>
      <c r="AZ214" s="147">
        <f t="shared" ca="1" si="119"/>
        <v>0</v>
      </c>
      <c r="BA214" s="147">
        <f t="shared" ca="1" si="119"/>
        <v>0</v>
      </c>
      <c r="BB214" s="147">
        <f t="shared" ca="1" si="119"/>
        <v>0</v>
      </c>
      <c r="BC214" s="147">
        <f t="shared" ca="1" si="119"/>
        <v>0</v>
      </c>
      <c r="BD214" s="147">
        <f t="shared" ca="1" si="119"/>
        <v>0</v>
      </c>
      <c r="BE214" s="147">
        <f t="shared" ca="1" si="119"/>
        <v>0</v>
      </c>
      <c r="BF214" s="147">
        <f t="shared" ca="1" si="119"/>
        <v>0</v>
      </c>
      <c r="BG214" s="147">
        <f t="shared" ca="1" si="119"/>
        <v>0</v>
      </c>
      <c r="BH214" s="147">
        <f t="shared" ca="1" si="119"/>
        <v>0</v>
      </c>
    </row>
    <row r="215" spans="1:60">
      <c r="A215" s="106"/>
      <c r="B215" s="106"/>
      <c r="C215" s="108">
        <v>144</v>
      </c>
      <c r="D215" s="106"/>
      <c r="E215" s="106" t="str">
        <f ca="1">OFFSET('Impact Inputs'!A$6,C215,0)</f>
        <v>Impact 49</v>
      </c>
      <c r="F215" s="106" t="str">
        <f ca="1">OFFSET('Impact Inputs'!C$6,C215,0)</f>
        <v>-</v>
      </c>
      <c r="G215" s="106"/>
      <c r="H215" s="106"/>
      <c r="I215" s="106"/>
      <c r="J215" s="106"/>
      <c r="K215" s="147">
        <f t="shared" ca="1" si="116"/>
        <v>0</v>
      </c>
      <c r="L215" s="147">
        <f t="shared" ca="1" si="119"/>
        <v>0</v>
      </c>
      <c r="M215" s="147">
        <f t="shared" ca="1" si="119"/>
        <v>0</v>
      </c>
      <c r="N215" s="147">
        <f t="shared" ca="1" si="119"/>
        <v>0</v>
      </c>
      <c r="O215" s="147">
        <f t="shared" ca="1" si="119"/>
        <v>0</v>
      </c>
      <c r="P215" s="147">
        <f t="shared" ca="1" si="119"/>
        <v>0</v>
      </c>
      <c r="Q215" s="147">
        <f t="shared" ca="1" si="119"/>
        <v>0</v>
      </c>
      <c r="R215" s="147">
        <f t="shared" ca="1" si="119"/>
        <v>0</v>
      </c>
      <c r="S215" s="147">
        <f t="shared" ca="1" si="119"/>
        <v>0</v>
      </c>
      <c r="T215" s="147">
        <f t="shared" ca="1" si="119"/>
        <v>0</v>
      </c>
      <c r="U215" s="147">
        <f t="shared" ca="1" si="119"/>
        <v>0</v>
      </c>
      <c r="V215" s="147">
        <f t="shared" ca="1" si="119"/>
        <v>0</v>
      </c>
      <c r="W215" s="147">
        <f t="shared" ca="1" si="119"/>
        <v>0</v>
      </c>
      <c r="X215" s="147">
        <f t="shared" ca="1" si="119"/>
        <v>0</v>
      </c>
      <c r="Y215" s="147">
        <f t="shared" ca="1" si="119"/>
        <v>0</v>
      </c>
      <c r="Z215" s="147">
        <f t="shared" ca="1" si="119"/>
        <v>0</v>
      </c>
      <c r="AA215" s="147">
        <f t="shared" ca="1" si="119"/>
        <v>0</v>
      </c>
      <c r="AB215" s="147">
        <f t="shared" ca="1" si="119"/>
        <v>0</v>
      </c>
      <c r="AC215" s="147">
        <f t="shared" ca="1" si="119"/>
        <v>0</v>
      </c>
      <c r="AD215" s="147">
        <f t="shared" ca="1" si="119"/>
        <v>0</v>
      </c>
      <c r="AE215" s="147">
        <f t="shared" ca="1" si="119"/>
        <v>0</v>
      </c>
      <c r="AF215" s="147">
        <f t="shared" ca="1" si="119"/>
        <v>0</v>
      </c>
      <c r="AG215" s="147">
        <f t="shared" ca="1" si="119"/>
        <v>0</v>
      </c>
      <c r="AH215" s="147">
        <f t="shared" ca="1" si="119"/>
        <v>0</v>
      </c>
      <c r="AI215" s="147">
        <f t="shared" ca="1" si="119"/>
        <v>0</v>
      </c>
      <c r="AJ215" s="147">
        <f t="shared" ca="1" si="119"/>
        <v>0</v>
      </c>
      <c r="AK215" s="147">
        <f t="shared" ca="1" si="119"/>
        <v>0</v>
      </c>
      <c r="AL215" s="147">
        <f t="shared" ca="1" si="119"/>
        <v>0</v>
      </c>
      <c r="AM215" s="147">
        <f t="shared" ca="1" si="119"/>
        <v>0</v>
      </c>
      <c r="AN215" s="147">
        <f t="shared" ca="1" si="119"/>
        <v>0</v>
      </c>
      <c r="AO215" s="147">
        <f t="shared" ca="1" si="119"/>
        <v>0</v>
      </c>
      <c r="AP215" s="147">
        <f t="shared" ca="1" si="119"/>
        <v>0</v>
      </c>
      <c r="AQ215" s="147">
        <f t="shared" ca="1" si="119"/>
        <v>0</v>
      </c>
      <c r="AR215" s="147">
        <f t="shared" ca="1" si="119"/>
        <v>0</v>
      </c>
      <c r="AS215" s="147">
        <f t="shared" ca="1" si="119"/>
        <v>0</v>
      </c>
      <c r="AT215" s="147">
        <f t="shared" ca="1" si="119"/>
        <v>0</v>
      </c>
      <c r="AU215" s="147">
        <f t="shared" ca="1" si="119"/>
        <v>0</v>
      </c>
      <c r="AV215" s="147">
        <f t="shared" ca="1" si="119"/>
        <v>0</v>
      </c>
      <c r="AW215" s="147">
        <f t="shared" ca="1" si="119"/>
        <v>0</v>
      </c>
      <c r="AX215" s="147">
        <f t="shared" ca="1" si="119"/>
        <v>0</v>
      </c>
      <c r="AY215" s="147">
        <f t="shared" ca="1" si="119"/>
        <v>0</v>
      </c>
      <c r="AZ215" s="147">
        <f t="shared" ca="1" si="119"/>
        <v>0</v>
      </c>
      <c r="BA215" s="147">
        <f t="shared" ca="1" si="119"/>
        <v>0</v>
      </c>
      <c r="BB215" s="147">
        <f t="shared" ca="1" si="119"/>
        <v>0</v>
      </c>
      <c r="BC215" s="147">
        <f t="shared" ca="1" si="119"/>
        <v>0</v>
      </c>
      <c r="BD215" s="147">
        <f t="shared" ca="1" si="119"/>
        <v>0</v>
      </c>
      <c r="BE215" s="147">
        <f t="shared" ca="1" si="119"/>
        <v>0</v>
      </c>
      <c r="BF215" s="147">
        <f t="shared" ca="1" si="119"/>
        <v>0</v>
      </c>
      <c r="BG215" s="147">
        <f t="shared" ca="1" si="119"/>
        <v>0</v>
      </c>
      <c r="BH215" s="147">
        <f t="shared" ca="1" si="119"/>
        <v>0</v>
      </c>
    </row>
    <row r="216" spans="1:60">
      <c r="A216" s="106"/>
      <c r="B216" s="106"/>
      <c r="C216" s="108">
        <v>147</v>
      </c>
      <c r="D216" s="106"/>
      <c r="E216" s="106" t="str">
        <f ca="1">OFFSET('Impact Inputs'!A$6,C216,0)</f>
        <v>Impact 50</v>
      </c>
      <c r="F216" s="106" t="str">
        <f ca="1">OFFSET('Impact Inputs'!C$6,C216,0)</f>
        <v>-</v>
      </c>
      <c r="G216" s="106"/>
      <c r="H216" s="106"/>
      <c r="I216" s="106"/>
      <c r="J216" s="106"/>
      <c r="K216" s="147">
        <f t="shared" ca="1" si="116"/>
        <v>0</v>
      </c>
      <c r="L216" s="147">
        <f t="shared" ca="1" si="119"/>
        <v>0</v>
      </c>
      <c r="M216" s="147">
        <f t="shared" ca="1" si="119"/>
        <v>0</v>
      </c>
      <c r="N216" s="147">
        <f t="shared" ca="1" si="119"/>
        <v>0</v>
      </c>
      <c r="O216" s="147">
        <f t="shared" ca="1" si="119"/>
        <v>0</v>
      </c>
      <c r="P216" s="147">
        <f t="shared" ca="1" si="119"/>
        <v>0</v>
      </c>
      <c r="Q216" s="147">
        <f t="shared" ca="1" si="119"/>
        <v>0</v>
      </c>
      <c r="R216" s="147">
        <f t="shared" ca="1" si="119"/>
        <v>0</v>
      </c>
      <c r="S216" s="147">
        <f t="shared" ca="1" si="119"/>
        <v>0</v>
      </c>
      <c r="T216" s="147">
        <f t="shared" ca="1" si="119"/>
        <v>0</v>
      </c>
      <c r="U216" s="147">
        <f t="shared" ca="1" si="119"/>
        <v>0</v>
      </c>
      <c r="V216" s="147">
        <f t="shared" ca="1" si="119"/>
        <v>0</v>
      </c>
      <c r="W216" s="147">
        <f t="shared" ca="1" si="119"/>
        <v>0</v>
      </c>
      <c r="X216" s="147">
        <f t="shared" ca="1" si="119"/>
        <v>0</v>
      </c>
      <c r="Y216" s="147">
        <f t="shared" ca="1" si="119"/>
        <v>0</v>
      </c>
      <c r="Z216" s="147">
        <f t="shared" ca="1" si="119"/>
        <v>0</v>
      </c>
      <c r="AA216" s="147">
        <f t="shared" ca="1" si="119"/>
        <v>0</v>
      </c>
      <c r="AB216" s="147">
        <f t="shared" ca="1" si="119"/>
        <v>0</v>
      </c>
      <c r="AC216" s="147">
        <f t="shared" ca="1" si="119"/>
        <v>0</v>
      </c>
      <c r="AD216" s="147">
        <f t="shared" ca="1" si="119"/>
        <v>0</v>
      </c>
      <c r="AE216" s="147">
        <f t="shared" ca="1" si="119"/>
        <v>0</v>
      </c>
      <c r="AF216" s="147">
        <f t="shared" ca="1" si="119"/>
        <v>0</v>
      </c>
      <c r="AG216" s="147">
        <f t="shared" ca="1" si="119"/>
        <v>0</v>
      </c>
      <c r="AH216" s="147">
        <f t="shared" ca="1" si="119"/>
        <v>0</v>
      </c>
      <c r="AI216" s="147">
        <f t="shared" ca="1" si="119"/>
        <v>0</v>
      </c>
      <c r="AJ216" s="147">
        <f t="shared" ca="1" si="119"/>
        <v>0</v>
      </c>
      <c r="AK216" s="147">
        <f t="shared" ca="1" si="119"/>
        <v>0</v>
      </c>
      <c r="AL216" s="147">
        <f t="shared" ca="1" si="119"/>
        <v>0</v>
      </c>
      <c r="AM216" s="147">
        <f t="shared" ca="1" si="119"/>
        <v>0</v>
      </c>
      <c r="AN216" s="147">
        <f t="shared" ca="1" si="119"/>
        <v>0</v>
      </c>
      <c r="AO216" s="147">
        <f t="shared" ca="1" si="119"/>
        <v>0</v>
      </c>
      <c r="AP216" s="147">
        <f t="shared" ca="1" si="119"/>
        <v>0</v>
      </c>
      <c r="AQ216" s="147">
        <f t="shared" ca="1" si="119"/>
        <v>0</v>
      </c>
      <c r="AR216" s="147">
        <f t="shared" ca="1" si="119"/>
        <v>0</v>
      </c>
      <c r="AS216" s="147">
        <f t="shared" ca="1" si="119"/>
        <v>0</v>
      </c>
      <c r="AT216" s="147">
        <f t="shared" ca="1" si="119"/>
        <v>0</v>
      </c>
      <c r="AU216" s="147">
        <f t="shared" ca="1" si="119"/>
        <v>0</v>
      </c>
      <c r="AV216" s="147">
        <f t="shared" ca="1" si="119"/>
        <v>0</v>
      </c>
      <c r="AW216" s="147">
        <f t="shared" ca="1" si="119"/>
        <v>0</v>
      </c>
      <c r="AX216" s="147">
        <f t="shared" ca="1" si="119"/>
        <v>0</v>
      </c>
      <c r="AY216" s="147">
        <f t="shared" ca="1" si="119"/>
        <v>0</v>
      </c>
      <c r="AZ216" s="147">
        <f t="shared" ca="1" si="119"/>
        <v>0</v>
      </c>
      <c r="BA216" s="147">
        <f t="shared" ca="1" si="119"/>
        <v>0</v>
      </c>
      <c r="BB216" s="147">
        <f t="shared" ca="1" si="119"/>
        <v>0</v>
      </c>
      <c r="BC216" s="147">
        <f t="shared" ca="1" si="119"/>
        <v>0</v>
      </c>
      <c r="BD216" s="147">
        <f t="shared" ca="1" si="119"/>
        <v>0</v>
      </c>
      <c r="BE216" s="147">
        <f t="shared" ca="1" si="119"/>
        <v>0</v>
      </c>
      <c r="BF216" s="147">
        <f t="shared" ca="1" si="119"/>
        <v>0</v>
      </c>
      <c r="BG216" s="147">
        <f t="shared" ca="1" si="119"/>
        <v>0</v>
      </c>
      <c r="BH216" s="147">
        <f t="shared" ca="1" si="119"/>
        <v>0</v>
      </c>
    </row>
    <row r="217" spans="1:60">
      <c r="A217" s="106"/>
      <c r="B217" s="106"/>
      <c r="C217" s="106"/>
      <c r="D217" s="106"/>
      <c r="E217" s="106"/>
      <c r="F217" s="106"/>
      <c r="G217" s="106"/>
      <c r="H217" s="139"/>
      <c r="I217" s="139"/>
      <c r="J217" s="139"/>
      <c r="K217" s="139"/>
      <c r="L217" s="139"/>
      <c r="M217" s="139"/>
      <c r="N217" s="139"/>
      <c r="O217" s="139"/>
      <c r="P217" s="139"/>
      <c r="Q217" s="139"/>
      <c r="R217" s="139"/>
      <c r="S217" s="139"/>
      <c r="T217" s="139"/>
      <c r="U217" s="139"/>
      <c r="V217" s="139"/>
      <c r="W217" s="139"/>
      <c r="X217" s="139"/>
      <c r="Y217" s="139"/>
      <c r="Z217" s="139"/>
      <c r="AA217" s="139"/>
      <c r="AB217" s="139"/>
      <c r="AC217" s="139"/>
      <c r="AD217" s="139"/>
      <c r="AE217" s="139"/>
      <c r="AF217" s="139"/>
      <c r="AG217" s="139"/>
      <c r="AH217" s="139"/>
      <c r="AI217" s="139"/>
      <c r="AJ217" s="139"/>
      <c r="AK217" s="139"/>
      <c r="AL217" s="139"/>
      <c r="AM217" s="139"/>
      <c r="AN217" s="139"/>
      <c r="AO217" s="139"/>
      <c r="AP217" s="139"/>
      <c r="AQ217" s="139"/>
      <c r="AR217" s="139"/>
      <c r="AS217" s="139"/>
      <c r="AT217" s="139"/>
      <c r="AU217" s="139"/>
      <c r="AV217" s="139"/>
      <c r="AW217" s="139"/>
      <c r="AX217" s="139"/>
      <c r="AY217" s="139"/>
      <c r="AZ217" s="139"/>
      <c r="BA217" s="139"/>
      <c r="BB217" s="139"/>
      <c r="BC217" s="139"/>
      <c r="BD217" s="139"/>
      <c r="BE217" s="139"/>
      <c r="BF217" s="139"/>
      <c r="BG217" s="139"/>
      <c r="BH217" s="139"/>
    </row>
    <row r="218" spans="1:60" ht="15">
      <c r="A218" s="106"/>
      <c r="B218" s="106"/>
      <c r="C218" s="106"/>
      <c r="D218" s="138" t="s">
        <v>280</v>
      </c>
      <c r="E218" s="106"/>
      <c r="F218" s="138" t="s">
        <v>64</v>
      </c>
      <c r="G218" s="106"/>
      <c r="H218" s="139"/>
      <c r="I218" s="139"/>
      <c r="J218" s="139"/>
      <c r="K218" s="198">
        <f t="shared" ref="K218:AP218" si="120">K2</f>
        <v>2022</v>
      </c>
      <c r="L218" s="198">
        <f t="shared" si="120"/>
        <v>2023</v>
      </c>
      <c r="M218" s="198">
        <f t="shared" si="120"/>
        <v>2024</v>
      </c>
      <c r="N218" s="198">
        <f t="shared" si="120"/>
        <v>2025</v>
      </c>
      <c r="O218" s="198">
        <f t="shared" si="120"/>
        <v>2026</v>
      </c>
      <c r="P218" s="198">
        <f t="shared" si="120"/>
        <v>2027</v>
      </c>
      <c r="Q218" s="198">
        <f t="shared" si="120"/>
        <v>2028</v>
      </c>
      <c r="R218" s="198">
        <f t="shared" si="120"/>
        <v>2029</v>
      </c>
      <c r="S218" s="198">
        <f t="shared" si="120"/>
        <v>2030</v>
      </c>
      <c r="T218" s="198">
        <f t="shared" si="120"/>
        <v>2031</v>
      </c>
      <c r="U218" s="198">
        <f t="shared" si="120"/>
        <v>2032</v>
      </c>
      <c r="V218" s="198">
        <f t="shared" si="120"/>
        <v>2033</v>
      </c>
      <c r="W218" s="198">
        <f t="shared" si="120"/>
        <v>2034</v>
      </c>
      <c r="X218" s="198">
        <f t="shared" si="120"/>
        <v>2035</v>
      </c>
      <c r="Y218" s="198">
        <f t="shared" si="120"/>
        <v>2036</v>
      </c>
      <c r="Z218" s="198">
        <f t="shared" si="120"/>
        <v>2037</v>
      </c>
      <c r="AA218" s="198">
        <f t="shared" si="120"/>
        <v>2038</v>
      </c>
      <c r="AB218" s="198">
        <f t="shared" si="120"/>
        <v>2039</v>
      </c>
      <c r="AC218" s="198">
        <f t="shared" si="120"/>
        <v>2040</v>
      </c>
      <c r="AD218" s="198">
        <f t="shared" si="120"/>
        <v>2041</v>
      </c>
      <c r="AE218" s="198">
        <f t="shared" si="120"/>
        <v>2042</v>
      </c>
      <c r="AF218" s="198">
        <f t="shared" si="120"/>
        <v>2043</v>
      </c>
      <c r="AG218" s="198">
        <f t="shared" si="120"/>
        <v>2044</v>
      </c>
      <c r="AH218" s="198">
        <f t="shared" si="120"/>
        <v>2045</v>
      </c>
      <c r="AI218" s="198">
        <f t="shared" si="120"/>
        <v>2046</v>
      </c>
      <c r="AJ218" s="198">
        <f t="shared" si="120"/>
        <v>2047</v>
      </c>
      <c r="AK218" s="198">
        <f t="shared" si="120"/>
        <v>2048</v>
      </c>
      <c r="AL218" s="198">
        <f t="shared" si="120"/>
        <v>2049</v>
      </c>
      <c r="AM218" s="198">
        <f t="shared" si="120"/>
        <v>2050</v>
      </c>
      <c r="AN218" s="198">
        <f t="shared" si="120"/>
        <v>2051</v>
      </c>
      <c r="AO218" s="198">
        <f t="shared" si="120"/>
        <v>2052</v>
      </c>
      <c r="AP218" s="198">
        <f t="shared" si="120"/>
        <v>2053</v>
      </c>
      <c r="AQ218" s="198">
        <f t="shared" ref="AQ218:BH218" si="121">AQ2</f>
        <v>2054</v>
      </c>
      <c r="AR218" s="198">
        <f t="shared" si="121"/>
        <v>2055</v>
      </c>
      <c r="AS218" s="198">
        <f t="shared" si="121"/>
        <v>2056</v>
      </c>
      <c r="AT218" s="198">
        <f t="shared" si="121"/>
        <v>2057</v>
      </c>
      <c r="AU218" s="198">
        <f t="shared" si="121"/>
        <v>2058</v>
      </c>
      <c r="AV218" s="198">
        <f t="shared" si="121"/>
        <v>2059</v>
      </c>
      <c r="AW218" s="198">
        <f t="shared" si="121"/>
        <v>2060</v>
      </c>
      <c r="AX218" s="198">
        <f t="shared" si="121"/>
        <v>2061</v>
      </c>
      <c r="AY218" s="198">
        <f t="shared" si="121"/>
        <v>2062</v>
      </c>
      <c r="AZ218" s="198">
        <f t="shared" si="121"/>
        <v>2063</v>
      </c>
      <c r="BA218" s="198">
        <f t="shared" si="121"/>
        <v>2064</v>
      </c>
      <c r="BB218" s="198">
        <f t="shared" si="121"/>
        <v>2065</v>
      </c>
      <c r="BC218" s="198">
        <f t="shared" si="121"/>
        <v>2066</v>
      </c>
      <c r="BD218" s="198">
        <f t="shared" si="121"/>
        <v>2067</v>
      </c>
      <c r="BE218" s="198">
        <f t="shared" si="121"/>
        <v>2068</v>
      </c>
      <c r="BF218" s="198">
        <f t="shared" si="121"/>
        <v>2069</v>
      </c>
      <c r="BG218" s="198">
        <f t="shared" si="121"/>
        <v>2070</v>
      </c>
      <c r="BH218" s="198">
        <f t="shared" si="121"/>
        <v>2071</v>
      </c>
    </row>
    <row r="219" spans="1:60" ht="15">
      <c r="A219" s="106"/>
      <c r="B219" s="106"/>
      <c r="C219" s="106">
        <v>0</v>
      </c>
      <c r="D219" s="106"/>
      <c r="E219" s="106" t="str">
        <f ca="1">OFFSET('Impact Inputs'!A$6,C219,0)</f>
        <v>Impact 1</v>
      </c>
      <c r="F219" s="106" t="str">
        <f ca="1">OFFSET('Impact Inputs'!C$6,C219,0)</f>
        <v>Average increase in cash settled cases</v>
      </c>
      <c r="G219" s="148"/>
      <c r="H219" s="149"/>
      <c r="I219" s="149"/>
      <c r="J219" s="149"/>
      <c r="K219" s="139">
        <f ca="1">SUMPRODUCT(OFFSET(K$7,0,0,K$2-$K$2+1,1),N(OFFSET(OFFSET(K167,0,0,1,-1*(K$2-$K$2+1)),0,K$2-$K$2+1-ROW(OFFSET($A$1,0,0,K$2-$K$2+1,1)),1,1)))</f>
        <v>0</v>
      </c>
      <c r="L219" s="139">
        <f t="shared" ref="L219:BH224" ca="1" si="122">SUMPRODUCT(OFFSET(L$7,0,0,L$2-$K$2+1,1),N(OFFSET(OFFSET(L167,0,0,1,-1*(L$2-$K$2+1)),0,L$2-$K$2+1-ROW(OFFSET($A$1,0,0,L$2-$K$2+1,1)),1,1)))</f>
        <v>33772287.071710922</v>
      </c>
      <c r="M219" s="139">
        <f t="shared" ca="1" si="122"/>
        <v>0</v>
      </c>
      <c r="N219" s="139">
        <f t="shared" ca="1" si="122"/>
        <v>0</v>
      </c>
      <c r="O219" s="139">
        <f t="shared" ca="1" si="122"/>
        <v>0</v>
      </c>
      <c r="P219" s="139">
        <f t="shared" ca="1" si="122"/>
        <v>0</v>
      </c>
      <c r="Q219" s="139">
        <f t="shared" ca="1" si="122"/>
        <v>0</v>
      </c>
      <c r="R219" s="139">
        <f t="shared" ca="1" si="122"/>
        <v>0</v>
      </c>
      <c r="S219" s="139">
        <f t="shared" ca="1" si="122"/>
        <v>0</v>
      </c>
      <c r="T219" s="139">
        <f t="shared" ca="1" si="122"/>
        <v>0</v>
      </c>
      <c r="U219" s="139">
        <f t="shared" ca="1" si="122"/>
        <v>0</v>
      </c>
      <c r="V219" s="139">
        <f t="shared" ca="1" si="122"/>
        <v>0</v>
      </c>
      <c r="W219" s="139">
        <f t="shared" ca="1" si="122"/>
        <v>0</v>
      </c>
      <c r="X219" s="139">
        <f t="shared" ca="1" si="122"/>
        <v>0</v>
      </c>
      <c r="Y219" s="139">
        <f t="shared" ca="1" si="122"/>
        <v>0</v>
      </c>
      <c r="Z219" s="139">
        <f t="shared" ca="1" si="122"/>
        <v>0</v>
      </c>
      <c r="AA219" s="139">
        <f t="shared" ca="1" si="122"/>
        <v>0</v>
      </c>
      <c r="AB219" s="139">
        <f t="shared" ca="1" si="122"/>
        <v>0</v>
      </c>
      <c r="AC219" s="139">
        <f t="shared" ca="1" si="122"/>
        <v>0</v>
      </c>
      <c r="AD219" s="139">
        <f t="shared" ca="1" si="122"/>
        <v>0</v>
      </c>
      <c r="AE219" s="139">
        <f t="shared" ca="1" si="122"/>
        <v>0</v>
      </c>
      <c r="AF219" s="139">
        <f t="shared" ca="1" si="122"/>
        <v>0</v>
      </c>
      <c r="AG219" s="139">
        <f t="shared" ca="1" si="122"/>
        <v>0</v>
      </c>
      <c r="AH219" s="139">
        <f t="shared" ca="1" si="122"/>
        <v>0</v>
      </c>
      <c r="AI219" s="139">
        <f t="shared" ca="1" si="122"/>
        <v>0</v>
      </c>
      <c r="AJ219" s="139">
        <f t="shared" ca="1" si="122"/>
        <v>0</v>
      </c>
      <c r="AK219" s="139">
        <f t="shared" ca="1" si="122"/>
        <v>0</v>
      </c>
      <c r="AL219" s="139">
        <f t="shared" ca="1" si="122"/>
        <v>0</v>
      </c>
      <c r="AM219" s="139">
        <f t="shared" ca="1" si="122"/>
        <v>0</v>
      </c>
      <c r="AN219" s="139">
        <f t="shared" ca="1" si="122"/>
        <v>0</v>
      </c>
      <c r="AO219" s="139">
        <f t="shared" ca="1" si="122"/>
        <v>0</v>
      </c>
      <c r="AP219" s="139">
        <f t="shared" ca="1" si="122"/>
        <v>0</v>
      </c>
      <c r="AQ219" s="139">
        <f t="shared" ca="1" si="122"/>
        <v>0</v>
      </c>
      <c r="AR219" s="139">
        <f t="shared" ca="1" si="122"/>
        <v>0</v>
      </c>
      <c r="AS219" s="139">
        <f t="shared" ca="1" si="122"/>
        <v>0</v>
      </c>
      <c r="AT219" s="139">
        <f t="shared" ca="1" si="122"/>
        <v>0</v>
      </c>
      <c r="AU219" s="139">
        <f t="shared" ca="1" si="122"/>
        <v>0</v>
      </c>
      <c r="AV219" s="139">
        <f t="shared" ca="1" si="122"/>
        <v>0</v>
      </c>
      <c r="AW219" s="139">
        <f t="shared" ca="1" si="122"/>
        <v>0</v>
      </c>
      <c r="AX219" s="139">
        <f t="shared" ca="1" si="122"/>
        <v>0</v>
      </c>
      <c r="AY219" s="139">
        <f t="shared" ca="1" si="122"/>
        <v>0</v>
      </c>
      <c r="AZ219" s="139">
        <f t="shared" ca="1" si="122"/>
        <v>0</v>
      </c>
      <c r="BA219" s="139">
        <f t="shared" ca="1" si="122"/>
        <v>0</v>
      </c>
      <c r="BB219" s="139">
        <f t="shared" ca="1" si="122"/>
        <v>0</v>
      </c>
      <c r="BC219" s="139">
        <f t="shared" ca="1" si="122"/>
        <v>0</v>
      </c>
      <c r="BD219" s="139">
        <f t="shared" ca="1" si="122"/>
        <v>0</v>
      </c>
      <c r="BE219" s="139">
        <f t="shared" ca="1" si="122"/>
        <v>0</v>
      </c>
      <c r="BF219" s="139">
        <f t="shared" ca="1" si="122"/>
        <v>0</v>
      </c>
      <c r="BG219" s="139">
        <f t="shared" ca="1" si="122"/>
        <v>0</v>
      </c>
      <c r="BH219" s="139">
        <f t="shared" ca="1" si="122"/>
        <v>0</v>
      </c>
    </row>
    <row r="220" spans="1:60">
      <c r="A220" s="106"/>
      <c r="B220" s="106"/>
      <c r="C220" s="106">
        <v>3</v>
      </c>
      <c r="D220" s="106"/>
      <c r="E220" s="106" t="str">
        <f ca="1">OFFSET('Impact Inputs'!A$6,C220,0)</f>
        <v>Impact 2</v>
      </c>
      <c r="F220" s="106" t="str">
        <f ca="1">OFFSET('Impact Inputs'!C$6,C220,0)</f>
        <v>1 hour citizen compliance burden - Cost of an individual's time</v>
      </c>
      <c r="G220" s="106"/>
      <c r="H220" s="139"/>
      <c r="I220" s="139"/>
      <c r="J220" s="139"/>
      <c r="K220" s="139">
        <f t="shared" ref="K220:K250" ca="1" si="123">SUMPRODUCT(OFFSET(K$7,0,0,K$2-$K$2+1,1),N(OFFSET(OFFSET(K168,0,0,1,-1*(K$2-$K$2+1)),0,K$2-$K$2+1-ROW(OFFSET($A$1,0,0,K$2-$K$2+1,1)),1,1)))</f>
        <v>0</v>
      </c>
      <c r="L220" s="139">
        <f t="shared" ref="L220:Z220" ca="1" si="124">SUMPRODUCT(OFFSET(L$7,0,0,L$2-$K$2+1,1),N(OFFSET(OFFSET(L168,0,0,1,-1*(L$2-$K$2+1)),0,L$2-$K$2+1-ROW(OFFSET($A$1,0,0,L$2-$K$2+1,1)),1,1)))</f>
        <v>1070385.9129194107</v>
      </c>
      <c r="M220" s="139">
        <f t="shared" ca="1" si="124"/>
        <v>0</v>
      </c>
      <c r="N220" s="139">
        <f t="shared" ca="1" si="124"/>
        <v>0</v>
      </c>
      <c r="O220" s="139">
        <f t="shared" ca="1" si="124"/>
        <v>0</v>
      </c>
      <c r="P220" s="139">
        <f t="shared" ca="1" si="124"/>
        <v>0</v>
      </c>
      <c r="Q220" s="139">
        <f t="shared" ca="1" si="124"/>
        <v>0</v>
      </c>
      <c r="R220" s="139">
        <f t="shared" ca="1" si="124"/>
        <v>0</v>
      </c>
      <c r="S220" s="139">
        <f t="shared" ca="1" si="124"/>
        <v>0</v>
      </c>
      <c r="T220" s="139">
        <f t="shared" ca="1" si="124"/>
        <v>0</v>
      </c>
      <c r="U220" s="139">
        <f t="shared" ca="1" si="124"/>
        <v>0</v>
      </c>
      <c r="V220" s="139">
        <f t="shared" ca="1" si="124"/>
        <v>0</v>
      </c>
      <c r="W220" s="139">
        <f t="shared" ca="1" si="124"/>
        <v>0</v>
      </c>
      <c r="X220" s="139">
        <f t="shared" ca="1" si="124"/>
        <v>0</v>
      </c>
      <c r="Y220" s="139">
        <f t="shared" ca="1" si="124"/>
        <v>0</v>
      </c>
      <c r="Z220" s="139">
        <f t="shared" ca="1" si="124"/>
        <v>0</v>
      </c>
      <c r="AA220" s="139">
        <f t="shared" ca="1" si="122"/>
        <v>0</v>
      </c>
      <c r="AB220" s="139">
        <f t="shared" ca="1" si="122"/>
        <v>0</v>
      </c>
      <c r="AC220" s="139">
        <f t="shared" ca="1" si="122"/>
        <v>0</v>
      </c>
      <c r="AD220" s="139">
        <f t="shared" ca="1" si="122"/>
        <v>0</v>
      </c>
      <c r="AE220" s="139">
        <f t="shared" ca="1" si="122"/>
        <v>0</v>
      </c>
      <c r="AF220" s="139">
        <f t="shared" ca="1" si="122"/>
        <v>0</v>
      </c>
      <c r="AG220" s="139">
        <f t="shared" ca="1" si="122"/>
        <v>0</v>
      </c>
      <c r="AH220" s="139">
        <f t="shared" ca="1" si="122"/>
        <v>0</v>
      </c>
      <c r="AI220" s="139">
        <f t="shared" ca="1" si="122"/>
        <v>0</v>
      </c>
      <c r="AJ220" s="139">
        <f t="shared" ca="1" si="122"/>
        <v>0</v>
      </c>
      <c r="AK220" s="139">
        <f t="shared" ca="1" si="122"/>
        <v>0</v>
      </c>
      <c r="AL220" s="139">
        <f t="shared" ca="1" si="122"/>
        <v>0</v>
      </c>
      <c r="AM220" s="139">
        <f t="shared" ca="1" si="122"/>
        <v>0</v>
      </c>
      <c r="AN220" s="139">
        <f t="shared" ca="1" si="122"/>
        <v>0</v>
      </c>
      <c r="AO220" s="139">
        <f t="shared" ca="1" si="122"/>
        <v>0</v>
      </c>
      <c r="AP220" s="139">
        <f t="shared" ca="1" si="122"/>
        <v>0</v>
      </c>
      <c r="AQ220" s="139">
        <f t="shared" ca="1" si="122"/>
        <v>0</v>
      </c>
      <c r="AR220" s="139">
        <f t="shared" ca="1" si="122"/>
        <v>0</v>
      </c>
      <c r="AS220" s="139">
        <f t="shared" ca="1" si="122"/>
        <v>0</v>
      </c>
      <c r="AT220" s="139">
        <f t="shared" ca="1" si="122"/>
        <v>0</v>
      </c>
      <c r="AU220" s="139">
        <f t="shared" ca="1" si="122"/>
        <v>0</v>
      </c>
      <c r="AV220" s="139">
        <f t="shared" ca="1" si="122"/>
        <v>0</v>
      </c>
      <c r="AW220" s="139">
        <f t="shared" ca="1" si="122"/>
        <v>0</v>
      </c>
      <c r="AX220" s="139">
        <f t="shared" ca="1" si="122"/>
        <v>0</v>
      </c>
      <c r="AY220" s="139">
        <f t="shared" ca="1" si="122"/>
        <v>0</v>
      </c>
      <c r="AZ220" s="139">
        <f t="shared" ca="1" si="122"/>
        <v>0</v>
      </c>
      <c r="BA220" s="139">
        <f t="shared" ca="1" si="122"/>
        <v>0</v>
      </c>
      <c r="BB220" s="139">
        <f t="shared" ca="1" si="122"/>
        <v>0</v>
      </c>
      <c r="BC220" s="139">
        <f t="shared" ca="1" si="122"/>
        <v>0</v>
      </c>
      <c r="BD220" s="139">
        <f t="shared" ca="1" si="122"/>
        <v>0</v>
      </c>
      <c r="BE220" s="139">
        <f t="shared" ca="1" si="122"/>
        <v>0</v>
      </c>
      <c r="BF220" s="139">
        <f t="shared" ca="1" si="122"/>
        <v>0</v>
      </c>
      <c r="BG220" s="139">
        <f t="shared" ca="1" si="122"/>
        <v>0</v>
      </c>
      <c r="BH220" s="139">
        <f t="shared" ca="1" si="122"/>
        <v>0</v>
      </c>
    </row>
    <row r="221" spans="1:60">
      <c r="A221" s="106"/>
      <c r="B221" s="106"/>
      <c r="C221" s="106">
        <v>6</v>
      </c>
      <c r="D221" s="106"/>
      <c r="E221" s="106" t="str">
        <f ca="1">OFFSET('Impact Inputs'!A$6,C221,0)</f>
        <v>Impact 3</v>
      </c>
      <c r="F221" s="106" t="str">
        <f ca="1">OFFSET('Impact Inputs'!C$6,C221,0)</f>
        <v>Living in a house in disrepair for every 1 point change (0-4 scale)</v>
      </c>
      <c r="G221" s="106"/>
      <c r="H221" s="139"/>
      <c r="I221" s="139"/>
      <c r="J221" s="139"/>
      <c r="K221" s="139">
        <f t="shared" ca="1" si="123"/>
        <v>0</v>
      </c>
      <c r="L221" s="139">
        <f t="shared" ca="1" si="122"/>
        <v>0</v>
      </c>
      <c r="M221" s="139">
        <f t="shared" ca="1" si="122"/>
        <v>6870.1351610356614</v>
      </c>
      <c r="N221" s="139">
        <f t="shared" ca="1" si="122"/>
        <v>13740.270322071323</v>
      </c>
      <c r="O221" s="139">
        <f t="shared" ca="1" si="122"/>
        <v>13740.270322071323</v>
      </c>
      <c r="P221" s="139">
        <f t="shared" ca="1" si="122"/>
        <v>13740.270322071323</v>
      </c>
      <c r="Q221" s="139">
        <f t="shared" ca="1" si="122"/>
        <v>13740.270322071323</v>
      </c>
      <c r="R221" s="139">
        <f t="shared" ca="1" si="122"/>
        <v>13740.270322071323</v>
      </c>
      <c r="S221" s="139">
        <f t="shared" ca="1" si="122"/>
        <v>13740.270322071323</v>
      </c>
      <c r="T221" s="139">
        <f t="shared" ca="1" si="122"/>
        <v>13740.270322071323</v>
      </c>
      <c r="U221" s="139">
        <f t="shared" ca="1" si="122"/>
        <v>13740.270322071323</v>
      </c>
      <c r="V221" s="139">
        <f t="shared" ca="1" si="122"/>
        <v>13740.270322071323</v>
      </c>
      <c r="W221" s="139">
        <f t="shared" ca="1" si="122"/>
        <v>13740.270322071323</v>
      </c>
      <c r="X221" s="139">
        <f t="shared" ca="1" si="122"/>
        <v>13740.270322071323</v>
      </c>
      <c r="Y221" s="139">
        <f t="shared" ca="1" si="122"/>
        <v>13740.270322071323</v>
      </c>
      <c r="Z221" s="139">
        <f t="shared" ca="1" si="122"/>
        <v>13740.270322071323</v>
      </c>
      <c r="AA221" s="139">
        <f t="shared" ca="1" si="122"/>
        <v>13740.270322071323</v>
      </c>
      <c r="AB221" s="139">
        <f t="shared" ca="1" si="122"/>
        <v>13740.270322071323</v>
      </c>
      <c r="AC221" s="139">
        <f t="shared" ca="1" si="122"/>
        <v>13740.270322071323</v>
      </c>
      <c r="AD221" s="139">
        <f t="shared" ca="1" si="122"/>
        <v>13740.270322071323</v>
      </c>
      <c r="AE221" s="139">
        <f t="shared" ca="1" si="122"/>
        <v>13740.270322071323</v>
      </c>
      <c r="AF221" s="139">
        <f t="shared" ca="1" si="122"/>
        <v>13740.270322071323</v>
      </c>
      <c r="AG221" s="139">
        <f t="shared" ca="1" si="122"/>
        <v>13740.270322071323</v>
      </c>
      <c r="AH221" s="139">
        <f t="shared" ca="1" si="122"/>
        <v>13740.270322071323</v>
      </c>
      <c r="AI221" s="139">
        <f t="shared" ca="1" si="122"/>
        <v>13740.270322071323</v>
      </c>
      <c r="AJ221" s="139">
        <f t="shared" ca="1" si="122"/>
        <v>13740.270322071323</v>
      </c>
      <c r="AK221" s="139">
        <f t="shared" ca="1" si="122"/>
        <v>13740.270322071323</v>
      </c>
      <c r="AL221" s="139">
        <f t="shared" ca="1" si="122"/>
        <v>13740.270322071323</v>
      </c>
      <c r="AM221" s="139">
        <f t="shared" ca="1" si="122"/>
        <v>13740.270322071323</v>
      </c>
      <c r="AN221" s="139">
        <f t="shared" ca="1" si="122"/>
        <v>13740.270322071323</v>
      </c>
      <c r="AO221" s="139">
        <f t="shared" ca="1" si="122"/>
        <v>13740.270322071323</v>
      </c>
      <c r="AP221" s="139">
        <f t="shared" ca="1" si="122"/>
        <v>13740.270322071323</v>
      </c>
      <c r="AQ221" s="139">
        <f t="shared" ca="1" si="122"/>
        <v>13740.270322071323</v>
      </c>
      <c r="AR221" s="139">
        <f t="shared" ca="1" si="122"/>
        <v>13740.270322071323</v>
      </c>
      <c r="AS221" s="139">
        <f t="shared" ca="1" si="122"/>
        <v>13740.270322071323</v>
      </c>
      <c r="AT221" s="139">
        <f t="shared" ca="1" si="122"/>
        <v>13740.270322071323</v>
      </c>
      <c r="AU221" s="139">
        <f t="shared" ca="1" si="122"/>
        <v>13740.270322071323</v>
      </c>
      <c r="AV221" s="139">
        <f t="shared" ca="1" si="122"/>
        <v>13740.270322071323</v>
      </c>
      <c r="AW221" s="139">
        <f t="shared" ca="1" si="122"/>
        <v>13740.270322071323</v>
      </c>
      <c r="AX221" s="139">
        <f t="shared" ca="1" si="122"/>
        <v>13740.270322071323</v>
      </c>
      <c r="AY221" s="139">
        <f t="shared" ca="1" si="122"/>
        <v>13740.270322071323</v>
      </c>
      <c r="AZ221" s="139">
        <f t="shared" ca="1" si="122"/>
        <v>13740.270322071323</v>
      </c>
      <c r="BA221" s="139">
        <f t="shared" ca="1" si="122"/>
        <v>13740.270322071323</v>
      </c>
      <c r="BB221" s="139">
        <f t="shared" ca="1" si="122"/>
        <v>13740.270322071323</v>
      </c>
      <c r="BC221" s="139">
        <f t="shared" ca="1" si="122"/>
        <v>13740.270322071323</v>
      </c>
      <c r="BD221" s="139">
        <f t="shared" ca="1" si="122"/>
        <v>13740.270322071323</v>
      </c>
      <c r="BE221" s="139">
        <f t="shared" ca="1" si="122"/>
        <v>13740.270322071323</v>
      </c>
      <c r="BF221" s="139">
        <f t="shared" ca="1" si="122"/>
        <v>13740.270322071323</v>
      </c>
      <c r="BG221" s="139">
        <f t="shared" ca="1" si="122"/>
        <v>13740.270322071323</v>
      </c>
      <c r="BH221" s="139">
        <f t="shared" ca="1" si="122"/>
        <v>13740.270322071323</v>
      </c>
    </row>
    <row r="222" spans="1:60" ht="15">
      <c r="A222" s="106"/>
      <c r="B222" s="106"/>
      <c r="C222" s="108">
        <v>9</v>
      </c>
      <c r="D222" s="106"/>
      <c r="E222" s="106" t="str">
        <f ca="1">OFFSET('Impact Inputs'!A$6,C222,0)</f>
        <v>Impact 4</v>
      </c>
      <c r="F222" s="106" t="str">
        <f ca="1">OFFSET('Impact Inputs'!C$6,C222,0)</f>
        <v>Mental health for every 1 point change (improvement) (0-100 scale)</v>
      </c>
      <c r="G222" s="148"/>
      <c r="H222" s="149"/>
      <c r="I222" s="149"/>
      <c r="J222" s="149"/>
      <c r="K222" s="139">
        <f t="shared" ca="1" si="123"/>
        <v>0</v>
      </c>
      <c r="L222" s="139">
        <f t="shared" ca="1" si="122"/>
        <v>0</v>
      </c>
      <c r="M222" s="139">
        <f t="shared" ca="1" si="122"/>
        <v>0</v>
      </c>
      <c r="N222" s="139">
        <f t="shared" ca="1" si="122"/>
        <v>0</v>
      </c>
      <c r="O222" s="139">
        <f t="shared" ca="1" si="122"/>
        <v>0</v>
      </c>
      <c r="P222" s="139">
        <f t="shared" ca="1" si="122"/>
        <v>0</v>
      </c>
      <c r="Q222" s="139">
        <f t="shared" ca="1" si="122"/>
        <v>0</v>
      </c>
      <c r="R222" s="139">
        <f t="shared" ca="1" si="122"/>
        <v>0</v>
      </c>
      <c r="S222" s="139">
        <f t="shared" ca="1" si="122"/>
        <v>0</v>
      </c>
      <c r="T222" s="139">
        <f t="shared" ca="1" si="122"/>
        <v>0</v>
      </c>
      <c r="U222" s="139">
        <f t="shared" ca="1" si="122"/>
        <v>0</v>
      </c>
      <c r="V222" s="139">
        <f t="shared" ca="1" si="122"/>
        <v>0</v>
      </c>
      <c r="W222" s="139">
        <f t="shared" ca="1" si="122"/>
        <v>0</v>
      </c>
      <c r="X222" s="139">
        <f t="shared" ca="1" si="122"/>
        <v>0</v>
      </c>
      <c r="Y222" s="139">
        <f t="shared" ca="1" si="122"/>
        <v>0</v>
      </c>
      <c r="Z222" s="139">
        <f t="shared" ca="1" si="122"/>
        <v>0</v>
      </c>
      <c r="AA222" s="139">
        <f t="shared" ca="1" si="122"/>
        <v>0</v>
      </c>
      <c r="AB222" s="139">
        <f t="shared" ca="1" si="122"/>
        <v>0</v>
      </c>
      <c r="AC222" s="139">
        <f t="shared" ca="1" si="122"/>
        <v>0</v>
      </c>
      <c r="AD222" s="139">
        <f t="shared" ca="1" si="122"/>
        <v>0</v>
      </c>
      <c r="AE222" s="139">
        <f t="shared" ca="1" si="122"/>
        <v>0</v>
      </c>
      <c r="AF222" s="139">
        <f t="shared" ca="1" si="122"/>
        <v>0</v>
      </c>
      <c r="AG222" s="139">
        <f t="shared" ca="1" si="122"/>
        <v>0</v>
      </c>
      <c r="AH222" s="139">
        <f t="shared" ca="1" si="122"/>
        <v>0</v>
      </c>
      <c r="AI222" s="139">
        <f t="shared" ca="1" si="122"/>
        <v>0</v>
      </c>
      <c r="AJ222" s="139">
        <f t="shared" ca="1" si="122"/>
        <v>0</v>
      </c>
      <c r="AK222" s="139">
        <f t="shared" ca="1" si="122"/>
        <v>0</v>
      </c>
      <c r="AL222" s="139">
        <f t="shared" ca="1" si="122"/>
        <v>0</v>
      </c>
      <c r="AM222" s="139">
        <f t="shared" ca="1" si="122"/>
        <v>0</v>
      </c>
      <c r="AN222" s="139">
        <f t="shared" ca="1" si="122"/>
        <v>0</v>
      </c>
      <c r="AO222" s="139">
        <f t="shared" ca="1" si="122"/>
        <v>0</v>
      </c>
      <c r="AP222" s="139">
        <f t="shared" ca="1" si="122"/>
        <v>0</v>
      </c>
      <c r="AQ222" s="139">
        <f t="shared" ca="1" si="122"/>
        <v>0</v>
      </c>
      <c r="AR222" s="139">
        <f t="shared" ca="1" si="122"/>
        <v>0</v>
      </c>
      <c r="AS222" s="139">
        <f t="shared" ca="1" si="122"/>
        <v>0</v>
      </c>
      <c r="AT222" s="139">
        <f t="shared" ca="1" si="122"/>
        <v>0</v>
      </c>
      <c r="AU222" s="139">
        <f t="shared" ca="1" si="122"/>
        <v>0</v>
      </c>
      <c r="AV222" s="139">
        <f t="shared" ca="1" si="122"/>
        <v>0</v>
      </c>
      <c r="AW222" s="139">
        <f t="shared" ca="1" si="122"/>
        <v>0</v>
      </c>
      <c r="AX222" s="139">
        <f t="shared" ca="1" si="122"/>
        <v>0</v>
      </c>
      <c r="AY222" s="139">
        <f t="shared" ca="1" si="122"/>
        <v>0</v>
      </c>
      <c r="AZ222" s="139">
        <f t="shared" ca="1" si="122"/>
        <v>0</v>
      </c>
      <c r="BA222" s="139">
        <f t="shared" ca="1" si="122"/>
        <v>0</v>
      </c>
      <c r="BB222" s="139">
        <f t="shared" ca="1" si="122"/>
        <v>0</v>
      </c>
      <c r="BC222" s="139">
        <f t="shared" ca="1" si="122"/>
        <v>0</v>
      </c>
      <c r="BD222" s="139">
        <f t="shared" ca="1" si="122"/>
        <v>0</v>
      </c>
      <c r="BE222" s="139">
        <f t="shared" ca="1" si="122"/>
        <v>0</v>
      </c>
      <c r="BF222" s="139">
        <f t="shared" ca="1" si="122"/>
        <v>0</v>
      </c>
      <c r="BG222" s="139">
        <f t="shared" ca="1" si="122"/>
        <v>0</v>
      </c>
      <c r="BH222" s="139">
        <f t="shared" ca="1" si="122"/>
        <v>0</v>
      </c>
    </row>
    <row r="223" spans="1:60">
      <c r="A223" s="106"/>
      <c r="B223" s="106"/>
      <c r="C223" s="108">
        <v>12</v>
      </c>
      <c r="D223" s="106"/>
      <c r="E223" s="106" t="str">
        <f ca="1">OFFSET('Impact Inputs'!A$6,C223,0)</f>
        <v>Impact 5</v>
      </c>
      <c r="F223" s="106" t="str">
        <f ca="1">OFFSET('Impact Inputs'!C$6,C223,0)</f>
        <v>Having access to general help for every 1 point change (0-4 scale)</v>
      </c>
      <c r="G223" s="106"/>
      <c r="H223" s="139"/>
      <c r="I223" s="139"/>
      <c r="J223" s="139"/>
      <c r="K223" s="139">
        <f t="shared" ca="1" si="123"/>
        <v>0</v>
      </c>
      <c r="L223" s="139">
        <f t="shared" ca="1" si="122"/>
        <v>0</v>
      </c>
      <c r="M223" s="139">
        <f t="shared" ca="1" si="122"/>
        <v>0</v>
      </c>
      <c r="N223" s="139">
        <f t="shared" ca="1" si="122"/>
        <v>0</v>
      </c>
      <c r="O223" s="139">
        <f t="shared" ca="1" si="122"/>
        <v>0</v>
      </c>
      <c r="P223" s="139">
        <f t="shared" ca="1" si="122"/>
        <v>0</v>
      </c>
      <c r="Q223" s="139">
        <f t="shared" ca="1" si="122"/>
        <v>0</v>
      </c>
      <c r="R223" s="139">
        <f t="shared" ca="1" si="122"/>
        <v>0</v>
      </c>
      <c r="S223" s="139">
        <f t="shared" ca="1" si="122"/>
        <v>0</v>
      </c>
      <c r="T223" s="139">
        <f t="shared" ca="1" si="122"/>
        <v>0</v>
      </c>
      <c r="U223" s="139">
        <f t="shared" ca="1" si="122"/>
        <v>0</v>
      </c>
      <c r="V223" s="139">
        <f t="shared" ca="1" si="122"/>
        <v>0</v>
      </c>
      <c r="W223" s="139">
        <f t="shared" ca="1" si="122"/>
        <v>0</v>
      </c>
      <c r="X223" s="139">
        <f t="shared" ca="1" si="122"/>
        <v>0</v>
      </c>
      <c r="Y223" s="139">
        <f t="shared" ca="1" si="122"/>
        <v>0</v>
      </c>
      <c r="Z223" s="139">
        <f t="shared" ca="1" si="122"/>
        <v>0</v>
      </c>
      <c r="AA223" s="139">
        <f t="shared" ca="1" si="122"/>
        <v>0</v>
      </c>
      <c r="AB223" s="139">
        <f t="shared" ca="1" si="122"/>
        <v>0</v>
      </c>
      <c r="AC223" s="139">
        <f t="shared" ca="1" si="122"/>
        <v>0</v>
      </c>
      <c r="AD223" s="139">
        <f t="shared" ca="1" si="122"/>
        <v>0</v>
      </c>
      <c r="AE223" s="139">
        <f t="shared" ca="1" si="122"/>
        <v>0</v>
      </c>
      <c r="AF223" s="139">
        <f t="shared" ca="1" si="122"/>
        <v>0</v>
      </c>
      <c r="AG223" s="139">
        <f t="shared" ca="1" si="122"/>
        <v>0</v>
      </c>
      <c r="AH223" s="139">
        <f t="shared" ca="1" si="122"/>
        <v>0</v>
      </c>
      <c r="AI223" s="139">
        <f t="shared" ca="1" si="122"/>
        <v>0</v>
      </c>
      <c r="AJ223" s="139">
        <f t="shared" ca="1" si="122"/>
        <v>0</v>
      </c>
      <c r="AK223" s="139">
        <f t="shared" ca="1" si="122"/>
        <v>0</v>
      </c>
      <c r="AL223" s="139">
        <f t="shared" ca="1" si="122"/>
        <v>0</v>
      </c>
      <c r="AM223" s="139">
        <f t="shared" ca="1" si="122"/>
        <v>0</v>
      </c>
      <c r="AN223" s="139">
        <f t="shared" ca="1" si="122"/>
        <v>0</v>
      </c>
      <c r="AO223" s="139">
        <f t="shared" ca="1" si="122"/>
        <v>0</v>
      </c>
      <c r="AP223" s="139">
        <f t="shared" ca="1" si="122"/>
        <v>0</v>
      </c>
      <c r="AQ223" s="139">
        <f t="shared" ca="1" si="122"/>
        <v>0</v>
      </c>
      <c r="AR223" s="139">
        <f t="shared" ca="1" si="122"/>
        <v>0</v>
      </c>
      <c r="AS223" s="139">
        <f t="shared" ca="1" si="122"/>
        <v>0</v>
      </c>
      <c r="AT223" s="139">
        <f t="shared" ca="1" si="122"/>
        <v>0</v>
      </c>
      <c r="AU223" s="139">
        <f t="shared" ca="1" si="122"/>
        <v>0</v>
      </c>
      <c r="AV223" s="139">
        <f t="shared" ca="1" si="122"/>
        <v>0</v>
      </c>
      <c r="AW223" s="139">
        <f t="shared" ca="1" si="122"/>
        <v>0</v>
      </c>
      <c r="AX223" s="139">
        <f t="shared" ca="1" si="122"/>
        <v>0</v>
      </c>
      <c r="AY223" s="139">
        <f t="shared" ca="1" si="122"/>
        <v>0</v>
      </c>
      <c r="AZ223" s="139">
        <f t="shared" ca="1" si="122"/>
        <v>0</v>
      </c>
      <c r="BA223" s="139">
        <f t="shared" ca="1" si="122"/>
        <v>0</v>
      </c>
      <c r="BB223" s="139">
        <f t="shared" ca="1" si="122"/>
        <v>0</v>
      </c>
      <c r="BC223" s="139">
        <f t="shared" ca="1" si="122"/>
        <v>0</v>
      </c>
      <c r="BD223" s="139">
        <f t="shared" ca="1" si="122"/>
        <v>0</v>
      </c>
      <c r="BE223" s="139">
        <f t="shared" ca="1" si="122"/>
        <v>0</v>
      </c>
      <c r="BF223" s="139">
        <f t="shared" ca="1" si="122"/>
        <v>0</v>
      </c>
      <c r="BG223" s="139">
        <f t="shared" ca="1" si="122"/>
        <v>0</v>
      </c>
      <c r="BH223" s="139">
        <f t="shared" ca="1" si="122"/>
        <v>0</v>
      </c>
    </row>
    <row r="224" spans="1:60">
      <c r="A224" s="106"/>
      <c r="B224" s="106"/>
      <c r="C224" s="106">
        <v>15</v>
      </c>
      <c r="D224" s="106"/>
      <c r="E224" s="106" t="str">
        <f ca="1">OFFSET('Impact Inputs'!A$6,C224,0)</f>
        <v>Impact 6</v>
      </c>
      <c r="F224" s="106" t="str">
        <f ca="1">OFFSET('Impact Inputs'!C$6,C224,0)</f>
        <v>Increased access to support and information in an emergency</v>
      </c>
      <c r="G224" s="106"/>
      <c r="H224" s="139"/>
      <c r="I224" s="139"/>
      <c r="J224" s="139"/>
      <c r="K224" s="139">
        <f t="shared" ca="1" si="123"/>
        <v>0</v>
      </c>
      <c r="L224" s="139">
        <f t="shared" ca="1" si="122"/>
        <v>0</v>
      </c>
      <c r="M224" s="139">
        <f t="shared" ca="1" si="122"/>
        <v>0</v>
      </c>
      <c r="N224" s="139">
        <f t="shared" ca="1" si="122"/>
        <v>0</v>
      </c>
      <c r="O224" s="139">
        <f t="shared" ca="1" si="122"/>
        <v>0</v>
      </c>
      <c r="P224" s="139">
        <f t="shared" ca="1" si="122"/>
        <v>0</v>
      </c>
      <c r="Q224" s="139">
        <f t="shared" ca="1" si="122"/>
        <v>0</v>
      </c>
      <c r="R224" s="139">
        <f t="shared" ca="1" si="122"/>
        <v>0</v>
      </c>
      <c r="S224" s="139">
        <f t="shared" ca="1" si="122"/>
        <v>0</v>
      </c>
      <c r="T224" s="139">
        <f t="shared" ca="1" si="122"/>
        <v>0</v>
      </c>
      <c r="U224" s="139">
        <f t="shared" ca="1" si="122"/>
        <v>0</v>
      </c>
      <c r="V224" s="139">
        <f t="shared" ca="1" si="122"/>
        <v>0</v>
      </c>
      <c r="W224" s="139">
        <f t="shared" ca="1" si="122"/>
        <v>0</v>
      </c>
      <c r="X224" s="139">
        <f t="shared" ca="1" si="122"/>
        <v>0</v>
      </c>
      <c r="Y224" s="139">
        <f t="shared" ca="1" si="122"/>
        <v>0</v>
      </c>
      <c r="Z224" s="139">
        <f t="shared" ca="1" si="122"/>
        <v>0</v>
      </c>
      <c r="AA224" s="139">
        <f t="shared" ca="1" si="122"/>
        <v>0</v>
      </c>
      <c r="AB224" s="139">
        <f t="shared" ca="1" si="122"/>
        <v>0</v>
      </c>
      <c r="AC224" s="139">
        <f t="shared" ca="1" si="122"/>
        <v>0</v>
      </c>
      <c r="AD224" s="139">
        <f t="shared" ca="1" si="122"/>
        <v>0</v>
      </c>
      <c r="AE224" s="139">
        <f t="shared" ca="1" si="122"/>
        <v>0</v>
      </c>
      <c r="AF224" s="139">
        <f t="shared" ca="1" si="122"/>
        <v>0</v>
      </c>
      <c r="AG224" s="139">
        <f t="shared" ca="1" si="122"/>
        <v>0</v>
      </c>
      <c r="AH224" s="139">
        <f t="shared" ca="1" si="122"/>
        <v>0</v>
      </c>
      <c r="AI224" s="139">
        <f t="shared" ca="1" si="122"/>
        <v>0</v>
      </c>
      <c r="AJ224" s="139">
        <f t="shared" ca="1" si="122"/>
        <v>0</v>
      </c>
      <c r="AK224" s="139">
        <f t="shared" ref="L224:BH229" ca="1" si="125">SUMPRODUCT(OFFSET(AK$7,0,0,AK$2-$K$2+1,1),N(OFFSET(OFFSET(AK172,0,0,1,-1*(AK$2-$K$2+1)),0,AK$2-$K$2+1-ROW(OFFSET($A$1,0,0,AK$2-$K$2+1,1)),1,1)))</f>
        <v>0</v>
      </c>
      <c r="AL224" s="139">
        <f t="shared" ca="1" si="125"/>
        <v>0</v>
      </c>
      <c r="AM224" s="139">
        <f t="shared" ca="1" si="125"/>
        <v>0</v>
      </c>
      <c r="AN224" s="139">
        <f t="shared" ca="1" si="125"/>
        <v>0</v>
      </c>
      <c r="AO224" s="139">
        <f t="shared" ca="1" si="125"/>
        <v>0</v>
      </c>
      <c r="AP224" s="139">
        <f t="shared" ca="1" si="125"/>
        <v>0</v>
      </c>
      <c r="AQ224" s="139">
        <f t="shared" ca="1" si="125"/>
        <v>0</v>
      </c>
      <c r="AR224" s="139">
        <f t="shared" ca="1" si="125"/>
        <v>0</v>
      </c>
      <c r="AS224" s="139">
        <f t="shared" ca="1" si="125"/>
        <v>0</v>
      </c>
      <c r="AT224" s="139">
        <f t="shared" ca="1" si="125"/>
        <v>0</v>
      </c>
      <c r="AU224" s="139">
        <f t="shared" ca="1" si="125"/>
        <v>0</v>
      </c>
      <c r="AV224" s="139">
        <f t="shared" ca="1" si="125"/>
        <v>0</v>
      </c>
      <c r="AW224" s="139">
        <f t="shared" ca="1" si="125"/>
        <v>0</v>
      </c>
      <c r="AX224" s="139">
        <f t="shared" ca="1" si="125"/>
        <v>0</v>
      </c>
      <c r="AY224" s="139">
        <f t="shared" ca="1" si="125"/>
        <v>0</v>
      </c>
      <c r="AZ224" s="139">
        <f t="shared" ca="1" si="125"/>
        <v>0</v>
      </c>
      <c r="BA224" s="139">
        <f t="shared" ca="1" si="125"/>
        <v>0</v>
      </c>
      <c r="BB224" s="139">
        <f t="shared" ca="1" si="125"/>
        <v>0</v>
      </c>
      <c r="BC224" s="139">
        <f t="shared" ca="1" si="125"/>
        <v>0</v>
      </c>
      <c r="BD224" s="139">
        <f t="shared" ca="1" si="125"/>
        <v>0</v>
      </c>
      <c r="BE224" s="139">
        <f t="shared" ca="1" si="125"/>
        <v>0</v>
      </c>
      <c r="BF224" s="139">
        <f t="shared" ca="1" si="125"/>
        <v>0</v>
      </c>
      <c r="BG224" s="139">
        <f t="shared" ca="1" si="125"/>
        <v>0</v>
      </c>
      <c r="BH224" s="139">
        <f t="shared" ca="1" si="125"/>
        <v>0</v>
      </c>
    </row>
    <row r="225" spans="1:60" ht="15">
      <c r="A225" s="106"/>
      <c r="B225" s="106"/>
      <c r="C225" s="106">
        <v>18</v>
      </c>
      <c r="D225" s="106"/>
      <c r="E225" s="106" t="str">
        <f ca="1">OFFSET('Impact Inputs'!A$6,C225,0)</f>
        <v>Impact 7</v>
      </c>
      <c r="F225" s="106" t="str">
        <f ca="1">OFFSET('Impact Inputs'!C$6,C225,0)</f>
        <v>Continued support for Households currently in the service</v>
      </c>
      <c r="G225" s="148"/>
      <c r="H225" s="149"/>
      <c r="I225" s="149"/>
      <c r="J225" s="149"/>
      <c r="K225" s="139">
        <f t="shared" ca="1" si="123"/>
        <v>0</v>
      </c>
      <c r="L225" s="139">
        <f t="shared" ca="1" si="125"/>
        <v>0</v>
      </c>
      <c r="M225" s="139">
        <f t="shared" ca="1" si="125"/>
        <v>0</v>
      </c>
      <c r="N225" s="139">
        <f t="shared" ca="1" si="125"/>
        <v>0</v>
      </c>
      <c r="O225" s="139">
        <f t="shared" ca="1" si="125"/>
        <v>0</v>
      </c>
      <c r="P225" s="139">
        <f t="shared" ca="1" si="125"/>
        <v>0</v>
      </c>
      <c r="Q225" s="139">
        <f t="shared" ca="1" si="125"/>
        <v>0</v>
      </c>
      <c r="R225" s="139">
        <f t="shared" ca="1" si="125"/>
        <v>0</v>
      </c>
      <c r="S225" s="139">
        <f t="shared" ca="1" si="125"/>
        <v>0</v>
      </c>
      <c r="T225" s="139">
        <f t="shared" ca="1" si="125"/>
        <v>0</v>
      </c>
      <c r="U225" s="139">
        <f t="shared" ca="1" si="125"/>
        <v>0</v>
      </c>
      <c r="V225" s="139">
        <f t="shared" ca="1" si="125"/>
        <v>0</v>
      </c>
      <c r="W225" s="139">
        <f t="shared" ca="1" si="125"/>
        <v>0</v>
      </c>
      <c r="X225" s="139">
        <f t="shared" ca="1" si="125"/>
        <v>0</v>
      </c>
      <c r="Y225" s="139">
        <f t="shared" ca="1" si="125"/>
        <v>0</v>
      </c>
      <c r="Z225" s="139">
        <f t="shared" ca="1" si="125"/>
        <v>0</v>
      </c>
      <c r="AA225" s="139">
        <f t="shared" ca="1" si="125"/>
        <v>0</v>
      </c>
      <c r="AB225" s="139">
        <f t="shared" ca="1" si="125"/>
        <v>0</v>
      </c>
      <c r="AC225" s="139">
        <f t="shared" ca="1" si="125"/>
        <v>0</v>
      </c>
      <c r="AD225" s="139">
        <f t="shared" ca="1" si="125"/>
        <v>0</v>
      </c>
      <c r="AE225" s="139">
        <f t="shared" ca="1" si="125"/>
        <v>0</v>
      </c>
      <c r="AF225" s="139">
        <f t="shared" ca="1" si="125"/>
        <v>0</v>
      </c>
      <c r="AG225" s="139">
        <f t="shared" ca="1" si="125"/>
        <v>0</v>
      </c>
      <c r="AH225" s="139">
        <f t="shared" ca="1" si="125"/>
        <v>0</v>
      </c>
      <c r="AI225" s="139">
        <f t="shared" ca="1" si="125"/>
        <v>0</v>
      </c>
      <c r="AJ225" s="139">
        <f t="shared" ca="1" si="125"/>
        <v>0</v>
      </c>
      <c r="AK225" s="139">
        <f t="shared" ca="1" si="125"/>
        <v>0</v>
      </c>
      <c r="AL225" s="139">
        <f t="shared" ca="1" si="125"/>
        <v>0</v>
      </c>
      <c r="AM225" s="139">
        <f t="shared" ca="1" si="125"/>
        <v>0</v>
      </c>
      <c r="AN225" s="139">
        <f t="shared" ca="1" si="125"/>
        <v>0</v>
      </c>
      <c r="AO225" s="139">
        <f t="shared" ca="1" si="125"/>
        <v>0</v>
      </c>
      <c r="AP225" s="139">
        <f t="shared" ca="1" si="125"/>
        <v>0</v>
      </c>
      <c r="AQ225" s="139">
        <f t="shared" ca="1" si="125"/>
        <v>0</v>
      </c>
      <c r="AR225" s="139">
        <f t="shared" ca="1" si="125"/>
        <v>0</v>
      </c>
      <c r="AS225" s="139">
        <f t="shared" ca="1" si="125"/>
        <v>0</v>
      </c>
      <c r="AT225" s="139">
        <f t="shared" ca="1" si="125"/>
        <v>0</v>
      </c>
      <c r="AU225" s="139">
        <f t="shared" ca="1" si="125"/>
        <v>0</v>
      </c>
      <c r="AV225" s="139">
        <f t="shared" ca="1" si="125"/>
        <v>0</v>
      </c>
      <c r="AW225" s="139">
        <f t="shared" ca="1" si="125"/>
        <v>0</v>
      </c>
      <c r="AX225" s="139">
        <f t="shared" ca="1" si="125"/>
        <v>0</v>
      </c>
      <c r="AY225" s="139">
        <f t="shared" ca="1" si="125"/>
        <v>0</v>
      </c>
      <c r="AZ225" s="139">
        <f t="shared" ca="1" si="125"/>
        <v>0</v>
      </c>
      <c r="BA225" s="139">
        <f t="shared" ca="1" si="125"/>
        <v>0</v>
      </c>
      <c r="BB225" s="139">
        <f t="shared" ca="1" si="125"/>
        <v>0</v>
      </c>
      <c r="BC225" s="139">
        <f t="shared" ca="1" si="125"/>
        <v>0</v>
      </c>
      <c r="BD225" s="139">
        <f t="shared" ca="1" si="125"/>
        <v>0</v>
      </c>
      <c r="BE225" s="139">
        <f t="shared" ca="1" si="125"/>
        <v>0</v>
      </c>
      <c r="BF225" s="139">
        <f t="shared" ca="1" si="125"/>
        <v>0</v>
      </c>
      <c r="BG225" s="139">
        <f t="shared" ca="1" si="125"/>
        <v>0</v>
      </c>
      <c r="BH225" s="139">
        <f t="shared" ca="1" si="125"/>
        <v>0</v>
      </c>
    </row>
    <row r="226" spans="1:60">
      <c r="A226" s="106"/>
      <c r="B226" s="106"/>
      <c r="C226" s="106">
        <v>21</v>
      </c>
      <c r="D226" s="106"/>
      <c r="E226" s="106" t="str">
        <f ca="1">OFFSET('Impact Inputs'!A$6,C226,0)</f>
        <v>Impact 8</v>
      </c>
      <c r="F226" s="106" t="str">
        <f ca="1">OFFSET('Impact Inputs'!C$6,C226,0)</f>
        <v>Cheaper resolution of insurance claims</v>
      </c>
      <c r="G226" s="106"/>
      <c r="H226" s="139"/>
      <c r="I226" s="139"/>
      <c r="J226" s="139"/>
      <c r="K226" s="139">
        <f t="shared" ca="1" si="123"/>
        <v>0</v>
      </c>
      <c r="L226" s="139">
        <f t="shared" ca="1" si="125"/>
        <v>0</v>
      </c>
      <c r="M226" s="139">
        <f t="shared" ca="1" si="125"/>
        <v>0</v>
      </c>
      <c r="N226" s="139">
        <f t="shared" ca="1" si="125"/>
        <v>0</v>
      </c>
      <c r="O226" s="139">
        <f t="shared" ca="1" si="125"/>
        <v>0</v>
      </c>
      <c r="P226" s="139">
        <f t="shared" ca="1" si="125"/>
        <v>0</v>
      </c>
      <c r="Q226" s="139">
        <f t="shared" ca="1" si="125"/>
        <v>0</v>
      </c>
      <c r="R226" s="139">
        <f t="shared" ca="1" si="125"/>
        <v>0</v>
      </c>
      <c r="S226" s="139">
        <f t="shared" ca="1" si="125"/>
        <v>0</v>
      </c>
      <c r="T226" s="139">
        <f t="shared" ca="1" si="125"/>
        <v>0</v>
      </c>
      <c r="U226" s="139">
        <f t="shared" ca="1" si="125"/>
        <v>0</v>
      </c>
      <c r="V226" s="139">
        <f t="shared" ca="1" si="125"/>
        <v>0</v>
      </c>
      <c r="W226" s="139">
        <f t="shared" ca="1" si="125"/>
        <v>0</v>
      </c>
      <c r="X226" s="139">
        <f t="shared" ca="1" si="125"/>
        <v>0</v>
      </c>
      <c r="Y226" s="139">
        <f t="shared" ca="1" si="125"/>
        <v>0</v>
      </c>
      <c r="Z226" s="139">
        <f t="shared" ca="1" si="125"/>
        <v>0</v>
      </c>
      <c r="AA226" s="139">
        <f t="shared" ca="1" si="125"/>
        <v>0</v>
      </c>
      <c r="AB226" s="139">
        <f t="shared" ca="1" si="125"/>
        <v>0</v>
      </c>
      <c r="AC226" s="139">
        <f t="shared" ca="1" si="125"/>
        <v>0</v>
      </c>
      <c r="AD226" s="139">
        <f t="shared" ca="1" si="125"/>
        <v>0</v>
      </c>
      <c r="AE226" s="139">
        <f t="shared" ca="1" si="125"/>
        <v>0</v>
      </c>
      <c r="AF226" s="139">
        <f t="shared" ca="1" si="125"/>
        <v>0</v>
      </c>
      <c r="AG226" s="139">
        <f t="shared" ca="1" si="125"/>
        <v>0</v>
      </c>
      <c r="AH226" s="139">
        <f t="shared" ca="1" si="125"/>
        <v>0</v>
      </c>
      <c r="AI226" s="139">
        <f t="shared" ca="1" si="125"/>
        <v>0</v>
      </c>
      <c r="AJ226" s="139">
        <f t="shared" ca="1" si="125"/>
        <v>0</v>
      </c>
      <c r="AK226" s="139">
        <f t="shared" ca="1" si="125"/>
        <v>0</v>
      </c>
      <c r="AL226" s="139">
        <f t="shared" ca="1" si="125"/>
        <v>0</v>
      </c>
      <c r="AM226" s="139">
        <f t="shared" ca="1" si="125"/>
        <v>0</v>
      </c>
      <c r="AN226" s="139">
        <f t="shared" ca="1" si="125"/>
        <v>0</v>
      </c>
      <c r="AO226" s="139">
        <f t="shared" ca="1" si="125"/>
        <v>0</v>
      </c>
      <c r="AP226" s="139">
        <f t="shared" ca="1" si="125"/>
        <v>0</v>
      </c>
      <c r="AQ226" s="139">
        <f t="shared" ca="1" si="125"/>
        <v>0</v>
      </c>
      <c r="AR226" s="139">
        <f t="shared" ca="1" si="125"/>
        <v>0</v>
      </c>
      <c r="AS226" s="139">
        <f t="shared" ca="1" si="125"/>
        <v>0</v>
      </c>
      <c r="AT226" s="139">
        <f t="shared" ca="1" si="125"/>
        <v>0</v>
      </c>
      <c r="AU226" s="139">
        <f t="shared" ca="1" si="125"/>
        <v>0</v>
      </c>
      <c r="AV226" s="139">
        <f t="shared" ca="1" si="125"/>
        <v>0</v>
      </c>
      <c r="AW226" s="139">
        <f t="shared" ca="1" si="125"/>
        <v>0</v>
      </c>
      <c r="AX226" s="139">
        <f t="shared" ca="1" si="125"/>
        <v>0</v>
      </c>
      <c r="AY226" s="139">
        <f t="shared" ca="1" si="125"/>
        <v>0</v>
      </c>
      <c r="AZ226" s="139">
        <f t="shared" ca="1" si="125"/>
        <v>0</v>
      </c>
      <c r="BA226" s="139">
        <f t="shared" ca="1" si="125"/>
        <v>0</v>
      </c>
      <c r="BB226" s="139">
        <f t="shared" ca="1" si="125"/>
        <v>0</v>
      </c>
      <c r="BC226" s="139">
        <f t="shared" ca="1" si="125"/>
        <v>0</v>
      </c>
      <c r="BD226" s="139">
        <f t="shared" ca="1" si="125"/>
        <v>0</v>
      </c>
      <c r="BE226" s="139">
        <f t="shared" ca="1" si="125"/>
        <v>0</v>
      </c>
      <c r="BF226" s="139">
        <f t="shared" ca="1" si="125"/>
        <v>0</v>
      </c>
      <c r="BG226" s="139">
        <f t="shared" ca="1" si="125"/>
        <v>0</v>
      </c>
      <c r="BH226" s="139">
        <f t="shared" ca="1" si="125"/>
        <v>0</v>
      </c>
    </row>
    <row r="227" spans="1:60">
      <c r="A227" s="106"/>
      <c r="B227" s="106"/>
      <c r="C227" s="108">
        <v>24</v>
      </c>
      <c r="D227" s="106"/>
      <c r="E227" s="106" t="str">
        <f ca="1">OFFSET('Impact Inputs'!A$6,C227,0)</f>
        <v>Impact 9</v>
      </c>
      <c r="F227" s="106" t="str">
        <f ca="1">OFFSET('Impact Inputs'!C$6,C227,0)</f>
        <v>Faster resolution of unresolved insurance claims</v>
      </c>
      <c r="G227" s="106"/>
      <c r="H227" s="139"/>
      <c r="I227" s="139"/>
      <c r="J227" s="139"/>
      <c r="K227" s="139">
        <f t="shared" ca="1" si="123"/>
        <v>0</v>
      </c>
      <c r="L227" s="139">
        <f t="shared" ca="1" si="125"/>
        <v>0</v>
      </c>
      <c r="M227" s="139">
        <f t="shared" ca="1" si="125"/>
        <v>0</v>
      </c>
      <c r="N227" s="139">
        <f t="shared" ca="1" si="125"/>
        <v>0</v>
      </c>
      <c r="O227" s="139">
        <f t="shared" ca="1" si="125"/>
        <v>0</v>
      </c>
      <c r="P227" s="139">
        <f t="shared" ca="1" si="125"/>
        <v>0</v>
      </c>
      <c r="Q227" s="139">
        <f t="shared" ca="1" si="125"/>
        <v>0</v>
      </c>
      <c r="R227" s="139">
        <f t="shared" ca="1" si="125"/>
        <v>0</v>
      </c>
      <c r="S227" s="139">
        <f t="shared" ca="1" si="125"/>
        <v>0</v>
      </c>
      <c r="T227" s="139">
        <f t="shared" ca="1" si="125"/>
        <v>0</v>
      </c>
      <c r="U227" s="139">
        <f t="shared" ca="1" si="125"/>
        <v>0</v>
      </c>
      <c r="V227" s="139">
        <f t="shared" ca="1" si="125"/>
        <v>0</v>
      </c>
      <c r="W227" s="139">
        <f t="shared" ca="1" si="125"/>
        <v>0</v>
      </c>
      <c r="X227" s="139">
        <f t="shared" ca="1" si="125"/>
        <v>0</v>
      </c>
      <c r="Y227" s="139">
        <f t="shared" ca="1" si="125"/>
        <v>0</v>
      </c>
      <c r="Z227" s="139">
        <f t="shared" ca="1" si="125"/>
        <v>0</v>
      </c>
      <c r="AA227" s="139">
        <f t="shared" ca="1" si="125"/>
        <v>0</v>
      </c>
      <c r="AB227" s="139">
        <f t="shared" ca="1" si="125"/>
        <v>0</v>
      </c>
      <c r="AC227" s="139">
        <f t="shared" ca="1" si="125"/>
        <v>0</v>
      </c>
      <c r="AD227" s="139">
        <f t="shared" ca="1" si="125"/>
        <v>0</v>
      </c>
      <c r="AE227" s="139">
        <f t="shared" ca="1" si="125"/>
        <v>0</v>
      </c>
      <c r="AF227" s="139">
        <f t="shared" ca="1" si="125"/>
        <v>0</v>
      </c>
      <c r="AG227" s="139">
        <f t="shared" ca="1" si="125"/>
        <v>0</v>
      </c>
      <c r="AH227" s="139">
        <f t="shared" ca="1" si="125"/>
        <v>0</v>
      </c>
      <c r="AI227" s="139">
        <f t="shared" ca="1" si="125"/>
        <v>0</v>
      </c>
      <c r="AJ227" s="139">
        <f t="shared" ca="1" si="125"/>
        <v>0</v>
      </c>
      <c r="AK227" s="139">
        <f t="shared" ca="1" si="125"/>
        <v>0</v>
      </c>
      <c r="AL227" s="139">
        <f t="shared" ca="1" si="125"/>
        <v>0</v>
      </c>
      <c r="AM227" s="139">
        <f t="shared" ca="1" si="125"/>
        <v>0</v>
      </c>
      <c r="AN227" s="139">
        <f t="shared" ca="1" si="125"/>
        <v>0</v>
      </c>
      <c r="AO227" s="139">
        <f t="shared" ca="1" si="125"/>
        <v>0</v>
      </c>
      <c r="AP227" s="139">
        <f t="shared" ca="1" si="125"/>
        <v>0</v>
      </c>
      <c r="AQ227" s="139">
        <f t="shared" ca="1" si="125"/>
        <v>0</v>
      </c>
      <c r="AR227" s="139">
        <f t="shared" ca="1" si="125"/>
        <v>0</v>
      </c>
      <c r="AS227" s="139">
        <f t="shared" ca="1" si="125"/>
        <v>0</v>
      </c>
      <c r="AT227" s="139">
        <f t="shared" ca="1" si="125"/>
        <v>0</v>
      </c>
      <c r="AU227" s="139">
        <f t="shared" ca="1" si="125"/>
        <v>0</v>
      </c>
      <c r="AV227" s="139">
        <f t="shared" ca="1" si="125"/>
        <v>0</v>
      </c>
      <c r="AW227" s="139">
        <f t="shared" ca="1" si="125"/>
        <v>0</v>
      </c>
      <c r="AX227" s="139">
        <f t="shared" ca="1" si="125"/>
        <v>0</v>
      </c>
      <c r="AY227" s="139">
        <f t="shared" ca="1" si="125"/>
        <v>0</v>
      </c>
      <c r="AZ227" s="139">
        <f t="shared" ca="1" si="125"/>
        <v>0</v>
      </c>
      <c r="BA227" s="139">
        <f t="shared" ca="1" si="125"/>
        <v>0</v>
      </c>
      <c r="BB227" s="139">
        <f t="shared" ca="1" si="125"/>
        <v>0</v>
      </c>
      <c r="BC227" s="139">
        <f t="shared" ca="1" si="125"/>
        <v>0</v>
      </c>
      <c r="BD227" s="139">
        <f t="shared" ca="1" si="125"/>
        <v>0</v>
      </c>
      <c r="BE227" s="139">
        <f t="shared" ca="1" si="125"/>
        <v>0</v>
      </c>
      <c r="BF227" s="139">
        <f t="shared" ca="1" si="125"/>
        <v>0</v>
      </c>
      <c r="BG227" s="139">
        <f t="shared" ca="1" si="125"/>
        <v>0</v>
      </c>
      <c r="BH227" s="139">
        <f t="shared" ca="1" si="125"/>
        <v>0</v>
      </c>
    </row>
    <row r="228" spans="1:60" ht="15">
      <c r="A228" s="106"/>
      <c r="B228" s="106"/>
      <c r="C228" s="108">
        <v>27</v>
      </c>
      <c r="D228" s="106"/>
      <c r="E228" s="106" t="str">
        <f ca="1">OFFSET('Impact Inputs'!A$6,C228,0)</f>
        <v>Impact 10</v>
      </c>
      <c r="F228" s="106" t="str">
        <f ca="1">OFFSET('Impact Inputs'!C$6,C228,0)</f>
        <v>-</v>
      </c>
      <c r="G228" s="148"/>
      <c r="H228" s="149"/>
      <c r="I228" s="149"/>
      <c r="J228" s="149"/>
      <c r="K228" s="139">
        <f t="shared" ca="1" si="123"/>
        <v>0</v>
      </c>
      <c r="L228" s="139">
        <f t="shared" ca="1" si="125"/>
        <v>0</v>
      </c>
      <c r="M228" s="139">
        <f t="shared" ca="1" si="125"/>
        <v>0</v>
      </c>
      <c r="N228" s="139">
        <f t="shared" ca="1" si="125"/>
        <v>0</v>
      </c>
      <c r="O228" s="139">
        <f t="shared" ca="1" si="125"/>
        <v>0</v>
      </c>
      <c r="P228" s="139">
        <f t="shared" ca="1" si="125"/>
        <v>0</v>
      </c>
      <c r="Q228" s="139">
        <f t="shared" ca="1" si="125"/>
        <v>0</v>
      </c>
      <c r="R228" s="139">
        <f t="shared" ca="1" si="125"/>
        <v>0</v>
      </c>
      <c r="S228" s="139">
        <f t="shared" ca="1" si="125"/>
        <v>0</v>
      </c>
      <c r="T228" s="139">
        <f t="shared" ca="1" si="125"/>
        <v>0</v>
      </c>
      <c r="U228" s="139">
        <f t="shared" ca="1" si="125"/>
        <v>0</v>
      </c>
      <c r="V228" s="139">
        <f t="shared" ca="1" si="125"/>
        <v>0</v>
      </c>
      <c r="W228" s="139">
        <f t="shared" ca="1" si="125"/>
        <v>0</v>
      </c>
      <c r="X228" s="139">
        <f t="shared" ca="1" si="125"/>
        <v>0</v>
      </c>
      <c r="Y228" s="139">
        <f t="shared" ca="1" si="125"/>
        <v>0</v>
      </c>
      <c r="Z228" s="139">
        <f t="shared" ca="1" si="125"/>
        <v>0</v>
      </c>
      <c r="AA228" s="139">
        <f t="shared" ca="1" si="125"/>
        <v>0</v>
      </c>
      <c r="AB228" s="139">
        <f t="shared" ca="1" si="125"/>
        <v>0</v>
      </c>
      <c r="AC228" s="139">
        <f t="shared" ca="1" si="125"/>
        <v>0</v>
      </c>
      <c r="AD228" s="139">
        <f t="shared" ca="1" si="125"/>
        <v>0</v>
      </c>
      <c r="AE228" s="139">
        <f t="shared" ca="1" si="125"/>
        <v>0</v>
      </c>
      <c r="AF228" s="139">
        <f t="shared" ca="1" si="125"/>
        <v>0</v>
      </c>
      <c r="AG228" s="139">
        <f t="shared" ca="1" si="125"/>
        <v>0</v>
      </c>
      <c r="AH228" s="139">
        <f t="shared" ca="1" si="125"/>
        <v>0</v>
      </c>
      <c r="AI228" s="139">
        <f t="shared" ca="1" si="125"/>
        <v>0</v>
      </c>
      <c r="AJ228" s="139">
        <f t="shared" ca="1" si="125"/>
        <v>0</v>
      </c>
      <c r="AK228" s="139">
        <f t="shared" ca="1" si="125"/>
        <v>0</v>
      </c>
      <c r="AL228" s="139">
        <f t="shared" ca="1" si="125"/>
        <v>0</v>
      </c>
      <c r="AM228" s="139">
        <f t="shared" ca="1" si="125"/>
        <v>0</v>
      </c>
      <c r="AN228" s="139">
        <f t="shared" ca="1" si="125"/>
        <v>0</v>
      </c>
      <c r="AO228" s="139">
        <f t="shared" ca="1" si="125"/>
        <v>0</v>
      </c>
      <c r="AP228" s="139">
        <f t="shared" ca="1" si="125"/>
        <v>0</v>
      </c>
      <c r="AQ228" s="139">
        <f t="shared" ca="1" si="125"/>
        <v>0</v>
      </c>
      <c r="AR228" s="139">
        <f t="shared" ca="1" si="125"/>
        <v>0</v>
      </c>
      <c r="AS228" s="139">
        <f t="shared" ca="1" si="125"/>
        <v>0</v>
      </c>
      <c r="AT228" s="139">
        <f t="shared" ca="1" si="125"/>
        <v>0</v>
      </c>
      <c r="AU228" s="139">
        <f t="shared" ca="1" si="125"/>
        <v>0</v>
      </c>
      <c r="AV228" s="139">
        <f t="shared" ca="1" si="125"/>
        <v>0</v>
      </c>
      <c r="AW228" s="139">
        <f t="shared" ca="1" si="125"/>
        <v>0</v>
      </c>
      <c r="AX228" s="139">
        <f t="shared" ca="1" si="125"/>
        <v>0</v>
      </c>
      <c r="AY228" s="139">
        <f t="shared" ca="1" si="125"/>
        <v>0</v>
      </c>
      <c r="AZ228" s="139">
        <f t="shared" ca="1" si="125"/>
        <v>0</v>
      </c>
      <c r="BA228" s="139">
        <f t="shared" ca="1" si="125"/>
        <v>0</v>
      </c>
      <c r="BB228" s="139">
        <f t="shared" ca="1" si="125"/>
        <v>0</v>
      </c>
      <c r="BC228" s="139">
        <f t="shared" ca="1" si="125"/>
        <v>0</v>
      </c>
      <c r="BD228" s="139">
        <f t="shared" ca="1" si="125"/>
        <v>0</v>
      </c>
      <c r="BE228" s="139">
        <f t="shared" ca="1" si="125"/>
        <v>0</v>
      </c>
      <c r="BF228" s="139">
        <f t="shared" ca="1" si="125"/>
        <v>0</v>
      </c>
      <c r="BG228" s="139">
        <f t="shared" ca="1" si="125"/>
        <v>0</v>
      </c>
      <c r="BH228" s="139">
        <f t="shared" ca="1" si="125"/>
        <v>0</v>
      </c>
    </row>
    <row r="229" spans="1:60">
      <c r="A229" s="106"/>
      <c r="B229" s="106"/>
      <c r="C229" s="106">
        <v>30</v>
      </c>
      <c r="D229" s="106"/>
      <c r="E229" s="106" t="str">
        <f ca="1">OFFSET('Impact Inputs'!A$6,C229,0)</f>
        <v>Impact 11</v>
      </c>
      <c r="F229" s="106" t="str">
        <f ca="1">OFFSET('Impact Inputs'!C$6,C229,0)</f>
        <v>-</v>
      </c>
      <c r="G229" s="106"/>
      <c r="H229" s="139"/>
      <c r="I229" s="139"/>
      <c r="J229" s="139"/>
      <c r="K229" s="139">
        <f t="shared" ca="1" si="123"/>
        <v>0</v>
      </c>
      <c r="L229" s="139">
        <f t="shared" ca="1" si="125"/>
        <v>0</v>
      </c>
      <c r="M229" s="139">
        <f t="shared" ca="1" si="125"/>
        <v>0</v>
      </c>
      <c r="N229" s="139">
        <f t="shared" ca="1" si="125"/>
        <v>0</v>
      </c>
      <c r="O229" s="139">
        <f t="shared" ca="1" si="125"/>
        <v>0</v>
      </c>
      <c r="P229" s="139">
        <f t="shared" ca="1" si="125"/>
        <v>0</v>
      </c>
      <c r="Q229" s="139">
        <f t="shared" ca="1" si="125"/>
        <v>0</v>
      </c>
      <c r="R229" s="139">
        <f t="shared" ca="1" si="125"/>
        <v>0</v>
      </c>
      <c r="S229" s="139">
        <f t="shared" ca="1" si="125"/>
        <v>0</v>
      </c>
      <c r="T229" s="139">
        <f t="shared" ca="1" si="125"/>
        <v>0</v>
      </c>
      <c r="U229" s="139">
        <f t="shared" ca="1" si="125"/>
        <v>0</v>
      </c>
      <c r="V229" s="139">
        <f t="shared" ca="1" si="125"/>
        <v>0</v>
      </c>
      <c r="W229" s="139">
        <f t="shared" ca="1" si="125"/>
        <v>0</v>
      </c>
      <c r="X229" s="139">
        <f t="shared" ca="1" si="125"/>
        <v>0</v>
      </c>
      <c r="Y229" s="139">
        <f t="shared" ca="1" si="125"/>
        <v>0</v>
      </c>
      <c r="Z229" s="139">
        <f t="shared" ca="1" si="125"/>
        <v>0</v>
      </c>
      <c r="AA229" s="139">
        <f t="shared" ca="1" si="125"/>
        <v>0</v>
      </c>
      <c r="AB229" s="139">
        <f t="shared" ca="1" si="125"/>
        <v>0</v>
      </c>
      <c r="AC229" s="139">
        <f t="shared" ca="1" si="125"/>
        <v>0</v>
      </c>
      <c r="AD229" s="139">
        <f t="shared" ca="1" si="125"/>
        <v>0</v>
      </c>
      <c r="AE229" s="139">
        <f t="shared" ca="1" si="125"/>
        <v>0</v>
      </c>
      <c r="AF229" s="139">
        <f t="shared" ca="1" si="125"/>
        <v>0</v>
      </c>
      <c r="AG229" s="139">
        <f t="shared" ca="1" si="125"/>
        <v>0</v>
      </c>
      <c r="AH229" s="139">
        <f t="shared" ca="1" si="125"/>
        <v>0</v>
      </c>
      <c r="AI229" s="139">
        <f t="shared" ca="1" si="125"/>
        <v>0</v>
      </c>
      <c r="AJ229" s="139">
        <f t="shared" ca="1" si="125"/>
        <v>0</v>
      </c>
      <c r="AK229" s="139">
        <f t="shared" ca="1" si="125"/>
        <v>0</v>
      </c>
      <c r="AL229" s="139">
        <f t="shared" ca="1" si="125"/>
        <v>0</v>
      </c>
      <c r="AM229" s="139">
        <f t="shared" ca="1" si="125"/>
        <v>0</v>
      </c>
      <c r="AN229" s="139">
        <f t="shared" ca="1" si="125"/>
        <v>0</v>
      </c>
      <c r="AO229" s="139">
        <f t="shared" ca="1" si="125"/>
        <v>0</v>
      </c>
      <c r="AP229" s="139">
        <f t="shared" ca="1" si="125"/>
        <v>0</v>
      </c>
      <c r="AQ229" s="139">
        <f t="shared" ca="1" si="125"/>
        <v>0</v>
      </c>
      <c r="AR229" s="139">
        <f t="shared" ca="1" si="125"/>
        <v>0</v>
      </c>
      <c r="AS229" s="139">
        <f t="shared" ca="1" si="125"/>
        <v>0</v>
      </c>
      <c r="AT229" s="139">
        <f t="shared" ca="1" si="125"/>
        <v>0</v>
      </c>
      <c r="AU229" s="139">
        <f t="shared" ref="L229:BH234" ca="1" si="126">SUMPRODUCT(OFFSET(AU$7,0,0,AU$2-$K$2+1,1),N(OFFSET(OFFSET(AU177,0,0,1,-1*(AU$2-$K$2+1)),0,AU$2-$K$2+1-ROW(OFFSET($A$1,0,0,AU$2-$K$2+1,1)),1,1)))</f>
        <v>0</v>
      </c>
      <c r="AV229" s="139">
        <f t="shared" ca="1" si="126"/>
        <v>0</v>
      </c>
      <c r="AW229" s="139">
        <f t="shared" ca="1" si="126"/>
        <v>0</v>
      </c>
      <c r="AX229" s="139">
        <f t="shared" ca="1" si="126"/>
        <v>0</v>
      </c>
      <c r="AY229" s="139">
        <f t="shared" ca="1" si="126"/>
        <v>0</v>
      </c>
      <c r="AZ229" s="139">
        <f t="shared" ca="1" si="126"/>
        <v>0</v>
      </c>
      <c r="BA229" s="139">
        <f t="shared" ca="1" si="126"/>
        <v>0</v>
      </c>
      <c r="BB229" s="139">
        <f t="shared" ca="1" si="126"/>
        <v>0</v>
      </c>
      <c r="BC229" s="139">
        <f t="shared" ca="1" si="126"/>
        <v>0</v>
      </c>
      <c r="BD229" s="139">
        <f t="shared" ca="1" si="126"/>
        <v>0</v>
      </c>
      <c r="BE229" s="139">
        <f t="shared" ca="1" si="126"/>
        <v>0</v>
      </c>
      <c r="BF229" s="139">
        <f t="shared" ca="1" si="126"/>
        <v>0</v>
      </c>
      <c r="BG229" s="139">
        <f t="shared" ca="1" si="126"/>
        <v>0</v>
      </c>
      <c r="BH229" s="139">
        <f t="shared" ca="1" si="126"/>
        <v>0</v>
      </c>
    </row>
    <row r="230" spans="1:60">
      <c r="A230" s="106"/>
      <c r="B230" s="106"/>
      <c r="C230" s="106">
        <v>33</v>
      </c>
      <c r="D230" s="106"/>
      <c r="E230" s="106" t="str">
        <f ca="1">OFFSET('Impact Inputs'!A$6,C230,0)</f>
        <v>Impact 12</v>
      </c>
      <c r="F230" s="106" t="str">
        <f ca="1">OFFSET('Impact Inputs'!C$6,C230,0)</f>
        <v>-</v>
      </c>
      <c r="G230" s="106"/>
      <c r="H230" s="139"/>
      <c r="I230" s="139"/>
      <c r="J230" s="139"/>
      <c r="K230" s="139">
        <f t="shared" ca="1" si="123"/>
        <v>0</v>
      </c>
      <c r="L230" s="139">
        <f t="shared" ca="1" si="126"/>
        <v>0</v>
      </c>
      <c r="M230" s="139">
        <f t="shared" ca="1" si="126"/>
        <v>0</v>
      </c>
      <c r="N230" s="139">
        <f t="shared" ca="1" si="126"/>
        <v>0</v>
      </c>
      <c r="O230" s="139">
        <f t="shared" ca="1" si="126"/>
        <v>0</v>
      </c>
      <c r="P230" s="139">
        <f t="shared" ca="1" si="126"/>
        <v>0</v>
      </c>
      <c r="Q230" s="139">
        <f t="shared" ca="1" si="126"/>
        <v>0</v>
      </c>
      <c r="R230" s="139">
        <f t="shared" ca="1" si="126"/>
        <v>0</v>
      </c>
      <c r="S230" s="139">
        <f t="shared" ca="1" si="126"/>
        <v>0</v>
      </c>
      <c r="T230" s="139">
        <f t="shared" ca="1" si="126"/>
        <v>0</v>
      </c>
      <c r="U230" s="139">
        <f t="shared" ca="1" si="126"/>
        <v>0</v>
      </c>
      <c r="V230" s="139">
        <f t="shared" ca="1" si="126"/>
        <v>0</v>
      </c>
      <c r="W230" s="139">
        <f t="shared" ca="1" si="126"/>
        <v>0</v>
      </c>
      <c r="X230" s="139">
        <f t="shared" ca="1" si="126"/>
        <v>0</v>
      </c>
      <c r="Y230" s="139">
        <f t="shared" ca="1" si="126"/>
        <v>0</v>
      </c>
      <c r="Z230" s="139">
        <f t="shared" ca="1" si="126"/>
        <v>0</v>
      </c>
      <c r="AA230" s="139">
        <f t="shared" ca="1" si="126"/>
        <v>0</v>
      </c>
      <c r="AB230" s="139">
        <f t="shared" ca="1" si="126"/>
        <v>0</v>
      </c>
      <c r="AC230" s="139">
        <f t="shared" ca="1" si="126"/>
        <v>0</v>
      </c>
      <c r="AD230" s="139">
        <f t="shared" ca="1" si="126"/>
        <v>0</v>
      </c>
      <c r="AE230" s="139">
        <f t="shared" ca="1" si="126"/>
        <v>0</v>
      </c>
      <c r="AF230" s="139">
        <f t="shared" ca="1" si="126"/>
        <v>0</v>
      </c>
      <c r="AG230" s="139">
        <f t="shared" ca="1" si="126"/>
        <v>0</v>
      </c>
      <c r="AH230" s="139">
        <f t="shared" ca="1" si="126"/>
        <v>0</v>
      </c>
      <c r="AI230" s="139">
        <f t="shared" ca="1" si="126"/>
        <v>0</v>
      </c>
      <c r="AJ230" s="139">
        <f t="shared" ca="1" si="126"/>
        <v>0</v>
      </c>
      <c r="AK230" s="139">
        <f t="shared" ca="1" si="126"/>
        <v>0</v>
      </c>
      <c r="AL230" s="139">
        <f t="shared" ca="1" si="126"/>
        <v>0</v>
      </c>
      <c r="AM230" s="139">
        <f t="shared" ca="1" si="126"/>
        <v>0</v>
      </c>
      <c r="AN230" s="139">
        <f t="shared" ca="1" si="126"/>
        <v>0</v>
      </c>
      <c r="AO230" s="139">
        <f t="shared" ca="1" si="126"/>
        <v>0</v>
      </c>
      <c r="AP230" s="139">
        <f t="shared" ca="1" si="126"/>
        <v>0</v>
      </c>
      <c r="AQ230" s="139">
        <f t="shared" ca="1" si="126"/>
        <v>0</v>
      </c>
      <c r="AR230" s="139">
        <f t="shared" ca="1" si="126"/>
        <v>0</v>
      </c>
      <c r="AS230" s="139">
        <f t="shared" ca="1" si="126"/>
        <v>0</v>
      </c>
      <c r="AT230" s="139">
        <f t="shared" ca="1" si="126"/>
        <v>0</v>
      </c>
      <c r="AU230" s="139">
        <f t="shared" ca="1" si="126"/>
        <v>0</v>
      </c>
      <c r="AV230" s="139">
        <f t="shared" ca="1" si="126"/>
        <v>0</v>
      </c>
      <c r="AW230" s="139">
        <f t="shared" ca="1" si="126"/>
        <v>0</v>
      </c>
      <c r="AX230" s="139">
        <f t="shared" ca="1" si="126"/>
        <v>0</v>
      </c>
      <c r="AY230" s="139">
        <f t="shared" ca="1" si="126"/>
        <v>0</v>
      </c>
      <c r="AZ230" s="139">
        <f t="shared" ca="1" si="126"/>
        <v>0</v>
      </c>
      <c r="BA230" s="139">
        <f t="shared" ca="1" si="126"/>
        <v>0</v>
      </c>
      <c r="BB230" s="139">
        <f t="shared" ca="1" si="126"/>
        <v>0</v>
      </c>
      <c r="BC230" s="139">
        <f t="shared" ca="1" si="126"/>
        <v>0</v>
      </c>
      <c r="BD230" s="139">
        <f t="shared" ca="1" si="126"/>
        <v>0</v>
      </c>
      <c r="BE230" s="139">
        <f t="shared" ca="1" si="126"/>
        <v>0</v>
      </c>
      <c r="BF230" s="139">
        <f t="shared" ca="1" si="126"/>
        <v>0</v>
      </c>
      <c r="BG230" s="139">
        <f t="shared" ca="1" si="126"/>
        <v>0</v>
      </c>
      <c r="BH230" s="139">
        <f t="shared" ca="1" si="126"/>
        <v>0</v>
      </c>
    </row>
    <row r="231" spans="1:60" ht="15">
      <c r="A231" s="106"/>
      <c r="B231" s="106"/>
      <c r="C231" s="106">
        <v>36</v>
      </c>
      <c r="D231" s="106"/>
      <c r="E231" s="106" t="str">
        <f ca="1">OFFSET('Impact Inputs'!A$6,C231,0)</f>
        <v>Impact 13</v>
      </c>
      <c r="F231" s="106" t="str">
        <f ca="1">OFFSET('Impact Inputs'!C$6,C231,0)</f>
        <v>-</v>
      </c>
      <c r="G231" s="148"/>
      <c r="H231" s="149"/>
      <c r="I231" s="149"/>
      <c r="J231" s="149"/>
      <c r="K231" s="139">
        <f t="shared" ca="1" si="123"/>
        <v>0</v>
      </c>
      <c r="L231" s="139">
        <f t="shared" ca="1" si="126"/>
        <v>0</v>
      </c>
      <c r="M231" s="139">
        <f t="shared" ca="1" si="126"/>
        <v>0</v>
      </c>
      <c r="N231" s="139">
        <f t="shared" ca="1" si="126"/>
        <v>0</v>
      </c>
      <c r="O231" s="139">
        <f t="shared" ca="1" si="126"/>
        <v>0</v>
      </c>
      <c r="P231" s="139">
        <f t="shared" ca="1" si="126"/>
        <v>0</v>
      </c>
      <c r="Q231" s="139">
        <f t="shared" ca="1" si="126"/>
        <v>0</v>
      </c>
      <c r="R231" s="139">
        <f t="shared" ca="1" si="126"/>
        <v>0</v>
      </c>
      <c r="S231" s="139">
        <f t="shared" ca="1" si="126"/>
        <v>0</v>
      </c>
      <c r="T231" s="139">
        <f t="shared" ca="1" si="126"/>
        <v>0</v>
      </c>
      <c r="U231" s="139">
        <f t="shared" ca="1" si="126"/>
        <v>0</v>
      </c>
      <c r="V231" s="139">
        <f t="shared" ca="1" si="126"/>
        <v>0</v>
      </c>
      <c r="W231" s="139">
        <f t="shared" ca="1" si="126"/>
        <v>0</v>
      </c>
      <c r="X231" s="139">
        <f t="shared" ca="1" si="126"/>
        <v>0</v>
      </c>
      <c r="Y231" s="139">
        <f t="shared" ca="1" si="126"/>
        <v>0</v>
      </c>
      <c r="Z231" s="139">
        <f t="shared" ca="1" si="126"/>
        <v>0</v>
      </c>
      <c r="AA231" s="139">
        <f t="shared" ca="1" si="126"/>
        <v>0</v>
      </c>
      <c r="AB231" s="139">
        <f t="shared" ca="1" si="126"/>
        <v>0</v>
      </c>
      <c r="AC231" s="139">
        <f t="shared" ca="1" si="126"/>
        <v>0</v>
      </c>
      <c r="AD231" s="139">
        <f t="shared" ca="1" si="126"/>
        <v>0</v>
      </c>
      <c r="AE231" s="139">
        <f t="shared" ca="1" si="126"/>
        <v>0</v>
      </c>
      <c r="AF231" s="139">
        <f t="shared" ca="1" si="126"/>
        <v>0</v>
      </c>
      <c r="AG231" s="139">
        <f t="shared" ca="1" si="126"/>
        <v>0</v>
      </c>
      <c r="AH231" s="139">
        <f t="shared" ca="1" si="126"/>
        <v>0</v>
      </c>
      <c r="AI231" s="139">
        <f t="shared" ca="1" si="126"/>
        <v>0</v>
      </c>
      <c r="AJ231" s="139">
        <f t="shared" ca="1" si="126"/>
        <v>0</v>
      </c>
      <c r="AK231" s="139">
        <f t="shared" ca="1" si="126"/>
        <v>0</v>
      </c>
      <c r="AL231" s="139">
        <f t="shared" ca="1" si="126"/>
        <v>0</v>
      </c>
      <c r="AM231" s="139">
        <f t="shared" ca="1" si="126"/>
        <v>0</v>
      </c>
      <c r="AN231" s="139">
        <f t="shared" ca="1" si="126"/>
        <v>0</v>
      </c>
      <c r="AO231" s="139">
        <f t="shared" ca="1" si="126"/>
        <v>0</v>
      </c>
      <c r="AP231" s="139">
        <f t="shared" ca="1" si="126"/>
        <v>0</v>
      </c>
      <c r="AQ231" s="139">
        <f t="shared" ca="1" si="126"/>
        <v>0</v>
      </c>
      <c r="AR231" s="139">
        <f t="shared" ca="1" si="126"/>
        <v>0</v>
      </c>
      <c r="AS231" s="139">
        <f t="shared" ca="1" si="126"/>
        <v>0</v>
      </c>
      <c r="AT231" s="139">
        <f t="shared" ca="1" si="126"/>
        <v>0</v>
      </c>
      <c r="AU231" s="139">
        <f t="shared" ca="1" si="126"/>
        <v>0</v>
      </c>
      <c r="AV231" s="139">
        <f t="shared" ca="1" si="126"/>
        <v>0</v>
      </c>
      <c r="AW231" s="139">
        <f t="shared" ca="1" si="126"/>
        <v>0</v>
      </c>
      <c r="AX231" s="139">
        <f t="shared" ca="1" si="126"/>
        <v>0</v>
      </c>
      <c r="AY231" s="139">
        <f t="shared" ca="1" si="126"/>
        <v>0</v>
      </c>
      <c r="AZ231" s="139">
        <f t="shared" ca="1" si="126"/>
        <v>0</v>
      </c>
      <c r="BA231" s="139">
        <f t="shared" ca="1" si="126"/>
        <v>0</v>
      </c>
      <c r="BB231" s="139">
        <f t="shared" ca="1" si="126"/>
        <v>0</v>
      </c>
      <c r="BC231" s="139">
        <f t="shared" ca="1" si="126"/>
        <v>0</v>
      </c>
      <c r="BD231" s="139">
        <f t="shared" ca="1" si="126"/>
        <v>0</v>
      </c>
      <c r="BE231" s="139">
        <f t="shared" ca="1" si="126"/>
        <v>0</v>
      </c>
      <c r="BF231" s="139">
        <f t="shared" ca="1" si="126"/>
        <v>0</v>
      </c>
      <c r="BG231" s="139">
        <f t="shared" ca="1" si="126"/>
        <v>0</v>
      </c>
      <c r="BH231" s="139">
        <f t="shared" ca="1" si="126"/>
        <v>0</v>
      </c>
    </row>
    <row r="232" spans="1:60" ht="15">
      <c r="A232" s="106"/>
      <c r="B232" s="106"/>
      <c r="C232" s="108">
        <v>39</v>
      </c>
      <c r="D232" s="106"/>
      <c r="E232" s="106" t="str">
        <f ca="1">OFFSET('Impact Inputs'!A$6,C232,0)</f>
        <v>Impact 14</v>
      </c>
      <c r="F232" s="106" t="str">
        <f ca="1">OFFSET('Impact Inputs'!C$6,C232,0)</f>
        <v>-</v>
      </c>
      <c r="G232" s="148"/>
      <c r="H232" s="149"/>
      <c r="I232" s="149"/>
      <c r="J232" s="149"/>
      <c r="K232" s="139">
        <f t="shared" ca="1" si="123"/>
        <v>0</v>
      </c>
      <c r="L232" s="139">
        <f t="shared" ca="1" si="126"/>
        <v>0</v>
      </c>
      <c r="M232" s="139">
        <f t="shared" ca="1" si="126"/>
        <v>0</v>
      </c>
      <c r="N232" s="139">
        <f t="shared" ca="1" si="126"/>
        <v>0</v>
      </c>
      <c r="O232" s="139">
        <f t="shared" ca="1" si="126"/>
        <v>0</v>
      </c>
      <c r="P232" s="139">
        <f t="shared" ca="1" si="126"/>
        <v>0</v>
      </c>
      <c r="Q232" s="139">
        <f t="shared" ca="1" si="126"/>
        <v>0</v>
      </c>
      <c r="R232" s="139">
        <f t="shared" ca="1" si="126"/>
        <v>0</v>
      </c>
      <c r="S232" s="139">
        <f t="shared" ca="1" si="126"/>
        <v>0</v>
      </c>
      <c r="T232" s="139">
        <f t="shared" ca="1" si="126"/>
        <v>0</v>
      </c>
      <c r="U232" s="139">
        <f t="shared" ca="1" si="126"/>
        <v>0</v>
      </c>
      <c r="V232" s="139">
        <f t="shared" ca="1" si="126"/>
        <v>0</v>
      </c>
      <c r="W232" s="139">
        <f t="shared" ca="1" si="126"/>
        <v>0</v>
      </c>
      <c r="X232" s="139">
        <f t="shared" ca="1" si="126"/>
        <v>0</v>
      </c>
      <c r="Y232" s="139">
        <f t="shared" ca="1" si="126"/>
        <v>0</v>
      </c>
      <c r="Z232" s="139">
        <f t="shared" ca="1" si="126"/>
        <v>0</v>
      </c>
      <c r="AA232" s="139">
        <f t="shared" ca="1" si="126"/>
        <v>0</v>
      </c>
      <c r="AB232" s="139">
        <f t="shared" ca="1" si="126"/>
        <v>0</v>
      </c>
      <c r="AC232" s="139">
        <f t="shared" ca="1" si="126"/>
        <v>0</v>
      </c>
      <c r="AD232" s="139">
        <f t="shared" ca="1" si="126"/>
        <v>0</v>
      </c>
      <c r="AE232" s="139">
        <f t="shared" ca="1" si="126"/>
        <v>0</v>
      </c>
      <c r="AF232" s="139">
        <f t="shared" ca="1" si="126"/>
        <v>0</v>
      </c>
      <c r="AG232" s="139">
        <f t="shared" ca="1" si="126"/>
        <v>0</v>
      </c>
      <c r="AH232" s="139">
        <f t="shared" ca="1" si="126"/>
        <v>0</v>
      </c>
      <c r="AI232" s="139">
        <f t="shared" ca="1" si="126"/>
        <v>0</v>
      </c>
      <c r="AJ232" s="139">
        <f t="shared" ca="1" si="126"/>
        <v>0</v>
      </c>
      <c r="AK232" s="139">
        <f t="shared" ca="1" si="126"/>
        <v>0</v>
      </c>
      <c r="AL232" s="139">
        <f t="shared" ca="1" si="126"/>
        <v>0</v>
      </c>
      <c r="AM232" s="139">
        <f t="shared" ca="1" si="126"/>
        <v>0</v>
      </c>
      <c r="AN232" s="139">
        <f t="shared" ca="1" si="126"/>
        <v>0</v>
      </c>
      <c r="AO232" s="139">
        <f t="shared" ca="1" si="126"/>
        <v>0</v>
      </c>
      <c r="AP232" s="139">
        <f t="shared" ca="1" si="126"/>
        <v>0</v>
      </c>
      <c r="AQ232" s="139">
        <f t="shared" ca="1" si="126"/>
        <v>0</v>
      </c>
      <c r="AR232" s="139">
        <f t="shared" ca="1" si="126"/>
        <v>0</v>
      </c>
      <c r="AS232" s="139">
        <f t="shared" ca="1" si="126"/>
        <v>0</v>
      </c>
      <c r="AT232" s="139">
        <f t="shared" ca="1" si="126"/>
        <v>0</v>
      </c>
      <c r="AU232" s="139">
        <f t="shared" ca="1" si="126"/>
        <v>0</v>
      </c>
      <c r="AV232" s="139">
        <f t="shared" ca="1" si="126"/>
        <v>0</v>
      </c>
      <c r="AW232" s="139">
        <f t="shared" ca="1" si="126"/>
        <v>0</v>
      </c>
      <c r="AX232" s="139">
        <f t="shared" ca="1" si="126"/>
        <v>0</v>
      </c>
      <c r="AY232" s="139">
        <f t="shared" ca="1" si="126"/>
        <v>0</v>
      </c>
      <c r="AZ232" s="139">
        <f t="shared" ca="1" si="126"/>
        <v>0</v>
      </c>
      <c r="BA232" s="139">
        <f t="shared" ca="1" si="126"/>
        <v>0</v>
      </c>
      <c r="BB232" s="139">
        <f t="shared" ca="1" si="126"/>
        <v>0</v>
      </c>
      <c r="BC232" s="139">
        <f t="shared" ca="1" si="126"/>
        <v>0</v>
      </c>
      <c r="BD232" s="139">
        <f t="shared" ca="1" si="126"/>
        <v>0</v>
      </c>
      <c r="BE232" s="139">
        <f t="shared" ca="1" si="126"/>
        <v>0</v>
      </c>
      <c r="BF232" s="139">
        <f t="shared" ca="1" si="126"/>
        <v>0</v>
      </c>
      <c r="BG232" s="139">
        <f t="shared" ca="1" si="126"/>
        <v>0</v>
      </c>
      <c r="BH232" s="139">
        <f t="shared" ca="1" si="126"/>
        <v>0</v>
      </c>
    </row>
    <row r="233" spans="1:60">
      <c r="A233" s="106"/>
      <c r="B233" s="106"/>
      <c r="C233" s="108">
        <v>42</v>
      </c>
      <c r="D233" s="106"/>
      <c r="E233" s="106" t="str">
        <f ca="1">OFFSET('Impact Inputs'!A$6,C233,0)</f>
        <v>Impact 15</v>
      </c>
      <c r="F233" s="106" t="str">
        <f ca="1">OFFSET('Impact Inputs'!C$6,C233,0)</f>
        <v>-</v>
      </c>
      <c r="G233" s="106"/>
      <c r="H233" s="139"/>
      <c r="I233" s="139"/>
      <c r="J233" s="139"/>
      <c r="K233" s="139">
        <f t="shared" ca="1" si="123"/>
        <v>0</v>
      </c>
      <c r="L233" s="139">
        <f t="shared" ca="1" si="126"/>
        <v>0</v>
      </c>
      <c r="M233" s="139">
        <f t="shared" ca="1" si="126"/>
        <v>0</v>
      </c>
      <c r="N233" s="139">
        <f t="shared" ca="1" si="126"/>
        <v>0</v>
      </c>
      <c r="O233" s="139">
        <f t="shared" ca="1" si="126"/>
        <v>0</v>
      </c>
      <c r="P233" s="139">
        <f t="shared" ca="1" si="126"/>
        <v>0</v>
      </c>
      <c r="Q233" s="139">
        <f t="shared" ca="1" si="126"/>
        <v>0</v>
      </c>
      <c r="R233" s="139">
        <f t="shared" ca="1" si="126"/>
        <v>0</v>
      </c>
      <c r="S233" s="139">
        <f t="shared" ca="1" si="126"/>
        <v>0</v>
      </c>
      <c r="T233" s="139">
        <f t="shared" ca="1" si="126"/>
        <v>0</v>
      </c>
      <c r="U233" s="139">
        <f t="shared" ca="1" si="126"/>
        <v>0</v>
      </c>
      <c r="V233" s="139">
        <f t="shared" ca="1" si="126"/>
        <v>0</v>
      </c>
      <c r="W233" s="139">
        <f t="shared" ca="1" si="126"/>
        <v>0</v>
      </c>
      <c r="X233" s="139">
        <f t="shared" ca="1" si="126"/>
        <v>0</v>
      </c>
      <c r="Y233" s="139">
        <f t="shared" ca="1" si="126"/>
        <v>0</v>
      </c>
      <c r="Z233" s="139">
        <f t="shared" ca="1" si="126"/>
        <v>0</v>
      </c>
      <c r="AA233" s="139">
        <f t="shared" ca="1" si="126"/>
        <v>0</v>
      </c>
      <c r="AB233" s="139">
        <f t="shared" ca="1" si="126"/>
        <v>0</v>
      </c>
      <c r="AC233" s="139">
        <f t="shared" ca="1" si="126"/>
        <v>0</v>
      </c>
      <c r="AD233" s="139">
        <f t="shared" ca="1" si="126"/>
        <v>0</v>
      </c>
      <c r="AE233" s="139">
        <f t="shared" ca="1" si="126"/>
        <v>0</v>
      </c>
      <c r="AF233" s="139">
        <f t="shared" ca="1" si="126"/>
        <v>0</v>
      </c>
      <c r="AG233" s="139">
        <f t="shared" ca="1" si="126"/>
        <v>0</v>
      </c>
      <c r="AH233" s="139">
        <f t="shared" ca="1" si="126"/>
        <v>0</v>
      </c>
      <c r="AI233" s="139">
        <f t="shared" ca="1" si="126"/>
        <v>0</v>
      </c>
      <c r="AJ233" s="139">
        <f t="shared" ca="1" si="126"/>
        <v>0</v>
      </c>
      <c r="AK233" s="139">
        <f t="shared" ca="1" si="126"/>
        <v>0</v>
      </c>
      <c r="AL233" s="139">
        <f t="shared" ca="1" si="126"/>
        <v>0</v>
      </c>
      <c r="AM233" s="139">
        <f t="shared" ca="1" si="126"/>
        <v>0</v>
      </c>
      <c r="AN233" s="139">
        <f t="shared" ca="1" si="126"/>
        <v>0</v>
      </c>
      <c r="AO233" s="139">
        <f t="shared" ca="1" si="126"/>
        <v>0</v>
      </c>
      <c r="AP233" s="139">
        <f t="shared" ca="1" si="126"/>
        <v>0</v>
      </c>
      <c r="AQ233" s="139">
        <f t="shared" ca="1" si="126"/>
        <v>0</v>
      </c>
      <c r="AR233" s="139">
        <f t="shared" ca="1" si="126"/>
        <v>0</v>
      </c>
      <c r="AS233" s="139">
        <f t="shared" ca="1" si="126"/>
        <v>0</v>
      </c>
      <c r="AT233" s="139">
        <f t="shared" ca="1" si="126"/>
        <v>0</v>
      </c>
      <c r="AU233" s="139">
        <f t="shared" ca="1" si="126"/>
        <v>0</v>
      </c>
      <c r="AV233" s="139">
        <f t="shared" ca="1" si="126"/>
        <v>0</v>
      </c>
      <c r="AW233" s="139">
        <f t="shared" ca="1" si="126"/>
        <v>0</v>
      </c>
      <c r="AX233" s="139">
        <f t="shared" ca="1" si="126"/>
        <v>0</v>
      </c>
      <c r="AY233" s="139">
        <f t="shared" ca="1" si="126"/>
        <v>0</v>
      </c>
      <c r="AZ233" s="139">
        <f t="shared" ca="1" si="126"/>
        <v>0</v>
      </c>
      <c r="BA233" s="139">
        <f t="shared" ca="1" si="126"/>
        <v>0</v>
      </c>
      <c r="BB233" s="139">
        <f t="shared" ca="1" si="126"/>
        <v>0</v>
      </c>
      <c r="BC233" s="139">
        <f t="shared" ca="1" si="126"/>
        <v>0</v>
      </c>
      <c r="BD233" s="139">
        <f t="shared" ca="1" si="126"/>
        <v>0</v>
      </c>
      <c r="BE233" s="139">
        <f t="shared" ca="1" si="126"/>
        <v>0</v>
      </c>
      <c r="BF233" s="139">
        <f t="shared" ca="1" si="126"/>
        <v>0</v>
      </c>
      <c r="BG233" s="139">
        <f t="shared" ca="1" si="126"/>
        <v>0</v>
      </c>
      <c r="BH233" s="139">
        <f t="shared" ca="1" si="126"/>
        <v>0</v>
      </c>
    </row>
    <row r="234" spans="1:60">
      <c r="A234" s="106"/>
      <c r="B234" s="106"/>
      <c r="C234" s="106">
        <v>45</v>
      </c>
      <c r="D234" s="106"/>
      <c r="E234" s="106" t="str">
        <f ca="1">OFFSET('Impact Inputs'!A$6,C234,0)</f>
        <v>Impact 16</v>
      </c>
      <c r="F234" s="106" t="str">
        <f ca="1">OFFSET('Impact Inputs'!C$6,C234,0)</f>
        <v>-</v>
      </c>
      <c r="G234" s="106"/>
      <c r="H234" s="106"/>
      <c r="I234" s="106"/>
      <c r="J234" s="106"/>
      <c r="K234" s="139">
        <f t="shared" ca="1" si="123"/>
        <v>0</v>
      </c>
      <c r="L234" s="139">
        <f t="shared" ca="1" si="126"/>
        <v>0</v>
      </c>
      <c r="M234" s="139">
        <f t="shared" ca="1" si="126"/>
        <v>0</v>
      </c>
      <c r="N234" s="139">
        <f t="shared" ca="1" si="126"/>
        <v>0</v>
      </c>
      <c r="O234" s="139">
        <f t="shared" ca="1" si="126"/>
        <v>0</v>
      </c>
      <c r="P234" s="139">
        <f t="shared" ca="1" si="126"/>
        <v>0</v>
      </c>
      <c r="Q234" s="139">
        <f t="shared" ca="1" si="126"/>
        <v>0</v>
      </c>
      <c r="R234" s="139">
        <f t="shared" ca="1" si="126"/>
        <v>0</v>
      </c>
      <c r="S234" s="139">
        <f t="shared" ca="1" si="126"/>
        <v>0</v>
      </c>
      <c r="T234" s="139">
        <f t="shared" ca="1" si="126"/>
        <v>0</v>
      </c>
      <c r="U234" s="139">
        <f t="shared" ca="1" si="126"/>
        <v>0</v>
      </c>
      <c r="V234" s="139">
        <f t="shared" ca="1" si="126"/>
        <v>0</v>
      </c>
      <c r="W234" s="139">
        <f t="shared" ca="1" si="126"/>
        <v>0</v>
      </c>
      <c r="X234" s="139">
        <f t="shared" ca="1" si="126"/>
        <v>0</v>
      </c>
      <c r="Y234" s="139">
        <f t="shared" ca="1" si="126"/>
        <v>0</v>
      </c>
      <c r="Z234" s="139">
        <f t="shared" ca="1" si="126"/>
        <v>0</v>
      </c>
      <c r="AA234" s="139">
        <f t="shared" ca="1" si="126"/>
        <v>0</v>
      </c>
      <c r="AB234" s="139">
        <f t="shared" ca="1" si="126"/>
        <v>0</v>
      </c>
      <c r="AC234" s="139">
        <f t="shared" ca="1" si="126"/>
        <v>0</v>
      </c>
      <c r="AD234" s="139">
        <f t="shared" ca="1" si="126"/>
        <v>0</v>
      </c>
      <c r="AE234" s="139">
        <f t="shared" ca="1" si="126"/>
        <v>0</v>
      </c>
      <c r="AF234" s="139">
        <f t="shared" ca="1" si="126"/>
        <v>0</v>
      </c>
      <c r="AG234" s="139">
        <f t="shared" ca="1" si="126"/>
        <v>0</v>
      </c>
      <c r="AH234" s="139">
        <f t="shared" ca="1" si="126"/>
        <v>0</v>
      </c>
      <c r="AI234" s="139">
        <f t="shared" ca="1" si="126"/>
        <v>0</v>
      </c>
      <c r="AJ234" s="139">
        <f t="shared" ca="1" si="126"/>
        <v>0</v>
      </c>
      <c r="AK234" s="139">
        <f t="shared" ca="1" si="126"/>
        <v>0</v>
      </c>
      <c r="AL234" s="139">
        <f t="shared" ca="1" si="126"/>
        <v>0</v>
      </c>
      <c r="AM234" s="139">
        <f t="shared" ca="1" si="126"/>
        <v>0</v>
      </c>
      <c r="AN234" s="139">
        <f t="shared" ca="1" si="126"/>
        <v>0</v>
      </c>
      <c r="AO234" s="139">
        <f t="shared" ca="1" si="126"/>
        <v>0</v>
      </c>
      <c r="AP234" s="139">
        <f t="shared" ca="1" si="126"/>
        <v>0</v>
      </c>
      <c r="AQ234" s="139">
        <f t="shared" ca="1" si="126"/>
        <v>0</v>
      </c>
      <c r="AR234" s="139">
        <f t="shared" ca="1" si="126"/>
        <v>0</v>
      </c>
      <c r="AS234" s="139">
        <f t="shared" ca="1" si="126"/>
        <v>0</v>
      </c>
      <c r="AT234" s="139">
        <f t="shared" ca="1" si="126"/>
        <v>0</v>
      </c>
      <c r="AU234" s="139">
        <f t="shared" ca="1" si="126"/>
        <v>0</v>
      </c>
      <c r="AV234" s="139">
        <f t="shared" ca="1" si="126"/>
        <v>0</v>
      </c>
      <c r="AW234" s="139">
        <f t="shared" ca="1" si="126"/>
        <v>0</v>
      </c>
      <c r="AX234" s="139">
        <f t="shared" ca="1" si="126"/>
        <v>0</v>
      </c>
      <c r="AY234" s="139">
        <f t="shared" ca="1" si="126"/>
        <v>0</v>
      </c>
      <c r="AZ234" s="139">
        <f t="shared" ca="1" si="126"/>
        <v>0</v>
      </c>
      <c r="BA234" s="139">
        <f t="shared" ca="1" si="126"/>
        <v>0</v>
      </c>
      <c r="BB234" s="139">
        <f t="shared" ca="1" si="126"/>
        <v>0</v>
      </c>
      <c r="BC234" s="139">
        <f t="shared" ca="1" si="126"/>
        <v>0</v>
      </c>
      <c r="BD234" s="139">
        <f t="shared" ca="1" si="126"/>
        <v>0</v>
      </c>
      <c r="BE234" s="139">
        <f t="shared" ref="L234:BH240" ca="1" si="127">SUMPRODUCT(OFFSET(BE$7,0,0,BE$2-$K$2+1,1),N(OFFSET(OFFSET(BE182,0,0,1,-1*(BE$2-$K$2+1)),0,BE$2-$K$2+1-ROW(OFFSET($A$1,0,0,BE$2-$K$2+1,1)),1,1)))</f>
        <v>0</v>
      </c>
      <c r="BF234" s="139">
        <f t="shared" ca="1" si="127"/>
        <v>0</v>
      </c>
      <c r="BG234" s="139">
        <f t="shared" ca="1" si="127"/>
        <v>0</v>
      </c>
      <c r="BH234" s="139">
        <f t="shared" ca="1" si="127"/>
        <v>0</v>
      </c>
    </row>
    <row r="235" spans="1:60">
      <c r="A235" s="106"/>
      <c r="B235" s="106"/>
      <c r="C235" s="106">
        <v>48</v>
      </c>
      <c r="D235" s="106"/>
      <c r="E235" s="106" t="str">
        <f ca="1">OFFSET('Impact Inputs'!A$6,C235,0)</f>
        <v>Impact 17</v>
      </c>
      <c r="F235" s="106" t="str">
        <f ca="1">OFFSET('Impact Inputs'!C$6,C235,0)</f>
        <v>-</v>
      </c>
      <c r="G235" s="106"/>
      <c r="H235" s="106"/>
      <c r="I235" s="106"/>
      <c r="J235" s="106"/>
      <c r="K235" s="139">
        <f t="shared" ca="1" si="123"/>
        <v>0</v>
      </c>
      <c r="L235" s="139">
        <f t="shared" ca="1" si="127"/>
        <v>0</v>
      </c>
      <c r="M235" s="139">
        <f t="shared" ca="1" si="127"/>
        <v>0</v>
      </c>
      <c r="N235" s="139">
        <f t="shared" ca="1" si="127"/>
        <v>0</v>
      </c>
      <c r="O235" s="139">
        <f t="shared" ca="1" si="127"/>
        <v>0</v>
      </c>
      <c r="P235" s="139">
        <f t="shared" ca="1" si="127"/>
        <v>0</v>
      </c>
      <c r="Q235" s="139">
        <f t="shared" ca="1" si="127"/>
        <v>0</v>
      </c>
      <c r="R235" s="139">
        <f t="shared" ca="1" si="127"/>
        <v>0</v>
      </c>
      <c r="S235" s="139">
        <f t="shared" ca="1" si="127"/>
        <v>0</v>
      </c>
      <c r="T235" s="139">
        <f t="shared" ca="1" si="127"/>
        <v>0</v>
      </c>
      <c r="U235" s="139">
        <f t="shared" ca="1" si="127"/>
        <v>0</v>
      </c>
      <c r="V235" s="139">
        <f t="shared" ca="1" si="127"/>
        <v>0</v>
      </c>
      <c r="W235" s="139">
        <f t="shared" ca="1" si="127"/>
        <v>0</v>
      </c>
      <c r="X235" s="139">
        <f t="shared" ca="1" si="127"/>
        <v>0</v>
      </c>
      <c r="Y235" s="139">
        <f t="shared" ca="1" si="127"/>
        <v>0</v>
      </c>
      <c r="Z235" s="139">
        <f t="shared" ca="1" si="127"/>
        <v>0</v>
      </c>
      <c r="AA235" s="139">
        <f t="shared" ca="1" si="127"/>
        <v>0</v>
      </c>
      <c r="AB235" s="139">
        <f t="shared" ca="1" si="127"/>
        <v>0</v>
      </c>
      <c r="AC235" s="139">
        <f t="shared" ca="1" si="127"/>
        <v>0</v>
      </c>
      <c r="AD235" s="139">
        <f t="shared" ca="1" si="127"/>
        <v>0</v>
      </c>
      <c r="AE235" s="139">
        <f t="shared" ca="1" si="127"/>
        <v>0</v>
      </c>
      <c r="AF235" s="139">
        <f t="shared" ca="1" si="127"/>
        <v>0</v>
      </c>
      <c r="AG235" s="139">
        <f t="shared" ca="1" si="127"/>
        <v>0</v>
      </c>
      <c r="AH235" s="139">
        <f t="shared" ca="1" si="127"/>
        <v>0</v>
      </c>
      <c r="AI235" s="139">
        <f t="shared" ca="1" si="127"/>
        <v>0</v>
      </c>
      <c r="AJ235" s="139">
        <f t="shared" ca="1" si="127"/>
        <v>0</v>
      </c>
      <c r="AK235" s="139">
        <f t="shared" ca="1" si="127"/>
        <v>0</v>
      </c>
      <c r="AL235" s="139">
        <f t="shared" ca="1" si="127"/>
        <v>0</v>
      </c>
      <c r="AM235" s="139">
        <f t="shared" ca="1" si="127"/>
        <v>0</v>
      </c>
      <c r="AN235" s="139">
        <f t="shared" ca="1" si="127"/>
        <v>0</v>
      </c>
      <c r="AO235" s="139">
        <f t="shared" ca="1" si="127"/>
        <v>0</v>
      </c>
      <c r="AP235" s="139">
        <f t="shared" ca="1" si="127"/>
        <v>0</v>
      </c>
      <c r="AQ235" s="139">
        <f t="shared" ca="1" si="127"/>
        <v>0</v>
      </c>
      <c r="AR235" s="139">
        <f t="shared" ca="1" si="127"/>
        <v>0</v>
      </c>
      <c r="AS235" s="139">
        <f t="shared" ca="1" si="127"/>
        <v>0</v>
      </c>
      <c r="AT235" s="139">
        <f t="shared" ca="1" si="127"/>
        <v>0</v>
      </c>
      <c r="AU235" s="139">
        <f t="shared" ca="1" si="127"/>
        <v>0</v>
      </c>
      <c r="AV235" s="139">
        <f t="shared" ca="1" si="127"/>
        <v>0</v>
      </c>
      <c r="AW235" s="139">
        <f t="shared" ca="1" si="127"/>
        <v>0</v>
      </c>
      <c r="AX235" s="139">
        <f t="shared" ca="1" si="127"/>
        <v>0</v>
      </c>
      <c r="AY235" s="139">
        <f t="shared" ca="1" si="127"/>
        <v>0</v>
      </c>
      <c r="AZ235" s="139">
        <f t="shared" ca="1" si="127"/>
        <v>0</v>
      </c>
      <c r="BA235" s="139">
        <f t="shared" ca="1" si="127"/>
        <v>0</v>
      </c>
      <c r="BB235" s="139">
        <f t="shared" ca="1" si="127"/>
        <v>0</v>
      </c>
      <c r="BC235" s="139">
        <f t="shared" ca="1" si="127"/>
        <v>0</v>
      </c>
      <c r="BD235" s="139">
        <f t="shared" ca="1" si="127"/>
        <v>0</v>
      </c>
      <c r="BE235" s="139">
        <f t="shared" ca="1" si="127"/>
        <v>0</v>
      </c>
      <c r="BF235" s="139">
        <f t="shared" ca="1" si="127"/>
        <v>0</v>
      </c>
      <c r="BG235" s="139">
        <f t="shared" ca="1" si="127"/>
        <v>0</v>
      </c>
      <c r="BH235" s="139">
        <f t="shared" ca="1" si="127"/>
        <v>0</v>
      </c>
    </row>
    <row r="236" spans="1:60">
      <c r="A236" s="106"/>
      <c r="B236" s="106"/>
      <c r="C236" s="106">
        <v>51</v>
      </c>
      <c r="D236" s="106"/>
      <c r="E236" s="106" t="str">
        <f ca="1">OFFSET('Impact Inputs'!A$6,C236,0)</f>
        <v>Impact 18</v>
      </c>
      <c r="F236" s="106" t="str">
        <f ca="1">OFFSET('Impact Inputs'!C$6,C236,0)</f>
        <v>-</v>
      </c>
      <c r="G236" s="106"/>
      <c r="H236" s="106"/>
      <c r="I236" s="106"/>
      <c r="J236" s="106"/>
      <c r="K236" s="139">
        <f t="shared" ca="1" si="123"/>
        <v>0</v>
      </c>
      <c r="L236" s="139">
        <f t="shared" ca="1" si="127"/>
        <v>0</v>
      </c>
      <c r="M236" s="139">
        <f t="shared" ca="1" si="127"/>
        <v>0</v>
      </c>
      <c r="N236" s="139">
        <f t="shared" ca="1" si="127"/>
        <v>0</v>
      </c>
      <c r="O236" s="139">
        <f t="shared" ca="1" si="127"/>
        <v>0</v>
      </c>
      <c r="P236" s="139">
        <f t="shared" ca="1" si="127"/>
        <v>0</v>
      </c>
      <c r="Q236" s="139">
        <f t="shared" ca="1" si="127"/>
        <v>0</v>
      </c>
      <c r="R236" s="139">
        <f t="shared" ca="1" si="127"/>
        <v>0</v>
      </c>
      <c r="S236" s="139">
        <f t="shared" ca="1" si="127"/>
        <v>0</v>
      </c>
      <c r="T236" s="139">
        <f t="shared" ca="1" si="127"/>
        <v>0</v>
      </c>
      <c r="U236" s="139">
        <f t="shared" ca="1" si="127"/>
        <v>0</v>
      </c>
      <c r="V236" s="139">
        <f t="shared" ca="1" si="127"/>
        <v>0</v>
      </c>
      <c r="W236" s="139">
        <f t="shared" ca="1" si="127"/>
        <v>0</v>
      </c>
      <c r="X236" s="139">
        <f t="shared" ca="1" si="127"/>
        <v>0</v>
      </c>
      <c r="Y236" s="139">
        <f t="shared" ca="1" si="127"/>
        <v>0</v>
      </c>
      <c r="Z236" s="139">
        <f t="shared" ca="1" si="127"/>
        <v>0</v>
      </c>
      <c r="AA236" s="139">
        <f t="shared" ca="1" si="127"/>
        <v>0</v>
      </c>
      <c r="AB236" s="139">
        <f t="shared" ca="1" si="127"/>
        <v>0</v>
      </c>
      <c r="AC236" s="139">
        <f t="shared" ca="1" si="127"/>
        <v>0</v>
      </c>
      <c r="AD236" s="139">
        <f t="shared" ca="1" si="127"/>
        <v>0</v>
      </c>
      <c r="AE236" s="139">
        <f t="shared" ca="1" si="127"/>
        <v>0</v>
      </c>
      <c r="AF236" s="139">
        <f t="shared" ca="1" si="127"/>
        <v>0</v>
      </c>
      <c r="AG236" s="139">
        <f t="shared" ca="1" si="127"/>
        <v>0</v>
      </c>
      <c r="AH236" s="139">
        <f t="shared" ca="1" si="127"/>
        <v>0</v>
      </c>
      <c r="AI236" s="139">
        <f t="shared" ca="1" si="127"/>
        <v>0</v>
      </c>
      <c r="AJ236" s="139">
        <f t="shared" ca="1" si="127"/>
        <v>0</v>
      </c>
      <c r="AK236" s="139">
        <f t="shared" ca="1" si="127"/>
        <v>0</v>
      </c>
      <c r="AL236" s="139">
        <f t="shared" ca="1" si="127"/>
        <v>0</v>
      </c>
      <c r="AM236" s="139">
        <f t="shared" ca="1" si="127"/>
        <v>0</v>
      </c>
      <c r="AN236" s="139">
        <f t="shared" ca="1" si="127"/>
        <v>0</v>
      </c>
      <c r="AO236" s="139">
        <f t="shared" ca="1" si="127"/>
        <v>0</v>
      </c>
      <c r="AP236" s="139">
        <f t="shared" ca="1" si="127"/>
        <v>0</v>
      </c>
      <c r="AQ236" s="139">
        <f t="shared" ca="1" si="127"/>
        <v>0</v>
      </c>
      <c r="AR236" s="139">
        <f t="shared" ca="1" si="127"/>
        <v>0</v>
      </c>
      <c r="AS236" s="139">
        <f t="shared" ca="1" si="127"/>
        <v>0</v>
      </c>
      <c r="AT236" s="139">
        <f t="shared" ca="1" si="127"/>
        <v>0</v>
      </c>
      <c r="AU236" s="139">
        <f t="shared" ca="1" si="127"/>
        <v>0</v>
      </c>
      <c r="AV236" s="139">
        <f t="shared" ca="1" si="127"/>
        <v>0</v>
      </c>
      <c r="AW236" s="139">
        <f t="shared" ca="1" si="127"/>
        <v>0</v>
      </c>
      <c r="AX236" s="139">
        <f t="shared" ca="1" si="127"/>
        <v>0</v>
      </c>
      <c r="AY236" s="139">
        <f t="shared" ca="1" si="127"/>
        <v>0</v>
      </c>
      <c r="AZ236" s="139">
        <f t="shared" ca="1" si="127"/>
        <v>0</v>
      </c>
      <c r="BA236" s="139">
        <f t="shared" ca="1" si="127"/>
        <v>0</v>
      </c>
      <c r="BB236" s="139">
        <f t="shared" ca="1" si="127"/>
        <v>0</v>
      </c>
      <c r="BC236" s="139">
        <f t="shared" ca="1" si="127"/>
        <v>0</v>
      </c>
      <c r="BD236" s="139">
        <f t="shared" ca="1" si="127"/>
        <v>0</v>
      </c>
      <c r="BE236" s="139">
        <f t="shared" ca="1" si="127"/>
        <v>0</v>
      </c>
      <c r="BF236" s="139">
        <f t="shared" ca="1" si="127"/>
        <v>0</v>
      </c>
      <c r="BG236" s="139">
        <f t="shared" ca="1" si="127"/>
        <v>0</v>
      </c>
      <c r="BH236" s="139">
        <f t="shared" ca="1" si="127"/>
        <v>0</v>
      </c>
    </row>
    <row r="237" spans="1:60">
      <c r="A237" s="106"/>
      <c r="B237" s="106"/>
      <c r="C237" s="108">
        <v>54</v>
      </c>
      <c r="D237" s="106"/>
      <c r="E237" s="106" t="str">
        <f ca="1">OFFSET('Impact Inputs'!A$6,C237,0)</f>
        <v>Impact 19</v>
      </c>
      <c r="F237" s="106" t="str">
        <f ca="1">OFFSET('Impact Inputs'!C$6,C237,0)</f>
        <v>-</v>
      </c>
      <c r="G237" s="106"/>
      <c r="H237" s="106"/>
      <c r="I237" s="106"/>
      <c r="J237" s="106"/>
      <c r="K237" s="139">
        <f t="shared" ca="1" si="123"/>
        <v>0</v>
      </c>
      <c r="L237" s="139">
        <f t="shared" ca="1" si="127"/>
        <v>0</v>
      </c>
      <c r="M237" s="139">
        <f t="shared" ca="1" si="127"/>
        <v>0</v>
      </c>
      <c r="N237" s="139">
        <f t="shared" ca="1" si="127"/>
        <v>0</v>
      </c>
      <c r="O237" s="139">
        <f t="shared" ca="1" si="127"/>
        <v>0</v>
      </c>
      <c r="P237" s="139">
        <f t="shared" ca="1" si="127"/>
        <v>0</v>
      </c>
      <c r="Q237" s="139">
        <f t="shared" ca="1" si="127"/>
        <v>0</v>
      </c>
      <c r="R237" s="139">
        <f t="shared" ca="1" si="127"/>
        <v>0</v>
      </c>
      <c r="S237" s="139">
        <f t="shared" ca="1" si="127"/>
        <v>0</v>
      </c>
      <c r="T237" s="139">
        <f t="shared" ca="1" si="127"/>
        <v>0</v>
      </c>
      <c r="U237" s="139">
        <f t="shared" ca="1" si="127"/>
        <v>0</v>
      </c>
      <c r="V237" s="139">
        <f t="shared" ca="1" si="127"/>
        <v>0</v>
      </c>
      <c r="W237" s="139">
        <f t="shared" ca="1" si="127"/>
        <v>0</v>
      </c>
      <c r="X237" s="139">
        <f t="shared" ca="1" si="127"/>
        <v>0</v>
      </c>
      <c r="Y237" s="139">
        <f t="shared" ca="1" si="127"/>
        <v>0</v>
      </c>
      <c r="Z237" s="139">
        <f t="shared" ca="1" si="127"/>
        <v>0</v>
      </c>
      <c r="AA237" s="139">
        <f t="shared" ca="1" si="127"/>
        <v>0</v>
      </c>
      <c r="AB237" s="139">
        <f t="shared" ca="1" si="127"/>
        <v>0</v>
      </c>
      <c r="AC237" s="139">
        <f t="shared" ca="1" si="127"/>
        <v>0</v>
      </c>
      <c r="AD237" s="139">
        <f t="shared" ca="1" si="127"/>
        <v>0</v>
      </c>
      <c r="AE237" s="139">
        <f t="shared" ca="1" si="127"/>
        <v>0</v>
      </c>
      <c r="AF237" s="139">
        <f t="shared" ca="1" si="127"/>
        <v>0</v>
      </c>
      <c r="AG237" s="139">
        <f t="shared" ca="1" si="127"/>
        <v>0</v>
      </c>
      <c r="AH237" s="139">
        <f t="shared" ca="1" si="127"/>
        <v>0</v>
      </c>
      <c r="AI237" s="139">
        <f t="shared" ca="1" si="127"/>
        <v>0</v>
      </c>
      <c r="AJ237" s="139">
        <f t="shared" ca="1" si="127"/>
        <v>0</v>
      </c>
      <c r="AK237" s="139">
        <f t="shared" ca="1" si="127"/>
        <v>0</v>
      </c>
      <c r="AL237" s="139">
        <f t="shared" ca="1" si="127"/>
        <v>0</v>
      </c>
      <c r="AM237" s="139">
        <f t="shared" ca="1" si="127"/>
        <v>0</v>
      </c>
      <c r="AN237" s="139">
        <f t="shared" ca="1" si="127"/>
        <v>0</v>
      </c>
      <c r="AO237" s="139">
        <f t="shared" ca="1" si="127"/>
        <v>0</v>
      </c>
      <c r="AP237" s="139">
        <f t="shared" ca="1" si="127"/>
        <v>0</v>
      </c>
      <c r="AQ237" s="139">
        <f t="shared" ca="1" si="127"/>
        <v>0</v>
      </c>
      <c r="AR237" s="139">
        <f t="shared" ca="1" si="127"/>
        <v>0</v>
      </c>
      <c r="AS237" s="139">
        <f t="shared" ca="1" si="127"/>
        <v>0</v>
      </c>
      <c r="AT237" s="139">
        <f t="shared" ca="1" si="127"/>
        <v>0</v>
      </c>
      <c r="AU237" s="139">
        <f t="shared" ca="1" si="127"/>
        <v>0</v>
      </c>
      <c r="AV237" s="139">
        <f t="shared" ca="1" si="127"/>
        <v>0</v>
      </c>
      <c r="AW237" s="139">
        <f t="shared" ca="1" si="127"/>
        <v>0</v>
      </c>
      <c r="AX237" s="139">
        <f t="shared" ca="1" si="127"/>
        <v>0</v>
      </c>
      <c r="AY237" s="139">
        <f t="shared" ca="1" si="127"/>
        <v>0</v>
      </c>
      <c r="AZ237" s="139">
        <f t="shared" ca="1" si="127"/>
        <v>0</v>
      </c>
      <c r="BA237" s="139">
        <f t="shared" ca="1" si="127"/>
        <v>0</v>
      </c>
      <c r="BB237" s="139">
        <f t="shared" ca="1" si="127"/>
        <v>0</v>
      </c>
      <c r="BC237" s="139">
        <f t="shared" ca="1" si="127"/>
        <v>0</v>
      </c>
      <c r="BD237" s="139">
        <f t="shared" ca="1" si="127"/>
        <v>0</v>
      </c>
      <c r="BE237" s="139">
        <f t="shared" ca="1" si="127"/>
        <v>0</v>
      </c>
      <c r="BF237" s="139">
        <f t="shared" ca="1" si="127"/>
        <v>0</v>
      </c>
      <c r="BG237" s="139">
        <f t="shared" ca="1" si="127"/>
        <v>0</v>
      </c>
      <c r="BH237" s="139">
        <f t="shared" ca="1" si="127"/>
        <v>0</v>
      </c>
    </row>
    <row r="238" spans="1:60">
      <c r="A238" s="106"/>
      <c r="B238" s="106"/>
      <c r="C238" s="108">
        <v>57</v>
      </c>
      <c r="D238" s="106"/>
      <c r="E238" s="106" t="str">
        <f ca="1">OFFSET('Impact Inputs'!A$6,C238,0)</f>
        <v>Impact 20</v>
      </c>
      <c r="F238" s="106" t="str">
        <f ca="1">OFFSET('Impact Inputs'!C$6,C238,0)</f>
        <v>-</v>
      </c>
      <c r="G238" s="106"/>
      <c r="H238" s="106"/>
      <c r="I238" s="106"/>
      <c r="J238" s="106"/>
      <c r="K238" s="139">
        <f t="shared" ca="1" si="123"/>
        <v>0</v>
      </c>
      <c r="L238" s="139">
        <f t="shared" ca="1" si="127"/>
        <v>0</v>
      </c>
      <c r="M238" s="139">
        <f t="shared" ca="1" si="127"/>
        <v>0</v>
      </c>
      <c r="N238" s="139">
        <f t="shared" ca="1" si="127"/>
        <v>0</v>
      </c>
      <c r="O238" s="139">
        <f t="shared" ca="1" si="127"/>
        <v>0</v>
      </c>
      <c r="P238" s="139">
        <f t="shared" ca="1" si="127"/>
        <v>0</v>
      </c>
      <c r="Q238" s="139">
        <f t="shared" ca="1" si="127"/>
        <v>0</v>
      </c>
      <c r="R238" s="139">
        <f t="shared" ca="1" si="127"/>
        <v>0</v>
      </c>
      <c r="S238" s="139">
        <f t="shared" ca="1" si="127"/>
        <v>0</v>
      </c>
      <c r="T238" s="139">
        <f t="shared" ca="1" si="127"/>
        <v>0</v>
      </c>
      <c r="U238" s="139">
        <f t="shared" ca="1" si="127"/>
        <v>0</v>
      </c>
      <c r="V238" s="139">
        <f t="shared" ca="1" si="127"/>
        <v>0</v>
      </c>
      <c r="W238" s="139">
        <f t="shared" ca="1" si="127"/>
        <v>0</v>
      </c>
      <c r="X238" s="139">
        <f t="shared" ca="1" si="127"/>
        <v>0</v>
      </c>
      <c r="Y238" s="139">
        <f t="shared" ca="1" si="127"/>
        <v>0</v>
      </c>
      <c r="Z238" s="139">
        <f t="shared" ca="1" si="127"/>
        <v>0</v>
      </c>
      <c r="AA238" s="139">
        <f t="shared" ca="1" si="127"/>
        <v>0</v>
      </c>
      <c r="AB238" s="139">
        <f t="shared" ca="1" si="127"/>
        <v>0</v>
      </c>
      <c r="AC238" s="139">
        <f t="shared" ca="1" si="127"/>
        <v>0</v>
      </c>
      <c r="AD238" s="139">
        <f t="shared" ca="1" si="127"/>
        <v>0</v>
      </c>
      <c r="AE238" s="139">
        <f t="shared" ca="1" si="127"/>
        <v>0</v>
      </c>
      <c r="AF238" s="139">
        <f t="shared" ca="1" si="127"/>
        <v>0</v>
      </c>
      <c r="AG238" s="139">
        <f t="shared" ca="1" si="127"/>
        <v>0</v>
      </c>
      <c r="AH238" s="139">
        <f t="shared" ca="1" si="127"/>
        <v>0</v>
      </c>
      <c r="AI238" s="139">
        <f t="shared" ca="1" si="127"/>
        <v>0</v>
      </c>
      <c r="AJ238" s="139">
        <f t="shared" ca="1" si="127"/>
        <v>0</v>
      </c>
      <c r="AK238" s="139">
        <f t="shared" ca="1" si="127"/>
        <v>0</v>
      </c>
      <c r="AL238" s="139">
        <f t="shared" ca="1" si="127"/>
        <v>0</v>
      </c>
      <c r="AM238" s="139">
        <f t="shared" ca="1" si="127"/>
        <v>0</v>
      </c>
      <c r="AN238" s="139">
        <f t="shared" ca="1" si="127"/>
        <v>0</v>
      </c>
      <c r="AO238" s="139">
        <f t="shared" ca="1" si="127"/>
        <v>0</v>
      </c>
      <c r="AP238" s="139">
        <f t="shared" ca="1" si="127"/>
        <v>0</v>
      </c>
      <c r="AQ238" s="139">
        <f t="shared" ca="1" si="127"/>
        <v>0</v>
      </c>
      <c r="AR238" s="139">
        <f t="shared" ca="1" si="127"/>
        <v>0</v>
      </c>
      <c r="AS238" s="139">
        <f t="shared" ca="1" si="127"/>
        <v>0</v>
      </c>
      <c r="AT238" s="139">
        <f t="shared" ca="1" si="127"/>
        <v>0</v>
      </c>
      <c r="AU238" s="139">
        <f t="shared" ca="1" si="127"/>
        <v>0</v>
      </c>
      <c r="AV238" s="139">
        <f t="shared" ca="1" si="127"/>
        <v>0</v>
      </c>
      <c r="AW238" s="139">
        <f t="shared" ca="1" si="127"/>
        <v>0</v>
      </c>
      <c r="AX238" s="139">
        <f t="shared" ca="1" si="127"/>
        <v>0</v>
      </c>
      <c r="AY238" s="139">
        <f t="shared" ca="1" si="127"/>
        <v>0</v>
      </c>
      <c r="AZ238" s="139">
        <f t="shared" ca="1" si="127"/>
        <v>0</v>
      </c>
      <c r="BA238" s="139">
        <f t="shared" ca="1" si="127"/>
        <v>0</v>
      </c>
      <c r="BB238" s="139">
        <f t="shared" ca="1" si="127"/>
        <v>0</v>
      </c>
      <c r="BC238" s="139">
        <f t="shared" ca="1" si="127"/>
        <v>0</v>
      </c>
      <c r="BD238" s="139">
        <f t="shared" ca="1" si="127"/>
        <v>0</v>
      </c>
      <c r="BE238" s="139">
        <f t="shared" ca="1" si="127"/>
        <v>0</v>
      </c>
      <c r="BF238" s="139">
        <f t="shared" ca="1" si="127"/>
        <v>0</v>
      </c>
      <c r="BG238" s="139">
        <f t="shared" ca="1" si="127"/>
        <v>0</v>
      </c>
      <c r="BH238" s="139">
        <f t="shared" ca="1" si="127"/>
        <v>0</v>
      </c>
    </row>
    <row r="239" spans="1:60">
      <c r="A239" s="106"/>
      <c r="B239" s="106"/>
      <c r="C239" s="106">
        <v>60</v>
      </c>
      <c r="D239" s="106"/>
      <c r="E239" s="106" t="str">
        <f ca="1">OFFSET('Impact Inputs'!A$6,C239,0)</f>
        <v>Impact 21</v>
      </c>
      <c r="F239" s="106" t="str">
        <f ca="1">OFFSET('Impact Inputs'!C$6,C239,0)</f>
        <v>-</v>
      </c>
      <c r="G239" s="106"/>
      <c r="H239" s="106"/>
      <c r="I239" s="106"/>
      <c r="J239" s="106"/>
      <c r="K239" s="139">
        <f t="shared" ca="1" si="123"/>
        <v>0</v>
      </c>
      <c r="L239" s="139">
        <f t="shared" ca="1" si="127"/>
        <v>0</v>
      </c>
      <c r="M239" s="139">
        <f t="shared" ca="1" si="127"/>
        <v>0</v>
      </c>
      <c r="N239" s="139">
        <f t="shared" ca="1" si="127"/>
        <v>0</v>
      </c>
      <c r="O239" s="139">
        <f t="shared" ca="1" si="127"/>
        <v>0</v>
      </c>
      <c r="P239" s="139">
        <f t="shared" ca="1" si="127"/>
        <v>0</v>
      </c>
      <c r="Q239" s="139">
        <f t="shared" ca="1" si="127"/>
        <v>0</v>
      </c>
      <c r="R239" s="139">
        <f t="shared" ca="1" si="127"/>
        <v>0</v>
      </c>
      <c r="S239" s="139">
        <f t="shared" ca="1" si="127"/>
        <v>0</v>
      </c>
      <c r="T239" s="139">
        <f t="shared" ca="1" si="127"/>
        <v>0</v>
      </c>
      <c r="U239" s="139">
        <f t="shared" ca="1" si="127"/>
        <v>0</v>
      </c>
      <c r="V239" s="139">
        <f t="shared" ca="1" si="127"/>
        <v>0</v>
      </c>
      <c r="W239" s="139">
        <f t="shared" ca="1" si="127"/>
        <v>0</v>
      </c>
      <c r="X239" s="139">
        <f t="shared" ca="1" si="127"/>
        <v>0</v>
      </c>
      <c r="Y239" s="139">
        <f t="shared" ca="1" si="127"/>
        <v>0</v>
      </c>
      <c r="Z239" s="139">
        <f t="shared" ca="1" si="127"/>
        <v>0</v>
      </c>
      <c r="AA239" s="139">
        <f t="shared" ca="1" si="127"/>
        <v>0</v>
      </c>
      <c r="AB239" s="139">
        <f t="shared" ca="1" si="127"/>
        <v>0</v>
      </c>
      <c r="AC239" s="139">
        <f t="shared" ca="1" si="127"/>
        <v>0</v>
      </c>
      <c r="AD239" s="139">
        <f t="shared" ca="1" si="127"/>
        <v>0</v>
      </c>
      <c r="AE239" s="139">
        <f t="shared" ca="1" si="127"/>
        <v>0</v>
      </c>
      <c r="AF239" s="139">
        <f t="shared" ca="1" si="127"/>
        <v>0</v>
      </c>
      <c r="AG239" s="139">
        <f t="shared" ca="1" si="127"/>
        <v>0</v>
      </c>
      <c r="AH239" s="139">
        <f t="shared" ca="1" si="127"/>
        <v>0</v>
      </c>
      <c r="AI239" s="139">
        <f t="shared" ca="1" si="127"/>
        <v>0</v>
      </c>
      <c r="AJ239" s="139">
        <f t="shared" ca="1" si="127"/>
        <v>0</v>
      </c>
      <c r="AK239" s="139">
        <f t="shared" ca="1" si="127"/>
        <v>0</v>
      </c>
      <c r="AL239" s="139">
        <f t="shared" ca="1" si="127"/>
        <v>0</v>
      </c>
      <c r="AM239" s="139">
        <f t="shared" ca="1" si="127"/>
        <v>0</v>
      </c>
      <c r="AN239" s="139">
        <f t="shared" ca="1" si="127"/>
        <v>0</v>
      </c>
      <c r="AO239" s="139">
        <f t="shared" ca="1" si="127"/>
        <v>0</v>
      </c>
      <c r="AP239" s="139">
        <f t="shared" ca="1" si="127"/>
        <v>0</v>
      </c>
      <c r="AQ239" s="139">
        <f t="shared" ca="1" si="127"/>
        <v>0</v>
      </c>
      <c r="AR239" s="139">
        <f t="shared" ca="1" si="127"/>
        <v>0</v>
      </c>
      <c r="AS239" s="139">
        <f t="shared" ca="1" si="127"/>
        <v>0</v>
      </c>
      <c r="AT239" s="139">
        <f t="shared" ca="1" si="127"/>
        <v>0</v>
      </c>
      <c r="AU239" s="139">
        <f t="shared" ca="1" si="127"/>
        <v>0</v>
      </c>
      <c r="AV239" s="139">
        <f t="shared" ca="1" si="127"/>
        <v>0</v>
      </c>
      <c r="AW239" s="139">
        <f t="shared" ca="1" si="127"/>
        <v>0</v>
      </c>
      <c r="AX239" s="139">
        <f t="shared" ca="1" si="127"/>
        <v>0</v>
      </c>
      <c r="AY239" s="139">
        <f t="shared" ca="1" si="127"/>
        <v>0</v>
      </c>
      <c r="AZ239" s="139">
        <f t="shared" ca="1" si="127"/>
        <v>0</v>
      </c>
      <c r="BA239" s="139">
        <f t="shared" ca="1" si="127"/>
        <v>0</v>
      </c>
      <c r="BB239" s="139">
        <f t="shared" ca="1" si="127"/>
        <v>0</v>
      </c>
      <c r="BC239" s="139">
        <f t="shared" ca="1" si="127"/>
        <v>0</v>
      </c>
      <c r="BD239" s="139">
        <f t="shared" ca="1" si="127"/>
        <v>0</v>
      </c>
      <c r="BE239" s="139">
        <f t="shared" ca="1" si="127"/>
        <v>0</v>
      </c>
      <c r="BF239" s="139">
        <f t="shared" ca="1" si="127"/>
        <v>0</v>
      </c>
      <c r="BG239" s="139">
        <f t="shared" ca="1" si="127"/>
        <v>0</v>
      </c>
      <c r="BH239" s="139">
        <f t="shared" ca="1" si="127"/>
        <v>0</v>
      </c>
    </row>
    <row r="240" spans="1:60">
      <c r="A240" s="106"/>
      <c r="B240" s="106"/>
      <c r="C240" s="106">
        <v>63</v>
      </c>
      <c r="D240" s="106"/>
      <c r="E240" s="106" t="str">
        <f ca="1">OFFSET('Impact Inputs'!A$6,C240,0)</f>
        <v>Impact 22</v>
      </c>
      <c r="F240" s="106" t="str">
        <f ca="1">OFFSET('Impact Inputs'!C$6,C240,0)</f>
        <v>-</v>
      </c>
      <c r="G240" s="106"/>
      <c r="H240" s="106"/>
      <c r="I240" s="106"/>
      <c r="J240" s="106"/>
      <c r="K240" s="139">
        <f t="shared" ca="1" si="123"/>
        <v>0</v>
      </c>
      <c r="L240" s="139">
        <f t="shared" ca="1" si="127"/>
        <v>0</v>
      </c>
      <c r="M240" s="139">
        <f t="shared" ca="1" si="127"/>
        <v>0</v>
      </c>
      <c r="N240" s="139">
        <f t="shared" ca="1" si="127"/>
        <v>0</v>
      </c>
      <c r="O240" s="139">
        <f t="shared" ca="1" si="127"/>
        <v>0</v>
      </c>
      <c r="P240" s="139">
        <f t="shared" ca="1" si="127"/>
        <v>0</v>
      </c>
      <c r="Q240" s="139">
        <f t="shared" ca="1" si="127"/>
        <v>0</v>
      </c>
      <c r="R240" s="139">
        <f t="shared" ref="L240:BH245" ca="1" si="128">SUMPRODUCT(OFFSET(R$7,0,0,R$2-$K$2+1,1),N(OFFSET(OFFSET(R188,0,0,1,-1*(R$2-$K$2+1)),0,R$2-$K$2+1-ROW(OFFSET($A$1,0,0,R$2-$K$2+1,1)),1,1)))</f>
        <v>0</v>
      </c>
      <c r="S240" s="139">
        <f t="shared" ca="1" si="128"/>
        <v>0</v>
      </c>
      <c r="T240" s="139">
        <f t="shared" ca="1" si="128"/>
        <v>0</v>
      </c>
      <c r="U240" s="139">
        <f t="shared" ca="1" si="128"/>
        <v>0</v>
      </c>
      <c r="V240" s="139">
        <f t="shared" ca="1" si="128"/>
        <v>0</v>
      </c>
      <c r="W240" s="139">
        <f t="shared" ca="1" si="128"/>
        <v>0</v>
      </c>
      <c r="X240" s="139">
        <f t="shared" ca="1" si="128"/>
        <v>0</v>
      </c>
      <c r="Y240" s="139">
        <f t="shared" ca="1" si="128"/>
        <v>0</v>
      </c>
      <c r="Z240" s="139">
        <f t="shared" ca="1" si="128"/>
        <v>0</v>
      </c>
      <c r="AA240" s="139">
        <f t="shared" ca="1" si="128"/>
        <v>0</v>
      </c>
      <c r="AB240" s="139">
        <f t="shared" ca="1" si="128"/>
        <v>0</v>
      </c>
      <c r="AC240" s="139">
        <f t="shared" ca="1" si="128"/>
        <v>0</v>
      </c>
      <c r="AD240" s="139">
        <f t="shared" ca="1" si="128"/>
        <v>0</v>
      </c>
      <c r="AE240" s="139">
        <f t="shared" ca="1" si="128"/>
        <v>0</v>
      </c>
      <c r="AF240" s="139">
        <f t="shared" ca="1" si="128"/>
        <v>0</v>
      </c>
      <c r="AG240" s="139">
        <f t="shared" ca="1" si="128"/>
        <v>0</v>
      </c>
      <c r="AH240" s="139">
        <f t="shared" ca="1" si="128"/>
        <v>0</v>
      </c>
      <c r="AI240" s="139">
        <f t="shared" ca="1" si="128"/>
        <v>0</v>
      </c>
      <c r="AJ240" s="139">
        <f t="shared" ca="1" si="128"/>
        <v>0</v>
      </c>
      <c r="AK240" s="139">
        <f t="shared" ca="1" si="128"/>
        <v>0</v>
      </c>
      <c r="AL240" s="139">
        <f t="shared" ca="1" si="128"/>
        <v>0</v>
      </c>
      <c r="AM240" s="139">
        <f t="shared" ca="1" si="128"/>
        <v>0</v>
      </c>
      <c r="AN240" s="139">
        <f t="shared" ca="1" si="128"/>
        <v>0</v>
      </c>
      <c r="AO240" s="139">
        <f t="shared" ca="1" si="128"/>
        <v>0</v>
      </c>
      <c r="AP240" s="139">
        <f t="shared" ca="1" si="128"/>
        <v>0</v>
      </c>
      <c r="AQ240" s="139">
        <f t="shared" ca="1" si="128"/>
        <v>0</v>
      </c>
      <c r="AR240" s="139">
        <f t="shared" ca="1" si="128"/>
        <v>0</v>
      </c>
      <c r="AS240" s="139">
        <f t="shared" ca="1" si="128"/>
        <v>0</v>
      </c>
      <c r="AT240" s="139">
        <f t="shared" ca="1" si="128"/>
        <v>0</v>
      </c>
      <c r="AU240" s="139">
        <f t="shared" ca="1" si="128"/>
        <v>0</v>
      </c>
      <c r="AV240" s="139">
        <f t="shared" ca="1" si="128"/>
        <v>0</v>
      </c>
      <c r="AW240" s="139">
        <f t="shared" ca="1" si="128"/>
        <v>0</v>
      </c>
      <c r="AX240" s="139">
        <f t="shared" ca="1" si="128"/>
        <v>0</v>
      </c>
      <c r="AY240" s="139">
        <f t="shared" ca="1" si="128"/>
        <v>0</v>
      </c>
      <c r="AZ240" s="139">
        <f t="shared" ca="1" si="128"/>
        <v>0</v>
      </c>
      <c r="BA240" s="139">
        <f t="shared" ca="1" si="128"/>
        <v>0</v>
      </c>
      <c r="BB240" s="139">
        <f t="shared" ca="1" si="128"/>
        <v>0</v>
      </c>
      <c r="BC240" s="139">
        <f t="shared" ca="1" si="128"/>
        <v>0</v>
      </c>
      <c r="BD240" s="139">
        <f t="shared" ca="1" si="128"/>
        <v>0</v>
      </c>
      <c r="BE240" s="139">
        <f t="shared" ca="1" si="128"/>
        <v>0</v>
      </c>
      <c r="BF240" s="139">
        <f t="shared" ca="1" si="128"/>
        <v>0</v>
      </c>
      <c r="BG240" s="139">
        <f t="shared" ca="1" si="128"/>
        <v>0</v>
      </c>
      <c r="BH240" s="139">
        <f t="shared" ca="1" si="128"/>
        <v>0</v>
      </c>
    </row>
    <row r="241" spans="1:60">
      <c r="A241" s="106"/>
      <c r="B241" s="106"/>
      <c r="C241" s="106">
        <v>66</v>
      </c>
      <c r="D241" s="106"/>
      <c r="E241" s="106" t="str">
        <f ca="1">OFFSET('Impact Inputs'!A$6,C241,0)</f>
        <v>Impact 23</v>
      </c>
      <c r="F241" s="106" t="str">
        <f ca="1">OFFSET('Impact Inputs'!C$6,C241,0)</f>
        <v>-</v>
      </c>
      <c r="G241" s="106"/>
      <c r="H241" s="106"/>
      <c r="I241" s="106"/>
      <c r="J241" s="106"/>
      <c r="K241" s="139">
        <f t="shared" ca="1" si="123"/>
        <v>0</v>
      </c>
      <c r="L241" s="139">
        <f t="shared" ca="1" si="128"/>
        <v>0</v>
      </c>
      <c r="M241" s="139">
        <f t="shared" ca="1" si="128"/>
        <v>0</v>
      </c>
      <c r="N241" s="139">
        <f t="shared" ca="1" si="128"/>
        <v>0</v>
      </c>
      <c r="O241" s="139">
        <f t="shared" ca="1" si="128"/>
        <v>0</v>
      </c>
      <c r="P241" s="139">
        <f t="shared" ca="1" si="128"/>
        <v>0</v>
      </c>
      <c r="Q241" s="139">
        <f t="shared" ca="1" si="128"/>
        <v>0</v>
      </c>
      <c r="R241" s="139">
        <f t="shared" ca="1" si="128"/>
        <v>0</v>
      </c>
      <c r="S241" s="139">
        <f t="shared" ca="1" si="128"/>
        <v>0</v>
      </c>
      <c r="T241" s="139">
        <f t="shared" ca="1" si="128"/>
        <v>0</v>
      </c>
      <c r="U241" s="139">
        <f t="shared" ca="1" si="128"/>
        <v>0</v>
      </c>
      <c r="V241" s="139">
        <f t="shared" ca="1" si="128"/>
        <v>0</v>
      </c>
      <c r="W241" s="139">
        <f t="shared" ca="1" si="128"/>
        <v>0</v>
      </c>
      <c r="X241" s="139">
        <f t="shared" ca="1" si="128"/>
        <v>0</v>
      </c>
      <c r="Y241" s="139">
        <f t="shared" ca="1" si="128"/>
        <v>0</v>
      </c>
      <c r="Z241" s="139">
        <f t="shared" ca="1" si="128"/>
        <v>0</v>
      </c>
      <c r="AA241" s="139">
        <f t="shared" ca="1" si="128"/>
        <v>0</v>
      </c>
      <c r="AB241" s="139">
        <f t="shared" ca="1" si="128"/>
        <v>0</v>
      </c>
      <c r="AC241" s="139">
        <f t="shared" ca="1" si="128"/>
        <v>0</v>
      </c>
      <c r="AD241" s="139">
        <f t="shared" ca="1" si="128"/>
        <v>0</v>
      </c>
      <c r="AE241" s="139">
        <f t="shared" ca="1" si="128"/>
        <v>0</v>
      </c>
      <c r="AF241" s="139">
        <f t="shared" ca="1" si="128"/>
        <v>0</v>
      </c>
      <c r="AG241" s="139">
        <f t="shared" ca="1" si="128"/>
        <v>0</v>
      </c>
      <c r="AH241" s="139">
        <f t="shared" ca="1" si="128"/>
        <v>0</v>
      </c>
      <c r="AI241" s="139">
        <f t="shared" ca="1" si="128"/>
        <v>0</v>
      </c>
      <c r="AJ241" s="139">
        <f t="shared" ca="1" si="128"/>
        <v>0</v>
      </c>
      <c r="AK241" s="139">
        <f t="shared" ca="1" si="128"/>
        <v>0</v>
      </c>
      <c r="AL241" s="139">
        <f t="shared" ca="1" si="128"/>
        <v>0</v>
      </c>
      <c r="AM241" s="139">
        <f t="shared" ca="1" si="128"/>
        <v>0</v>
      </c>
      <c r="AN241" s="139">
        <f t="shared" ca="1" si="128"/>
        <v>0</v>
      </c>
      <c r="AO241" s="139">
        <f t="shared" ca="1" si="128"/>
        <v>0</v>
      </c>
      <c r="AP241" s="139">
        <f t="shared" ca="1" si="128"/>
        <v>0</v>
      </c>
      <c r="AQ241" s="139">
        <f t="shared" ca="1" si="128"/>
        <v>0</v>
      </c>
      <c r="AR241" s="139">
        <f t="shared" ca="1" si="128"/>
        <v>0</v>
      </c>
      <c r="AS241" s="139">
        <f t="shared" ca="1" si="128"/>
        <v>0</v>
      </c>
      <c r="AT241" s="139">
        <f t="shared" ca="1" si="128"/>
        <v>0</v>
      </c>
      <c r="AU241" s="139">
        <f t="shared" ca="1" si="128"/>
        <v>0</v>
      </c>
      <c r="AV241" s="139">
        <f t="shared" ca="1" si="128"/>
        <v>0</v>
      </c>
      <c r="AW241" s="139">
        <f t="shared" ca="1" si="128"/>
        <v>0</v>
      </c>
      <c r="AX241" s="139">
        <f t="shared" ca="1" si="128"/>
        <v>0</v>
      </c>
      <c r="AY241" s="139">
        <f t="shared" ca="1" si="128"/>
        <v>0</v>
      </c>
      <c r="AZ241" s="139">
        <f t="shared" ca="1" si="128"/>
        <v>0</v>
      </c>
      <c r="BA241" s="139">
        <f t="shared" ca="1" si="128"/>
        <v>0</v>
      </c>
      <c r="BB241" s="139">
        <f t="shared" ca="1" si="128"/>
        <v>0</v>
      </c>
      <c r="BC241" s="139">
        <f t="shared" ca="1" si="128"/>
        <v>0</v>
      </c>
      <c r="BD241" s="139">
        <f t="shared" ca="1" si="128"/>
        <v>0</v>
      </c>
      <c r="BE241" s="139">
        <f t="shared" ca="1" si="128"/>
        <v>0</v>
      </c>
      <c r="BF241" s="139">
        <f t="shared" ca="1" si="128"/>
        <v>0</v>
      </c>
      <c r="BG241" s="139">
        <f t="shared" ca="1" si="128"/>
        <v>0</v>
      </c>
      <c r="BH241" s="139">
        <f t="shared" ca="1" si="128"/>
        <v>0</v>
      </c>
    </row>
    <row r="242" spans="1:60">
      <c r="A242" s="106"/>
      <c r="B242" s="106"/>
      <c r="C242" s="108">
        <v>69</v>
      </c>
      <c r="D242" s="106"/>
      <c r="E242" s="106" t="str">
        <f ca="1">OFFSET('Impact Inputs'!A$6,C242,0)</f>
        <v>Impact 24</v>
      </c>
      <c r="F242" s="106" t="str">
        <f ca="1">OFFSET('Impact Inputs'!C$6,C242,0)</f>
        <v>-</v>
      </c>
      <c r="G242" s="106"/>
      <c r="H242" s="106"/>
      <c r="I242" s="106"/>
      <c r="J242" s="106"/>
      <c r="K242" s="139">
        <f t="shared" ca="1" si="123"/>
        <v>0</v>
      </c>
      <c r="L242" s="139">
        <f t="shared" ca="1" si="128"/>
        <v>0</v>
      </c>
      <c r="M242" s="139">
        <f t="shared" ca="1" si="128"/>
        <v>0</v>
      </c>
      <c r="N242" s="139">
        <f t="shared" ca="1" si="128"/>
        <v>0</v>
      </c>
      <c r="O242" s="139">
        <f t="shared" ca="1" si="128"/>
        <v>0</v>
      </c>
      <c r="P242" s="139">
        <f t="shared" ca="1" si="128"/>
        <v>0</v>
      </c>
      <c r="Q242" s="139">
        <f t="shared" ca="1" si="128"/>
        <v>0</v>
      </c>
      <c r="R242" s="139">
        <f t="shared" ca="1" si="128"/>
        <v>0</v>
      </c>
      <c r="S242" s="139">
        <f t="shared" ca="1" si="128"/>
        <v>0</v>
      </c>
      <c r="T242" s="139">
        <f t="shared" ca="1" si="128"/>
        <v>0</v>
      </c>
      <c r="U242" s="139">
        <f t="shared" ca="1" si="128"/>
        <v>0</v>
      </c>
      <c r="V242" s="139">
        <f t="shared" ca="1" si="128"/>
        <v>0</v>
      </c>
      <c r="W242" s="139">
        <f t="shared" ca="1" si="128"/>
        <v>0</v>
      </c>
      <c r="X242" s="139">
        <f t="shared" ca="1" si="128"/>
        <v>0</v>
      </c>
      <c r="Y242" s="139">
        <f t="shared" ca="1" si="128"/>
        <v>0</v>
      </c>
      <c r="Z242" s="139">
        <f t="shared" ca="1" si="128"/>
        <v>0</v>
      </c>
      <c r="AA242" s="139">
        <f t="shared" ca="1" si="128"/>
        <v>0</v>
      </c>
      <c r="AB242" s="139">
        <f t="shared" ca="1" si="128"/>
        <v>0</v>
      </c>
      <c r="AC242" s="139">
        <f t="shared" ca="1" si="128"/>
        <v>0</v>
      </c>
      <c r="AD242" s="139">
        <f t="shared" ca="1" si="128"/>
        <v>0</v>
      </c>
      <c r="AE242" s="139">
        <f t="shared" ca="1" si="128"/>
        <v>0</v>
      </c>
      <c r="AF242" s="139">
        <f t="shared" ca="1" si="128"/>
        <v>0</v>
      </c>
      <c r="AG242" s="139">
        <f t="shared" ca="1" si="128"/>
        <v>0</v>
      </c>
      <c r="AH242" s="139">
        <f t="shared" ca="1" si="128"/>
        <v>0</v>
      </c>
      <c r="AI242" s="139">
        <f t="shared" ca="1" si="128"/>
        <v>0</v>
      </c>
      <c r="AJ242" s="139">
        <f t="shared" ca="1" si="128"/>
        <v>0</v>
      </c>
      <c r="AK242" s="139">
        <f t="shared" ca="1" si="128"/>
        <v>0</v>
      </c>
      <c r="AL242" s="139">
        <f t="shared" ca="1" si="128"/>
        <v>0</v>
      </c>
      <c r="AM242" s="139">
        <f t="shared" ca="1" si="128"/>
        <v>0</v>
      </c>
      <c r="AN242" s="139">
        <f t="shared" ca="1" si="128"/>
        <v>0</v>
      </c>
      <c r="AO242" s="139">
        <f t="shared" ca="1" si="128"/>
        <v>0</v>
      </c>
      <c r="AP242" s="139">
        <f t="shared" ca="1" si="128"/>
        <v>0</v>
      </c>
      <c r="AQ242" s="139">
        <f t="shared" ca="1" si="128"/>
        <v>0</v>
      </c>
      <c r="AR242" s="139">
        <f t="shared" ca="1" si="128"/>
        <v>0</v>
      </c>
      <c r="AS242" s="139">
        <f t="shared" ca="1" si="128"/>
        <v>0</v>
      </c>
      <c r="AT242" s="139">
        <f t="shared" ca="1" si="128"/>
        <v>0</v>
      </c>
      <c r="AU242" s="139">
        <f t="shared" ca="1" si="128"/>
        <v>0</v>
      </c>
      <c r="AV242" s="139">
        <f t="shared" ca="1" si="128"/>
        <v>0</v>
      </c>
      <c r="AW242" s="139">
        <f t="shared" ca="1" si="128"/>
        <v>0</v>
      </c>
      <c r="AX242" s="139">
        <f t="shared" ca="1" si="128"/>
        <v>0</v>
      </c>
      <c r="AY242" s="139">
        <f t="shared" ca="1" si="128"/>
        <v>0</v>
      </c>
      <c r="AZ242" s="139">
        <f t="shared" ca="1" si="128"/>
        <v>0</v>
      </c>
      <c r="BA242" s="139">
        <f t="shared" ca="1" si="128"/>
        <v>0</v>
      </c>
      <c r="BB242" s="139">
        <f t="shared" ca="1" si="128"/>
        <v>0</v>
      </c>
      <c r="BC242" s="139">
        <f t="shared" ca="1" si="128"/>
        <v>0</v>
      </c>
      <c r="BD242" s="139">
        <f t="shared" ca="1" si="128"/>
        <v>0</v>
      </c>
      <c r="BE242" s="139">
        <f t="shared" ca="1" si="128"/>
        <v>0</v>
      </c>
      <c r="BF242" s="139">
        <f t="shared" ca="1" si="128"/>
        <v>0</v>
      </c>
      <c r="BG242" s="139">
        <f t="shared" ca="1" si="128"/>
        <v>0</v>
      </c>
      <c r="BH242" s="139">
        <f t="shared" ca="1" si="128"/>
        <v>0</v>
      </c>
    </row>
    <row r="243" spans="1:60">
      <c r="A243" s="106"/>
      <c r="B243" s="106"/>
      <c r="C243" s="108">
        <v>72</v>
      </c>
      <c r="D243" s="106"/>
      <c r="E243" s="106" t="str">
        <f ca="1">OFFSET('Impact Inputs'!A$6,C243,0)</f>
        <v>Impact 25</v>
      </c>
      <c r="F243" s="106" t="str">
        <f ca="1">OFFSET('Impact Inputs'!C$6,C243,0)</f>
        <v>-</v>
      </c>
      <c r="G243" s="106"/>
      <c r="H243" s="106"/>
      <c r="I243" s="106"/>
      <c r="J243" s="106"/>
      <c r="K243" s="139">
        <f t="shared" ca="1" si="123"/>
        <v>0</v>
      </c>
      <c r="L243" s="139">
        <f t="shared" ca="1" si="128"/>
        <v>0</v>
      </c>
      <c r="M243" s="139">
        <f t="shared" ca="1" si="128"/>
        <v>0</v>
      </c>
      <c r="N243" s="139">
        <f t="shared" ca="1" si="128"/>
        <v>0</v>
      </c>
      <c r="O243" s="139">
        <f t="shared" ca="1" si="128"/>
        <v>0</v>
      </c>
      <c r="P243" s="139">
        <f t="shared" ca="1" si="128"/>
        <v>0</v>
      </c>
      <c r="Q243" s="139">
        <f t="shared" ca="1" si="128"/>
        <v>0</v>
      </c>
      <c r="R243" s="139">
        <f t="shared" ca="1" si="128"/>
        <v>0</v>
      </c>
      <c r="S243" s="139">
        <f t="shared" ca="1" si="128"/>
        <v>0</v>
      </c>
      <c r="T243" s="139">
        <f t="shared" ca="1" si="128"/>
        <v>0</v>
      </c>
      <c r="U243" s="139">
        <f t="shared" ca="1" si="128"/>
        <v>0</v>
      </c>
      <c r="V243" s="139">
        <f t="shared" ca="1" si="128"/>
        <v>0</v>
      </c>
      <c r="W243" s="139">
        <f t="shared" ca="1" si="128"/>
        <v>0</v>
      </c>
      <c r="X243" s="139">
        <f t="shared" ca="1" si="128"/>
        <v>0</v>
      </c>
      <c r="Y243" s="139">
        <f t="shared" ca="1" si="128"/>
        <v>0</v>
      </c>
      <c r="Z243" s="139">
        <f t="shared" ca="1" si="128"/>
        <v>0</v>
      </c>
      <c r="AA243" s="139">
        <f t="shared" ca="1" si="128"/>
        <v>0</v>
      </c>
      <c r="AB243" s="139">
        <f t="shared" ca="1" si="128"/>
        <v>0</v>
      </c>
      <c r="AC243" s="139">
        <f t="shared" ca="1" si="128"/>
        <v>0</v>
      </c>
      <c r="AD243" s="139">
        <f t="shared" ca="1" si="128"/>
        <v>0</v>
      </c>
      <c r="AE243" s="139">
        <f t="shared" ca="1" si="128"/>
        <v>0</v>
      </c>
      <c r="AF243" s="139">
        <f t="shared" ca="1" si="128"/>
        <v>0</v>
      </c>
      <c r="AG243" s="139">
        <f t="shared" ca="1" si="128"/>
        <v>0</v>
      </c>
      <c r="AH243" s="139">
        <f t="shared" ca="1" si="128"/>
        <v>0</v>
      </c>
      <c r="AI243" s="139">
        <f t="shared" ca="1" si="128"/>
        <v>0</v>
      </c>
      <c r="AJ243" s="139">
        <f t="shared" ca="1" si="128"/>
        <v>0</v>
      </c>
      <c r="AK243" s="139">
        <f t="shared" ca="1" si="128"/>
        <v>0</v>
      </c>
      <c r="AL243" s="139">
        <f t="shared" ca="1" si="128"/>
        <v>0</v>
      </c>
      <c r="AM243" s="139">
        <f t="shared" ca="1" si="128"/>
        <v>0</v>
      </c>
      <c r="AN243" s="139">
        <f t="shared" ca="1" si="128"/>
        <v>0</v>
      </c>
      <c r="AO243" s="139">
        <f t="shared" ca="1" si="128"/>
        <v>0</v>
      </c>
      <c r="AP243" s="139">
        <f t="shared" ca="1" si="128"/>
        <v>0</v>
      </c>
      <c r="AQ243" s="139">
        <f t="shared" ca="1" si="128"/>
        <v>0</v>
      </c>
      <c r="AR243" s="139">
        <f t="shared" ca="1" si="128"/>
        <v>0</v>
      </c>
      <c r="AS243" s="139">
        <f t="shared" ca="1" si="128"/>
        <v>0</v>
      </c>
      <c r="AT243" s="139">
        <f t="shared" ca="1" si="128"/>
        <v>0</v>
      </c>
      <c r="AU243" s="139">
        <f t="shared" ca="1" si="128"/>
        <v>0</v>
      </c>
      <c r="AV243" s="139">
        <f t="shared" ca="1" si="128"/>
        <v>0</v>
      </c>
      <c r="AW243" s="139">
        <f t="shared" ca="1" si="128"/>
        <v>0</v>
      </c>
      <c r="AX243" s="139">
        <f t="shared" ca="1" si="128"/>
        <v>0</v>
      </c>
      <c r="AY243" s="139">
        <f t="shared" ca="1" si="128"/>
        <v>0</v>
      </c>
      <c r="AZ243" s="139">
        <f t="shared" ca="1" si="128"/>
        <v>0</v>
      </c>
      <c r="BA243" s="139">
        <f t="shared" ca="1" si="128"/>
        <v>0</v>
      </c>
      <c r="BB243" s="139">
        <f t="shared" ca="1" si="128"/>
        <v>0</v>
      </c>
      <c r="BC243" s="139">
        <f t="shared" ca="1" si="128"/>
        <v>0</v>
      </c>
      <c r="BD243" s="139">
        <f t="shared" ca="1" si="128"/>
        <v>0</v>
      </c>
      <c r="BE243" s="139">
        <f t="shared" ca="1" si="128"/>
        <v>0</v>
      </c>
      <c r="BF243" s="139">
        <f t="shared" ca="1" si="128"/>
        <v>0</v>
      </c>
      <c r="BG243" s="139">
        <f t="shared" ca="1" si="128"/>
        <v>0</v>
      </c>
      <c r="BH243" s="139">
        <f t="shared" ca="1" si="128"/>
        <v>0</v>
      </c>
    </row>
    <row r="244" spans="1:60">
      <c r="A244" s="106"/>
      <c r="B244" s="106"/>
      <c r="C244" s="106">
        <v>75</v>
      </c>
      <c r="D244" s="106"/>
      <c r="E244" s="106" t="str">
        <f ca="1">OFFSET('Impact Inputs'!A$6,C244,0)</f>
        <v>Impact 26</v>
      </c>
      <c r="F244" s="106" t="str">
        <f ca="1">OFFSET('Impact Inputs'!C$6,C244,0)</f>
        <v>-</v>
      </c>
      <c r="G244" s="106"/>
      <c r="H244" s="106"/>
      <c r="I244" s="106"/>
      <c r="J244" s="106"/>
      <c r="K244" s="139">
        <f t="shared" ca="1" si="123"/>
        <v>0</v>
      </c>
      <c r="L244" s="139">
        <f t="shared" ca="1" si="128"/>
        <v>0</v>
      </c>
      <c r="M244" s="139">
        <f t="shared" ca="1" si="128"/>
        <v>0</v>
      </c>
      <c r="N244" s="139">
        <f t="shared" ca="1" si="128"/>
        <v>0</v>
      </c>
      <c r="O244" s="139">
        <f t="shared" ca="1" si="128"/>
        <v>0</v>
      </c>
      <c r="P244" s="139">
        <f t="shared" ca="1" si="128"/>
        <v>0</v>
      </c>
      <c r="Q244" s="139">
        <f t="shared" ca="1" si="128"/>
        <v>0</v>
      </c>
      <c r="R244" s="139">
        <f t="shared" ca="1" si="128"/>
        <v>0</v>
      </c>
      <c r="S244" s="139">
        <f t="shared" ca="1" si="128"/>
        <v>0</v>
      </c>
      <c r="T244" s="139">
        <f t="shared" ca="1" si="128"/>
        <v>0</v>
      </c>
      <c r="U244" s="139">
        <f t="shared" ca="1" si="128"/>
        <v>0</v>
      </c>
      <c r="V244" s="139">
        <f t="shared" ca="1" si="128"/>
        <v>0</v>
      </c>
      <c r="W244" s="139">
        <f t="shared" ca="1" si="128"/>
        <v>0</v>
      </c>
      <c r="X244" s="139">
        <f t="shared" ca="1" si="128"/>
        <v>0</v>
      </c>
      <c r="Y244" s="139">
        <f t="shared" ca="1" si="128"/>
        <v>0</v>
      </c>
      <c r="Z244" s="139">
        <f t="shared" ca="1" si="128"/>
        <v>0</v>
      </c>
      <c r="AA244" s="139">
        <f t="shared" ca="1" si="128"/>
        <v>0</v>
      </c>
      <c r="AB244" s="139">
        <f t="shared" ca="1" si="128"/>
        <v>0</v>
      </c>
      <c r="AC244" s="139">
        <f t="shared" ca="1" si="128"/>
        <v>0</v>
      </c>
      <c r="AD244" s="139">
        <f t="shared" ca="1" si="128"/>
        <v>0</v>
      </c>
      <c r="AE244" s="139">
        <f t="shared" ca="1" si="128"/>
        <v>0</v>
      </c>
      <c r="AF244" s="139">
        <f t="shared" ca="1" si="128"/>
        <v>0</v>
      </c>
      <c r="AG244" s="139">
        <f t="shared" ca="1" si="128"/>
        <v>0</v>
      </c>
      <c r="AH244" s="139">
        <f t="shared" ca="1" si="128"/>
        <v>0</v>
      </c>
      <c r="AI244" s="139">
        <f t="shared" ca="1" si="128"/>
        <v>0</v>
      </c>
      <c r="AJ244" s="139">
        <f t="shared" ca="1" si="128"/>
        <v>0</v>
      </c>
      <c r="AK244" s="139">
        <f t="shared" ca="1" si="128"/>
        <v>0</v>
      </c>
      <c r="AL244" s="139">
        <f t="shared" ca="1" si="128"/>
        <v>0</v>
      </c>
      <c r="AM244" s="139">
        <f t="shared" ca="1" si="128"/>
        <v>0</v>
      </c>
      <c r="AN244" s="139">
        <f t="shared" ca="1" si="128"/>
        <v>0</v>
      </c>
      <c r="AO244" s="139">
        <f t="shared" ca="1" si="128"/>
        <v>0</v>
      </c>
      <c r="AP244" s="139">
        <f t="shared" ca="1" si="128"/>
        <v>0</v>
      </c>
      <c r="AQ244" s="139">
        <f t="shared" ca="1" si="128"/>
        <v>0</v>
      </c>
      <c r="AR244" s="139">
        <f t="shared" ca="1" si="128"/>
        <v>0</v>
      </c>
      <c r="AS244" s="139">
        <f t="shared" ca="1" si="128"/>
        <v>0</v>
      </c>
      <c r="AT244" s="139">
        <f t="shared" ca="1" si="128"/>
        <v>0</v>
      </c>
      <c r="AU244" s="139">
        <f t="shared" ca="1" si="128"/>
        <v>0</v>
      </c>
      <c r="AV244" s="139">
        <f t="shared" ca="1" si="128"/>
        <v>0</v>
      </c>
      <c r="AW244" s="139">
        <f t="shared" ca="1" si="128"/>
        <v>0</v>
      </c>
      <c r="AX244" s="139">
        <f t="shared" ca="1" si="128"/>
        <v>0</v>
      </c>
      <c r="AY244" s="139">
        <f t="shared" ca="1" si="128"/>
        <v>0</v>
      </c>
      <c r="AZ244" s="139">
        <f t="shared" ca="1" si="128"/>
        <v>0</v>
      </c>
      <c r="BA244" s="139">
        <f t="shared" ca="1" si="128"/>
        <v>0</v>
      </c>
      <c r="BB244" s="139">
        <f t="shared" ca="1" si="128"/>
        <v>0</v>
      </c>
      <c r="BC244" s="139">
        <f t="shared" ca="1" si="128"/>
        <v>0</v>
      </c>
      <c r="BD244" s="139">
        <f t="shared" ca="1" si="128"/>
        <v>0</v>
      </c>
      <c r="BE244" s="139">
        <f t="shared" ca="1" si="128"/>
        <v>0</v>
      </c>
      <c r="BF244" s="139">
        <f t="shared" ca="1" si="128"/>
        <v>0</v>
      </c>
      <c r="BG244" s="139">
        <f t="shared" ca="1" si="128"/>
        <v>0</v>
      </c>
      <c r="BH244" s="139">
        <f t="shared" ca="1" si="128"/>
        <v>0</v>
      </c>
    </row>
    <row r="245" spans="1:60">
      <c r="A245" s="106"/>
      <c r="B245" s="106"/>
      <c r="C245" s="108">
        <v>78</v>
      </c>
      <c r="D245" s="106"/>
      <c r="E245" s="106" t="str">
        <f ca="1">OFFSET('Impact Inputs'!A$6,C245,0)</f>
        <v>Impact 27</v>
      </c>
      <c r="F245" s="106" t="str">
        <f ca="1">OFFSET('Impact Inputs'!C$6,C245,0)</f>
        <v>-</v>
      </c>
      <c r="G245" s="106"/>
      <c r="H245" s="106"/>
      <c r="I245" s="106"/>
      <c r="J245" s="106"/>
      <c r="K245" s="139">
        <f t="shared" ca="1" si="123"/>
        <v>0</v>
      </c>
      <c r="L245" s="139">
        <f t="shared" ca="1" si="128"/>
        <v>0</v>
      </c>
      <c r="M245" s="139">
        <f t="shared" ca="1" si="128"/>
        <v>0</v>
      </c>
      <c r="N245" s="139">
        <f t="shared" ca="1" si="128"/>
        <v>0</v>
      </c>
      <c r="O245" s="139">
        <f t="shared" ca="1" si="128"/>
        <v>0</v>
      </c>
      <c r="P245" s="139">
        <f t="shared" ca="1" si="128"/>
        <v>0</v>
      </c>
      <c r="Q245" s="139">
        <f t="shared" ca="1" si="128"/>
        <v>0</v>
      </c>
      <c r="R245" s="139">
        <f t="shared" ca="1" si="128"/>
        <v>0</v>
      </c>
      <c r="S245" s="139">
        <f t="shared" ca="1" si="128"/>
        <v>0</v>
      </c>
      <c r="T245" s="139">
        <f t="shared" ca="1" si="128"/>
        <v>0</v>
      </c>
      <c r="U245" s="139">
        <f t="shared" ca="1" si="128"/>
        <v>0</v>
      </c>
      <c r="V245" s="139">
        <f t="shared" ca="1" si="128"/>
        <v>0</v>
      </c>
      <c r="W245" s="139">
        <f t="shared" ca="1" si="128"/>
        <v>0</v>
      </c>
      <c r="X245" s="139">
        <f t="shared" ca="1" si="128"/>
        <v>0</v>
      </c>
      <c r="Y245" s="139">
        <f t="shared" ca="1" si="128"/>
        <v>0</v>
      </c>
      <c r="Z245" s="139">
        <f t="shared" ca="1" si="128"/>
        <v>0</v>
      </c>
      <c r="AA245" s="139">
        <f t="shared" ca="1" si="128"/>
        <v>0</v>
      </c>
      <c r="AB245" s="139">
        <f t="shared" ref="L245:BH250" ca="1" si="129">SUMPRODUCT(OFFSET(AB$7,0,0,AB$2-$K$2+1,1),N(OFFSET(OFFSET(AB193,0,0,1,-1*(AB$2-$K$2+1)),0,AB$2-$K$2+1-ROW(OFFSET($A$1,0,0,AB$2-$K$2+1,1)),1,1)))</f>
        <v>0</v>
      </c>
      <c r="AC245" s="139">
        <f t="shared" ca="1" si="129"/>
        <v>0</v>
      </c>
      <c r="AD245" s="139">
        <f t="shared" ca="1" si="129"/>
        <v>0</v>
      </c>
      <c r="AE245" s="139">
        <f t="shared" ca="1" si="129"/>
        <v>0</v>
      </c>
      <c r="AF245" s="139">
        <f t="shared" ca="1" si="129"/>
        <v>0</v>
      </c>
      <c r="AG245" s="139">
        <f t="shared" ca="1" si="129"/>
        <v>0</v>
      </c>
      <c r="AH245" s="139">
        <f t="shared" ca="1" si="129"/>
        <v>0</v>
      </c>
      <c r="AI245" s="139">
        <f t="shared" ca="1" si="129"/>
        <v>0</v>
      </c>
      <c r="AJ245" s="139">
        <f t="shared" ca="1" si="129"/>
        <v>0</v>
      </c>
      <c r="AK245" s="139">
        <f t="shared" ca="1" si="129"/>
        <v>0</v>
      </c>
      <c r="AL245" s="139">
        <f t="shared" ca="1" si="129"/>
        <v>0</v>
      </c>
      <c r="AM245" s="139">
        <f t="shared" ca="1" si="129"/>
        <v>0</v>
      </c>
      <c r="AN245" s="139">
        <f t="shared" ca="1" si="129"/>
        <v>0</v>
      </c>
      <c r="AO245" s="139">
        <f t="shared" ca="1" si="129"/>
        <v>0</v>
      </c>
      <c r="AP245" s="139">
        <f t="shared" ca="1" si="129"/>
        <v>0</v>
      </c>
      <c r="AQ245" s="139">
        <f t="shared" ca="1" si="129"/>
        <v>0</v>
      </c>
      <c r="AR245" s="139">
        <f t="shared" ca="1" si="129"/>
        <v>0</v>
      </c>
      <c r="AS245" s="139">
        <f t="shared" ca="1" si="129"/>
        <v>0</v>
      </c>
      <c r="AT245" s="139">
        <f t="shared" ca="1" si="129"/>
        <v>0</v>
      </c>
      <c r="AU245" s="139">
        <f t="shared" ca="1" si="129"/>
        <v>0</v>
      </c>
      <c r="AV245" s="139">
        <f t="shared" ca="1" si="129"/>
        <v>0</v>
      </c>
      <c r="AW245" s="139">
        <f t="shared" ca="1" si="129"/>
        <v>0</v>
      </c>
      <c r="AX245" s="139">
        <f t="shared" ca="1" si="129"/>
        <v>0</v>
      </c>
      <c r="AY245" s="139">
        <f t="shared" ca="1" si="129"/>
        <v>0</v>
      </c>
      <c r="AZ245" s="139">
        <f t="shared" ca="1" si="129"/>
        <v>0</v>
      </c>
      <c r="BA245" s="139">
        <f t="shared" ca="1" si="129"/>
        <v>0</v>
      </c>
      <c r="BB245" s="139">
        <f t="shared" ca="1" si="129"/>
        <v>0</v>
      </c>
      <c r="BC245" s="139">
        <f t="shared" ca="1" si="129"/>
        <v>0</v>
      </c>
      <c r="BD245" s="139">
        <f t="shared" ca="1" si="129"/>
        <v>0</v>
      </c>
      <c r="BE245" s="139">
        <f t="shared" ca="1" si="129"/>
        <v>0</v>
      </c>
      <c r="BF245" s="139">
        <f t="shared" ca="1" si="129"/>
        <v>0</v>
      </c>
      <c r="BG245" s="139">
        <f t="shared" ca="1" si="129"/>
        <v>0</v>
      </c>
      <c r="BH245" s="139">
        <f t="shared" ca="1" si="129"/>
        <v>0</v>
      </c>
    </row>
    <row r="246" spans="1:60">
      <c r="A246" s="106"/>
      <c r="B246" s="106"/>
      <c r="C246" s="106">
        <v>81</v>
      </c>
      <c r="D246" s="106"/>
      <c r="E246" s="106" t="str">
        <f ca="1">OFFSET('Impact Inputs'!A$6,C246,0)</f>
        <v>Impact 28</v>
      </c>
      <c r="F246" s="106" t="str">
        <f ca="1">OFFSET('Impact Inputs'!C$6,C246,0)</f>
        <v>-</v>
      </c>
      <c r="G246" s="106"/>
      <c r="H246" s="106"/>
      <c r="I246" s="106"/>
      <c r="J246" s="106"/>
      <c r="K246" s="139">
        <f t="shared" ca="1" si="123"/>
        <v>0</v>
      </c>
      <c r="L246" s="139">
        <f t="shared" ca="1" si="129"/>
        <v>0</v>
      </c>
      <c r="M246" s="139">
        <f t="shared" ca="1" si="129"/>
        <v>0</v>
      </c>
      <c r="N246" s="139">
        <f t="shared" ca="1" si="129"/>
        <v>0</v>
      </c>
      <c r="O246" s="139">
        <f t="shared" ca="1" si="129"/>
        <v>0</v>
      </c>
      <c r="P246" s="139">
        <f t="shared" ca="1" si="129"/>
        <v>0</v>
      </c>
      <c r="Q246" s="139">
        <f t="shared" ca="1" si="129"/>
        <v>0</v>
      </c>
      <c r="R246" s="139">
        <f t="shared" ca="1" si="129"/>
        <v>0</v>
      </c>
      <c r="S246" s="139">
        <f t="shared" ca="1" si="129"/>
        <v>0</v>
      </c>
      <c r="T246" s="139">
        <f t="shared" ca="1" si="129"/>
        <v>0</v>
      </c>
      <c r="U246" s="139">
        <f t="shared" ca="1" si="129"/>
        <v>0</v>
      </c>
      <c r="V246" s="139">
        <f t="shared" ca="1" si="129"/>
        <v>0</v>
      </c>
      <c r="W246" s="139">
        <f t="shared" ca="1" si="129"/>
        <v>0</v>
      </c>
      <c r="X246" s="139">
        <f t="shared" ca="1" si="129"/>
        <v>0</v>
      </c>
      <c r="Y246" s="139">
        <f t="shared" ca="1" si="129"/>
        <v>0</v>
      </c>
      <c r="Z246" s="139">
        <f t="shared" ca="1" si="129"/>
        <v>0</v>
      </c>
      <c r="AA246" s="139">
        <f t="shared" ca="1" si="129"/>
        <v>0</v>
      </c>
      <c r="AB246" s="139">
        <f t="shared" ca="1" si="129"/>
        <v>0</v>
      </c>
      <c r="AC246" s="139">
        <f t="shared" ca="1" si="129"/>
        <v>0</v>
      </c>
      <c r="AD246" s="139">
        <f t="shared" ca="1" si="129"/>
        <v>0</v>
      </c>
      <c r="AE246" s="139">
        <f t="shared" ca="1" si="129"/>
        <v>0</v>
      </c>
      <c r="AF246" s="139">
        <f t="shared" ca="1" si="129"/>
        <v>0</v>
      </c>
      <c r="AG246" s="139">
        <f t="shared" ca="1" si="129"/>
        <v>0</v>
      </c>
      <c r="AH246" s="139">
        <f t="shared" ca="1" si="129"/>
        <v>0</v>
      </c>
      <c r="AI246" s="139">
        <f t="shared" ca="1" si="129"/>
        <v>0</v>
      </c>
      <c r="AJ246" s="139">
        <f t="shared" ca="1" si="129"/>
        <v>0</v>
      </c>
      <c r="AK246" s="139">
        <f t="shared" ca="1" si="129"/>
        <v>0</v>
      </c>
      <c r="AL246" s="139">
        <f t="shared" ca="1" si="129"/>
        <v>0</v>
      </c>
      <c r="AM246" s="139">
        <f t="shared" ca="1" si="129"/>
        <v>0</v>
      </c>
      <c r="AN246" s="139">
        <f t="shared" ca="1" si="129"/>
        <v>0</v>
      </c>
      <c r="AO246" s="139">
        <f t="shared" ca="1" si="129"/>
        <v>0</v>
      </c>
      <c r="AP246" s="139">
        <f t="shared" ca="1" si="129"/>
        <v>0</v>
      </c>
      <c r="AQ246" s="139">
        <f t="shared" ca="1" si="129"/>
        <v>0</v>
      </c>
      <c r="AR246" s="139">
        <f t="shared" ca="1" si="129"/>
        <v>0</v>
      </c>
      <c r="AS246" s="139">
        <f t="shared" ca="1" si="129"/>
        <v>0</v>
      </c>
      <c r="AT246" s="139">
        <f t="shared" ca="1" si="129"/>
        <v>0</v>
      </c>
      <c r="AU246" s="139">
        <f t="shared" ca="1" si="129"/>
        <v>0</v>
      </c>
      <c r="AV246" s="139">
        <f t="shared" ca="1" si="129"/>
        <v>0</v>
      </c>
      <c r="AW246" s="139">
        <f t="shared" ca="1" si="129"/>
        <v>0</v>
      </c>
      <c r="AX246" s="139">
        <f t="shared" ca="1" si="129"/>
        <v>0</v>
      </c>
      <c r="AY246" s="139">
        <f t="shared" ca="1" si="129"/>
        <v>0</v>
      </c>
      <c r="AZ246" s="139">
        <f t="shared" ca="1" si="129"/>
        <v>0</v>
      </c>
      <c r="BA246" s="139">
        <f t="shared" ca="1" si="129"/>
        <v>0</v>
      </c>
      <c r="BB246" s="139">
        <f t="shared" ca="1" si="129"/>
        <v>0</v>
      </c>
      <c r="BC246" s="139">
        <f t="shared" ca="1" si="129"/>
        <v>0</v>
      </c>
      <c r="BD246" s="139">
        <f t="shared" ca="1" si="129"/>
        <v>0</v>
      </c>
      <c r="BE246" s="139">
        <f t="shared" ca="1" si="129"/>
        <v>0</v>
      </c>
      <c r="BF246" s="139">
        <f t="shared" ca="1" si="129"/>
        <v>0</v>
      </c>
      <c r="BG246" s="139">
        <f t="shared" ca="1" si="129"/>
        <v>0</v>
      </c>
      <c r="BH246" s="139">
        <f t="shared" ca="1" si="129"/>
        <v>0</v>
      </c>
    </row>
    <row r="247" spans="1:60">
      <c r="A247" s="106"/>
      <c r="B247" s="106"/>
      <c r="C247" s="108">
        <v>84</v>
      </c>
      <c r="D247" s="106"/>
      <c r="E247" s="106" t="str">
        <f ca="1">OFFSET('Impact Inputs'!A$6,C247,0)</f>
        <v>Impact 29</v>
      </c>
      <c r="F247" s="106" t="str">
        <f ca="1">OFFSET('Impact Inputs'!C$6,C247,0)</f>
        <v>-</v>
      </c>
      <c r="G247" s="106"/>
      <c r="H247" s="106"/>
      <c r="I247" s="106"/>
      <c r="J247" s="106"/>
      <c r="K247" s="139">
        <f t="shared" ca="1" si="123"/>
        <v>0</v>
      </c>
      <c r="L247" s="139">
        <f t="shared" ca="1" si="129"/>
        <v>0</v>
      </c>
      <c r="M247" s="139">
        <f t="shared" ca="1" si="129"/>
        <v>0</v>
      </c>
      <c r="N247" s="139">
        <f t="shared" ca="1" si="129"/>
        <v>0</v>
      </c>
      <c r="O247" s="139">
        <f t="shared" ca="1" si="129"/>
        <v>0</v>
      </c>
      <c r="P247" s="139">
        <f t="shared" ca="1" si="129"/>
        <v>0</v>
      </c>
      <c r="Q247" s="139">
        <f t="shared" ca="1" si="129"/>
        <v>0</v>
      </c>
      <c r="R247" s="139">
        <f t="shared" ca="1" si="129"/>
        <v>0</v>
      </c>
      <c r="S247" s="139">
        <f t="shared" ca="1" si="129"/>
        <v>0</v>
      </c>
      <c r="T247" s="139">
        <f t="shared" ca="1" si="129"/>
        <v>0</v>
      </c>
      <c r="U247" s="139">
        <f t="shared" ca="1" si="129"/>
        <v>0</v>
      </c>
      <c r="V247" s="139">
        <f t="shared" ca="1" si="129"/>
        <v>0</v>
      </c>
      <c r="W247" s="139">
        <f t="shared" ca="1" si="129"/>
        <v>0</v>
      </c>
      <c r="X247" s="139">
        <f t="shared" ca="1" si="129"/>
        <v>0</v>
      </c>
      <c r="Y247" s="139">
        <f t="shared" ca="1" si="129"/>
        <v>0</v>
      </c>
      <c r="Z247" s="139">
        <f t="shared" ca="1" si="129"/>
        <v>0</v>
      </c>
      <c r="AA247" s="139">
        <f t="shared" ca="1" si="129"/>
        <v>0</v>
      </c>
      <c r="AB247" s="139">
        <f t="shared" ca="1" si="129"/>
        <v>0</v>
      </c>
      <c r="AC247" s="139">
        <f t="shared" ca="1" si="129"/>
        <v>0</v>
      </c>
      <c r="AD247" s="139">
        <f t="shared" ca="1" si="129"/>
        <v>0</v>
      </c>
      <c r="AE247" s="139">
        <f t="shared" ca="1" si="129"/>
        <v>0</v>
      </c>
      <c r="AF247" s="139">
        <f t="shared" ca="1" si="129"/>
        <v>0</v>
      </c>
      <c r="AG247" s="139">
        <f t="shared" ca="1" si="129"/>
        <v>0</v>
      </c>
      <c r="AH247" s="139">
        <f t="shared" ca="1" si="129"/>
        <v>0</v>
      </c>
      <c r="AI247" s="139">
        <f t="shared" ca="1" si="129"/>
        <v>0</v>
      </c>
      <c r="AJ247" s="139">
        <f t="shared" ca="1" si="129"/>
        <v>0</v>
      </c>
      <c r="AK247" s="139">
        <f t="shared" ca="1" si="129"/>
        <v>0</v>
      </c>
      <c r="AL247" s="139">
        <f t="shared" ca="1" si="129"/>
        <v>0</v>
      </c>
      <c r="AM247" s="139">
        <f t="shared" ca="1" si="129"/>
        <v>0</v>
      </c>
      <c r="AN247" s="139">
        <f t="shared" ca="1" si="129"/>
        <v>0</v>
      </c>
      <c r="AO247" s="139">
        <f t="shared" ca="1" si="129"/>
        <v>0</v>
      </c>
      <c r="AP247" s="139">
        <f t="shared" ca="1" si="129"/>
        <v>0</v>
      </c>
      <c r="AQ247" s="139">
        <f t="shared" ca="1" si="129"/>
        <v>0</v>
      </c>
      <c r="AR247" s="139">
        <f t="shared" ca="1" si="129"/>
        <v>0</v>
      </c>
      <c r="AS247" s="139">
        <f t="shared" ca="1" si="129"/>
        <v>0</v>
      </c>
      <c r="AT247" s="139">
        <f t="shared" ca="1" si="129"/>
        <v>0</v>
      </c>
      <c r="AU247" s="139">
        <f t="shared" ca="1" si="129"/>
        <v>0</v>
      </c>
      <c r="AV247" s="139">
        <f t="shared" ca="1" si="129"/>
        <v>0</v>
      </c>
      <c r="AW247" s="139">
        <f t="shared" ca="1" si="129"/>
        <v>0</v>
      </c>
      <c r="AX247" s="139">
        <f t="shared" ca="1" si="129"/>
        <v>0</v>
      </c>
      <c r="AY247" s="139">
        <f t="shared" ca="1" si="129"/>
        <v>0</v>
      </c>
      <c r="AZ247" s="139">
        <f t="shared" ca="1" si="129"/>
        <v>0</v>
      </c>
      <c r="BA247" s="139">
        <f t="shared" ca="1" si="129"/>
        <v>0</v>
      </c>
      <c r="BB247" s="139">
        <f t="shared" ca="1" si="129"/>
        <v>0</v>
      </c>
      <c r="BC247" s="139">
        <f t="shared" ca="1" si="129"/>
        <v>0</v>
      </c>
      <c r="BD247" s="139">
        <f t="shared" ca="1" si="129"/>
        <v>0</v>
      </c>
      <c r="BE247" s="139">
        <f t="shared" ca="1" si="129"/>
        <v>0</v>
      </c>
      <c r="BF247" s="139">
        <f t="shared" ca="1" si="129"/>
        <v>0</v>
      </c>
      <c r="BG247" s="139">
        <f t="shared" ca="1" si="129"/>
        <v>0</v>
      </c>
      <c r="BH247" s="139">
        <f t="shared" ca="1" si="129"/>
        <v>0</v>
      </c>
    </row>
    <row r="248" spans="1:60">
      <c r="A248" s="106"/>
      <c r="B248" s="106"/>
      <c r="C248" s="106">
        <v>87</v>
      </c>
      <c r="D248" s="106"/>
      <c r="E248" s="106" t="str">
        <f ca="1">OFFSET('Impact Inputs'!A$6,C248,0)</f>
        <v>Impact 30</v>
      </c>
      <c r="F248" s="106" t="str">
        <f ca="1">OFFSET('Impact Inputs'!C$6,C248,0)</f>
        <v>-</v>
      </c>
      <c r="G248" s="106"/>
      <c r="H248" s="106"/>
      <c r="I248" s="106"/>
      <c r="J248" s="106"/>
      <c r="K248" s="139">
        <f t="shared" ca="1" si="123"/>
        <v>0</v>
      </c>
      <c r="L248" s="139">
        <f t="shared" ca="1" si="129"/>
        <v>0</v>
      </c>
      <c r="M248" s="139">
        <f t="shared" ca="1" si="129"/>
        <v>0</v>
      </c>
      <c r="N248" s="139">
        <f t="shared" ca="1" si="129"/>
        <v>0</v>
      </c>
      <c r="O248" s="139">
        <f t="shared" ca="1" si="129"/>
        <v>0</v>
      </c>
      <c r="P248" s="139">
        <f t="shared" ca="1" si="129"/>
        <v>0</v>
      </c>
      <c r="Q248" s="139">
        <f t="shared" ca="1" si="129"/>
        <v>0</v>
      </c>
      <c r="R248" s="139">
        <f t="shared" ca="1" si="129"/>
        <v>0</v>
      </c>
      <c r="S248" s="139">
        <f t="shared" ca="1" si="129"/>
        <v>0</v>
      </c>
      <c r="T248" s="139">
        <f t="shared" ca="1" si="129"/>
        <v>0</v>
      </c>
      <c r="U248" s="139">
        <f t="shared" ca="1" si="129"/>
        <v>0</v>
      </c>
      <c r="V248" s="139">
        <f t="shared" ca="1" si="129"/>
        <v>0</v>
      </c>
      <c r="W248" s="139">
        <f t="shared" ca="1" si="129"/>
        <v>0</v>
      </c>
      <c r="X248" s="139">
        <f t="shared" ca="1" si="129"/>
        <v>0</v>
      </c>
      <c r="Y248" s="139">
        <f t="shared" ca="1" si="129"/>
        <v>0</v>
      </c>
      <c r="Z248" s="139">
        <f t="shared" ca="1" si="129"/>
        <v>0</v>
      </c>
      <c r="AA248" s="139">
        <f t="shared" ca="1" si="129"/>
        <v>0</v>
      </c>
      <c r="AB248" s="139">
        <f t="shared" ca="1" si="129"/>
        <v>0</v>
      </c>
      <c r="AC248" s="139">
        <f t="shared" ca="1" si="129"/>
        <v>0</v>
      </c>
      <c r="AD248" s="139">
        <f t="shared" ca="1" si="129"/>
        <v>0</v>
      </c>
      <c r="AE248" s="139">
        <f t="shared" ca="1" si="129"/>
        <v>0</v>
      </c>
      <c r="AF248" s="139">
        <f t="shared" ca="1" si="129"/>
        <v>0</v>
      </c>
      <c r="AG248" s="139">
        <f t="shared" ca="1" si="129"/>
        <v>0</v>
      </c>
      <c r="AH248" s="139">
        <f t="shared" ca="1" si="129"/>
        <v>0</v>
      </c>
      <c r="AI248" s="139">
        <f t="shared" ca="1" si="129"/>
        <v>0</v>
      </c>
      <c r="AJ248" s="139">
        <f t="shared" ca="1" si="129"/>
        <v>0</v>
      </c>
      <c r="AK248" s="139">
        <f t="shared" ca="1" si="129"/>
        <v>0</v>
      </c>
      <c r="AL248" s="139">
        <f t="shared" ca="1" si="129"/>
        <v>0</v>
      </c>
      <c r="AM248" s="139">
        <f t="shared" ca="1" si="129"/>
        <v>0</v>
      </c>
      <c r="AN248" s="139">
        <f t="shared" ca="1" si="129"/>
        <v>0</v>
      </c>
      <c r="AO248" s="139">
        <f t="shared" ca="1" si="129"/>
        <v>0</v>
      </c>
      <c r="AP248" s="139">
        <f t="shared" ca="1" si="129"/>
        <v>0</v>
      </c>
      <c r="AQ248" s="139">
        <f t="shared" ca="1" si="129"/>
        <v>0</v>
      </c>
      <c r="AR248" s="139">
        <f t="shared" ca="1" si="129"/>
        <v>0</v>
      </c>
      <c r="AS248" s="139">
        <f t="shared" ca="1" si="129"/>
        <v>0</v>
      </c>
      <c r="AT248" s="139">
        <f t="shared" ca="1" si="129"/>
        <v>0</v>
      </c>
      <c r="AU248" s="139">
        <f t="shared" ca="1" si="129"/>
        <v>0</v>
      </c>
      <c r="AV248" s="139">
        <f t="shared" ca="1" si="129"/>
        <v>0</v>
      </c>
      <c r="AW248" s="139">
        <f t="shared" ca="1" si="129"/>
        <v>0</v>
      </c>
      <c r="AX248" s="139">
        <f t="shared" ca="1" si="129"/>
        <v>0</v>
      </c>
      <c r="AY248" s="139">
        <f t="shared" ca="1" si="129"/>
        <v>0</v>
      </c>
      <c r="AZ248" s="139">
        <f t="shared" ca="1" si="129"/>
        <v>0</v>
      </c>
      <c r="BA248" s="139">
        <f t="shared" ca="1" si="129"/>
        <v>0</v>
      </c>
      <c r="BB248" s="139">
        <f t="shared" ca="1" si="129"/>
        <v>0</v>
      </c>
      <c r="BC248" s="139">
        <f t="shared" ca="1" si="129"/>
        <v>0</v>
      </c>
      <c r="BD248" s="139">
        <f t="shared" ca="1" si="129"/>
        <v>0</v>
      </c>
      <c r="BE248" s="139">
        <f t="shared" ca="1" si="129"/>
        <v>0</v>
      </c>
      <c r="BF248" s="139">
        <f t="shared" ca="1" si="129"/>
        <v>0</v>
      </c>
      <c r="BG248" s="139">
        <f t="shared" ca="1" si="129"/>
        <v>0</v>
      </c>
      <c r="BH248" s="139">
        <f t="shared" ca="1" si="129"/>
        <v>0</v>
      </c>
    </row>
    <row r="249" spans="1:60">
      <c r="A249" s="106"/>
      <c r="B249" s="106"/>
      <c r="C249" s="108">
        <v>90</v>
      </c>
      <c r="D249" s="106"/>
      <c r="E249" s="106" t="str">
        <f ca="1">OFFSET('Impact Inputs'!A$6,C249,0)</f>
        <v>Impact 31</v>
      </c>
      <c r="F249" s="106" t="str">
        <f ca="1">OFFSET('Impact Inputs'!C$6,C249,0)</f>
        <v>-</v>
      </c>
      <c r="G249" s="106"/>
      <c r="H249" s="106"/>
      <c r="I249" s="106"/>
      <c r="J249" s="106"/>
      <c r="K249" s="139">
        <f t="shared" ca="1" si="123"/>
        <v>0</v>
      </c>
      <c r="L249" s="139">
        <f t="shared" ca="1" si="129"/>
        <v>0</v>
      </c>
      <c r="M249" s="139">
        <f t="shared" ca="1" si="129"/>
        <v>0</v>
      </c>
      <c r="N249" s="139">
        <f t="shared" ca="1" si="129"/>
        <v>0</v>
      </c>
      <c r="O249" s="139">
        <f t="shared" ca="1" si="129"/>
        <v>0</v>
      </c>
      <c r="P249" s="139">
        <f t="shared" ca="1" si="129"/>
        <v>0</v>
      </c>
      <c r="Q249" s="139">
        <f t="shared" ca="1" si="129"/>
        <v>0</v>
      </c>
      <c r="R249" s="139">
        <f t="shared" ca="1" si="129"/>
        <v>0</v>
      </c>
      <c r="S249" s="139">
        <f t="shared" ca="1" si="129"/>
        <v>0</v>
      </c>
      <c r="T249" s="139">
        <f t="shared" ca="1" si="129"/>
        <v>0</v>
      </c>
      <c r="U249" s="139">
        <f t="shared" ca="1" si="129"/>
        <v>0</v>
      </c>
      <c r="V249" s="139">
        <f t="shared" ca="1" si="129"/>
        <v>0</v>
      </c>
      <c r="W249" s="139">
        <f t="shared" ca="1" si="129"/>
        <v>0</v>
      </c>
      <c r="X249" s="139">
        <f t="shared" ca="1" si="129"/>
        <v>0</v>
      </c>
      <c r="Y249" s="139">
        <f t="shared" ca="1" si="129"/>
        <v>0</v>
      </c>
      <c r="Z249" s="139">
        <f t="shared" ca="1" si="129"/>
        <v>0</v>
      </c>
      <c r="AA249" s="139">
        <f t="shared" ca="1" si="129"/>
        <v>0</v>
      </c>
      <c r="AB249" s="139">
        <f t="shared" ca="1" si="129"/>
        <v>0</v>
      </c>
      <c r="AC249" s="139">
        <f t="shared" ca="1" si="129"/>
        <v>0</v>
      </c>
      <c r="AD249" s="139">
        <f t="shared" ca="1" si="129"/>
        <v>0</v>
      </c>
      <c r="AE249" s="139">
        <f t="shared" ca="1" si="129"/>
        <v>0</v>
      </c>
      <c r="AF249" s="139">
        <f t="shared" ca="1" si="129"/>
        <v>0</v>
      </c>
      <c r="AG249" s="139">
        <f t="shared" ca="1" si="129"/>
        <v>0</v>
      </c>
      <c r="AH249" s="139">
        <f t="shared" ca="1" si="129"/>
        <v>0</v>
      </c>
      <c r="AI249" s="139">
        <f t="shared" ca="1" si="129"/>
        <v>0</v>
      </c>
      <c r="AJ249" s="139">
        <f t="shared" ca="1" si="129"/>
        <v>0</v>
      </c>
      <c r="AK249" s="139">
        <f t="shared" ca="1" si="129"/>
        <v>0</v>
      </c>
      <c r="AL249" s="139">
        <f t="shared" ca="1" si="129"/>
        <v>0</v>
      </c>
      <c r="AM249" s="139">
        <f t="shared" ca="1" si="129"/>
        <v>0</v>
      </c>
      <c r="AN249" s="139">
        <f t="shared" ca="1" si="129"/>
        <v>0</v>
      </c>
      <c r="AO249" s="139">
        <f t="shared" ca="1" si="129"/>
        <v>0</v>
      </c>
      <c r="AP249" s="139">
        <f t="shared" ca="1" si="129"/>
        <v>0</v>
      </c>
      <c r="AQ249" s="139">
        <f t="shared" ca="1" si="129"/>
        <v>0</v>
      </c>
      <c r="AR249" s="139">
        <f t="shared" ca="1" si="129"/>
        <v>0</v>
      </c>
      <c r="AS249" s="139">
        <f t="shared" ca="1" si="129"/>
        <v>0</v>
      </c>
      <c r="AT249" s="139">
        <f t="shared" ca="1" si="129"/>
        <v>0</v>
      </c>
      <c r="AU249" s="139">
        <f t="shared" ca="1" si="129"/>
        <v>0</v>
      </c>
      <c r="AV249" s="139">
        <f t="shared" ca="1" si="129"/>
        <v>0</v>
      </c>
      <c r="AW249" s="139">
        <f t="shared" ca="1" si="129"/>
        <v>0</v>
      </c>
      <c r="AX249" s="139">
        <f t="shared" ca="1" si="129"/>
        <v>0</v>
      </c>
      <c r="AY249" s="139">
        <f t="shared" ca="1" si="129"/>
        <v>0</v>
      </c>
      <c r="AZ249" s="139">
        <f t="shared" ca="1" si="129"/>
        <v>0</v>
      </c>
      <c r="BA249" s="139">
        <f t="shared" ca="1" si="129"/>
        <v>0</v>
      </c>
      <c r="BB249" s="139">
        <f t="shared" ca="1" si="129"/>
        <v>0</v>
      </c>
      <c r="BC249" s="139">
        <f t="shared" ca="1" si="129"/>
        <v>0</v>
      </c>
      <c r="BD249" s="139">
        <f t="shared" ca="1" si="129"/>
        <v>0</v>
      </c>
      <c r="BE249" s="139">
        <f t="shared" ca="1" si="129"/>
        <v>0</v>
      </c>
      <c r="BF249" s="139">
        <f t="shared" ca="1" si="129"/>
        <v>0</v>
      </c>
      <c r="BG249" s="139">
        <f t="shared" ca="1" si="129"/>
        <v>0</v>
      </c>
      <c r="BH249" s="139">
        <f t="shared" ca="1" si="129"/>
        <v>0</v>
      </c>
    </row>
    <row r="250" spans="1:60">
      <c r="A250" s="106"/>
      <c r="B250" s="106"/>
      <c r="C250" s="106">
        <v>93</v>
      </c>
      <c r="D250" s="106"/>
      <c r="E250" s="106" t="str">
        <f ca="1">OFFSET('Impact Inputs'!A$6,C250,0)</f>
        <v>Impact 32</v>
      </c>
      <c r="F250" s="106" t="str">
        <f ca="1">OFFSET('Impact Inputs'!C$6,C250,0)</f>
        <v>-</v>
      </c>
      <c r="G250" s="106"/>
      <c r="H250" s="106"/>
      <c r="I250" s="106"/>
      <c r="J250" s="106"/>
      <c r="K250" s="139">
        <f t="shared" ca="1" si="123"/>
        <v>0</v>
      </c>
      <c r="L250" s="139">
        <f t="shared" ca="1" si="129"/>
        <v>0</v>
      </c>
      <c r="M250" s="139">
        <f t="shared" ca="1" si="129"/>
        <v>0</v>
      </c>
      <c r="N250" s="139">
        <f t="shared" ca="1" si="129"/>
        <v>0</v>
      </c>
      <c r="O250" s="139">
        <f t="shared" ca="1" si="129"/>
        <v>0</v>
      </c>
      <c r="P250" s="139">
        <f t="shared" ca="1" si="129"/>
        <v>0</v>
      </c>
      <c r="Q250" s="139">
        <f t="shared" ca="1" si="129"/>
        <v>0</v>
      </c>
      <c r="R250" s="139">
        <f t="shared" ca="1" si="129"/>
        <v>0</v>
      </c>
      <c r="S250" s="139">
        <f t="shared" ca="1" si="129"/>
        <v>0</v>
      </c>
      <c r="T250" s="139">
        <f t="shared" ca="1" si="129"/>
        <v>0</v>
      </c>
      <c r="U250" s="139">
        <f t="shared" ca="1" si="129"/>
        <v>0</v>
      </c>
      <c r="V250" s="139">
        <f t="shared" ca="1" si="129"/>
        <v>0</v>
      </c>
      <c r="W250" s="139">
        <f t="shared" ca="1" si="129"/>
        <v>0</v>
      </c>
      <c r="X250" s="139">
        <f t="shared" ca="1" si="129"/>
        <v>0</v>
      </c>
      <c r="Y250" s="139">
        <f t="shared" ca="1" si="129"/>
        <v>0</v>
      </c>
      <c r="Z250" s="139">
        <f t="shared" ca="1" si="129"/>
        <v>0</v>
      </c>
      <c r="AA250" s="139">
        <f t="shared" ca="1" si="129"/>
        <v>0</v>
      </c>
      <c r="AB250" s="139">
        <f t="shared" ca="1" si="129"/>
        <v>0</v>
      </c>
      <c r="AC250" s="139">
        <f t="shared" ca="1" si="129"/>
        <v>0</v>
      </c>
      <c r="AD250" s="139">
        <f t="shared" ca="1" si="129"/>
        <v>0</v>
      </c>
      <c r="AE250" s="139">
        <f t="shared" ca="1" si="129"/>
        <v>0</v>
      </c>
      <c r="AF250" s="139">
        <f t="shared" ca="1" si="129"/>
        <v>0</v>
      </c>
      <c r="AG250" s="139">
        <f t="shared" ca="1" si="129"/>
        <v>0</v>
      </c>
      <c r="AH250" s="139">
        <f t="shared" ca="1" si="129"/>
        <v>0</v>
      </c>
      <c r="AI250" s="139">
        <f t="shared" ca="1" si="129"/>
        <v>0</v>
      </c>
      <c r="AJ250" s="139">
        <f t="shared" ca="1" si="129"/>
        <v>0</v>
      </c>
      <c r="AK250" s="139">
        <f t="shared" ca="1" si="129"/>
        <v>0</v>
      </c>
      <c r="AL250" s="139">
        <f t="shared" ref="L250:BH255" ca="1" si="130">SUMPRODUCT(OFFSET(AL$7,0,0,AL$2-$K$2+1,1),N(OFFSET(OFFSET(AL198,0,0,1,-1*(AL$2-$K$2+1)),0,AL$2-$K$2+1-ROW(OFFSET($A$1,0,0,AL$2-$K$2+1,1)),1,1)))</f>
        <v>0</v>
      </c>
      <c r="AM250" s="139">
        <f t="shared" ca="1" si="130"/>
        <v>0</v>
      </c>
      <c r="AN250" s="139">
        <f t="shared" ca="1" si="130"/>
        <v>0</v>
      </c>
      <c r="AO250" s="139">
        <f t="shared" ca="1" si="130"/>
        <v>0</v>
      </c>
      <c r="AP250" s="139">
        <f t="shared" ca="1" si="130"/>
        <v>0</v>
      </c>
      <c r="AQ250" s="139">
        <f t="shared" ca="1" si="130"/>
        <v>0</v>
      </c>
      <c r="AR250" s="139">
        <f t="shared" ca="1" si="130"/>
        <v>0</v>
      </c>
      <c r="AS250" s="139">
        <f t="shared" ca="1" si="130"/>
        <v>0</v>
      </c>
      <c r="AT250" s="139">
        <f t="shared" ca="1" si="130"/>
        <v>0</v>
      </c>
      <c r="AU250" s="139">
        <f t="shared" ca="1" si="130"/>
        <v>0</v>
      </c>
      <c r="AV250" s="139">
        <f t="shared" ca="1" si="130"/>
        <v>0</v>
      </c>
      <c r="AW250" s="139">
        <f t="shared" ca="1" si="130"/>
        <v>0</v>
      </c>
      <c r="AX250" s="139">
        <f t="shared" ca="1" si="130"/>
        <v>0</v>
      </c>
      <c r="AY250" s="139">
        <f t="shared" ca="1" si="130"/>
        <v>0</v>
      </c>
      <c r="AZ250" s="139">
        <f t="shared" ca="1" si="130"/>
        <v>0</v>
      </c>
      <c r="BA250" s="139">
        <f t="shared" ca="1" si="130"/>
        <v>0</v>
      </c>
      <c r="BB250" s="139">
        <f t="shared" ca="1" si="130"/>
        <v>0</v>
      </c>
      <c r="BC250" s="139">
        <f t="shared" ca="1" si="130"/>
        <v>0</v>
      </c>
      <c r="BD250" s="139">
        <f t="shared" ca="1" si="130"/>
        <v>0</v>
      </c>
      <c r="BE250" s="139">
        <f t="shared" ca="1" si="130"/>
        <v>0</v>
      </c>
      <c r="BF250" s="139">
        <f t="shared" ca="1" si="130"/>
        <v>0</v>
      </c>
      <c r="BG250" s="139">
        <f t="shared" ca="1" si="130"/>
        <v>0</v>
      </c>
      <c r="BH250" s="139">
        <f t="shared" ca="1" si="130"/>
        <v>0</v>
      </c>
    </row>
    <row r="251" spans="1:60">
      <c r="A251" s="106"/>
      <c r="B251" s="106"/>
      <c r="C251" s="108">
        <v>96</v>
      </c>
      <c r="D251" s="106"/>
      <c r="E251" s="106" t="str">
        <f ca="1">OFFSET('Impact Inputs'!A$6,C251,0)</f>
        <v>Impact 33</v>
      </c>
      <c r="F251" s="106" t="str">
        <f ca="1">OFFSET('Impact Inputs'!C$6,C251,0)</f>
        <v>-</v>
      </c>
      <c r="G251" s="106"/>
      <c r="H251" s="106"/>
      <c r="I251" s="106"/>
      <c r="J251" s="106"/>
      <c r="K251" s="139">
        <f t="shared" ref="K251:K268" ca="1" si="131">SUMPRODUCT(OFFSET(K$7,0,0,K$2-$K$2+1,1),N(OFFSET(OFFSET(K199,0,0,1,-1*(K$2-$K$2+1)),0,K$2-$K$2+1-ROW(OFFSET($A$1,0,0,K$2-$K$2+1,1)),1,1)))</f>
        <v>0</v>
      </c>
      <c r="L251" s="139">
        <f t="shared" ca="1" si="130"/>
        <v>0</v>
      </c>
      <c r="M251" s="139">
        <f t="shared" ca="1" si="130"/>
        <v>0</v>
      </c>
      <c r="N251" s="139">
        <f t="shared" ca="1" si="130"/>
        <v>0</v>
      </c>
      <c r="O251" s="139">
        <f t="shared" ca="1" si="130"/>
        <v>0</v>
      </c>
      <c r="P251" s="139">
        <f t="shared" ca="1" si="130"/>
        <v>0</v>
      </c>
      <c r="Q251" s="139">
        <f t="shared" ca="1" si="130"/>
        <v>0</v>
      </c>
      <c r="R251" s="139">
        <f t="shared" ca="1" si="130"/>
        <v>0</v>
      </c>
      <c r="S251" s="139">
        <f t="shared" ca="1" si="130"/>
        <v>0</v>
      </c>
      <c r="T251" s="139">
        <f t="shared" ca="1" si="130"/>
        <v>0</v>
      </c>
      <c r="U251" s="139">
        <f t="shared" ca="1" si="130"/>
        <v>0</v>
      </c>
      <c r="V251" s="139">
        <f t="shared" ca="1" si="130"/>
        <v>0</v>
      </c>
      <c r="W251" s="139">
        <f t="shared" ca="1" si="130"/>
        <v>0</v>
      </c>
      <c r="X251" s="139">
        <f t="shared" ca="1" si="130"/>
        <v>0</v>
      </c>
      <c r="Y251" s="139">
        <f t="shared" ca="1" si="130"/>
        <v>0</v>
      </c>
      <c r="Z251" s="139">
        <f t="shared" ca="1" si="130"/>
        <v>0</v>
      </c>
      <c r="AA251" s="139">
        <f t="shared" ca="1" si="130"/>
        <v>0</v>
      </c>
      <c r="AB251" s="139">
        <f t="shared" ca="1" si="130"/>
        <v>0</v>
      </c>
      <c r="AC251" s="139">
        <f t="shared" ca="1" si="130"/>
        <v>0</v>
      </c>
      <c r="AD251" s="139">
        <f t="shared" ca="1" si="130"/>
        <v>0</v>
      </c>
      <c r="AE251" s="139">
        <f t="shared" ca="1" si="130"/>
        <v>0</v>
      </c>
      <c r="AF251" s="139">
        <f t="shared" ca="1" si="130"/>
        <v>0</v>
      </c>
      <c r="AG251" s="139">
        <f t="shared" ca="1" si="130"/>
        <v>0</v>
      </c>
      <c r="AH251" s="139">
        <f t="shared" ca="1" si="130"/>
        <v>0</v>
      </c>
      <c r="AI251" s="139">
        <f t="shared" ca="1" si="130"/>
        <v>0</v>
      </c>
      <c r="AJ251" s="139">
        <f t="shared" ca="1" si="130"/>
        <v>0</v>
      </c>
      <c r="AK251" s="139">
        <f t="shared" ca="1" si="130"/>
        <v>0</v>
      </c>
      <c r="AL251" s="139">
        <f t="shared" ca="1" si="130"/>
        <v>0</v>
      </c>
      <c r="AM251" s="139">
        <f t="shared" ca="1" si="130"/>
        <v>0</v>
      </c>
      <c r="AN251" s="139">
        <f t="shared" ca="1" si="130"/>
        <v>0</v>
      </c>
      <c r="AO251" s="139">
        <f t="shared" ca="1" si="130"/>
        <v>0</v>
      </c>
      <c r="AP251" s="139">
        <f t="shared" ca="1" si="130"/>
        <v>0</v>
      </c>
      <c r="AQ251" s="139">
        <f t="shared" ca="1" si="130"/>
        <v>0</v>
      </c>
      <c r="AR251" s="139">
        <f t="shared" ca="1" si="130"/>
        <v>0</v>
      </c>
      <c r="AS251" s="139">
        <f t="shared" ca="1" si="130"/>
        <v>0</v>
      </c>
      <c r="AT251" s="139">
        <f t="shared" ca="1" si="130"/>
        <v>0</v>
      </c>
      <c r="AU251" s="139">
        <f t="shared" ca="1" si="130"/>
        <v>0</v>
      </c>
      <c r="AV251" s="139">
        <f t="shared" ca="1" si="130"/>
        <v>0</v>
      </c>
      <c r="AW251" s="139">
        <f t="shared" ca="1" si="130"/>
        <v>0</v>
      </c>
      <c r="AX251" s="139">
        <f t="shared" ca="1" si="130"/>
        <v>0</v>
      </c>
      <c r="AY251" s="139">
        <f t="shared" ca="1" si="130"/>
        <v>0</v>
      </c>
      <c r="AZ251" s="139">
        <f t="shared" ca="1" si="130"/>
        <v>0</v>
      </c>
      <c r="BA251" s="139">
        <f t="shared" ca="1" si="130"/>
        <v>0</v>
      </c>
      <c r="BB251" s="139">
        <f t="shared" ca="1" si="130"/>
        <v>0</v>
      </c>
      <c r="BC251" s="139">
        <f t="shared" ca="1" si="130"/>
        <v>0</v>
      </c>
      <c r="BD251" s="139">
        <f t="shared" ca="1" si="130"/>
        <v>0</v>
      </c>
      <c r="BE251" s="139">
        <f t="shared" ca="1" si="130"/>
        <v>0</v>
      </c>
      <c r="BF251" s="139">
        <f t="shared" ca="1" si="130"/>
        <v>0</v>
      </c>
      <c r="BG251" s="139">
        <f t="shared" ca="1" si="130"/>
        <v>0</v>
      </c>
      <c r="BH251" s="139">
        <f t="shared" ca="1" si="130"/>
        <v>0</v>
      </c>
    </row>
    <row r="252" spans="1:60">
      <c r="A252" s="106"/>
      <c r="B252" s="106"/>
      <c r="C252" s="106">
        <v>99</v>
      </c>
      <c r="D252" s="106"/>
      <c r="E252" s="106" t="str">
        <f ca="1">OFFSET('Impact Inputs'!A$6,C252,0)</f>
        <v>Impact 34</v>
      </c>
      <c r="F252" s="106" t="str">
        <f ca="1">OFFSET('Impact Inputs'!C$6,C252,0)</f>
        <v>-</v>
      </c>
      <c r="G252" s="106"/>
      <c r="H252" s="106"/>
      <c r="I252" s="106"/>
      <c r="J252" s="106"/>
      <c r="K252" s="139">
        <f t="shared" ca="1" si="131"/>
        <v>0</v>
      </c>
      <c r="L252" s="139">
        <f t="shared" ca="1" si="130"/>
        <v>0</v>
      </c>
      <c r="M252" s="139">
        <f t="shared" ca="1" si="130"/>
        <v>0</v>
      </c>
      <c r="N252" s="139">
        <f t="shared" ca="1" si="130"/>
        <v>0</v>
      </c>
      <c r="O252" s="139">
        <f t="shared" ca="1" si="130"/>
        <v>0</v>
      </c>
      <c r="P252" s="139">
        <f t="shared" ca="1" si="130"/>
        <v>0</v>
      </c>
      <c r="Q252" s="139">
        <f t="shared" ca="1" si="130"/>
        <v>0</v>
      </c>
      <c r="R252" s="139">
        <f t="shared" ca="1" si="130"/>
        <v>0</v>
      </c>
      <c r="S252" s="139">
        <f t="shared" ca="1" si="130"/>
        <v>0</v>
      </c>
      <c r="T252" s="139">
        <f t="shared" ca="1" si="130"/>
        <v>0</v>
      </c>
      <c r="U252" s="139">
        <f t="shared" ca="1" si="130"/>
        <v>0</v>
      </c>
      <c r="V252" s="139">
        <f t="shared" ca="1" si="130"/>
        <v>0</v>
      </c>
      <c r="W252" s="139">
        <f t="shared" ca="1" si="130"/>
        <v>0</v>
      </c>
      <c r="X252" s="139">
        <f t="shared" ca="1" si="130"/>
        <v>0</v>
      </c>
      <c r="Y252" s="139">
        <f t="shared" ca="1" si="130"/>
        <v>0</v>
      </c>
      <c r="Z252" s="139">
        <f t="shared" ca="1" si="130"/>
        <v>0</v>
      </c>
      <c r="AA252" s="139">
        <f t="shared" ca="1" si="130"/>
        <v>0</v>
      </c>
      <c r="AB252" s="139">
        <f t="shared" ca="1" si="130"/>
        <v>0</v>
      </c>
      <c r="AC252" s="139">
        <f t="shared" ca="1" si="130"/>
        <v>0</v>
      </c>
      <c r="AD252" s="139">
        <f t="shared" ca="1" si="130"/>
        <v>0</v>
      </c>
      <c r="AE252" s="139">
        <f t="shared" ca="1" si="130"/>
        <v>0</v>
      </c>
      <c r="AF252" s="139">
        <f t="shared" ca="1" si="130"/>
        <v>0</v>
      </c>
      <c r="AG252" s="139">
        <f t="shared" ca="1" si="130"/>
        <v>0</v>
      </c>
      <c r="AH252" s="139">
        <f t="shared" ca="1" si="130"/>
        <v>0</v>
      </c>
      <c r="AI252" s="139">
        <f t="shared" ca="1" si="130"/>
        <v>0</v>
      </c>
      <c r="AJ252" s="139">
        <f t="shared" ca="1" si="130"/>
        <v>0</v>
      </c>
      <c r="AK252" s="139">
        <f t="shared" ca="1" si="130"/>
        <v>0</v>
      </c>
      <c r="AL252" s="139">
        <f t="shared" ca="1" si="130"/>
        <v>0</v>
      </c>
      <c r="AM252" s="139">
        <f t="shared" ca="1" si="130"/>
        <v>0</v>
      </c>
      <c r="AN252" s="139">
        <f t="shared" ca="1" si="130"/>
        <v>0</v>
      </c>
      <c r="AO252" s="139">
        <f t="shared" ca="1" si="130"/>
        <v>0</v>
      </c>
      <c r="AP252" s="139">
        <f t="shared" ca="1" si="130"/>
        <v>0</v>
      </c>
      <c r="AQ252" s="139">
        <f t="shared" ca="1" si="130"/>
        <v>0</v>
      </c>
      <c r="AR252" s="139">
        <f t="shared" ca="1" si="130"/>
        <v>0</v>
      </c>
      <c r="AS252" s="139">
        <f t="shared" ca="1" si="130"/>
        <v>0</v>
      </c>
      <c r="AT252" s="139">
        <f t="shared" ca="1" si="130"/>
        <v>0</v>
      </c>
      <c r="AU252" s="139">
        <f t="shared" ca="1" si="130"/>
        <v>0</v>
      </c>
      <c r="AV252" s="139">
        <f t="shared" ca="1" si="130"/>
        <v>0</v>
      </c>
      <c r="AW252" s="139">
        <f t="shared" ca="1" si="130"/>
        <v>0</v>
      </c>
      <c r="AX252" s="139">
        <f t="shared" ca="1" si="130"/>
        <v>0</v>
      </c>
      <c r="AY252" s="139">
        <f t="shared" ca="1" si="130"/>
        <v>0</v>
      </c>
      <c r="AZ252" s="139">
        <f t="shared" ca="1" si="130"/>
        <v>0</v>
      </c>
      <c r="BA252" s="139">
        <f t="shared" ca="1" si="130"/>
        <v>0</v>
      </c>
      <c r="BB252" s="139">
        <f t="shared" ca="1" si="130"/>
        <v>0</v>
      </c>
      <c r="BC252" s="139">
        <f t="shared" ca="1" si="130"/>
        <v>0</v>
      </c>
      <c r="BD252" s="139">
        <f t="shared" ca="1" si="130"/>
        <v>0</v>
      </c>
      <c r="BE252" s="139">
        <f t="shared" ca="1" si="130"/>
        <v>0</v>
      </c>
      <c r="BF252" s="139">
        <f t="shared" ca="1" si="130"/>
        <v>0</v>
      </c>
      <c r="BG252" s="139">
        <f t="shared" ca="1" si="130"/>
        <v>0</v>
      </c>
      <c r="BH252" s="139">
        <f t="shared" ca="1" si="130"/>
        <v>0</v>
      </c>
    </row>
    <row r="253" spans="1:60">
      <c r="A253" s="106"/>
      <c r="B253" s="106"/>
      <c r="C253" s="108">
        <v>102</v>
      </c>
      <c r="D253" s="106"/>
      <c r="E253" s="106" t="str">
        <f ca="1">OFFSET('Impact Inputs'!A$6,C253,0)</f>
        <v>Impact 35</v>
      </c>
      <c r="F253" s="106" t="str">
        <f ca="1">OFFSET('Impact Inputs'!C$6,C253,0)</f>
        <v>-</v>
      </c>
      <c r="G253" s="106"/>
      <c r="H253" s="106"/>
      <c r="I253" s="106"/>
      <c r="J253" s="106"/>
      <c r="K253" s="139">
        <f t="shared" ca="1" si="131"/>
        <v>0</v>
      </c>
      <c r="L253" s="139">
        <f t="shared" ca="1" si="130"/>
        <v>0</v>
      </c>
      <c r="M253" s="139">
        <f t="shared" ca="1" si="130"/>
        <v>0</v>
      </c>
      <c r="N253" s="139">
        <f t="shared" ca="1" si="130"/>
        <v>0</v>
      </c>
      <c r="O253" s="139">
        <f t="shared" ca="1" si="130"/>
        <v>0</v>
      </c>
      <c r="P253" s="139">
        <f t="shared" ca="1" si="130"/>
        <v>0</v>
      </c>
      <c r="Q253" s="139">
        <f t="shared" ca="1" si="130"/>
        <v>0</v>
      </c>
      <c r="R253" s="139">
        <f t="shared" ca="1" si="130"/>
        <v>0</v>
      </c>
      <c r="S253" s="139">
        <f t="shared" ca="1" si="130"/>
        <v>0</v>
      </c>
      <c r="T253" s="139">
        <f t="shared" ca="1" si="130"/>
        <v>0</v>
      </c>
      <c r="U253" s="139">
        <f t="shared" ca="1" si="130"/>
        <v>0</v>
      </c>
      <c r="V253" s="139">
        <f t="shared" ca="1" si="130"/>
        <v>0</v>
      </c>
      <c r="W253" s="139">
        <f t="shared" ca="1" si="130"/>
        <v>0</v>
      </c>
      <c r="X253" s="139">
        <f t="shared" ca="1" si="130"/>
        <v>0</v>
      </c>
      <c r="Y253" s="139">
        <f t="shared" ca="1" si="130"/>
        <v>0</v>
      </c>
      <c r="Z253" s="139">
        <f t="shared" ca="1" si="130"/>
        <v>0</v>
      </c>
      <c r="AA253" s="139">
        <f t="shared" ca="1" si="130"/>
        <v>0</v>
      </c>
      <c r="AB253" s="139">
        <f t="shared" ca="1" si="130"/>
        <v>0</v>
      </c>
      <c r="AC253" s="139">
        <f t="shared" ca="1" si="130"/>
        <v>0</v>
      </c>
      <c r="AD253" s="139">
        <f t="shared" ca="1" si="130"/>
        <v>0</v>
      </c>
      <c r="AE253" s="139">
        <f t="shared" ca="1" si="130"/>
        <v>0</v>
      </c>
      <c r="AF253" s="139">
        <f t="shared" ca="1" si="130"/>
        <v>0</v>
      </c>
      <c r="AG253" s="139">
        <f t="shared" ca="1" si="130"/>
        <v>0</v>
      </c>
      <c r="AH253" s="139">
        <f t="shared" ca="1" si="130"/>
        <v>0</v>
      </c>
      <c r="AI253" s="139">
        <f t="shared" ca="1" si="130"/>
        <v>0</v>
      </c>
      <c r="AJ253" s="139">
        <f t="shared" ca="1" si="130"/>
        <v>0</v>
      </c>
      <c r="AK253" s="139">
        <f t="shared" ca="1" si="130"/>
        <v>0</v>
      </c>
      <c r="AL253" s="139">
        <f t="shared" ca="1" si="130"/>
        <v>0</v>
      </c>
      <c r="AM253" s="139">
        <f t="shared" ca="1" si="130"/>
        <v>0</v>
      </c>
      <c r="AN253" s="139">
        <f t="shared" ca="1" si="130"/>
        <v>0</v>
      </c>
      <c r="AO253" s="139">
        <f t="shared" ca="1" si="130"/>
        <v>0</v>
      </c>
      <c r="AP253" s="139">
        <f t="shared" ca="1" si="130"/>
        <v>0</v>
      </c>
      <c r="AQ253" s="139">
        <f t="shared" ca="1" si="130"/>
        <v>0</v>
      </c>
      <c r="AR253" s="139">
        <f t="shared" ca="1" si="130"/>
        <v>0</v>
      </c>
      <c r="AS253" s="139">
        <f t="shared" ca="1" si="130"/>
        <v>0</v>
      </c>
      <c r="AT253" s="139">
        <f t="shared" ca="1" si="130"/>
        <v>0</v>
      </c>
      <c r="AU253" s="139">
        <f t="shared" ca="1" si="130"/>
        <v>0</v>
      </c>
      <c r="AV253" s="139">
        <f t="shared" ca="1" si="130"/>
        <v>0</v>
      </c>
      <c r="AW253" s="139">
        <f t="shared" ca="1" si="130"/>
        <v>0</v>
      </c>
      <c r="AX253" s="139">
        <f t="shared" ca="1" si="130"/>
        <v>0</v>
      </c>
      <c r="AY253" s="139">
        <f t="shared" ca="1" si="130"/>
        <v>0</v>
      </c>
      <c r="AZ253" s="139">
        <f t="shared" ca="1" si="130"/>
        <v>0</v>
      </c>
      <c r="BA253" s="139">
        <f t="shared" ca="1" si="130"/>
        <v>0</v>
      </c>
      <c r="BB253" s="139">
        <f t="shared" ca="1" si="130"/>
        <v>0</v>
      </c>
      <c r="BC253" s="139">
        <f t="shared" ca="1" si="130"/>
        <v>0</v>
      </c>
      <c r="BD253" s="139">
        <f t="shared" ca="1" si="130"/>
        <v>0</v>
      </c>
      <c r="BE253" s="139">
        <f t="shared" ca="1" si="130"/>
        <v>0</v>
      </c>
      <c r="BF253" s="139">
        <f t="shared" ca="1" si="130"/>
        <v>0</v>
      </c>
      <c r="BG253" s="139">
        <f t="shared" ca="1" si="130"/>
        <v>0</v>
      </c>
      <c r="BH253" s="139">
        <f t="shared" ca="1" si="130"/>
        <v>0</v>
      </c>
    </row>
    <row r="254" spans="1:60">
      <c r="A254" s="106"/>
      <c r="B254" s="106"/>
      <c r="C254" s="106">
        <v>105</v>
      </c>
      <c r="D254" s="106"/>
      <c r="E254" s="106" t="str">
        <f ca="1">OFFSET('Impact Inputs'!A$6,C254,0)</f>
        <v>Impact 36</v>
      </c>
      <c r="F254" s="106" t="str">
        <f ca="1">OFFSET('Impact Inputs'!C$6,C254,0)</f>
        <v>-</v>
      </c>
      <c r="G254" s="106"/>
      <c r="H254" s="106"/>
      <c r="I254" s="106"/>
      <c r="J254" s="106"/>
      <c r="K254" s="139">
        <f t="shared" ca="1" si="131"/>
        <v>0</v>
      </c>
      <c r="L254" s="139">
        <f t="shared" ca="1" si="130"/>
        <v>0</v>
      </c>
      <c r="M254" s="139">
        <f t="shared" ca="1" si="130"/>
        <v>0</v>
      </c>
      <c r="N254" s="139">
        <f t="shared" ca="1" si="130"/>
        <v>0</v>
      </c>
      <c r="O254" s="139">
        <f t="shared" ca="1" si="130"/>
        <v>0</v>
      </c>
      <c r="P254" s="139">
        <f t="shared" ca="1" si="130"/>
        <v>0</v>
      </c>
      <c r="Q254" s="139">
        <f t="shared" ca="1" si="130"/>
        <v>0</v>
      </c>
      <c r="R254" s="139">
        <f t="shared" ca="1" si="130"/>
        <v>0</v>
      </c>
      <c r="S254" s="139">
        <f t="shared" ca="1" si="130"/>
        <v>0</v>
      </c>
      <c r="T254" s="139">
        <f t="shared" ca="1" si="130"/>
        <v>0</v>
      </c>
      <c r="U254" s="139">
        <f t="shared" ca="1" si="130"/>
        <v>0</v>
      </c>
      <c r="V254" s="139">
        <f t="shared" ca="1" si="130"/>
        <v>0</v>
      </c>
      <c r="W254" s="139">
        <f t="shared" ca="1" si="130"/>
        <v>0</v>
      </c>
      <c r="X254" s="139">
        <f t="shared" ca="1" si="130"/>
        <v>0</v>
      </c>
      <c r="Y254" s="139">
        <f t="shared" ca="1" si="130"/>
        <v>0</v>
      </c>
      <c r="Z254" s="139">
        <f t="shared" ca="1" si="130"/>
        <v>0</v>
      </c>
      <c r="AA254" s="139">
        <f t="shared" ca="1" si="130"/>
        <v>0</v>
      </c>
      <c r="AB254" s="139">
        <f t="shared" ca="1" si="130"/>
        <v>0</v>
      </c>
      <c r="AC254" s="139">
        <f t="shared" ca="1" si="130"/>
        <v>0</v>
      </c>
      <c r="AD254" s="139">
        <f t="shared" ca="1" si="130"/>
        <v>0</v>
      </c>
      <c r="AE254" s="139">
        <f t="shared" ca="1" si="130"/>
        <v>0</v>
      </c>
      <c r="AF254" s="139">
        <f t="shared" ca="1" si="130"/>
        <v>0</v>
      </c>
      <c r="AG254" s="139">
        <f t="shared" ca="1" si="130"/>
        <v>0</v>
      </c>
      <c r="AH254" s="139">
        <f t="shared" ca="1" si="130"/>
        <v>0</v>
      </c>
      <c r="AI254" s="139">
        <f t="shared" ca="1" si="130"/>
        <v>0</v>
      </c>
      <c r="AJ254" s="139">
        <f t="shared" ca="1" si="130"/>
        <v>0</v>
      </c>
      <c r="AK254" s="139">
        <f t="shared" ca="1" si="130"/>
        <v>0</v>
      </c>
      <c r="AL254" s="139">
        <f t="shared" ca="1" si="130"/>
        <v>0</v>
      </c>
      <c r="AM254" s="139">
        <f t="shared" ca="1" si="130"/>
        <v>0</v>
      </c>
      <c r="AN254" s="139">
        <f t="shared" ca="1" si="130"/>
        <v>0</v>
      </c>
      <c r="AO254" s="139">
        <f t="shared" ca="1" si="130"/>
        <v>0</v>
      </c>
      <c r="AP254" s="139">
        <f t="shared" ca="1" si="130"/>
        <v>0</v>
      </c>
      <c r="AQ254" s="139">
        <f t="shared" ca="1" si="130"/>
        <v>0</v>
      </c>
      <c r="AR254" s="139">
        <f t="shared" ca="1" si="130"/>
        <v>0</v>
      </c>
      <c r="AS254" s="139">
        <f t="shared" ca="1" si="130"/>
        <v>0</v>
      </c>
      <c r="AT254" s="139">
        <f t="shared" ca="1" si="130"/>
        <v>0</v>
      </c>
      <c r="AU254" s="139">
        <f t="shared" ca="1" si="130"/>
        <v>0</v>
      </c>
      <c r="AV254" s="139">
        <f t="shared" ca="1" si="130"/>
        <v>0</v>
      </c>
      <c r="AW254" s="139">
        <f t="shared" ca="1" si="130"/>
        <v>0</v>
      </c>
      <c r="AX254" s="139">
        <f t="shared" ca="1" si="130"/>
        <v>0</v>
      </c>
      <c r="AY254" s="139">
        <f t="shared" ca="1" si="130"/>
        <v>0</v>
      </c>
      <c r="AZ254" s="139">
        <f t="shared" ca="1" si="130"/>
        <v>0</v>
      </c>
      <c r="BA254" s="139">
        <f t="shared" ca="1" si="130"/>
        <v>0</v>
      </c>
      <c r="BB254" s="139">
        <f t="shared" ca="1" si="130"/>
        <v>0</v>
      </c>
      <c r="BC254" s="139">
        <f t="shared" ca="1" si="130"/>
        <v>0</v>
      </c>
      <c r="BD254" s="139">
        <f t="shared" ca="1" si="130"/>
        <v>0</v>
      </c>
      <c r="BE254" s="139">
        <f t="shared" ca="1" si="130"/>
        <v>0</v>
      </c>
      <c r="BF254" s="139">
        <f t="shared" ca="1" si="130"/>
        <v>0</v>
      </c>
      <c r="BG254" s="139">
        <f t="shared" ca="1" si="130"/>
        <v>0</v>
      </c>
      <c r="BH254" s="139">
        <f t="shared" ca="1" si="130"/>
        <v>0</v>
      </c>
    </row>
    <row r="255" spans="1:60">
      <c r="A255" s="106"/>
      <c r="B255" s="106"/>
      <c r="C255" s="106">
        <v>108</v>
      </c>
      <c r="D255" s="106"/>
      <c r="E255" s="106" t="str">
        <f ca="1">OFFSET('Impact Inputs'!A$6,C255,0)</f>
        <v>Impact 37</v>
      </c>
      <c r="F255" s="106" t="str">
        <f ca="1">OFFSET('Impact Inputs'!C$6,C255,0)</f>
        <v>-</v>
      </c>
      <c r="G255" s="106"/>
      <c r="H255" s="106"/>
      <c r="I255" s="106"/>
      <c r="J255" s="106"/>
      <c r="K255" s="139">
        <f t="shared" ca="1" si="131"/>
        <v>0</v>
      </c>
      <c r="L255" s="139">
        <f t="shared" ca="1" si="130"/>
        <v>0</v>
      </c>
      <c r="M255" s="139">
        <f t="shared" ca="1" si="130"/>
        <v>0</v>
      </c>
      <c r="N255" s="139">
        <f t="shared" ca="1" si="130"/>
        <v>0</v>
      </c>
      <c r="O255" s="139">
        <f t="shared" ca="1" si="130"/>
        <v>0</v>
      </c>
      <c r="P255" s="139">
        <f t="shared" ca="1" si="130"/>
        <v>0</v>
      </c>
      <c r="Q255" s="139">
        <f t="shared" ca="1" si="130"/>
        <v>0</v>
      </c>
      <c r="R255" s="139">
        <f t="shared" ca="1" si="130"/>
        <v>0</v>
      </c>
      <c r="S255" s="139">
        <f t="shared" ca="1" si="130"/>
        <v>0</v>
      </c>
      <c r="T255" s="139">
        <f t="shared" ca="1" si="130"/>
        <v>0</v>
      </c>
      <c r="U255" s="139">
        <f t="shared" ca="1" si="130"/>
        <v>0</v>
      </c>
      <c r="V255" s="139">
        <f t="shared" ca="1" si="130"/>
        <v>0</v>
      </c>
      <c r="W255" s="139">
        <f t="shared" ca="1" si="130"/>
        <v>0</v>
      </c>
      <c r="X255" s="139">
        <f t="shared" ca="1" si="130"/>
        <v>0</v>
      </c>
      <c r="Y255" s="139">
        <f t="shared" ca="1" si="130"/>
        <v>0</v>
      </c>
      <c r="Z255" s="139">
        <f t="shared" ca="1" si="130"/>
        <v>0</v>
      </c>
      <c r="AA255" s="139">
        <f t="shared" ca="1" si="130"/>
        <v>0</v>
      </c>
      <c r="AB255" s="139">
        <f t="shared" ca="1" si="130"/>
        <v>0</v>
      </c>
      <c r="AC255" s="139">
        <f t="shared" ca="1" si="130"/>
        <v>0</v>
      </c>
      <c r="AD255" s="139">
        <f t="shared" ca="1" si="130"/>
        <v>0</v>
      </c>
      <c r="AE255" s="139">
        <f t="shared" ca="1" si="130"/>
        <v>0</v>
      </c>
      <c r="AF255" s="139">
        <f t="shared" ca="1" si="130"/>
        <v>0</v>
      </c>
      <c r="AG255" s="139">
        <f t="shared" ca="1" si="130"/>
        <v>0</v>
      </c>
      <c r="AH255" s="139">
        <f t="shared" ca="1" si="130"/>
        <v>0</v>
      </c>
      <c r="AI255" s="139">
        <f t="shared" ca="1" si="130"/>
        <v>0</v>
      </c>
      <c r="AJ255" s="139">
        <f t="shared" ca="1" si="130"/>
        <v>0</v>
      </c>
      <c r="AK255" s="139">
        <f t="shared" ca="1" si="130"/>
        <v>0</v>
      </c>
      <c r="AL255" s="139">
        <f t="shared" ca="1" si="130"/>
        <v>0</v>
      </c>
      <c r="AM255" s="139">
        <f t="shared" ca="1" si="130"/>
        <v>0</v>
      </c>
      <c r="AN255" s="139">
        <f t="shared" ca="1" si="130"/>
        <v>0</v>
      </c>
      <c r="AO255" s="139">
        <f t="shared" ca="1" si="130"/>
        <v>0</v>
      </c>
      <c r="AP255" s="139">
        <f t="shared" ca="1" si="130"/>
        <v>0</v>
      </c>
      <c r="AQ255" s="139">
        <f t="shared" ca="1" si="130"/>
        <v>0</v>
      </c>
      <c r="AR255" s="139">
        <f t="shared" ca="1" si="130"/>
        <v>0</v>
      </c>
      <c r="AS255" s="139">
        <f t="shared" ca="1" si="130"/>
        <v>0</v>
      </c>
      <c r="AT255" s="139">
        <f t="shared" ca="1" si="130"/>
        <v>0</v>
      </c>
      <c r="AU255" s="139">
        <f t="shared" ca="1" si="130"/>
        <v>0</v>
      </c>
      <c r="AV255" s="139">
        <f t="shared" ref="L255:BH260" ca="1" si="132">SUMPRODUCT(OFFSET(AV$7,0,0,AV$2-$K$2+1,1),N(OFFSET(OFFSET(AV203,0,0,1,-1*(AV$2-$K$2+1)),0,AV$2-$K$2+1-ROW(OFFSET($A$1,0,0,AV$2-$K$2+1,1)),1,1)))</f>
        <v>0</v>
      </c>
      <c r="AW255" s="139">
        <f t="shared" ca="1" si="132"/>
        <v>0</v>
      </c>
      <c r="AX255" s="139">
        <f t="shared" ca="1" si="132"/>
        <v>0</v>
      </c>
      <c r="AY255" s="139">
        <f t="shared" ca="1" si="132"/>
        <v>0</v>
      </c>
      <c r="AZ255" s="139">
        <f t="shared" ca="1" si="132"/>
        <v>0</v>
      </c>
      <c r="BA255" s="139">
        <f t="shared" ca="1" si="132"/>
        <v>0</v>
      </c>
      <c r="BB255" s="139">
        <f t="shared" ca="1" si="132"/>
        <v>0</v>
      </c>
      <c r="BC255" s="139">
        <f t="shared" ca="1" si="132"/>
        <v>0</v>
      </c>
      <c r="BD255" s="139">
        <f t="shared" ca="1" si="132"/>
        <v>0</v>
      </c>
      <c r="BE255" s="139">
        <f t="shared" ca="1" si="132"/>
        <v>0</v>
      </c>
      <c r="BF255" s="139">
        <f t="shared" ca="1" si="132"/>
        <v>0</v>
      </c>
      <c r="BG255" s="139">
        <f t="shared" ca="1" si="132"/>
        <v>0</v>
      </c>
      <c r="BH255" s="139">
        <f t="shared" ca="1" si="132"/>
        <v>0</v>
      </c>
    </row>
    <row r="256" spans="1:60">
      <c r="A256" s="106"/>
      <c r="B256" s="106"/>
      <c r="C256" s="106">
        <v>111</v>
      </c>
      <c r="D256" s="106"/>
      <c r="E256" s="106" t="str">
        <f ca="1">OFFSET('Impact Inputs'!A$6,C256,0)</f>
        <v>Impact 38</v>
      </c>
      <c r="F256" s="106" t="str">
        <f ca="1">OFFSET('Impact Inputs'!C$6,C256,0)</f>
        <v>-</v>
      </c>
      <c r="G256" s="106"/>
      <c r="H256" s="106"/>
      <c r="I256" s="106"/>
      <c r="J256" s="106"/>
      <c r="K256" s="139">
        <f t="shared" ca="1" si="131"/>
        <v>0</v>
      </c>
      <c r="L256" s="139">
        <f t="shared" ca="1" si="132"/>
        <v>0</v>
      </c>
      <c r="M256" s="139">
        <f t="shared" ca="1" si="132"/>
        <v>0</v>
      </c>
      <c r="N256" s="139">
        <f t="shared" ca="1" si="132"/>
        <v>0</v>
      </c>
      <c r="O256" s="139">
        <f t="shared" ca="1" si="132"/>
        <v>0</v>
      </c>
      <c r="P256" s="139">
        <f t="shared" ca="1" si="132"/>
        <v>0</v>
      </c>
      <c r="Q256" s="139">
        <f t="shared" ca="1" si="132"/>
        <v>0</v>
      </c>
      <c r="R256" s="139">
        <f t="shared" ca="1" si="132"/>
        <v>0</v>
      </c>
      <c r="S256" s="139">
        <f t="shared" ca="1" si="132"/>
        <v>0</v>
      </c>
      <c r="T256" s="139">
        <f t="shared" ca="1" si="132"/>
        <v>0</v>
      </c>
      <c r="U256" s="139">
        <f t="shared" ca="1" si="132"/>
        <v>0</v>
      </c>
      <c r="V256" s="139">
        <f t="shared" ca="1" si="132"/>
        <v>0</v>
      </c>
      <c r="W256" s="139">
        <f t="shared" ca="1" si="132"/>
        <v>0</v>
      </c>
      <c r="X256" s="139">
        <f t="shared" ca="1" si="132"/>
        <v>0</v>
      </c>
      <c r="Y256" s="139">
        <f t="shared" ca="1" si="132"/>
        <v>0</v>
      </c>
      <c r="Z256" s="139">
        <f t="shared" ca="1" si="132"/>
        <v>0</v>
      </c>
      <c r="AA256" s="139">
        <f t="shared" ca="1" si="132"/>
        <v>0</v>
      </c>
      <c r="AB256" s="139">
        <f t="shared" ca="1" si="132"/>
        <v>0</v>
      </c>
      <c r="AC256" s="139">
        <f t="shared" ca="1" si="132"/>
        <v>0</v>
      </c>
      <c r="AD256" s="139">
        <f t="shared" ca="1" si="132"/>
        <v>0</v>
      </c>
      <c r="AE256" s="139">
        <f t="shared" ca="1" si="132"/>
        <v>0</v>
      </c>
      <c r="AF256" s="139">
        <f t="shared" ca="1" si="132"/>
        <v>0</v>
      </c>
      <c r="AG256" s="139">
        <f t="shared" ca="1" si="132"/>
        <v>0</v>
      </c>
      <c r="AH256" s="139">
        <f t="shared" ca="1" si="132"/>
        <v>0</v>
      </c>
      <c r="AI256" s="139">
        <f t="shared" ca="1" si="132"/>
        <v>0</v>
      </c>
      <c r="AJ256" s="139">
        <f t="shared" ca="1" si="132"/>
        <v>0</v>
      </c>
      <c r="AK256" s="139">
        <f t="shared" ca="1" si="132"/>
        <v>0</v>
      </c>
      <c r="AL256" s="139">
        <f t="shared" ca="1" si="132"/>
        <v>0</v>
      </c>
      <c r="AM256" s="139">
        <f t="shared" ca="1" si="132"/>
        <v>0</v>
      </c>
      <c r="AN256" s="139">
        <f t="shared" ca="1" si="132"/>
        <v>0</v>
      </c>
      <c r="AO256" s="139">
        <f t="shared" ca="1" si="132"/>
        <v>0</v>
      </c>
      <c r="AP256" s="139">
        <f t="shared" ca="1" si="132"/>
        <v>0</v>
      </c>
      <c r="AQ256" s="139">
        <f t="shared" ca="1" si="132"/>
        <v>0</v>
      </c>
      <c r="AR256" s="139">
        <f t="shared" ca="1" si="132"/>
        <v>0</v>
      </c>
      <c r="AS256" s="139">
        <f t="shared" ca="1" si="132"/>
        <v>0</v>
      </c>
      <c r="AT256" s="139">
        <f t="shared" ca="1" si="132"/>
        <v>0</v>
      </c>
      <c r="AU256" s="139">
        <f t="shared" ca="1" si="132"/>
        <v>0</v>
      </c>
      <c r="AV256" s="139">
        <f t="shared" ca="1" si="132"/>
        <v>0</v>
      </c>
      <c r="AW256" s="139">
        <f t="shared" ca="1" si="132"/>
        <v>0</v>
      </c>
      <c r="AX256" s="139">
        <f t="shared" ca="1" si="132"/>
        <v>0</v>
      </c>
      <c r="AY256" s="139">
        <f t="shared" ca="1" si="132"/>
        <v>0</v>
      </c>
      <c r="AZ256" s="139">
        <f t="shared" ca="1" si="132"/>
        <v>0</v>
      </c>
      <c r="BA256" s="139">
        <f t="shared" ca="1" si="132"/>
        <v>0</v>
      </c>
      <c r="BB256" s="139">
        <f t="shared" ca="1" si="132"/>
        <v>0</v>
      </c>
      <c r="BC256" s="139">
        <f t="shared" ca="1" si="132"/>
        <v>0</v>
      </c>
      <c r="BD256" s="139">
        <f t="shared" ca="1" si="132"/>
        <v>0</v>
      </c>
      <c r="BE256" s="139">
        <f t="shared" ca="1" si="132"/>
        <v>0</v>
      </c>
      <c r="BF256" s="139">
        <f t="shared" ca="1" si="132"/>
        <v>0</v>
      </c>
      <c r="BG256" s="139">
        <f t="shared" ca="1" si="132"/>
        <v>0</v>
      </c>
      <c r="BH256" s="139">
        <f t="shared" ca="1" si="132"/>
        <v>0</v>
      </c>
    </row>
    <row r="257" spans="1:60">
      <c r="A257" s="106"/>
      <c r="B257" s="106"/>
      <c r="C257" s="108">
        <v>114</v>
      </c>
      <c r="D257" s="106"/>
      <c r="E257" s="106" t="str">
        <f ca="1">OFFSET('Impact Inputs'!A$6,C257,0)</f>
        <v>Impact 39</v>
      </c>
      <c r="F257" s="106" t="str">
        <f ca="1">OFFSET('Impact Inputs'!C$6,C257,0)</f>
        <v>-</v>
      </c>
      <c r="G257" s="106"/>
      <c r="H257" s="106"/>
      <c r="I257" s="106"/>
      <c r="J257" s="106"/>
      <c r="K257" s="139">
        <f t="shared" ca="1" si="131"/>
        <v>0</v>
      </c>
      <c r="L257" s="139">
        <f t="shared" ca="1" si="132"/>
        <v>0</v>
      </c>
      <c r="M257" s="139">
        <f t="shared" ca="1" si="132"/>
        <v>0</v>
      </c>
      <c r="N257" s="139">
        <f t="shared" ca="1" si="132"/>
        <v>0</v>
      </c>
      <c r="O257" s="139">
        <f t="shared" ca="1" si="132"/>
        <v>0</v>
      </c>
      <c r="P257" s="139">
        <f t="shared" ca="1" si="132"/>
        <v>0</v>
      </c>
      <c r="Q257" s="139">
        <f t="shared" ca="1" si="132"/>
        <v>0</v>
      </c>
      <c r="R257" s="139">
        <f t="shared" ca="1" si="132"/>
        <v>0</v>
      </c>
      <c r="S257" s="139">
        <f t="shared" ca="1" si="132"/>
        <v>0</v>
      </c>
      <c r="T257" s="139">
        <f t="shared" ca="1" si="132"/>
        <v>0</v>
      </c>
      <c r="U257" s="139">
        <f t="shared" ca="1" si="132"/>
        <v>0</v>
      </c>
      <c r="V257" s="139">
        <f t="shared" ca="1" si="132"/>
        <v>0</v>
      </c>
      <c r="W257" s="139">
        <f t="shared" ca="1" si="132"/>
        <v>0</v>
      </c>
      <c r="X257" s="139">
        <f t="shared" ca="1" si="132"/>
        <v>0</v>
      </c>
      <c r="Y257" s="139">
        <f t="shared" ca="1" si="132"/>
        <v>0</v>
      </c>
      <c r="Z257" s="139">
        <f t="shared" ca="1" si="132"/>
        <v>0</v>
      </c>
      <c r="AA257" s="139">
        <f t="shared" ca="1" si="132"/>
        <v>0</v>
      </c>
      <c r="AB257" s="139">
        <f t="shared" ca="1" si="132"/>
        <v>0</v>
      </c>
      <c r="AC257" s="139">
        <f t="shared" ca="1" si="132"/>
        <v>0</v>
      </c>
      <c r="AD257" s="139">
        <f t="shared" ca="1" si="132"/>
        <v>0</v>
      </c>
      <c r="AE257" s="139">
        <f t="shared" ca="1" si="132"/>
        <v>0</v>
      </c>
      <c r="AF257" s="139">
        <f t="shared" ca="1" si="132"/>
        <v>0</v>
      </c>
      <c r="AG257" s="139">
        <f t="shared" ca="1" si="132"/>
        <v>0</v>
      </c>
      <c r="AH257" s="139">
        <f t="shared" ca="1" si="132"/>
        <v>0</v>
      </c>
      <c r="AI257" s="139">
        <f t="shared" ca="1" si="132"/>
        <v>0</v>
      </c>
      <c r="AJ257" s="139">
        <f t="shared" ca="1" si="132"/>
        <v>0</v>
      </c>
      <c r="AK257" s="139">
        <f t="shared" ca="1" si="132"/>
        <v>0</v>
      </c>
      <c r="AL257" s="139">
        <f t="shared" ca="1" si="132"/>
        <v>0</v>
      </c>
      <c r="AM257" s="139">
        <f t="shared" ca="1" si="132"/>
        <v>0</v>
      </c>
      <c r="AN257" s="139">
        <f t="shared" ca="1" si="132"/>
        <v>0</v>
      </c>
      <c r="AO257" s="139">
        <f t="shared" ca="1" si="132"/>
        <v>0</v>
      </c>
      <c r="AP257" s="139">
        <f t="shared" ca="1" si="132"/>
        <v>0</v>
      </c>
      <c r="AQ257" s="139">
        <f t="shared" ca="1" si="132"/>
        <v>0</v>
      </c>
      <c r="AR257" s="139">
        <f t="shared" ca="1" si="132"/>
        <v>0</v>
      </c>
      <c r="AS257" s="139">
        <f t="shared" ca="1" si="132"/>
        <v>0</v>
      </c>
      <c r="AT257" s="139">
        <f t="shared" ca="1" si="132"/>
        <v>0</v>
      </c>
      <c r="AU257" s="139">
        <f t="shared" ca="1" si="132"/>
        <v>0</v>
      </c>
      <c r="AV257" s="139">
        <f t="shared" ca="1" si="132"/>
        <v>0</v>
      </c>
      <c r="AW257" s="139">
        <f t="shared" ca="1" si="132"/>
        <v>0</v>
      </c>
      <c r="AX257" s="139">
        <f t="shared" ca="1" si="132"/>
        <v>0</v>
      </c>
      <c r="AY257" s="139">
        <f t="shared" ca="1" si="132"/>
        <v>0</v>
      </c>
      <c r="AZ257" s="139">
        <f t="shared" ca="1" si="132"/>
        <v>0</v>
      </c>
      <c r="BA257" s="139">
        <f t="shared" ca="1" si="132"/>
        <v>0</v>
      </c>
      <c r="BB257" s="139">
        <f t="shared" ca="1" si="132"/>
        <v>0</v>
      </c>
      <c r="BC257" s="139">
        <f t="shared" ca="1" si="132"/>
        <v>0</v>
      </c>
      <c r="BD257" s="139">
        <f t="shared" ca="1" si="132"/>
        <v>0</v>
      </c>
      <c r="BE257" s="139">
        <f t="shared" ca="1" si="132"/>
        <v>0</v>
      </c>
      <c r="BF257" s="139">
        <f t="shared" ca="1" si="132"/>
        <v>0</v>
      </c>
      <c r="BG257" s="139">
        <f t="shared" ca="1" si="132"/>
        <v>0</v>
      </c>
      <c r="BH257" s="139">
        <f t="shared" ca="1" si="132"/>
        <v>0</v>
      </c>
    </row>
    <row r="258" spans="1:60">
      <c r="A258" s="106"/>
      <c r="B258" s="106"/>
      <c r="C258" s="108">
        <v>117</v>
      </c>
      <c r="D258" s="106"/>
      <c r="E258" s="106" t="str">
        <f ca="1">OFFSET('Impact Inputs'!A$6,C258,0)</f>
        <v>Impact 40</v>
      </c>
      <c r="F258" s="106" t="str">
        <f ca="1">OFFSET('Impact Inputs'!C$6,C258,0)</f>
        <v>-</v>
      </c>
      <c r="G258" s="106"/>
      <c r="H258" s="106"/>
      <c r="I258" s="106"/>
      <c r="J258" s="106"/>
      <c r="K258" s="139">
        <f t="shared" ca="1" si="131"/>
        <v>0</v>
      </c>
      <c r="L258" s="139">
        <f t="shared" ca="1" si="132"/>
        <v>0</v>
      </c>
      <c r="M258" s="139">
        <f t="shared" ca="1" si="132"/>
        <v>0</v>
      </c>
      <c r="N258" s="139">
        <f t="shared" ca="1" si="132"/>
        <v>0</v>
      </c>
      <c r="O258" s="139">
        <f t="shared" ca="1" si="132"/>
        <v>0</v>
      </c>
      <c r="P258" s="139">
        <f t="shared" ca="1" si="132"/>
        <v>0</v>
      </c>
      <c r="Q258" s="139">
        <f t="shared" ca="1" si="132"/>
        <v>0</v>
      </c>
      <c r="R258" s="139">
        <f t="shared" ca="1" si="132"/>
        <v>0</v>
      </c>
      <c r="S258" s="139">
        <f t="shared" ca="1" si="132"/>
        <v>0</v>
      </c>
      <c r="T258" s="139">
        <f t="shared" ca="1" si="132"/>
        <v>0</v>
      </c>
      <c r="U258" s="139">
        <f t="shared" ca="1" si="132"/>
        <v>0</v>
      </c>
      <c r="V258" s="139">
        <f t="shared" ca="1" si="132"/>
        <v>0</v>
      </c>
      <c r="W258" s="139">
        <f t="shared" ca="1" si="132"/>
        <v>0</v>
      </c>
      <c r="X258" s="139">
        <f t="shared" ca="1" si="132"/>
        <v>0</v>
      </c>
      <c r="Y258" s="139">
        <f t="shared" ca="1" si="132"/>
        <v>0</v>
      </c>
      <c r="Z258" s="139">
        <f t="shared" ca="1" si="132"/>
        <v>0</v>
      </c>
      <c r="AA258" s="139">
        <f t="shared" ca="1" si="132"/>
        <v>0</v>
      </c>
      <c r="AB258" s="139">
        <f t="shared" ca="1" si="132"/>
        <v>0</v>
      </c>
      <c r="AC258" s="139">
        <f t="shared" ca="1" si="132"/>
        <v>0</v>
      </c>
      <c r="AD258" s="139">
        <f t="shared" ca="1" si="132"/>
        <v>0</v>
      </c>
      <c r="AE258" s="139">
        <f t="shared" ca="1" si="132"/>
        <v>0</v>
      </c>
      <c r="AF258" s="139">
        <f t="shared" ca="1" si="132"/>
        <v>0</v>
      </c>
      <c r="AG258" s="139">
        <f t="shared" ca="1" si="132"/>
        <v>0</v>
      </c>
      <c r="AH258" s="139">
        <f t="shared" ca="1" si="132"/>
        <v>0</v>
      </c>
      <c r="AI258" s="139">
        <f t="shared" ca="1" si="132"/>
        <v>0</v>
      </c>
      <c r="AJ258" s="139">
        <f t="shared" ca="1" si="132"/>
        <v>0</v>
      </c>
      <c r="AK258" s="139">
        <f t="shared" ca="1" si="132"/>
        <v>0</v>
      </c>
      <c r="AL258" s="139">
        <f t="shared" ca="1" si="132"/>
        <v>0</v>
      </c>
      <c r="AM258" s="139">
        <f t="shared" ca="1" si="132"/>
        <v>0</v>
      </c>
      <c r="AN258" s="139">
        <f t="shared" ca="1" si="132"/>
        <v>0</v>
      </c>
      <c r="AO258" s="139">
        <f t="shared" ca="1" si="132"/>
        <v>0</v>
      </c>
      <c r="AP258" s="139">
        <f t="shared" ca="1" si="132"/>
        <v>0</v>
      </c>
      <c r="AQ258" s="139">
        <f t="shared" ca="1" si="132"/>
        <v>0</v>
      </c>
      <c r="AR258" s="139">
        <f t="shared" ca="1" si="132"/>
        <v>0</v>
      </c>
      <c r="AS258" s="139">
        <f t="shared" ca="1" si="132"/>
        <v>0</v>
      </c>
      <c r="AT258" s="139">
        <f t="shared" ca="1" si="132"/>
        <v>0</v>
      </c>
      <c r="AU258" s="139">
        <f t="shared" ca="1" si="132"/>
        <v>0</v>
      </c>
      <c r="AV258" s="139">
        <f t="shared" ca="1" si="132"/>
        <v>0</v>
      </c>
      <c r="AW258" s="139">
        <f t="shared" ca="1" si="132"/>
        <v>0</v>
      </c>
      <c r="AX258" s="139">
        <f t="shared" ca="1" si="132"/>
        <v>0</v>
      </c>
      <c r="AY258" s="139">
        <f t="shared" ca="1" si="132"/>
        <v>0</v>
      </c>
      <c r="AZ258" s="139">
        <f t="shared" ca="1" si="132"/>
        <v>0</v>
      </c>
      <c r="BA258" s="139">
        <f t="shared" ca="1" si="132"/>
        <v>0</v>
      </c>
      <c r="BB258" s="139">
        <f t="shared" ca="1" si="132"/>
        <v>0</v>
      </c>
      <c r="BC258" s="139">
        <f t="shared" ca="1" si="132"/>
        <v>0</v>
      </c>
      <c r="BD258" s="139">
        <f t="shared" ca="1" si="132"/>
        <v>0</v>
      </c>
      <c r="BE258" s="139">
        <f t="shared" ca="1" si="132"/>
        <v>0</v>
      </c>
      <c r="BF258" s="139">
        <f t="shared" ca="1" si="132"/>
        <v>0</v>
      </c>
      <c r="BG258" s="139">
        <f t="shared" ca="1" si="132"/>
        <v>0</v>
      </c>
      <c r="BH258" s="139">
        <f t="shared" ca="1" si="132"/>
        <v>0</v>
      </c>
    </row>
    <row r="259" spans="1:60">
      <c r="A259" s="106"/>
      <c r="B259" s="106"/>
      <c r="C259" s="106">
        <v>120</v>
      </c>
      <c r="D259" s="106"/>
      <c r="E259" s="106" t="str">
        <f ca="1">OFFSET('Impact Inputs'!A$6,C259,0)</f>
        <v>Impact 41</v>
      </c>
      <c r="F259" s="106" t="str">
        <f ca="1">OFFSET('Impact Inputs'!C$6,C259,0)</f>
        <v>-</v>
      </c>
      <c r="G259" s="106"/>
      <c r="H259" s="106"/>
      <c r="I259" s="106"/>
      <c r="J259" s="106"/>
      <c r="K259" s="139">
        <f t="shared" ca="1" si="131"/>
        <v>0</v>
      </c>
      <c r="L259" s="139">
        <f t="shared" ca="1" si="132"/>
        <v>0</v>
      </c>
      <c r="M259" s="139">
        <f t="shared" ca="1" si="132"/>
        <v>0</v>
      </c>
      <c r="N259" s="139">
        <f t="shared" ca="1" si="132"/>
        <v>0</v>
      </c>
      <c r="O259" s="139">
        <f t="shared" ca="1" si="132"/>
        <v>0</v>
      </c>
      <c r="P259" s="139">
        <f t="shared" ca="1" si="132"/>
        <v>0</v>
      </c>
      <c r="Q259" s="139">
        <f t="shared" ca="1" si="132"/>
        <v>0</v>
      </c>
      <c r="R259" s="139">
        <f t="shared" ca="1" si="132"/>
        <v>0</v>
      </c>
      <c r="S259" s="139">
        <f t="shared" ca="1" si="132"/>
        <v>0</v>
      </c>
      <c r="T259" s="139">
        <f t="shared" ca="1" si="132"/>
        <v>0</v>
      </c>
      <c r="U259" s="139">
        <f t="shared" ca="1" si="132"/>
        <v>0</v>
      </c>
      <c r="V259" s="139">
        <f t="shared" ca="1" si="132"/>
        <v>0</v>
      </c>
      <c r="W259" s="139">
        <f t="shared" ca="1" si="132"/>
        <v>0</v>
      </c>
      <c r="X259" s="139">
        <f t="shared" ca="1" si="132"/>
        <v>0</v>
      </c>
      <c r="Y259" s="139">
        <f t="shared" ca="1" si="132"/>
        <v>0</v>
      </c>
      <c r="Z259" s="139">
        <f t="shared" ca="1" si="132"/>
        <v>0</v>
      </c>
      <c r="AA259" s="139">
        <f t="shared" ca="1" si="132"/>
        <v>0</v>
      </c>
      <c r="AB259" s="139">
        <f t="shared" ca="1" si="132"/>
        <v>0</v>
      </c>
      <c r="AC259" s="139">
        <f t="shared" ca="1" si="132"/>
        <v>0</v>
      </c>
      <c r="AD259" s="139">
        <f t="shared" ca="1" si="132"/>
        <v>0</v>
      </c>
      <c r="AE259" s="139">
        <f t="shared" ca="1" si="132"/>
        <v>0</v>
      </c>
      <c r="AF259" s="139">
        <f t="shared" ca="1" si="132"/>
        <v>0</v>
      </c>
      <c r="AG259" s="139">
        <f t="shared" ca="1" si="132"/>
        <v>0</v>
      </c>
      <c r="AH259" s="139">
        <f t="shared" ca="1" si="132"/>
        <v>0</v>
      </c>
      <c r="AI259" s="139">
        <f t="shared" ca="1" si="132"/>
        <v>0</v>
      </c>
      <c r="AJ259" s="139">
        <f t="shared" ca="1" si="132"/>
        <v>0</v>
      </c>
      <c r="AK259" s="139">
        <f t="shared" ca="1" si="132"/>
        <v>0</v>
      </c>
      <c r="AL259" s="139">
        <f t="shared" ca="1" si="132"/>
        <v>0</v>
      </c>
      <c r="AM259" s="139">
        <f t="shared" ca="1" si="132"/>
        <v>0</v>
      </c>
      <c r="AN259" s="139">
        <f t="shared" ca="1" si="132"/>
        <v>0</v>
      </c>
      <c r="AO259" s="139">
        <f t="shared" ca="1" si="132"/>
        <v>0</v>
      </c>
      <c r="AP259" s="139">
        <f t="shared" ca="1" si="132"/>
        <v>0</v>
      </c>
      <c r="AQ259" s="139">
        <f t="shared" ca="1" si="132"/>
        <v>0</v>
      </c>
      <c r="AR259" s="139">
        <f t="shared" ca="1" si="132"/>
        <v>0</v>
      </c>
      <c r="AS259" s="139">
        <f t="shared" ca="1" si="132"/>
        <v>0</v>
      </c>
      <c r="AT259" s="139">
        <f t="shared" ca="1" si="132"/>
        <v>0</v>
      </c>
      <c r="AU259" s="139">
        <f t="shared" ca="1" si="132"/>
        <v>0</v>
      </c>
      <c r="AV259" s="139">
        <f t="shared" ca="1" si="132"/>
        <v>0</v>
      </c>
      <c r="AW259" s="139">
        <f t="shared" ca="1" si="132"/>
        <v>0</v>
      </c>
      <c r="AX259" s="139">
        <f t="shared" ca="1" si="132"/>
        <v>0</v>
      </c>
      <c r="AY259" s="139">
        <f t="shared" ca="1" si="132"/>
        <v>0</v>
      </c>
      <c r="AZ259" s="139">
        <f t="shared" ca="1" si="132"/>
        <v>0</v>
      </c>
      <c r="BA259" s="139">
        <f t="shared" ca="1" si="132"/>
        <v>0</v>
      </c>
      <c r="BB259" s="139">
        <f t="shared" ca="1" si="132"/>
        <v>0</v>
      </c>
      <c r="BC259" s="139">
        <f t="shared" ca="1" si="132"/>
        <v>0</v>
      </c>
      <c r="BD259" s="139">
        <f t="shared" ca="1" si="132"/>
        <v>0</v>
      </c>
      <c r="BE259" s="139">
        <f t="shared" ca="1" si="132"/>
        <v>0</v>
      </c>
      <c r="BF259" s="139">
        <f t="shared" ca="1" si="132"/>
        <v>0</v>
      </c>
      <c r="BG259" s="139">
        <f t="shared" ca="1" si="132"/>
        <v>0</v>
      </c>
      <c r="BH259" s="139">
        <f t="shared" ca="1" si="132"/>
        <v>0</v>
      </c>
    </row>
    <row r="260" spans="1:60">
      <c r="A260" s="106"/>
      <c r="B260" s="106"/>
      <c r="C260" s="106">
        <v>123</v>
      </c>
      <c r="D260" s="106"/>
      <c r="E260" s="106" t="str">
        <f ca="1">OFFSET('Impact Inputs'!A$6,C260,0)</f>
        <v>Impact 42</v>
      </c>
      <c r="F260" s="106" t="str">
        <f ca="1">OFFSET('Impact Inputs'!C$6,C260,0)</f>
        <v>-</v>
      </c>
      <c r="G260" s="106"/>
      <c r="H260" s="106"/>
      <c r="I260" s="106"/>
      <c r="J260" s="106"/>
      <c r="K260" s="139">
        <f t="shared" ca="1" si="131"/>
        <v>0</v>
      </c>
      <c r="L260" s="139">
        <f t="shared" ca="1" si="132"/>
        <v>0</v>
      </c>
      <c r="M260" s="139">
        <f t="shared" ca="1" si="132"/>
        <v>0</v>
      </c>
      <c r="N260" s="139">
        <f t="shared" ca="1" si="132"/>
        <v>0</v>
      </c>
      <c r="O260" s="139">
        <f t="shared" ca="1" si="132"/>
        <v>0</v>
      </c>
      <c r="P260" s="139">
        <f t="shared" ca="1" si="132"/>
        <v>0</v>
      </c>
      <c r="Q260" s="139">
        <f t="shared" ca="1" si="132"/>
        <v>0</v>
      </c>
      <c r="R260" s="139">
        <f t="shared" ca="1" si="132"/>
        <v>0</v>
      </c>
      <c r="S260" s="139">
        <f t="shared" ca="1" si="132"/>
        <v>0</v>
      </c>
      <c r="T260" s="139">
        <f t="shared" ca="1" si="132"/>
        <v>0</v>
      </c>
      <c r="U260" s="139">
        <f t="shared" ca="1" si="132"/>
        <v>0</v>
      </c>
      <c r="V260" s="139">
        <f t="shared" ca="1" si="132"/>
        <v>0</v>
      </c>
      <c r="W260" s="139">
        <f t="shared" ca="1" si="132"/>
        <v>0</v>
      </c>
      <c r="X260" s="139">
        <f t="shared" ca="1" si="132"/>
        <v>0</v>
      </c>
      <c r="Y260" s="139">
        <f t="shared" ca="1" si="132"/>
        <v>0</v>
      </c>
      <c r="Z260" s="139">
        <f t="shared" ca="1" si="132"/>
        <v>0</v>
      </c>
      <c r="AA260" s="139">
        <f t="shared" ca="1" si="132"/>
        <v>0</v>
      </c>
      <c r="AB260" s="139">
        <f t="shared" ca="1" si="132"/>
        <v>0</v>
      </c>
      <c r="AC260" s="139">
        <f t="shared" ca="1" si="132"/>
        <v>0</v>
      </c>
      <c r="AD260" s="139">
        <f t="shared" ca="1" si="132"/>
        <v>0</v>
      </c>
      <c r="AE260" s="139">
        <f t="shared" ca="1" si="132"/>
        <v>0</v>
      </c>
      <c r="AF260" s="139">
        <f t="shared" ca="1" si="132"/>
        <v>0</v>
      </c>
      <c r="AG260" s="139">
        <f t="shared" ca="1" si="132"/>
        <v>0</v>
      </c>
      <c r="AH260" s="139">
        <f t="shared" ca="1" si="132"/>
        <v>0</v>
      </c>
      <c r="AI260" s="139">
        <f t="shared" ca="1" si="132"/>
        <v>0</v>
      </c>
      <c r="AJ260" s="139">
        <f t="shared" ca="1" si="132"/>
        <v>0</v>
      </c>
      <c r="AK260" s="139">
        <f t="shared" ca="1" si="132"/>
        <v>0</v>
      </c>
      <c r="AL260" s="139">
        <f t="shared" ca="1" si="132"/>
        <v>0</v>
      </c>
      <c r="AM260" s="139">
        <f t="shared" ca="1" si="132"/>
        <v>0</v>
      </c>
      <c r="AN260" s="139">
        <f t="shared" ca="1" si="132"/>
        <v>0</v>
      </c>
      <c r="AO260" s="139">
        <f t="shared" ca="1" si="132"/>
        <v>0</v>
      </c>
      <c r="AP260" s="139">
        <f t="shared" ca="1" si="132"/>
        <v>0</v>
      </c>
      <c r="AQ260" s="139">
        <f t="shared" ca="1" si="132"/>
        <v>0</v>
      </c>
      <c r="AR260" s="139">
        <f t="shared" ca="1" si="132"/>
        <v>0</v>
      </c>
      <c r="AS260" s="139">
        <f t="shared" ca="1" si="132"/>
        <v>0</v>
      </c>
      <c r="AT260" s="139">
        <f t="shared" ca="1" si="132"/>
        <v>0</v>
      </c>
      <c r="AU260" s="139">
        <f t="shared" ca="1" si="132"/>
        <v>0</v>
      </c>
      <c r="AV260" s="139">
        <f t="shared" ca="1" si="132"/>
        <v>0</v>
      </c>
      <c r="AW260" s="139">
        <f t="shared" ca="1" si="132"/>
        <v>0</v>
      </c>
      <c r="AX260" s="139">
        <f t="shared" ca="1" si="132"/>
        <v>0</v>
      </c>
      <c r="AY260" s="139">
        <f t="shared" ca="1" si="132"/>
        <v>0</v>
      </c>
      <c r="AZ260" s="139">
        <f t="shared" ca="1" si="132"/>
        <v>0</v>
      </c>
      <c r="BA260" s="139">
        <f t="shared" ca="1" si="132"/>
        <v>0</v>
      </c>
      <c r="BB260" s="139">
        <f t="shared" ca="1" si="132"/>
        <v>0</v>
      </c>
      <c r="BC260" s="139">
        <f t="shared" ca="1" si="132"/>
        <v>0</v>
      </c>
      <c r="BD260" s="139">
        <f t="shared" ca="1" si="132"/>
        <v>0</v>
      </c>
      <c r="BE260" s="139">
        <f t="shared" ca="1" si="132"/>
        <v>0</v>
      </c>
      <c r="BF260" s="139">
        <f t="shared" ref="L260:BH266" ca="1" si="133">SUMPRODUCT(OFFSET(BF$7,0,0,BF$2-$K$2+1,1),N(OFFSET(OFFSET(BF208,0,0,1,-1*(BF$2-$K$2+1)),0,BF$2-$K$2+1-ROW(OFFSET($A$1,0,0,BF$2-$K$2+1,1)),1,1)))</f>
        <v>0</v>
      </c>
      <c r="BG260" s="139">
        <f t="shared" ca="1" si="133"/>
        <v>0</v>
      </c>
      <c r="BH260" s="139">
        <f t="shared" ca="1" si="133"/>
        <v>0</v>
      </c>
    </row>
    <row r="261" spans="1:60">
      <c r="A261" s="106"/>
      <c r="B261" s="106"/>
      <c r="C261" s="106">
        <v>126</v>
      </c>
      <c r="D261" s="106"/>
      <c r="E261" s="106" t="str">
        <f ca="1">OFFSET('Impact Inputs'!A$6,C261,0)</f>
        <v>Impact 43</v>
      </c>
      <c r="F261" s="106" t="str">
        <f ca="1">OFFSET('Impact Inputs'!C$6,C261,0)</f>
        <v>-</v>
      </c>
      <c r="G261" s="106"/>
      <c r="H261" s="106"/>
      <c r="I261" s="106"/>
      <c r="J261" s="106"/>
      <c r="K261" s="139">
        <f t="shared" ca="1" si="131"/>
        <v>0</v>
      </c>
      <c r="L261" s="139">
        <f t="shared" ca="1" si="133"/>
        <v>0</v>
      </c>
      <c r="M261" s="139">
        <f t="shared" ca="1" si="133"/>
        <v>0</v>
      </c>
      <c r="N261" s="139">
        <f t="shared" ca="1" si="133"/>
        <v>0</v>
      </c>
      <c r="O261" s="139">
        <f t="shared" ca="1" si="133"/>
        <v>0</v>
      </c>
      <c r="P261" s="139">
        <f t="shared" ca="1" si="133"/>
        <v>0</v>
      </c>
      <c r="Q261" s="139">
        <f t="shared" ca="1" si="133"/>
        <v>0</v>
      </c>
      <c r="R261" s="139">
        <f t="shared" ca="1" si="133"/>
        <v>0</v>
      </c>
      <c r="S261" s="139">
        <f t="shared" ca="1" si="133"/>
        <v>0</v>
      </c>
      <c r="T261" s="139">
        <f t="shared" ca="1" si="133"/>
        <v>0</v>
      </c>
      <c r="U261" s="139">
        <f t="shared" ca="1" si="133"/>
        <v>0</v>
      </c>
      <c r="V261" s="139">
        <f t="shared" ca="1" si="133"/>
        <v>0</v>
      </c>
      <c r="W261" s="139">
        <f t="shared" ca="1" si="133"/>
        <v>0</v>
      </c>
      <c r="X261" s="139">
        <f t="shared" ca="1" si="133"/>
        <v>0</v>
      </c>
      <c r="Y261" s="139">
        <f t="shared" ca="1" si="133"/>
        <v>0</v>
      </c>
      <c r="Z261" s="139">
        <f t="shared" ca="1" si="133"/>
        <v>0</v>
      </c>
      <c r="AA261" s="139">
        <f t="shared" ca="1" si="133"/>
        <v>0</v>
      </c>
      <c r="AB261" s="139">
        <f t="shared" ca="1" si="133"/>
        <v>0</v>
      </c>
      <c r="AC261" s="139">
        <f t="shared" ca="1" si="133"/>
        <v>0</v>
      </c>
      <c r="AD261" s="139">
        <f t="shared" ca="1" si="133"/>
        <v>0</v>
      </c>
      <c r="AE261" s="139">
        <f t="shared" ca="1" si="133"/>
        <v>0</v>
      </c>
      <c r="AF261" s="139">
        <f t="shared" ca="1" si="133"/>
        <v>0</v>
      </c>
      <c r="AG261" s="139">
        <f t="shared" ca="1" si="133"/>
        <v>0</v>
      </c>
      <c r="AH261" s="139">
        <f t="shared" ca="1" si="133"/>
        <v>0</v>
      </c>
      <c r="AI261" s="139">
        <f t="shared" ca="1" si="133"/>
        <v>0</v>
      </c>
      <c r="AJ261" s="139">
        <f t="shared" ca="1" si="133"/>
        <v>0</v>
      </c>
      <c r="AK261" s="139">
        <f t="shared" ca="1" si="133"/>
        <v>0</v>
      </c>
      <c r="AL261" s="139">
        <f t="shared" ca="1" si="133"/>
        <v>0</v>
      </c>
      <c r="AM261" s="139">
        <f t="shared" ca="1" si="133"/>
        <v>0</v>
      </c>
      <c r="AN261" s="139">
        <f t="shared" ca="1" si="133"/>
        <v>0</v>
      </c>
      <c r="AO261" s="139">
        <f t="shared" ca="1" si="133"/>
        <v>0</v>
      </c>
      <c r="AP261" s="139">
        <f t="shared" ca="1" si="133"/>
        <v>0</v>
      </c>
      <c r="AQ261" s="139">
        <f t="shared" ca="1" si="133"/>
        <v>0</v>
      </c>
      <c r="AR261" s="139">
        <f t="shared" ca="1" si="133"/>
        <v>0</v>
      </c>
      <c r="AS261" s="139">
        <f t="shared" ca="1" si="133"/>
        <v>0</v>
      </c>
      <c r="AT261" s="139">
        <f t="shared" ca="1" si="133"/>
        <v>0</v>
      </c>
      <c r="AU261" s="139">
        <f t="shared" ca="1" si="133"/>
        <v>0</v>
      </c>
      <c r="AV261" s="139">
        <f t="shared" ca="1" si="133"/>
        <v>0</v>
      </c>
      <c r="AW261" s="139">
        <f t="shared" ca="1" si="133"/>
        <v>0</v>
      </c>
      <c r="AX261" s="139">
        <f t="shared" ca="1" si="133"/>
        <v>0</v>
      </c>
      <c r="AY261" s="139">
        <f t="shared" ca="1" si="133"/>
        <v>0</v>
      </c>
      <c r="AZ261" s="139">
        <f t="shared" ca="1" si="133"/>
        <v>0</v>
      </c>
      <c r="BA261" s="139">
        <f t="shared" ca="1" si="133"/>
        <v>0</v>
      </c>
      <c r="BB261" s="139">
        <f t="shared" ca="1" si="133"/>
        <v>0</v>
      </c>
      <c r="BC261" s="139">
        <f t="shared" ca="1" si="133"/>
        <v>0</v>
      </c>
      <c r="BD261" s="139">
        <f t="shared" ca="1" si="133"/>
        <v>0</v>
      </c>
      <c r="BE261" s="139">
        <f t="shared" ca="1" si="133"/>
        <v>0</v>
      </c>
      <c r="BF261" s="139">
        <f t="shared" ca="1" si="133"/>
        <v>0</v>
      </c>
      <c r="BG261" s="139">
        <f t="shared" ca="1" si="133"/>
        <v>0</v>
      </c>
      <c r="BH261" s="139">
        <f t="shared" ca="1" si="133"/>
        <v>0</v>
      </c>
    </row>
    <row r="262" spans="1:60">
      <c r="A262" s="106"/>
      <c r="B262" s="106"/>
      <c r="C262" s="108">
        <v>129</v>
      </c>
      <c r="D262" s="106"/>
      <c r="E262" s="106" t="str">
        <f ca="1">OFFSET('Impact Inputs'!A$6,C262,0)</f>
        <v>Impact 44</v>
      </c>
      <c r="F262" s="106" t="str">
        <f ca="1">OFFSET('Impact Inputs'!C$6,C262,0)</f>
        <v>-</v>
      </c>
      <c r="G262" s="106"/>
      <c r="H262" s="106"/>
      <c r="I262" s="106"/>
      <c r="J262" s="106"/>
      <c r="K262" s="139">
        <f t="shared" ca="1" si="131"/>
        <v>0</v>
      </c>
      <c r="L262" s="139">
        <f t="shared" ca="1" si="133"/>
        <v>0</v>
      </c>
      <c r="M262" s="139">
        <f t="shared" ca="1" si="133"/>
        <v>0</v>
      </c>
      <c r="N262" s="139">
        <f t="shared" ca="1" si="133"/>
        <v>0</v>
      </c>
      <c r="O262" s="139">
        <f t="shared" ca="1" si="133"/>
        <v>0</v>
      </c>
      <c r="P262" s="139">
        <f t="shared" ca="1" si="133"/>
        <v>0</v>
      </c>
      <c r="Q262" s="139">
        <f t="shared" ca="1" si="133"/>
        <v>0</v>
      </c>
      <c r="R262" s="139">
        <f t="shared" ca="1" si="133"/>
        <v>0</v>
      </c>
      <c r="S262" s="139">
        <f t="shared" ca="1" si="133"/>
        <v>0</v>
      </c>
      <c r="T262" s="139">
        <f t="shared" ca="1" si="133"/>
        <v>0</v>
      </c>
      <c r="U262" s="139">
        <f t="shared" ca="1" si="133"/>
        <v>0</v>
      </c>
      <c r="V262" s="139">
        <f t="shared" ca="1" si="133"/>
        <v>0</v>
      </c>
      <c r="W262" s="139">
        <f t="shared" ca="1" si="133"/>
        <v>0</v>
      </c>
      <c r="X262" s="139">
        <f t="shared" ca="1" si="133"/>
        <v>0</v>
      </c>
      <c r="Y262" s="139">
        <f t="shared" ca="1" si="133"/>
        <v>0</v>
      </c>
      <c r="Z262" s="139">
        <f t="shared" ca="1" si="133"/>
        <v>0</v>
      </c>
      <c r="AA262" s="139">
        <f t="shared" ca="1" si="133"/>
        <v>0</v>
      </c>
      <c r="AB262" s="139">
        <f t="shared" ca="1" si="133"/>
        <v>0</v>
      </c>
      <c r="AC262" s="139">
        <f t="shared" ca="1" si="133"/>
        <v>0</v>
      </c>
      <c r="AD262" s="139">
        <f t="shared" ca="1" si="133"/>
        <v>0</v>
      </c>
      <c r="AE262" s="139">
        <f t="shared" ca="1" si="133"/>
        <v>0</v>
      </c>
      <c r="AF262" s="139">
        <f t="shared" ca="1" si="133"/>
        <v>0</v>
      </c>
      <c r="AG262" s="139">
        <f t="shared" ca="1" si="133"/>
        <v>0</v>
      </c>
      <c r="AH262" s="139">
        <f t="shared" ca="1" si="133"/>
        <v>0</v>
      </c>
      <c r="AI262" s="139">
        <f t="shared" ca="1" si="133"/>
        <v>0</v>
      </c>
      <c r="AJ262" s="139">
        <f t="shared" ca="1" si="133"/>
        <v>0</v>
      </c>
      <c r="AK262" s="139">
        <f t="shared" ca="1" si="133"/>
        <v>0</v>
      </c>
      <c r="AL262" s="139">
        <f t="shared" ca="1" si="133"/>
        <v>0</v>
      </c>
      <c r="AM262" s="139">
        <f t="shared" ca="1" si="133"/>
        <v>0</v>
      </c>
      <c r="AN262" s="139">
        <f t="shared" ca="1" si="133"/>
        <v>0</v>
      </c>
      <c r="AO262" s="139">
        <f t="shared" ca="1" si="133"/>
        <v>0</v>
      </c>
      <c r="AP262" s="139">
        <f t="shared" ca="1" si="133"/>
        <v>0</v>
      </c>
      <c r="AQ262" s="139">
        <f t="shared" ca="1" si="133"/>
        <v>0</v>
      </c>
      <c r="AR262" s="139">
        <f t="shared" ca="1" si="133"/>
        <v>0</v>
      </c>
      <c r="AS262" s="139">
        <f t="shared" ca="1" si="133"/>
        <v>0</v>
      </c>
      <c r="AT262" s="139">
        <f t="shared" ca="1" si="133"/>
        <v>0</v>
      </c>
      <c r="AU262" s="139">
        <f t="shared" ca="1" si="133"/>
        <v>0</v>
      </c>
      <c r="AV262" s="139">
        <f t="shared" ca="1" si="133"/>
        <v>0</v>
      </c>
      <c r="AW262" s="139">
        <f t="shared" ca="1" si="133"/>
        <v>0</v>
      </c>
      <c r="AX262" s="139">
        <f t="shared" ca="1" si="133"/>
        <v>0</v>
      </c>
      <c r="AY262" s="139">
        <f t="shared" ca="1" si="133"/>
        <v>0</v>
      </c>
      <c r="AZ262" s="139">
        <f t="shared" ca="1" si="133"/>
        <v>0</v>
      </c>
      <c r="BA262" s="139">
        <f t="shared" ca="1" si="133"/>
        <v>0</v>
      </c>
      <c r="BB262" s="139">
        <f t="shared" ca="1" si="133"/>
        <v>0</v>
      </c>
      <c r="BC262" s="139">
        <f t="shared" ca="1" si="133"/>
        <v>0</v>
      </c>
      <c r="BD262" s="139">
        <f t="shared" ca="1" si="133"/>
        <v>0</v>
      </c>
      <c r="BE262" s="139">
        <f t="shared" ca="1" si="133"/>
        <v>0</v>
      </c>
      <c r="BF262" s="139">
        <f t="shared" ca="1" si="133"/>
        <v>0</v>
      </c>
      <c r="BG262" s="139">
        <f t="shared" ca="1" si="133"/>
        <v>0</v>
      </c>
      <c r="BH262" s="139">
        <f t="shared" ca="1" si="133"/>
        <v>0</v>
      </c>
    </row>
    <row r="263" spans="1:60">
      <c r="A263" s="106"/>
      <c r="B263" s="106"/>
      <c r="C263" s="108">
        <v>132</v>
      </c>
      <c r="D263" s="106"/>
      <c r="E263" s="106" t="str">
        <f ca="1">OFFSET('Impact Inputs'!A$6,C263,0)</f>
        <v>Impact 45</v>
      </c>
      <c r="F263" s="106" t="str">
        <f ca="1">OFFSET('Impact Inputs'!C$6,C263,0)</f>
        <v>-</v>
      </c>
      <c r="G263" s="106"/>
      <c r="H263" s="106"/>
      <c r="I263" s="106"/>
      <c r="J263" s="106"/>
      <c r="K263" s="139">
        <f t="shared" ca="1" si="131"/>
        <v>0</v>
      </c>
      <c r="L263" s="139">
        <f t="shared" ca="1" si="133"/>
        <v>0</v>
      </c>
      <c r="M263" s="139">
        <f t="shared" ca="1" si="133"/>
        <v>0</v>
      </c>
      <c r="N263" s="139">
        <f t="shared" ca="1" si="133"/>
        <v>0</v>
      </c>
      <c r="O263" s="139">
        <f t="shared" ca="1" si="133"/>
        <v>0</v>
      </c>
      <c r="P263" s="139">
        <f t="shared" ca="1" si="133"/>
        <v>0</v>
      </c>
      <c r="Q263" s="139">
        <f t="shared" ca="1" si="133"/>
        <v>0</v>
      </c>
      <c r="R263" s="139">
        <f t="shared" ca="1" si="133"/>
        <v>0</v>
      </c>
      <c r="S263" s="139">
        <f t="shared" ca="1" si="133"/>
        <v>0</v>
      </c>
      <c r="T263" s="139">
        <f t="shared" ca="1" si="133"/>
        <v>0</v>
      </c>
      <c r="U263" s="139">
        <f t="shared" ca="1" si="133"/>
        <v>0</v>
      </c>
      <c r="V263" s="139">
        <f t="shared" ca="1" si="133"/>
        <v>0</v>
      </c>
      <c r="W263" s="139">
        <f t="shared" ca="1" si="133"/>
        <v>0</v>
      </c>
      <c r="X263" s="139">
        <f t="shared" ca="1" si="133"/>
        <v>0</v>
      </c>
      <c r="Y263" s="139">
        <f t="shared" ca="1" si="133"/>
        <v>0</v>
      </c>
      <c r="Z263" s="139">
        <f t="shared" ca="1" si="133"/>
        <v>0</v>
      </c>
      <c r="AA263" s="139">
        <f t="shared" ca="1" si="133"/>
        <v>0</v>
      </c>
      <c r="AB263" s="139">
        <f t="shared" ca="1" si="133"/>
        <v>0</v>
      </c>
      <c r="AC263" s="139">
        <f t="shared" ca="1" si="133"/>
        <v>0</v>
      </c>
      <c r="AD263" s="139">
        <f t="shared" ca="1" si="133"/>
        <v>0</v>
      </c>
      <c r="AE263" s="139">
        <f t="shared" ca="1" si="133"/>
        <v>0</v>
      </c>
      <c r="AF263" s="139">
        <f t="shared" ca="1" si="133"/>
        <v>0</v>
      </c>
      <c r="AG263" s="139">
        <f t="shared" ca="1" si="133"/>
        <v>0</v>
      </c>
      <c r="AH263" s="139">
        <f t="shared" ca="1" si="133"/>
        <v>0</v>
      </c>
      <c r="AI263" s="139">
        <f t="shared" ca="1" si="133"/>
        <v>0</v>
      </c>
      <c r="AJ263" s="139">
        <f t="shared" ca="1" si="133"/>
        <v>0</v>
      </c>
      <c r="AK263" s="139">
        <f t="shared" ca="1" si="133"/>
        <v>0</v>
      </c>
      <c r="AL263" s="139">
        <f t="shared" ca="1" si="133"/>
        <v>0</v>
      </c>
      <c r="AM263" s="139">
        <f t="shared" ca="1" si="133"/>
        <v>0</v>
      </c>
      <c r="AN263" s="139">
        <f t="shared" ca="1" si="133"/>
        <v>0</v>
      </c>
      <c r="AO263" s="139">
        <f t="shared" ca="1" si="133"/>
        <v>0</v>
      </c>
      <c r="AP263" s="139">
        <f t="shared" ca="1" si="133"/>
        <v>0</v>
      </c>
      <c r="AQ263" s="139">
        <f t="shared" ca="1" si="133"/>
        <v>0</v>
      </c>
      <c r="AR263" s="139">
        <f t="shared" ca="1" si="133"/>
        <v>0</v>
      </c>
      <c r="AS263" s="139">
        <f t="shared" ca="1" si="133"/>
        <v>0</v>
      </c>
      <c r="AT263" s="139">
        <f t="shared" ca="1" si="133"/>
        <v>0</v>
      </c>
      <c r="AU263" s="139">
        <f t="shared" ca="1" si="133"/>
        <v>0</v>
      </c>
      <c r="AV263" s="139">
        <f t="shared" ca="1" si="133"/>
        <v>0</v>
      </c>
      <c r="AW263" s="139">
        <f t="shared" ca="1" si="133"/>
        <v>0</v>
      </c>
      <c r="AX263" s="139">
        <f t="shared" ca="1" si="133"/>
        <v>0</v>
      </c>
      <c r="AY263" s="139">
        <f t="shared" ca="1" si="133"/>
        <v>0</v>
      </c>
      <c r="AZ263" s="139">
        <f t="shared" ca="1" si="133"/>
        <v>0</v>
      </c>
      <c r="BA263" s="139">
        <f t="shared" ca="1" si="133"/>
        <v>0</v>
      </c>
      <c r="BB263" s="139">
        <f t="shared" ca="1" si="133"/>
        <v>0</v>
      </c>
      <c r="BC263" s="139">
        <f t="shared" ca="1" si="133"/>
        <v>0</v>
      </c>
      <c r="BD263" s="139">
        <f t="shared" ca="1" si="133"/>
        <v>0</v>
      </c>
      <c r="BE263" s="139">
        <f t="shared" ca="1" si="133"/>
        <v>0</v>
      </c>
      <c r="BF263" s="139">
        <f t="shared" ca="1" si="133"/>
        <v>0</v>
      </c>
      <c r="BG263" s="139">
        <f t="shared" ca="1" si="133"/>
        <v>0</v>
      </c>
      <c r="BH263" s="139">
        <f t="shared" ca="1" si="133"/>
        <v>0</v>
      </c>
    </row>
    <row r="264" spans="1:60">
      <c r="A264" s="106"/>
      <c r="B264" s="106"/>
      <c r="C264" s="106">
        <v>135</v>
      </c>
      <c r="D264" s="106"/>
      <c r="E264" s="106" t="str">
        <f ca="1">OFFSET('Impact Inputs'!A$6,C264,0)</f>
        <v>Impact 46</v>
      </c>
      <c r="F264" s="106" t="str">
        <f ca="1">OFFSET('Impact Inputs'!C$6,C264,0)</f>
        <v>-</v>
      </c>
      <c r="G264" s="106"/>
      <c r="H264" s="106"/>
      <c r="I264" s="106"/>
      <c r="J264" s="106"/>
      <c r="K264" s="139">
        <f t="shared" ca="1" si="131"/>
        <v>0</v>
      </c>
      <c r="L264" s="139">
        <f t="shared" ca="1" si="133"/>
        <v>0</v>
      </c>
      <c r="M264" s="139">
        <f t="shared" ca="1" si="133"/>
        <v>0</v>
      </c>
      <c r="N264" s="139">
        <f t="shared" ca="1" si="133"/>
        <v>0</v>
      </c>
      <c r="O264" s="139">
        <f t="shared" ca="1" si="133"/>
        <v>0</v>
      </c>
      <c r="P264" s="139">
        <f t="shared" ca="1" si="133"/>
        <v>0</v>
      </c>
      <c r="Q264" s="139">
        <f t="shared" ca="1" si="133"/>
        <v>0</v>
      </c>
      <c r="R264" s="139">
        <f t="shared" ca="1" si="133"/>
        <v>0</v>
      </c>
      <c r="S264" s="139">
        <f t="shared" ca="1" si="133"/>
        <v>0</v>
      </c>
      <c r="T264" s="139">
        <f t="shared" ca="1" si="133"/>
        <v>0</v>
      </c>
      <c r="U264" s="139">
        <f t="shared" ca="1" si="133"/>
        <v>0</v>
      </c>
      <c r="V264" s="139">
        <f t="shared" ca="1" si="133"/>
        <v>0</v>
      </c>
      <c r="W264" s="139">
        <f t="shared" ca="1" si="133"/>
        <v>0</v>
      </c>
      <c r="X264" s="139">
        <f t="shared" ca="1" si="133"/>
        <v>0</v>
      </c>
      <c r="Y264" s="139">
        <f t="shared" ca="1" si="133"/>
        <v>0</v>
      </c>
      <c r="Z264" s="139">
        <f t="shared" ca="1" si="133"/>
        <v>0</v>
      </c>
      <c r="AA264" s="139">
        <f t="shared" ca="1" si="133"/>
        <v>0</v>
      </c>
      <c r="AB264" s="139">
        <f t="shared" ca="1" si="133"/>
        <v>0</v>
      </c>
      <c r="AC264" s="139">
        <f t="shared" ca="1" si="133"/>
        <v>0</v>
      </c>
      <c r="AD264" s="139">
        <f t="shared" ca="1" si="133"/>
        <v>0</v>
      </c>
      <c r="AE264" s="139">
        <f t="shared" ca="1" si="133"/>
        <v>0</v>
      </c>
      <c r="AF264" s="139">
        <f t="shared" ca="1" si="133"/>
        <v>0</v>
      </c>
      <c r="AG264" s="139">
        <f t="shared" ca="1" si="133"/>
        <v>0</v>
      </c>
      <c r="AH264" s="139">
        <f t="shared" ca="1" si="133"/>
        <v>0</v>
      </c>
      <c r="AI264" s="139">
        <f t="shared" ca="1" si="133"/>
        <v>0</v>
      </c>
      <c r="AJ264" s="139">
        <f t="shared" ca="1" si="133"/>
        <v>0</v>
      </c>
      <c r="AK264" s="139">
        <f t="shared" ca="1" si="133"/>
        <v>0</v>
      </c>
      <c r="AL264" s="139">
        <f t="shared" ca="1" si="133"/>
        <v>0</v>
      </c>
      <c r="AM264" s="139">
        <f t="shared" ca="1" si="133"/>
        <v>0</v>
      </c>
      <c r="AN264" s="139">
        <f t="shared" ca="1" si="133"/>
        <v>0</v>
      </c>
      <c r="AO264" s="139">
        <f t="shared" ca="1" si="133"/>
        <v>0</v>
      </c>
      <c r="AP264" s="139">
        <f t="shared" ca="1" si="133"/>
        <v>0</v>
      </c>
      <c r="AQ264" s="139">
        <f t="shared" ca="1" si="133"/>
        <v>0</v>
      </c>
      <c r="AR264" s="139">
        <f t="shared" ca="1" si="133"/>
        <v>0</v>
      </c>
      <c r="AS264" s="139">
        <f t="shared" ca="1" si="133"/>
        <v>0</v>
      </c>
      <c r="AT264" s="139">
        <f t="shared" ca="1" si="133"/>
        <v>0</v>
      </c>
      <c r="AU264" s="139">
        <f t="shared" ca="1" si="133"/>
        <v>0</v>
      </c>
      <c r="AV264" s="139">
        <f t="shared" ca="1" si="133"/>
        <v>0</v>
      </c>
      <c r="AW264" s="139">
        <f t="shared" ca="1" si="133"/>
        <v>0</v>
      </c>
      <c r="AX264" s="139">
        <f t="shared" ca="1" si="133"/>
        <v>0</v>
      </c>
      <c r="AY264" s="139">
        <f t="shared" ca="1" si="133"/>
        <v>0</v>
      </c>
      <c r="AZ264" s="139">
        <f t="shared" ca="1" si="133"/>
        <v>0</v>
      </c>
      <c r="BA264" s="139">
        <f t="shared" ca="1" si="133"/>
        <v>0</v>
      </c>
      <c r="BB264" s="139">
        <f t="shared" ca="1" si="133"/>
        <v>0</v>
      </c>
      <c r="BC264" s="139">
        <f t="shared" ca="1" si="133"/>
        <v>0</v>
      </c>
      <c r="BD264" s="139">
        <f t="shared" ca="1" si="133"/>
        <v>0</v>
      </c>
      <c r="BE264" s="139">
        <f t="shared" ca="1" si="133"/>
        <v>0</v>
      </c>
      <c r="BF264" s="139">
        <f t="shared" ca="1" si="133"/>
        <v>0</v>
      </c>
      <c r="BG264" s="139">
        <f t="shared" ca="1" si="133"/>
        <v>0</v>
      </c>
      <c r="BH264" s="139">
        <f t="shared" ca="1" si="133"/>
        <v>0</v>
      </c>
    </row>
    <row r="265" spans="1:60">
      <c r="A265" s="106"/>
      <c r="B265" s="106"/>
      <c r="C265" s="106">
        <v>138</v>
      </c>
      <c r="D265" s="106"/>
      <c r="E265" s="106" t="str">
        <f ca="1">OFFSET('Impact Inputs'!A$6,C265,0)</f>
        <v>Impact 47</v>
      </c>
      <c r="F265" s="106" t="str">
        <f ca="1">OFFSET('Impact Inputs'!C$6,C265,0)</f>
        <v>-</v>
      </c>
      <c r="G265" s="106"/>
      <c r="H265" s="106"/>
      <c r="I265" s="106"/>
      <c r="J265" s="106"/>
      <c r="K265" s="139">
        <f t="shared" ca="1" si="131"/>
        <v>0</v>
      </c>
      <c r="L265" s="139">
        <f t="shared" ca="1" si="133"/>
        <v>0</v>
      </c>
      <c r="M265" s="139">
        <f t="shared" ca="1" si="133"/>
        <v>0</v>
      </c>
      <c r="N265" s="139">
        <f t="shared" ca="1" si="133"/>
        <v>0</v>
      </c>
      <c r="O265" s="139">
        <f t="shared" ca="1" si="133"/>
        <v>0</v>
      </c>
      <c r="P265" s="139">
        <f t="shared" ca="1" si="133"/>
        <v>0</v>
      </c>
      <c r="Q265" s="139">
        <f t="shared" ca="1" si="133"/>
        <v>0</v>
      </c>
      <c r="R265" s="139">
        <f t="shared" ca="1" si="133"/>
        <v>0</v>
      </c>
      <c r="S265" s="139">
        <f t="shared" ca="1" si="133"/>
        <v>0</v>
      </c>
      <c r="T265" s="139">
        <f t="shared" ca="1" si="133"/>
        <v>0</v>
      </c>
      <c r="U265" s="139">
        <f t="shared" ca="1" si="133"/>
        <v>0</v>
      </c>
      <c r="V265" s="139">
        <f t="shared" ca="1" si="133"/>
        <v>0</v>
      </c>
      <c r="W265" s="139">
        <f t="shared" ca="1" si="133"/>
        <v>0</v>
      </c>
      <c r="X265" s="139">
        <f t="shared" ca="1" si="133"/>
        <v>0</v>
      </c>
      <c r="Y265" s="139">
        <f t="shared" ca="1" si="133"/>
        <v>0</v>
      </c>
      <c r="Z265" s="139">
        <f t="shared" ca="1" si="133"/>
        <v>0</v>
      </c>
      <c r="AA265" s="139">
        <f t="shared" ca="1" si="133"/>
        <v>0</v>
      </c>
      <c r="AB265" s="139">
        <f t="shared" ca="1" si="133"/>
        <v>0</v>
      </c>
      <c r="AC265" s="139">
        <f t="shared" ca="1" si="133"/>
        <v>0</v>
      </c>
      <c r="AD265" s="139">
        <f t="shared" ca="1" si="133"/>
        <v>0</v>
      </c>
      <c r="AE265" s="139">
        <f t="shared" ca="1" si="133"/>
        <v>0</v>
      </c>
      <c r="AF265" s="139">
        <f t="shared" ca="1" si="133"/>
        <v>0</v>
      </c>
      <c r="AG265" s="139">
        <f t="shared" ca="1" si="133"/>
        <v>0</v>
      </c>
      <c r="AH265" s="139">
        <f t="shared" ca="1" si="133"/>
        <v>0</v>
      </c>
      <c r="AI265" s="139">
        <f t="shared" ca="1" si="133"/>
        <v>0</v>
      </c>
      <c r="AJ265" s="139">
        <f t="shared" ca="1" si="133"/>
        <v>0</v>
      </c>
      <c r="AK265" s="139">
        <f t="shared" ca="1" si="133"/>
        <v>0</v>
      </c>
      <c r="AL265" s="139">
        <f t="shared" ca="1" si="133"/>
        <v>0</v>
      </c>
      <c r="AM265" s="139">
        <f t="shared" ca="1" si="133"/>
        <v>0</v>
      </c>
      <c r="AN265" s="139">
        <f t="shared" ca="1" si="133"/>
        <v>0</v>
      </c>
      <c r="AO265" s="139">
        <f t="shared" ca="1" si="133"/>
        <v>0</v>
      </c>
      <c r="AP265" s="139">
        <f t="shared" ca="1" si="133"/>
        <v>0</v>
      </c>
      <c r="AQ265" s="139">
        <f t="shared" ca="1" si="133"/>
        <v>0</v>
      </c>
      <c r="AR265" s="139">
        <f t="shared" ca="1" si="133"/>
        <v>0</v>
      </c>
      <c r="AS265" s="139">
        <f t="shared" ca="1" si="133"/>
        <v>0</v>
      </c>
      <c r="AT265" s="139">
        <f t="shared" ca="1" si="133"/>
        <v>0</v>
      </c>
      <c r="AU265" s="139">
        <f t="shared" ca="1" si="133"/>
        <v>0</v>
      </c>
      <c r="AV265" s="139">
        <f t="shared" ca="1" si="133"/>
        <v>0</v>
      </c>
      <c r="AW265" s="139">
        <f t="shared" ca="1" si="133"/>
        <v>0</v>
      </c>
      <c r="AX265" s="139">
        <f t="shared" ca="1" si="133"/>
        <v>0</v>
      </c>
      <c r="AY265" s="139">
        <f t="shared" ca="1" si="133"/>
        <v>0</v>
      </c>
      <c r="AZ265" s="139">
        <f t="shared" ca="1" si="133"/>
        <v>0</v>
      </c>
      <c r="BA265" s="139">
        <f t="shared" ca="1" si="133"/>
        <v>0</v>
      </c>
      <c r="BB265" s="139">
        <f t="shared" ca="1" si="133"/>
        <v>0</v>
      </c>
      <c r="BC265" s="139">
        <f t="shared" ca="1" si="133"/>
        <v>0</v>
      </c>
      <c r="BD265" s="139">
        <f t="shared" ca="1" si="133"/>
        <v>0</v>
      </c>
      <c r="BE265" s="139">
        <f t="shared" ca="1" si="133"/>
        <v>0</v>
      </c>
      <c r="BF265" s="139">
        <f t="shared" ca="1" si="133"/>
        <v>0</v>
      </c>
      <c r="BG265" s="139">
        <f t="shared" ca="1" si="133"/>
        <v>0</v>
      </c>
      <c r="BH265" s="139">
        <f t="shared" ca="1" si="133"/>
        <v>0</v>
      </c>
    </row>
    <row r="266" spans="1:60">
      <c r="A266" s="106"/>
      <c r="B266" s="106"/>
      <c r="C266" s="106">
        <v>141</v>
      </c>
      <c r="D266" s="106"/>
      <c r="E266" s="106" t="str">
        <f ca="1">OFFSET('Impact Inputs'!A$6,C266,0)</f>
        <v>Impact 48</v>
      </c>
      <c r="F266" s="106" t="str">
        <f ca="1">OFFSET('Impact Inputs'!C$6,C266,0)</f>
        <v>-</v>
      </c>
      <c r="G266" s="106"/>
      <c r="H266" s="106"/>
      <c r="I266" s="106"/>
      <c r="J266" s="106"/>
      <c r="K266" s="139">
        <f t="shared" ca="1" si="131"/>
        <v>0</v>
      </c>
      <c r="L266" s="139">
        <f t="shared" ca="1" si="133"/>
        <v>0</v>
      </c>
      <c r="M266" s="139">
        <f t="shared" ca="1" si="133"/>
        <v>0</v>
      </c>
      <c r="N266" s="139">
        <f t="shared" ca="1" si="133"/>
        <v>0</v>
      </c>
      <c r="O266" s="139">
        <f t="shared" ca="1" si="133"/>
        <v>0</v>
      </c>
      <c r="P266" s="139">
        <f t="shared" ca="1" si="133"/>
        <v>0</v>
      </c>
      <c r="Q266" s="139">
        <f t="shared" ca="1" si="133"/>
        <v>0</v>
      </c>
      <c r="R266" s="139">
        <f t="shared" ca="1" si="133"/>
        <v>0</v>
      </c>
      <c r="S266" s="139">
        <f t="shared" ref="L266:BH268" ca="1" si="134">SUMPRODUCT(OFFSET(S$7,0,0,S$2-$K$2+1,1),N(OFFSET(OFFSET(S214,0,0,1,-1*(S$2-$K$2+1)),0,S$2-$K$2+1-ROW(OFFSET($A$1,0,0,S$2-$K$2+1,1)),1,1)))</f>
        <v>0</v>
      </c>
      <c r="T266" s="139">
        <f t="shared" ca="1" si="134"/>
        <v>0</v>
      </c>
      <c r="U266" s="139">
        <f t="shared" ca="1" si="134"/>
        <v>0</v>
      </c>
      <c r="V266" s="139">
        <f t="shared" ca="1" si="134"/>
        <v>0</v>
      </c>
      <c r="W266" s="139">
        <f t="shared" ca="1" si="134"/>
        <v>0</v>
      </c>
      <c r="X266" s="139">
        <f t="shared" ca="1" si="134"/>
        <v>0</v>
      </c>
      <c r="Y266" s="139">
        <f t="shared" ca="1" si="134"/>
        <v>0</v>
      </c>
      <c r="Z266" s="139">
        <f t="shared" ca="1" si="134"/>
        <v>0</v>
      </c>
      <c r="AA266" s="139">
        <f t="shared" ca="1" si="134"/>
        <v>0</v>
      </c>
      <c r="AB266" s="139">
        <f t="shared" ca="1" si="134"/>
        <v>0</v>
      </c>
      <c r="AC266" s="139">
        <f t="shared" ca="1" si="134"/>
        <v>0</v>
      </c>
      <c r="AD266" s="139">
        <f t="shared" ca="1" si="134"/>
        <v>0</v>
      </c>
      <c r="AE266" s="139">
        <f t="shared" ca="1" si="134"/>
        <v>0</v>
      </c>
      <c r="AF266" s="139">
        <f t="shared" ca="1" si="134"/>
        <v>0</v>
      </c>
      <c r="AG266" s="139">
        <f t="shared" ca="1" si="134"/>
        <v>0</v>
      </c>
      <c r="AH266" s="139">
        <f t="shared" ca="1" si="134"/>
        <v>0</v>
      </c>
      <c r="AI266" s="139">
        <f t="shared" ca="1" si="134"/>
        <v>0</v>
      </c>
      <c r="AJ266" s="139">
        <f t="shared" ca="1" si="134"/>
        <v>0</v>
      </c>
      <c r="AK266" s="139">
        <f t="shared" ca="1" si="134"/>
        <v>0</v>
      </c>
      <c r="AL266" s="139">
        <f t="shared" ca="1" si="134"/>
        <v>0</v>
      </c>
      <c r="AM266" s="139">
        <f t="shared" ca="1" si="134"/>
        <v>0</v>
      </c>
      <c r="AN266" s="139">
        <f t="shared" ca="1" si="134"/>
        <v>0</v>
      </c>
      <c r="AO266" s="139">
        <f t="shared" ca="1" si="134"/>
        <v>0</v>
      </c>
      <c r="AP266" s="139">
        <f t="shared" ca="1" si="134"/>
        <v>0</v>
      </c>
      <c r="AQ266" s="139">
        <f t="shared" ca="1" si="134"/>
        <v>0</v>
      </c>
      <c r="AR266" s="139">
        <f t="shared" ca="1" si="134"/>
        <v>0</v>
      </c>
      <c r="AS266" s="139">
        <f t="shared" ca="1" si="134"/>
        <v>0</v>
      </c>
      <c r="AT266" s="139">
        <f t="shared" ca="1" si="134"/>
        <v>0</v>
      </c>
      <c r="AU266" s="139">
        <f t="shared" ca="1" si="134"/>
        <v>0</v>
      </c>
      <c r="AV266" s="139">
        <f t="shared" ca="1" si="134"/>
        <v>0</v>
      </c>
      <c r="AW266" s="139">
        <f t="shared" ca="1" si="134"/>
        <v>0</v>
      </c>
      <c r="AX266" s="139">
        <f t="shared" ca="1" si="134"/>
        <v>0</v>
      </c>
      <c r="AY266" s="139">
        <f t="shared" ca="1" si="134"/>
        <v>0</v>
      </c>
      <c r="AZ266" s="139">
        <f t="shared" ca="1" si="134"/>
        <v>0</v>
      </c>
      <c r="BA266" s="139">
        <f t="shared" ca="1" si="134"/>
        <v>0</v>
      </c>
      <c r="BB266" s="139">
        <f t="shared" ca="1" si="134"/>
        <v>0</v>
      </c>
      <c r="BC266" s="139">
        <f t="shared" ca="1" si="134"/>
        <v>0</v>
      </c>
      <c r="BD266" s="139">
        <f t="shared" ca="1" si="134"/>
        <v>0</v>
      </c>
      <c r="BE266" s="139">
        <f t="shared" ca="1" si="134"/>
        <v>0</v>
      </c>
      <c r="BF266" s="139">
        <f t="shared" ca="1" si="134"/>
        <v>0</v>
      </c>
      <c r="BG266" s="139">
        <f t="shared" ca="1" si="134"/>
        <v>0</v>
      </c>
      <c r="BH266" s="139">
        <f t="shared" ca="1" si="134"/>
        <v>0</v>
      </c>
    </row>
    <row r="267" spans="1:60">
      <c r="A267" s="106"/>
      <c r="B267" s="106"/>
      <c r="C267" s="108">
        <v>144</v>
      </c>
      <c r="D267" s="106"/>
      <c r="E267" s="106" t="str">
        <f ca="1">OFFSET('Impact Inputs'!A$6,C267,0)</f>
        <v>Impact 49</v>
      </c>
      <c r="F267" s="106" t="str">
        <f ca="1">OFFSET('Impact Inputs'!C$6,C267,0)</f>
        <v>-</v>
      </c>
      <c r="G267" s="106"/>
      <c r="H267" s="106"/>
      <c r="I267" s="106"/>
      <c r="J267" s="106"/>
      <c r="K267" s="139">
        <f t="shared" ca="1" si="131"/>
        <v>0</v>
      </c>
      <c r="L267" s="139">
        <f t="shared" ca="1" si="134"/>
        <v>0</v>
      </c>
      <c r="M267" s="139">
        <f t="shared" ca="1" si="134"/>
        <v>0</v>
      </c>
      <c r="N267" s="139">
        <f t="shared" ca="1" si="134"/>
        <v>0</v>
      </c>
      <c r="O267" s="139">
        <f t="shared" ca="1" si="134"/>
        <v>0</v>
      </c>
      <c r="P267" s="139">
        <f t="shared" ca="1" si="134"/>
        <v>0</v>
      </c>
      <c r="Q267" s="139">
        <f t="shared" ca="1" si="134"/>
        <v>0</v>
      </c>
      <c r="R267" s="139">
        <f t="shared" ca="1" si="134"/>
        <v>0</v>
      </c>
      <c r="S267" s="139">
        <f t="shared" ca="1" si="134"/>
        <v>0</v>
      </c>
      <c r="T267" s="139">
        <f t="shared" ca="1" si="134"/>
        <v>0</v>
      </c>
      <c r="U267" s="139">
        <f t="shared" ca="1" si="134"/>
        <v>0</v>
      </c>
      <c r="V267" s="139">
        <f t="shared" ca="1" si="134"/>
        <v>0</v>
      </c>
      <c r="W267" s="139">
        <f t="shared" ca="1" si="134"/>
        <v>0</v>
      </c>
      <c r="X267" s="139">
        <f t="shared" ca="1" si="134"/>
        <v>0</v>
      </c>
      <c r="Y267" s="139">
        <f t="shared" ca="1" si="134"/>
        <v>0</v>
      </c>
      <c r="Z267" s="139">
        <f t="shared" ca="1" si="134"/>
        <v>0</v>
      </c>
      <c r="AA267" s="139">
        <f t="shared" ca="1" si="134"/>
        <v>0</v>
      </c>
      <c r="AB267" s="139">
        <f t="shared" ca="1" si="134"/>
        <v>0</v>
      </c>
      <c r="AC267" s="139">
        <f t="shared" ca="1" si="134"/>
        <v>0</v>
      </c>
      <c r="AD267" s="139">
        <f t="shared" ca="1" si="134"/>
        <v>0</v>
      </c>
      <c r="AE267" s="139">
        <f t="shared" ca="1" si="134"/>
        <v>0</v>
      </c>
      <c r="AF267" s="139">
        <f t="shared" ca="1" si="134"/>
        <v>0</v>
      </c>
      <c r="AG267" s="139">
        <f t="shared" ca="1" si="134"/>
        <v>0</v>
      </c>
      <c r="AH267" s="139">
        <f t="shared" ca="1" si="134"/>
        <v>0</v>
      </c>
      <c r="AI267" s="139">
        <f t="shared" ca="1" si="134"/>
        <v>0</v>
      </c>
      <c r="AJ267" s="139">
        <f t="shared" ca="1" si="134"/>
        <v>0</v>
      </c>
      <c r="AK267" s="139">
        <f t="shared" ca="1" si="134"/>
        <v>0</v>
      </c>
      <c r="AL267" s="139">
        <f t="shared" ca="1" si="134"/>
        <v>0</v>
      </c>
      <c r="AM267" s="139">
        <f t="shared" ca="1" si="134"/>
        <v>0</v>
      </c>
      <c r="AN267" s="139">
        <f t="shared" ca="1" si="134"/>
        <v>0</v>
      </c>
      <c r="AO267" s="139">
        <f t="shared" ca="1" si="134"/>
        <v>0</v>
      </c>
      <c r="AP267" s="139">
        <f t="shared" ca="1" si="134"/>
        <v>0</v>
      </c>
      <c r="AQ267" s="139">
        <f t="shared" ca="1" si="134"/>
        <v>0</v>
      </c>
      <c r="AR267" s="139">
        <f t="shared" ca="1" si="134"/>
        <v>0</v>
      </c>
      <c r="AS267" s="139">
        <f t="shared" ca="1" si="134"/>
        <v>0</v>
      </c>
      <c r="AT267" s="139">
        <f t="shared" ca="1" si="134"/>
        <v>0</v>
      </c>
      <c r="AU267" s="139">
        <f t="shared" ca="1" si="134"/>
        <v>0</v>
      </c>
      <c r="AV267" s="139">
        <f t="shared" ca="1" si="134"/>
        <v>0</v>
      </c>
      <c r="AW267" s="139">
        <f t="shared" ca="1" si="134"/>
        <v>0</v>
      </c>
      <c r="AX267" s="139">
        <f t="shared" ca="1" si="134"/>
        <v>0</v>
      </c>
      <c r="AY267" s="139">
        <f t="shared" ca="1" si="134"/>
        <v>0</v>
      </c>
      <c r="AZ267" s="139">
        <f t="shared" ca="1" si="134"/>
        <v>0</v>
      </c>
      <c r="BA267" s="139">
        <f t="shared" ca="1" si="134"/>
        <v>0</v>
      </c>
      <c r="BB267" s="139">
        <f t="shared" ca="1" si="134"/>
        <v>0</v>
      </c>
      <c r="BC267" s="139">
        <f t="shared" ca="1" si="134"/>
        <v>0</v>
      </c>
      <c r="BD267" s="139">
        <f t="shared" ca="1" si="134"/>
        <v>0</v>
      </c>
      <c r="BE267" s="139">
        <f t="shared" ca="1" si="134"/>
        <v>0</v>
      </c>
      <c r="BF267" s="139">
        <f t="shared" ca="1" si="134"/>
        <v>0</v>
      </c>
      <c r="BG267" s="139">
        <f t="shared" ca="1" si="134"/>
        <v>0</v>
      </c>
      <c r="BH267" s="139">
        <f t="shared" ca="1" si="134"/>
        <v>0</v>
      </c>
    </row>
    <row r="268" spans="1:60">
      <c r="A268" s="106"/>
      <c r="B268" s="106"/>
      <c r="C268" s="108">
        <v>147</v>
      </c>
      <c r="D268" s="106"/>
      <c r="E268" s="106" t="str">
        <f ca="1">OFFSET('Impact Inputs'!A$6,C268,0)</f>
        <v>Impact 50</v>
      </c>
      <c r="F268" s="106" t="str">
        <f ca="1">OFFSET('Impact Inputs'!C$6,C268,0)</f>
        <v>-</v>
      </c>
      <c r="G268" s="106"/>
      <c r="H268" s="106"/>
      <c r="I268" s="106"/>
      <c r="J268" s="106"/>
      <c r="K268" s="139">
        <f t="shared" ca="1" si="131"/>
        <v>0</v>
      </c>
      <c r="L268" s="139">
        <f t="shared" ca="1" si="134"/>
        <v>0</v>
      </c>
      <c r="M268" s="139">
        <f t="shared" ca="1" si="134"/>
        <v>0</v>
      </c>
      <c r="N268" s="139">
        <f t="shared" ca="1" si="134"/>
        <v>0</v>
      </c>
      <c r="O268" s="139">
        <f t="shared" ca="1" si="134"/>
        <v>0</v>
      </c>
      <c r="P268" s="139">
        <f t="shared" ca="1" si="134"/>
        <v>0</v>
      </c>
      <c r="Q268" s="139">
        <f t="shared" ca="1" si="134"/>
        <v>0</v>
      </c>
      <c r="R268" s="139">
        <f t="shared" ca="1" si="134"/>
        <v>0</v>
      </c>
      <c r="S268" s="139">
        <f t="shared" ca="1" si="134"/>
        <v>0</v>
      </c>
      <c r="T268" s="139">
        <f t="shared" ca="1" si="134"/>
        <v>0</v>
      </c>
      <c r="U268" s="139">
        <f t="shared" ca="1" si="134"/>
        <v>0</v>
      </c>
      <c r="V268" s="139">
        <f t="shared" ca="1" si="134"/>
        <v>0</v>
      </c>
      <c r="W268" s="139">
        <f t="shared" ca="1" si="134"/>
        <v>0</v>
      </c>
      <c r="X268" s="139">
        <f t="shared" ca="1" si="134"/>
        <v>0</v>
      </c>
      <c r="Y268" s="139">
        <f t="shared" ca="1" si="134"/>
        <v>0</v>
      </c>
      <c r="Z268" s="139">
        <f t="shared" ca="1" si="134"/>
        <v>0</v>
      </c>
      <c r="AA268" s="139">
        <f t="shared" ca="1" si="134"/>
        <v>0</v>
      </c>
      <c r="AB268" s="139">
        <f t="shared" ca="1" si="134"/>
        <v>0</v>
      </c>
      <c r="AC268" s="139">
        <f t="shared" ca="1" si="134"/>
        <v>0</v>
      </c>
      <c r="AD268" s="139">
        <f t="shared" ca="1" si="134"/>
        <v>0</v>
      </c>
      <c r="AE268" s="139">
        <f t="shared" ca="1" si="134"/>
        <v>0</v>
      </c>
      <c r="AF268" s="139">
        <f t="shared" ca="1" si="134"/>
        <v>0</v>
      </c>
      <c r="AG268" s="139">
        <f t="shared" ca="1" si="134"/>
        <v>0</v>
      </c>
      <c r="AH268" s="139">
        <f t="shared" ca="1" si="134"/>
        <v>0</v>
      </c>
      <c r="AI268" s="139">
        <f t="shared" ca="1" si="134"/>
        <v>0</v>
      </c>
      <c r="AJ268" s="139">
        <f t="shared" ca="1" si="134"/>
        <v>0</v>
      </c>
      <c r="AK268" s="139">
        <f t="shared" ca="1" si="134"/>
        <v>0</v>
      </c>
      <c r="AL268" s="139">
        <f t="shared" ca="1" si="134"/>
        <v>0</v>
      </c>
      <c r="AM268" s="139">
        <f t="shared" ca="1" si="134"/>
        <v>0</v>
      </c>
      <c r="AN268" s="139">
        <f t="shared" ca="1" si="134"/>
        <v>0</v>
      </c>
      <c r="AO268" s="139">
        <f t="shared" ca="1" si="134"/>
        <v>0</v>
      </c>
      <c r="AP268" s="139">
        <f t="shared" ca="1" si="134"/>
        <v>0</v>
      </c>
      <c r="AQ268" s="139">
        <f t="shared" ca="1" si="134"/>
        <v>0</v>
      </c>
      <c r="AR268" s="139">
        <f t="shared" ca="1" si="134"/>
        <v>0</v>
      </c>
      <c r="AS268" s="139">
        <f t="shared" ca="1" si="134"/>
        <v>0</v>
      </c>
      <c r="AT268" s="139">
        <f t="shared" ca="1" si="134"/>
        <v>0</v>
      </c>
      <c r="AU268" s="139">
        <f t="shared" ca="1" si="134"/>
        <v>0</v>
      </c>
      <c r="AV268" s="139">
        <f t="shared" ca="1" si="134"/>
        <v>0</v>
      </c>
      <c r="AW268" s="139">
        <f t="shared" ca="1" si="134"/>
        <v>0</v>
      </c>
      <c r="AX268" s="139">
        <f t="shared" ca="1" si="134"/>
        <v>0</v>
      </c>
      <c r="AY268" s="139">
        <f t="shared" ca="1" si="134"/>
        <v>0</v>
      </c>
      <c r="AZ268" s="139">
        <f t="shared" ca="1" si="134"/>
        <v>0</v>
      </c>
      <c r="BA268" s="139">
        <f t="shared" ca="1" si="134"/>
        <v>0</v>
      </c>
      <c r="BB268" s="139">
        <f t="shared" ca="1" si="134"/>
        <v>0</v>
      </c>
      <c r="BC268" s="139">
        <f t="shared" ca="1" si="134"/>
        <v>0</v>
      </c>
      <c r="BD268" s="139">
        <f t="shared" ca="1" si="134"/>
        <v>0</v>
      </c>
      <c r="BE268" s="139">
        <f t="shared" ca="1" si="134"/>
        <v>0</v>
      </c>
      <c r="BF268" s="139">
        <f t="shared" ca="1" si="134"/>
        <v>0</v>
      </c>
      <c r="BG268" s="139">
        <f t="shared" ca="1" si="134"/>
        <v>0</v>
      </c>
      <c r="BH268" s="139">
        <f t="shared" ca="1" si="134"/>
        <v>0</v>
      </c>
    </row>
    <row r="269" spans="1:60">
      <c r="A269" s="106"/>
      <c r="B269" s="106"/>
      <c r="C269" s="106"/>
      <c r="D269" s="106"/>
      <c r="E269" s="106"/>
      <c r="F269" s="106"/>
      <c r="G269" s="106"/>
      <c r="H269" s="139"/>
      <c r="I269" s="139"/>
      <c r="J269" s="139"/>
      <c r="K269" s="139"/>
      <c r="L269" s="139"/>
      <c r="M269" s="139"/>
      <c r="N269" s="139"/>
      <c r="O269" s="139"/>
      <c r="P269" s="139"/>
      <c r="Q269" s="139"/>
      <c r="R269" s="139"/>
      <c r="S269" s="139"/>
      <c r="T269" s="139"/>
      <c r="U269" s="139"/>
      <c r="V269" s="139"/>
      <c r="W269" s="139"/>
      <c r="X269" s="139"/>
      <c r="Y269" s="139"/>
      <c r="Z269" s="139"/>
      <c r="AA269" s="139"/>
      <c r="AB269" s="139"/>
      <c r="AC269" s="139"/>
      <c r="AD269" s="139"/>
      <c r="AE269" s="139"/>
      <c r="AF269" s="139"/>
      <c r="AG269" s="139"/>
      <c r="AH269" s="139"/>
      <c r="AI269" s="139"/>
      <c r="AJ269" s="139"/>
      <c r="AK269" s="139"/>
      <c r="AL269" s="139"/>
      <c r="AM269" s="139"/>
      <c r="AN269" s="139"/>
      <c r="AO269" s="139"/>
      <c r="AP269" s="139"/>
      <c r="AQ269" s="139"/>
      <c r="AR269" s="139"/>
      <c r="AS269" s="139"/>
      <c r="AT269" s="139"/>
      <c r="AU269" s="139"/>
      <c r="AV269" s="139"/>
      <c r="AW269" s="139"/>
      <c r="AX269" s="139"/>
      <c r="AY269" s="139"/>
      <c r="AZ269" s="139"/>
      <c r="BA269" s="139"/>
      <c r="BB269" s="139"/>
      <c r="BC269" s="139"/>
      <c r="BD269" s="139"/>
      <c r="BE269" s="139"/>
      <c r="BF269" s="139"/>
      <c r="BG269" s="139"/>
      <c r="BH269" s="139"/>
    </row>
    <row r="270" spans="1:60" ht="15">
      <c r="A270" s="106"/>
      <c r="B270" s="106"/>
      <c r="C270" s="106"/>
      <c r="D270" s="138" t="s">
        <v>281</v>
      </c>
      <c r="E270" s="106"/>
      <c r="F270" s="138" t="s">
        <v>64</v>
      </c>
      <c r="G270" s="148"/>
      <c r="H270" s="22" t="s">
        <v>93</v>
      </c>
      <c r="I270" s="22" t="s">
        <v>92</v>
      </c>
      <c r="J270" s="22" t="str">
        <f>'Primary Inputs'!$C$17&amp;"-Year NPV"</f>
        <v>50-Year NPV</v>
      </c>
      <c r="K270" s="198">
        <f>K218</f>
        <v>2022</v>
      </c>
      <c r="L270" s="198">
        <f t="shared" ref="L270:BH270" si="135">L218</f>
        <v>2023</v>
      </c>
      <c r="M270" s="198">
        <f t="shared" si="135"/>
        <v>2024</v>
      </c>
      <c r="N270" s="198">
        <f t="shared" si="135"/>
        <v>2025</v>
      </c>
      <c r="O270" s="198">
        <f t="shared" si="135"/>
        <v>2026</v>
      </c>
      <c r="P270" s="198">
        <f t="shared" si="135"/>
        <v>2027</v>
      </c>
      <c r="Q270" s="198">
        <f t="shared" si="135"/>
        <v>2028</v>
      </c>
      <c r="R270" s="198">
        <f t="shared" si="135"/>
        <v>2029</v>
      </c>
      <c r="S270" s="198">
        <f t="shared" si="135"/>
        <v>2030</v>
      </c>
      <c r="T270" s="198">
        <f t="shared" si="135"/>
        <v>2031</v>
      </c>
      <c r="U270" s="198">
        <f t="shared" si="135"/>
        <v>2032</v>
      </c>
      <c r="V270" s="198">
        <f t="shared" si="135"/>
        <v>2033</v>
      </c>
      <c r="W270" s="198">
        <f t="shared" si="135"/>
        <v>2034</v>
      </c>
      <c r="X270" s="198">
        <f t="shared" si="135"/>
        <v>2035</v>
      </c>
      <c r="Y270" s="198">
        <f t="shared" si="135"/>
        <v>2036</v>
      </c>
      <c r="Z270" s="198">
        <f t="shared" si="135"/>
        <v>2037</v>
      </c>
      <c r="AA270" s="198">
        <f t="shared" si="135"/>
        <v>2038</v>
      </c>
      <c r="AB270" s="198">
        <f t="shared" si="135"/>
        <v>2039</v>
      </c>
      <c r="AC270" s="198">
        <f t="shared" si="135"/>
        <v>2040</v>
      </c>
      <c r="AD270" s="198">
        <f t="shared" si="135"/>
        <v>2041</v>
      </c>
      <c r="AE270" s="198">
        <f t="shared" si="135"/>
        <v>2042</v>
      </c>
      <c r="AF270" s="198">
        <f t="shared" si="135"/>
        <v>2043</v>
      </c>
      <c r="AG270" s="198">
        <f t="shared" si="135"/>
        <v>2044</v>
      </c>
      <c r="AH270" s="198">
        <f t="shared" si="135"/>
        <v>2045</v>
      </c>
      <c r="AI270" s="198">
        <f t="shared" si="135"/>
        <v>2046</v>
      </c>
      <c r="AJ270" s="198">
        <f t="shared" si="135"/>
        <v>2047</v>
      </c>
      <c r="AK270" s="198">
        <f t="shared" si="135"/>
        <v>2048</v>
      </c>
      <c r="AL270" s="198">
        <f t="shared" si="135"/>
        <v>2049</v>
      </c>
      <c r="AM270" s="198">
        <f t="shared" si="135"/>
        <v>2050</v>
      </c>
      <c r="AN270" s="198">
        <f t="shared" si="135"/>
        <v>2051</v>
      </c>
      <c r="AO270" s="198">
        <f t="shared" si="135"/>
        <v>2052</v>
      </c>
      <c r="AP270" s="198">
        <f t="shared" si="135"/>
        <v>2053</v>
      </c>
      <c r="AQ270" s="198">
        <f t="shared" si="135"/>
        <v>2054</v>
      </c>
      <c r="AR270" s="198">
        <f t="shared" si="135"/>
        <v>2055</v>
      </c>
      <c r="AS270" s="198">
        <f t="shared" si="135"/>
        <v>2056</v>
      </c>
      <c r="AT270" s="198">
        <f t="shared" si="135"/>
        <v>2057</v>
      </c>
      <c r="AU270" s="198">
        <f t="shared" si="135"/>
        <v>2058</v>
      </c>
      <c r="AV270" s="198">
        <f t="shared" si="135"/>
        <v>2059</v>
      </c>
      <c r="AW270" s="198">
        <f t="shared" si="135"/>
        <v>2060</v>
      </c>
      <c r="AX270" s="198">
        <f t="shared" si="135"/>
        <v>2061</v>
      </c>
      <c r="AY270" s="198">
        <f t="shared" si="135"/>
        <v>2062</v>
      </c>
      <c r="AZ270" s="198">
        <f t="shared" si="135"/>
        <v>2063</v>
      </c>
      <c r="BA270" s="198">
        <f t="shared" si="135"/>
        <v>2064</v>
      </c>
      <c r="BB270" s="198">
        <f t="shared" si="135"/>
        <v>2065</v>
      </c>
      <c r="BC270" s="198">
        <f t="shared" si="135"/>
        <v>2066</v>
      </c>
      <c r="BD270" s="198">
        <f t="shared" si="135"/>
        <v>2067</v>
      </c>
      <c r="BE270" s="198">
        <f t="shared" si="135"/>
        <v>2068</v>
      </c>
      <c r="BF270" s="198">
        <f t="shared" si="135"/>
        <v>2069</v>
      </c>
      <c r="BG270" s="198">
        <f t="shared" si="135"/>
        <v>2070</v>
      </c>
      <c r="BH270" s="198">
        <f t="shared" si="135"/>
        <v>2071</v>
      </c>
    </row>
    <row r="271" spans="1:60">
      <c r="A271" s="106"/>
      <c r="B271" s="106"/>
      <c r="C271" s="106">
        <v>0</v>
      </c>
      <c r="D271" s="106"/>
      <c r="E271" s="106" t="str">
        <f ca="1">OFFSET('Impact Inputs'!A$6,C271,0)</f>
        <v>Impact 1</v>
      </c>
      <c r="F271" s="106" t="str">
        <f ca="1">OFFSET('Impact Inputs'!C$6,C271,0)</f>
        <v>Average increase in cash settled cases</v>
      </c>
      <c r="G271" s="106"/>
      <c r="H271" s="139">
        <f ca="1">SUM(K271:O271)</f>
        <v>31388930.873258557</v>
      </c>
      <c r="I271" s="139">
        <f ca="1">SUM(K271:T271)</f>
        <v>31388930.873258557</v>
      </c>
      <c r="J271" s="139">
        <f ca="1">SUM(K271:BH271)</f>
        <v>31388930.873258557</v>
      </c>
      <c r="K271" s="139">
        <f ca="1">K219*K$3</f>
        <v>0</v>
      </c>
      <c r="L271" s="139">
        <f ca="1">L219*L$3</f>
        <v>31388930.873258557</v>
      </c>
      <c r="M271" s="139">
        <f t="shared" ref="M271:AP271" ca="1" si="136">M219*M$3</f>
        <v>0</v>
      </c>
      <c r="N271" s="139">
        <f t="shared" ca="1" si="136"/>
        <v>0</v>
      </c>
      <c r="O271" s="139">
        <f t="shared" ca="1" si="136"/>
        <v>0</v>
      </c>
      <c r="P271" s="139">
        <f t="shared" ca="1" si="136"/>
        <v>0</v>
      </c>
      <c r="Q271" s="139">
        <f t="shared" ca="1" si="136"/>
        <v>0</v>
      </c>
      <c r="R271" s="139">
        <f t="shared" ca="1" si="136"/>
        <v>0</v>
      </c>
      <c r="S271" s="139">
        <f t="shared" ca="1" si="136"/>
        <v>0</v>
      </c>
      <c r="T271" s="139">
        <f t="shared" ca="1" si="136"/>
        <v>0</v>
      </c>
      <c r="U271" s="139">
        <f t="shared" ca="1" si="136"/>
        <v>0</v>
      </c>
      <c r="V271" s="139">
        <f t="shared" ca="1" si="136"/>
        <v>0</v>
      </c>
      <c r="W271" s="139">
        <f t="shared" ca="1" si="136"/>
        <v>0</v>
      </c>
      <c r="X271" s="139">
        <f t="shared" ca="1" si="136"/>
        <v>0</v>
      </c>
      <c r="Y271" s="139">
        <f t="shared" ca="1" si="136"/>
        <v>0</v>
      </c>
      <c r="Z271" s="139">
        <f t="shared" ca="1" si="136"/>
        <v>0</v>
      </c>
      <c r="AA271" s="139">
        <f t="shared" ca="1" si="136"/>
        <v>0</v>
      </c>
      <c r="AB271" s="139">
        <f t="shared" ca="1" si="136"/>
        <v>0</v>
      </c>
      <c r="AC271" s="139">
        <f t="shared" ca="1" si="136"/>
        <v>0</v>
      </c>
      <c r="AD271" s="139">
        <f t="shared" ca="1" si="136"/>
        <v>0</v>
      </c>
      <c r="AE271" s="139">
        <f t="shared" ca="1" si="136"/>
        <v>0</v>
      </c>
      <c r="AF271" s="139">
        <f t="shared" ca="1" si="136"/>
        <v>0</v>
      </c>
      <c r="AG271" s="139">
        <f t="shared" ca="1" si="136"/>
        <v>0</v>
      </c>
      <c r="AH271" s="139">
        <f t="shared" ca="1" si="136"/>
        <v>0</v>
      </c>
      <c r="AI271" s="139">
        <f t="shared" ca="1" si="136"/>
        <v>0</v>
      </c>
      <c r="AJ271" s="139">
        <f t="shared" ca="1" si="136"/>
        <v>0</v>
      </c>
      <c r="AK271" s="139">
        <f t="shared" ca="1" si="136"/>
        <v>0</v>
      </c>
      <c r="AL271" s="139">
        <f t="shared" ca="1" si="136"/>
        <v>0</v>
      </c>
      <c r="AM271" s="139">
        <f t="shared" ca="1" si="136"/>
        <v>0</v>
      </c>
      <c r="AN271" s="139">
        <f t="shared" ca="1" si="136"/>
        <v>0</v>
      </c>
      <c r="AO271" s="139">
        <f t="shared" ca="1" si="136"/>
        <v>0</v>
      </c>
      <c r="AP271" s="139">
        <f t="shared" ca="1" si="136"/>
        <v>0</v>
      </c>
      <c r="AQ271" s="139">
        <f t="shared" ref="AQ271:BG271" ca="1" si="137">AQ219*AQ$3</f>
        <v>0</v>
      </c>
      <c r="AR271" s="139">
        <f t="shared" ca="1" si="137"/>
        <v>0</v>
      </c>
      <c r="AS271" s="139">
        <f t="shared" ca="1" si="137"/>
        <v>0</v>
      </c>
      <c r="AT271" s="139">
        <f t="shared" ca="1" si="137"/>
        <v>0</v>
      </c>
      <c r="AU271" s="139">
        <f t="shared" ca="1" si="137"/>
        <v>0</v>
      </c>
      <c r="AV271" s="139">
        <f t="shared" ca="1" si="137"/>
        <v>0</v>
      </c>
      <c r="AW271" s="139">
        <f t="shared" ca="1" si="137"/>
        <v>0</v>
      </c>
      <c r="AX271" s="139">
        <f t="shared" ca="1" si="137"/>
        <v>0</v>
      </c>
      <c r="AY271" s="139">
        <f t="shared" ca="1" si="137"/>
        <v>0</v>
      </c>
      <c r="AZ271" s="139">
        <f t="shared" ca="1" si="137"/>
        <v>0</v>
      </c>
      <c r="BA271" s="139">
        <f t="shared" ca="1" si="137"/>
        <v>0</v>
      </c>
      <c r="BB271" s="139">
        <f t="shared" ca="1" si="137"/>
        <v>0</v>
      </c>
      <c r="BC271" s="139">
        <f t="shared" ca="1" si="137"/>
        <v>0</v>
      </c>
      <c r="BD271" s="139">
        <f t="shared" ca="1" si="137"/>
        <v>0</v>
      </c>
      <c r="BE271" s="139">
        <f t="shared" ca="1" si="137"/>
        <v>0</v>
      </c>
      <c r="BF271" s="139">
        <f t="shared" ca="1" si="137"/>
        <v>0</v>
      </c>
      <c r="BG271" s="139">
        <f t="shared" ca="1" si="137"/>
        <v>0</v>
      </c>
      <c r="BH271" s="139">
        <f t="shared" ref="BH271:BH284" ca="1" si="138">BH219*BH$3</f>
        <v>0</v>
      </c>
    </row>
    <row r="272" spans="1:60">
      <c r="A272" s="106"/>
      <c r="B272" s="106"/>
      <c r="C272" s="106">
        <v>3</v>
      </c>
      <c r="D272" s="106"/>
      <c r="E272" s="106" t="str">
        <f ca="1">OFFSET('Impact Inputs'!A$6,C272,0)</f>
        <v>Impact 2</v>
      </c>
      <c r="F272" s="106" t="str">
        <f ca="1">OFFSET('Impact Inputs'!C$6,C272,0)</f>
        <v>1 hour citizen compliance burden - Cost of an individual's time</v>
      </c>
      <c r="G272" s="106"/>
      <c r="H272" s="139">
        <f t="shared" ref="H272:H320" ca="1" si="139">SUM(K272:O272)</f>
        <v>994847.32428679522</v>
      </c>
      <c r="I272" s="139">
        <f t="shared" ref="I272:I320" ca="1" si="140">SUM(K272:T272)</f>
        <v>994847.32428679522</v>
      </c>
      <c r="J272" s="139">
        <f t="shared" ref="J272:J320" ca="1" si="141">SUM(K272:BH272)</f>
        <v>994847.32428679522</v>
      </c>
      <c r="K272" s="139">
        <f t="shared" ref="K272:AP272" ca="1" si="142">K220*K$3</f>
        <v>0</v>
      </c>
      <c r="L272" s="139">
        <f t="shared" ca="1" si="142"/>
        <v>994847.32428679522</v>
      </c>
      <c r="M272" s="139">
        <f t="shared" ca="1" si="142"/>
        <v>0</v>
      </c>
      <c r="N272" s="139">
        <f t="shared" ca="1" si="142"/>
        <v>0</v>
      </c>
      <c r="O272" s="139">
        <f t="shared" ca="1" si="142"/>
        <v>0</v>
      </c>
      <c r="P272" s="139">
        <f t="shared" ca="1" si="142"/>
        <v>0</v>
      </c>
      <c r="Q272" s="139">
        <f t="shared" ca="1" si="142"/>
        <v>0</v>
      </c>
      <c r="R272" s="139">
        <f t="shared" ca="1" si="142"/>
        <v>0</v>
      </c>
      <c r="S272" s="139">
        <f t="shared" ca="1" si="142"/>
        <v>0</v>
      </c>
      <c r="T272" s="139">
        <f t="shared" ca="1" si="142"/>
        <v>0</v>
      </c>
      <c r="U272" s="139">
        <f t="shared" ca="1" si="142"/>
        <v>0</v>
      </c>
      <c r="V272" s="139">
        <f t="shared" ca="1" si="142"/>
        <v>0</v>
      </c>
      <c r="W272" s="139">
        <f t="shared" ca="1" si="142"/>
        <v>0</v>
      </c>
      <c r="X272" s="139">
        <f t="shared" ca="1" si="142"/>
        <v>0</v>
      </c>
      <c r="Y272" s="139">
        <f t="shared" ca="1" si="142"/>
        <v>0</v>
      </c>
      <c r="Z272" s="139">
        <f t="shared" ca="1" si="142"/>
        <v>0</v>
      </c>
      <c r="AA272" s="139">
        <f t="shared" ca="1" si="142"/>
        <v>0</v>
      </c>
      <c r="AB272" s="139">
        <f t="shared" ca="1" si="142"/>
        <v>0</v>
      </c>
      <c r="AC272" s="139">
        <f t="shared" ca="1" si="142"/>
        <v>0</v>
      </c>
      <c r="AD272" s="139">
        <f t="shared" ca="1" si="142"/>
        <v>0</v>
      </c>
      <c r="AE272" s="139">
        <f t="shared" ca="1" si="142"/>
        <v>0</v>
      </c>
      <c r="AF272" s="139">
        <f t="shared" ca="1" si="142"/>
        <v>0</v>
      </c>
      <c r="AG272" s="139">
        <f t="shared" ca="1" si="142"/>
        <v>0</v>
      </c>
      <c r="AH272" s="139">
        <f t="shared" ca="1" si="142"/>
        <v>0</v>
      </c>
      <c r="AI272" s="139">
        <f t="shared" ca="1" si="142"/>
        <v>0</v>
      </c>
      <c r="AJ272" s="139">
        <f t="shared" ca="1" si="142"/>
        <v>0</v>
      </c>
      <c r="AK272" s="139">
        <f t="shared" ca="1" si="142"/>
        <v>0</v>
      </c>
      <c r="AL272" s="139">
        <f t="shared" ca="1" si="142"/>
        <v>0</v>
      </c>
      <c r="AM272" s="139">
        <f t="shared" ca="1" si="142"/>
        <v>0</v>
      </c>
      <c r="AN272" s="139">
        <f t="shared" ca="1" si="142"/>
        <v>0</v>
      </c>
      <c r="AO272" s="139">
        <f t="shared" ca="1" si="142"/>
        <v>0</v>
      </c>
      <c r="AP272" s="139">
        <f t="shared" ca="1" si="142"/>
        <v>0</v>
      </c>
      <c r="AQ272" s="139">
        <f t="shared" ref="AQ272:BG272" ca="1" si="143">AQ220*AQ$3</f>
        <v>0</v>
      </c>
      <c r="AR272" s="139">
        <f t="shared" ca="1" si="143"/>
        <v>0</v>
      </c>
      <c r="AS272" s="139">
        <f t="shared" ca="1" si="143"/>
        <v>0</v>
      </c>
      <c r="AT272" s="139">
        <f t="shared" ca="1" si="143"/>
        <v>0</v>
      </c>
      <c r="AU272" s="139">
        <f t="shared" ca="1" si="143"/>
        <v>0</v>
      </c>
      <c r="AV272" s="139">
        <f t="shared" ca="1" si="143"/>
        <v>0</v>
      </c>
      <c r="AW272" s="139">
        <f t="shared" ca="1" si="143"/>
        <v>0</v>
      </c>
      <c r="AX272" s="139">
        <f t="shared" ca="1" si="143"/>
        <v>0</v>
      </c>
      <c r="AY272" s="139">
        <f t="shared" ca="1" si="143"/>
        <v>0</v>
      </c>
      <c r="AZ272" s="139">
        <f t="shared" ca="1" si="143"/>
        <v>0</v>
      </c>
      <c r="BA272" s="139">
        <f t="shared" ca="1" si="143"/>
        <v>0</v>
      </c>
      <c r="BB272" s="139">
        <f t="shared" ca="1" si="143"/>
        <v>0</v>
      </c>
      <c r="BC272" s="139">
        <f t="shared" ca="1" si="143"/>
        <v>0</v>
      </c>
      <c r="BD272" s="139">
        <f t="shared" ca="1" si="143"/>
        <v>0</v>
      </c>
      <c r="BE272" s="139">
        <f t="shared" ca="1" si="143"/>
        <v>0</v>
      </c>
      <c r="BF272" s="139">
        <f t="shared" ca="1" si="143"/>
        <v>0</v>
      </c>
      <c r="BG272" s="139">
        <f t="shared" ca="1" si="143"/>
        <v>0</v>
      </c>
      <c r="BH272" s="139">
        <f t="shared" ca="1" si="138"/>
        <v>0</v>
      </c>
    </row>
    <row r="273" spans="1:60" ht="15">
      <c r="A273" s="106"/>
      <c r="B273" s="106"/>
      <c r="C273" s="106">
        <v>6</v>
      </c>
      <c r="D273" s="106"/>
      <c r="E273" s="106" t="str">
        <f ca="1">OFFSET('Impact Inputs'!A$6,C273,0)</f>
        <v>Impact 3</v>
      </c>
      <c r="F273" s="106" t="str">
        <f ca="1">OFFSET('Impact Inputs'!C$6,C273,0)</f>
        <v>Living in a house in disrepair for every 1 point change (0-4 scale)</v>
      </c>
      <c r="G273" s="148"/>
      <c r="H273" s="139">
        <f t="shared" ca="1" si="139"/>
        <v>28696.274921318724</v>
      </c>
      <c r="I273" s="139">
        <f t="shared" ca="1" si="140"/>
        <v>76457.871386809406</v>
      </c>
      <c r="J273" s="139">
        <f t="shared" ca="1" si="141"/>
        <v>224774.92713604891</v>
      </c>
      <c r="K273" s="139">
        <f t="shared" ref="K273:AP273" ca="1" si="144">K221*K$3</f>
        <v>0</v>
      </c>
      <c r="L273" s="139">
        <f t="shared" ca="1" si="144"/>
        <v>0</v>
      </c>
      <c r="M273" s="139">
        <f t="shared" ca="1" si="144"/>
        <v>6081.2384624226606</v>
      </c>
      <c r="N273" s="139">
        <f t="shared" ca="1" si="144"/>
        <v>11583.311356995544</v>
      </c>
      <c r="O273" s="139">
        <f t="shared" ca="1" si="144"/>
        <v>11031.72510190052</v>
      </c>
      <c r="P273" s="139">
        <f t="shared" ca="1" si="144"/>
        <v>10506.404858952874</v>
      </c>
      <c r="Q273" s="139">
        <f t="shared" ca="1" si="144"/>
        <v>10006.099865669403</v>
      </c>
      <c r="R273" s="139">
        <f t="shared" ca="1" si="144"/>
        <v>9529.6189196851465</v>
      </c>
      <c r="S273" s="139">
        <f t="shared" ca="1" si="144"/>
        <v>9075.8275425572829</v>
      </c>
      <c r="T273" s="139">
        <f t="shared" ca="1" si="144"/>
        <v>8643.6452786259815</v>
      </c>
      <c r="U273" s="139">
        <f t="shared" ca="1" si="144"/>
        <v>8232.0431225009361</v>
      </c>
      <c r="V273" s="139">
        <f t="shared" ca="1" si="144"/>
        <v>7840.0410690485096</v>
      </c>
      <c r="W273" s="139">
        <f t="shared" ca="1" si="144"/>
        <v>7466.7057800461989</v>
      </c>
      <c r="X273" s="139">
        <f t="shared" ca="1" si="144"/>
        <v>7111.1483619487608</v>
      </c>
      <c r="Y273" s="139">
        <f t="shared" ca="1" si="144"/>
        <v>6772.5222494750087</v>
      </c>
      <c r="Z273" s="139">
        <f t="shared" ca="1" si="144"/>
        <v>6450.0211899761998</v>
      </c>
      <c r="AA273" s="139">
        <f t="shared" ca="1" si="144"/>
        <v>6142.8773237868563</v>
      </c>
      <c r="AB273" s="139">
        <f t="shared" ca="1" si="144"/>
        <v>5850.3593559874816</v>
      </c>
      <c r="AC273" s="139">
        <f t="shared" ca="1" si="144"/>
        <v>5571.770815226173</v>
      </c>
      <c r="AD273" s="139">
        <f t="shared" ca="1" si="144"/>
        <v>5306.4483954534981</v>
      </c>
      <c r="AE273" s="139">
        <f t="shared" ca="1" si="144"/>
        <v>5053.7603766223792</v>
      </c>
      <c r="AF273" s="139">
        <f t="shared" ca="1" si="144"/>
        <v>4813.1051205927424</v>
      </c>
      <c r="AG273" s="139">
        <f t="shared" ca="1" si="144"/>
        <v>4583.9096386597539</v>
      </c>
      <c r="AH273" s="139">
        <f t="shared" ca="1" si="144"/>
        <v>4365.6282272950039</v>
      </c>
      <c r="AI273" s="139">
        <f t="shared" ca="1" si="144"/>
        <v>4157.7411688523844</v>
      </c>
      <c r="AJ273" s="139">
        <f t="shared" ca="1" si="144"/>
        <v>3959.7534941451281</v>
      </c>
      <c r="AK273" s="139">
        <f t="shared" ca="1" si="144"/>
        <v>3771.1938039477413</v>
      </c>
      <c r="AL273" s="139">
        <f t="shared" ca="1" si="144"/>
        <v>3591.6131466168958</v>
      </c>
      <c r="AM273" s="139">
        <f t="shared" ca="1" si="144"/>
        <v>3420.5839491589486</v>
      </c>
      <c r="AN273" s="139">
        <f t="shared" ca="1" si="144"/>
        <v>3257.6989991989985</v>
      </c>
      <c r="AO273" s="139">
        <f t="shared" ca="1" si="144"/>
        <v>3102.5704754276171</v>
      </c>
      <c r="AP273" s="139">
        <f t="shared" ca="1" si="144"/>
        <v>2954.8290242167782</v>
      </c>
      <c r="AQ273" s="139">
        <f t="shared" ref="AQ273:BG273" ca="1" si="145">AQ221*AQ$3</f>
        <v>2814.1228802064552</v>
      </c>
      <c r="AR273" s="139">
        <f t="shared" ca="1" si="145"/>
        <v>2680.1170287680525</v>
      </c>
      <c r="AS273" s="139">
        <f t="shared" ca="1" si="145"/>
        <v>2552.4924083505266</v>
      </c>
      <c r="AT273" s="139">
        <f t="shared" ca="1" si="145"/>
        <v>2430.9451508100246</v>
      </c>
      <c r="AU273" s="139">
        <f t="shared" ca="1" si="145"/>
        <v>2315.1858579143095</v>
      </c>
      <c r="AV273" s="139">
        <f t="shared" ca="1" si="145"/>
        <v>2204.9389122993425</v>
      </c>
      <c r="AW273" s="139">
        <f t="shared" ca="1" si="145"/>
        <v>2099.941821237469</v>
      </c>
      <c r="AX273" s="139">
        <f t="shared" ca="1" si="145"/>
        <v>1999.944591654732</v>
      </c>
      <c r="AY273" s="139">
        <f t="shared" ca="1" si="145"/>
        <v>1904.7091349092686</v>
      </c>
      <c r="AZ273" s="139">
        <f t="shared" ca="1" si="145"/>
        <v>1814.008699913589</v>
      </c>
      <c r="BA273" s="139">
        <f t="shared" ca="1" si="145"/>
        <v>1727.627333251037</v>
      </c>
      <c r="BB273" s="139">
        <f t="shared" ca="1" si="145"/>
        <v>1645.3593650009877</v>
      </c>
      <c r="BC273" s="139">
        <f t="shared" ca="1" si="145"/>
        <v>1567.0089190485596</v>
      </c>
      <c r="BD273" s="139">
        <f t="shared" ca="1" si="145"/>
        <v>1492.3894467129137</v>
      </c>
      <c r="BE273" s="139">
        <f t="shared" ca="1" si="145"/>
        <v>1421.3232825837274</v>
      </c>
      <c r="BF273" s="139">
        <f t="shared" ca="1" si="145"/>
        <v>1353.6412215083119</v>
      </c>
      <c r="BG273" s="139">
        <f t="shared" ca="1" si="145"/>
        <v>1289.1821157222014</v>
      </c>
      <c r="BH273" s="139">
        <f t="shared" ca="1" si="138"/>
        <v>1227.7924911640014</v>
      </c>
    </row>
    <row r="274" spans="1:60">
      <c r="A274" s="106"/>
      <c r="B274" s="106"/>
      <c r="C274" s="108">
        <v>9</v>
      </c>
      <c r="D274" s="106"/>
      <c r="E274" s="106" t="str">
        <f ca="1">OFFSET('Impact Inputs'!A$6,C274,0)</f>
        <v>Impact 4</v>
      </c>
      <c r="F274" s="106" t="str">
        <f ca="1">OFFSET('Impact Inputs'!C$6,C274,0)</f>
        <v>Mental health for every 1 point change (improvement) (0-100 scale)</v>
      </c>
      <c r="G274" s="106"/>
      <c r="H274" s="139">
        <f t="shared" ca="1" si="139"/>
        <v>0</v>
      </c>
      <c r="I274" s="139">
        <f t="shared" ca="1" si="140"/>
        <v>0</v>
      </c>
      <c r="J274" s="139">
        <f t="shared" ca="1" si="141"/>
        <v>0</v>
      </c>
      <c r="K274" s="139">
        <f t="shared" ref="K274:AP274" ca="1" si="146">K222*K$3</f>
        <v>0</v>
      </c>
      <c r="L274" s="139">
        <f t="shared" ca="1" si="146"/>
        <v>0</v>
      </c>
      <c r="M274" s="139">
        <f t="shared" ca="1" si="146"/>
        <v>0</v>
      </c>
      <c r="N274" s="139">
        <f t="shared" ca="1" si="146"/>
        <v>0</v>
      </c>
      <c r="O274" s="139">
        <f t="shared" ca="1" si="146"/>
        <v>0</v>
      </c>
      <c r="P274" s="139">
        <f t="shared" ca="1" si="146"/>
        <v>0</v>
      </c>
      <c r="Q274" s="139">
        <f t="shared" ca="1" si="146"/>
        <v>0</v>
      </c>
      <c r="R274" s="139">
        <f t="shared" ca="1" si="146"/>
        <v>0</v>
      </c>
      <c r="S274" s="139">
        <f t="shared" ca="1" si="146"/>
        <v>0</v>
      </c>
      <c r="T274" s="139">
        <f t="shared" ca="1" si="146"/>
        <v>0</v>
      </c>
      <c r="U274" s="139">
        <f t="shared" ca="1" si="146"/>
        <v>0</v>
      </c>
      <c r="V274" s="139">
        <f t="shared" ca="1" si="146"/>
        <v>0</v>
      </c>
      <c r="W274" s="139">
        <f t="shared" ca="1" si="146"/>
        <v>0</v>
      </c>
      <c r="X274" s="139">
        <f t="shared" ca="1" si="146"/>
        <v>0</v>
      </c>
      <c r="Y274" s="139">
        <f t="shared" ca="1" si="146"/>
        <v>0</v>
      </c>
      <c r="Z274" s="139">
        <f t="shared" ca="1" si="146"/>
        <v>0</v>
      </c>
      <c r="AA274" s="139">
        <f t="shared" ca="1" si="146"/>
        <v>0</v>
      </c>
      <c r="AB274" s="139">
        <f t="shared" ca="1" si="146"/>
        <v>0</v>
      </c>
      <c r="AC274" s="139">
        <f t="shared" ca="1" si="146"/>
        <v>0</v>
      </c>
      <c r="AD274" s="139">
        <f t="shared" ca="1" si="146"/>
        <v>0</v>
      </c>
      <c r="AE274" s="139">
        <f t="shared" ca="1" si="146"/>
        <v>0</v>
      </c>
      <c r="AF274" s="139">
        <f t="shared" ca="1" si="146"/>
        <v>0</v>
      </c>
      <c r="AG274" s="139">
        <f t="shared" ca="1" si="146"/>
        <v>0</v>
      </c>
      <c r="AH274" s="139">
        <f t="shared" ca="1" si="146"/>
        <v>0</v>
      </c>
      <c r="AI274" s="139">
        <f t="shared" ca="1" si="146"/>
        <v>0</v>
      </c>
      <c r="AJ274" s="139">
        <f t="shared" ca="1" si="146"/>
        <v>0</v>
      </c>
      <c r="AK274" s="139">
        <f t="shared" ca="1" si="146"/>
        <v>0</v>
      </c>
      <c r="AL274" s="139">
        <f t="shared" ca="1" si="146"/>
        <v>0</v>
      </c>
      <c r="AM274" s="139">
        <f t="shared" ca="1" si="146"/>
        <v>0</v>
      </c>
      <c r="AN274" s="139">
        <f t="shared" ca="1" si="146"/>
        <v>0</v>
      </c>
      <c r="AO274" s="139">
        <f t="shared" ca="1" si="146"/>
        <v>0</v>
      </c>
      <c r="AP274" s="139">
        <f t="shared" ca="1" si="146"/>
        <v>0</v>
      </c>
      <c r="AQ274" s="139">
        <f t="shared" ref="AQ274:BG274" ca="1" si="147">AQ222*AQ$3</f>
        <v>0</v>
      </c>
      <c r="AR274" s="139">
        <f t="shared" ca="1" si="147"/>
        <v>0</v>
      </c>
      <c r="AS274" s="139">
        <f t="shared" ca="1" si="147"/>
        <v>0</v>
      </c>
      <c r="AT274" s="139">
        <f t="shared" ca="1" si="147"/>
        <v>0</v>
      </c>
      <c r="AU274" s="139">
        <f t="shared" ca="1" si="147"/>
        <v>0</v>
      </c>
      <c r="AV274" s="139">
        <f t="shared" ca="1" si="147"/>
        <v>0</v>
      </c>
      <c r="AW274" s="139">
        <f t="shared" ca="1" si="147"/>
        <v>0</v>
      </c>
      <c r="AX274" s="139">
        <f t="shared" ca="1" si="147"/>
        <v>0</v>
      </c>
      <c r="AY274" s="139">
        <f t="shared" ca="1" si="147"/>
        <v>0</v>
      </c>
      <c r="AZ274" s="139">
        <f t="shared" ca="1" si="147"/>
        <v>0</v>
      </c>
      <c r="BA274" s="139">
        <f t="shared" ca="1" si="147"/>
        <v>0</v>
      </c>
      <c r="BB274" s="139">
        <f t="shared" ca="1" si="147"/>
        <v>0</v>
      </c>
      <c r="BC274" s="139">
        <f t="shared" ca="1" si="147"/>
        <v>0</v>
      </c>
      <c r="BD274" s="139">
        <f t="shared" ca="1" si="147"/>
        <v>0</v>
      </c>
      <c r="BE274" s="139">
        <f t="shared" ca="1" si="147"/>
        <v>0</v>
      </c>
      <c r="BF274" s="139">
        <f t="shared" ca="1" si="147"/>
        <v>0</v>
      </c>
      <c r="BG274" s="139">
        <f t="shared" ca="1" si="147"/>
        <v>0</v>
      </c>
      <c r="BH274" s="139">
        <f t="shared" ca="1" si="138"/>
        <v>0</v>
      </c>
    </row>
    <row r="275" spans="1:60">
      <c r="A275" s="106"/>
      <c r="B275" s="106"/>
      <c r="C275" s="108">
        <v>12</v>
      </c>
      <c r="D275" s="106"/>
      <c r="E275" s="106" t="str">
        <f ca="1">OFFSET('Impact Inputs'!A$6,C275,0)</f>
        <v>Impact 5</v>
      </c>
      <c r="F275" s="106" t="str">
        <f ca="1">OFFSET('Impact Inputs'!C$6,C275,0)</f>
        <v>Having access to general help for every 1 point change (0-4 scale)</v>
      </c>
      <c r="G275" s="106"/>
      <c r="H275" s="139">
        <f t="shared" ca="1" si="139"/>
        <v>0</v>
      </c>
      <c r="I275" s="139">
        <f t="shared" ca="1" si="140"/>
        <v>0</v>
      </c>
      <c r="J275" s="139">
        <f t="shared" ca="1" si="141"/>
        <v>0</v>
      </c>
      <c r="K275" s="139">
        <f t="shared" ref="K275:AP275" ca="1" si="148">K223*K$3</f>
        <v>0</v>
      </c>
      <c r="L275" s="139">
        <f t="shared" ca="1" si="148"/>
        <v>0</v>
      </c>
      <c r="M275" s="139">
        <f t="shared" ca="1" si="148"/>
        <v>0</v>
      </c>
      <c r="N275" s="139">
        <f t="shared" ca="1" si="148"/>
        <v>0</v>
      </c>
      <c r="O275" s="139">
        <f t="shared" ca="1" si="148"/>
        <v>0</v>
      </c>
      <c r="P275" s="139">
        <f t="shared" ca="1" si="148"/>
        <v>0</v>
      </c>
      <c r="Q275" s="139">
        <f t="shared" ca="1" si="148"/>
        <v>0</v>
      </c>
      <c r="R275" s="139">
        <f t="shared" ca="1" si="148"/>
        <v>0</v>
      </c>
      <c r="S275" s="139">
        <f t="shared" ca="1" si="148"/>
        <v>0</v>
      </c>
      <c r="T275" s="139">
        <f t="shared" ca="1" si="148"/>
        <v>0</v>
      </c>
      <c r="U275" s="139">
        <f t="shared" ca="1" si="148"/>
        <v>0</v>
      </c>
      <c r="V275" s="139">
        <f t="shared" ca="1" si="148"/>
        <v>0</v>
      </c>
      <c r="W275" s="139">
        <f t="shared" ca="1" si="148"/>
        <v>0</v>
      </c>
      <c r="X275" s="139">
        <f t="shared" ca="1" si="148"/>
        <v>0</v>
      </c>
      <c r="Y275" s="139">
        <f t="shared" ca="1" si="148"/>
        <v>0</v>
      </c>
      <c r="Z275" s="139">
        <f t="shared" ca="1" si="148"/>
        <v>0</v>
      </c>
      <c r="AA275" s="139">
        <f t="shared" ca="1" si="148"/>
        <v>0</v>
      </c>
      <c r="AB275" s="139">
        <f t="shared" ca="1" si="148"/>
        <v>0</v>
      </c>
      <c r="AC275" s="139">
        <f t="shared" ca="1" si="148"/>
        <v>0</v>
      </c>
      <c r="AD275" s="139">
        <f t="shared" ca="1" si="148"/>
        <v>0</v>
      </c>
      <c r="AE275" s="139">
        <f t="shared" ca="1" si="148"/>
        <v>0</v>
      </c>
      <c r="AF275" s="139">
        <f t="shared" ca="1" si="148"/>
        <v>0</v>
      </c>
      <c r="AG275" s="139">
        <f t="shared" ca="1" si="148"/>
        <v>0</v>
      </c>
      <c r="AH275" s="139">
        <f t="shared" ca="1" si="148"/>
        <v>0</v>
      </c>
      <c r="AI275" s="139">
        <f t="shared" ca="1" si="148"/>
        <v>0</v>
      </c>
      <c r="AJ275" s="139">
        <f t="shared" ca="1" si="148"/>
        <v>0</v>
      </c>
      <c r="AK275" s="139">
        <f t="shared" ca="1" si="148"/>
        <v>0</v>
      </c>
      <c r="AL275" s="139">
        <f t="shared" ca="1" si="148"/>
        <v>0</v>
      </c>
      <c r="AM275" s="139">
        <f t="shared" ca="1" si="148"/>
        <v>0</v>
      </c>
      <c r="AN275" s="139">
        <f t="shared" ca="1" si="148"/>
        <v>0</v>
      </c>
      <c r="AO275" s="139">
        <f t="shared" ca="1" si="148"/>
        <v>0</v>
      </c>
      <c r="AP275" s="139">
        <f t="shared" ca="1" si="148"/>
        <v>0</v>
      </c>
      <c r="AQ275" s="139">
        <f t="shared" ref="AQ275:BG275" ca="1" si="149">AQ223*AQ$3</f>
        <v>0</v>
      </c>
      <c r="AR275" s="139">
        <f t="shared" ca="1" si="149"/>
        <v>0</v>
      </c>
      <c r="AS275" s="139">
        <f t="shared" ca="1" si="149"/>
        <v>0</v>
      </c>
      <c r="AT275" s="139">
        <f t="shared" ca="1" si="149"/>
        <v>0</v>
      </c>
      <c r="AU275" s="139">
        <f t="shared" ca="1" si="149"/>
        <v>0</v>
      </c>
      <c r="AV275" s="139">
        <f t="shared" ca="1" si="149"/>
        <v>0</v>
      </c>
      <c r="AW275" s="139">
        <f t="shared" ca="1" si="149"/>
        <v>0</v>
      </c>
      <c r="AX275" s="139">
        <f t="shared" ca="1" si="149"/>
        <v>0</v>
      </c>
      <c r="AY275" s="139">
        <f t="shared" ca="1" si="149"/>
        <v>0</v>
      </c>
      <c r="AZ275" s="139">
        <f t="shared" ca="1" si="149"/>
        <v>0</v>
      </c>
      <c r="BA275" s="139">
        <f t="shared" ca="1" si="149"/>
        <v>0</v>
      </c>
      <c r="BB275" s="139">
        <f t="shared" ca="1" si="149"/>
        <v>0</v>
      </c>
      <c r="BC275" s="139">
        <f t="shared" ca="1" si="149"/>
        <v>0</v>
      </c>
      <c r="BD275" s="139">
        <f t="shared" ca="1" si="149"/>
        <v>0</v>
      </c>
      <c r="BE275" s="139">
        <f t="shared" ca="1" si="149"/>
        <v>0</v>
      </c>
      <c r="BF275" s="139">
        <f t="shared" ca="1" si="149"/>
        <v>0</v>
      </c>
      <c r="BG275" s="139">
        <f t="shared" ca="1" si="149"/>
        <v>0</v>
      </c>
      <c r="BH275" s="139">
        <f t="shared" ca="1" si="138"/>
        <v>0</v>
      </c>
    </row>
    <row r="276" spans="1:60" ht="15">
      <c r="A276" s="106"/>
      <c r="B276" s="106"/>
      <c r="C276" s="106">
        <v>15</v>
      </c>
      <c r="D276" s="106"/>
      <c r="E276" s="106" t="str">
        <f ca="1">OFFSET('Impact Inputs'!A$6,C276,0)</f>
        <v>Impact 6</v>
      </c>
      <c r="F276" s="106" t="str">
        <f ca="1">OFFSET('Impact Inputs'!C$6,C276,0)</f>
        <v>Increased access to support and information in an emergency</v>
      </c>
      <c r="G276" s="148"/>
      <c r="H276" s="139">
        <f t="shared" ca="1" si="139"/>
        <v>0</v>
      </c>
      <c r="I276" s="139">
        <f t="shared" ca="1" si="140"/>
        <v>0</v>
      </c>
      <c r="J276" s="139">
        <f t="shared" ca="1" si="141"/>
        <v>0</v>
      </c>
      <c r="K276" s="139">
        <f t="shared" ref="K276:AP276" ca="1" si="150">K224*K$3</f>
        <v>0</v>
      </c>
      <c r="L276" s="139">
        <f t="shared" ca="1" si="150"/>
        <v>0</v>
      </c>
      <c r="M276" s="139">
        <f t="shared" ca="1" si="150"/>
        <v>0</v>
      </c>
      <c r="N276" s="139">
        <f t="shared" ca="1" si="150"/>
        <v>0</v>
      </c>
      <c r="O276" s="139">
        <f t="shared" ca="1" si="150"/>
        <v>0</v>
      </c>
      <c r="P276" s="139">
        <f t="shared" ca="1" si="150"/>
        <v>0</v>
      </c>
      <c r="Q276" s="139">
        <f t="shared" ca="1" si="150"/>
        <v>0</v>
      </c>
      <c r="R276" s="139">
        <f t="shared" ca="1" si="150"/>
        <v>0</v>
      </c>
      <c r="S276" s="139">
        <f t="shared" ca="1" si="150"/>
        <v>0</v>
      </c>
      <c r="T276" s="139">
        <f t="shared" ca="1" si="150"/>
        <v>0</v>
      </c>
      <c r="U276" s="139">
        <f t="shared" ca="1" si="150"/>
        <v>0</v>
      </c>
      <c r="V276" s="139">
        <f t="shared" ca="1" si="150"/>
        <v>0</v>
      </c>
      <c r="W276" s="139">
        <f t="shared" ca="1" si="150"/>
        <v>0</v>
      </c>
      <c r="X276" s="139">
        <f t="shared" ca="1" si="150"/>
        <v>0</v>
      </c>
      <c r="Y276" s="139">
        <f t="shared" ca="1" si="150"/>
        <v>0</v>
      </c>
      <c r="Z276" s="139">
        <f t="shared" ca="1" si="150"/>
        <v>0</v>
      </c>
      <c r="AA276" s="139">
        <f t="shared" ca="1" si="150"/>
        <v>0</v>
      </c>
      <c r="AB276" s="139">
        <f t="shared" ca="1" si="150"/>
        <v>0</v>
      </c>
      <c r="AC276" s="139">
        <f t="shared" ca="1" si="150"/>
        <v>0</v>
      </c>
      <c r="AD276" s="139">
        <f t="shared" ca="1" si="150"/>
        <v>0</v>
      </c>
      <c r="AE276" s="139">
        <f t="shared" ca="1" si="150"/>
        <v>0</v>
      </c>
      <c r="AF276" s="139">
        <f t="shared" ca="1" si="150"/>
        <v>0</v>
      </c>
      <c r="AG276" s="139">
        <f t="shared" ca="1" si="150"/>
        <v>0</v>
      </c>
      <c r="AH276" s="139">
        <f t="shared" ca="1" si="150"/>
        <v>0</v>
      </c>
      <c r="AI276" s="139">
        <f t="shared" ca="1" si="150"/>
        <v>0</v>
      </c>
      <c r="AJ276" s="139">
        <f t="shared" ca="1" si="150"/>
        <v>0</v>
      </c>
      <c r="AK276" s="139">
        <f t="shared" ca="1" si="150"/>
        <v>0</v>
      </c>
      <c r="AL276" s="139">
        <f t="shared" ca="1" si="150"/>
        <v>0</v>
      </c>
      <c r="AM276" s="139">
        <f t="shared" ca="1" si="150"/>
        <v>0</v>
      </c>
      <c r="AN276" s="139">
        <f t="shared" ca="1" si="150"/>
        <v>0</v>
      </c>
      <c r="AO276" s="139">
        <f t="shared" ca="1" si="150"/>
        <v>0</v>
      </c>
      <c r="AP276" s="139">
        <f t="shared" ca="1" si="150"/>
        <v>0</v>
      </c>
      <c r="AQ276" s="139">
        <f t="shared" ref="AQ276:BG276" ca="1" si="151">AQ224*AQ$3</f>
        <v>0</v>
      </c>
      <c r="AR276" s="139">
        <f t="shared" ca="1" si="151"/>
        <v>0</v>
      </c>
      <c r="AS276" s="139">
        <f t="shared" ca="1" si="151"/>
        <v>0</v>
      </c>
      <c r="AT276" s="139">
        <f t="shared" ca="1" si="151"/>
        <v>0</v>
      </c>
      <c r="AU276" s="139">
        <f t="shared" ca="1" si="151"/>
        <v>0</v>
      </c>
      <c r="AV276" s="139">
        <f t="shared" ca="1" si="151"/>
        <v>0</v>
      </c>
      <c r="AW276" s="139">
        <f t="shared" ca="1" si="151"/>
        <v>0</v>
      </c>
      <c r="AX276" s="139">
        <f t="shared" ca="1" si="151"/>
        <v>0</v>
      </c>
      <c r="AY276" s="139">
        <f t="shared" ca="1" si="151"/>
        <v>0</v>
      </c>
      <c r="AZ276" s="139">
        <f t="shared" ca="1" si="151"/>
        <v>0</v>
      </c>
      <c r="BA276" s="139">
        <f t="shared" ca="1" si="151"/>
        <v>0</v>
      </c>
      <c r="BB276" s="139">
        <f t="shared" ca="1" si="151"/>
        <v>0</v>
      </c>
      <c r="BC276" s="139">
        <f t="shared" ca="1" si="151"/>
        <v>0</v>
      </c>
      <c r="BD276" s="139">
        <f t="shared" ca="1" si="151"/>
        <v>0</v>
      </c>
      <c r="BE276" s="139">
        <f t="shared" ca="1" si="151"/>
        <v>0</v>
      </c>
      <c r="BF276" s="139">
        <f t="shared" ca="1" si="151"/>
        <v>0</v>
      </c>
      <c r="BG276" s="139">
        <f t="shared" ca="1" si="151"/>
        <v>0</v>
      </c>
      <c r="BH276" s="139">
        <f t="shared" ca="1" si="138"/>
        <v>0</v>
      </c>
    </row>
    <row r="277" spans="1:60">
      <c r="A277" s="106"/>
      <c r="B277" s="106"/>
      <c r="C277" s="106">
        <v>18</v>
      </c>
      <c r="D277" s="106"/>
      <c r="E277" s="106" t="str">
        <f ca="1">OFFSET('Impact Inputs'!A$6,C277,0)</f>
        <v>Impact 7</v>
      </c>
      <c r="F277" s="106" t="str">
        <f ca="1">OFFSET('Impact Inputs'!C$6,C277,0)</f>
        <v>Continued support for Households currently in the service</v>
      </c>
      <c r="G277" s="106"/>
      <c r="H277" s="139">
        <f t="shared" ca="1" si="139"/>
        <v>0</v>
      </c>
      <c r="I277" s="139">
        <f t="shared" ca="1" si="140"/>
        <v>0</v>
      </c>
      <c r="J277" s="139">
        <f t="shared" ca="1" si="141"/>
        <v>0</v>
      </c>
      <c r="K277" s="139">
        <f t="shared" ref="K277:AP277" ca="1" si="152">K225*K$3</f>
        <v>0</v>
      </c>
      <c r="L277" s="139">
        <f t="shared" ca="1" si="152"/>
        <v>0</v>
      </c>
      <c r="M277" s="139">
        <f t="shared" ca="1" si="152"/>
        <v>0</v>
      </c>
      <c r="N277" s="139">
        <f t="shared" ca="1" si="152"/>
        <v>0</v>
      </c>
      <c r="O277" s="139">
        <f t="shared" ca="1" si="152"/>
        <v>0</v>
      </c>
      <c r="P277" s="139">
        <f t="shared" ca="1" si="152"/>
        <v>0</v>
      </c>
      <c r="Q277" s="139">
        <f t="shared" ca="1" si="152"/>
        <v>0</v>
      </c>
      <c r="R277" s="139">
        <f t="shared" ca="1" si="152"/>
        <v>0</v>
      </c>
      <c r="S277" s="139">
        <f t="shared" ca="1" si="152"/>
        <v>0</v>
      </c>
      <c r="T277" s="139">
        <f t="shared" ca="1" si="152"/>
        <v>0</v>
      </c>
      <c r="U277" s="139">
        <f t="shared" ca="1" si="152"/>
        <v>0</v>
      </c>
      <c r="V277" s="139">
        <f t="shared" ca="1" si="152"/>
        <v>0</v>
      </c>
      <c r="W277" s="139">
        <f t="shared" ca="1" si="152"/>
        <v>0</v>
      </c>
      <c r="X277" s="139">
        <f t="shared" ca="1" si="152"/>
        <v>0</v>
      </c>
      <c r="Y277" s="139">
        <f t="shared" ca="1" si="152"/>
        <v>0</v>
      </c>
      <c r="Z277" s="139">
        <f t="shared" ca="1" si="152"/>
        <v>0</v>
      </c>
      <c r="AA277" s="139">
        <f t="shared" ca="1" si="152"/>
        <v>0</v>
      </c>
      <c r="AB277" s="139">
        <f t="shared" ca="1" si="152"/>
        <v>0</v>
      </c>
      <c r="AC277" s="139">
        <f t="shared" ca="1" si="152"/>
        <v>0</v>
      </c>
      <c r="AD277" s="139">
        <f t="shared" ca="1" si="152"/>
        <v>0</v>
      </c>
      <c r="AE277" s="139">
        <f t="shared" ca="1" si="152"/>
        <v>0</v>
      </c>
      <c r="AF277" s="139">
        <f t="shared" ca="1" si="152"/>
        <v>0</v>
      </c>
      <c r="AG277" s="139">
        <f t="shared" ca="1" si="152"/>
        <v>0</v>
      </c>
      <c r="AH277" s="139">
        <f t="shared" ca="1" si="152"/>
        <v>0</v>
      </c>
      <c r="AI277" s="139">
        <f t="shared" ca="1" si="152"/>
        <v>0</v>
      </c>
      <c r="AJ277" s="139">
        <f t="shared" ca="1" si="152"/>
        <v>0</v>
      </c>
      <c r="AK277" s="139">
        <f t="shared" ca="1" si="152"/>
        <v>0</v>
      </c>
      <c r="AL277" s="139">
        <f t="shared" ca="1" si="152"/>
        <v>0</v>
      </c>
      <c r="AM277" s="139">
        <f t="shared" ca="1" si="152"/>
        <v>0</v>
      </c>
      <c r="AN277" s="139">
        <f t="shared" ca="1" si="152"/>
        <v>0</v>
      </c>
      <c r="AO277" s="139">
        <f t="shared" ca="1" si="152"/>
        <v>0</v>
      </c>
      <c r="AP277" s="139">
        <f t="shared" ca="1" si="152"/>
        <v>0</v>
      </c>
      <c r="AQ277" s="139">
        <f t="shared" ref="AQ277:BG277" ca="1" si="153">AQ225*AQ$3</f>
        <v>0</v>
      </c>
      <c r="AR277" s="139">
        <f t="shared" ca="1" si="153"/>
        <v>0</v>
      </c>
      <c r="AS277" s="139">
        <f t="shared" ca="1" si="153"/>
        <v>0</v>
      </c>
      <c r="AT277" s="139">
        <f t="shared" ca="1" si="153"/>
        <v>0</v>
      </c>
      <c r="AU277" s="139">
        <f t="shared" ca="1" si="153"/>
        <v>0</v>
      </c>
      <c r="AV277" s="139">
        <f t="shared" ca="1" si="153"/>
        <v>0</v>
      </c>
      <c r="AW277" s="139">
        <f t="shared" ca="1" si="153"/>
        <v>0</v>
      </c>
      <c r="AX277" s="139">
        <f t="shared" ca="1" si="153"/>
        <v>0</v>
      </c>
      <c r="AY277" s="139">
        <f t="shared" ca="1" si="153"/>
        <v>0</v>
      </c>
      <c r="AZ277" s="139">
        <f t="shared" ca="1" si="153"/>
        <v>0</v>
      </c>
      <c r="BA277" s="139">
        <f t="shared" ca="1" si="153"/>
        <v>0</v>
      </c>
      <c r="BB277" s="139">
        <f t="shared" ca="1" si="153"/>
        <v>0</v>
      </c>
      <c r="BC277" s="139">
        <f t="shared" ca="1" si="153"/>
        <v>0</v>
      </c>
      <c r="BD277" s="139">
        <f t="shared" ca="1" si="153"/>
        <v>0</v>
      </c>
      <c r="BE277" s="139">
        <f t="shared" ca="1" si="153"/>
        <v>0</v>
      </c>
      <c r="BF277" s="139">
        <f t="shared" ca="1" si="153"/>
        <v>0</v>
      </c>
      <c r="BG277" s="139">
        <f t="shared" ca="1" si="153"/>
        <v>0</v>
      </c>
      <c r="BH277" s="139">
        <f t="shared" ca="1" si="138"/>
        <v>0</v>
      </c>
    </row>
    <row r="278" spans="1:60">
      <c r="A278" s="106"/>
      <c r="B278" s="106"/>
      <c r="C278" s="106">
        <v>21</v>
      </c>
      <c r="D278" s="106"/>
      <c r="E278" s="106" t="str">
        <f ca="1">OFFSET('Impact Inputs'!A$6,C278,0)</f>
        <v>Impact 8</v>
      </c>
      <c r="F278" s="106" t="str">
        <f ca="1">OFFSET('Impact Inputs'!C$6,C278,0)</f>
        <v>Cheaper resolution of insurance claims</v>
      </c>
      <c r="G278" s="106"/>
      <c r="H278" s="139">
        <f t="shared" ca="1" si="139"/>
        <v>0</v>
      </c>
      <c r="I278" s="139">
        <f t="shared" ca="1" si="140"/>
        <v>0</v>
      </c>
      <c r="J278" s="139">
        <f t="shared" ca="1" si="141"/>
        <v>0</v>
      </c>
      <c r="K278" s="139">
        <f t="shared" ref="K278:AP278" ca="1" si="154">K226*K$3</f>
        <v>0</v>
      </c>
      <c r="L278" s="139">
        <f t="shared" ca="1" si="154"/>
        <v>0</v>
      </c>
      <c r="M278" s="139">
        <f t="shared" ca="1" si="154"/>
        <v>0</v>
      </c>
      <c r="N278" s="139">
        <f t="shared" ca="1" si="154"/>
        <v>0</v>
      </c>
      <c r="O278" s="139">
        <f t="shared" ca="1" si="154"/>
        <v>0</v>
      </c>
      <c r="P278" s="139">
        <f t="shared" ca="1" si="154"/>
        <v>0</v>
      </c>
      <c r="Q278" s="139">
        <f t="shared" ca="1" si="154"/>
        <v>0</v>
      </c>
      <c r="R278" s="139">
        <f t="shared" ca="1" si="154"/>
        <v>0</v>
      </c>
      <c r="S278" s="139">
        <f t="shared" ca="1" si="154"/>
        <v>0</v>
      </c>
      <c r="T278" s="139">
        <f t="shared" ca="1" si="154"/>
        <v>0</v>
      </c>
      <c r="U278" s="139">
        <f t="shared" ca="1" si="154"/>
        <v>0</v>
      </c>
      <c r="V278" s="139">
        <f t="shared" ca="1" si="154"/>
        <v>0</v>
      </c>
      <c r="W278" s="139">
        <f t="shared" ca="1" si="154"/>
        <v>0</v>
      </c>
      <c r="X278" s="139">
        <f t="shared" ca="1" si="154"/>
        <v>0</v>
      </c>
      <c r="Y278" s="139">
        <f t="shared" ca="1" si="154"/>
        <v>0</v>
      </c>
      <c r="Z278" s="139">
        <f t="shared" ca="1" si="154"/>
        <v>0</v>
      </c>
      <c r="AA278" s="139">
        <f t="shared" ca="1" si="154"/>
        <v>0</v>
      </c>
      <c r="AB278" s="139">
        <f t="shared" ca="1" si="154"/>
        <v>0</v>
      </c>
      <c r="AC278" s="139">
        <f t="shared" ca="1" si="154"/>
        <v>0</v>
      </c>
      <c r="AD278" s="139">
        <f t="shared" ca="1" si="154"/>
        <v>0</v>
      </c>
      <c r="AE278" s="139">
        <f t="shared" ca="1" si="154"/>
        <v>0</v>
      </c>
      <c r="AF278" s="139">
        <f t="shared" ca="1" si="154"/>
        <v>0</v>
      </c>
      <c r="AG278" s="139">
        <f t="shared" ca="1" si="154"/>
        <v>0</v>
      </c>
      <c r="AH278" s="139">
        <f t="shared" ca="1" si="154"/>
        <v>0</v>
      </c>
      <c r="AI278" s="139">
        <f t="shared" ca="1" si="154"/>
        <v>0</v>
      </c>
      <c r="AJ278" s="139">
        <f t="shared" ca="1" si="154"/>
        <v>0</v>
      </c>
      <c r="AK278" s="139">
        <f t="shared" ca="1" si="154"/>
        <v>0</v>
      </c>
      <c r="AL278" s="139">
        <f t="shared" ca="1" si="154"/>
        <v>0</v>
      </c>
      <c r="AM278" s="139">
        <f t="shared" ca="1" si="154"/>
        <v>0</v>
      </c>
      <c r="AN278" s="139">
        <f t="shared" ca="1" si="154"/>
        <v>0</v>
      </c>
      <c r="AO278" s="139">
        <f t="shared" ca="1" si="154"/>
        <v>0</v>
      </c>
      <c r="AP278" s="139">
        <f t="shared" ca="1" si="154"/>
        <v>0</v>
      </c>
      <c r="AQ278" s="139">
        <f t="shared" ref="AQ278:BG278" ca="1" si="155">AQ226*AQ$3</f>
        <v>0</v>
      </c>
      <c r="AR278" s="139">
        <f t="shared" ca="1" si="155"/>
        <v>0</v>
      </c>
      <c r="AS278" s="139">
        <f t="shared" ca="1" si="155"/>
        <v>0</v>
      </c>
      <c r="AT278" s="139">
        <f t="shared" ca="1" si="155"/>
        <v>0</v>
      </c>
      <c r="AU278" s="139">
        <f t="shared" ca="1" si="155"/>
        <v>0</v>
      </c>
      <c r="AV278" s="139">
        <f t="shared" ca="1" si="155"/>
        <v>0</v>
      </c>
      <c r="AW278" s="139">
        <f t="shared" ca="1" si="155"/>
        <v>0</v>
      </c>
      <c r="AX278" s="139">
        <f t="shared" ca="1" si="155"/>
        <v>0</v>
      </c>
      <c r="AY278" s="139">
        <f t="shared" ca="1" si="155"/>
        <v>0</v>
      </c>
      <c r="AZ278" s="139">
        <f t="shared" ca="1" si="155"/>
        <v>0</v>
      </c>
      <c r="BA278" s="139">
        <f t="shared" ca="1" si="155"/>
        <v>0</v>
      </c>
      <c r="BB278" s="139">
        <f t="shared" ca="1" si="155"/>
        <v>0</v>
      </c>
      <c r="BC278" s="139">
        <f t="shared" ca="1" si="155"/>
        <v>0</v>
      </c>
      <c r="BD278" s="139">
        <f t="shared" ca="1" si="155"/>
        <v>0</v>
      </c>
      <c r="BE278" s="139">
        <f t="shared" ca="1" si="155"/>
        <v>0</v>
      </c>
      <c r="BF278" s="139">
        <f t="shared" ca="1" si="155"/>
        <v>0</v>
      </c>
      <c r="BG278" s="139">
        <f t="shared" ca="1" si="155"/>
        <v>0</v>
      </c>
      <c r="BH278" s="139">
        <f t="shared" ca="1" si="138"/>
        <v>0</v>
      </c>
    </row>
    <row r="279" spans="1:60">
      <c r="A279" s="106"/>
      <c r="B279" s="106"/>
      <c r="C279" s="108">
        <v>24</v>
      </c>
      <c r="D279" s="106"/>
      <c r="E279" s="106" t="str">
        <f ca="1">OFFSET('Impact Inputs'!A$6,C279,0)</f>
        <v>Impact 9</v>
      </c>
      <c r="F279" s="106" t="str">
        <f ca="1">OFFSET('Impact Inputs'!C$6,C279,0)</f>
        <v>Faster resolution of unresolved insurance claims</v>
      </c>
      <c r="G279" s="106"/>
      <c r="H279" s="139">
        <f t="shared" ca="1" si="139"/>
        <v>0</v>
      </c>
      <c r="I279" s="139">
        <f t="shared" ca="1" si="140"/>
        <v>0</v>
      </c>
      <c r="J279" s="139">
        <f t="shared" ca="1" si="141"/>
        <v>0</v>
      </c>
      <c r="K279" s="139">
        <f t="shared" ref="K279:AP279" ca="1" si="156">K227*K$3</f>
        <v>0</v>
      </c>
      <c r="L279" s="139">
        <f t="shared" ca="1" si="156"/>
        <v>0</v>
      </c>
      <c r="M279" s="139">
        <f t="shared" ca="1" si="156"/>
        <v>0</v>
      </c>
      <c r="N279" s="139">
        <f t="shared" ca="1" si="156"/>
        <v>0</v>
      </c>
      <c r="O279" s="139">
        <f t="shared" ca="1" si="156"/>
        <v>0</v>
      </c>
      <c r="P279" s="139">
        <f t="shared" ca="1" si="156"/>
        <v>0</v>
      </c>
      <c r="Q279" s="139">
        <f t="shared" ca="1" si="156"/>
        <v>0</v>
      </c>
      <c r="R279" s="139">
        <f t="shared" ca="1" si="156"/>
        <v>0</v>
      </c>
      <c r="S279" s="139">
        <f t="shared" ca="1" si="156"/>
        <v>0</v>
      </c>
      <c r="T279" s="139">
        <f t="shared" ca="1" si="156"/>
        <v>0</v>
      </c>
      <c r="U279" s="139">
        <f t="shared" ca="1" si="156"/>
        <v>0</v>
      </c>
      <c r="V279" s="139">
        <f t="shared" ca="1" si="156"/>
        <v>0</v>
      </c>
      <c r="W279" s="139">
        <f t="shared" ca="1" si="156"/>
        <v>0</v>
      </c>
      <c r="X279" s="139">
        <f t="shared" ca="1" si="156"/>
        <v>0</v>
      </c>
      <c r="Y279" s="139">
        <f t="shared" ca="1" si="156"/>
        <v>0</v>
      </c>
      <c r="Z279" s="139">
        <f t="shared" ca="1" si="156"/>
        <v>0</v>
      </c>
      <c r="AA279" s="139">
        <f t="shared" ca="1" si="156"/>
        <v>0</v>
      </c>
      <c r="AB279" s="139">
        <f t="shared" ca="1" si="156"/>
        <v>0</v>
      </c>
      <c r="AC279" s="139">
        <f t="shared" ca="1" si="156"/>
        <v>0</v>
      </c>
      <c r="AD279" s="139">
        <f t="shared" ca="1" si="156"/>
        <v>0</v>
      </c>
      <c r="AE279" s="139">
        <f t="shared" ca="1" si="156"/>
        <v>0</v>
      </c>
      <c r="AF279" s="139">
        <f t="shared" ca="1" si="156"/>
        <v>0</v>
      </c>
      <c r="AG279" s="139">
        <f t="shared" ca="1" si="156"/>
        <v>0</v>
      </c>
      <c r="AH279" s="139">
        <f t="shared" ca="1" si="156"/>
        <v>0</v>
      </c>
      <c r="AI279" s="139">
        <f t="shared" ca="1" si="156"/>
        <v>0</v>
      </c>
      <c r="AJ279" s="139">
        <f t="shared" ca="1" si="156"/>
        <v>0</v>
      </c>
      <c r="AK279" s="139">
        <f t="shared" ca="1" si="156"/>
        <v>0</v>
      </c>
      <c r="AL279" s="139">
        <f t="shared" ca="1" si="156"/>
        <v>0</v>
      </c>
      <c r="AM279" s="139">
        <f t="shared" ca="1" si="156"/>
        <v>0</v>
      </c>
      <c r="AN279" s="139">
        <f t="shared" ca="1" si="156"/>
        <v>0</v>
      </c>
      <c r="AO279" s="139">
        <f t="shared" ca="1" si="156"/>
        <v>0</v>
      </c>
      <c r="AP279" s="139">
        <f t="shared" ca="1" si="156"/>
        <v>0</v>
      </c>
      <c r="AQ279" s="139">
        <f t="shared" ref="AQ279:BG279" ca="1" si="157">AQ227*AQ$3</f>
        <v>0</v>
      </c>
      <c r="AR279" s="139">
        <f t="shared" ca="1" si="157"/>
        <v>0</v>
      </c>
      <c r="AS279" s="139">
        <f t="shared" ca="1" si="157"/>
        <v>0</v>
      </c>
      <c r="AT279" s="139">
        <f t="shared" ca="1" si="157"/>
        <v>0</v>
      </c>
      <c r="AU279" s="139">
        <f t="shared" ca="1" si="157"/>
        <v>0</v>
      </c>
      <c r="AV279" s="139">
        <f t="shared" ca="1" si="157"/>
        <v>0</v>
      </c>
      <c r="AW279" s="139">
        <f t="shared" ca="1" si="157"/>
        <v>0</v>
      </c>
      <c r="AX279" s="139">
        <f t="shared" ca="1" si="157"/>
        <v>0</v>
      </c>
      <c r="AY279" s="139">
        <f t="shared" ca="1" si="157"/>
        <v>0</v>
      </c>
      <c r="AZ279" s="139">
        <f t="shared" ca="1" si="157"/>
        <v>0</v>
      </c>
      <c r="BA279" s="139">
        <f t="shared" ca="1" si="157"/>
        <v>0</v>
      </c>
      <c r="BB279" s="139">
        <f t="shared" ca="1" si="157"/>
        <v>0</v>
      </c>
      <c r="BC279" s="139">
        <f t="shared" ca="1" si="157"/>
        <v>0</v>
      </c>
      <c r="BD279" s="139">
        <f t="shared" ca="1" si="157"/>
        <v>0</v>
      </c>
      <c r="BE279" s="139">
        <f t="shared" ca="1" si="157"/>
        <v>0</v>
      </c>
      <c r="BF279" s="139">
        <f t="shared" ca="1" si="157"/>
        <v>0</v>
      </c>
      <c r="BG279" s="139">
        <f t="shared" ca="1" si="157"/>
        <v>0</v>
      </c>
      <c r="BH279" s="139">
        <f t="shared" ca="1" si="138"/>
        <v>0</v>
      </c>
    </row>
    <row r="280" spans="1:60" ht="15">
      <c r="A280" s="106"/>
      <c r="B280" s="106"/>
      <c r="C280" s="108">
        <v>27</v>
      </c>
      <c r="D280" s="106"/>
      <c r="E280" s="106" t="str">
        <f ca="1">OFFSET('Impact Inputs'!A$6,C280,0)</f>
        <v>Impact 10</v>
      </c>
      <c r="F280" s="106" t="str">
        <f ca="1">OFFSET('Impact Inputs'!C$6,C280,0)</f>
        <v>-</v>
      </c>
      <c r="G280" s="148"/>
      <c r="H280" s="139">
        <f t="shared" ca="1" si="139"/>
        <v>0</v>
      </c>
      <c r="I280" s="139">
        <f t="shared" ca="1" si="140"/>
        <v>0</v>
      </c>
      <c r="J280" s="139">
        <f t="shared" ca="1" si="141"/>
        <v>0</v>
      </c>
      <c r="K280" s="139">
        <f t="shared" ref="K280:AP280" ca="1" si="158">K228*K$3</f>
        <v>0</v>
      </c>
      <c r="L280" s="139">
        <f t="shared" ca="1" si="158"/>
        <v>0</v>
      </c>
      <c r="M280" s="139">
        <f t="shared" ca="1" si="158"/>
        <v>0</v>
      </c>
      <c r="N280" s="139">
        <f t="shared" ca="1" si="158"/>
        <v>0</v>
      </c>
      <c r="O280" s="139">
        <f t="shared" ca="1" si="158"/>
        <v>0</v>
      </c>
      <c r="P280" s="139">
        <f t="shared" ca="1" si="158"/>
        <v>0</v>
      </c>
      <c r="Q280" s="139">
        <f t="shared" ca="1" si="158"/>
        <v>0</v>
      </c>
      <c r="R280" s="139">
        <f t="shared" ca="1" si="158"/>
        <v>0</v>
      </c>
      <c r="S280" s="139">
        <f t="shared" ca="1" si="158"/>
        <v>0</v>
      </c>
      <c r="T280" s="139">
        <f t="shared" ca="1" si="158"/>
        <v>0</v>
      </c>
      <c r="U280" s="139">
        <f t="shared" ca="1" si="158"/>
        <v>0</v>
      </c>
      <c r="V280" s="139">
        <f t="shared" ca="1" si="158"/>
        <v>0</v>
      </c>
      <c r="W280" s="139">
        <f t="shared" ca="1" si="158"/>
        <v>0</v>
      </c>
      <c r="X280" s="139">
        <f t="shared" ca="1" si="158"/>
        <v>0</v>
      </c>
      <c r="Y280" s="139">
        <f t="shared" ca="1" si="158"/>
        <v>0</v>
      </c>
      <c r="Z280" s="139">
        <f t="shared" ca="1" si="158"/>
        <v>0</v>
      </c>
      <c r="AA280" s="139">
        <f t="shared" ca="1" si="158"/>
        <v>0</v>
      </c>
      <c r="AB280" s="139">
        <f t="shared" ca="1" si="158"/>
        <v>0</v>
      </c>
      <c r="AC280" s="139">
        <f t="shared" ca="1" si="158"/>
        <v>0</v>
      </c>
      <c r="AD280" s="139">
        <f t="shared" ca="1" si="158"/>
        <v>0</v>
      </c>
      <c r="AE280" s="139">
        <f t="shared" ca="1" si="158"/>
        <v>0</v>
      </c>
      <c r="AF280" s="139">
        <f t="shared" ca="1" si="158"/>
        <v>0</v>
      </c>
      <c r="AG280" s="139">
        <f t="shared" ca="1" si="158"/>
        <v>0</v>
      </c>
      <c r="AH280" s="139">
        <f t="shared" ca="1" si="158"/>
        <v>0</v>
      </c>
      <c r="AI280" s="139">
        <f t="shared" ca="1" si="158"/>
        <v>0</v>
      </c>
      <c r="AJ280" s="139">
        <f t="shared" ca="1" si="158"/>
        <v>0</v>
      </c>
      <c r="AK280" s="139">
        <f t="shared" ca="1" si="158"/>
        <v>0</v>
      </c>
      <c r="AL280" s="139">
        <f t="shared" ca="1" si="158"/>
        <v>0</v>
      </c>
      <c r="AM280" s="139">
        <f t="shared" ca="1" si="158"/>
        <v>0</v>
      </c>
      <c r="AN280" s="139">
        <f t="shared" ca="1" si="158"/>
        <v>0</v>
      </c>
      <c r="AO280" s="139">
        <f t="shared" ca="1" si="158"/>
        <v>0</v>
      </c>
      <c r="AP280" s="139">
        <f t="shared" ca="1" si="158"/>
        <v>0</v>
      </c>
      <c r="AQ280" s="139">
        <f t="shared" ref="AQ280:BG280" ca="1" si="159">AQ228*AQ$3</f>
        <v>0</v>
      </c>
      <c r="AR280" s="139">
        <f t="shared" ca="1" si="159"/>
        <v>0</v>
      </c>
      <c r="AS280" s="139">
        <f t="shared" ca="1" si="159"/>
        <v>0</v>
      </c>
      <c r="AT280" s="139">
        <f t="shared" ca="1" si="159"/>
        <v>0</v>
      </c>
      <c r="AU280" s="139">
        <f t="shared" ca="1" si="159"/>
        <v>0</v>
      </c>
      <c r="AV280" s="139">
        <f t="shared" ca="1" si="159"/>
        <v>0</v>
      </c>
      <c r="AW280" s="139">
        <f t="shared" ca="1" si="159"/>
        <v>0</v>
      </c>
      <c r="AX280" s="139">
        <f t="shared" ca="1" si="159"/>
        <v>0</v>
      </c>
      <c r="AY280" s="139">
        <f t="shared" ca="1" si="159"/>
        <v>0</v>
      </c>
      <c r="AZ280" s="139">
        <f t="shared" ca="1" si="159"/>
        <v>0</v>
      </c>
      <c r="BA280" s="139">
        <f t="shared" ca="1" si="159"/>
        <v>0</v>
      </c>
      <c r="BB280" s="139">
        <f t="shared" ca="1" si="159"/>
        <v>0</v>
      </c>
      <c r="BC280" s="139">
        <f t="shared" ca="1" si="159"/>
        <v>0</v>
      </c>
      <c r="BD280" s="139">
        <f t="shared" ca="1" si="159"/>
        <v>0</v>
      </c>
      <c r="BE280" s="139">
        <f t="shared" ca="1" si="159"/>
        <v>0</v>
      </c>
      <c r="BF280" s="139">
        <f t="shared" ca="1" si="159"/>
        <v>0</v>
      </c>
      <c r="BG280" s="139">
        <f t="shared" ca="1" si="159"/>
        <v>0</v>
      </c>
      <c r="BH280" s="139">
        <f t="shared" ca="1" si="138"/>
        <v>0</v>
      </c>
    </row>
    <row r="281" spans="1:60">
      <c r="A281" s="106"/>
      <c r="B281" s="106"/>
      <c r="C281" s="106">
        <v>30</v>
      </c>
      <c r="D281" s="106"/>
      <c r="E281" s="106" t="str">
        <f ca="1">OFFSET('Impact Inputs'!A$6,C281,0)</f>
        <v>Impact 11</v>
      </c>
      <c r="F281" s="106" t="str">
        <f ca="1">OFFSET('Impact Inputs'!C$6,C281,0)</f>
        <v>-</v>
      </c>
      <c r="G281" s="106"/>
      <c r="H281" s="139">
        <f t="shared" ca="1" si="139"/>
        <v>0</v>
      </c>
      <c r="I281" s="139">
        <f t="shared" ca="1" si="140"/>
        <v>0</v>
      </c>
      <c r="J281" s="139">
        <f t="shared" ca="1" si="141"/>
        <v>0</v>
      </c>
      <c r="K281" s="139">
        <f t="shared" ref="K281:AP281" ca="1" si="160">K229*K$3</f>
        <v>0</v>
      </c>
      <c r="L281" s="139">
        <f t="shared" ca="1" si="160"/>
        <v>0</v>
      </c>
      <c r="M281" s="139">
        <f t="shared" ca="1" si="160"/>
        <v>0</v>
      </c>
      <c r="N281" s="139">
        <f t="shared" ca="1" si="160"/>
        <v>0</v>
      </c>
      <c r="O281" s="139">
        <f t="shared" ca="1" si="160"/>
        <v>0</v>
      </c>
      <c r="P281" s="139">
        <f t="shared" ca="1" si="160"/>
        <v>0</v>
      </c>
      <c r="Q281" s="139">
        <f t="shared" ca="1" si="160"/>
        <v>0</v>
      </c>
      <c r="R281" s="139">
        <f t="shared" ca="1" si="160"/>
        <v>0</v>
      </c>
      <c r="S281" s="139">
        <f t="shared" ca="1" si="160"/>
        <v>0</v>
      </c>
      <c r="T281" s="139">
        <f t="shared" ca="1" si="160"/>
        <v>0</v>
      </c>
      <c r="U281" s="139">
        <f t="shared" ca="1" si="160"/>
        <v>0</v>
      </c>
      <c r="V281" s="139">
        <f t="shared" ca="1" si="160"/>
        <v>0</v>
      </c>
      <c r="W281" s="139">
        <f t="shared" ca="1" si="160"/>
        <v>0</v>
      </c>
      <c r="X281" s="139">
        <f t="shared" ca="1" si="160"/>
        <v>0</v>
      </c>
      <c r="Y281" s="139">
        <f t="shared" ca="1" si="160"/>
        <v>0</v>
      </c>
      <c r="Z281" s="139">
        <f t="shared" ca="1" si="160"/>
        <v>0</v>
      </c>
      <c r="AA281" s="139">
        <f t="shared" ca="1" si="160"/>
        <v>0</v>
      </c>
      <c r="AB281" s="139">
        <f t="shared" ca="1" si="160"/>
        <v>0</v>
      </c>
      <c r="AC281" s="139">
        <f t="shared" ca="1" si="160"/>
        <v>0</v>
      </c>
      <c r="AD281" s="139">
        <f t="shared" ca="1" si="160"/>
        <v>0</v>
      </c>
      <c r="AE281" s="139">
        <f t="shared" ca="1" si="160"/>
        <v>0</v>
      </c>
      <c r="AF281" s="139">
        <f t="shared" ca="1" si="160"/>
        <v>0</v>
      </c>
      <c r="AG281" s="139">
        <f t="shared" ca="1" si="160"/>
        <v>0</v>
      </c>
      <c r="AH281" s="139">
        <f t="shared" ca="1" si="160"/>
        <v>0</v>
      </c>
      <c r="AI281" s="139">
        <f t="shared" ca="1" si="160"/>
        <v>0</v>
      </c>
      <c r="AJ281" s="139">
        <f t="shared" ca="1" si="160"/>
        <v>0</v>
      </c>
      <c r="AK281" s="139">
        <f t="shared" ca="1" si="160"/>
        <v>0</v>
      </c>
      <c r="AL281" s="139">
        <f t="shared" ca="1" si="160"/>
        <v>0</v>
      </c>
      <c r="AM281" s="139">
        <f t="shared" ca="1" si="160"/>
        <v>0</v>
      </c>
      <c r="AN281" s="139">
        <f t="shared" ca="1" si="160"/>
        <v>0</v>
      </c>
      <c r="AO281" s="139">
        <f t="shared" ca="1" si="160"/>
        <v>0</v>
      </c>
      <c r="AP281" s="139">
        <f t="shared" ca="1" si="160"/>
        <v>0</v>
      </c>
      <c r="AQ281" s="139">
        <f t="shared" ref="AQ281:BG281" ca="1" si="161">AQ229*AQ$3</f>
        <v>0</v>
      </c>
      <c r="AR281" s="139">
        <f t="shared" ca="1" si="161"/>
        <v>0</v>
      </c>
      <c r="AS281" s="139">
        <f t="shared" ca="1" si="161"/>
        <v>0</v>
      </c>
      <c r="AT281" s="139">
        <f t="shared" ca="1" si="161"/>
        <v>0</v>
      </c>
      <c r="AU281" s="139">
        <f t="shared" ca="1" si="161"/>
        <v>0</v>
      </c>
      <c r="AV281" s="139">
        <f t="shared" ca="1" si="161"/>
        <v>0</v>
      </c>
      <c r="AW281" s="139">
        <f t="shared" ca="1" si="161"/>
        <v>0</v>
      </c>
      <c r="AX281" s="139">
        <f t="shared" ca="1" si="161"/>
        <v>0</v>
      </c>
      <c r="AY281" s="139">
        <f t="shared" ca="1" si="161"/>
        <v>0</v>
      </c>
      <c r="AZ281" s="139">
        <f t="shared" ca="1" si="161"/>
        <v>0</v>
      </c>
      <c r="BA281" s="139">
        <f t="shared" ca="1" si="161"/>
        <v>0</v>
      </c>
      <c r="BB281" s="139">
        <f t="shared" ca="1" si="161"/>
        <v>0</v>
      </c>
      <c r="BC281" s="139">
        <f t="shared" ca="1" si="161"/>
        <v>0</v>
      </c>
      <c r="BD281" s="139">
        <f t="shared" ca="1" si="161"/>
        <v>0</v>
      </c>
      <c r="BE281" s="139">
        <f t="shared" ca="1" si="161"/>
        <v>0</v>
      </c>
      <c r="BF281" s="139">
        <f t="shared" ca="1" si="161"/>
        <v>0</v>
      </c>
      <c r="BG281" s="139">
        <f t="shared" ca="1" si="161"/>
        <v>0</v>
      </c>
      <c r="BH281" s="139">
        <f t="shared" ca="1" si="138"/>
        <v>0</v>
      </c>
    </row>
    <row r="282" spans="1:60">
      <c r="A282" s="106"/>
      <c r="B282" s="106"/>
      <c r="C282" s="106">
        <v>33</v>
      </c>
      <c r="D282" s="106"/>
      <c r="E282" s="106" t="str">
        <f ca="1">OFFSET('Impact Inputs'!A$6,C282,0)</f>
        <v>Impact 12</v>
      </c>
      <c r="F282" s="106" t="str">
        <f ca="1">OFFSET('Impact Inputs'!C$6,C282,0)</f>
        <v>-</v>
      </c>
      <c r="G282" s="106"/>
      <c r="H282" s="139">
        <f t="shared" ca="1" si="139"/>
        <v>0</v>
      </c>
      <c r="I282" s="139">
        <f t="shared" ca="1" si="140"/>
        <v>0</v>
      </c>
      <c r="J282" s="139">
        <f t="shared" ca="1" si="141"/>
        <v>0</v>
      </c>
      <c r="K282" s="139">
        <f t="shared" ref="K282:AP282" ca="1" si="162">K230*K$3</f>
        <v>0</v>
      </c>
      <c r="L282" s="139">
        <f t="shared" ca="1" si="162"/>
        <v>0</v>
      </c>
      <c r="M282" s="139">
        <f t="shared" ca="1" si="162"/>
        <v>0</v>
      </c>
      <c r="N282" s="139">
        <f t="shared" ca="1" si="162"/>
        <v>0</v>
      </c>
      <c r="O282" s="139">
        <f t="shared" ca="1" si="162"/>
        <v>0</v>
      </c>
      <c r="P282" s="139">
        <f t="shared" ca="1" si="162"/>
        <v>0</v>
      </c>
      <c r="Q282" s="139">
        <f t="shared" ca="1" si="162"/>
        <v>0</v>
      </c>
      <c r="R282" s="139">
        <f t="shared" ca="1" si="162"/>
        <v>0</v>
      </c>
      <c r="S282" s="139">
        <f t="shared" ca="1" si="162"/>
        <v>0</v>
      </c>
      <c r="T282" s="139">
        <f t="shared" ca="1" si="162"/>
        <v>0</v>
      </c>
      <c r="U282" s="139">
        <f t="shared" ca="1" si="162"/>
        <v>0</v>
      </c>
      <c r="V282" s="139">
        <f t="shared" ca="1" si="162"/>
        <v>0</v>
      </c>
      <c r="W282" s="139">
        <f t="shared" ca="1" si="162"/>
        <v>0</v>
      </c>
      <c r="X282" s="139">
        <f t="shared" ca="1" si="162"/>
        <v>0</v>
      </c>
      <c r="Y282" s="139">
        <f t="shared" ca="1" si="162"/>
        <v>0</v>
      </c>
      <c r="Z282" s="139">
        <f t="shared" ca="1" si="162"/>
        <v>0</v>
      </c>
      <c r="AA282" s="139">
        <f t="shared" ca="1" si="162"/>
        <v>0</v>
      </c>
      <c r="AB282" s="139">
        <f t="shared" ca="1" si="162"/>
        <v>0</v>
      </c>
      <c r="AC282" s="139">
        <f t="shared" ca="1" si="162"/>
        <v>0</v>
      </c>
      <c r="AD282" s="139">
        <f t="shared" ca="1" si="162"/>
        <v>0</v>
      </c>
      <c r="AE282" s="139">
        <f t="shared" ca="1" si="162"/>
        <v>0</v>
      </c>
      <c r="AF282" s="139">
        <f t="shared" ca="1" si="162"/>
        <v>0</v>
      </c>
      <c r="AG282" s="139">
        <f t="shared" ca="1" si="162"/>
        <v>0</v>
      </c>
      <c r="AH282" s="139">
        <f t="shared" ca="1" si="162"/>
        <v>0</v>
      </c>
      <c r="AI282" s="139">
        <f t="shared" ca="1" si="162"/>
        <v>0</v>
      </c>
      <c r="AJ282" s="139">
        <f t="shared" ca="1" si="162"/>
        <v>0</v>
      </c>
      <c r="AK282" s="139">
        <f t="shared" ca="1" si="162"/>
        <v>0</v>
      </c>
      <c r="AL282" s="139">
        <f t="shared" ca="1" si="162"/>
        <v>0</v>
      </c>
      <c r="AM282" s="139">
        <f t="shared" ca="1" si="162"/>
        <v>0</v>
      </c>
      <c r="AN282" s="139">
        <f t="shared" ca="1" si="162"/>
        <v>0</v>
      </c>
      <c r="AO282" s="139">
        <f t="shared" ca="1" si="162"/>
        <v>0</v>
      </c>
      <c r="AP282" s="139">
        <f t="shared" ca="1" si="162"/>
        <v>0</v>
      </c>
      <c r="AQ282" s="139">
        <f t="shared" ref="AQ282:BG282" ca="1" si="163">AQ230*AQ$3</f>
        <v>0</v>
      </c>
      <c r="AR282" s="139">
        <f t="shared" ca="1" si="163"/>
        <v>0</v>
      </c>
      <c r="AS282" s="139">
        <f t="shared" ca="1" si="163"/>
        <v>0</v>
      </c>
      <c r="AT282" s="139">
        <f t="shared" ca="1" si="163"/>
        <v>0</v>
      </c>
      <c r="AU282" s="139">
        <f t="shared" ca="1" si="163"/>
        <v>0</v>
      </c>
      <c r="AV282" s="139">
        <f t="shared" ca="1" si="163"/>
        <v>0</v>
      </c>
      <c r="AW282" s="139">
        <f t="shared" ca="1" si="163"/>
        <v>0</v>
      </c>
      <c r="AX282" s="139">
        <f t="shared" ca="1" si="163"/>
        <v>0</v>
      </c>
      <c r="AY282" s="139">
        <f t="shared" ca="1" si="163"/>
        <v>0</v>
      </c>
      <c r="AZ282" s="139">
        <f t="shared" ca="1" si="163"/>
        <v>0</v>
      </c>
      <c r="BA282" s="139">
        <f t="shared" ca="1" si="163"/>
        <v>0</v>
      </c>
      <c r="BB282" s="139">
        <f t="shared" ca="1" si="163"/>
        <v>0</v>
      </c>
      <c r="BC282" s="139">
        <f t="shared" ca="1" si="163"/>
        <v>0</v>
      </c>
      <c r="BD282" s="139">
        <f t="shared" ca="1" si="163"/>
        <v>0</v>
      </c>
      <c r="BE282" s="139">
        <f t="shared" ca="1" si="163"/>
        <v>0</v>
      </c>
      <c r="BF282" s="139">
        <f t="shared" ca="1" si="163"/>
        <v>0</v>
      </c>
      <c r="BG282" s="139">
        <f t="shared" ca="1" si="163"/>
        <v>0</v>
      </c>
      <c r="BH282" s="139">
        <f t="shared" ca="1" si="138"/>
        <v>0</v>
      </c>
    </row>
    <row r="283" spans="1:60" ht="15">
      <c r="A283" s="106"/>
      <c r="B283" s="106"/>
      <c r="C283" s="106">
        <v>36</v>
      </c>
      <c r="D283" s="106"/>
      <c r="E283" s="106" t="str">
        <f ca="1">OFFSET('Impact Inputs'!A$6,C283,0)</f>
        <v>Impact 13</v>
      </c>
      <c r="F283" s="106" t="str">
        <f ca="1">OFFSET('Impact Inputs'!C$6,C283,0)</f>
        <v>-</v>
      </c>
      <c r="G283" s="148"/>
      <c r="H283" s="139">
        <f t="shared" ca="1" si="139"/>
        <v>0</v>
      </c>
      <c r="I283" s="139">
        <f t="shared" ca="1" si="140"/>
        <v>0</v>
      </c>
      <c r="J283" s="139">
        <f t="shared" ca="1" si="141"/>
        <v>0</v>
      </c>
      <c r="K283" s="139">
        <f t="shared" ref="K283:AP283" ca="1" si="164">K231*K$3</f>
        <v>0</v>
      </c>
      <c r="L283" s="139">
        <f t="shared" ca="1" si="164"/>
        <v>0</v>
      </c>
      <c r="M283" s="139">
        <f t="shared" ca="1" si="164"/>
        <v>0</v>
      </c>
      <c r="N283" s="139">
        <f t="shared" ca="1" si="164"/>
        <v>0</v>
      </c>
      <c r="O283" s="139">
        <f t="shared" ca="1" si="164"/>
        <v>0</v>
      </c>
      <c r="P283" s="139">
        <f t="shared" ca="1" si="164"/>
        <v>0</v>
      </c>
      <c r="Q283" s="139">
        <f t="shared" ca="1" si="164"/>
        <v>0</v>
      </c>
      <c r="R283" s="139">
        <f t="shared" ca="1" si="164"/>
        <v>0</v>
      </c>
      <c r="S283" s="139">
        <f t="shared" ca="1" si="164"/>
        <v>0</v>
      </c>
      <c r="T283" s="139">
        <f t="shared" ca="1" si="164"/>
        <v>0</v>
      </c>
      <c r="U283" s="139">
        <f t="shared" ca="1" si="164"/>
        <v>0</v>
      </c>
      <c r="V283" s="139">
        <f t="shared" ca="1" si="164"/>
        <v>0</v>
      </c>
      <c r="W283" s="139">
        <f t="shared" ca="1" si="164"/>
        <v>0</v>
      </c>
      <c r="X283" s="139">
        <f t="shared" ca="1" si="164"/>
        <v>0</v>
      </c>
      <c r="Y283" s="139">
        <f t="shared" ca="1" si="164"/>
        <v>0</v>
      </c>
      <c r="Z283" s="139">
        <f t="shared" ca="1" si="164"/>
        <v>0</v>
      </c>
      <c r="AA283" s="139">
        <f t="shared" ca="1" si="164"/>
        <v>0</v>
      </c>
      <c r="AB283" s="139">
        <f t="shared" ca="1" si="164"/>
        <v>0</v>
      </c>
      <c r="AC283" s="139">
        <f t="shared" ca="1" si="164"/>
        <v>0</v>
      </c>
      <c r="AD283" s="139">
        <f t="shared" ca="1" si="164"/>
        <v>0</v>
      </c>
      <c r="AE283" s="139">
        <f t="shared" ca="1" si="164"/>
        <v>0</v>
      </c>
      <c r="AF283" s="139">
        <f t="shared" ca="1" si="164"/>
        <v>0</v>
      </c>
      <c r="AG283" s="139">
        <f t="shared" ca="1" si="164"/>
        <v>0</v>
      </c>
      <c r="AH283" s="139">
        <f t="shared" ca="1" si="164"/>
        <v>0</v>
      </c>
      <c r="AI283" s="139">
        <f t="shared" ca="1" si="164"/>
        <v>0</v>
      </c>
      <c r="AJ283" s="139">
        <f t="shared" ca="1" si="164"/>
        <v>0</v>
      </c>
      <c r="AK283" s="139">
        <f t="shared" ca="1" si="164"/>
        <v>0</v>
      </c>
      <c r="AL283" s="139">
        <f t="shared" ca="1" si="164"/>
        <v>0</v>
      </c>
      <c r="AM283" s="139">
        <f t="shared" ca="1" si="164"/>
        <v>0</v>
      </c>
      <c r="AN283" s="139">
        <f t="shared" ca="1" si="164"/>
        <v>0</v>
      </c>
      <c r="AO283" s="139">
        <f t="shared" ca="1" si="164"/>
        <v>0</v>
      </c>
      <c r="AP283" s="139">
        <f t="shared" ca="1" si="164"/>
        <v>0</v>
      </c>
      <c r="AQ283" s="139">
        <f t="shared" ref="AQ283:BG283" ca="1" si="165">AQ231*AQ$3</f>
        <v>0</v>
      </c>
      <c r="AR283" s="139">
        <f t="shared" ca="1" si="165"/>
        <v>0</v>
      </c>
      <c r="AS283" s="139">
        <f t="shared" ca="1" si="165"/>
        <v>0</v>
      </c>
      <c r="AT283" s="139">
        <f t="shared" ca="1" si="165"/>
        <v>0</v>
      </c>
      <c r="AU283" s="139">
        <f t="shared" ca="1" si="165"/>
        <v>0</v>
      </c>
      <c r="AV283" s="139">
        <f t="shared" ca="1" si="165"/>
        <v>0</v>
      </c>
      <c r="AW283" s="139">
        <f t="shared" ca="1" si="165"/>
        <v>0</v>
      </c>
      <c r="AX283" s="139">
        <f t="shared" ca="1" si="165"/>
        <v>0</v>
      </c>
      <c r="AY283" s="139">
        <f t="shared" ca="1" si="165"/>
        <v>0</v>
      </c>
      <c r="AZ283" s="139">
        <f t="shared" ca="1" si="165"/>
        <v>0</v>
      </c>
      <c r="BA283" s="139">
        <f t="shared" ca="1" si="165"/>
        <v>0</v>
      </c>
      <c r="BB283" s="139">
        <f t="shared" ca="1" si="165"/>
        <v>0</v>
      </c>
      <c r="BC283" s="139">
        <f t="shared" ca="1" si="165"/>
        <v>0</v>
      </c>
      <c r="BD283" s="139">
        <f t="shared" ca="1" si="165"/>
        <v>0</v>
      </c>
      <c r="BE283" s="139">
        <f t="shared" ca="1" si="165"/>
        <v>0</v>
      </c>
      <c r="BF283" s="139">
        <f t="shared" ca="1" si="165"/>
        <v>0</v>
      </c>
      <c r="BG283" s="139">
        <f t="shared" ca="1" si="165"/>
        <v>0</v>
      </c>
      <c r="BH283" s="139">
        <f t="shared" ca="1" si="138"/>
        <v>0</v>
      </c>
    </row>
    <row r="284" spans="1:60">
      <c r="A284" s="106"/>
      <c r="B284" s="106"/>
      <c r="C284" s="108">
        <v>39</v>
      </c>
      <c r="D284" s="106"/>
      <c r="E284" s="106" t="str">
        <f ca="1">OFFSET('Impact Inputs'!A$6,C284,0)</f>
        <v>Impact 14</v>
      </c>
      <c r="F284" s="106" t="str">
        <f ca="1">OFFSET('Impact Inputs'!C$6,C284,0)</f>
        <v>-</v>
      </c>
      <c r="G284" s="106"/>
      <c r="H284" s="139">
        <f t="shared" ca="1" si="139"/>
        <v>0</v>
      </c>
      <c r="I284" s="139">
        <f t="shared" ca="1" si="140"/>
        <v>0</v>
      </c>
      <c r="J284" s="139">
        <f t="shared" ca="1" si="141"/>
        <v>0</v>
      </c>
      <c r="K284" s="139">
        <f t="shared" ref="K284:AP284" ca="1" si="166">K232*K$3</f>
        <v>0</v>
      </c>
      <c r="L284" s="139">
        <f t="shared" ca="1" si="166"/>
        <v>0</v>
      </c>
      <c r="M284" s="139">
        <f t="shared" ca="1" si="166"/>
        <v>0</v>
      </c>
      <c r="N284" s="139">
        <f t="shared" ca="1" si="166"/>
        <v>0</v>
      </c>
      <c r="O284" s="139">
        <f t="shared" ca="1" si="166"/>
        <v>0</v>
      </c>
      <c r="P284" s="139">
        <f t="shared" ca="1" si="166"/>
        <v>0</v>
      </c>
      <c r="Q284" s="139">
        <f t="shared" ca="1" si="166"/>
        <v>0</v>
      </c>
      <c r="R284" s="139">
        <f t="shared" ca="1" si="166"/>
        <v>0</v>
      </c>
      <c r="S284" s="139">
        <f t="shared" ca="1" si="166"/>
        <v>0</v>
      </c>
      <c r="T284" s="139">
        <f t="shared" ca="1" si="166"/>
        <v>0</v>
      </c>
      <c r="U284" s="139">
        <f t="shared" ca="1" si="166"/>
        <v>0</v>
      </c>
      <c r="V284" s="139">
        <f t="shared" ca="1" si="166"/>
        <v>0</v>
      </c>
      <c r="W284" s="139">
        <f t="shared" ca="1" si="166"/>
        <v>0</v>
      </c>
      <c r="X284" s="139">
        <f t="shared" ca="1" si="166"/>
        <v>0</v>
      </c>
      <c r="Y284" s="139">
        <f t="shared" ca="1" si="166"/>
        <v>0</v>
      </c>
      <c r="Z284" s="139">
        <f t="shared" ca="1" si="166"/>
        <v>0</v>
      </c>
      <c r="AA284" s="139">
        <f t="shared" ca="1" si="166"/>
        <v>0</v>
      </c>
      <c r="AB284" s="139">
        <f t="shared" ca="1" si="166"/>
        <v>0</v>
      </c>
      <c r="AC284" s="139">
        <f t="shared" ca="1" si="166"/>
        <v>0</v>
      </c>
      <c r="AD284" s="139">
        <f t="shared" ca="1" si="166"/>
        <v>0</v>
      </c>
      <c r="AE284" s="139">
        <f t="shared" ca="1" si="166"/>
        <v>0</v>
      </c>
      <c r="AF284" s="139">
        <f t="shared" ca="1" si="166"/>
        <v>0</v>
      </c>
      <c r="AG284" s="139">
        <f t="shared" ca="1" si="166"/>
        <v>0</v>
      </c>
      <c r="AH284" s="139">
        <f t="shared" ca="1" si="166"/>
        <v>0</v>
      </c>
      <c r="AI284" s="139">
        <f t="shared" ca="1" si="166"/>
        <v>0</v>
      </c>
      <c r="AJ284" s="139">
        <f t="shared" ca="1" si="166"/>
        <v>0</v>
      </c>
      <c r="AK284" s="139">
        <f t="shared" ca="1" si="166"/>
        <v>0</v>
      </c>
      <c r="AL284" s="139">
        <f t="shared" ca="1" si="166"/>
        <v>0</v>
      </c>
      <c r="AM284" s="139">
        <f t="shared" ca="1" si="166"/>
        <v>0</v>
      </c>
      <c r="AN284" s="139">
        <f t="shared" ca="1" si="166"/>
        <v>0</v>
      </c>
      <c r="AO284" s="139">
        <f t="shared" ca="1" si="166"/>
        <v>0</v>
      </c>
      <c r="AP284" s="139">
        <f t="shared" ca="1" si="166"/>
        <v>0</v>
      </c>
      <c r="AQ284" s="139">
        <f t="shared" ref="AQ284:BG284" ca="1" si="167">AQ232*AQ$3</f>
        <v>0</v>
      </c>
      <c r="AR284" s="139">
        <f t="shared" ca="1" si="167"/>
        <v>0</v>
      </c>
      <c r="AS284" s="139">
        <f t="shared" ca="1" si="167"/>
        <v>0</v>
      </c>
      <c r="AT284" s="139">
        <f t="shared" ca="1" si="167"/>
        <v>0</v>
      </c>
      <c r="AU284" s="139">
        <f t="shared" ca="1" si="167"/>
        <v>0</v>
      </c>
      <c r="AV284" s="139">
        <f t="shared" ca="1" si="167"/>
        <v>0</v>
      </c>
      <c r="AW284" s="139">
        <f t="shared" ca="1" si="167"/>
        <v>0</v>
      </c>
      <c r="AX284" s="139">
        <f t="shared" ca="1" si="167"/>
        <v>0</v>
      </c>
      <c r="AY284" s="139">
        <f t="shared" ca="1" si="167"/>
        <v>0</v>
      </c>
      <c r="AZ284" s="139">
        <f t="shared" ca="1" si="167"/>
        <v>0</v>
      </c>
      <c r="BA284" s="139">
        <f t="shared" ca="1" si="167"/>
        <v>0</v>
      </c>
      <c r="BB284" s="139">
        <f t="shared" ca="1" si="167"/>
        <v>0</v>
      </c>
      <c r="BC284" s="139">
        <f t="shared" ca="1" si="167"/>
        <v>0</v>
      </c>
      <c r="BD284" s="139">
        <f t="shared" ca="1" si="167"/>
        <v>0</v>
      </c>
      <c r="BE284" s="139">
        <f t="shared" ca="1" si="167"/>
        <v>0</v>
      </c>
      <c r="BF284" s="139">
        <f t="shared" ca="1" si="167"/>
        <v>0</v>
      </c>
      <c r="BG284" s="139">
        <f t="shared" ca="1" si="167"/>
        <v>0</v>
      </c>
      <c r="BH284" s="139">
        <f t="shared" ca="1" si="138"/>
        <v>0</v>
      </c>
    </row>
    <row r="285" spans="1:60">
      <c r="A285" s="106"/>
      <c r="B285" s="106"/>
      <c r="C285" s="108">
        <v>42</v>
      </c>
      <c r="D285" s="106"/>
      <c r="E285" s="106" t="str">
        <f ca="1">OFFSET('Impact Inputs'!A$6,C285,0)</f>
        <v>Impact 15</v>
      </c>
      <c r="F285" s="106" t="str">
        <f ca="1">OFFSET('Impact Inputs'!C$6,C285,0)</f>
        <v>-</v>
      </c>
      <c r="G285" s="106"/>
      <c r="H285" s="139">
        <f t="shared" ca="1" si="139"/>
        <v>0</v>
      </c>
      <c r="I285" s="139">
        <f t="shared" ca="1" si="140"/>
        <v>0</v>
      </c>
      <c r="J285" s="139">
        <f t="shared" ca="1" si="141"/>
        <v>0</v>
      </c>
      <c r="K285" s="139">
        <f t="shared" ref="K285:AP285" ca="1" si="168">K233*K$3</f>
        <v>0</v>
      </c>
      <c r="L285" s="139">
        <f t="shared" ca="1" si="168"/>
        <v>0</v>
      </c>
      <c r="M285" s="139">
        <f t="shared" ca="1" si="168"/>
        <v>0</v>
      </c>
      <c r="N285" s="139">
        <f t="shared" ca="1" si="168"/>
        <v>0</v>
      </c>
      <c r="O285" s="139">
        <f t="shared" ca="1" si="168"/>
        <v>0</v>
      </c>
      <c r="P285" s="139">
        <f t="shared" ca="1" si="168"/>
        <v>0</v>
      </c>
      <c r="Q285" s="139">
        <f t="shared" ca="1" si="168"/>
        <v>0</v>
      </c>
      <c r="R285" s="139">
        <f t="shared" ca="1" si="168"/>
        <v>0</v>
      </c>
      <c r="S285" s="139">
        <f t="shared" ca="1" si="168"/>
        <v>0</v>
      </c>
      <c r="T285" s="139">
        <f t="shared" ca="1" si="168"/>
        <v>0</v>
      </c>
      <c r="U285" s="139">
        <f t="shared" ca="1" si="168"/>
        <v>0</v>
      </c>
      <c r="V285" s="139">
        <f t="shared" ca="1" si="168"/>
        <v>0</v>
      </c>
      <c r="W285" s="139">
        <f t="shared" ca="1" si="168"/>
        <v>0</v>
      </c>
      <c r="X285" s="139">
        <f t="shared" ca="1" si="168"/>
        <v>0</v>
      </c>
      <c r="Y285" s="139">
        <f t="shared" ca="1" si="168"/>
        <v>0</v>
      </c>
      <c r="Z285" s="139">
        <f t="shared" ca="1" si="168"/>
        <v>0</v>
      </c>
      <c r="AA285" s="139">
        <f t="shared" ca="1" si="168"/>
        <v>0</v>
      </c>
      <c r="AB285" s="139">
        <f t="shared" ca="1" si="168"/>
        <v>0</v>
      </c>
      <c r="AC285" s="139">
        <f t="shared" ca="1" si="168"/>
        <v>0</v>
      </c>
      <c r="AD285" s="139">
        <f t="shared" ca="1" si="168"/>
        <v>0</v>
      </c>
      <c r="AE285" s="139">
        <f t="shared" ca="1" si="168"/>
        <v>0</v>
      </c>
      <c r="AF285" s="139">
        <f t="shared" ca="1" si="168"/>
        <v>0</v>
      </c>
      <c r="AG285" s="139">
        <f t="shared" ca="1" si="168"/>
        <v>0</v>
      </c>
      <c r="AH285" s="139">
        <f t="shared" ca="1" si="168"/>
        <v>0</v>
      </c>
      <c r="AI285" s="139">
        <f t="shared" ca="1" si="168"/>
        <v>0</v>
      </c>
      <c r="AJ285" s="139">
        <f t="shared" ca="1" si="168"/>
        <v>0</v>
      </c>
      <c r="AK285" s="139">
        <f t="shared" ca="1" si="168"/>
        <v>0</v>
      </c>
      <c r="AL285" s="139">
        <f t="shared" ca="1" si="168"/>
        <v>0</v>
      </c>
      <c r="AM285" s="139">
        <f t="shared" ca="1" si="168"/>
        <v>0</v>
      </c>
      <c r="AN285" s="139">
        <f t="shared" ca="1" si="168"/>
        <v>0</v>
      </c>
      <c r="AO285" s="139">
        <f t="shared" ca="1" si="168"/>
        <v>0</v>
      </c>
      <c r="AP285" s="139">
        <f t="shared" ca="1" si="168"/>
        <v>0</v>
      </c>
      <c r="AQ285" s="139">
        <f t="shared" ref="AQ285:BG285" ca="1" si="169">AQ233*AQ$3</f>
        <v>0</v>
      </c>
      <c r="AR285" s="139">
        <f t="shared" ca="1" si="169"/>
        <v>0</v>
      </c>
      <c r="AS285" s="139">
        <f t="shared" ca="1" si="169"/>
        <v>0</v>
      </c>
      <c r="AT285" s="139">
        <f t="shared" ca="1" si="169"/>
        <v>0</v>
      </c>
      <c r="AU285" s="139">
        <f t="shared" ca="1" si="169"/>
        <v>0</v>
      </c>
      <c r="AV285" s="139">
        <f t="shared" ca="1" si="169"/>
        <v>0</v>
      </c>
      <c r="AW285" s="139">
        <f t="shared" ca="1" si="169"/>
        <v>0</v>
      </c>
      <c r="AX285" s="139">
        <f t="shared" ca="1" si="169"/>
        <v>0</v>
      </c>
      <c r="AY285" s="139">
        <f t="shared" ca="1" si="169"/>
        <v>0</v>
      </c>
      <c r="AZ285" s="139">
        <f t="shared" ca="1" si="169"/>
        <v>0</v>
      </c>
      <c r="BA285" s="139">
        <f t="shared" ca="1" si="169"/>
        <v>0</v>
      </c>
      <c r="BB285" s="139">
        <f t="shared" ca="1" si="169"/>
        <v>0</v>
      </c>
      <c r="BC285" s="139">
        <f t="shared" ca="1" si="169"/>
        <v>0</v>
      </c>
      <c r="BD285" s="139">
        <f t="shared" ca="1" si="169"/>
        <v>0</v>
      </c>
      <c r="BE285" s="139">
        <f t="shared" ca="1" si="169"/>
        <v>0</v>
      </c>
      <c r="BF285" s="139">
        <f t="shared" ca="1" si="169"/>
        <v>0</v>
      </c>
      <c r="BG285" s="139">
        <f t="shared" ca="1" si="169"/>
        <v>0</v>
      </c>
      <c r="BH285" s="139">
        <f t="shared" ref="BH285:BH320" ca="1" si="170">BH233*BH$3</f>
        <v>0</v>
      </c>
    </row>
    <row r="286" spans="1:60">
      <c r="A286" s="106"/>
      <c r="B286" s="106"/>
      <c r="C286" s="106">
        <v>45</v>
      </c>
      <c r="D286" s="106"/>
      <c r="E286" s="106" t="str">
        <f ca="1">OFFSET('Impact Inputs'!A$6,C286,0)</f>
        <v>Impact 16</v>
      </c>
      <c r="F286" s="106" t="str">
        <f ca="1">OFFSET('Impact Inputs'!C$6,C286,0)</f>
        <v>-</v>
      </c>
      <c r="G286" s="106"/>
      <c r="H286" s="139">
        <f t="shared" ca="1" si="139"/>
        <v>0</v>
      </c>
      <c r="I286" s="139">
        <f t="shared" ca="1" si="140"/>
        <v>0</v>
      </c>
      <c r="J286" s="139">
        <f t="shared" ca="1" si="141"/>
        <v>0</v>
      </c>
      <c r="K286" s="139">
        <f t="shared" ref="K286:BG286" ca="1" si="171">K234*K$3</f>
        <v>0</v>
      </c>
      <c r="L286" s="139">
        <f t="shared" ca="1" si="171"/>
        <v>0</v>
      </c>
      <c r="M286" s="139">
        <f t="shared" ca="1" si="171"/>
        <v>0</v>
      </c>
      <c r="N286" s="139">
        <f t="shared" ca="1" si="171"/>
        <v>0</v>
      </c>
      <c r="O286" s="139">
        <f t="shared" ca="1" si="171"/>
        <v>0</v>
      </c>
      <c r="P286" s="139">
        <f t="shared" ca="1" si="171"/>
        <v>0</v>
      </c>
      <c r="Q286" s="139">
        <f t="shared" ca="1" si="171"/>
        <v>0</v>
      </c>
      <c r="R286" s="139">
        <f t="shared" ca="1" si="171"/>
        <v>0</v>
      </c>
      <c r="S286" s="139">
        <f t="shared" ca="1" si="171"/>
        <v>0</v>
      </c>
      <c r="T286" s="139">
        <f t="shared" ca="1" si="171"/>
        <v>0</v>
      </c>
      <c r="U286" s="139">
        <f t="shared" ca="1" si="171"/>
        <v>0</v>
      </c>
      <c r="V286" s="139">
        <f t="shared" ca="1" si="171"/>
        <v>0</v>
      </c>
      <c r="W286" s="139">
        <f t="shared" ca="1" si="171"/>
        <v>0</v>
      </c>
      <c r="X286" s="139">
        <f t="shared" ca="1" si="171"/>
        <v>0</v>
      </c>
      <c r="Y286" s="139">
        <f t="shared" ca="1" si="171"/>
        <v>0</v>
      </c>
      <c r="Z286" s="139">
        <f t="shared" ca="1" si="171"/>
        <v>0</v>
      </c>
      <c r="AA286" s="139">
        <f t="shared" ca="1" si="171"/>
        <v>0</v>
      </c>
      <c r="AB286" s="139">
        <f t="shared" ca="1" si="171"/>
        <v>0</v>
      </c>
      <c r="AC286" s="139">
        <f t="shared" ca="1" si="171"/>
        <v>0</v>
      </c>
      <c r="AD286" s="139">
        <f t="shared" ca="1" si="171"/>
        <v>0</v>
      </c>
      <c r="AE286" s="139">
        <f t="shared" ca="1" si="171"/>
        <v>0</v>
      </c>
      <c r="AF286" s="139">
        <f t="shared" ca="1" si="171"/>
        <v>0</v>
      </c>
      <c r="AG286" s="139">
        <f t="shared" ca="1" si="171"/>
        <v>0</v>
      </c>
      <c r="AH286" s="139">
        <f t="shared" ca="1" si="171"/>
        <v>0</v>
      </c>
      <c r="AI286" s="139">
        <f t="shared" ca="1" si="171"/>
        <v>0</v>
      </c>
      <c r="AJ286" s="139">
        <f t="shared" ca="1" si="171"/>
        <v>0</v>
      </c>
      <c r="AK286" s="139">
        <f t="shared" ca="1" si="171"/>
        <v>0</v>
      </c>
      <c r="AL286" s="139">
        <f t="shared" ca="1" si="171"/>
        <v>0</v>
      </c>
      <c r="AM286" s="139">
        <f t="shared" ca="1" si="171"/>
        <v>0</v>
      </c>
      <c r="AN286" s="139">
        <f t="shared" ca="1" si="171"/>
        <v>0</v>
      </c>
      <c r="AO286" s="139">
        <f t="shared" ca="1" si="171"/>
        <v>0</v>
      </c>
      <c r="AP286" s="139">
        <f t="shared" ca="1" si="171"/>
        <v>0</v>
      </c>
      <c r="AQ286" s="139">
        <f t="shared" ca="1" si="171"/>
        <v>0</v>
      </c>
      <c r="AR286" s="139">
        <f t="shared" ca="1" si="171"/>
        <v>0</v>
      </c>
      <c r="AS286" s="139">
        <f t="shared" ca="1" si="171"/>
        <v>0</v>
      </c>
      <c r="AT286" s="139">
        <f t="shared" ca="1" si="171"/>
        <v>0</v>
      </c>
      <c r="AU286" s="139">
        <f t="shared" ca="1" si="171"/>
        <v>0</v>
      </c>
      <c r="AV286" s="139">
        <f t="shared" ca="1" si="171"/>
        <v>0</v>
      </c>
      <c r="AW286" s="139">
        <f t="shared" ca="1" si="171"/>
        <v>0</v>
      </c>
      <c r="AX286" s="139">
        <f t="shared" ca="1" si="171"/>
        <v>0</v>
      </c>
      <c r="AY286" s="139">
        <f t="shared" ca="1" si="171"/>
        <v>0</v>
      </c>
      <c r="AZ286" s="139">
        <f t="shared" ca="1" si="171"/>
        <v>0</v>
      </c>
      <c r="BA286" s="139">
        <f t="shared" ca="1" si="171"/>
        <v>0</v>
      </c>
      <c r="BB286" s="139">
        <f t="shared" ca="1" si="171"/>
        <v>0</v>
      </c>
      <c r="BC286" s="139">
        <f t="shared" ca="1" si="171"/>
        <v>0</v>
      </c>
      <c r="BD286" s="139">
        <f t="shared" ca="1" si="171"/>
        <v>0</v>
      </c>
      <c r="BE286" s="139">
        <f t="shared" ca="1" si="171"/>
        <v>0</v>
      </c>
      <c r="BF286" s="139">
        <f t="shared" ca="1" si="171"/>
        <v>0</v>
      </c>
      <c r="BG286" s="139">
        <f t="shared" ca="1" si="171"/>
        <v>0</v>
      </c>
      <c r="BH286" s="139">
        <f t="shared" ca="1" si="170"/>
        <v>0</v>
      </c>
    </row>
    <row r="287" spans="1:60">
      <c r="A287" s="106"/>
      <c r="B287" s="106"/>
      <c r="C287" s="106">
        <v>48</v>
      </c>
      <c r="D287" s="106"/>
      <c r="E287" s="106" t="str">
        <f ca="1">OFFSET('Impact Inputs'!A$6,C287,0)</f>
        <v>Impact 17</v>
      </c>
      <c r="F287" s="106" t="str">
        <f ca="1">OFFSET('Impact Inputs'!C$6,C287,0)</f>
        <v>-</v>
      </c>
      <c r="G287" s="106"/>
      <c r="H287" s="139">
        <f t="shared" ca="1" si="139"/>
        <v>0</v>
      </c>
      <c r="I287" s="139">
        <f t="shared" ca="1" si="140"/>
        <v>0</v>
      </c>
      <c r="J287" s="139">
        <f t="shared" ca="1" si="141"/>
        <v>0</v>
      </c>
      <c r="K287" s="139">
        <f t="shared" ref="K287:BG287" ca="1" si="172">K235*K$3</f>
        <v>0</v>
      </c>
      <c r="L287" s="139">
        <f t="shared" ca="1" si="172"/>
        <v>0</v>
      </c>
      <c r="M287" s="139">
        <f t="shared" ca="1" si="172"/>
        <v>0</v>
      </c>
      <c r="N287" s="139">
        <f t="shared" ca="1" si="172"/>
        <v>0</v>
      </c>
      <c r="O287" s="139">
        <f t="shared" ca="1" si="172"/>
        <v>0</v>
      </c>
      <c r="P287" s="139">
        <f t="shared" ca="1" si="172"/>
        <v>0</v>
      </c>
      <c r="Q287" s="139">
        <f t="shared" ca="1" si="172"/>
        <v>0</v>
      </c>
      <c r="R287" s="139">
        <f t="shared" ca="1" si="172"/>
        <v>0</v>
      </c>
      <c r="S287" s="139">
        <f t="shared" ca="1" si="172"/>
        <v>0</v>
      </c>
      <c r="T287" s="139">
        <f t="shared" ca="1" si="172"/>
        <v>0</v>
      </c>
      <c r="U287" s="139">
        <f t="shared" ca="1" si="172"/>
        <v>0</v>
      </c>
      <c r="V287" s="139">
        <f t="shared" ca="1" si="172"/>
        <v>0</v>
      </c>
      <c r="W287" s="139">
        <f t="shared" ca="1" si="172"/>
        <v>0</v>
      </c>
      <c r="X287" s="139">
        <f t="shared" ca="1" si="172"/>
        <v>0</v>
      </c>
      <c r="Y287" s="139">
        <f t="shared" ca="1" si="172"/>
        <v>0</v>
      </c>
      <c r="Z287" s="139">
        <f t="shared" ca="1" si="172"/>
        <v>0</v>
      </c>
      <c r="AA287" s="139">
        <f t="shared" ca="1" si="172"/>
        <v>0</v>
      </c>
      <c r="AB287" s="139">
        <f t="shared" ca="1" si="172"/>
        <v>0</v>
      </c>
      <c r="AC287" s="139">
        <f t="shared" ca="1" si="172"/>
        <v>0</v>
      </c>
      <c r="AD287" s="139">
        <f t="shared" ca="1" si="172"/>
        <v>0</v>
      </c>
      <c r="AE287" s="139">
        <f t="shared" ca="1" si="172"/>
        <v>0</v>
      </c>
      <c r="AF287" s="139">
        <f t="shared" ca="1" si="172"/>
        <v>0</v>
      </c>
      <c r="AG287" s="139">
        <f t="shared" ca="1" si="172"/>
        <v>0</v>
      </c>
      <c r="AH287" s="139">
        <f t="shared" ca="1" si="172"/>
        <v>0</v>
      </c>
      <c r="AI287" s="139">
        <f t="shared" ca="1" si="172"/>
        <v>0</v>
      </c>
      <c r="AJ287" s="139">
        <f t="shared" ca="1" si="172"/>
        <v>0</v>
      </c>
      <c r="AK287" s="139">
        <f t="shared" ca="1" si="172"/>
        <v>0</v>
      </c>
      <c r="AL287" s="139">
        <f t="shared" ca="1" si="172"/>
        <v>0</v>
      </c>
      <c r="AM287" s="139">
        <f t="shared" ca="1" si="172"/>
        <v>0</v>
      </c>
      <c r="AN287" s="139">
        <f t="shared" ca="1" si="172"/>
        <v>0</v>
      </c>
      <c r="AO287" s="139">
        <f t="shared" ca="1" si="172"/>
        <v>0</v>
      </c>
      <c r="AP287" s="139">
        <f t="shared" ca="1" si="172"/>
        <v>0</v>
      </c>
      <c r="AQ287" s="139">
        <f t="shared" ca="1" si="172"/>
        <v>0</v>
      </c>
      <c r="AR287" s="139">
        <f t="shared" ca="1" si="172"/>
        <v>0</v>
      </c>
      <c r="AS287" s="139">
        <f t="shared" ca="1" si="172"/>
        <v>0</v>
      </c>
      <c r="AT287" s="139">
        <f t="shared" ca="1" si="172"/>
        <v>0</v>
      </c>
      <c r="AU287" s="139">
        <f t="shared" ca="1" si="172"/>
        <v>0</v>
      </c>
      <c r="AV287" s="139">
        <f t="shared" ca="1" si="172"/>
        <v>0</v>
      </c>
      <c r="AW287" s="139">
        <f t="shared" ca="1" si="172"/>
        <v>0</v>
      </c>
      <c r="AX287" s="139">
        <f t="shared" ca="1" si="172"/>
        <v>0</v>
      </c>
      <c r="AY287" s="139">
        <f t="shared" ca="1" si="172"/>
        <v>0</v>
      </c>
      <c r="AZ287" s="139">
        <f t="shared" ca="1" si="172"/>
        <v>0</v>
      </c>
      <c r="BA287" s="139">
        <f t="shared" ca="1" si="172"/>
        <v>0</v>
      </c>
      <c r="BB287" s="139">
        <f t="shared" ca="1" si="172"/>
        <v>0</v>
      </c>
      <c r="BC287" s="139">
        <f t="shared" ca="1" si="172"/>
        <v>0</v>
      </c>
      <c r="BD287" s="139">
        <f t="shared" ca="1" si="172"/>
        <v>0</v>
      </c>
      <c r="BE287" s="139">
        <f t="shared" ca="1" si="172"/>
        <v>0</v>
      </c>
      <c r="BF287" s="139">
        <f t="shared" ca="1" si="172"/>
        <v>0</v>
      </c>
      <c r="BG287" s="139">
        <f t="shared" ca="1" si="172"/>
        <v>0</v>
      </c>
      <c r="BH287" s="139">
        <f t="shared" ca="1" si="170"/>
        <v>0</v>
      </c>
    </row>
    <row r="288" spans="1:60">
      <c r="A288" s="106"/>
      <c r="B288" s="106"/>
      <c r="C288" s="106">
        <v>51</v>
      </c>
      <c r="D288" s="106"/>
      <c r="E288" s="106" t="str">
        <f ca="1">OFFSET('Impact Inputs'!A$6,C288,0)</f>
        <v>Impact 18</v>
      </c>
      <c r="F288" s="106" t="str">
        <f ca="1">OFFSET('Impact Inputs'!C$6,C288,0)</f>
        <v>-</v>
      </c>
      <c r="G288" s="106"/>
      <c r="H288" s="139">
        <f t="shared" ca="1" si="139"/>
        <v>0</v>
      </c>
      <c r="I288" s="139">
        <f t="shared" ca="1" si="140"/>
        <v>0</v>
      </c>
      <c r="J288" s="139">
        <f t="shared" ca="1" si="141"/>
        <v>0</v>
      </c>
      <c r="K288" s="139">
        <f t="shared" ref="K288:BG288" ca="1" si="173">K236*K$3</f>
        <v>0</v>
      </c>
      <c r="L288" s="139">
        <f t="shared" ca="1" si="173"/>
        <v>0</v>
      </c>
      <c r="M288" s="139">
        <f t="shared" ca="1" si="173"/>
        <v>0</v>
      </c>
      <c r="N288" s="139">
        <f t="shared" ca="1" si="173"/>
        <v>0</v>
      </c>
      <c r="O288" s="139">
        <f t="shared" ca="1" si="173"/>
        <v>0</v>
      </c>
      <c r="P288" s="139">
        <f t="shared" ca="1" si="173"/>
        <v>0</v>
      </c>
      <c r="Q288" s="139">
        <f t="shared" ca="1" si="173"/>
        <v>0</v>
      </c>
      <c r="R288" s="139">
        <f t="shared" ca="1" si="173"/>
        <v>0</v>
      </c>
      <c r="S288" s="139">
        <f t="shared" ca="1" si="173"/>
        <v>0</v>
      </c>
      <c r="T288" s="139">
        <f t="shared" ca="1" si="173"/>
        <v>0</v>
      </c>
      <c r="U288" s="139">
        <f t="shared" ca="1" si="173"/>
        <v>0</v>
      </c>
      <c r="V288" s="139">
        <f t="shared" ca="1" si="173"/>
        <v>0</v>
      </c>
      <c r="W288" s="139">
        <f t="shared" ca="1" si="173"/>
        <v>0</v>
      </c>
      <c r="X288" s="139">
        <f t="shared" ca="1" si="173"/>
        <v>0</v>
      </c>
      <c r="Y288" s="139">
        <f t="shared" ca="1" si="173"/>
        <v>0</v>
      </c>
      <c r="Z288" s="139">
        <f t="shared" ca="1" si="173"/>
        <v>0</v>
      </c>
      <c r="AA288" s="139">
        <f t="shared" ca="1" si="173"/>
        <v>0</v>
      </c>
      <c r="AB288" s="139">
        <f t="shared" ca="1" si="173"/>
        <v>0</v>
      </c>
      <c r="AC288" s="139">
        <f t="shared" ca="1" si="173"/>
        <v>0</v>
      </c>
      <c r="AD288" s="139">
        <f t="shared" ca="1" si="173"/>
        <v>0</v>
      </c>
      <c r="AE288" s="139">
        <f t="shared" ca="1" si="173"/>
        <v>0</v>
      </c>
      <c r="AF288" s="139">
        <f t="shared" ca="1" si="173"/>
        <v>0</v>
      </c>
      <c r="AG288" s="139">
        <f t="shared" ca="1" si="173"/>
        <v>0</v>
      </c>
      <c r="AH288" s="139">
        <f t="shared" ca="1" si="173"/>
        <v>0</v>
      </c>
      <c r="AI288" s="139">
        <f t="shared" ca="1" si="173"/>
        <v>0</v>
      </c>
      <c r="AJ288" s="139">
        <f t="shared" ca="1" si="173"/>
        <v>0</v>
      </c>
      <c r="AK288" s="139">
        <f t="shared" ca="1" si="173"/>
        <v>0</v>
      </c>
      <c r="AL288" s="139">
        <f t="shared" ca="1" si="173"/>
        <v>0</v>
      </c>
      <c r="AM288" s="139">
        <f t="shared" ca="1" si="173"/>
        <v>0</v>
      </c>
      <c r="AN288" s="139">
        <f t="shared" ca="1" si="173"/>
        <v>0</v>
      </c>
      <c r="AO288" s="139">
        <f t="shared" ca="1" si="173"/>
        <v>0</v>
      </c>
      <c r="AP288" s="139">
        <f t="shared" ca="1" si="173"/>
        <v>0</v>
      </c>
      <c r="AQ288" s="139">
        <f t="shared" ca="1" si="173"/>
        <v>0</v>
      </c>
      <c r="AR288" s="139">
        <f t="shared" ca="1" si="173"/>
        <v>0</v>
      </c>
      <c r="AS288" s="139">
        <f t="shared" ca="1" si="173"/>
        <v>0</v>
      </c>
      <c r="AT288" s="139">
        <f t="shared" ca="1" si="173"/>
        <v>0</v>
      </c>
      <c r="AU288" s="139">
        <f t="shared" ca="1" si="173"/>
        <v>0</v>
      </c>
      <c r="AV288" s="139">
        <f t="shared" ca="1" si="173"/>
        <v>0</v>
      </c>
      <c r="AW288" s="139">
        <f t="shared" ca="1" si="173"/>
        <v>0</v>
      </c>
      <c r="AX288" s="139">
        <f t="shared" ca="1" si="173"/>
        <v>0</v>
      </c>
      <c r="AY288" s="139">
        <f t="shared" ca="1" si="173"/>
        <v>0</v>
      </c>
      <c r="AZ288" s="139">
        <f t="shared" ca="1" si="173"/>
        <v>0</v>
      </c>
      <c r="BA288" s="139">
        <f t="shared" ca="1" si="173"/>
        <v>0</v>
      </c>
      <c r="BB288" s="139">
        <f t="shared" ca="1" si="173"/>
        <v>0</v>
      </c>
      <c r="BC288" s="139">
        <f t="shared" ca="1" si="173"/>
        <v>0</v>
      </c>
      <c r="BD288" s="139">
        <f t="shared" ca="1" si="173"/>
        <v>0</v>
      </c>
      <c r="BE288" s="139">
        <f t="shared" ca="1" si="173"/>
        <v>0</v>
      </c>
      <c r="BF288" s="139">
        <f t="shared" ca="1" si="173"/>
        <v>0</v>
      </c>
      <c r="BG288" s="139">
        <f t="shared" ca="1" si="173"/>
        <v>0</v>
      </c>
      <c r="BH288" s="139">
        <f t="shared" ca="1" si="170"/>
        <v>0</v>
      </c>
    </row>
    <row r="289" spans="1:60">
      <c r="A289" s="106"/>
      <c r="B289" s="106"/>
      <c r="C289" s="108">
        <v>54</v>
      </c>
      <c r="D289" s="106"/>
      <c r="E289" s="106" t="str">
        <f ca="1">OFFSET('Impact Inputs'!A$6,C289,0)</f>
        <v>Impact 19</v>
      </c>
      <c r="F289" s="106" t="str">
        <f ca="1">OFFSET('Impact Inputs'!C$6,C289,0)</f>
        <v>-</v>
      </c>
      <c r="G289" s="106"/>
      <c r="H289" s="139">
        <f t="shared" ca="1" si="139"/>
        <v>0</v>
      </c>
      <c r="I289" s="139">
        <f t="shared" ca="1" si="140"/>
        <v>0</v>
      </c>
      <c r="J289" s="139">
        <f t="shared" ca="1" si="141"/>
        <v>0</v>
      </c>
      <c r="K289" s="139">
        <f t="shared" ref="K289:BG289" ca="1" si="174">K237*K$3</f>
        <v>0</v>
      </c>
      <c r="L289" s="139">
        <f t="shared" ca="1" si="174"/>
        <v>0</v>
      </c>
      <c r="M289" s="139">
        <f t="shared" ca="1" si="174"/>
        <v>0</v>
      </c>
      <c r="N289" s="139">
        <f t="shared" ca="1" si="174"/>
        <v>0</v>
      </c>
      <c r="O289" s="139">
        <f t="shared" ca="1" si="174"/>
        <v>0</v>
      </c>
      <c r="P289" s="139">
        <f t="shared" ca="1" si="174"/>
        <v>0</v>
      </c>
      <c r="Q289" s="139">
        <f t="shared" ca="1" si="174"/>
        <v>0</v>
      </c>
      <c r="R289" s="139">
        <f t="shared" ca="1" si="174"/>
        <v>0</v>
      </c>
      <c r="S289" s="139">
        <f t="shared" ca="1" si="174"/>
        <v>0</v>
      </c>
      <c r="T289" s="139">
        <f t="shared" ca="1" si="174"/>
        <v>0</v>
      </c>
      <c r="U289" s="139">
        <f t="shared" ca="1" si="174"/>
        <v>0</v>
      </c>
      <c r="V289" s="139">
        <f t="shared" ca="1" si="174"/>
        <v>0</v>
      </c>
      <c r="W289" s="139">
        <f t="shared" ca="1" si="174"/>
        <v>0</v>
      </c>
      <c r="X289" s="139">
        <f t="shared" ca="1" si="174"/>
        <v>0</v>
      </c>
      <c r="Y289" s="139">
        <f t="shared" ca="1" si="174"/>
        <v>0</v>
      </c>
      <c r="Z289" s="139">
        <f t="shared" ca="1" si="174"/>
        <v>0</v>
      </c>
      <c r="AA289" s="139">
        <f t="shared" ca="1" si="174"/>
        <v>0</v>
      </c>
      <c r="AB289" s="139">
        <f t="shared" ca="1" si="174"/>
        <v>0</v>
      </c>
      <c r="AC289" s="139">
        <f t="shared" ca="1" si="174"/>
        <v>0</v>
      </c>
      <c r="AD289" s="139">
        <f t="shared" ca="1" si="174"/>
        <v>0</v>
      </c>
      <c r="AE289" s="139">
        <f t="shared" ca="1" si="174"/>
        <v>0</v>
      </c>
      <c r="AF289" s="139">
        <f t="shared" ca="1" si="174"/>
        <v>0</v>
      </c>
      <c r="AG289" s="139">
        <f t="shared" ca="1" si="174"/>
        <v>0</v>
      </c>
      <c r="AH289" s="139">
        <f t="shared" ca="1" si="174"/>
        <v>0</v>
      </c>
      <c r="AI289" s="139">
        <f t="shared" ca="1" si="174"/>
        <v>0</v>
      </c>
      <c r="AJ289" s="139">
        <f t="shared" ca="1" si="174"/>
        <v>0</v>
      </c>
      <c r="AK289" s="139">
        <f t="shared" ca="1" si="174"/>
        <v>0</v>
      </c>
      <c r="AL289" s="139">
        <f t="shared" ca="1" si="174"/>
        <v>0</v>
      </c>
      <c r="AM289" s="139">
        <f t="shared" ca="1" si="174"/>
        <v>0</v>
      </c>
      <c r="AN289" s="139">
        <f t="shared" ca="1" si="174"/>
        <v>0</v>
      </c>
      <c r="AO289" s="139">
        <f t="shared" ca="1" si="174"/>
        <v>0</v>
      </c>
      <c r="AP289" s="139">
        <f t="shared" ca="1" si="174"/>
        <v>0</v>
      </c>
      <c r="AQ289" s="139">
        <f t="shared" ca="1" si="174"/>
        <v>0</v>
      </c>
      <c r="AR289" s="139">
        <f t="shared" ca="1" si="174"/>
        <v>0</v>
      </c>
      <c r="AS289" s="139">
        <f t="shared" ca="1" si="174"/>
        <v>0</v>
      </c>
      <c r="AT289" s="139">
        <f t="shared" ca="1" si="174"/>
        <v>0</v>
      </c>
      <c r="AU289" s="139">
        <f t="shared" ca="1" si="174"/>
        <v>0</v>
      </c>
      <c r="AV289" s="139">
        <f t="shared" ca="1" si="174"/>
        <v>0</v>
      </c>
      <c r="AW289" s="139">
        <f t="shared" ca="1" si="174"/>
        <v>0</v>
      </c>
      <c r="AX289" s="139">
        <f t="shared" ca="1" si="174"/>
        <v>0</v>
      </c>
      <c r="AY289" s="139">
        <f t="shared" ca="1" si="174"/>
        <v>0</v>
      </c>
      <c r="AZ289" s="139">
        <f t="shared" ca="1" si="174"/>
        <v>0</v>
      </c>
      <c r="BA289" s="139">
        <f t="shared" ca="1" si="174"/>
        <v>0</v>
      </c>
      <c r="BB289" s="139">
        <f t="shared" ca="1" si="174"/>
        <v>0</v>
      </c>
      <c r="BC289" s="139">
        <f t="shared" ca="1" si="174"/>
        <v>0</v>
      </c>
      <c r="BD289" s="139">
        <f t="shared" ca="1" si="174"/>
        <v>0</v>
      </c>
      <c r="BE289" s="139">
        <f t="shared" ca="1" si="174"/>
        <v>0</v>
      </c>
      <c r="BF289" s="139">
        <f t="shared" ca="1" si="174"/>
        <v>0</v>
      </c>
      <c r="BG289" s="139">
        <f t="shared" ca="1" si="174"/>
        <v>0</v>
      </c>
      <c r="BH289" s="139">
        <f t="shared" ca="1" si="170"/>
        <v>0</v>
      </c>
    </row>
    <row r="290" spans="1:60">
      <c r="A290" s="106"/>
      <c r="B290" s="106"/>
      <c r="C290" s="108">
        <v>57</v>
      </c>
      <c r="D290" s="106"/>
      <c r="E290" s="106" t="str">
        <f ca="1">OFFSET('Impact Inputs'!A$6,C290,0)</f>
        <v>Impact 20</v>
      </c>
      <c r="F290" s="106" t="str">
        <f ca="1">OFFSET('Impact Inputs'!C$6,C290,0)</f>
        <v>-</v>
      </c>
      <c r="G290" s="106"/>
      <c r="H290" s="139">
        <f t="shared" ca="1" si="139"/>
        <v>0</v>
      </c>
      <c r="I290" s="139">
        <f t="shared" ca="1" si="140"/>
        <v>0</v>
      </c>
      <c r="J290" s="139">
        <f t="shared" ca="1" si="141"/>
        <v>0</v>
      </c>
      <c r="K290" s="139">
        <f t="shared" ref="K290:BG290" ca="1" si="175">K238*K$3</f>
        <v>0</v>
      </c>
      <c r="L290" s="139">
        <f t="shared" ca="1" si="175"/>
        <v>0</v>
      </c>
      <c r="M290" s="139">
        <f t="shared" ca="1" si="175"/>
        <v>0</v>
      </c>
      <c r="N290" s="139">
        <f t="shared" ca="1" si="175"/>
        <v>0</v>
      </c>
      <c r="O290" s="139">
        <f t="shared" ca="1" si="175"/>
        <v>0</v>
      </c>
      <c r="P290" s="139">
        <f t="shared" ca="1" si="175"/>
        <v>0</v>
      </c>
      <c r="Q290" s="139">
        <f t="shared" ca="1" si="175"/>
        <v>0</v>
      </c>
      <c r="R290" s="139">
        <f t="shared" ca="1" si="175"/>
        <v>0</v>
      </c>
      <c r="S290" s="139">
        <f t="shared" ca="1" si="175"/>
        <v>0</v>
      </c>
      <c r="T290" s="139">
        <f t="shared" ca="1" si="175"/>
        <v>0</v>
      </c>
      <c r="U290" s="139">
        <f t="shared" ca="1" si="175"/>
        <v>0</v>
      </c>
      <c r="V290" s="139">
        <f t="shared" ca="1" si="175"/>
        <v>0</v>
      </c>
      <c r="W290" s="139">
        <f t="shared" ca="1" si="175"/>
        <v>0</v>
      </c>
      <c r="X290" s="139">
        <f t="shared" ca="1" si="175"/>
        <v>0</v>
      </c>
      <c r="Y290" s="139">
        <f t="shared" ca="1" si="175"/>
        <v>0</v>
      </c>
      <c r="Z290" s="139">
        <f t="shared" ca="1" si="175"/>
        <v>0</v>
      </c>
      <c r="AA290" s="139">
        <f t="shared" ca="1" si="175"/>
        <v>0</v>
      </c>
      <c r="AB290" s="139">
        <f t="shared" ca="1" si="175"/>
        <v>0</v>
      </c>
      <c r="AC290" s="139">
        <f t="shared" ca="1" si="175"/>
        <v>0</v>
      </c>
      <c r="AD290" s="139">
        <f t="shared" ca="1" si="175"/>
        <v>0</v>
      </c>
      <c r="AE290" s="139">
        <f t="shared" ca="1" si="175"/>
        <v>0</v>
      </c>
      <c r="AF290" s="139">
        <f t="shared" ca="1" si="175"/>
        <v>0</v>
      </c>
      <c r="AG290" s="139">
        <f t="shared" ca="1" si="175"/>
        <v>0</v>
      </c>
      <c r="AH290" s="139">
        <f t="shared" ca="1" si="175"/>
        <v>0</v>
      </c>
      <c r="AI290" s="139">
        <f t="shared" ca="1" si="175"/>
        <v>0</v>
      </c>
      <c r="AJ290" s="139">
        <f t="shared" ca="1" si="175"/>
        <v>0</v>
      </c>
      <c r="AK290" s="139">
        <f t="shared" ca="1" si="175"/>
        <v>0</v>
      </c>
      <c r="AL290" s="139">
        <f t="shared" ca="1" si="175"/>
        <v>0</v>
      </c>
      <c r="AM290" s="139">
        <f t="shared" ca="1" si="175"/>
        <v>0</v>
      </c>
      <c r="AN290" s="139">
        <f t="shared" ca="1" si="175"/>
        <v>0</v>
      </c>
      <c r="AO290" s="139">
        <f t="shared" ca="1" si="175"/>
        <v>0</v>
      </c>
      <c r="AP290" s="139">
        <f t="shared" ca="1" si="175"/>
        <v>0</v>
      </c>
      <c r="AQ290" s="139">
        <f t="shared" ca="1" si="175"/>
        <v>0</v>
      </c>
      <c r="AR290" s="139">
        <f t="shared" ca="1" si="175"/>
        <v>0</v>
      </c>
      <c r="AS290" s="139">
        <f t="shared" ca="1" si="175"/>
        <v>0</v>
      </c>
      <c r="AT290" s="139">
        <f t="shared" ca="1" si="175"/>
        <v>0</v>
      </c>
      <c r="AU290" s="139">
        <f t="shared" ca="1" si="175"/>
        <v>0</v>
      </c>
      <c r="AV290" s="139">
        <f t="shared" ca="1" si="175"/>
        <v>0</v>
      </c>
      <c r="AW290" s="139">
        <f t="shared" ca="1" si="175"/>
        <v>0</v>
      </c>
      <c r="AX290" s="139">
        <f t="shared" ca="1" si="175"/>
        <v>0</v>
      </c>
      <c r="AY290" s="139">
        <f t="shared" ca="1" si="175"/>
        <v>0</v>
      </c>
      <c r="AZ290" s="139">
        <f t="shared" ca="1" si="175"/>
        <v>0</v>
      </c>
      <c r="BA290" s="139">
        <f t="shared" ca="1" si="175"/>
        <v>0</v>
      </c>
      <c r="BB290" s="139">
        <f t="shared" ca="1" si="175"/>
        <v>0</v>
      </c>
      <c r="BC290" s="139">
        <f t="shared" ca="1" si="175"/>
        <v>0</v>
      </c>
      <c r="BD290" s="139">
        <f t="shared" ca="1" si="175"/>
        <v>0</v>
      </c>
      <c r="BE290" s="139">
        <f t="shared" ca="1" si="175"/>
        <v>0</v>
      </c>
      <c r="BF290" s="139">
        <f t="shared" ca="1" si="175"/>
        <v>0</v>
      </c>
      <c r="BG290" s="139">
        <f t="shared" ca="1" si="175"/>
        <v>0</v>
      </c>
      <c r="BH290" s="139">
        <f t="shared" ca="1" si="170"/>
        <v>0</v>
      </c>
    </row>
    <row r="291" spans="1:60">
      <c r="A291" s="106"/>
      <c r="B291" s="106"/>
      <c r="C291" s="106">
        <v>60</v>
      </c>
      <c r="D291" s="106"/>
      <c r="E291" s="106" t="str">
        <f ca="1">OFFSET('Impact Inputs'!A$6,C291,0)</f>
        <v>Impact 21</v>
      </c>
      <c r="F291" s="106" t="str">
        <f ca="1">OFFSET('Impact Inputs'!C$6,C291,0)</f>
        <v>-</v>
      </c>
      <c r="G291" s="106"/>
      <c r="H291" s="139">
        <f t="shared" ca="1" si="139"/>
        <v>0</v>
      </c>
      <c r="I291" s="139">
        <f t="shared" ca="1" si="140"/>
        <v>0</v>
      </c>
      <c r="J291" s="139">
        <f t="shared" ca="1" si="141"/>
        <v>0</v>
      </c>
      <c r="K291" s="139">
        <f t="shared" ref="K291:BG291" ca="1" si="176">K239*K$3</f>
        <v>0</v>
      </c>
      <c r="L291" s="139">
        <f t="shared" ca="1" si="176"/>
        <v>0</v>
      </c>
      <c r="M291" s="139">
        <f t="shared" ca="1" si="176"/>
        <v>0</v>
      </c>
      <c r="N291" s="139">
        <f t="shared" ca="1" si="176"/>
        <v>0</v>
      </c>
      <c r="O291" s="139">
        <f t="shared" ca="1" si="176"/>
        <v>0</v>
      </c>
      <c r="P291" s="139">
        <f t="shared" ca="1" si="176"/>
        <v>0</v>
      </c>
      <c r="Q291" s="139">
        <f t="shared" ca="1" si="176"/>
        <v>0</v>
      </c>
      <c r="R291" s="139">
        <f t="shared" ca="1" si="176"/>
        <v>0</v>
      </c>
      <c r="S291" s="139">
        <f t="shared" ca="1" si="176"/>
        <v>0</v>
      </c>
      <c r="T291" s="139">
        <f t="shared" ca="1" si="176"/>
        <v>0</v>
      </c>
      <c r="U291" s="139">
        <f t="shared" ca="1" si="176"/>
        <v>0</v>
      </c>
      <c r="V291" s="139">
        <f t="shared" ca="1" si="176"/>
        <v>0</v>
      </c>
      <c r="W291" s="139">
        <f t="shared" ca="1" si="176"/>
        <v>0</v>
      </c>
      <c r="X291" s="139">
        <f t="shared" ca="1" si="176"/>
        <v>0</v>
      </c>
      <c r="Y291" s="139">
        <f t="shared" ca="1" si="176"/>
        <v>0</v>
      </c>
      <c r="Z291" s="139">
        <f t="shared" ca="1" si="176"/>
        <v>0</v>
      </c>
      <c r="AA291" s="139">
        <f t="shared" ca="1" si="176"/>
        <v>0</v>
      </c>
      <c r="AB291" s="139">
        <f t="shared" ca="1" si="176"/>
        <v>0</v>
      </c>
      <c r="AC291" s="139">
        <f t="shared" ca="1" si="176"/>
        <v>0</v>
      </c>
      <c r="AD291" s="139">
        <f t="shared" ca="1" si="176"/>
        <v>0</v>
      </c>
      <c r="AE291" s="139">
        <f t="shared" ca="1" si="176"/>
        <v>0</v>
      </c>
      <c r="AF291" s="139">
        <f t="shared" ca="1" si="176"/>
        <v>0</v>
      </c>
      <c r="AG291" s="139">
        <f t="shared" ca="1" si="176"/>
        <v>0</v>
      </c>
      <c r="AH291" s="139">
        <f t="shared" ca="1" si="176"/>
        <v>0</v>
      </c>
      <c r="AI291" s="139">
        <f t="shared" ca="1" si="176"/>
        <v>0</v>
      </c>
      <c r="AJ291" s="139">
        <f t="shared" ca="1" si="176"/>
        <v>0</v>
      </c>
      <c r="AK291" s="139">
        <f t="shared" ca="1" si="176"/>
        <v>0</v>
      </c>
      <c r="AL291" s="139">
        <f t="shared" ca="1" si="176"/>
        <v>0</v>
      </c>
      <c r="AM291" s="139">
        <f t="shared" ca="1" si="176"/>
        <v>0</v>
      </c>
      <c r="AN291" s="139">
        <f t="shared" ca="1" si="176"/>
        <v>0</v>
      </c>
      <c r="AO291" s="139">
        <f t="shared" ca="1" si="176"/>
        <v>0</v>
      </c>
      <c r="AP291" s="139">
        <f t="shared" ca="1" si="176"/>
        <v>0</v>
      </c>
      <c r="AQ291" s="139">
        <f t="shared" ca="1" si="176"/>
        <v>0</v>
      </c>
      <c r="AR291" s="139">
        <f t="shared" ca="1" si="176"/>
        <v>0</v>
      </c>
      <c r="AS291" s="139">
        <f t="shared" ca="1" si="176"/>
        <v>0</v>
      </c>
      <c r="AT291" s="139">
        <f t="shared" ca="1" si="176"/>
        <v>0</v>
      </c>
      <c r="AU291" s="139">
        <f t="shared" ca="1" si="176"/>
        <v>0</v>
      </c>
      <c r="AV291" s="139">
        <f t="shared" ca="1" si="176"/>
        <v>0</v>
      </c>
      <c r="AW291" s="139">
        <f t="shared" ca="1" si="176"/>
        <v>0</v>
      </c>
      <c r="AX291" s="139">
        <f t="shared" ca="1" si="176"/>
        <v>0</v>
      </c>
      <c r="AY291" s="139">
        <f t="shared" ca="1" si="176"/>
        <v>0</v>
      </c>
      <c r="AZ291" s="139">
        <f t="shared" ca="1" si="176"/>
        <v>0</v>
      </c>
      <c r="BA291" s="139">
        <f t="shared" ca="1" si="176"/>
        <v>0</v>
      </c>
      <c r="BB291" s="139">
        <f t="shared" ca="1" si="176"/>
        <v>0</v>
      </c>
      <c r="BC291" s="139">
        <f t="shared" ca="1" si="176"/>
        <v>0</v>
      </c>
      <c r="BD291" s="139">
        <f t="shared" ca="1" si="176"/>
        <v>0</v>
      </c>
      <c r="BE291" s="139">
        <f t="shared" ca="1" si="176"/>
        <v>0</v>
      </c>
      <c r="BF291" s="139">
        <f t="shared" ca="1" si="176"/>
        <v>0</v>
      </c>
      <c r="BG291" s="139">
        <f t="shared" ca="1" si="176"/>
        <v>0</v>
      </c>
      <c r="BH291" s="139">
        <f t="shared" ca="1" si="170"/>
        <v>0</v>
      </c>
    </row>
    <row r="292" spans="1:60">
      <c r="A292" s="106"/>
      <c r="B292" s="106"/>
      <c r="C292" s="106">
        <v>63</v>
      </c>
      <c r="D292" s="106"/>
      <c r="E292" s="106" t="str">
        <f ca="1">OFFSET('Impact Inputs'!A$6,C292,0)</f>
        <v>Impact 22</v>
      </c>
      <c r="F292" s="106" t="str">
        <f ca="1">OFFSET('Impact Inputs'!C$6,C292,0)</f>
        <v>-</v>
      </c>
      <c r="G292" s="106"/>
      <c r="H292" s="139">
        <f t="shared" ca="1" si="139"/>
        <v>0</v>
      </c>
      <c r="I292" s="139">
        <f t="shared" ca="1" si="140"/>
        <v>0</v>
      </c>
      <c r="J292" s="139">
        <f t="shared" ca="1" si="141"/>
        <v>0</v>
      </c>
      <c r="K292" s="139">
        <f t="shared" ref="K292:BG292" ca="1" si="177">K240*K$3</f>
        <v>0</v>
      </c>
      <c r="L292" s="139">
        <f t="shared" ca="1" si="177"/>
        <v>0</v>
      </c>
      <c r="M292" s="139">
        <f t="shared" ca="1" si="177"/>
        <v>0</v>
      </c>
      <c r="N292" s="139">
        <f t="shared" ca="1" si="177"/>
        <v>0</v>
      </c>
      <c r="O292" s="139">
        <f t="shared" ca="1" si="177"/>
        <v>0</v>
      </c>
      <c r="P292" s="139">
        <f t="shared" ca="1" si="177"/>
        <v>0</v>
      </c>
      <c r="Q292" s="139">
        <f t="shared" ca="1" si="177"/>
        <v>0</v>
      </c>
      <c r="R292" s="139">
        <f t="shared" ca="1" si="177"/>
        <v>0</v>
      </c>
      <c r="S292" s="139">
        <f t="shared" ca="1" si="177"/>
        <v>0</v>
      </c>
      <c r="T292" s="139">
        <f t="shared" ca="1" si="177"/>
        <v>0</v>
      </c>
      <c r="U292" s="139">
        <f t="shared" ca="1" si="177"/>
        <v>0</v>
      </c>
      <c r="V292" s="139">
        <f t="shared" ca="1" si="177"/>
        <v>0</v>
      </c>
      <c r="W292" s="139">
        <f t="shared" ca="1" si="177"/>
        <v>0</v>
      </c>
      <c r="X292" s="139">
        <f t="shared" ca="1" si="177"/>
        <v>0</v>
      </c>
      <c r="Y292" s="139">
        <f t="shared" ca="1" si="177"/>
        <v>0</v>
      </c>
      <c r="Z292" s="139">
        <f t="shared" ca="1" si="177"/>
        <v>0</v>
      </c>
      <c r="AA292" s="139">
        <f t="shared" ca="1" si="177"/>
        <v>0</v>
      </c>
      <c r="AB292" s="139">
        <f t="shared" ca="1" si="177"/>
        <v>0</v>
      </c>
      <c r="AC292" s="139">
        <f t="shared" ca="1" si="177"/>
        <v>0</v>
      </c>
      <c r="AD292" s="139">
        <f t="shared" ca="1" si="177"/>
        <v>0</v>
      </c>
      <c r="AE292" s="139">
        <f t="shared" ca="1" si="177"/>
        <v>0</v>
      </c>
      <c r="AF292" s="139">
        <f t="shared" ca="1" si="177"/>
        <v>0</v>
      </c>
      <c r="AG292" s="139">
        <f t="shared" ca="1" si="177"/>
        <v>0</v>
      </c>
      <c r="AH292" s="139">
        <f t="shared" ca="1" si="177"/>
        <v>0</v>
      </c>
      <c r="AI292" s="139">
        <f t="shared" ca="1" si="177"/>
        <v>0</v>
      </c>
      <c r="AJ292" s="139">
        <f t="shared" ca="1" si="177"/>
        <v>0</v>
      </c>
      <c r="AK292" s="139">
        <f t="shared" ca="1" si="177"/>
        <v>0</v>
      </c>
      <c r="AL292" s="139">
        <f t="shared" ca="1" si="177"/>
        <v>0</v>
      </c>
      <c r="AM292" s="139">
        <f t="shared" ca="1" si="177"/>
        <v>0</v>
      </c>
      <c r="AN292" s="139">
        <f t="shared" ca="1" si="177"/>
        <v>0</v>
      </c>
      <c r="AO292" s="139">
        <f t="shared" ca="1" si="177"/>
        <v>0</v>
      </c>
      <c r="AP292" s="139">
        <f t="shared" ca="1" si="177"/>
        <v>0</v>
      </c>
      <c r="AQ292" s="139">
        <f t="shared" ca="1" si="177"/>
        <v>0</v>
      </c>
      <c r="AR292" s="139">
        <f t="shared" ca="1" si="177"/>
        <v>0</v>
      </c>
      <c r="AS292" s="139">
        <f t="shared" ca="1" si="177"/>
        <v>0</v>
      </c>
      <c r="AT292" s="139">
        <f t="shared" ca="1" si="177"/>
        <v>0</v>
      </c>
      <c r="AU292" s="139">
        <f t="shared" ca="1" si="177"/>
        <v>0</v>
      </c>
      <c r="AV292" s="139">
        <f t="shared" ca="1" si="177"/>
        <v>0</v>
      </c>
      <c r="AW292" s="139">
        <f t="shared" ca="1" si="177"/>
        <v>0</v>
      </c>
      <c r="AX292" s="139">
        <f t="shared" ca="1" si="177"/>
        <v>0</v>
      </c>
      <c r="AY292" s="139">
        <f t="shared" ca="1" si="177"/>
        <v>0</v>
      </c>
      <c r="AZ292" s="139">
        <f t="shared" ca="1" si="177"/>
        <v>0</v>
      </c>
      <c r="BA292" s="139">
        <f t="shared" ca="1" si="177"/>
        <v>0</v>
      </c>
      <c r="BB292" s="139">
        <f t="shared" ca="1" si="177"/>
        <v>0</v>
      </c>
      <c r="BC292" s="139">
        <f t="shared" ca="1" si="177"/>
        <v>0</v>
      </c>
      <c r="BD292" s="139">
        <f t="shared" ca="1" si="177"/>
        <v>0</v>
      </c>
      <c r="BE292" s="139">
        <f t="shared" ca="1" si="177"/>
        <v>0</v>
      </c>
      <c r="BF292" s="139">
        <f t="shared" ca="1" si="177"/>
        <v>0</v>
      </c>
      <c r="BG292" s="139">
        <f t="shared" ca="1" si="177"/>
        <v>0</v>
      </c>
      <c r="BH292" s="139">
        <f t="shared" ca="1" si="170"/>
        <v>0</v>
      </c>
    </row>
    <row r="293" spans="1:60">
      <c r="A293" s="106"/>
      <c r="B293" s="106"/>
      <c r="C293" s="106">
        <v>66</v>
      </c>
      <c r="D293" s="106"/>
      <c r="E293" s="106" t="str">
        <f ca="1">OFFSET('Impact Inputs'!A$6,C293,0)</f>
        <v>Impact 23</v>
      </c>
      <c r="F293" s="106" t="str">
        <f ca="1">OFFSET('Impact Inputs'!C$6,C293,0)</f>
        <v>-</v>
      </c>
      <c r="G293" s="106"/>
      <c r="H293" s="139">
        <f t="shared" ca="1" si="139"/>
        <v>0</v>
      </c>
      <c r="I293" s="139">
        <f t="shared" ca="1" si="140"/>
        <v>0</v>
      </c>
      <c r="J293" s="139">
        <f t="shared" ca="1" si="141"/>
        <v>0</v>
      </c>
      <c r="K293" s="139">
        <f t="shared" ref="K293:BG293" ca="1" si="178">K241*K$3</f>
        <v>0</v>
      </c>
      <c r="L293" s="139">
        <f t="shared" ca="1" si="178"/>
        <v>0</v>
      </c>
      <c r="M293" s="139">
        <f t="shared" ca="1" si="178"/>
        <v>0</v>
      </c>
      <c r="N293" s="139">
        <f t="shared" ca="1" si="178"/>
        <v>0</v>
      </c>
      <c r="O293" s="139">
        <f t="shared" ca="1" si="178"/>
        <v>0</v>
      </c>
      <c r="P293" s="139">
        <f t="shared" ca="1" si="178"/>
        <v>0</v>
      </c>
      <c r="Q293" s="139">
        <f t="shared" ca="1" si="178"/>
        <v>0</v>
      </c>
      <c r="R293" s="139">
        <f t="shared" ca="1" si="178"/>
        <v>0</v>
      </c>
      <c r="S293" s="139">
        <f t="shared" ca="1" si="178"/>
        <v>0</v>
      </c>
      <c r="T293" s="139">
        <f t="shared" ca="1" si="178"/>
        <v>0</v>
      </c>
      <c r="U293" s="139">
        <f t="shared" ca="1" si="178"/>
        <v>0</v>
      </c>
      <c r="V293" s="139">
        <f t="shared" ca="1" si="178"/>
        <v>0</v>
      </c>
      <c r="W293" s="139">
        <f t="shared" ca="1" si="178"/>
        <v>0</v>
      </c>
      <c r="X293" s="139">
        <f t="shared" ca="1" si="178"/>
        <v>0</v>
      </c>
      <c r="Y293" s="139">
        <f t="shared" ca="1" si="178"/>
        <v>0</v>
      </c>
      <c r="Z293" s="139">
        <f t="shared" ca="1" si="178"/>
        <v>0</v>
      </c>
      <c r="AA293" s="139">
        <f t="shared" ca="1" si="178"/>
        <v>0</v>
      </c>
      <c r="AB293" s="139">
        <f t="shared" ca="1" si="178"/>
        <v>0</v>
      </c>
      <c r="AC293" s="139">
        <f t="shared" ca="1" si="178"/>
        <v>0</v>
      </c>
      <c r="AD293" s="139">
        <f t="shared" ca="1" si="178"/>
        <v>0</v>
      </c>
      <c r="AE293" s="139">
        <f t="shared" ca="1" si="178"/>
        <v>0</v>
      </c>
      <c r="AF293" s="139">
        <f t="shared" ca="1" si="178"/>
        <v>0</v>
      </c>
      <c r="AG293" s="139">
        <f t="shared" ca="1" si="178"/>
        <v>0</v>
      </c>
      <c r="AH293" s="139">
        <f t="shared" ca="1" si="178"/>
        <v>0</v>
      </c>
      <c r="AI293" s="139">
        <f t="shared" ca="1" si="178"/>
        <v>0</v>
      </c>
      <c r="AJ293" s="139">
        <f t="shared" ca="1" si="178"/>
        <v>0</v>
      </c>
      <c r="AK293" s="139">
        <f t="shared" ca="1" si="178"/>
        <v>0</v>
      </c>
      <c r="AL293" s="139">
        <f t="shared" ca="1" si="178"/>
        <v>0</v>
      </c>
      <c r="AM293" s="139">
        <f t="shared" ca="1" si="178"/>
        <v>0</v>
      </c>
      <c r="AN293" s="139">
        <f t="shared" ca="1" si="178"/>
        <v>0</v>
      </c>
      <c r="AO293" s="139">
        <f t="shared" ca="1" si="178"/>
        <v>0</v>
      </c>
      <c r="AP293" s="139">
        <f t="shared" ca="1" si="178"/>
        <v>0</v>
      </c>
      <c r="AQ293" s="139">
        <f t="shared" ca="1" si="178"/>
        <v>0</v>
      </c>
      <c r="AR293" s="139">
        <f t="shared" ca="1" si="178"/>
        <v>0</v>
      </c>
      <c r="AS293" s="139">
        <f t="shared" ca="1" si="178"/>
        <v>0</v>
      </c>
      <c r="AT293" s="139">
        <f t="shared" ca="1" si="178"/>
        <v>0</v>
      </c>
      <c r="AU293" s="139">
        <f t="shared" ca="1" si="178"/>
        <v>0</v>
      </c>
      <c r="AV293" s="139">
        <f t="shared" ca="1" si="178"/>
        <v>0</v>
      </c>
      <c r="AW293" s="139">
        <f t="shared" ca="1" si="178"/>
        <v>0</v>
      </c>
      <c r="AX293" s="139">
        <f t="shared" ca="1" si="178"/>
        <v>0</v>
      </c>
      <c r="AY293" s="139">
        <f t="shared" ca="1" si="178"/>
        <v>0</v>
      </c>
      <c r="AZ293" s="139">
        <f t="shared" ca="1" si="178"/>
        <v>0</v>
      </c>
      <c r="BA293" s="139">
        <f t="shared" ca="1" si="178"/>
        <v>0</v>
      </c>
      <c r="BB293" s="139">
        <f t="shared" ca="1" si="178"/>
        <v>0</v>
      </c>
      <c r="BC293" s="139">
        <f t="shared" ca="1" si="178"/>
        <v>0</v>
      </c>
      <c r="BD293" s="139">
        <f t="shared" ca="1" si="178"/>
        <v>0</v>
      </c>
      <c r="BE293" s="139">
        <f t="shared" ca="1" si="178"/>
        <v>0</v>
      </c>
      <c r="BF293" s="139">
        <f t="shared" ca="1" si="178"/>
        <v>0</v>
      </c>
      <c r="BG293" s="139">
        <f t="shared" ca="1" si="178"/>
        <v>0</v>
      </c>
      <c r="BH293" s="139">
        <f t="shared" ca="1" si="170"/>
        <v>0</v>
      </c>
    </row>
    <row r="294" spans="1:60">
      <c r="A294" s="106"/>
      <c r="B294" s="106"/>
      <c r="C294" s="108">
        <v>69</v>
      </c>
      <c r="D294" s="106"/>
      <c r="E294" s="106" t="str">
        <f ca="1">OFFSET('Impact Inputs'!A$6,C294,0)</f>
        <v>Impact 24</v>
      </c>
      <c r="F294" s="106" t="str">
        <f ca="1">OFFSET('Impact Inputs'!C$6,C294,0)</f>
        <v>-</v>
      </c>
      <c r="G294" s="106"/>
      <c r="H294" s="139">
        <f t="shared" ca="1" si="139"/>
        <v>0</v>
      </c>
      <c r="I294" s="139">
        <f t="shared" ca="1" si="140"/>
        <v>0</v>
      </c>
      <c r="J294" s="139">
        <f t="shared" ca="1" si="141"/>
        <v>0</v>
      </c>
      <c r="K294" s="139">
        <f t="shared" ref="K294:BG294" ca="1" si="179">K242*K$3</f>
        <v>0</v>
      </c>
      <c r="L294" s="139">
        <f t="shared" ca="1" si="179"/>
        <v>0</v>
      </c>
      <c r="M294" s="139">
        <f t="shared" ca="1" si="179"/>
        <v>0</v>
      </c>
      <c r="N294" s="139">
        <f t="shared" ca="1" si="179"/>
        <v>0</v>
      </c>
      <c r="O294" s="139">
        <f t="shared" ca="1" si="179"/>
        <v>0</v>
      </c>
      <c r="P294" s="139">
        <f t="shared" ca="1" si="179"/>
        <v>0</v>
      </c>
      <c r="Q294" s="139">
        <f t="shared" ca="1" si="179"/>
        <v>0</v>
      </c>
      <c r="R294" s="139">
        <f t="shared" ca="1" si="179"/>
        <v>0</v>
      </c>
      <c r="S294" s="139">
        <f t="shared" ca="1" si="179"/>
        <v>0</v>
      </c>
      <c r="T294" s="139">
        <f t="shared" ca="1" si="179"/>
        <v>0</v>
      </c>
      <c r="U294" s="139">
        <f t="shared" ca="1" si="179"/>
        <v>0</v>
      </c>
      <c r="V294" s="139">
        <f t="shared" ca="1" si="179"/>
        <v>0</v>
      </c>
      <c r="W294" s="139">
        <f t="shared" ca="1" si="179"/>
        <v>0</v>
      </c>
      <c r="X294" s="139">
        <f t="shared" ca="1" si="179"/>
        <v>0</v>
      </c>
      <c r="Y294" s="139">
        <f t="shared" ca="1" si="179"/>
        <v>0</v>
      </c>
      <c r="Z294" s="139">
        <f t="shared" ca="1" si="179"/>
        <v>0</v>
      </c>
      <c r="AA294" s="139">
        <f t="shared" ca="1" si="179"/>
        <v>0</v>
      </c>
      <c r="AB294" s="139">
        <f t="shared" ca="1" si="179"/>
        <v>0</v>
      </c>
      <c r="AC294" s="139">
        <f t="shared" ca="1" si="179"/>
        <v>0</v>
      </c>
      <c r="AD294" s="139">
        <f t="shared" ca="1" si="179"/>
        <v>0</v>
      </c>
      <c r="AE294" s="139">
        <f t="shared" ca="1" si="179"/>
        <v>0</v>
      </c>
      <c r="AF294" s="139">
        <f t="shared" ca="1" si="179"/>
        <v>0</v>
      </c>
      <c r="AG294" s="139">
        <f t="shared" ca="1" si="179"/>
        <v>0</v>
      </c>
      <c r="AH294" s="139">
        <f t="shared" ca="1" si="179"/>
        <v>0</v>
      </c>
      <c r="AI294" s="139">
        <f t="shared" ca="1" si="179"/>
        <v>0</v>
      </c>
      <c r="AJ294" s="139">
        <f t="shared" ca="1" si="179"/>
        <v>0</v>
      </c>
      <c r="AK294" s="139">
        <f t="shared" ca="1" si="179"/>
        <v>0</v>
      </c>
      <c r="AL294" s="139">
        <f t="shared" ca="1" si="179"/>
        <v>0</v>
      </c>
      <c r="AM294" s="139">
        <f t="shared" ca="1" si="179"/>
        <v>0</v>
      </c>
      <c r="AN294" s="139">
        <f t="shared" ca="1" si="179"/>
        <v>0</v>
      </c>
      <c r="AO294" s="139">
        <f t="shared" ca="1" si="179"/>
        <v>0</v>
      </c>
      <c r="AP294" s="139">
        <f t="shared" ca="1" si="179"/>
        <v>0</v>
      </c>
      <c r="AQ294" s="139">
        <f t="shared" ca="1" si="179"/>
        <v>0</v>
      </c>
      <c r="AR294" s="139">
        <f t="shared" ca="1" si="179"/>
        <v>0</v>
      </c>
      <c r="AS294" s="139">
        <f t="shared" ca="1" si="179"/>
        <v>0</v>
      </c>
      <c r="AT294" s="139">
        <f t="shared" ca="1" si="179"/>
        <v>0</v>
      </c>
      <c r="AU294" s="139">
        <f t="shared" ca="1" si="179"/>
        <v>0</v>
      </c>
      <c r="AV294" s="139">
        <f t="shared" ca="1" si="179"/>
        <v>0</v>
      </c>
      <c r="AW294" s="139">
        <f t="shared" ca="1" si="179"/>
        <v>0</v>
      </c>
      <c r="AX294" s="139">
        <f t="shared" ca="1" si="179"/>
        <v>0</v>
      </c>
      <c r="AY294" s="139">
        <f t="shared" ca="1" si="179"/>
        <v>0</v>
      </c>
      <c r="AZ294" s="139">
        <f t="shared" ca="1" si="179"/>
        <v>0</v>
      </c>
      <c r="BA294" s="139">
        <f t="shared" ca="1" si="179"/>
        <v>0</v>
      </c>
      <c r="BB294" s="139">
        <f t="shared" ca="1" si="179"/>
        <v>0</v>
      </c>
      <c r="BC294" s="139">
        <f t="shared" ca="1" si="179"/>
        <v>0</v>
      </c>
      <c r="BD294" s="139">
        <f t="shared" ca="1" si="179"/>
        <v>0</v>
      </c>
      <c r="BE294" s="139">
        <f t="shared" ca="1" si="179"/>
        <v>0</v>
      </c>
      <c r="BF294" s="139">
        <f t="shared" ca="1" si="179"/>
        <v>0</v>
      </c>
      <c r="BG294" s="139">
        <f t="shared" ca="1" si="179"/>
        <v>0</v>
      </c>
      <c r="BH294" s="139">
        <f t="shared" ca="1" si="170"/>
        <v>0</v>
      </c>
    </row>
    <row r="295" spans="1:60">
      <c r="A295" s="106"/>
      <c r="B295" s="106"/>
      <c r="C295" s="108">
        <v>72</v>
      </c>
      <c r="D295" s="106"/>
      <c r="E295" s="106" t="str">
        <f ca="1">OFFSET('Impact Inputs'!A$6,C295,0)</f>
        <v>Impact 25</v>
      </c>
      <c r="F295" s="106" t="str">
        <f ca="1">OFFSET('Impact Inputs'!C$6,C295,0)</f>
        <v>-</v>
      </c>
      <c r="G295" s="106"/>
      <c r="H295" s="139">
        <f t="shared" ca="1" si="139"/>
        <v>0</v>
      </c>
      <c r="I295" s="139">
        <f t="shared" ca="1" si="140"/>
        <v>0</v>
      </c>
      <c r="J295" s="139">
        <f t="shared" ca="1" si="141"/>
        <v>0</v>
      </c>
      <c r="K295" s="139">
        <f t="shared" ref="K295:BG295" ca="1" si="180">K243*K$3</f>
        <v>0</v>
      </c>
      <c r="L295" s="139">
        <f t="shared" ca="1" si="180"/>
        <v>0</v>
      </c>
      <c r="M295" s="139">
        <f t="shared" ca="1" si="180"/>
        <v>0</v>
      </c>
      <c r="N295" s="139">
        <f t="shared" ca="1" si="180"/>
        <v>0</v>
      </c>
      <c r="O295" s="139">
        <f t="shared" ca="1" si="180"/>
        <v>0</v>
      </c>
      <c r="P295" s="139">
        <f t="shared" ca="1" si="180"/>
        <v>0</v>
      </c>
      <c r="Q295" s="139">
        <f t="shared" ca="1" si="180"/>
        <v>0</v>
      </c>
      <c r="R295" s="139">
        <f t="shared" ca="1" si="180"/>
        <v>0</v>
      </c>
      <c r="S295" s="139">
        <f t="shared" ca="1" si="180"/>
        <v>0</v>
      </c>
      <c r="T295" s="139">
        <f t="shared" ca="1" si="180"/>
        <v>0</v>
      </c>
      <c r="U295" s="139">
        <f t="shared" ca="1" si="180"/>
        <v>0</v>
      </c>
      <c r="V295" s="139">
        <f t="shared" ca="1" si="180"/>
        <v>0</v>
      </c>
      <c r="W295" s="139">
        <f t="shared" ca="1" si="180"/>
        <v>0</v>
      </c>
      <c r="X295" s="139">
        <f t="shared" ca="1" si="180"/>
        <v>0</v>
      </c>
      <c r="Y295" s="139">
        <f t="shared" ca="1" si="180"/>
        <v>0</v>
      </c>
      <c r="Z295" s="139">
        <f t="shared" ca="1" si="180"/>
        <v>0</v>
      </c>
      <c r="AA295" s="139">
        <f t="shared" ca="1" si="180"/>
        <v>0</v>
      </c>
      <c r="AB295" s="139">
        <f t="shared" ca="1" si="180"/>
        <v>0</v>
      </c>
      <c r="AC295" s="139">
        <f t="shared" ca="1" si="180"/>
        <v>0</v>
      </c>
      <c r="AD295" s="139">
        <f t="shared" ca="1" si="180"/>
        <v>0</v>
      </c>
      <c r="AE295" s="139">
        <f t="shared" ca="1" si="180"/>
        <v>0</v>
      </c>
      <c r="AF295" s="139">
        <f t="shared" ca="1" si="180"/>
        <v>0</v>
      </c>
      <c r="AG295" s="139">
        <f t="shared" ca="1" si="180"/>
        <v>0</v>
      </c>
      <c r="AH295" s="139">
        <f t="shared" ca="1" si="180"/>
        <v>0</v>
      </c>
      <c r="AI295" s="139">
        <f t="shared" ca="1" si="180"/>
        <v>0</v>
      </c>
      <c r="AJ295" s="139">
        <f t="shared" ca="1" si="180"/>
        <v>0</v>
      </c>
      <c r="AK295" s="139">
        <f t="shared" ca="1" si="180"/>
        <v>0</v>
      </c>
      <c r="AL295" s="139">
        <f t="shared" ca="1" si="180"/>
        <v>0</v>
      </c>
      <c r="AM295" s="139">
        <f t="shared" ca="1" si="180"/>
        <v>0</v>
      </c>
      <c r="AN295" s="139">
        <f t="shared" ca="1" si="180"/>
        <v>0</v>
      </c>
      <c r="AO295" s="139">
        <f t="shared" ca="1" si="180"/>
        <v>0</v>
      </c>
      <c r="AP295" s="139">
        <f t="shared" ca="1" si="180"/>
        <v>0</v>
      </c>
      <c r="AQ295" s="139">
        <f t="shared" ca="1" si="180"/>
        <v>0</v>
      </c>
      <c r="AR295" s="139">
        <f t="shared" ca="1" si="180"/>
        <v>0</v>
      </c>
      <c r="AS295" s="139">
        <f t="shared" ca="1" si="180"/>
        <v>0</v>
      </c>
      <c r="AT295" s="139">
        <f t="shared" ca="1" si="180"/>
        <v>0</v>
      </c>
      <c r="AU295" s="139">
        <f t="shared" ca="1" si="180"/>
        <v>0</v>
      </c>
      <c r="AV295" s="139">
        <f t="shared" ca="1" si="180"/>
        <v>0</v>
      </c>
      <c r="AW295" s="139">
        <f t="shared" ca="1" si="180"/>
        <v>0</v>
      </c>
      <c r="AX295" s="139">
        <f t="shared" ca="1" si="180"/>
        <v>0</v>
      </c>
      <c r="AY295" s="139">
        <f t="shared" ca="1" si="180"/>
        <v>0</v>
      </c>
      <c r="AZ295" s="139">
        <f t="shared" ca="1" si="180"/>
        <v>0</v>
      </c>
      <c r="BA295" s="139">
        <f t="shared" ca="1" si="180"/>
        <v>0</v>
      </c>
      <c r="BB295" s="139">
        <f t="shared" ca="1" si="180"/>
        <v>0</v>
      </c>
      <c r="BC295" s="139">
        <f t="shared" ca="1" si="180"/>
        <v>0</v>
      </c>
      <c r="BD295" s="139">
        <f t="shared" ca="1" si="180"/>
        <v>0</v>
      </c>
      <c r="BE295" s="139">
        <f t="shared" ca="1" si="180"/>
        <v>0</v>
      </c>
      <c r="BF295" s="139">
        <f t="shared" ca="1" si="180"/>
        <v>0</v>
      </c>
      <c r="BG295" s="139">
        <f t="shared" ca="1" si="180"/>
        <v>0</v>
      </c>
      <c r="BH295" s="139">
        <f t="shared" ca="1" si="170"/>
        <v>0</v>
      </c>
    </row>
    <row r="296" spans="1:60">
      <c r="A296" s="106"/>
      <c r="B296" s="106"/>
      <c r="C296" s="106">
        <v>75</v>
      </c>
      <c r="D296" s="106"/>
      <c r="E296" s="106" t="str">
        <f ca="1">OFFSET('Impact Inputs'!A$6,C296,0)</f>
        <v>Impact 26</v>
      </c>
      <c r="F296" s="106" t="str">
        <f ca="1">OFFSET('Impact Inputs'!C$6,C296,0)</f>
        <v>-</v>
      </c>
      <c r="G296" s="106"/>
      <c r="H296" s="139">
        <f t="shared" ca="1" si="139"/>
        <v>0</v>
      </c>
      <c r="I296" s="139">
        <f t="shared" ca="1" si="140"/>
        <v>0</v>
      </c>
      <c r="J296" s="139">
        <f t="shared" ca="1" si="141"/>
        <v>0</v>
      </c>
      <c r="K296" s="139">
        <f t="shared" ref="K296:BG296" ca="1" si="181">K244*K$3</f>
        <v>0</v>
      </c>
      <c r="L296" s="139">
        <f t="shared" ca="1" si="181"/>
        <v>0</v>
      </c>
      <c r="M296" s="139">
        <f t="shared" ca="1" si="181"/>
        <v>0</v>
      </c>
      <c r="N296" s="139">
        <f t="shared" ca="1" si="181"/>
        <v>0</v>
      </c>
      <c r="O296" s="139">
        <f t="shared" ca="1" si="181"/>
        <v>0</v>
      </c>
      <c r="P296" s="139">
        <f t="shared" ca="1" si="181"/>
        <v>0</v>
      </c>
      <c r="Q296" s="139">
        <f t="shared" ca="1" si="181"/>
        <v>0</v>
      </c>
      <c r="R296" s="139">
        <f t="shared" ca="1" si="181"/>
        <v>0</v>
      </c>
      <c r="S296" s="139">
        <f t="shared" ca="1" si="181"/>
        <v>0</v>
      </c>
      <c r="T296" s="139">
        <f t="shared" ca="1" si="181"/>
        <v>0</v>
      </c>
      <c r="U296" s="139">
        <f t="shared" ca="1" si="181"/>
        <v>0</v>
      </c>
      <c r="V296" s="139">
        <f t="shared" ca="1" si="181"/>
        <v>0</v>
      </c>
      <c r="W296" s="139">
        <f t="shared" ca="1" si="181"/>
        <v>0</v>
      </c>
      <c r="X296" s="139">
        <f t="shared" ca="1" si="181"/>
        <v>0</v>
      </c>
      <c r="Y296" s="139">
        <f t="shared" ca="1" si="181"/>
        <v>0</v>
      </c>
      <c r="Z296" s="139">
        <f t="shared" ca="1" si="181"/>
        <v>0</v>
      </c>
      <c r="AA296" s="139">
        <f t="shared" ca="1" si="181"/>
        <v>0</v>
      </c>
      <c r="AB296" s="139">
        <f t="shared" ca="1" si="181"/>
        <v>0</v>
      </c>
      <c r="AC296" s="139">
        <f t="shared" ca="1" si="181"/>
        <v>0</v>
      </c>
      <c r="AD296" s="139">
        <f t="shared" ca="1" si="181"/>
        <v>0</v>
      </c>
      <c r="AE296" s="139">
        <f t="shared" ca="1" si="181"/>
        <v>0</v>
      </c>
      <c r="AF296" s="139">
        <f t="shared" ca="1" si="181"/>
        <v>0</v>
      </c>
      <c r="AG296" s="139">
        <f t="shared" ca="1" si="181"/>
        <v>0</v>
      </c>
      <c r="AH296" s="139">
        <f t="shared" ca="1" si="181"/>
        <v>0</v>
      </c>
      <c r="AI296" s="139">
        <f t="shared" ca="1" si="181"/>
        <v>0</v>
      </c>
      <c r="AJ296" s="139">
        <f t="shared" ca="1" si="181"/>
        <v>0</v>
      </c>
      <c r="AK296" s="139">
        <f t="shared" ca="1" si="181"/>
        <v>0</v>
      </c>
      <c r="AL296" s="139">
        <f t="shared" ca="1" si="181"/>
        <v>0</v>
      </c>
      <c r="AM296" s="139">
        <f t="shared" ca="1" si="181"/>
        <v>0</v>
      </c>
      <c r="AN296" s="139">
        <f t="shared" ca="1" si="181"/>
        <v>0</v>
      </c>
      <c r="AO296" s="139">
        <f t="shared" ca="1" si="181"/>
        <v>0</v>
      </c>
      <c r="AP296" s="139">
        <f t="shared" ca="1" si="181"/>
        <v>0</v>
      </c>
      <c r="AQ296" s="139">
        <f t="shared" ca="1" si="181"/>
        <v>0</v>
      </c>
      <c r="AR296" s="139">
        <f t="shared" ca="1" si="181"/>
        <v>0</v>
      </c>
      <c r="AS296" s="139">
        <f t="shared" ca="1" si="181"/>
        <v>0</v>
      </c>
      <c r="AT296" s="139">
        <f t="shared" ca="1" si="181"/>
        <v>0</v>
      </c>
      <c r="AU296" s="139">
        <f t="shared" ca="1" si="181"/>
        <v>0</v>
      </c>
      <c r="AV296" s="139">
        <f t="shared" ca="1" si="181"/>
        <v>0</v>
      </c>
      <c r="AW296" s="139">
        <f t="shared" ca="1" si="181"/>
        <v>0</v>
      </c>
      <c r="AX296" s="139">
        <f t="shared" ca="1" si="181"/>
        <v>0</v>
      </c>
      <c r="AY296" s="139">
        <f t="shared" ca="1" si="181"/>
        <v>0</v>
      </c>
      <c r="AZ296" s="139">
        <f t="shared" ca="1" si="181"/>
        <v>0</v>
      </c>
      <c r="BA296" s="139">
        <f t="shared" ca="1" si="181"/>
        <v>0</v>
      </c>
      <c r="BB296" s="139">
        <f t="shared" ca="1" si="181"/>
        <v>0</v>
      </c>
      <c r="BC296" s="139">
        <f t="shared" ca="1" si="181"/>
        <v>0</v>
      </c>
      <c r="BD296" s="139">
        <f t="shared" ca="1" si="181"/>
        <v>0</v>
      </c>
      <c r="BE296" s="139">
        <f t="shared" ca="1" si="181"/>
        <v>0</v>
      </c>
      <c r="BF296" s="139">
        <f t="shared" ca="1" si="181"/>
        <v>0</v>
      </c>
      <c r="BG296" s="139">
        <f t="shared" ca="1" si="181"/>
        <v>0</v>
      </c>
      <c r="BH296" s="139">
        <f t="shared" ca="1" si="170"/>
        <v>0</v>
      </c>
    </row>
    <row r="297" spans="1:60">
      <c r="A297" s="106"/>
      <c r="B297" s="106"/>
      <c r="C297" s="108">
        <v>78</v>
      </c>
      <c r="D297" s="106"/>
      <c r="E297" s="106" t="str">
        <f ca="1">OFFSET('Impact Inputs'!A$6,C297,0)</f>
        <v>Impact 27</v>
      </c>
      <c r="F297" s="106" t="str">
        <f ca="1">OFFSET('Impact Inputs'!C$6,C297,0)</f>
        <v>-</v>
      </c>
      <c r="G297" s="106"/>
      <c r="H297" s="139">
        <f t="shared" ca="1" si="139"/>
        <v>0</v>
      </c>
      <c r="I297" s="139">
        <f t="shared" ca="1" si="140"/>
        <v>0</v>
      </c>
      <c r="J297" s="139">
        <f t="shared" ca="1" si="141"/>
        <v>0</v>
      </c>
      <c r="K297" s="139">
        <f t="shared" ref="K297:BG297" ca="1" si="182">K245*K$3</f>
        <v>0</v>
      </c>
      <c r="L297" s="139">
        <f t="shared" ca="1" si="182"/>
        <v>0</v>
      </c>
      <c r="M297" s="139">
        <f t="shared" ca="1" si="182"/>
        <v>0</v>
      </c>
      <c r="N297" s="139">
        <f t="shared" ca="1" si="182"/>
        <v>0</v>
      </c>
      <c r="O297" s="139">
        <f t="shared" ca="1" si="182"/>
        <v>0</v>
      </c>
      <c r="P297" s="139">
        <f t="shared" ca="1" si="182"/>
        <v>0</v>
      </c>
      <c r="Q297" s="139">
        <f t="shared" ca="1" si="182"/>
        <v>0</v>
      </c>
      <c r="R297" s="139">
        <f t="shared" ca="1" si="182"/>
        <v>0</v>
      </c>
      <c r="S297" s="139">
        <f t="shared" ca="1" si="182"/>
        <v>0</v>
      </c>
      <c r="T297" s="139">
        <f t="shared" ca="1" si="182"/>
        <v>0</v>
      </c>
      <c r="U297" s="139">
        <f t="shared" ca="1" si="182"/>
        <v>0</v>
      </c>
      <c r="V297" s="139">
        <f t="shared" ca="1" si="182"/>
        <v>0</v>
      </c>
      <c r="W297" s="139">
        <f t="shared" ca="1" si="182"/>
        <v>0</v>
      </c>
      <c r="X297" s="139">
        <f t="shared" ca="1" si="182"/>
        <v>0</v>
      </c>
      <c r="Y297" s="139">
        <f t="shared" ca="1" si="182"/>
        <v>0</v>
      </c>
      <c r="Z297" s="139">
        <f t="shared" ca="1" si="182"/>
        <v>0</v>
      </c>
      <c r="AA297" s="139">
        <f t="shared" ca="1" si="182"/>
        <v>0</v>
      </c>
      <c r="AB297" s="139">
        <f t="shared" ca="1" si="182"/>
        <v>0</v>
      </c>
      <c r="AC297" s="139">
        <f t="shared" ca="1" si="182"/>
        <v>0</v>
      </c>
      <c r="AD297" s="139">
        <f t="shared" ca="1" si="182"/>
        <v>0</v>
      </c>
      <c r="AE297" s="139">
        <f t="shared" ca="1" si="182"/>
        <v>0</v>
      </c>
      <c r="AF297" s="139">
        <f t="shared" ca="1" si="182"/>
        <v>0</v>
      </c>
      <c r="AG297" s="139">
        <f t="shared" ca="1" si="182"/>
        <v>0</v>
      </c>
      <c r="AH297" s="139">
        <f t="shared" ca="1" si="182"/>
        <v>0</v>
      </c>
      <c r="AI297" s="139">
        <f t="shared" ca="1" si="182"/>
        <v>0</v>
      </c>
      <c r="AJ297" s="139">
        <f t="shared" ca="1" si="182"/>
        <v>0</v>
      </c>
      <c r="AK297" s="139">
        <f t="shared" ca="1" si="182"/>
        <v>0</v>
      </c>
      <c r="AL297" s="139">
        <f t="shared" ca="1" si="182"/>
        <v>0</v>
      </c>
      <c r="AM297" s="139">
        <f t="shared" ca="1" si="182"/>
        <v>0</v>
      </c>
      <c r="AN297" s="139">
        <f t="shared" ca="1" si="182"/>
        <v>0</v>
      </c>
      <c r="AO297" s="139">
        <f t="shared" ca="1" si="182"/>
        <v>0</v>
      </c>
      <c r="AP297" s="139">
        <f t="shared" ca="1" si="182"/>
        <v>0</v>
      </c>
      <c r="AQ297" s="139">
        <f t="shared" ca="1" si="182"/>
        <v>0</v>
      </c>
      <c r="AR297" s="139">
        <f t="shared" ca="1" si="182"/>
        <v>0</v>
      </c>
      <c r="AS297" s="139">
        <f t="shared" ca="1" si="182"/>
        <v>0</v>
      </c>
      <c r="AT297" s="139">
        <f t="shared" ca="1" si="182"/>
        <v>0</v>
      </c>
      <c r="AU297" s="139">
        <f t="shared" ca="1" si="182"/>
        <v>0</v>
      </c>
      <c r="AV297" s="139">
        <f t="shared" ca="1" si="182"/>
        <v>0</v>
      </c>
      <c r="AW297" s="139">
        <f t="shared" ca="1" si="182"/>
        <v>0</v>
      </c>
      <c r="AX297" s="139">
        <f t="shared" ca="1" si="182"/>
        <v>0</v>
      </c>
      <c r="AY297" s="139">
        <f t="shared" ca="1" si="182"/>
        <v>0</v>
      </c>
      <c r="AZ297" s="139">
        <f t="shared" ca="1" si="182"/>
        <v>0</v>
      </c>
      <c r="BA297" s="139">
        <f t="shared" ca="1" si="182"/>
        <v>0</v>
      </c>
      <c r="BB297" s="139">
        <f t="shared" ca="1" si="182"/>
        <v>0</v>
      </c>
      <c r="BC297" s="139">
        <f t="shared" ca="1" si="182"/>
        <v>0</v>
      </c>
      <c r="BD297" s="139">
        <f t="shared" ca="1" si="182"/>
        <v>0</v>
      </c>
      <c r="BE297" s="139">
        <f t="shared" ca="1" si="182"/>
        <v>0</v>
      </c>
      <c r="BF297" s="139">
        <f t="shared" ca="1" si="182"/>
        <v>0</v>
      </c>
      <c r="BG297" s="139">
        <f t="shared" ca="1" si="182"/>
        <v>0</v>
      </c>
      <c r="BH297" s="139">
        <f t="shared" ca="1" si="170"/>
        <v>0</v>
      </c>
    </row>
    <row r="298" spans="1:60">
      <c r="A298" s="106"/>
      <c r="B298" s="106"/>
      <c r="C298" s="106">
        <v>81</v>
      </c>
      <c r="D298" s="106"/>
      <c r="E298" s="106" t="str">
        <f ca="1">OFFSET('Impact Inputs'!A$6,C298,0)</f>
        <v>Impact 28</v>
      </c>
      <c r="F298" s="106" t="str">
        <f ca="1">OFFSET('Impact Inputs'!C$6,C298,0)</f>
        <v>-</v>
      </c>
      <c r="G298" s="106"/>
      <c r="H298" s="139">
        <f t="shared" ca="1" si="139"/>
        <v>0</v>
      </c>
      <c r="I298" s="139">
        <f t="shared" ca="1" si="140"/>
        <v>0</v>
      </c>
      <c r="J298" s="139">
        <f t="shared" ca="1" si="141"/>
        <v>0</v>
      </c>
      <c r="K298" s="139">
        <f t="shared" ref="K298:BG298" ca="1" si="183">K246*K$3</f>
        <v>0</v>
      </c>
      <c r="L298" s="139">
        <f t="shared" ca="1" si="183"/>
        <v>0</v>
      </c>
      <c r="M298" s="139">
        <f t="shared" ca="1" si="183"/>
        <v>0</v>
      </c>
      <c r="N298" s="139">
        <f t="shared" ca="1" si="183"/>
        <v>0</v>
      </c>
      <c r="O298" s="139">
        <f t="shared" ca="1" si="183"/>
        <v>0</v>
      </c>
      <c r="P298" s="139">
        <f t="shared" ca="1" si="183"/>
        <v>0</v>
      </c>
      <c r="Q298" s="139">
        <f t="shared" ca="1" si="183"/>
        <v>0</v>
      </c>
      <c r="R298" s="139">
        <f t="shared" ca="1" si="183"/>
        <v>0</v>
      </c>
      <c r="S298" s="139">
        <f t="shared" ca="1" si="183"/>
        <v>0</v>
      </c>
      <c r="T298" s="139">
        <f t="shared" ca="1" si="183"/>
        <v>0</v>
      </c>
      <c r="U298" s="139">
        <f t="shared" ca="1" si="183"/>
        <v>0</v>
      </c>
      <c r="V298" s="139">
        <f t="shared" ca="1" si="183"/>
        <v>0</v>
      </c>
      <c r="W298" s="139">
        <f t="shared" ca="1" si="183"/>
        <v>0</v>
      </c>
      <c r="X298" s="139">
        <f t="shared" ca="1" si="183"/>
        <v>0</v>
      </c>
      <c r="Y298" s="139">
        <f t="shared" ca="1" si="183"/>
        <v>0</v>
      </c>
      <c r="Z298" s="139">
        <f t="shared" ca="1" si="183"/>
        <v>0</v>
      </c>
      <c r="AA298" s="139">
        <f t="shared" ca="1" si="183"/>
        <v>0</v>
      </c>
      <c r="AB298" s="139">
        <f t="shared" ca="1" si="183"/>
        <v>0</v>
      </c>
      <c r="AC298" s="139">
        <f t="shared" ca="1" si="183"/>
        <v>0</v>
      </c>
      <c r="AD298" s="139">
        <f t="shared" ca="1" si="183"/>
        <v>0</v>
      </c>
      <c r="AE298" s="139">
        <f t="shared" ca="1" si="183"/>
        <v>0</v>
      </c>
      <c r="AF298" s="139">
        <f t="shared" ca="1" si="183"/>
        <v>0</v>
      </c>
      <c r="AG298" s="139">
        <f t="shared" ca="1" si="183"/>
        <v>0</v>
      </c>
      <c r="AH298" s="139">
        <f t="shared" ca="1" si="183"/>
        <v>0</v>
      </c>
      <c r="AI298" s="139">
        <f t="shared" ca="1" si="183"/>
        <v>0</v>
      </c>
      <c r="AJ298" s="139">
        <f t="shared" ca="1" si="183"/>
        <v>0</v>
      </c>
      <c r="AK298" s="139">
        <f t="shared" ca="1" si="183"/>
        <v>0</v>
      </c>
      <c r="AL298" s="139">
        <f t="shared" ca="1" si="183"/>
        <v>0</v>
      </c>
      <c r="AM298" s="139">
        <f t="shared" ca="1" si="183"/>
        <v>0</v>
      </c>
      <c r="AN298" s="139">
        <f t="shared" ca="1" si="183"/>
        <v>0</v>
      </c>
      <c r="AO298" s="139">
        <f t="shared" ca="1" si="183"/>
        <v>0</v>
      </c>
      <c r="AP298" s="139">
        <f t="shared" ca="1" si="183"/>
        <v>0</v>
      </c>
      <c r="AQ298" s="139">
        <f t="shared" ca="1" si="183"/>
        <v>0</v>
      </c>
      <c r="AR298" s="139">
        <f t="shared" ca="1" si="183"/>
        <v>0</v>
      </c>
      <c r="AS298" s="139">
        <f t="shared" ca="1" si="183"/>
        <v>0</v>
      </c>
      <c r="AT298" s="139">
        <f t="shared" ca="1" si="183"/>
        <v>0</v>
      </c>
      <c r="AU298" s="139">
        <f t="shared" ca="1" si="183"/>
        <v>0</v>
      </c>
      <c r="AV298" s="139">
        <f t="shared" ca="1" si="183"/>
        <v>0</v>
      </c>
      <c r="AW298" s="139">
        <f t="shared" ca="1" si="183"/>
        <v>0</v>
      </c>
      <c r="AX298" s="139">
        <f t="shared" ca="1" si="183"/>
        <v>0</v>
      </c>
      <c r="AY298" s="139">
        <f t="shared" ca="1" si="183"/>
        <v>0</v>
      </c>
      <c r="AZ298" s="139">
        <f t="shared" ca="1" si="183"/>
        <v>0</v>
      </c>
      <c r="BA298" s="139">
        <f t="shared" ca="1" si="183"/>
        <v>0</v>
      </c>
      <c r="BB298" s="139">
        <f t="shared" ca="1" si="183"/>
        <v>0</v>
      </c>
      <c r="BC298" s="139">
        <f t="shared" ca="1" si="183"/>
        <v>0</v>
      </c>
      <c r="BD298" s="139">
        <f t="shared" ca="1" si="183"/>
        <v>0</v>
      </c>
      <c r="BE298" s="139">
        <f t="shared" ca="1" si="183"/>
        <v>0</v>
      </c>
      <c r="BF298" s="139">
        <f t="shared" ca="1" si="183"/>
        <v>0</v>
      </c>
      <c r="BG298" s="139">
        <f t="shared" ca="1" si="183"/>
        <v>0</v>
      </c>
      <c r="BH298" s="139">
        <f t="shared" ca="1" si="170"/>
        <v>0</v>
      </c>
    </row>
    <row r="299" spans="1:60">
      <c r="A299" s="106"/>
      <c r="B299" s="106"/>
      <c r="C299" s="108">
        <v>84</v>
      </c>
      <c r="D299" s="106"/>
      <c r="E299" s="106" t="str">
        <f ca="1">OFFSET('Impact Inputs'!A$6,C299,0)</f>
        <v>Impact 29</v>
      </c>
      <c r="F299" s="106" t="str">
        <f ca="1">OFFSET('Impact Inputs'!C$6,C299,0)</f>
        <v>-</v>
      </c>
      <c r="G299" s="106"/>
      <c r="H299" s="139">
        <f t="shared" ca="1" si="139"/>
        <v>0</v>
      </c>
      <c r="I299" s="139">
        <f t="shared" ca="1" si="140"/>
        <v>0</v>
      </c>
      <c r="J299" s="139">
        <f t="shared" ca="1" si="141"/>
        <v>0</v>
      </c>
      <c r="K299" s="139">
        <f t="shared" ref="K299:BG299" ca="1" si="184">K247*K$3</f>
        <v>0</v>
      </c>
      <c r="L299" s="139">
        <f t="shared" ca="1" si="184"/>
        <v>0</v>
      </c>
      <c r="M299" s="139">
        <f t="shared" ca="1" si="184"/>
        <v>0</v>
      </c>
      <c r="N299" s="139">
        <f t="shared" ca="1" si="184"/>
        <v>0</v>
      </c>
      <c r="O299" s="139">
        <f t="shared" ca="1" si="184"/>
        <v>0</v>
      </c>
      <c r="P299" s="139">
        <f t="shared" ca="1" si="184"/>
        <v>0</v>
      </c>
      <c r="Q299" s="139">
        <f t="shared" ca="1" si="184"/>
        <v>0</v>
      </c>
      <c r="R299" s="139">
        <f t="shared" ca="1" si="184"/>
        <v>0</v>
      </c>
      <c r="S299" s="139">
        <f t="shared" ca="1" si="184"/>
        <v>0</v>
      </c>
      <c r="T299" s="139">
        <f t="shared" ca="1" si="184"/>
        <v>0</v>
      </c>
      <c r="U299" s="139">
        <f t="shared" ca="1" si="184"/>
        <v>0</v>
      </c>
      <c r="V299" s="139">
        <f t="shared" ca="1" si="184"/>
        <v>0</v>
      </c>
      <c r="W299" s="139">
        <f t="shared" ca="1" si="184"/>
        <v>0</v>
      </c>
      <c r="X299" s="139">
        <f t="shared" ca="1" si="184"/>
        <v>0</v>
      </c>
      <c r="Y299" s="139">
        <f t="shared" ca="1" si="184"/>
        <v>0</v>
      </c>
      <c r="Z299" s="139">
        <f t="shared" ca="1" si="184"/>
        <v>0</v>
      </c>
      <c r="AA299" s="139">
        <f t="shared" ca="1" si="184"/>
        <v>0</v>
      </c>
      <c r="AB299" s="139">
        <f t="shared" ca="1" si="184"/>
        <v>0</v>
      </c>
      <c r="AC299" s="139">
        <f t="shared" ca="1" si="184"/>
        <v>0</v>
      </c>
      <c r="AD299" s="139">
        <f t="shared" ca="1" si="184"/>
        <v>0</v>
      </c>
      <c r="AE299" s="139">
        <f t="shared" ca="1" si="184"/>
        <v>0</v>
      </c>
      <c r="AF299" s="139">
        <f t="shared" ca="1" si="184"/>
        <v>0</v>
      </c>
      <c r="AG299" s="139">
        <f t="shared" ca="1" si="184"/>
        <v>0</v>
      </c>
      <c r="AH299" s="139">
        <f t="shared" ca="1" si="184"/>
        <v>0</v>
      </c>
      <c r="AI299" s="139">
        <f t="shared" ca="1" si="184"/>
        <v>0</v>
      </c>
      <c r="AJ299" s="139">
        <f t="shared" ca="1" si="184"/>
        <v>0</v>
      </c>
      <c r="AK299" s="139">
        <f t="shared" ca="1" si="184"/>
        <v>0</v>
      </c>
      <c r="AL299" s="139">
        <f t="shared" ca="1" si="184"/>
        <v>0</v>
      </c>
      <c r="AM299" s="139">
        <f t="shared" ca="1" si="184"/>
        <v>0</v>
      </c>
      <c r="AN299" s="139">
        <f t="shared" ca="1" si="184"/>
        <v>0</v>
      </c>
      <c r="AO299" s="139">
        <f t="shared" ca="1" si="184"/>
        <v>0</v>
      </c>
      <c r="AP299" s="139">
        <f t="shared" ca="1" si="184"/>
        <v>0</v>
      </c>
      <c r="AQ299" s="139">
        <f t="shared" ca="1" si="184"/>
        <v>0</v>
      </c>
      <c r="AR299" s="139">
        <f t="shared" ca="1" si="184"/>
        <v>0</v>
      </c>
      <c r="AS299" s="139">
        <f t="shared" ca="1" si="184"/>
        <v>0</v>
      </c>
      <c r="AT299" s="139">
        <f t="shared" ca="1" si="184"/>
        <v>0</v>
      </c>
      <c r="AU299" s="139">
        <f t="shared" ca="1" si="184"/>
        <v>0</v>
      </c>
      <c r="AV299" s="139">
        <f t="shared" ca="1" si="184"/>
        <v>0</v>
      </c>
      <c r="AW299" s="139">
        <f t="shared" ca="1" si="184"/>
        <v>0</v>
      </c>
      <c r="AX299" s="139">
        <f t="shared" ca="1" si="184"/>
        <v>0</v>
      </c>
      <c r="AY299" s="139">
        <f t="shared" ca="1" si="184"/>
        <v>0</v>
      </c>
      <c r="AZ299" s="139">
        <f t="shared" ca="1" si="184"/>
        <v>0</v>
      </c>
      <c r="BA299" s="139">
        <f t="shared" ca="1" si="184"/>
        <v>0</v>
      </c>
      <c r="BB299" s="139">
        <f t="shared" ca="1" si="184"/>
        <v>0</v>
      </c>
      <c r="BC299" s="139">
        <f t="shared" ca="1" si="184"/>
        <v>0</v>
      </c>
      <c r="BD299" s="139">
        <f t="shared" ca="1" si="184"/>
        <v>0</v>
      </c>
      <c r="BE299" s="139">
        <f t="shared" ca="1" si="184"/>
        <v>0</v>
      </c>
      <c r="BF299" s="139">
        <f t="shared" ca="1" si="184"/>
        <v>0</v>
      </c>
      <c r="BG299" s="139">
        <f t="shared" ca="1" si="184"/>
        <v>0</v>
      </c>
      <c r="BH299" s="139">
        <f t="shared" ca="1" si="170"/>
        <v>0</v>
      </c>
    </row>
    <row r="300" spans="1:60">
      <c r="A300" s="106"/>
      <c r="B300" s="106"/>
      <c r="C300" s="106">
        <v>87</v>
      </c>
      <c r="D300" s="106"/>
      <c r="E300" s="106" t="str">
        <f ca="1">OFFSET('Impact Inputs'!A$6,C300,0)</f>
        <v>Impact 30</v>
      </c>
      <c r="F300" s="106" t="str">
        <f ca="1">OFFSET('Impact Inputs'!C$6,C300,0)</f>
        <v>-</v>
      </c>
      <c r="G300" s="106"/>
      <c r="H300" s="139">
        <f t="shared" ca="1" si="139"/>
        <v>0</v>
      </c>
      <c r="I300" s="139">
        <f t="shared" ca="1" si="140"/>
        <v>0</v>
      </c>
      <c r="J300" s="139">
        <f t="shared" ca="1" si="141"/>
        <v>0</v>
      </c>
      <c r="K300" s="139">
        <f t="shared" ref="K300:BG300" ca="1" si="185">K248*K$3</f>
        <v>0</v>
      </c>
      <c r="L300" s="139">
        <f t="shared" ca="1" si="185"/>
        <v>0</v>
      </c>
      <c r="M300" s="139">
        <f t="shared" ca="1" si="185"/>
        <v>0</v>
      </c>
      <c r="N300" s="139">
        <f t="shared" ca="1" si="185"/>
        <v>0</v>
      </c>
      <c r="O300" s="139">
        <f t="shared" ca="1" si="185"/>
        <v>0</v>
      </c>
      <c r="P300" s="139">
        <f t="shared" ca="1" si="185"/>
        <v>0</v>
      </c>
      <c r="Q300" s="139">
        <f t="shared" ca="1" si="185"/>
        <v>0</v>
      </c>
      <c r="R300" s="139">
        <f t="shared" ca="1" si="185"/>
        <v>0</v>
      </c>
      <c r="S300" s="139">
        <f t="shared" ca="1" si="185"/>
        <v>0</v>
      </c>
      <c r="T300" s="139">
        <f t="shared" ca="1" si="185"/>
        <v>0</v>
      </c>
      <c r="U300" s="139">
        <f t="shared" ca="1" si="185"/>
        <v>0</v>
      </c>
      <c r="V300" s="139">
        <f t="shared" ca="1" si="185"/>
        <v>0</v>
      </c>
      <c r="W300" s="139">
        <f t="shared" ca="1" si="185"/>
        <v>0</v>
      </c>
      <c r="X300" s="139">
        <f t="shared" ca="1" si="185"/>
        <v>0</v>
      </c>
      <c r="Y300" s="139">
        <f t="shared" ca="1" si="185"/>
        <v>0</v>
      </c>
      <c r="Z300" s="139">
        <f t="shared" ca="1" si="185"/>
        <v>0</v>
      </c>
      <c r="AA300" s="139">
        <f t="shared" ca="1" si="185"/>
        <v>0</v>
      </c>
      <c r="AB300" s="139">
        <f t="shared" ca="1" si="185"/>
        <v>0</v>
      </c>
      <c r="AC300" s="139">
        <f t="shared" ca="1" si="185"/>
        <v>0</v>
      </c>
      <c r="AD300" s="139">
        <f t="shared" ca="1" si="185"/>
        <v>0</v>
      </c>
      <c r="AE300" s="139">
        <f t="shared" ca="1" si="185"/>
        <v>0</v>
      </c>
      <c r="AF300" s="139">
        <f t="shared" ca="1" si="185"/>
        <v>0</v>
      </c>
      <c r="AG300" s="139">
        <f t="shared" ca="1" si="185"/>
        <v>0</v>
      </c>
      <c r="AH300" s="139">
        <f t="shared" ca="1" si="185"/>
        <v>0</v>
      </c>
      <c r="AI300" s="139">
        <f t="shared" ca="1" si="185"/>
        <v>0</v>
      </c>
      <c r="AJ300" s="139">
        <f t="shared" ca="1" si="185"/>
        <v>0</v>
      </c>
      <c r="AK300" s="139">
        <f t="shared" ca="1" si="185"/>
        <v>0</v>
      </c>
      <c r="AL300" s="139">
        <f t="shared" ca="1" si="185"/>
        <v>0</v>
      </c>
      <c r="AM300" s="139">
        <f t="shared" ca="1" si="185"/>
        <v>0</v>
      </c>
      <c r="AN300" s="139">
        <f t="shared" ca="1" si="185"/>
        <v>0</v>
      </c>
      <c r="AO300" s="139">
        <f t="shared" ca="1" si="185"/>
        <v>0</v>
      </c>
      <c r="AP300" s="139">
        <f t="shared" ca="1" si="185"/>
        <v>0</v>
      </c>
      <c r="AQ300" s="139">
        <f t="shared" ca="1" si="185"/>
        <v>0</v>
      </c>
      <c r="AR300" s="139">
        <f t="shared" ca="1" si="185"/>
        <v>0</v>
      </c>
      <c r="AS300" s="139">
        <f t="shared" ca="1" si="185"/>
        <v>0</v>
      </c>
      <c r="AT300" s="139">
        <f t="shared" ca="1" si="185"/>
        <v>0</v>
      </c>
      <c r="AU300" s="139">
        <f t="shared" ca="1" si="185"/>
        <v>0</v>
      </c>
      <c r="AV300" s="139">
        <f t="shared" ca="1" si="185"/>
        <v>0</v>
      </c>
      <c r="AW300" s="139">
        <f t="shared" ca="1" si="185"/>
        <v>0</v>
      </c>
      <c r="AX300" s="139">
        <f t="shared" ca="1" si="185"/>
        <v>0</v>
      </c>
      <c r="AY300" s="139">
        <f t="shared" ca="1" si="185"/>
        <v>0</v>
      </c>
      <c r="AZ300" s="139">
        <f t="shared" ca="1" si="185"/>
        <v>0</v>
      </c>
      <c r="BA300" s="139">
        <f t="shared" ca="1" si="185"/>
        <v>0</v>
      </c>
      <c r="BB300" s="139">
        <f t="shared" ca="1" si="185"/>
        <v>0</v>
      </c>
      <c r="BC300" s="139">
        <f t="shared" ca="1" si="185"/>
        <v>0</v>
      </c>
      <c r="BD300" s="139">
        <f t="shared" ca="1" si="185"/>
        <v>0</v>
      </c>
      <c r="BE300" s="139">
        <f t="shared" ca="1" si="185"/>
        <v>0</v>
      </c>
      <c r="BF300" s="139">
        <f t="shared" ca="1" si="185"/>
        <v>0</v>
      </c>
      <c r="BG300" s="139">
        <f t="shared" ca="1" si="185"/>
        <v>0</v>
      </c>
      <c r="BH300" s="139">
        <f t="shared" ca="1" si="170"/>
        <v>0</v>
      </c>
    </row>
    <row r="301" spans="1:60">
      <c r="A301" s="106"/>
      <c r="B301" s="106"/>
      <c r="C301" s="108">
        <v>90</v>
      </c>
      <c r="D301" s="106"/>
      <c r="E301" s="106" t="str">
        <f ca="1">OFFSET('Impact Inputs'!A$6,C301,0)</f>
        <v>Impact 31</v>
      </c>
      <c r="F301" s="106" t="str">
        <f ca="1">OFFSET('Impact Inputs'!C$6,C301,0)</f>
        <v>-</v>
      </c>
      <c r="G301" s="106"/>
      <c r="H301" s="139">
        <f t="shared" ca="1" si="139"/>
        <v>0</v>
      </c>
      <c r="I301" s="139">
        <f t="shared" ca="1" si="140"/>
        <v>0</v>
      </c>
      <c r="J301" s="139">
        <f t="shared" ca="1" si="141"/>
        <v>0</v>
      </c>
      <c r="K301" s="139">
        <f t="shared" ref="K301:BG301" ca="1" si="186">K249*K$3</f>
        <v>0</v>
      </c>
      <c r="L301" s="139">
        <f t="shared" ca="1" si="186"/>
        <v>0</v>
      </c>
      <c r="M301" s="139">
        <f t="shared" ca="1" si="186"/>
        <v>0</v>
      </c>
      <c r="N301" s="139">
        <f t="shared" ca="1" si="186"/>
        <v>0</v>
      </c>
      <c r="O301" s="139">
        <f t="shared" ca="1" si="186"/>
        <v>0</v>
      </c>
      <c r="P301" s="139">
        <f t="shared" ca="1" si="186"/>
        <v>0</v>
      </c>
      <c r="Q301" s="139">
        <f t="shared" ca="1" si="186"/>
        <v>0</v>
      </c>
      <c r="R301" s="139">
        <f t="shared" ca="1" si="186"/>
        <v>0</v>
      </c>
      <c r="S301" s="139">
        <f t="shared" ca="1" si="186"/>
        <v>0</v>
      </c>
      <c r="T301" s="139">
        <f t="shared" ca="1" si="186"/>
        <v>0</v>
      </c>
      <c r="U301" s="139">
        <f t="shared" ca="1" si="186"/>
        <v>0</v>
      </c>
      <c r="V301" s="139">
        <f t="shared" ca="1" si="186"/>
        <v>0</v>
      </c>
      <c r="W301" s="139">
        <f t="shared" ca="1" si="186"/>
        <v>0</v>
      </c>
      <c r="X301" s="139">
        <f t="shared" ca="1" si="186"/>
        <v>0</v>
      </c>
      <c r="Y301" s="139">
        <f t="shared" ca="1" si="186"/>
        <v>0</v>
      </c>
      <c r="Z301" s="139">
        <f t="shared" ca="1" si="186"/>
        <v>0</v>
      </c>
      <c r="AA301" s="139">
        <f t="shared" ca="1" si="186"/>
        <v>0</v>
      </c>
      <c r="AB301" s="139">
        <f t="shared" ca="1" si="186"/>
        <v>0</v>
      </c>
      <c r="AC301" s="139">
        <f t="shared" ca="1" si="186"/>
        <v>0</v>
      </c>
      <c r="AD301" s="139">
        <f t="shared" ca="1" si="186"/>
        <v>0</v>
      </c>
      <c r="AE301" s="139">
        <f t="shared" ca="1" si="186"/>
        <v>0</v>
      </c>
      <c r="AF301" s="139">
        <f t="shared" ca="1" si="186"/>
        <v>0</v>
      </c>
      <c r="AG301" s="139">
        <f t="shared" ca="1" si="186"/>
        <v>0</v>
      </c>
      <c r="AH301" s="139">
        <f t="shared" ca="1" si="186"/>
        <v>0</v>
      </c>
      <c r="AI301" s="139">
        <f t="shared" ca="1" si="186"/>
        <v>0</v>
      </c>
      <c r="AJ301" s="139">
        <f t="shared" ca="1" si="186"/>
        <v>0</v>
      </c>
      <c r="AK301" s="139">
        <f t="shared" ca="1" si="186"/>
        <v>0</v>
      </c>
      <c r="AL301" s="139">
        <f t="shared" ca="1" si="186"/>
        <v>0</v>
      </c>
      <c r="AM301" s="139">
        <f t="shared" ca="1" si="186"/>
        <v>0</v>
      </c>
      <c r="AN301" s="139">
        <f t="shared" ca="1" si="186"/>
        <v>0</v>
      </c>
      <c r="AO301" s="139">
        <f t="shared" ca="1" si="186"/>
        <v>0</v>
      </c>
      <c r="AP301" s="139">
        <f t="shared" ca="1" si="186"/>
        <v>0</v>
      </c>
      <c r="AQ301" s="139">
        <f t="shared" ca="1" si="186"/>
        <v>0</v>
      </c>
      <c r="AR301" s="139">
        <f t="shared" ca="1" si="186"/>
        <v>0</v>
      </c>
      <c r="AS301" s="139">
        <f t="shared" ca="1" si="186"/>
        <v>0</v>
      </c>
      <c r="AT301" s="139">
        <f t="shared" ca="1" si="186"/>
        <v>0</v>
      </c>
      <c r="AU301" s="139">
        <f t="shared" ca="1" si="186"/>
        <v>0</v>
      </c>
      <c r="AV301" s="139">
        <f t="shared" ca="1" si="186"/>
        <v>0</v>
      </c>
      <c r="AW301" s="139">
        <f t="shared" ca="1" si="186"/>
        <v>0</v>
      </c>
      <c r="AX301" s="139">
        <f t="shared" ca="1" si="186"/>
        <v>0</v>
      </c>
      <c r="AY301" s="139">
        <f t="shared" ca="1" si="186"/>
        <v>0</v>
      </c>
      <c r="AZ301" s="139">
        <f t="shared" ca="1" si="186"/>
        <v>0</v>
      </c>
      <c r="BA301" s="139">
        <f t="shared" ca="1" si="186"/>
        <v>0</v>
      </c>
      <c r="BB301" s="139">
        <f t="shared" ca="1" si="186"/>
        <v>0</v>
      </c>
      <c r="BC301" s="139">
        <f t="shared" ca="1" si="186"/>
        <v>0</v>
      </c>
      <c r="BD301" s="139">
        <f t="shared" ca="1" si="186"/>
        <v>0</v>
      </c>
      <c r="BE301" s="139">
        <f t="shared" ca="1" si="186"/>
        <v>0</v>
      </c>
      <c r="BF301" s="139">
        <f t="shared" ca="1" si="186"/>
        <v>0</v>
      </c>
      <c r="BG301" s="139">
        <f t="shared" ca="1" si="186"/>
        <v>0</v>
      </c>
      <c r="BH301" s="139">
        <f t="shared" ca="1" si="170"/>
        <v>0</v>
      </c>
    </row>
    <row r="302" spans="1:60">
      <c r="A302" s="106"/>
      <c r="B302" s="106"/>
      <c r="C302" s="106">
        <v>93</v>
      </c>
      <c r="D302" s="106"/>
      <c r="E302" s="106" t="str">
        <f ca="1">OFFSET('Impact Inputs'!A$6,C302,0)</f>
        <v>Impact 32</v>
      </c>
      <c r="F302" s="106" t="str">
        <f ca="1">OFFSET('Impact Inputs'!C$6,C302,0)</f>
        <v>-</v>
      </c>
      <c r="G302" s="106"/>
      <c r="H302" s="139">
        <f t="shared" ca="1" si="139"/>
        <v>0</v>
      </c>
      <c r="I302" s="139">
        <f t="shared" ca="1" si="140"/>
        <v>0</v>
      </c>
      <c r="J302" s="139">
        <f t="shared" ca="1" si="141"/>
        <v>0</v>
      </c>
      <c r="K302" s="139">
        <f t="shared" ref="K302:BG302" ca="1" si="187">K250*K$3</f>
        <v>0</v>
      </c>
      <c r="L302" s="139">
        <f t="shared" ca="1" si="187"/>
        <v>0</v>
      </c>
      <c r="M302" s="139">
        <f t="shared" ca="1" si="187"/>
        <v>0</v>
      </c>
      <c r="N302" s="139">
        <f t="shared" ca="1" si="187"/>
        <v>0</v>
      </c>
      <c r="O302" s="139">
        <f t="shared" ca="1" si="187"/>
        <v>0</v>
      </c>
      <c r="P302" s="139">
        <f t="shared" ca="1" si="187"/>
        <v>0</v>
      </c>
      <c r="Q302" s="139">
        <f t="shared" ca="1" si="187"/>
        <v>0</v>
      </c>
      <c r="R302" s="139">
        <f t="shared" ca="1" si="187"/>
        <v>0</v>
      </c>
      <c r="S302" s="139">
        <f t="shared" ca="1" si="187"/>
        <v>0</v>
      </c>
      <c r="T302" s="139">
        <f t="shared" ca="1" si="187"/>
        <v>0</v>
      </c>
      <c r="U302" s="139">
        <f t="shared" ca="1" si="187"/>
        <v>0</v>
      </c>
      <c r="V302" s="139">
        <f t="shared" ca="1" si="187"/>
        <v>0</v>
      </c>
      <c r="W302" s="139">
        <f t="shared" ca="1" si="187"/>
        <v>0</v>
      </c>
      <c r="X302" s="139">
        <f t="shared" ca="1" si="187"/>
        <v>0</v>
      </c>
      <c r="Y302" s="139">
        <f t="shared" ca="1" si="187"/>
        <v>0</v>
      </c>
      <c r="Z302" s="139">
        <f t="shared" ca="1" si="187"/>
        <v>0</v>
      </c>
      <c r="AA302" s="139">
        <f t="shared" ca="1" si="187"/>
        <v>0</v>
      </c>
      <c r="AB302" s="139">
        <f t="shared" ca="1" si="187"/>
        <v>0</v>
      </c>
      <c r="AC302" s="139">
        <f t="shared" ca="1" si="187"/>
        <v>0</v>
      </c>
      <c r="AD302" s="139">
        <f t="shared" ca="1" si="187"/>
        <v>0</v>
      </c>
      <c r="AE302" s="139">
        <f t="shared" ca="1" si="187"/>
        <v>0</v>
      </c>
      <c r="AF302" s="139">
        <f t="shared" ca="1" si="187"/>
        <v>0</v>
      </c>
      <c r="AG302" s="139">
        <f t="shared" ca="1" si="187"/>
        <v>0</v>
      </c>
      <c r="AH302" s="139">
        <f t="shared" ca="1" si="187"/>
        <v>0</v>
      </c>
      <c r="AI302" s="139">
        <f t="shared" ca="1" si="187"/>
        <v>0</v>
      </c>
      <c r="AJ302" s="139">
        <f t="shared" ca="1" si="187"/>
        <v>0</v>
      </c>
      <c r="AK302" s="139">
        <f t="shared" ca="1" si="187"/>
        <v>0</v>
      </c>
      <c r="AL302" s="139">
        <f t="shared" ca="1" si="187"/>
        <v>0</v>
      </c>
      <c r="AM302" s="139">
        <f t="shared" ca="1" si="187"/>
        <v>0</v>
      </c>
      <c r="AN302" s="139">
        <f t="shared" ca="1" si="187"/>
        <v>0</v>
      </c>
      <c r="AO302" s="139">
        <f t="shared" ca="1" si="187"/>
        <v>0</v>
      </c>
      <c r="AP302" s="139">
        <f t="shared" ca="1" si="187"/>
        <v>0</v>
      </c>
      <c r="AQ302" s="139">
        <f t="shared" ca="1" si="187"/>
        <v>0</v>
      </c>
      <c r="AR302" s="139">
        <f t="shared" ca="1" si="187"/>
        <v>0</v>
      </c>
      <c r="AS302" s="139">
        <f t="shared" ca="1" si="187"/>
        <v>0</v>
      </c>
      <c r="AT302" s="139">
        <f t="shared" ca="1" si="187"/>
        <v>0</v>
      </c>
      <c r="AU302" s="139">
        <f t="shared" ca="1" si="187"/>
        <v>0</v>
      </c>
      <c r="AV302" s="139">
        <f t="shared" ca="1" si="187"/>
        <v>0</v>
      </c>
      <c r="AW302" s="139">
        <f t="shared" ca="1" si="187"/>
        <v>0</v>
      </c>
      <c r="AX302" s="139">
        <f t="shared" ca="1" si="187"/>
        <v>0</v>
      </c>
      <c r="AY302" s="139">
        <f t="shared" ca="1" si="187"/>
        <v>0</v>
      </c>
      <c r="AZ302" s="139">
        <f t="shared" ca="1" si="187"/>
        <v>0</v>
      </c>
      <c r="BA302" s="139">
        <f t="shared" ca="1" si="187"/>
        <v>0</v>
      </c>
      <c r="BB302" s="139">
        <f t="shared" ca="1" si="187"/>
        <v>0</v>
      </c>
      <c r="BC302" s="139">
        <f t="shared" ca="1" si="187"/>
        <v>0</v>
      </c>
      <c r="BD302" s="139">
        <f t="shared" ca="1" si="187"/>
        <v>0</v>
      </c>
      <c r="BE302" s="139">
        <f t="shared" ca="1" si="187"/>
        <v>0</v>
      </c>
      <c r="BF302" s="139">
        <f t="shared" ca="1" si="187"/>
        <v>0</v>
      </c>
      <c r="BG302" s="139">
        <f t="shared" ca="1" si="187"/>
        <v>0</v>
      </c>
      <c r="BH302" s="139">
        <f t="shared" ca="1" si="170"/>
        <v>0</v>
      </c>
    </row>
    <row r="303" spans="1:60">
      <c r="A303" s="106"/>
      <c r="B303" s="106"/>
      <c r="C303" s="108">
        <v>96</v>
      </c>
      <c r="D303" s="106"/>
      <c r="E303" s="106" t="str">
        <f ca="1">OFFSET('Impact Inputs'!A$6,C303,0)</f>
        <v>Impact 33</v>
      </c>
      <c r="F303" s="106" t="str">
        <f ca="1">OFFSET('Impact Inputs'!C$6,C303,0)</f>
        <v>-</v>
      </c>
      <c r="G303" s="106"/>
      <c r="H303" s="139">
        <f t="shared" ca="1" si="139"/>
        <v>0</v>
      </c>
      <c r="I303" s="139">
        <f t="shared" ca="1" si="140"/>
        <v>0</v>
      </c>
      <c r="J303" s="139">
        <f t="shared" ca="1" si="141"/>
        <v>0</v>
      </c>
      <c r="K303" s="139">
        <f t="shared" ref="K303:BG303" ca="1" si="188">K251*K$3</f>
        <v>0</v>
      </c>
      <c r="L303" s="139">
        <f t="shared" ca="1" si="188"/>
        <v>0</v>
      </c>
      <c r="M303" s="139">
        <f t="shared" ca="1" si="188"/>
        <v>0</v>
      </c>
      <c r="N303" s="139">
        <f t="shared" ca="1" si="188"/>
        <v>0</v>
      </c>
      <c r="O303" s="139">
        <f t="shared" ca="1" si="188"/>
        <v>0</v>
      </c>
      <c r="P303" s="139">
        <f t="shared" ca="1" si="188"/>
        <v>0</v>
      </c>
      <c r="Q303" s="139">
        <f t="shared" ca="1" si="188"/>
        <v>0</v>
      </c>
      <c r="R303" s="139">
        <f t="shared" ca="1" si="188"/>
        <v>0</v>
      </c>
      <c r="S303" s="139">
        <f t="shared" ca="1" si="188"/>
        <v>0</v>
      </c>
      <c r="T303" s="139">
        <f t="shared" ca="1" si="188"/>
        <v>0</v>
      </c>
      <c r="U303" s="139">
        <f t="shared" ca="1" si="188"/>
        <v>0</v>
      </c>
      <c r="V303" s="139">
        <f t="shared" ca="1" si="188"/>
        <v>0</v>
      </c>
      <c r="W303" s="139">
        <f t="shared" ca="1" si="188"/>
        <v>0</v>
      </c>
      <c r="X303" s="139">
        <f t="shared" ca="1" si="188"/>
        <v>0</v>
      </c>
      <c r="Y303" s="139">
        <f t="shared" ca="1" si="188"/>
        <v>0</v>
      </c>
      <c r="Z303" s="139">
        <f t="shared" ca="1" si="188"/>
        <v>0</v>
      </c>
      <c r="AA303" s="139">
        <f t="shared" ca="1" si="188"/>
        <v>0</v>
      </c>
      <c r="AB303" s="139">
        <f t="shared" ca="1" si="188"/>
        <v>0</v>
      </c>
      <c r="AC303" s="139">
        <f t="shared" ca="1" si="188"/>
        <v>0</v>
      </c>
      <c r="AD303" s="139">
        <f t="shared" ca="1" si="188"/>
        <v>0</v>
      </c>
      <c r="AE303" s="139">
        <f t="shared" ca="1" si="188"/>
        <v>0</v>
      </c>
      <c r="AF303" s="139">
        <f t="shared" ca="1" si="188"/>
        <v>0</v>
      </c>
      <c r="AG303" s="139">
        <f t="shared" ca="1" si="188"/>
        <v>0</v>
      </c>
      <c r="AH303" s="139">
        <f t="shared" ca="1" si="188"/>
        <v>0</v>
      </c>
      <c r="AI303" s="139">
        <f t="shared" ca="1" si="188"/>
        <v>0</v>
      </c>
      <c r="AJ303" s="139">
        <f t="shared" ca="1" si="188"/>
        <v>0</v>
      </c>
      <c r="AK303" s="139">
        <f t="shared" ca="1" si="188"/>
        <v>0</v>
      </c>
      <c r="AL303" s="139">
        <f t="shared" ca="1" si="188"/>
        <v>0</v>
      </c>
      <c r="AM303" s="139">
        <f t="shared" ca="1" si="188"/>
        <v>0</v>
      </c>
      <c r="AN303" s="139">
        <f t="shared" ca="1" si="188"/>
        <v>0</v>
      </c>
      <c r="AO303" s="139">
        <f t="shared" ca="1" si="188"/>
        <v>0</v>
      </c>
      <c r="AP303" s="139">
        <f t="shared" ca="1" si="188"/>
        <v>0</v>
      </c>
      <c r="AQ303" s="139">
        <f t="shared" ca="1" si="188"/>
        <v>0</v>
      </c>
      <c r="AR303" s="139">
        <f t="shared" ca="1" si="188"/>
        <v>0</v>
      </c>
      <c r="AS303" s="139">
        <f t="shared" ca="1" si="188"/>
        <v>0</v>
      </c>
      <c r="AT303" s="139">
        <f t="shared" ca="1" si="188"/>
        <v>0</v>
      </c>
      <c r="AU303" s="139">
        <f t="shared" ca="1" si="188"/>
        <v>0</v>
      </c>
      <c r="AV303" s="139">
        <f t="shared" ca="1" si="188"/>
        <v>0</v>
      </c>
      <c r="AW303" s="139">
        <f t="shared" ca="1" si="188"/>
        <v>0</v>
      </c>
      <c r="AX303" s="139">
        <f t="shared" ca="1" si="188"/>
        <v>0</v>
      </c>
      <c r="AY303" s="139">
        <f t="shared" ca="1" si="188"/>
        <v>0</v>
      </c>
      <c r="AZ303" s="139">
        <f t="shared" ca="1" si="188"/>
        <v>0</v>
      </c>
      <c r="BA303" s="139">
        <f t="shared" ca="1" si="188"/>
        <v>0</v>
      </c>
      <c r="BB303" s="139">
        <f t="shared" ca="1" si="188"/>
        <v>0</v>
      </c>
      <c r="BC303" s="139">
        <f t="shared" ca="1" si="188"/>
        <v>0</v>
      </c>
      <c r="BD303" s="139">
        <f t="shared" ca="1" si="188"/>
        <v>0</v>
      </c>
      <c r="BE303" s="139">
        <f t="shared" ca="1" si="188"/>
        <v>0</v>
      </c>
      <c r="BF303" s="139">
        <f t="shared" ca="1" si="188"/>
        <v>0</v>
      </c>
      <c r="BG303" s="139">
        <f t="shared" ca="1" si="188"/>
        <v>0</v>
      </c>
      <c r="BH303" s="139">
        <f t="shared" ca="1" si="170"/>
        <v>0</v>
      </c>
    </row>
    <row r="304" spans="1:60">
      <c r="A304" s="106"/>
      <c r="B304" s="106"/>
      <c r="C304" s="106">
        <v>99</v>
      </c>
      <c r="D304" s="106"/>
      <c r="E304" s="106" t="str">
        <f ca="1">OFFSET('Impact Inputs'!A$6,C304,0)</f>
        <v>Impact 34</v>
      </c>
      <c r="F304" s="106" t="str">
        <f ca="1">OFFSET('Impact Inputs'!C$6,C304,0)</f>
        <v>-</v>
      </c>
      <c r="G304" s="106"/>
      <c r="H304" s="139">
        <f t="shared" ca="1" si="139"/>
        <v>0</v>
      </c>
      <c r="I304" s="139">
        <f t="shared" ca="1" si="140"/>
        <v>0</v>
      </c>
      <c r="J304" s="139">
        <f t="shared" ca="1" si="141"/>
        <v>0</v>
      </c>
      <c r="K304" s="139">
        <f t="shared" ref="K304:BG304" ca="1" si="189">K252*K$3</f>
        <v>0</v>
      </c>
      <c r="L304" s="139">
        <f t="shared" ca="1" si="189"/>
        <v>0</v>
      </c>
      <c r="M304" s="139">
        <f t="shared" ca="1" si="189"/>
        <v>0</v>
      </c>
      <c r="N304" s="139">
        <f t="shared" ca="1" si="189"/>
        <v>0</v>
      </c>
      <c r="O304" s="139">
        <f t="shared" ca="1" si="189"/>
        <v>0</v>
      </c>
      <c r="P304" s="139">
        <f t="shared" ca="1" si="189"/>
        <v>0</v>
      </c>
      <c r="Q304" s="139">
        <f t="shared" ca="1" si="189"/>
        <v>0</v>
      </c>
      <c r="R304" s="139">
        <f t="shared" ca="1" si="189"/>
        <v>0</v>
      </c>
      <c r="S304" s="139">
        <f t="shared" ca="1" si="189"/>
        <v>0</v>
      </c>
      <c r="T304" s="139">
        <f t="shared" ca="1" si="189"/>
        <v>0</v>
      </c>
      <c r="U304" s="139">
        <f t="shared" ca="1" si="189"/>
        <v>0</v>
      </c>
      <c r="V304" s="139">
        <f t="shared" ca="1" si="189"/>
        <v>0</v>
      </c>
      <c r="W304" s="139">
        <f t="shared" ca="1" si="189"/>
        <v>0</v>
      </c>
      <c r="X304" s="139">
        <f t="shared" ca="1" si="189"/>
        <v>0</v>
      </c>
      <c r="Y304" s="139">
        <f t="shared" ca="1" si="189"/>
        <v>0</v>
      </c>
      <c r="Z304" s="139">
        <f t="shared" ca="1" si="189"/>
        <v>0</v>
      </c>
      <c r="AA304" s="139">
        <f t="shared" ca="1" si="189"/>
        <v>0</v>
      </c>
      <c r="AB304" s="139">
        <f t="shared" ca="1" si="189"/>
        <v>0</v>
      </c>
      <c r="AC304" s="139">
        <f t="shared" ca="1" si="189"/>
        <v>0</v>
      </c>
      <c r="AD304" s="139">
        <f t="shared" ca="1" si="189"/>
        <v>0</v>
      </c>
      <c r="AE304" s="139">
        <f t="shared" ca="1" si="189"/>
        <v>0</v>
      </c>
      <c r="AF304" s="139">
        <f t="shared" ca="1" si="189"/>
        <v>0</v>
      </c>
      <c r="AG304" s="139">
        <f t="shared" ca="1" si="189"/>
        <v>0</v>
      </c>
      <c r="AH304" s="139">
        <f t="shared" ca="1" si="189"/>
        <v>0</v>
      </c>
      <c r="AI304" s="139">
        <f t="shared" ca="1" si="189"/>
        <v>0</v>
      </c>
      <c r="AJ304" s="139">
        <f t="shared" ca="1" si="189"/>
        <v>0</v>
      </c>
      <c r="AK304" s="139">
        <f t="shared" ca="1" si="189"/>
        <v>0</v>
      </c>
      <c r="AL304" s="139">
        <f t="shared" ca="1" si="189"/>
        <v>0</v>
      </c>
      <c r="AM304" s="139">
        <f t="shared" ca="1" si="189"/>
        <v>0</v>
      </c>
      <c r="AN304" s="139">
        <f t="shared" ca="1" si="189"/>
        <v>0</v>
      </c>
      <c r="AO304" s="139">
        <f t="shared" ca="1" si="189"/>
        <v>0</v>
      </c>
      <c r="AP304" s="139">
        <f t="shared" ca="1" si="189"/>
        <v>0</v>
      </c>
      <c r="AQ304" s="139">
        <f t="shared" ca="1" si="189"/>
        <v>0</v>
      </c>
      <c r="AR304" s="139">
        <f t="shared" ca="1" si="189"/>
        <v>0</v>
      </c>
      <c r="AS304" s="139">
        <f t="shared" ca="1" si="189"/>
        <v>0</v>
      </c>
      <c r="AT304" s="139">
        <f t="shared" ca="1" si="189"/>
        <v>0</v>
      </c>
      <c r="AU304" s="139">
        <f t="shared" ca="1" si="189"/>
        <v>0</v>
      </c>
      <c r="AV304" s="139">
        <f t="shared" ca="1" si="189"/>
        <v>0</v>
      </c>
      <c r="AW304" s="139">
        <f t="shared" ca="1" si="189"/>
        <v>0</v>
      </c>
      <c r="AX304" s="139">
        <f t="shared" ca="1" si="189"/>
        <v>0</v>
      </c>
      <c r="AY304" s="139">
        <f t="shared" ca="1" si="189"/>
        <v>0</v>
      </c>
      <c r="AZ304" s="139">
        <f t="shared" ca="1" si="189"/>
        <v>0</v>
      </c>
      <c r="BA304" s="139">
        <f t="shared" ca="1" si="189"/>
        <v>0</v>
      </c>
      <c r="BB304" s="139">
        <f t="shared" ca="1" si="189"/>
        <v>0</v>
      </c>
      <c r="BC304" s="139">
        <f t="shared" ca="1" si="189"/>
        <v>0</v>
      </c>
      <c r="BD304" s="139">
        <f t="shared" ca="1" si="189"/>
        <v>0</v>
      </c>
      <c r="BE304" s="139">
        <f t="shared" ca="1" si="189"/>
        <v>0</v>
      </c>
      <c r="BF304" s="139">
        <f t="shared" ca="1" si="189"/>
        <v>0</v>
      </c>
      <c r="BG304" s="139">
        <f t="shared" ca="1" si="189"/>
        <v>0</v>
      </c>
      <c r="BH304" s="139">
        <f t="shared" ca="1" si="170"/>
        <v>0</v>
      </c>
    </row>
    <row r="305" spans="1:60">
      <c r="A305" s="106"/>
      <c r="B305" s="106"/>
      <c r="C305" s="108">
        <v>102</v>
      </c>
      <c r="D305" s="106"/>
      <c r="E305" s="106" t="str">
        <f ca="1">OFFSET('Impact Inputs'!A$6,C305,0)</f>
        <v>Impact 35</v>
      </c>
      <c r="F305" s="106" t="str">
        <f ca="1">OFFSET('Impact Inputs'!C$6,C305,0)</f>
        <v>-</v>
      </c>
      <c r="G305" s="106"/>
      <c r="H305" s="139">
        <f t="shared" ca="1" si="139"/>
        <v>0</v>
      </c>
      <c r="I305" s="139">
        <f t="shared" ca="1" si="140"/>
        <v>0</v>
      </c>
      <c r="J305" s="139">
        <f t="shared" ca="1" si="141"/>
        <v>0</v>
      </c>
      <c r="K305" s="139">
        <f t="shared" ref="K305:BG305" ca="1" si="190">K253*K$3</f>
        <v>0</v>
      </c>
      <c r="L305" s="139">
        <f t="shared" ca="1" si="190"/>
        <v>0</v>
      </c>
      <c r="M305" s="139">
        <f t="shared" ca="1" si="190"/>
        <v>0</v>
      </c>
      <c r="N305" s="139">
        <f t="shared" ca="1" si="190"/>
        <v>0</v>
      </c>
      <c r="O305" s="139">
        <f t="shared" ca="1" si="190"/>
        <v>0</v>
      </c>
      <c r="P305" s="139">
        <f t="shared" ca="1" si="190"/>
        <v>0</v>
      </c>
      <c r="Q305" s="139">
        <f t="shared" ca="1" si="190"/>
        <v>0</v>
      </c>
      <c r="R305" s="139">
        <f t="shared" ca="1" si="190"/>
        <v>0</v>
      </c>
      <c r="S305" s="139">
        <f t="shared" ca="1" si="190"/>
        <v>0</v>
      </c>
      <c r="T305" s="139">
        <f t="shared" ca="1" si="190"/>
        <v>0</v>
      </c>
      <c r="U305" s="139">
        <f t="shared" ca="1" si="190"/>
        <v>0</v>
      </c>
      <c r="V305" s="139">
        <f t="shared" ca="1" si="190"/>
        <v>0</v>
      </c>
      <c r="W305" s="139">
        <f t="shared" ca="1" si="190"/>
        <v>0</v>
      </c>
      <c r="X305" s="139">
        <f t="shared" ca="1" si="190"/>
        <v>0</v>
      </c>
      <c r="Y305" s="139">
        <f t="shared" ca="1" si="190"/>
        <v>0</v>
      </c>
      <c r="Z305" s="139">
        <f t="shared" ca="1" si="190"/>
        <v>0</v>
      </c>
      <c r="AA305" s="139">
        <f t="shared" ca="1" si="190"/>
        <v>0</v>
      </c>
      <c r="AB305" s="139">
        <f t="shared" ca="1" si="190"/>
        <v>0</v>
      </c>
      <c r="AC305" s="139">
        <f t="shared" ca="1" si="190"/>
        <v>0</v>
      </c>
      <c r="AD305" s="139">
        <f t="shared" ca="1" si="190"/>
        <v>0</v>
      </c>
      <c r="AE305" s="139">
        <f t="shared" ca="1" si="190"/>
        <v>0</v>
      </c>
      <c r="AF305" s="139">
        <f t="shared" ca="1" si="190"/>
        <v>0</v>
      </c>
      <c r="AG305" s="139">
        <f t="shared" ca="1" si="190"/>
        <v>0</v>
      </c>
      <c r="AH305" s="139">
        <f t="shared" ca="1" si="190"/>
        <v>0</v>
      </c>
      <c r="AI305" s="139">
        <f t="shared" ca="1" si="190"/>
        <v>0</v>
      </c>
      <c r="AJ305" s="139">
        <f t="shared" ca="1" si="190"/>
        <v>0</v>
      </c>
      <c r="AK305" s="139">
        <f t="shared" ca="1" si="190"/>
        <v>0</v>
      </c>
      <c r="AL305" s="139">
        <f t="shared" ca="1" si="190"/>
        <v>0</v>
      </c>
      <c r="AM305" s="139">
        <f t="shared" ca="1" si="190"/>
        <v>0</v>
      </c>
      <c r="AN305" s="139">
        <f t="shared" ca="1" si="190"/>
        <v>0</v>
      </c>
      <c r="AO305" s="139">
        <f t="shared" ca="1" si="190"/>
        <v>0</v>
      </c>
      <c r="AP305" s="139">
        <f t="shared" ca="1" si="190"/>
        <v>0</v>
      </c>
      <c r="AQ305" s="139">
        <f t="shared" ca="1" si="190"/>
        <v>0</v>
      </c>
      <c r="AR305" s="139">
        <f t="shared" ca="1" si="190"/>
        <v>0</v>
      </c>
      <c r="AS305" s="139">
        <f t="shared" ca="1" si="190"/>
        <v>0</v>
      </c>
      <c r="AT305" s="139">
        <f t="shared" ca="1" si="190"/>
        <v>0</v>
      </c>
      <c r="AU305" s="139">
        <f t="shared" ca="1" si="190"/>
        <v>0</v>
      </c>
      <c r="AV305" s="139">
        <f t="shared" ca="1" si="190"/>
        <v>0</v>
      </c>
      <c r="AW305" s="139">
        <f t="shared" ca="1" si="190"/>
        <v>0</v>
      </c>
      <c r="AX305" s="139">
        <f t="shared" ca="1" si="190"/>
        <v>0</v>
      </c>
      <c r="AY305" s="139">
        <f t="shared" ca="1" si="190"/>
        <v>0</v>
      </c>
      <c r="AZ305" s="139">
        <f t="shared" ca="1" si="190"/>
        <v>0</v>
      </c>
      <c r="BA305" s="139">
        <f t="shared" ca="1" si="190"/>
        <v>0</v>
      </c>
      <c r="BB305" s="139">
        <f t="shared" ca="1" si="190"/>
        <v>0</v>
      </c>
      <c r="BC305" s="139">
        <f t="shared" ca="1" si="190"/>
        <v>0</v>
      </c>
      <c r="BD305" s="139">
        <f t="shared" ca="1" si="190"/>
        <v>0</v>
      </c>
      <c r="BE305" s="139">
        <f t="shared" ca="1" si="190"/>
        <v>0</v>
      </c>
      <c r="BF305" s="139">
        <f t="shared" ca="1" si="190"/>
        <v>0</v>
      </c>
      <c r="BG305" s="139">
        <f t="shared" ca="1" si="190"/>
        <v>0</v>
      </c>
      <c r="BH305" s="139">
        <f t="shared" ca="1" si="170"/>
        <v>0</v>
      </c>
    </row>
    <row r="306" spans="1:60">
      <c r="A306" s="106"/>
      <c r="B306" s="106"/>
      <c r="C306" s="106">
        <v>105</v>
      </c>
      <c r="D306" s="106"/>
      <c r="E306" s="106" t="str">
        <f ca="1">OFFSET('Impact Inputs'!A$6,C306,0)</f>
        <v>Impact 36</v>
      </c>
      <c r="F306" s="106" t="str">
        <f ca="1">OFFSET('Impact Inputs'!C$6,C306,0)</f>
        <v>-</v>
      </c>
      <c r="G306" s="106"/>
      <c r="H306" s="139">
        <f t="shared" ca="1" si="139"/>
        <v>0</v>
      </c>
      <c r="I306" s="139">
        <f t="shared" ca="1" si="140"/>
        <v>0</v>
      </c>
      <c r="J306" s="139">
        <f t="shared" ca="1" si="141"/>
        <v>0</v>
      </c>
      <c r="K306" s="139">
        <f t="shared" ref="K306:BG306" ca="1" si="191">K254*K$3</f>
        <v>0</v>
      </c>
      <c r="L306" s="139">
        <f t="shared" ca="1" si="191"/>
        <v>0</v>
      </c>
      <c r="M306" s="139">
        <f t="shared" ca="1" si="191"/>
        <v>0</v>
      </c>
      <c r="N306" s="139">
        <f t="shared" ca="1" si="191"/>
        <v>0</v>
      </c>
      <c r="O306" s="139">
        <f t="shared" ca="1" si="191"/>
        <v>0</v>
      </c>
      <c r="P306" s="139">
        <f t="shared" ca="1" si="191"/>
        <v>0</v>
      </c>
      <c r="Q306" s="139">
        <f t="shared" ca="1" si="191"/>
        <v>0</v>
      </c>
      <c r="R306" s="139">
        <f t="shared" ca="1" si="191"/>
        <v>0</v>
      </c>
      <c r="S306" s="139">
        <f t="shared" ca="1" si="191"/>
        <v>0</v>
      </c>
      <c r="T306" s="139">
        <f t="shared" ca="1" si="191"/>
        <v>0</v>
      </c>
      <c r="U306" s="139">
        <f t="shared" ca="1" si="191"/>
        <v>0</v>
      </c>
      <c r="V306" s="139">
        <f t="shared" ca="1" si="191"/>
        <v>0</v>
      </c>
      <c r="W306" s="139">
        <f t="shared" ca="1" si="191"/>
        <v>0</v>
      </c>
      <c r="X306" s="139">
        <f t="shared" ca="1" si="191"/>
        <v>0</v>
      </c>
      <c r="Y306" s="139">
        <f t="shared" ca="1" si="191"/>
        <v>0</v>
      </c>
      <c r="Z306" s="139">
        <f t="shared" ca="1" si="191"/>
        <v>0</v>
      </c>
      <c r="AA306" s="139">
        <f t="shared" ca="1" si="191"/>
        <v>0</v>
      </c>
      <c r="AB306" s="139">
        <f t="shared" ca="1" si="191"/>
        <v>0</v>
      </c>
      <c r="AC306" s="139">
        <f t="shared" ca="1" si="191"/>
        <v>0</v>
      </c>
      <c r="AD306" s="139">
        <f t="shared" ca="1" si="191"/>
        <v>0</v>
      </c>
      <c r="AE306" s="139">
        <f t="shared" ca="1" si="191"/>
        <v>0</v>
      </c>
      <c r="AF306" s="139">
        <f t="shared" ca="1" si="191"/>
        <v>0</v>
      </c>
      <c r="AG306" s="139">
        <f t="shared" ca="1" si="191"/>
        <v>0</v>
      </c>
      <c r="AH306" s="139">
        <f t="shared" ca="1" si="191"/>
        <v>0</v>
      </c>
      <c r="AI306" s="139">
        <f t="shared" ca="1" si="191"/>
        <v>0</v>
      </c>
      <c r="AJ306" s="139">
        <f t="shared" ca="1" si="191"/>
        <v>0</v>
      </c>
      <c r="AK306" s="139">
        <f t="shared" ca="1" si="191"/>
        <v>0</v>
      </c>
      <c r="AL306" s="139">
        <f t="shared" ca="1" si="191"/>
        <v>0</v>
      </c>
      <c r="AM306" s="139">
        <f t="shared" ca="1" si="191"/>
        <v>0</v>
      </c>
      <c r="AN306" s="139">
        <f t="shared" ca="1" si="191"/>
        <v>0</v>
      </c>
      <c r="AO306" s="139">
        <f t="shared" ca="1" si="191"/>
        <v>0</v>
      </c>
      <c r="AP306" s="139">
        <f t="shared" ca="1" si="191"/>
        <v>0</v>
      </c>
      <c r="AQ306" s="139">
        <f t="shared" ca="1" si="191"/>
        <v>0</v>
      </c>
      <c r="AR306" s="139">
        <f t="shared" ca="1" si="191"/>
        <v>0</v>
      </c>
      <c r="AS306" s="139">
        <f t="shared" ca="1" si="191"/>
        <v>0</v>
      </c>
      <c r="AT306" s="139">
        <f t="shared" ca="1" si="191"/>
        <v>0</v>
      </c>
      <c r="AU306" s="139">
        <f t="shared" ca="1" si="191"/>
        <v>0</v>
      </c>
      <c r="AV306" s="139">
        <f t="shared" ca="1" si="191"/>
        <v>0</v>
      </c>
      <c r="AW306" s="139">
        <f t="shared" ca="1" si="191"/>
        <v>0</v>
      </c>
      <c r="AX306" s="139">
        <f t="shared" ca="1" si="191"/>
        <v>0</v>
      </c>
      <c r="AY306" s="139">
        <f t="shared" ca="1" si="191"/>
        <v>0</v>
      </c>
      <c r="AZ306" s="139">
        <f t="shared" ca="1" si="191"/>
        <v>0</v>
      </c>
      <c r="BA306" s="139">
        <f t="shared" ca="1" si="191"/>
        <v>0</v>
      </c>
      <c r="BB306" s="139">
        <f t="shared" ca="1" si="191"/>
        <v>0</v>
      </c>
      <c r="BC306" s="139">
        <f t="shared" ca="1" si="191"/>
        <v>0</v>
      </c>
      <c r="BD306" s="139">
        <f t="shared" ca="1" si="191"/>
        <v>0</v>
      </c>
      <c r="BE306" s="139">
        <f t="shared" ca="1" si="191"/>
        <v>0</v>
      </c>
      <c r="BF306" s="139">
        <f t="shared" ca="1" si="191"/>
        <v>0</v>
      </c>
      <c r="BG306" s="139">
        <f t="shared" ca="1" si="191"/>
        <v>0</v>
      </c>
      <c r="BH306" s="139">
        <f t="shared" ca="1" si="170"/>
        <v>0</v>
      </c>
    </row>
    <row r="307" spans="1:60">
      <c r="A307" s="106"/>
      <c r="B307" s="106"/>
      <c r="C307" s="106">
        <v>108</v>
      </c>
      <c r="D307" s="106"/>
      <c r="E307" s="106" t="str">
        <f ca="1">OFFSET('Impact Inputs'!A$6,C307,0)</f>
        <v>Impact 37</v>
      </c>
      <c r="F307" s="106" t="str">
        <f ca="1">OFFSET('Impact Inputs'!C$6,C307,0)</f>
        <v>-</v>
      </c>
      <c r="G307" s="106"/>
      <c r="H307" s="139">
        <f t="shared" ca="1" si="139"/>
        <v>0</v>
      </c>
      <c r="I307" s="139">
        <f t="shared" ca="1" si="140"/>
        <v>0</v>
      </c>
      <c r="J307" s="139">
        <f t="shared" ca="1" si="141"/>
        <v>0</v>
      </c>
      <c r="K307" s="139">
        <f t="shared" ref="K307:BG307" ca="1" si="192">K255*K$3</f>
        <v>0</v>
      </c>
      <c r="L307" s="139">
        <f t="shared" ca="1" si="192"/>
        <v>0</v>
      </c>
      <c r="M307" s="139">
        <f t="shared" ca="1" si="192"/>
        <v>0</v>
      </c>
      <c r="N307" s="139">
        <f t="shared" ca="1" si="192"/>
        <v>0</v>
      </c>
      <c r="O307" s="139">
        <f t="shared" ca="1" si="192"/>
        <v>0</v>
      </c>
      <c r="P307" s="139">
        <f t="shared" ca="1" si="192"/>
        <v>0</v>
      </c>
      <c r="Q307" s="139">
        <f t="shared" ca="1" si="192"/>
        <v>0</v>
      </c>
      <c r="R307" s="139">
        <f t="shared" ca="1" si="192"/>
        <v>0</v>
      </c>
      <c r="S307" s="139">
        <f t="shared" ca="1" si="192"/>
        <v>0</v>
      </c>
      <c r="T307" s="139">
        <f t="shared" ca="1" si="192"/>
        <v>0</v>
      </c>
      <c r="U307" s="139">
        <f t="shared" ca="1" si="192"/>
        <v>0</v>
      </c>
      <c r="V307" s="139">
        <f t="shared" ca="1" si="192"/>
        <v>0</v>
      </c>
      <c r="W307" s="139">
        <f t="shared" ca="1" si="192"/>
        <v>0</v>
      </c>
      <c r="X307" s="139">
        <f t="shared" ca="1" si="192"/>
        <v>0</v>
      </c>
      <c r="Y307" s="139">
        <f t="shared" ca="1" si="192"/>
        <v>0</v>
      </c>
      <c r="Z307" s="139">
        <f t="shared" ca="1" si="192"/>
        <v>0</v>
      </c>
      <c r="AA307" s="139">
        <f t="shared" ca="1" si="192"/>
        <v>0</v>
      </c>
      <c r="AB307" s="139">
        <f t="shared" ca="1" si="192"/>
        <v>0</v>
      </c>
      <c r="AC307" s="139">
        <f t="shared" ca="1" si="192"/>
        <v>0</v>
      </c>
      <c r="AD307" s="139">
        <f t="shared" ca="1" si="192"/>
        <v>0</v>
      </c>
      <c r="AE307" s="139">
        <f t="shared" ca="1" si="192"/>
        <v>0</v>
      </c>
      <c r="AF307" s="139">
        <f t="shared" ca="1" si="192"/>
        <v>0</v>
      </c>
      <c r="AG307" s="139">
        <f t="shared" ca="1" si="192"/>
        <v>0</v>
      </c>
      <c r="AH307" s="139">
        <f t="shared" ca="1" si="192"/>
        <v>0</v>
      </c>
      <c r="AI307" s="139">
        <f t="shared" ca="1" si="192"/>
        <v>0</v>
      </c>
      <c r="AJ307" s="139">
        <f t="shared" ca="1" si="192"/>
        <v>0</v>
      </c>
      <c r="AK307" s="139">
        <f t="shared" ca="1" si="192"/>
        <v>0</v>
      </c>
      <c r="AL307" s="139">
        <f t="shared" ca="1" si="192"/>
        <v>0</v>
      </c>
      <c r="AM307" s="139">
        <f t="shared" ca="1" si="192"/>
        <v>0</v>
      </c>
      <c r="AN307" s="139">
        <f t="shared" ca="1" si="192"/>
        <v>0</v>
      </c>
      <c r="AO307" s="139">
        <f t="shared" ca="1" si="192"/>
        <v>0</v>
      </c>
      <c r="AP307" s="139">
        <f t="shared" ca="1" si="192"/>
        <v>0</v>
      </c>
      <c r="AQ307" s="139">
        <f t="shared" ca="1" si="192"/>
        <v>0</v>
      </c>
      <c r="AR307" s="139">
        <f t="shared" ca="1" si="192"/>
        <v>0</v>
      </c>
      <c r="AS307" s="139">
        <f t="shared" ca="1" si="192"/>
        <v>0</v>
      </c>
      <c r="AT307" s="139">
        <f t="shared" ca="1" si="192"/>
        <v>0</v>
      </c>
      <c r="AU307" s="139">
        <f t="shared" ca="1" si="192"/>
        <v>0</v>
      </c>
      <c r="AV307" s="139">
        <f t="shared" ca="1" si="192"/>
        <v>0</v>
      </c>
      <c r="AW307" s="139">
        <f t="shared" ca="1" si="192"/>
        <v>0</v>
      </c>
      <c r="AX307" s="139">
        <f t="shared" ca="1" si="192"/>
        <v>0</v>
      </c>
      <c r="AY307" s="139">
        <f t="shared" ca="1" si="192"/>
        <v>0</v>
      </c>
      <c r="AZ307" s="139">
        <f t="shared" ca="1" si="192"/>
        <v>0</v>
      </c>
      <c r="BA307" s="139">
        <f t="shared" ca="1" si="192"/>
        <v>0</v>
      </c>
      <c r="BB307" s="139">
        <f t="shared" ca="1" si="192"/>
        <v>0</v>
      </c>
      <c r="BC307" s="139">
        <f t="shared" ca="1" si="192"/>
        <v>0</v>
      </c>
      <c r="BD307" s="139">
        <f t="shared" ca="1" si="192"/>
        <v>0</v>
      </c>
      <c r="BE307" s="139">
        <f t="shared" ca="1" si="192"/>
        <v>0</v>
      </c>
      <c r="BF307" s="139">
        <f t="shared" ca="1" si="192"/>
        <v>0</v>
      </c>
      <c r="BG307" s="139">
        <f t="shared" ca="1" si="192"/>
        <v>0</v>
      </c>
      <c r="BH307" s="139">
        <f t="shared" ca="1" si="170"/>
        <v>0</v>
      </c>
    </row>
    <row r="308" spans="1:60">
      <c r="A308" s="106"/>
      <c r="B308" s="106"/>
      <c r="C308" s="106">
        <v>111</v>
      </c>
      <c r="D308" s="106"/>
      <c r="E308" s="106" t="str">
        <f ca="1">OFFSET('Impact Inputs'!A$6,C308,0)</f>
        <v>Impact 38</v>
      </c>
      <c r="F308" s="106" t="str">
        <f ca="1">OFFSET('Impact Inputs'!C$6,C308,0)</f>
        <v>-</v>
      </c>
      <c r="G308" s="106"/>
      <c r="H308" s="139">
        <f t="shared" ca="1" si="139"/>
        <v>0</v>
      </c>
      <c r="I308" s="139">
        <f t="shared" ca="1" si="140"/>
        <v>0</v>
      </c>
      <c r="J308" s="139">
        <f t="shared" ca="1" si="141"/>
        <v>0</v>
      </c>
      <c r="K308" s="139">
        <f t="shared" ref="K308:BG308" ca="1" si="193">K256*K$3</f>
        <v>0</v>
      </c>
      <c r="L308" s="139">
        <f t="shared" ca="1" si="193"/>
        <v>0</v>
      </c>
      <c r="M308" s="139">
        <f t="shared" ca="1" si="193"/>
        <v>0</v>
      </c>
      <c r="N308" s="139">
        <f t="shared" ca="1" si="193"/>
        <v>0</v>
      </c>
      <c r="O308" s="139">
        <f t="shared" ca="1" si="193"/>
        <v>0</v>
      </c>
      <c r="P308" s="139">
        <f t="shared" ca="1" si="193"/>
        <v>0</v>
      </c>
      <c r="Q308" s="139">
        <f t="shared" ca="1" si="193"/>
        <v>0</v>
      </c>
      <c r="R308" s="139">
        <f t="shared" ca="1" si="193"/>
        <v>0</v>
      </c>
      <c r="S308" s="139">
        <f t="shared" ca="1" si="193"/>
        <v>0</v>
      </c>
      <c r="T308" s="139">
        <f t="shared" ca="1" si="193"/>
        <v>0</v>
      </c>
      <c r="U308" s="139">
        <f t="shared" ca="1" si="193"/>
        <v>0</v>
      </c>
      <c r="V308" s="139">
        <f t="shared" ca="1" si="193"/>
        <v>0</v>
      </c>
      <c r="W308" s="139">
        <f t="shared" ca="1" si="193"/>
        <v>0</v>
      </c>
      <c r="X308" s="139">
        <f t="shared" ca="1" si="193"/>
        <v>0</v>
      </c>
      <c r="Y308" s="139">
        <f t="shared" ca="1" si="193"/>
        <v>0</v>
      </c>
      <c r="Z308" s="139">
        <f t="shared" ca="1" si="193"/>
        <v>0</v>
      </c>
      <c r="AA308" s="139">
        <f t="shared" ca="1" si="193"/>
        <v>0</v>
      </c>
      <c r="AB308" s="139">
        <f t="shared" ca="1" si="193"/>
        <v>0</v>
      </c>
      <c r="AC308" s="139">
        <f t="shared" ca="1" si="193"/>
        <v>0</v>
      </c>
      <c r="AD308" s="139">
        <f t="shared" ca="1" si="193"/>
        <v>0</v>
      </c>
      <c r="AE308" s="139">
        <f t="shared" ca="1" si="193"/>
        <v>0</v>
      </c>
      <c r="AF308" s="139">
        <f t="shared" ca="1" si="193"/>
        <v>0</v>
      </c>
      <c r="AG308" s="139">
        <f t="shared" ca="1" si="193"/>
        <v>0</v>
      </c>
      <c r="AH308" s="139">
        <f t="shared" ca="1" si="193"/>
        <v>0</v>
      </c>
      <c r="AI308" s="139">
        <f t="shared" ca="1" si="193"/>
        <v>0</v>
      </c>
      <c r="AJ308" s="139">
        <f t="shared" ca="1" si="193"/>
        <v>0</v>
      </c>
      <c r="AK308" s="139">
        <f t="shared" ca="1" si="193"/>
        <v>0</v>
      </c>
      <c r="AL308" s="139">
        <f t="shared" ca="1" si="193"/>
        <v>0</v>
      </c>
      <c r="AM308" s="139">
        <f t="shared" ca="1" si="193"/>
        <v>0</v>
      </c>
      <c r="AN308" s="139">
        <f t="shared" ca="1" si="193"/>
        <v>0</v>
      </c>
      <c r="AO308" s="139">
        <f t="shared" ca="1" si="193"/>
        <v>0</v>
      </c>
      <c r="AP308" s="139">
        <f t="shared" ca="1" si="193"/>
        <v>0</v>
      </c>
      <c r="AQ308" s="139">
        <f t="shared" ca="1" si="193"/>
        <v>0</v>
      </c>
      <c r="AR308" s="139">
        <f t="shared" ca="1" si="193"/>
        <v>0</v>
      </c>
      <c r="AS308" s="139">
        <f t="shared" ca="1" si="193"/>
        <v>0</v>
      </c>
      <c r="AT308" s="139">
        <f t="shared" ca="1" si="193"/>
        <v>0</v>
      </c>
      <c r="AU308" s="139">
        <f t="shared" ca="1" si="193"/>
        <v>0</v>
      </c>
      <c r="AV308" s="139">
        <f t="shared" ca="1" si="193"/>
        <v>0</v>
      </c>
      <c r="AW308" s="139">
        <f t="shared" ca="1" si="193"/>
        <v>0</v>
      </c>
      <c r="AX308" s="139">
        <f t="shared" ca="1" si="193"/>
        <v>0</v>
      </c>
      <c r="AY308" s="139">
        <f t="shared" ca="1" si="193"/>
        <v>0</v>
      </c>
      <c r="AZ308" s="139">
        <f t="shared" ca="1" si="193"/>
        <v>0</v>
      </c>
      <c r="BA308" s="139">
        <f t="shared" ca="1" si="193"/>
        <v>0</v>
      </c>
      <c r="BB308" s="139">
        <f t="shared" ca="1" si="193"/>
        <v>0</v>
      </c>
      <c r="BC308" s="139">
        <f t="shared" ca="1" si="193"/>
        <v>0</v>
      </c>
      <c r="BD308" s="139">
        <f t="shared" ca="1" si="193"/>
        <v>0</v>
      </c>
      <c r="BE308" s="139">
        <f t="shared" ca="1" si="193"/>
        <v>0</v>
      </c>
      <c r="BF308" s="139">
        <f t="shared" ca="1" si="193"/>
        <v>0</v>
      </c>
      <c r="BG308" s="139">
        <f t="shared" ca="1" si="193"/>
        <v>0</v>
      </c>
      <c r="BH308" s="139">
        <f t="shared" ca="1" si="170"/>
        <v>0</v>
      </c>
    </row>
    <row r="309" spans="1:60">
      <c r="A309" s="106"/>
      <c r="B309" s="106"/>
      <c r="C309" s="108">
        <v>114</v>
      </c>
      <c r="D309" s="106"/>
      <c r="E309" s="106" t="str">
        <f ca="1">OFFSET('Impact Inputs'!A$6,C309,0)</f>
        <v>Impact 39</v>
      </c>
      <c r="F309" s="106" t="str">
        <f ca="1">OFFSET('Impact Inputs'!C$6,C309,0)</f>
        <v>-</v>
      </c>
      <c r="G309" s="106"/>
      <c r="H309" s="139">
        <f t="shared" ca="1" si="139"/>
        <v>0</v>
      </c>
      <c r="I309" s="139">
        <f t="shared" ca="1" si="140"/>
        <v>0</v>
      </c>
      <c r="J309" s="139">
        <f t="shared" ca="1" si="141"/>
        <v>0</v>
      </c>
      <c r="K309" s="139">
        <f t="shared" ref="K309:BG309" ca="1" si="194">K257*K$3</f>
        <v>0</v>
      </c>
      <c r="L309" s="139">
        <f t="shared" ca="1" si="194"/>
        <v>0</v>
      </c>
      <c r="M309" s="139">
        <f t="shared" ca="1" si="194"/>
        <v>0</v>
      </c>
      <c r="N309" s="139">
        <f t="shared" ca="1" si="194"/>
        <v>0</v>
      </c>
      <c r="O309" s="139">
        <f t="shared" ca="1" si="194"/>
        <v>0</v>
      </c>
      <c r="P309" s="139">
        <f t="shared" ca="1" si="194"/>
        <v>0</v>
      </c>
      <c r="Q309" s="139">
        <f t="shared" ca="1" si="194"/>
        <v>0</v>
      </c>
      <c r="R309" s="139">
        <f t="shared" ca="1" si="194"/>
        <v>0</v>
      </c>
      <c r="S309" s="139">
        <f t="shared" ca="1" si="194"/>
        <v>0</v>
      </c>
      <c r="T309" s="139">
        <f t="shared" ca="1" si="194"/>
        <v>0</v>
      </c>
      <c r="U309" s="139">
        <f t="shared" ca="1" si="194"/>
        <v>0</v>
      </c>
      <c r="V309" s="139">
        <f t="shared" ca="1" si="194"/>
        <v>0</v>
      </c>
      <c r="W309" s="139">
        <f t="shared" ca="1" si="194"/>
        <v>0</v>
      </c>
      <c r="X309" s="139">
        <f t="shared" ca="1" si="194"/>
        <v>0</v>
      </c>
      <c r="Y309" s="139">
        <f t="shared" ca="1" si="194"/>
        <v>0</v>
      </c>
      <c r="Z309" s="139">
        <f t="shared" ca="1" si="194"/>
        <v>0</v>
      </c>
      <c r="AA309" s="139">
        <f t="shared" ca="1" si="194"/>
        <v>0</v>
      </c>
      <c r="AB309" s="139">
        <f t="shared" ca="1" si="194"/>
        <v>0</v>
      </c>
      <c r="AC309" s="139">
        <f t="shared" ca="1" si="194"/>
        <v>0</v>
      </c>
      <c r="AD309" s="139">
        <f t="shared" ca="1" si="194"/>
        <v>0</v>
      </c>
      <c r="AE309" s="139">
        <f t="shared" ca="1" si="194"/>
        <v>0</v>
      </c>
      <c r="AF309" s="139">
        <f t="shared" ca="1" si="194"/>
        <v>0</v>
      </c>
      <c r="AG309" s="139">
        <f t="shared" ca="1" si="194"/>
        <v>0</v>
      </c>
      <c r="AH309" s="139">
        <f t="shared" ca="1" si="194"/>
        <v>0</v>
      </c>
      <c r="AI309" s="139">
        <f t="shared" ca="1" si="194"/>
        <v>0</v>
      </c>
      <c r="AJ309" s="139">
        <f t="shared" ca="1" si="194"/>
        <v>0</v>
      </c>
      <c r="AK309" s="139">
        <f t="shared" ca="1" si="194"/>
        <v>0</v>
      </c>
      <c r="AL309" s="139">
        <f t="shared" ca="1" si="194"/>
        <v>0</v>
      </c>
      <c r="AM309" s="139">
        <f t="shared" ca="1" si="194"/>
        <v>0</v>
      </c>
      <c r="AN309" s="139">
        <f t="shared" ca="1" si="194"/>
        <v>0</v>
      </c>
      <c r="AO309" s="139">
        <f t="shared" ca="1" si="194"/>
        <v>0</v>
      </c>
      <c r="AP309" s="139">
        <f t="shared" ca="1" si="194"/>
        <v>0</v>
      </c>
      <c r="AQ309" s="139">
        <f t="shared" ca="1" si="194"/>
        <v>0</v>
      </c>
      <c r="AR309" s="139">
        <f t="shared" ca="1" si="194"/>
        <v>0</v>
      </c>
      <c r="AS309" s="139">
        <f t="shared" ca="1" si="194"/>
        <v>0</v>
      </c>
      <c r="AT309" s="139">
        <f t="shared" ca="1" si="194"/>
        <v>0</v>
      </c>
      <c r="AU309" s="139">
        <f t="shared" ca="1" si="194"/>
        <v>0</v>
      </c>
      <c r="AV309" s="139">
        <f t="shared" ca="1" si="194"/>
        <v>0</v>
      </c>
      <c r="AW309" s="139">
        <f t="shared" ca="1" si="194"/>
        <v>0</v>
      </c>
      <c r="AX309" s="139">
        <f t="shared" ca="1" si="194"/>
        <v>0</v>
      </c>
      <c r="AY309" s="139">
        <f t="shared" ca="1" si="194"/>
        <v>0</v>
      </c>
      <c r="AZ309" s="139">
        <f t="shared" ca="1" si="194"/>
        <v>0</v>
      </c>
      <c r="BA309" s="139">
        <f t="shared" ca="1" si="194"/>
        <v>0</v>
      </c>
      <c r="BB309" s="139">
        <f t="shared" ca="1" si="194"/>
        <v>0</v>
      </c>
      <c r="BC309" s="139">
        <f t="shared" ca="1" si="194"/>
        <v>0</v>
      </c>
      <c r="BD309" s="139">
        <f t="shared" ca="1" si="194"/>
        <v>0</v>
      </c>
      <c r="BE309" s="139">
        <f t="shared" ca="1" si="194"/>
        <v>0</v>
      </c>
      <c r="BF309" s="139">
        <f t="shared" ca="1" si="194"/>
        <v>0</v>
      </c>
      <c r="BG309" s="139">
        <f t="shared" ca="1" si="194"/>
        <v>0</v>
      </c>
      <c r="BH309" s="139">
        <f t="shared" ca="1" si="170"/>
        <v>0</v>
      </c>
    </row>
    <row r="310" spans="1:60">
      <c r="A310" s="106"/>
      <c r="B310" s="106"/>
      <c r="C310" s="108">
        <v>117</v>
      </c>
      <c r="D310" s="106"/>
      <c r="E310" s="106" t="str">
        <f ca="1">OFFSET('Impact Inputs'!A$6,C310,0)</f>
        <v>Impact 40</v>
      </c>
      <c r="F310" s="106" t="str">
        <f ca="1">OFFSET('Impact Inputs'!C$6,C310,0)</f>
        <v>-</v>
      </c>
      <c r="G310" s="106"/>
      <c r="H310" s="139">
        <f t="shared" ca="1" si="139"/>
        <v>0</v>
      </c>
      <c r="I310" s="139">
        <f t="shared" ca="1" si="140"/>
        <v>0</v>
      </c>
      <c r="J310" s="139">
        <f t="shared" ca="1" si="141"/>
        <v>0</v>
      </c>
      <c r="K310" s="139">
        <f t="shared" ref="K310:BG310" ca="1" si="195">K258*K$3</f>
        <v>0</v>
      </c>
      <c r="L310" s="139">
        <f t="shared" ca="1" si="195"/>
        <v>0</v>
      </c>
      <c r="M310" s="139">
        <f t="shared" ca="1" si="195"/>
        <v>0</v>
      </c>
      <c r="N310" s="139">
        <f t="shared" ca="1" si="195"/>
        <v>0</v>
      </c>
      <c r="O310" s="139">
        <f t="shared" ca="1" si="195"/>
        <v>0</v>
      </c>
      <c r="P310" s="139">
        <f t="shared" ca="1" si="195"/>
        <v>0</v>
      </c>
      <c r="Q310" s="139">
        <f t="shared" ca="1" si="195"/>
        <v>0</v>
      </c>
      <c r="R310" s="139">
        <f t="shared" ca="1" si="195"/>
        <v>0</v>
      </c>
      <c r="S310" s="139">
        <f t="shared" ca="1" si="195"/>
        <v>0</v>
      </c>
      <c r="T310" s="139">
        <f t="shared" ca="1" si="195"/>
        <v>0</v>
      </c>
      <c r="U310" s="139">
        <f t="shared" ca="1" si="195"/>
        <v>0</v>
      </c>
      <c r="V310" s="139">
        <f t="shared" ca="1" si="195"/>
        <v>0</v>
      </c>
      <c r="W310" s="139">
        <f t="shared" ca="1" si="195"/>
        <v>0</v>
      </c>
      <c r="X310" s="139">
        <f t="shared" ca="1" si="195"/>
        <v>0</v>
      </c>
      <c r="Y310" s="139">
        <f t="shared" ca="1" si="195"/>
        <v>0</v>
      </c>
      <c r="Z310" s="139">
        <f t="shared" ca="1" si="195"/>
        <v>0</v>
      </c>
      <c r="AA310" s="139">
        <f t="shared" ca="1" si="195"/>
        <v>0</v>
      </c>
      <c r="AB310" s="139">
        <f t="shared" ca="1" si="195"/>
        <v>0</v>
      </c>
      <c r="AC310" s="139">
        <f t="shared" ca="1" si="195"/>
        <v>0</v>
      </c>
      <c r="AD310" s="139">
        <f t="shared" ca="1" si="195"/>
        <v>0</v>
      </c>
      <c r="AE310" s="139">
        <f t="shared" ca="1" si="195"/>
        <v>0</v>
      </c>
      <c r="AF310" s="139">
        <f t="shared" ca="1" si="195"/>
        <v>0</v>
      </c>
      <c r="AG310" s="139">
        <f t="shared" ca="1" si="195"/>
        <v>0</v>
      </c>
      <c r="AH310" s="139">
        <f t="shared" ca="1" si="195"/>
        <v>0</v>
      </c>
      <c r="AI310" s="139">
        <f t="shared" ca="1" si="195"/>
        <v>0</v>
      </c>
      <c r="AJ310" s="139">
        <f t="shared" ca="1" si="195"/>
        <v>0</v>
      </c>
      <c r="AK310" s="139">
        <f t="shared" ca="1" si="195"/>
        <v>0</v>
      </c>
      <c r="AL310" s="139">
        <f t="shared" ca="1" si="195"/>
        <v>0</v>
      </c>
      <c r="AM310" s="139">
        <f t="shared" ca="1" si="195"/>
        <v>0</v>
      </c>
      <c r="AN310" s="139">
        <f t="shared" ca="1" si="195"/>
        <v>0</v>
      </c>
      <c r="AO310" s="139">
        <f t="shared" ca="1" si="195"/>
        <v>0</v>
      </c>
      <c r="AP310" s="139">
        <f t="shared" ca="1" si="195"/>
        <v>0</v>
      </c>
      <c r="AQ310" s="139">
        <f t="shared" ca="1" si="195"/>
        <v>0</v>
      </c>
      <c r="AR310" s="139">
        <f t="shared" ca="1" si="195"/>
        <v>0</v>
      </c>
      <c r="AS310" s="139">
        <f t="shared" ca="1" si="195"/>
        <v>0</v>
      </c>
      <c r="AT310" s="139">
        <f t="shared" ca="1" si="195"/>
        <v>0</v>
      </c>
      <c r="AU310" s="139">
        <f t="shared" ca="1" si="195"/>
        <v>0</v>
      </c>
      <c r="AV310" s="139">
        <f t="shared" ca="1" si="195"/>
        <v>0</v>
      </c>
      <c r="AW310" s="139">
        <f t="shared" ca="1" si="195"/>
        <v>0</v>
      </c>
      <c r="AX310" s="139">
        <f t="shared" ca="1" si="195"/>
        <v>0</v>
      </c>
      <c r="AY310" s="139">
        <f t="shared" ca="1" si="195"/>
        <v>0</v>
      </c>
      <c r="AZ310" s="139">
        <f t="shared" ca="1" si="195"/>
        <v>0</v>
      </c>
      <c r="BA310" s="139">
        <f t="shared" ca="1" si="195"/>
        <v>0</v>
      </c>
      <c r="BB310" s="139">
        <f t="shared" ca="1" si="195"/>
        <v>0</v>
      </c>
      <c r="BC310" s="139">
        <f t="shared" ca="1" si="195"/>
        <v>0</v>
      </c>
      <c r="BD310" s="139">
        <f t="shared" ca="1" si="195"/>
        <v>0</v>
      </c>
      <c r="BE310" s="139">
        <f t="shared" ca="1" si="195"/>
        <v>0</v>
      </c>
      <c r="BF310" s="139">
        <f t="shared" ca="1" si="195"/>
        <v>0</v>
      </c>
      <c r="BG310" s="139">
        <f t="shared" ca="1" si="195"/>
        <v>0</v>
      </c>
      <c r="BH310" s="139">
        <f t="shared" ca="1" si="170"/>
        <v>0</v>
      </c>
    </row>
    <row r="311" spans="1:60">
      <c r="A311" s="106"/>
      <c r="B311" s="106"/>
      <c r="C311" s="106">
        <v>120</v>
      </c>
      <c r="D311" s="106"/>
      <c r="E311" s="106" t="str">
        <f ca="1">OFFSET('Impact Inputs'!A$6,C311,0)</f>
        <v>Impact 41</v>
      </c>
      <c r="F311" s="106" t="str">
        <f ca="1">OFFSET('Impact Inputs'!C$6,C311,0)</f>
        <v>-</v>
      </c>
      <c r="G311" s="106"/>
      <c r="H311" s="139">
        <f t="shared" ca="1" si="139"/>
        <v>0</v>
      </c>
      <c r="I311" s="139">
        <f t="shared" ca="1" si="140"/>
        <v>0</v>
      </c>
      <c r="J311" s="139">
        <f t="shared" ca="1" si="141"/>
        <v>0</v>
      </c>
      <c r="K311" s="139">
        <f t="shared" ref="K311:BG311" ca="1" si="196">K259*K$3</f>
        <v>0</v>
      </c>
      <c r="L311" s="139">
        <f t="shared" ca="1" si="196"/>
        <v>0</v>
      </c>
      <c r="M311" s="139">
        <f t="shared" ca="1" si="196"/>
        <v>0</v>
      </c>
      <c r="N311" s="139">
        <f t="shared" ca="1" si="196"/>
        <v>0</v>
      </c>
      <c r="O311" s="139">
        <f t="shared" ca="1" si="196"/>
        <v>0</v>
      </c>
      <c r="P311" s="139">
        <f t="shared" ca="1" si="196"/>
        <v>0</v>
      </c>
      <c r="Q311" s="139">
        <f t="shared" ca="1" si="196"/>
        <v>0</v>
      </c>
      <c r="R311" s="139">
        <f t="shared" ca="1" si="196"/>
        <v>0</v>
      </c>
      <c r="S311" s="139">
        <f t="shared" ca="1" si="196"/>
        <v>0</v>
      </c>
      <c r="T311" s="139">
        <f t="shared" ca="1" si="196"/>
        <v>0</v>
      </c>
      <c r="U311" s="139">
        <f t="shared" ca="1" si="196"/>
        <v>0</v>
      </c>
      <c r="V311" s="139">
        <f t="shared" ca="1" si="196"/>
        <v>0</v>
      </c>
      <c r="W311" s="139">
        <f t="shared" ca="1" si="196"/>
        <v>0</v>
      </c>
      <c r="X311" s="139">
        <f t="shared" ca="1" si="196"/>
        <v>0</v>
      </c>
      <c r="Y311" s="139">
        <f t="shared" ca="1" si="196"/>
        <v>0</v>
      </c>
      <c r="Z311" s="139">
        <f t="shared" ca="1" si="196"/>
        <v>0</v>
      </c>
      <c r="AA311" s="139">
        <f t="shared" ca="1" si="196"/>
        <v>0</v>
      </c>
      <c r="AB311" s="139">
        <f t="shared" ca="1" si="196"/>
        <v>0</v>
      </c>
      <c r="AC311" s="139">
        <f t="shared" ca="1" si="196"/>
        <v>0</v>
      </c>
      <c r="AD311" s="139">
        <f t="shared" ca="1" si="196"/>
        <v>0</v>
      </c>
      <c r="AE311" s="139">
        <f t="shared" ca="1" si="196"/>
        <v>0</v>
      </c>
      <c r="AF311" s="139">
        <f t="shared" ca="1" si="196"/>
        <v>0</v>
      </c>
      <c r="AG311" s="139">
        <f t="shared" ca="1" si="196"/>
        <v>0</v>
      </c>
      <c r="AH311" s="139">
        <f t="shared" ca="1" si="196"/>
        <v>0</v>
      </c>
      <c r="AI311" s="139">
        <f t="shared" ca="1" si="196"/>
        <v>0</v>
      </c>
      <c r="AJ311" s="139">
        <f t="shared" ca="1" si="196"/>
        <v>0</v>
      </c>
      <c r="AK311" s="139">
        <f t="shared" ca="1" si="196"/>
        <v>0</v>
      </c>
      <c r="AL311" s="139">
        <f t="shared" ca="1" si="196"/>
        <v>0</v>
      </c>
      <c r="AM311" s="139">
        <f t="shared" ca="1" si="196"/>
        <v>0</v>
      </c>
      <c r="AN311" s="139">
        <f t="shared" ca="1" si="196"/>
        <v>0</v>
      </c>
      <c r="AO311" s="139">
        <f t="shared" ca="1" si="196"/>
        <v>0</v>
      </c>
      <c r="AP311" s="139">
        <f t="shared" ca="1" si="196"/>
        <v>0</v>
      </c>
      <c r="AQ311" s="139">
        <f t="shared" ca="1" si="196"/>
        <v>0</v>
      </c>
      <c r="AR311" s="139">
        <f t="shared" ca="1" si="196"/>
        <v>0</v>
      </c>
      <c r="AS311" s="139">
        <f t="shared" ca="1" si="196"/>
        <v>0</v>
      </c>
      <c r="AT311" s="139">
        <f t="shared" ca="1" si="196"/>
        <v>0</v>
      </c>
      <c r="AU311" s="139">
        <f t="shared" ca="1" si="196"/>
        <v>0</v>
      </c>
      <c r="AV311" s="139">
        <f t="shared" ca="1" si="196"/>
        <v>0</v>
      </c>
      <c r="AW311" s="139">
        <f t="shared" ca="1" si="196"/>
        <v>0</v>
      </c>
      <c r="AX311" s="139">
        <f t="shared" ca="1" si="196"/>
        <v>0</v>
      </c>
      <c r="AY311" s="139">
        <f t="shared" ca="1" si="196"/>
        <v>0</v>
      </c>
      <c r="AZ311" s="139">
        <f t="shared" ca="1" si="196"/>
        <v>0</v>
      </c>
      <c r="BA311" s="139">
        <f t="shared" ca="1" si="196"/>
        <v>0</v>
      </c>
      <c r="BB311" s="139">
        <f t="shared" ca="1" si="196"/>
        <v>0</v>
      </c>
      <c r="BC311" s="139">
        <f t="shared" ca="1" si="196"/>
        <v>0</v>
      </c>
      <c r="BD311" s="139">
        <f t="shared" ca="1" si="196"/>
        <v>0</v>
      </c>
      <c r="BE311" s="139">
        <f t="shared" ca="1" si="196"/>
        <v>0</v>
      </c>
      <c r="BF311" s="139">
        <f t="shared" ca="1" si="196"/>
        <v>0</v>
      </c>
      <c r="BG311" s="139">
        <f t="shared" ca="1" si="196"/>
        <v>0</v>
      </c>
      <c r="BH311" s="139">
        <f t="shared" ca="1" si="170"/>
        <v>0</v>
      </c>
    </row>
    <row r="312" spans="1:60">
      <c r="A312" s="106"/>
      <c r="B312" s="106"/>
      <c r="C312" s="106">
        <v>123</v>
      </c>
      <c r="D312" s="106"/>
      <c r="E312" s="106" t="str">
        <f ca="1">OFFSET('Impact Inputs'!A$6,C312,0)</f>
        <v>Impact 42</v>
      </c>
      <c r="F312" s="106" t="str">
        <f ca="1">OFFSET('Impact Inputs'!C$6,C312,0)</f>
        <v>-</v>
      </c>
      <c r="G312" s="106"/>
      <c r="H312" s="139">
        <f t="shared" ca="1" si="139"/>
        <v>0</v>
      </c>
      <c r="I312" s="139">
        <f t="shared" ca="1" si="140"/>
        <v>0</v>
      </c>
      <c r="J312" s="139">
        <f t="shared" ca="1" si="141"/>
        <v>0</v>
      </c>
      <c r="K312" s="139">
        <f t="shared" ref="K312:BG312" ca="1" si="197">K260*K$3</f>
        <v>0</v>
      </c>
      <c r="L312" s="139">
        <f t="shared" ca="1" si="197"/>
        <v>0</v>
      </c>
      <c r="M312" s="139">
        <f t="shared" ca="1" si="197"/>
        <v>0</v>
      </c>
      <c r="N312" s="139">
        <f t="shared" ca="1" si="197"/>
        <v>0</v>
      </c>
      <c r="O312" s="139">
        <f t="shared" ca="1" si="197"/>
        <v>0</v>
      </c>
      <c r="P312" s="139">
        <f t="shared" ca="1" si="197"/>
        <v>0</v>
      </c>
      <c r="Q312" s="139">
        <f t="shared" ca="1" si="197"/>
        <v>0</v>
      </c>
      <c r="R312" s="139">
        <f t="shared" ca="1" si="197"/>
        <v>0</v>
      </c>
      <c r="S312" s="139">
        <f t="shared" ca="1" si="197"/>
        <v>0</v>
      </c>
      <c r="T312" s="139">
        <f t="shared" ca="1" si="197"/>
        <v>0</v>
      </c>
      <c r="U312" s="139">
        <f t="shared" ca="1" si="197"/>
        <v>0</v>
      </c>
      <c r="V312" s="139">
        <f t="shared" ca="1" si="197"/>
        <v>0</v>
      </c>
      <c r="W312" s="139">
        <f t="shared" ca="1" si="197"/>
        <v>0</v>
      </c>
      <c r="X312" s="139">
        <f t="shared" ca="1" si="197"/>
        <v>0</v>
      </c>
      <c r="Y312" s="139">
        <f t="shared" ca="1" si="197"/>
        <v>0</v>
      </c>
      <c r="Z312" s="139">
        <f t="shared" ca="1" si="197"/>
        <v>0</v>
      </c>
      <c r="AA312" s="139">
        <f t="shared" ca="1" si="197"/>
        <v>0</v>
      </c>
      <c r="AB312" s="139">
        <f t="shared" ca="1" si="197"/>
        <v>0</v>
      </c>
      <c r="AC312" s="139">
        <f t="shared" ca="1" si="197"/>
        <v>0</v>
      </c>
      <c r="AD312" s="139">
        <f t="shared" ca="1" si="197"/>
        <v>0</v>
      </c>
      <c r="AE312" s="139">
        <f t="shared" ca="1" si="197"/>
        <v>0</v>
      </c>
      <c r="AF312" s="139">
        <f t="shared" ca="1" si="197"/>
        <v>0</v>
      </c>
      <c r="AG312" s="139">
        <f t="shared" ca="1" si="197"/>
        <v>0</v>
      </c>
      <c r="AH312" s="139">
        <f t="shared" ca="1" si="197"/>
        <v>0</v>
      </c>
      <c r="AI312" s="139">
        <f t="shared" ca="1" si="197"/>
        <v>0</v>
      </c>
      <c r="AJ312" s="139">
        <f t="shared" ca="1" si="197"/>
        <v>0</v>
      </c>
      <c r="AK312" s="139">
        <f t="shared" ca="1" si="197"/>
        <v>0</v>
      </c>
      <c r="AL312" s="139">
        <f t="shared" ca="1" si="197"/>
        <v>0</v>
      </c>
      <c r="AM312" s="139">
        <f t="shared" ca="1" si="197"/>
        <v>0</v>
      </c>
      <c r="AN312" s="139">
        <f t="shared" ca="1" si="197"/>
        <v>0</v>
      </c>
      <c r="AO312" s="139">
        <f t="shared" ca="1" si="197"/>
        <v>0</v>
      </c>
      <c r="AP312" s="139">
        <f t="shared" ca="1" si="197"/>
        <v>0</v>
      </c>
      <c r="AQ312" s="139">
        <f t="shared" ca="1" si="197"/>
        <v>0</v>
      </c>
      <c r="AR312" s="139">
        <f t="shared" ca="1" si="197"/>
        <v>0</v>
      </c>
      <c r="AS312" s="139">
        <f t="shared" ca="1" si="197"/>
        <v>0</v>
      </c>
      <c r="AT312" s="139">
        <f t="shared" ca="1" si="197"/>
        <v>0</v>
      </c>
      <c r="AU312" s="139">
        <f t="shared" ca="1" si="197"/>
        <v>0</v>
      </c>
      <c r="AV312" s="139">
        <f t="shared" ca="1" si="197"/>
        <v>0</v>
      </c>
      <c r="AW312" s="139">
        <f t="shared" ca="1" si="197"/>
        <v>0</v>
      </c>
      <c r="AX312" s="139">
        <f t="shared" ca="1" si="197"/>
        <v>0</v>
      </c>
      <c r="AY312" s="139">
        <f t="shared" ca="1" si="197"/>
        <v>0</v>
      </c>
      <c r="AZ312" s="139">
        <f t="shared" ca="1" si="197"/>
        <v>0</v>
      </c>
      <c r="BA312" s="139">
        <f t="shared" ca="1" si="197"/>
        <v>0</v>
      </c>
      <c r="BB312" s="139">
        <f t="shared" ca="1" si="197"/>
        <v>0</v>
      </c>
      <c r="BC312" s="139">
        <f t="shared" ca="1" si="197"/>
        <v>0</v>
      </c>
      <c r="BD312" s="139">
        <f t="shared" ca="1" si="197"/>
        <v>0</v>
      </c>
      <c r="BE312" s="139">
        <f t="shared" ca="1" si="197"/>
        <v>0</v>
      </c>
      <c r="BF312" s="139">
        <f t="shared" ca="1" si="197"/>
        <v>0</v>
      </c>
      <c r="BG312" s="139">
        <f t="shared" ca="1" si="197"/>
        <v>0</v>
      </c>
      <c r="BH312" s="139">
        <f t="shared" ca="1" si="170"/>
        <v>0</v>
      </c>
    </row>
    <row r="313" spans="1:60">
      <c r="A313" s="106"/>
      <c r="B313" s="106"/>
      <c r="C313" s="106">
        <v>126</v>
      </c>
      <c r="D313" s="106"/>
      <c r="E313" s="106" t="str">
        <f ca="1">OFFSET('Impact Inputs'!A$6,C313,0)</f>
        <v>Impact 43</v>
      </c>
      <c r="F313" s="106" t="str">
        <f ca="1">OFFSET('Impact Inputs'!C$6,C313,0)</f>
        <v>-</v>
      </c>
      <c r="G313" s="106"/>
      <c r="H313" s="139">
        <f t="shared" ca="1" si="139"/>
        <v>0</v>
      </c>
      <c r="I313" s="139">
        <f t="shared" ca="1" si="140"/>
        <v>0</v>
      </c>
      <c r="J313" s="139">
        <f t="shared" ca="1" si="141"/>
        <v>0</v>
      </c>
      <c r="K313" s="139">
        <f t="shared" ref="K313:BG313" ca="1" si="198">K261*K$3</f>
        <v>0</v>
      </c>
      <c r="L313" s="139">
        <f t="shared" ca="1" si="198"/>
        <v>0</v>
      </c>
      <c r="M313" s="139">
        <f t="shared" ca="1" si="198"/>
        <v>0</v>
      </c>
      <c r="N313" s="139">
        <f t="shared" ca="1" si="198"/>
        <v>0</v>
      </c>
      <c r="O313" s="139">
        <f t="shared" ca="1" si="198"/>
        <v>0</v>
      </c>
      <c r="P313" s="139">
        <f t="shared" ca="1" si="198"/>
        <v>0</v>
      </c>
      <c r="Q313" s="139">
        <f t="shared" ca="1" si="198"/>
        <v>0</v>
      </c>
      <c r="R313" s="139">
        <f t="shared" ca="1" si="198"/>
        <v>0</v>
      </c>
      <c r="S313" s="139">
        <f t="shared" ca="1" si="198"/>
        <v>0</v>
      </c>
      <c r="T313" s="139">
        <f t="shared" ca="1" si="198"/>
        <v>0</v>
      </c>
      <c r="U313" s="139">
        <f t="shared" ca="1" si="198"/>
        <v>0</v>
      </c>
      <c r="V313" s="139">
        <f t="shared" ca="1" si="198"/>
        <v>0</v>
      </c>
      <c r="W313" s="139">
        <f t="shared" ca="1" si="198"/>
        <v>0</v>
      </c>
      <c r="X313" s="139">
        <f t="shared" ca="1" si="198"/>
        <v>0</v>
      </c>
      <c r="Y313" s="139">
        <f t="shared" ca="1" si="198"/>
        <v>0</v>
      </c>
      <c r="Z313" s="139">
        <f t="shared" ca="1" si="198"/>
        <v>0</v>
      </c>
      <c r="AA313" s="139">
        <f t="shared" ca="1" si="198"/>
        <v>0</v>
      </c>
      <c r="AB313" s="139">
        <f t="shared" ca="1" si="198"/>
        <v>0</v>
      </c>
      <c r="AC313" s="139">
        <f t="shared" ca="1" si="198"/>
        <v>0</v>
      </c>
      <c r="AD313" s="139">
        <f t="shared" ca="1" si="198"/>
        <v>0</v>
      </c>
      <c r="AE313" s="139">
        <f t="shared" ca="1" si="198"/>
        <v>0</v>
      </c>
      <c r="AF313" s="139">
        <f t="shared" ca="1" si="198"/>
        <v>0</v>
      </c>
      <c r="AG313" s="139">
        <f t="shared" ca="1" si="198"/>
        <v>0</v>
      </c>
      <c r="AH313" s="139">
        <f t="shared" ca="1" si="198"/>
        <v>0</v>
      </c>
      <c r="AI313" s="139">
        <f t="shared" ca="1" si="198"/>
        <v>0</v>
      </c>
      <c r="AJ313" s="139">
        <f t="shared" ca="1" si="198"/>
        <v>0</v>
      </c>
      <c r="AK313" s="139">
        <f t="shared" ca="1" si="198"/>
        <v>0</v>
      </c>
      <c r="AL313" s="139">
        <f t="shared" ca="1" si="198"/>
        <v>0</v>
      </c>
      <c r="AM313" s="139">
        <f t="shared" ca="1" si="198"/>
        <v>0</v>
      </c>
      <c r="AN313" s="139">
        <f t="shared" ca="1" si="198"/>
        <v>0</v>
      </c>
      <c r="AO313" s="139">
        <f t="shared" ca="1" si="198"/>
        <v>0</v>
      </c>
      <c r="AP313" s="139">
        <f t="shared" ca="1" si="198"/>
        <v>0</v>
      </c>
      <c r="AQ313" s="139">
        <f t="shared" ca="1" si="198"/>
        <v>0</v>
      </c>
      <c r="AR313" s="139">
        <f t="shared" ca="1" si="198"/>
        <v>0</v>
      </c>
      <c r="AS313" s="139">
        <f t="shared" ca="1" si="198"/>
        <v>0</v>
      </c>
      <c r="AT313" s="139">
        <f t="shared" ca="1" si="198"/>
        <v>0</v>
      </c>
      <c r="AU313" s="139">
        <f t="shared" ca="1" si="198"/>
        <v>0</v>
      </c>
      <c r="AV313" s="139">
        <f t="shared" ca="1" si="198"/>
        <v>0</v>
      </c>
      <c r="AW313" s="139">
        <f t="shared" ca="1" si="198"/>
        <v>0</v>
      </c>
      <c r="AX313" s="139">
        <f t="shared" ca="1" si="198"/>
        <v>0</v>
      </c>
      <c r="AY313" s="139">
        <f t="shared" ca="1" si="198"/>
        <v>0</v>
      </c>
      <c r="AZ313" s="139">
        <f t="shared" ca="1" si="198"/>
        <v>0</v>
      </c>
      <c r="BA313" s="139">
        <f t="shared" ca="1" si="198"/>
        <v>0</v>
      </c>
      <c r="BB313" s="139">
        <f t="shared" ca="1" si="198"/>
        <v>0</v>
      </c>
      <c r="BC313" s="139">
        <f t="shared" ca="1" si="198"/>
        <v>0</v>
      </c>
      <c r="BD313" s="139">
        <f t="shared" ca="1" si="198"/>
        <v>0</v>
      </c>
      <c r="BE313" s="139">
        <f t="shared" ca="1" si="198"/>
        <v>0</v>
      </c>
      <c r="BF313" s="139">
        <f t="shared" ca="1" si="198"/>
        <v>0</v>
      </c>
      <c r="BG313" s="139">
        <f t="shared" ca="1" si="198"/>
        <v>0</v>
      </c>
      <c r="BH313" s="139">
        <f t="shared" ca="1" si="170"/>
        <v>0</v>
      </c>
    </row>
    <row r="314" spans="1:60">
      <c r="A314" s="106"/>
      <c r="B314" s="106"/>
      <c r="C314" s="108">
        <v>129</v>
      </c>
      <c r="D314" s="106"/>
      <c r="E314" s="106" t="str">
        <f ca="1">OFFSET('Impact Inputs'!A$6,C314,0)</f>
        <v>Impact 44</v>
      </c>
      <c r="F314" s="106" t="str">
        <f ca="1">OFFSET('Impact Inputs'!C$6,C314,0)</f>
        <v>-</v>
      </c>
      <c r="G314" s="106"/>
      <c r="H314" s="139">
        <f t="shared" ca="1" si="139"/>
        <v>0</v>
      </c>
      <c r="I314" s="139">
        <f t="shared" ca="1" si="140"/>
        <v>0</v>
      </c>
      <c r="J314" s="139">
        <f t="shared" ca="1" si="141"/>
        <v>0</v>
      </c>
      <c r="K314" s="139">
        <f t="shared" ref="K314:BG314" ca="1" si="199">K262*K$3</f>
        <v>0</v>
      </c>
      <c r="L314" s="139">
        <f t="shared" ca="1" si="199"/>
        <v>0</v>
      </c>
      <c r="M314" s="139">
        <f t="shared" ca="1" si="199"/>
        <v>0</v>
      </c>
      <c r="N314" s="139">
        <f t="shared" ca="1" si="199"/>
        <v>0</v>
      </c>
      <c r="O314" s="139">
        <f t="shared" ca="1" si="199"/>
        <v>0</v>
      </c>
      <c r="P314" s="139">
        <f t="shared" ca="1" si="199"/>
        <v>0</v>
      </c>
      <c r="Q314" s="139">
        <f t="shared" ca="1" si="199"/>
        <v>0</v>
      </c>
      <c r="R314" s="139">
        <f t="shared" ca="1" si="199"/>
        <v>0</v>
      </c>
      <c r="S314" s="139">
        <f t="shared" ca="1" si="199"/>
        <v>0</v>
      </c>
      <c r="T314" s="139">
        <f t="shared" ca="1" si="199"/>
        <v>0</v>
      </c>
      <c r="U314" s="139">
        <f t="shared" ca="1" si="199"/>
        <v>0</v>
      </c>
      <c r="V314" s="139">
        <f t="shared" ca="1" si="199"/>
        <v>0</v>
      </c>
      <c r="W314" s="139">
        <f t="shared" ca="1" si="199"/>
        <v>0</v>
      </c>
      <c r="X314" s="139">
        <f t="shared" ca="1" si="199"/>
        <v>0</v>
      </c>
      <c r="Y314" s="139">
        <f t="shared" ca="1" si="199"/>
        <v>0</v>
      </c>
      <c r="Z314" s="139">
        <f t="shared" ca="1" si="199"/>
        <v>0</v>
      </c>
      <c r="AA314" s="139">
        <f t="shared" ca="1" si="199"/>
        <v>0</v>
      </c>
      <c r="AB314" s="139">
        <f t="shared" ca="1" si="199"/>
        <v>0</v>
      </c>
      <c r="AC314" s="139">
        <f t="shared" ca="1" si="199"/>
        <v>0</v>
      </c>
      <c r="AD314" s="139">
        <f t="shared" ca="1" si="199"/>
        <v>0</v>
      </c>
      <c r="AE314" s="139">
        <f t="shared" ca="1" si="199"/>
        <v>0</v>
      </c>
      <c r="AF314" s="139">
        <f t="shared" ca="1" si="199"/>
        <v>0</v>
      </c>
      <c r="AG314" s="139">
        <f t="shared" ca="1" si="199"/>
        <v>0</v>
      </c>
      <c r="AH314" s="139">
        <f t="shared" ca="1" si="199"/>
        <v>0</v>
      </c>
      <c r="AI314" s="139">
        <f t="shared" ca="1" si="199"/>
        <v>0</v>
      </c>
      <c r="AJ314" s="139">
        <f t="shared" ca="1" si="199"/>
        <v>0</v>
      </c>
      <c r="AK314" s="139">
        <f t="shared" ca="1" si="199"/>
        <v>0</v>
      </c>
      <c r="AL314" s="139">
        <f t="shared" ca="1" si="199"/>
        <v>0</v>
      </c>
      <c r="AM314" s="139">
        <f t="shared" ca="1" si="199"/>
        <v>0</v>
      </c>
      <c r="AN314" s="139">
        <f t="shared" ca="1" si="199"/>
        <v>0</v>
      </c>
      <c r="AO314" s="139">
        <f t="shared" ca="1" si="199"/>
        <v>0</v>
      </c>
      <c r="AP314" s="139">
        <f t="shared" ca="1" si="199"/>
        <v>0</v>
      </c>
      <c r="AQ314" s="139">
        <f t="shared" ca="1" si="199"/>
        <v>0</v>
      </c>
      <c r="AR314" s="139">
        <f t="shared" ca="1" si="199"/>
        <v>0</v>
      </c>
      <c r="AS314" s="139">
        <f t="shared" ca="1" si="199"/>
        <v>0</v>
      </c>
      <c r="AT314" s="139">
        <f t="shared" ca="1" si="199"/>
        <v>0</v>
      </c>
      <c r="AU314" s="139">
        <f t="shared" ca="1" si="199"/>
        <v>0</v>
      </c>
      <c r="AV314" s="139">
        <f t="shared" ca="1" si="199"/>
        <v>0</v>
      </c>
      <c r="AW314" s="139">
        <f t="shared" ca="1" si="199"/>
        <v>0</v>
      </c>
      <c r="AX314" s="139">
        <f t="shared" ca="1" si="199"/>
        <v>0</v>
      </c>
      <c r="AY314" s="139">
        <f t="shared" ca="1" si="199"/>
        <v>0</v>
      </c>
      <c r="AZ314" s="139">
        <f t="shared" ca="1" si="199"/>
        <v>0</v>
      </c>
      <c r="BA314" s="139">
        <f t="shared" ca="1" si="199"/>
        <v>0</v>
      </c>
      <c r="BB314" s="139">
        <f t="shared" ca="1" si="199"/>
        <v>0</v>
      </c>
      <c r="BC314" s="139">
        <f t="shared" ca="1" si="199"/>
        <v>0</v>
      </c>
      <c r="BD314" s="139">
        <f t="shared" ca="1" si="199"/>
        <v>0</v>
      </c>
      <c r="BE314" s="139">
        <f t="shared" ca="1" si="199"/>
        <v>0</v>
      </c>
      <c r="BF314" s="139">
        <f t="shared" ca="1" si="199"/>
        <v>0</v>
      </c>
      <c r="BG314" s="139">
        <f t="shared" ca="1" si="199"/>
        <v>0</v>
      </c>
      <c r="BH314" s="139">
        <f t="shared" ca="1" si="170"/>
        <v>0</v>
      </c>
    </row>
    <row r="315" spans="1:60">
      <c r="A315" s="106"/>
      <c r="B315" s="106"/>
      <c r="C315" s="108">
        <v>132</v>
      </c>
      <c r="D315" s="106"/>
      <c r="E315" s="106" t="str">
        <f ca="1">OFFSET('Impact Inputs'!A$6,C315,0)</f>
        <v>Impact 45</v>
      </c>
      <c r="F315" s="106" t="str">
        <f ca="1">OFFSET('Impact Inputs'!C$6,C315,0)</f>
        <v>-</v>
      </c>
      <c r="G315" s="106"/>
      <c r="H315" s="139">
        <f t="shared" ca="1" si="139"/>
        <v>0</v>
      </c>
      <c r="I315" s="139">
        <f t="shared" ca="1" si="140"/>
        <v>0</v>
      </c>
      <c r="J315" s="139">
        <f t="shared" ca="1" si="141"/>
        <v>0</v>
      </c>
      <c r="K315" s="139">
        <f t="shared" ref="K315:BG315" ca="1" si="200">K263*K$3</f>
        <v>0</v>
      </c>
      <c r="L315" s="139">
        <f t="shared" ca="1" si="200"/>
        <v>0</v>
      </c>
      <c r="M315" s="139">
        <f t="shared" ca="1" si="200"/>
        <v>0</v>
      </c>
      <c r="N315" s="139">
        <f t="shared" ca="1" si="200"/>
        <v>0</v>
      </c>
      <c r="O315" s="139">
        <f t="shared" ca="1" si="200"/>
        <v>0</v>
      </c>
      <c r="P315" s="139">
        <f t="shared" ca="1" si="200"/>
        <v>0</v>
      </c>
      <c r="Q315" s="139">
        <f t="shared" ca="1" si="200"/>
        <v>0</v>
      </c>
      <c r="R315" s="139">
        <f t="shared" ca="1" si="200"/>
        <v>0</v>
      </c>
      <c r="S315" s="139">
        <f t="shared" ca="1" si="200"/>
        <v>0</v>
      </c>
      <c r="T315" s="139">
        <f t="shared" ca="1" si="200"/>
        <v>0</v>
      </c>
      <c r="U315" s="139">
        <f t="shared" ca="1" si="200"/>
        <v>0</v>
      </c>
      <c r="V315" s="139">
        <f t="shared" ca="1" si="200"/>
        <v>0</v>
      </c>
      <c r="W315" s="139">
        <f t="shared" ca="1" si="200"/>
        <v>0</v>
      </c>
      <c r="X315" s="139">
        <f t="shared" ca="1" si="200"/>
        <v>0</v>
      </c>
      <c r="Y315" s="139">
        <f t="shared" ca="1" si="200"/>
        <v>0</v>
      </c>
      <c r="Z315" s="139">
        <f t="shared" ca="1" si="200"/>
        <v>0</v>
      </c>
      <c r="AA315" s="139">
        <f t="shared" ca="1" si="200"/>
        <v>0</v>
      </c>
      <c r="AB315" s="139">
        <f t="shared" ca="1" si="200"/>
        <v>0</v>
      </c>
      <c r="AC315" s="139">
        <f t="shared" ca="1" si="200"/>
        <v>0</v>
      </c>
      <c r="AD315" s="139">
        <f t="shared" ca="1" si="200"/>
        <v>0</v>
      </c>
      <c r="AE315" s="139">
        <f t="shared" ca="1" si="200"/>
        <v>0</v>
      </c>
      <c r="AF315" s="139">
        <f t="shared" ca="1" si="200"/>
        <v>0</v>
      </c>
      <c r="AG315" s="139">
        <f t="shared" ca="1" si="200"/>
        <v>0</v>
      </c>
      <c r="AH315" s="139">
        <f t="shared" ca="1" si="200"/>
        <v>0</v>
      </c>
      <c r="AI315" s="139">
        <f t="shared" ca="1" si="200"/>
        <v>0</v>
      </c>
      <c r="AJ315" s="139">
        <f t="shared" ca="1" si="200"/>
        <v>0</v>
      </c>
      <c r="AK315" s="139">
        <f t="shared" ca="1" si="200"/>
        <v>0</v>
      </c>
      <c r="AL315" s="139">
        <f t="shared" ca="1" si="200"/>
        <v>0</v>
      </c>
      <c r="AM315" s="139">
        <f t="shared" ca="1" si="200"/>
        <v>0</v>
      </c>
      <c r="AN315" s="139">
        <f t="shared" ca="1" si="200"/>
        <v>0</v>
      </c>
      <c r="AO315" s="139">
        <f t="shared" ca="1" si="200"/>
        <v>0</v>
      </c>
      <c r="AP315" s="139">
        <f t="shared" ca="1" si="200"/>
        <v>0</v>
      </c>
      <c r="AQ315" s="139">
        <f t="shared" ca="1" si="200"/>
        <v>0</v>
      </c>
      <c r="AR315" s="139">
        <f t="shared" ca="1" si="200"/>
        <v>0</v>
      </c>
      <c r="AS315" s="139">
        <f t="shared" ca="1" si="200"/>
        <v>0</v>
      </c>
      <c r="AT315" s="139">
        <f t="shared" ca="1" si="200"/>
        <v>0</v>
      </c>
      <c r="AU315" s="139">
        <f t="shared" ca="1" si="200"/>
        <v>0</v>
      </c>
      <c r="AV315" s="139">
        <f t="shared" ca="1" si="200"/>
        <v>0</v>
      </c>
      <c r="AW315" s="139">
        <f t="shared" ca="1" si="200"/>
        <v>0</v>
      </c>
      <c r="AX315" s="139">
        <f t="shared" ca="1" si="200"/>
        <v>0</v>
      </c>
      <c r="AY315" s="139">
        <f t="shared" ca="1" si="200"/>
        <v>0</v>
      </c>
      <c r="AZ315" s="139">
        <f t="shared" ca="1" si="200"/>
        <v>0</v>
      </c>
      <c r="BA315" s="139">
        <f t="shared" ca="1" si="200"/>
        <v>0</v>
      </c>
      <c r="BB315" s="139">
        <f t="shared" ca="1" si="200"/>
        <v>0</v>
      </c>
      <c r="BC315" s="139">
        <f t="shared" ca="1" si="200"/>
        <v>0</v>
      </c>
      <c r="BD315" s="139">
        <f t="shared" ca="1" si="200"/>
        <v>0</v>
      </c>
      <c r="BE315" s="139">
        <f t="shared" ca="1" si="200"/>
        <v>0</v>
      </c>
      <c r="BF315" s="139">
        <f t="shared" ca="1" si="200"/>
        <v>0</v>
      </c>
      <c r="BG315" s="139">
        <f t="shared" ca="1" si="200"/>
        <v>0</v>
      </c>
      <c r="BH315" s="139">
        <f t="shared" ca="1" si="170"/>
        <v>0</v>
      </c>
    </row>
    <row r="316" spans="1:60">
      <c r="A316" s="106"/>
      <c r="B316" s="106"/>
      <c r="C316" s="106">
        <v>135</v>
      </c>
      <c r="D316" s="106"/>
      <c r="E316" s="106" t="str">
        <f ca="1">OFFSET('Impact Inputs'!A$6,C316,0)</f>
        <v>Impact 46</v>
      </c>
      <c r="F316" s="106" t="str">
        <f ca="1">OFFSET('Impact Inputs'!C$6,C316,0)</f>
        <v>-</v>
      </c>
      <c r="G316" s="106"/>
      <c r="H316" s="139">
        <f t="shared" ca="1" si="139"/>
        <v>0</v>
      </c>
      <c r="I316" s="139">
        <f t="shared" ca="1" si="140"/>
        <v>0</v>
      </c>
      <c r="J316" s="139">
        <f t="shared" ca="1" si="141"/>
        <v>0</v>
      </c>
      <c r="K316" s="139">
        <f t="shared" ref="K316:BG316" ca="1" si="201">K264*K$3</f>
        <v>0</v>
      </c>
      <c r="L316" s="139">
        <f t="shared" ca="1" si="201"/>
        <v>0</v>
      </c>
      <c r="M316" s="139">
        <f t="shared" ca="1" si="201"/>
        <v>0</v>
      </c>
      <c r="N316" s="139">
        <f t="shared" ca="1" si="201"/>
        <v>0</v>
      </c>
      <c r="O316" s="139">
        <f t="shared" ca="1" si="201"/>
        <v>0</v>
      </c>
      <c r="P316" s="139">
        <f t="shared" ca="1" si="201"/>
        <v>0</v>
      </c>
      <c r="Q316" s="139">
        <f t="shared" ca="1" si="201"/>
        <v>0</v>
      </c>
      <c r="R316" s="139">
        <f t="shared" ca="1" si="201"/>
        <v>0</v>
      </c>
      <c r="S316" s="139">
        <f t="shared" ca="1" si="201"/>
        <v>0</v>
      </c>
      <c r="T316" s="139">
        <f t="shared" ca="1" si="201"/>
        <v>0</v>
      </c>
      <c r="U316" s="139">
        <f t="shared" ca="1" si="201"/>
        <v>0</v>
      </c>
      <c r="V316" s="139">
        <f t="shared" ca="1" si="201"/>
        <v>0</v>
      </c>
      <c r="W316" s="139">
        <f t="shared" ca="1" si="201"/>
        <v>0</v>
      </c>
      <c r="X316" s="139">
        <f t="shared" ca="1" si="201"/>
        <v>0</v>
      </c>
      <c r="Y316" s="139">
        <f t="shared" ca="1" si="201"/>
        <v>0</v>
      </c>
      <c r="Z316" s="139">
        <f t="shared" ca="1" si="201"/>
        <v>0</v>
      </c>
      <c r="AA316" s="139">
        <f t="shared" ca="1" si="201"/>
        <v>0</v>
      </c>
      <c r="AB316" s="139">
        <f t="shared" ca="1" si="201"/>
        <v>0</v>
      </c>
      <c r="AC316" s="139">
        <f t="shared" ca="1" si="201"/>
        <v>0</v>
      </c>
      <c r="AD316" s="139">
        <f t="shared" ca="1" si="201"/>
        <v>0</v>
      </c>
      <c r="AE316" s="139">
        <f t="shared" ca="1" si="201"/>
        <v>0</v>
      </c>
      <c r="AF316" s="139">
        <f t="shared" ca="1" si="201"/>
        <v>0</v>
      </c>
      <c r="AG316" s="139">
        <f t="shared" ca="1" si="201"/>
        <v>0</v>
      </c>
      <c r="AH316" s="139">
        <f t="shared" ca="1" si="201"/>
        <v>0</v>
      </c>
      <c r="AI316" s="139">
        <f t="shared" ca="1" si="201"/>
        <v>0</v>
      </c>
      <c r="AJ316" s="139">
        <f t="shared" ca="1" si="201"/>
        <v>0</v>
      </c>
      <c r="AK316" s="139">
        <f t="shared" ca="1" si="201"/>
        <v>0</v>
      </c>
      <c r="AL316" s="139">
        <f t="shared" ca="1" si="201"/>
        <v>0</v>
      </c>
      <c r="AM316" s="139">
        <f t="shared" ca="1" si="201"/>
        <v>0</v>
      </c>
      <c r="AN316" s="139">
        <f t="shared" ca="1" si="201"/>
        <v>0</v>
      </c>
      <c r="AO316" s="139">
        <f t="shared" ca="1" si="201"/>
        <v>0</v>
      </c>
      <c r="AP316" s="139">
        <f t="shared" ca="1" si="201"/>
        <v>0</v>
      </c>
      <c r="AQ316" s="139">
        <f t="shared" ca="1" si="201"/>
        <v>0</v>
      </c>
      <c r="AR316" s="139">
        <f t="shared" ca="1" si="201"/>
        <v>0</v>
      </c>
      <c r="AS316" s="139">
        <f t="shared" ca="1" si="201"/>
        <v>0</v>
      </c>
      <c r="AT316" s="139">
        <f t="shared" ca="1" si="201"/>
        <v>0</v>
      </c>
      <c r="AU316" s="139">
        <f t="shared" ca="1" si="201"/>
        <v>0</v>
      </c>
      <c r="AV316" s="139">
        <f t="shared" ca="1" si="201"/>
        <v>0</v>
      </c>
      <c r="AW316" s="139">
        <f t="shared" ca="1" si="201"/>
        <v>0</v>
      </c>
      <c r="AX316" s="139">
        <f t="shared" ca="1" si="201"/>
        <v>0</v>
      </c>
      <c r="AY316" s="139">
        <f t="shared" ca="1" si="201"/>
        <v>0</v>
      </c>
      <c r="AZ316" s="139">
        <f t="shared" ca="1" si="201"/>
        <v>0</v>
      </c>
      <c r="BA316" s="139">
        <f t="shared" ca="1" si="201"/>
        <v>0</v>
      </c>
      <c r="BB316" s="139">
        <f t="shared" ca="1" si="201"/>
        <v>0</v>
      </c>
      <c r="BC316" s="139">
        <f t="shared" ca="1" si="201"/>
        <v>0</v>
      </c>
      <c r="BD316" s="139">
        <f t="shared" ca="1" si="201"/>
        <v>0</v>
      </c>
      <c r="BE316" s="139">
        <f t="shared" ca="1" si="201"/>
        <v>0</v>
      </c>
      <c r="BF316" s="139">
        <f t="shared" ca="1" si="201"/>
        <v>0</v>
      </c>
      <c r="BG316" s="139">
        <f t="shared" ca="1" si="201"/>
        <v>0</v>
      </c>
      <c r="BH316" s="139">
        <f t="shared" ca="1" si="170"/>
        <v>0</v>
      </c>
    </row>
    <row r="317" spans="1:60">
      <c r="A317" s="106"/>
      <c r="B317" s="106"/>
      <c r="C317" s="106">
        <v>138</v>
      </c>
      <c r="D317" s="106"/>
      <c r="E317" s="106" t="str">
        <f ca="1">OFFSET('Impact Inputs'!A$6,C317,0)</f>
        <v>Impact 47</v>
      </c>
      <c r="F317" s="106" t="str">
        <f ca="1">OFFSET('Impact Inputs'!C$6,C317,0)</f>
        <v>-</v>
      </c>
      <c r="G317" s="106"/>
      <c r="H317" s="139">
        <f t="shared" ca="1" si="139"/>
        <v>0</v>
      </c>
      <c r="I317" s="139">
        <f t="shared" ca="1" si="140"/>
        <v>0</v>
      </c>
      <c r="J317" s="139">
        <f t="shared" ca="1" si="141"/>
        <v>0</v>
      </c>
      <c r="K317" s="139">
        <f t="shared" ref="K317:BG317" ca="1" si="202">K265*K$3</f>
        <v>0</v>
      </c>
      <c r="L317" s="139">
        <f t="shared" ca="1" si="202"/>
        <v>0</v>
      </c>
      <c r="M317" s="139">
        <f t="shared" ca="1" si="202"/>
        <v>0</v>
      </c>
      <c r="N317" s="139">
        <f t="shared" ca="1" si="202"/>
        <v>0</v>
      </c>
      <c r="O317" s="139">
        <f t="shared" ca="1" si="202"/>
        <v>0</v>
      </c>
      <c r="P317" s="139">
        <f t="shared" ca="1" si="202"/>
        <v>0</v>
      </c>
      <c r="Q317" s="139">
        <f t="shared" ca="1" si="202"/>
        <v>0</v>
      </c>
      <c r="R317" s="139">
        <f t="shared" ca="1" si="202"/>
        <v>0</v>
      </c>
      <c r="S317" s="139">
        <f t="shared" ca="1" si="202"/>
        <v>0</v>
      </c>
      <c r="T317" s="139">
        <f t="shared" ca="1" si="202"/>
        <v>0</v>
      </c>
      <c r="U317" s="139">
        <f t="shared" ca="1" si="202"/>
        <v>0</v>
      </c>
      <c r="V317" s="139">
        <f t="shared" ca="1" si="202"/>
        <v>0</v>
      </c>
      <c r="W317" s="139">
        <f t="shared" ca="1" si="202"/>
        <v>0</v>
      </c>
      <c r="X317" s="139">
        <f t="shared" ca="1" si="202"/>
        <v>0</v>
      </c>
      <c r="Y317" s="139">
        <f t="shared" ca="1" si="202"/>
        <v>0</v>
      </c>
      <c r="Z317" s="139">
        <f t="shared" ca="1" si="202"/>
        <v>0</v>
      </c>
      <c r="AA317" s="139">
        <f t="shared" ca="1" si="202"/>
        <v>0</v>
      </c>
      <c r="AB317" s="139">
        <f t="shared" ca="1" si="202"/>
        <v>0</v>
      </c>
      <c r="AC317" s="139">
        <f t="shared" ca="1" si="202"/>
        <v>0</v>
      </c>
      <c r="AD317" s="139">
        <f t="shared" ca="1" si="202"/>
        <v>0</v>
      </c>
      <c r="AE317" s="139">
        <f t="shared" ca="1" si="202"/>
        <v>0</v>
      </c>
      <c r="AF317" s="139">
        <f t="shared" ca="1" si="202"/>
        <v>0</v>
      </c>
      <c r="AG317" s="139">
        <f t="shared" ca="1" si="202"/>
        <v>0</v>
      </c>
      <c r="AH317" s="139">
        <f t="shared" ca="1" si="202"/>
        <v>0</v>
      </c>
      <c r="AI317" s="139">
        <f t="shared" ca="1" si="202"/>
        <v>0</v>
      </c>
      <c r="AJ317" s="139">
        <f t="shared" ca="1" si="202"/>
        <v>0</v>
      </c>
      <c r="AK317" s="139">
        <f t="shared" ca="1" si="202"/>
        <v>0</v>
      </c>
      <c r="AL317" s="139">
        <f t="shared" ca="1" si="202"/>
        <v>0</v>
      </c>
      <c r="AM317" s="139">
        <f t="shared" ca="1" si="202"/>
        <v>0</v>
      </c>
      <c r="AN317" s="139">
        <f t="shared" ca="1" si="202"/>
        <v>0</v>
      </c>
      <c r="AO317" s="139">
        <f t="shared" ca="1" si="202"/>
        <v>0</v>
      </c>
      <c r="AP317" s="139">
        <f t="shared" ca="1" si="202"/>
        <v>0</v>
      </c>
      <c r="AQ317" s="139">
        <f t="shared" ca="1" si="202"/>
        <v>0</v>
      </c>
      <c r="AR317" s="139">
        <f t="shared" ca="1" si="202"/>
        <v>0</v>
      </c>
      <c r="AS317" s="139">
        <f t="shared" ca="1" si="202"/>
        <v>0</v>
      </c>
      <c r="AT317" s="139">
        <f t="shared" ca="1" si="202"/>
        <v>0</v>
      </c>
      <c r="AU317" s="139">
        <f t="shared" ca="1" si="202"/>
        <v>0</v>
      </c>
      <c r="AV317" s="139">
        <f t="shared" ca="1" si="202"/>
        <v>0</v>
      </c>
      <c r="AW317" s="139">
        <f t="shared" ca="1" si="202"/>
        <v>0</v>
      </c>
      <c r="AX317" s="139">
        <f t="shared" ca="1" si="202"/>
        <v>0</v>
      </c>
      <c r="AY317" s="139">
        <f t="shared" ca="1" si="202"/>
        <v>0</v>
      </c>
      <c r="AZ317" s="139">
        <f t="shared" ca="1" si="202"/>
        <v>0</v>
      </c>
      <c r="BA317" s="139">
        <f t="shared" ca="1" si="202"/>
        <v>0</v>
      </c>
      <c r="BB317" s="139">
        <f t="shared" ca="1" si="202"/>
        <v>0</v>
      </c>
      <c r="BC317" s="139">
        <f t="shared" ca="1" si="202"/>
        <v>0</v>
      </c>
      <c r="BD317" s="139">
        <f t="shared" ca="1" si="202"/>
        <v>0</v>
      </c>
      <c r="BE317" s="139">
        <f t="shared" ca="1" si="202"/>
        <v>0</v>
      </c>
      <c r="BF317" s="139">
        <f t="shared" ca="1" si="202"/>
        <v>0</v>
      </c>
      <c r="BG317" s="139">
        <f t="shared" ca="1" si="202"/>
        <v>0</v>
      </c>
      <c r="BH317" s="139">
        <f t="shared" ca="1" si="170"/>
        <v>0</v>
      </c>
    </row>
    <row r="318" spans="1:60">
      <c r="A318" s="106"/>
      <c r="B318" s="106"/>
      <c r="C318" s="106">
        <v>141</v>
      </c>
      <c r="D318" s="106"/>
      <c r="E318" s="106" t="str">
        <f ca="1">OFFSET('Impact Inputs'!A$6,C318,0)</f>
        <v>Impact 48</v>
      </c>
      <c r="F318" s="106" t="str">
        <f ca="1">OFFSET('Impact Inputs'!C$6,C318,0)</f>
        <v>-</v>
      </c>
      <c r="G318" s="106"/>
      <c r="H318" s="139">
        <f t="shared" ca="1" si="139"/>
        <v>0</v>
      </c>
      <c r="I318" s="139">
        <f t="shared" ca="1" si="140"/>
        <v>0</v>
      </c>
      <c r="J318" s="139">
        <f t="shared" ca="1" si="141"/>
        <v>0</v>
      </c>
      <c r="K318" s="139">
        <f t="shared" ref="K318:BG318" ca="1" si="203">K266*K$3</f>
        <v>0</v>
      </c>
      <c r="L318" s="139">
        <f t="shared" ca="1" si="203"/>
        <v>0</v>
      </c>
      <c r="M318" s="139">
        <f t="shared" ca="1" si="203"/>
        <v>0</v>
      </c>
      <c r="N318" s="139">
        <f t="shared" ca="1" si="203"/>
        <v>0</v>
      </c>
      <c r="O318" s="139">
        <f t="shared" ca="1" si="203"/>
        <v>0</v>
      </c>
      <c r="P318" s="139">
        <f t="shared" ca="1" si="203"/>
        <v>0</v>
      </c>
      <c r="Q318" s="139">
        <f t="shared" ca="1" si="203"/>
        <v>0</v>
      </c>
      <c r="R318" s="139">
        <f t="shared" ca="1" si="203"/>
        <v>0</v>
      </c>
      <c r="S318" s="139">
        <f t="shared" ca="1" si="203"/>
        <v>0</v>
      </c>
      <c r="T318" s="139">
        <f t="shared" ca="1" si="203"/>
        <v>0</v>
      </c>
      <c r="U318" s="139">
        <f t="shared" ca="1" si="203"/>
        <v>0</v>
      </c>
      <c r="V318" s="139">
        <f t="shared" ca="1" si="203"/>
        <v>0</v>
      </c>
      <c r="W318" s="139">
        <f t="shared" ca="1" si="203"/>
        <v>0</v>
      </c>
      <c r="X318" s="139">
        <f t="shared" ca="1" si="203"/>
        <v>0</v>
      </c>
      <c r="Y318" s="139">
        <f t="shared" ca="1" si="203"/>
        <v>0</v>
      </c>
      <c r="Z318" s="139">
        <f t="shared" ca="1" si="203"/>
        <v>0</v>
      </c>
      <c r="AA318" s="139">
        <f t="shared" ca="1" si="203"/>
        <v>0</v>
      </c>
      <c r="AB318" s="139">
        <f t="shared" ca="1" si="203"/>
        <v>0</v>
      </c>
      <c r="AC318" s="139">
        <f t="shared" ca="1" si="203"/>
        <v>0</v>
      </c>
      <c r="AD318" s="139">
        <f t="shared" ca="1" si="203"/>
        <v>0</v>
      </c>
      <c r="AE318" s="139">
        <f t="shared" ca="1" si="203"/>
        <v>0</v>
      </c>
      <c r="AF318" s="139">
        <f t="shared" ca="1" si="203"/>
        <v>0</v>
      </c>
      <c r="AG318" s="139">
        <f t="shared" ca="1" si="203"/>
        <v>0</v>
      </c>
      <c r="AH318" s="139">
        <f t="shared" ca="1" si="203"/>
        <v>0</v>
      </c>
      <c r="AI318" s="139">
        <f t="shared" ca="1" si="203"/>
        <v>0</v>
      </c>
      <c r="AJ318" s="139">
        <f t="shared" ca="1" si="203"/>
        <v>0</v>
      </c>
      <c r="AK318" s="139">
        <f t="shared" ca="1" si="203"/>
        <v>0</v>
      </c>
      <c r="AL318" s="139">
        <f t="shared" ca="1" si="203"/>
        <v>0</v>
      </c>
      <c r="AM318" s="139">
        <f t="shared" ca="1" si="203"/>
        <v>0</v>
      </c>
      <c r="AN318" s="139">
        <f t="shared" ca="1" si="203"/>
        <v>0</v>
      </c>
      <c r="AO318" s="139">
        <f t="shared" ca="1" si="203"/>
        <v>0</v>
      </c>
      <c r="AP318" s="139">
        <f t="shared" ca="1" si="203"/>
        <v>0</v>
      </c>
      <c r="AQ318" s="139">
        <f t="shared" ca="1" si="203"/>
        <v>0</v>
      </c>
      <c r="AR318" s="139">
        <f t="shared" ca="1" si="203"/>
        <v>0</v>
      </c>
      <c r="AS318" s="139">
        <f t="shared" ca="1" si="203"/>
        <v>0</v>
      </c>
      <c r="AT318" s="139">
        <f t="shared" ca="1" si="203"/>
        <v>0</v>
      </c>
      <c r="AU318" s="139">
        <f t="shared" ca="1" si="203"/>
        <v>0</v>
      </c>
      <c r="AV318" s="139">
        <f t="shared" ca="1" si="203"/>
        <v>0</v>
      </c>
      <c r="AW318" s="139">
        <f t="shared" ca="1" si="203"/>
        <v>0</v>
      </c>
      <c r="AX318" s="139">
        <f t="shared" ca="1" si="203"/>
        <v>0</v>
      </c>
      <c r="AY318" s="139">
        <f t="shared" ca="1" si="203"/>
        <v>0</v>
      </c>
      <c r="AZ318" s="139">
        <f t="shared" ca="1" si="203"/>
        <v>0</v>
      </c>
      <c r="BA318" s="139">
        <f t="shared" ca="1" si="203"/>
        <v>0</v>
      </c>
      <c r="BB318" s="139">
        <f t="shared" ca="1" si="203"/>
        <v>0</v>
      </c>
      <c r="BC318" s="139">
        <f t="shared" ca="1" si="203"/>
        <v>0</v>
      </c>
      <c r="BD318" s="139">
        <f t="shared" ca="1" si="203"/>
        <v>0</v>
      </c>
      <c r="BE318" s="139">
        <f t="shared" ca="1" si="203"/>
        <v>0</v>
      </c>
      <c r="BF318" s="139">
        <f t="shared" ca="1" si="203"/>
        <v>0</v>
      </c>
      <c r="BG318" s="139">
        <f t="shared" ca="1" si="203"/>
        <v>0</v>
      </c>
      <c r="BH318" s="139">
        <f t="shared" ca="1" si="170"/>
        <v>0</v>
      </c>
    </row>
    <row r="319" spans="1:60">
      <c r="A319" s="106"/>
      <c r="B319" s="106"/>
      <c r="C319" s="108">
        <v>144</v>
      </c>
      <c r="D319" s="106"/>
      <c r="E319" s="106" t="str">
        <f ca="1">OFFSET('Impact Inputs'!A$6,C319,0)</f>
        <v>Impact 49</v>
      </c>
      <c r="F319" s="106" t="str">
        <f ca="1">OFFSET('Impact Inputs'!C$6,C319,0)</f>
        <v>-</v>
      </c>
      <c r="G319" s="106"/>
      <c r="H319" s="139">
        <f t="shared" ca="1" si="139"/>
        <v>0</v>
      </c>
      <c r="I319" s="139">
        <f t="shared" ca="1" si="140"/>
        <v>0</v>
      </c>
      <c r="J319" s="139">
        <f t="shared" ca="1" si="141"/>
        <v>0</v>
      </c>
      <c r="K319" s="139">
        <f t="shared" ref="K319:BG319" ca="1" si="204">K267*K$3</f>
        <v>0</v>
      </c>
      <c r="L319" s="139">
        <f t="shared" ca="1" si="204"/>
        <v>0</v>
      </c>
      <c r="M319" s="139">
        <f t="shared" ca="1" si="204"/>
        <v>0</v>
      </c>
      <c r="N319" s="139">
        <f t="shared" ca="1" si="204"/>
        <v>0</v>
      </c>
      <c r="O319" s="139">
        <f t="shared" ca="1" si="204"/>
        <v>0</v>
      </c>
      <c r="P319" s="139">
        <f t="shared" ca="1" si="204"/>
        <v>0</v>
      </c>
      <c r="Q319" s="139">
        <f t="shared" ca="1" si="204"/>
        <v>0</v>
      </c>
      <c r="R319" s="139">
        <f t="shared" ca="1" si="204"/>
        <v>0</v>
      </c>
      <c r="S319" s="139">
        <f t="shared" ca="1" si="204"/>
        <v>0</v>
      </c>
      <c r="T319" s="139">
        <f t="shared" ca="1" si="204"/>
        <v>0</v>
      </c>
      <c r="U319" s="139">
        <f t="shared" ca="1" si="204"/>
        <v>0</v>
      </c>
      <c r="V319" s="139">
        <f t="shared" ca="1" si="204"/>
        <v>0</v>
      </c>
      <c r="W319" s="139">
        <f t="shared" ca="1" si="204"/>
        <v>0</v>
      </c>
      <c r="X319" s="139">
        <f t="shared" ca="1" si="204"/>
        <v>0</v>
      </c>
      <c r="Y319" s="139">
        <f t="shared" ca="1" si="204"/>
        <v>0</v>
      </c>
      <c r="Z319" s="139">
        <f t="shared" ca="1" si="204"/>
        <v>0</v>
      </c>
      <c r="AA319" s="139">
        <f t="shared" ca="1" si="204"/>
        <v>0</v>
      </c>
      <c r="AB319" s="139">
        <f t="shared" ca="1" si="204"/>
        <v>0</v>
      </c>
      <c r="AC319" s="139">
        <f t="shared" ca="1" si="204"/>
        <v>0</v>
      </c>
      <c r="AD319" s="139">
        <f t="shared" ca="1" si="204"/>
        <v>0</v>
      </c>
      <c r="AE319" s="139">
        <f t="shared" ca="1" si="204"/>
        <v>0</v>
      </c>
      <c r="AF319" s="139">
        <f t="shared" ca="1" si="204"/>
        <v>0</v>
      </c>
      <c r="AG319" s="139">
        <f t="shared" ca="1" si="204"/>
        <v>0</v>
      </c>
      <c r="AH319" s="139">
        <f t="shared" ca="1" si="204"/>
        <v>0</v>
      </c>
      <c r="AI319" s="139">
        <f t="shared" ca="1" si="204"/>
        <v>0</v>
      </c>
      <c r="AJ319" s="139">
        <f t="shared" ca="1" si="204"/>
        <v>0</v>
      </c>
      <c r="AK319" s="139">
        <f t="shared" ca="1" si="204"/>
        <v>0</v>
      </c>
      <c r="AL319" s="139">
        <f t="shared" ca="1" si="204"/>
        <v>0</v>
      </c>
      <c r="AM319" s="139">
        <f t="shared" ca="1" si="204"/>
        <v>0</v>
      </c>
      <c r="AN319" s="139">
        <f t="shared" ca="1" si="204"/>
        <v>0</v>
      </c>
      <c r="AO319" s="139">
        <f t="shared" ca="1" si="204"/>
        <v>0</v>
      </c>
      <c r="AP319" s="139">
        <f t="shared" ca="1" si="204"/>
        <v>0</v>
      </c>
      <c r="AQ319" s="139">
        <f t="shared" ca="1" si="204"/>
        <v>0</v>
      </c>
      <c r="AR319" s="139">
        <f t="shared" ca="1" si="204"/>
        <v>0</v>
      </c>
      <c r="AS319" s="139">
        <f t="shared" ca="1" si="204"/>
        <v>0</v>
      </c>
      <c r="AT319" s="139">
        <f t="shared" ca="1" si="204"/>
        <v>0</v>
      </c>
      <c r="AU319" s="139">
        <f t="shared" ca="1" si="204"/>
        <v>0</v>
      </c>
      <c r="AV319" s="139">
        <f t="shared" ca="1" si="204"/>
        <v>0</v>
      </c>
      <c r="AW319" s="139">
        <f t="shared" ca="1" si="204"/>
        <v>0</v>
      </c>
      <c r="AX319" s="139">
        <f t="shared" ca="1" si="204"/>
        <v>0</v>
      </c>
      <c r="AY319" s="139">
        <f t="shared" ca="1" si="204"/>
        <v>0</v>
      </c>
      <c r="AZ319" s="139">
        <f t="shared" ca="1" si="204"/>
        <v>0</v>
      </c>
      <c r="BA319" s="139">
        <f t="shared" ca="1" si="204"/>
        <v>0</v>
      </c>
      <c r="BB319" s="139">
        <f t="shared" ca="1" si="204"/>
        <v>0</v>
      </c>
      <c r="BC319" s="139">
        <f t="shared" ca="1" si="204"/>
        <v>0</v>
      </c>
      <c r="BD319" s="139">
        <f t="shared" ca="1" si="204"/>
        <v>0</v>
      </c>
      <c r="BE319" s="139">
        <f t="shared" ca="1" si="204"/>
        <v>0</v>
      </c>
      <c r="BF319" s="139">
        <f t="shared" ca="1" si="204"/>
        <v>0</v>
      </c>
      <c r="BG319" s="139">
        <f t="shared" ca="1" si="204"/>
        <v>0</v>
      </c>
      <c r="BH319" s="139">
        <f t="shared" ca="1" si="170"/>
        <v>0</v>
      </c>
    </row>
    <row r="320" spans="1:60">
      <c r="A320" s="106"/>
      <c r="B320" s="106"/>
      <c r="C320" s="108">
        <v>147</v>
      </c>
      <c r="D320" s="106"/>
      <c r="E320" s="106" t="str">
        <f ca="1">OFFSET('Impact Inputs'!A$6,C320,0)</f>
        <v>Impact 50</v>
      </c>
      <c r="F320" s="106" t="str">
        <f ca="1">OFFSET('Impact Inputs'!C$6,C320,0)</f>
        <v>-</v>
      </c>
      <c r="G320" s="106"/>
      <c r="H320" s="139">
        <f t="shared" ca="1" si="139"/>
        <v>0</v>
      </c>
      <c r="I320" s="139">
        <f t="shared" ca="1" si="140"/>
        <v>0</v>
      </c>
      <c r="J320" s="139">
        <f t="shared" ca="1" si="141"/>
        <v>0</v>
      </c>
      <c r="K320" s="139">
        <f ca="1">K268*K$3</f>
        <v>0</v>
      </c>
      <c r="L320" s="139">
        <f t="shared" ref="L320:BG320" ca="1" si="205">L268*L$3</f>
        <v>0</v>
      </c>
      <c r="M320" s="139">
        <f t="shared" ca="1" si="205"/>
        <v>0</v>
      </c>
      <c r="N320" s="139">
        <f t="shared" ca="1" si="205"/>
        <v>0</v>
      </c>
      <c r="O320" s="139">
        <f t="shared" ca="1" si="205"/>
        <v>0</v>
      </c>
      <c r="P320" s="139">
        <f t="shared" ca="1" si="205"/>
        <v>0</v>
      </c>
      <c r="Q320" s="139">
        <f t="shared" ca="1" si="205"/>
        <v>0</v>
      </c>
      <c r="R320" s="139">
        <f t="shared" ca="1" si="205"/>
        <v>0</v>
      </c>
      <c r="S320" s="139">
        <f t="shared" ca="1" si="205"/>
        <v>0</v>
      </c>
      <c r="T320" s="139">
        <f t="shared" ca="1" si="205"/>
        <v>0</v>
      </c>
      <c r="U320" s="139">
        <f t="shared" ca="1" si="205"/>
        <v>0</v>
      </c>
      <c r="V320" s="139">
        <f t="shared" ca="1" si="205"/>
        <v>0</v>
      </c>
      <c r="W320" s="139">
        <f t="shared" ca="1" si="205"/>
        <v>0</v>
      </c>
      <c r="X320" s="139">
        <f t="shared" ca="1" si="205"/>
        <v>0</v>
      </c>
      <c r="Y320" s="139">
        <f t="shared" ca="1" si="205"/>
        <v>0</v>
      </c>
      <c r="Z320" s="139">
        <f t="shared" ca="1" si="205"/>
        <v>0</v>
      </c>
      <c r="AA320" s="139">
        <f t="shared" ca="1" si="205"/>
        <v>0</v>
      </c>
      <c r="AB320" s="139">
        <f t="shared" ca="1" si="205"/>
        <v>0</v>
      </c>
      <c r="AC320" s="139">
        <f t="shared" ca="1" si="205"/>
        <v>0</v>
      </c>
      <c r="AD320" s="139">
        <f t="shared" ca="1" si="205"/>
        <v>0</v>
      </c>
      <c r="AE320" s="139">
        <f t="shared" ca="1" si="205"/>
        <v>0</v>
      </c>
      <c r="AF320" s="139">
        <f t="shared" ca="1" si="205"/>
        <v>0</v>
      </c>
      <c r="AG320" s="139">
        <f t="shared" ca="1" si="205"/>
        <v>0</v>
      </c>
      <c r="AH320" s="139">
        <f t="shared" ca="1" si="205"/>
        <v>0</v>
      </c>
      <c r="AI320" s="139">
        <f t="shared" ca="1" si="205"/>
        <v>0</v>
      </c>
      <c r="AJ320" s="139">
        <f t="shared" ca="1" si="205"/>
        <v>0</v>
      </c>
      <c r="AK320" s="139">
        <f t="shared" ca="1" si="205"/>
        <v>0</v>
      </c>
      <c r="AL320" s="139">
        <f t="shared" ca="1" si="205"/>
        <v>0</v>
      </c>
      <c r="AM320" s="139">
        <f t="shared" ca="1" si="205"/>
        <v>0</v>
      </c>
      <c r="AN320" s="139">
        <f t="shared" ca="1" si="205"/>
        <v>0</v>
      </c>
      <c r="AO320" s="139">
        <f t="shared" ca="1" si="205"/>
        <v>0</v>
      </c>
      <c r="AP320" s="139">
        <f t="shared" ca="1" si="205"/>
        <v>0</v>
      </c>
      <c r="AQ320" s="139">
        <f t="shared" ca="1" si="205"/>
        <v>0</v>
      </c>
      <c r="AR320" s="139">
        <f t="shared" ca="1" si="205"/>
        <v>0</v>
      </c>
      <c r="AS320" s="139">
        <f t="shared" ca="1" si="205"/>
        <v>0</v>
      </c>
      <c r="AT320" s="139">
        <f t="shared" ca="1" si="205"/>
        <v>0</v>
      </c>
      <c r="AU320" s="139">
        <f t="shared" ca="1" si="205"/>
        <v>0</v>
      </c>
      <c r="AV320" s="139">
        <f t="shared" ca="1" si="205"/>
        <v>0</v>
      </c>
      <c r="AW320" s="139">
        <f t="shared" ca="1" si="205"/>
        <v>0</v>
      </c>
      <c r="AX320" s="139">
        <f t="shared" ca="1" si="205"/>
        <v>0</v>
      </c>
      <c r="AY320" s="139">
        <f t="shared" ca="1" si="205"/>
        <v>0</v>
      </c>
      <c r="AZ320" s="139">
        <f t="shared" ca="1" si="205"/>
        <v>0</v>
      </c>
      <c r="BA320" s="139">
        <f t="shared" ca="1" si="205"/>
        <v>0</v>
      </c>
      <c r="BB320" s="139">
        <f t="shared" ca="1" si="205"/>
        <v>0</v>
      </c>
      <c r="BC320" s="139">
        <f t="shared" ca="1" si="205"/>
        <v>0</v>
      </c>
      <c r="BD320" s="139">
        <f t="shared" ca="1" si="205"/>
        <v>0</v>
      </c>
      <c r="BE320" s="139">
        <f t="shared" ca="1" si="205"/>
        <v>0</v>
      </c>
      <c r="BF320" s="139">
        <f t="shared" ca="1" si="205"/>
        <v>0</v>
      </c>
      <c r="BG320" s="139">
        <f t="shared" ca="1" si="205"/>
        <v>0</v>
      </c>
      <c r="BH320" s="139">
        <f t="shared" ca="1" si="170"/>
        <v>0</v>
      </c>
    </row>
    <row r="321" spans="1:60" ht="15">
      <c r="A321" s="106"/>
      <c r="B321" s="106"/>
      <c r="C321" s="106"/>
      <c r="D321" s="106"/>
      <c r="E321" s="106"/>
      <c r="F321" s="106"/>
      <c r="G321" s="168" t="s">
        <v>156</v>
      </c>
      <c r="H321" s="149">
        <f ca="1">SUM(H271:H320)</f>
        <v>32412474.472466674</v>
      </c>
      <c r="I321" s="149">
        <f ca="1">SUM(I271:I320)</f>
        <v>32460236.068932164</v>
      </c>
      <c r="J321" s="149">
        <f ca="1">SUM(J271:J320)</f>
        <v>32608553.124681402</v>
      </c>
      <c r="K321" s="139"/>
      <c r="L321" s="139"/>
      <c r="M321" s="139"/>
      <c r="N321" s="139"/>
      <c r="O321" s="139"/>
      <c r="P321" s="139"/>
      <c r="Q321" s="139"/>
      <c r="R321" s="139"/>
      <c r="S321" s="139"/>
      <c r="T321" s="139"/>
      <c r="U321" s="139"/>
      <c r="V321" s="139"/>
      <c r="W321" s="139"/>
      <c r="X321" s="139"/>
      <c r="Y321" s="139"/>
      <c r="Z321" s="139"/>
      <c r="AA321" s="139"/>
      <c r="AB321" s="139"/>
      <c r="AC321" s="139"/>
      <c r="AD321" s="139"/>
      <c r="AE321" s="139"/>
      <c r="AF321" s="139"/>
      <c r="AG321" s="139"/>
      <c r="AH321" s="139"/>
      <c r="AI321" s="139"/>
      <c r="AJ321" s="139"/>
      <c r="AK321" s="139"/>
      <c r="AL321" s="139"/>
      <c r="AM321" s="139"/>
      <c r="AN321" s="139"/>
      <c r="AO321" s="139"/>
      <c r="AP321" s="139"/>
      <c r="AQ321" s="139"/>
      <c r="AR321" s="139"/>
      <c r="AS321" s="139"/>
      <c r="AT321" s="139"/>
      <c r="AU321" s="139"/>
      <c r="AV321" s="139"/>
      <c r="AW321" s="139"/>
      <c r="AX321" s="139"/>
      <c r="AY321" s="139"/>
      <c r="AZ321" s="139"/>
      <c r="BA321" s="139"/>
      <c r="BB321" s="139"/>
      <c r="BC321" s="139"/>
      <c r="BD321" s="139"/>
      <c r="BE321" s="139"/>
      <c r="BF321" s="139"/>
      <c r="BG321" s="139"/>
      <c r="BH321" s="139"/>
    </row>
    <row r="322" spans="1:60">
      <c r="A322" s="106"/>
      <c r="B322" s="106"/>
      <c r="C322" s="106"/>
      <c r="D322" s="138"/>
      <c r="E322" s="106"/>
      <c r="F322" s="138"/>
      <c r="G322" s="138"/>
      <c r="H322" s="139"/>
      <c r="I322" s="139"/>
      <c r="J322" s="139"/>
      <c r="K322" s="139"/>
      <c r="L322" s="139"/>
      <c r="M322" s="139"/>
      <c r="N322" s="139"/>
      <c r="O322" s="139"/>
      <c r="P322" s="139"/>
      <c r="Q322" s="139"/>
      <c r="R322" s="139"/>
      <c r="S322" s="139"/>
      <c r="T322" s="139"/>
      <c r="U322" s="139"/>
      <c r="V322" s="139"/>
      <c r="W322" s="139"/>
      <c r="X322" s="139"/>
      <c r="Y322" s="139"/>
      <c r="Z322" s="139"/>
      <c r="AA322" s="139"/>
      <c r="AB322" s="139"/>
      <c r="AC322" s="139"/>
      <c r="AD322" s="139"/>
      <c r="AE322" s="139"/>
      <c r="AF322" s="139"/>
      <c r="AG322" s="139"/>
      <c r="AH322" s="139"/>
      <c r="AI322" s="139"/>
      <c r="AJ322" s="139"/>
      <c r="AK322" s="139"/>
      <c r="AL322" s="139"/>
      <c r="AM322" s="139"/>
      <c r="AN322" s="139"/>
      <c r="AO322" s="139"/>
      <c r="AP322" s="139"/>
      <c r="AQ322" s="139"/>
      <c r="AR322" s="139"/>
      <c r="AS322" s="139"/>
      <c r="AT322" s="139"/>
      <c r="AU322" s="139"/>
      <c r="AV322" s="139"/>
      <c r="AW322" s="139"/>
      <c r="AX322" s="139"/>
      <c r="AY322" s="139"/>
      <c r="AZ322" s="139"/>
      <c r="BA322" s="139"/>
      <c r="BB322" s="139"/>
      <c r="BC322" s="139"/>
      <c r="BD322" s="139"/>
      <c r="BE322" s="139"/>
      <c r="BF322" s="139"/>
      <c r="BG322" s="139"/>
      <c r="BH322" s="139"/>
    </row>
    <row r="323" spans="1:60" s="152" customFormat="1">
      <c r="A323" s="137" t="s">
        <v>513</v>
      </c>
      <c r="B323" s="150"/>
      <c r="C323" s="150"/>
      <c r="D323" s="150"/>
      <c r="E323" s="150"/>
      <c r="F323" s="150"/>
      <c r="G323" s="150"/>
      <c r="H323" s="151"/>
      <c r="I323" s="151"/>
      <c r="J323" s="151"/>
      <c r="K323" s="151"/>
      <c r="L323" s="151"/>
      <c r="M323" s="151"/>
      <c r="N323" s="151"/>
      <c r="O323" s="151"/>
      <c r="P323" s="151"/>
      <c r="Q323" s="151"/>
      <c r="R323" s="151"/>
      <c r="S323" s="151"/>
      <c r="T323" s="151"/>
      <c r="U323" s="151"/>
      <c r="V323" s="151"/>
      <c r="W323" s="151"/>
      <c r="X323" s="151"/>
      <c r="Y323" s="151"/>
      <c r="Z323" s="151"/>
      <c r="AA323" s="151"/>
      <c r="AB323" s="151"/>
      <c r="AC323" s="151"/>
      <c r="AD323" s="151"/>
      <c r="AE323" s="151"/>
      <c r="AF323" s="151"/>
      <c r="AG323" s="151"/>
      <c r="AH323" s="151"/>
      <c r="AI323" s="151"/>
      <c r="AJ323" s="151"/>
      <c r="AK323" s="151"/>
      <c r="AL323" s="151"/>
      <c r="AM323" s="151"/>
      <c r="AN323" s="151"/>
      <c r="AO323" s="151"/>
      <c r="AP323" s="151"/>
      <c r="AQ323" s="151"/>
      <c r="AR323" s="151"/>
      <c r="AS323" s="151"/>
      <c r="AT323" s="151"/>
      <c r="AU323" s="151"/>
      <c r="AV323" s="151"/>
      <c r="AW323" s="151"/>
      <c r="AX323" s="151"/>
      <c r="AY323" s="151"/>
      <c r="AZ323" s="151"/>
      <c r="BA323" s="151"/>
      <c r="BB323" s="151"/>
      <c r="BC323" s="151"/>
      <c r="BD323" s="151"/>
      <c r="BE323" s="151"/>
      <c r="BF323" s="151"/>
      <c r="BG323" s="151"/>
      <c r="BH323" s="151"/>
    </row>
    <row r="324" spans="1:60">
      <c r="A324" s="106"/>
      <c r="B324" s="106"/>
      <c r="C324" s="106"/>
      <c r="D324" s="106"/>
      <c r="E324" s="138" t="s">
        <v>159</v>
      </c>
      <c r="F324" s="130" t="s">
        <v>512</v>
      </c>
      <c r="G324" s="106"/>
      <c r="H324" s="139"/>
      <c r="I324" s="139"/>
      <c r="J324" s="139"/>
      <c r="K324" s="139">
        <f ca="1">K164</f>
        <v>43993.273970492839</v>
      </c>
      <c r="L324" s="139">
        <f t="shared" ref="L324:BG324" ca="1" si="206">L164</f>
        <v>8.6744130821157341</v>
      </c>
      <c r="M324" s="139">
        <f t="shared" ca="1" si="206"/>
        <v>17.348826164231468</v>
      </c>
      <c r="N324" s="139">
        <f t="shared" ca="1" si="206"/>
        <v>17.348826164231468</v>
      </c>
      <c r="O324" s="139">
        <f t="shared" ca="1" si="206"/>
        <v>17.348826164231468</v>
      </c>
      <c r="P324" s="139">
        <f t="shared" ca="1" si="206"/>
        <v>17.348826164231468</v>
      </c>
      <c r="Q324" s="139">
        <f t="shared" ca="1" si="206"/>
        <v>17.348826164231468</v>
      </c>
      <c r="R324" s="139">
        <f t="shared" ca="1" si="206"/>
        <v>17.348826164231468</v>
      </c>
      <c r="S324" s="139">
        <f t="shared" ca="1" si="206"/>
        <v>17.348826164231468</v>
      </c>
      <c r="T324" s="139">
        <f t="shared" ca="1" si="206"/>
        <v>17.348826164231468</v>
      </c>
      <c r="U324" s="139">
        <f t="shared" ca="1" si="206"/>
        <v>17.348826164231468</v>
      </c>
      <c r="V324" s="139">
        <f t="shared" ca="1" si="206"/>
        <v>17.348826164231468</v>
      </c>
      <c r="W324" s="139">
        <f t="shared" ca="1" si="206"/>
        <v>17.348826164231468</v>
      </c>
      <c r="X324" s="139">
        <f t="shared" ca="1" si="206"/>
        <v>17.348826164231468</v>
      </c>
      <c r="Y324" s="139">
        <f t="shared" ca="1" si="206"/>
        <v>17.348826164231468</v>
      </c>
      <c r="Z324" s="139">
        <f t="shared" ca="1" si="206"/>
        <v>17.348826164231468</v>
      </c>
      <c r="AA324" s="139">
        <f t="shared" ca="1" si="206"/>
        <v>17.348826164231468</v>
      </c>
      <c r="AB324" s="139">
        <f t="shared" ca="1" si="206"/>
        <v>17.348826164231468</v>
      </c>
      <c r="AC324" s="139">
        <f t="shared" ca="1" si="206"/>
        <v>17.348826164231468</v>
      </c>
      <c r="AD324" s="139">
        <f t="shared" ca="1" si="206"/>
        <v>17.348826164231468</v>
      </c>
      <c r="AE324" s="139">
        <f t="shared" ca="1" si="206"/>
        <v>17.348826164231468</v>
      </c>
      <c r="AF324" s="139">
        <f t="shared" ca="1" si="206"/>
        <v>17.348826164231468</v>
      </c>
      <c r="AG324" s="139">
        <f t="shared" ca="1" si="206"/>
        <v>17.348826164231468</v>
      </c>
      <c r="AH324" s="139">
        <f t="shared" ca="1" si="206"/>
        <v>17.348826164231468</v>
      </c>
      <c r="AI324" s="139">
        <f t="shared" ca="1" si="206"/>
        <v>17.348826164231468</v>
      </c>
      <c r="AJ324" s="139">
        <f t="shared" ca="1" si="206"/>
        <v>17.348826164231468</v>
      </c>
      <c r="AK324" s="139">
        <f t="shared" ca="1" si="206"/>
        <v>17.348826164231468</v>
      </c>
      <c r="AL324" s="139">
        <f t="shared" ca="1" si="206"/>
        <v>17.348826164231468</v>
      </c>
      <c r="AM324" s="139">
        <f t="shared" ca="1" si="206"/>
        <v>17.348826164231468</v>
      </c>
      <c r="AN324" s="139">
        <f t="shared" ca="1" si="206"/>
        <v>17.348826164231468</v>
      </c>
      <c r="AO324" s="139">
        <f t="shared" ca="1" si="206"/>
        <v>17.348826164231468</v>
      </c>
      <c r="AP324" s="139">
        <f t="shared" ca="1" si="206"/>
        <v>17.348826164231468</v>
      </c>
      <c r="AQ324" s="139">
        <f t="shared" ca="1" si="206"/>
        <v>17.348826164231468</v>
      </c>
      <c r="AR324" s="139">
        <f t="shared" ca="1" si="206"/>
        <v>17.348826164231468</v>
      </c>
      <c r="AS324" s="139">
        <f t="shared" ca="1" si="206"/>
        <v>17.348826164231468</v>
      </c>
      <c r="AT324" s="139">
        <f t="shared" ca="1" si="206"/>
        <v>17.348826164231468</v>
      </c>
      <c r="AU324" s="139">
        <f t="shared" ca="1" si="206"/>
        <v>17.348826164231468</v>
      </c>
      <c r="AV324" s="139">
        <f t="shared" ca="1" si="206"/>
        <v>17.348826164231468</v>
      </c>
      <c r="AW324" s="139">
        <f t="shared" ca="1" si="206"/>
        <v>17.348826164231468</v>
      </c>
      <c r="AX324" s="139">
        <f t="shared" ca="1" si="206"/>
        <v>17.348826164231468</v>
      </c>
      <c r="AY324" s="139">
        <f t="shared" ca="1" si="206"/>
        <v>17.348826164231468</v>
      </c>
      <c r="AZ324" s="139">
        <f t="shared" ca="1" si="206"/>
        <v>17.348826164231468</v>
      </c>
      <c r="BA324" s="139">
        <f t="shared" ca="1" si="206"/>
        <v>17.348826164231468</v>
      </c>
      <c r="BB324" s="139">
        <f t="shared" ca="1" si="206"/>
        <v>17.348826164231468</v>
      </c>
      <c r="BC324" s="139">
        <f t="shared" ca="1" si="206"/>
        <v>17.348826164231468</v>
      </c>
      <c r="BD324" s="139">
        <f t="shared" ca="1" si="206"/>
        <v>17.348826164231468</v>
      </c>
      <c r="BE324" s="139">
        <f t="shared" ca="1" si="206"/>
        <v>17.348826164231468</v>
      </c>
      <c r="BF324" s="139">
        <f t="shared" ca="1" si="206"/>
        <v>17.348826164231468</v>
      </c>
      <c r="BG324" s="139">
        <f t="shared" ca="1" si="206"/>
        <v>17.348826164231468</v>
      </c>
      <c r="BH324" s="139">
        <f ca="1">BH164</f>
        <v>17.348826164231468</v>
      </c>
    </row>
    <row r="325" spans="1:60">
      <c r="A325" s="106"/>
      <c r="B325" s="106"/>
      <c r="C325" s="106"/>
      <c r="D325" s="106"/>
      <c r="E325" s="106"/>
      <c r="F325" t="s">
        <v>510</v>
      </c>
      <c r="G325" s="106"/>
      <c r="H325" s="139"/>
      <c r="I325" s="139"/>
      <c r="J325" s="139"/>
      <c r="K325" s="147">
        <f t="shared" ref="K325:K337" ca="1" si="207">SUMIFS(K$114:K$163,$G$114:$G$163,$F325)</f>
        <v>0</v>
      </c>
      <c r="L325" s="147">
        <f t="shared" ref="L325:BH330" ca="1" si="208">SUMIFS(L$114:L$163,$G$114:$G$163,$F325)</f>
        <v>0</v>
      </c>
      <c r="M325" s="147">
        <f t="shared" ca="1" si="208"/>
        <v>0</v>
      </c>
      <c r="N325" s="147">
        <f t="shared" ca="1" si="208"/>
        <v>0</v>
      </c>
      <c r="O325" s="147">
        <f t="shared" ca="1" si="208"/>
        <v>0</v>
      </c>
      <c r="P325" s="147">
        <f t="shared" ca="1" si="208"/>
        <v>0</v>
      </c>
      <c r="Q325" s="147">
        <f t="shared" ca="1" si="208"/>
        <v>0</v>
      </c>
      <c r="R325" s="147">
        <f t="shared" ca="1" si="208"/>
        <v>0</v>
      </c>
      <c r="S325" s="147">
        <f t="shared" ca="1" si="208"/>
        <v>0</v>
      </c>
      <c r="T325" s="147">
        <f t="shared" ca="1" si="208"/>
        <v>0</v>
      </c>
      <c r="U325" s="147">
        <f t="shared" ca="1" si="208"/>
        <v>0</v>
      </c>
      <c r="V325" s="147">
        <f t="shared" ca="1" si="208"/>
        <v>0</v>
      </c>
      <c r="W325" s="147">
        <f t="shared" ca="1" si="208"/>
        <v>0</v>
      </c>
      <c r="X325" s="147">
        <f t="shared" ca="1" si="208"/>
        <v>0</v>
      </c>
      <c r="Y325" s="147">
        <f t="shared" ca="1" si="208"/>
        <v>0</v>
      </c>
      <c r="Z325" s="147">
        <f t="shared" ca="1" si="208"/>
        <v>0</v>
      </c>
      <c r="AA325" s="147">
        <f t="shared" ca="1" si="208"/>
        <v>0</v>
      </c>
      <c r="AB325" s="147">
        <f t="shared" ca="1" si="208"/>
        <v>0</v>
      </c>
      <c r="AC325" s="147">
        <f t="shared" ca="1" si="208"/>
        <v>0</v>
      </c>
      <c r="AD325" s="147">
        <f t="shared" ca="1" si="208"/>
        <v>0</v>
      </c>
      <c r="AE325" s="147">
        <f t="shared" ca="1" si="208"/>
        <v>0</v>
      </c>
      <c r="AF325" s="147">
        <f t="shared" ca="1" si="208"/>
        <v>0</v>
      </c>
      <c r="AG325" s="147">
        <f t="shared" ca="1" si="208"/>
        <v>0</v>
      </c>
      <c r="AH325" s="147">
        <f t="shared" ca="1" si="208"/>
        <v>0</v>
      </c>
      <c r="AI325" s="147">
        <f t="shared" ca="1" si="208"/>
        <v>0</v>
      </c>
      <c r="AJ325" s="147">
        <f t="shared" ca="1" si="208"/>
        <v>0</v>
      </c>
      <c r="AK325" s="147">
        <f t="shared" ca="1" si="208"/>
        <v>0</v>
      </c>
      <c r="AL325" s="147">
        <f t="shared" ca="1" si="208"/>
        <v>0</v>
      </c>
      <c r="AM325" s="147">
        <f t="shared" ca="1" si="208"/>
        <v>0</v>
      </c>
      <c r="AN325" s="147">
        <f t="shared" ca="1" si="208"/>
        <v>0</v>
      </c>
      <c r="AO325" s="147">
        <f t="shared" ca="1" si="208"/>
        <v>0</v>
      </c>
      <c r="AP325" s="147">
        <f t="shared" ca="1" si="208"/>
        <v>0</v>
      </c>
      <c r="AQ325" s="147">
        <f t="shared" ca="1" si="208"/>
        <v>0</v>
      </c>
      <c r="AR325" s="147">
        <f t="shared" ca="1" si="208"/>
        <v>0</v>
      </c>
      <c r="AS325" s="147">
        <f t="shared" ca="1" si="208"/>
        <v>0</v>
      </c>
      <c r="AT325" s="147">
        <f t="shared" ca="1" si="208"/>
        <v>0</v>
      </c>
      <c r="AU325" s="147">
        <f t="shared" ca="1" si="208"/>
        <v>0</v>
      </c>
      <c r="AV325" s="147">
        <f t="shared" ca="1" si="208"/>
        <v>0</v>
      </c>
      <c r="AW325" s="147">
        <f t="shared" ca="1" si="208"/>
        <v>0</v>
      </c>
      <c r="AX325" s="147">
        <f t="shared" ca="1" si="208"/>
        <v>0</v>
      </c>
      <c r="AY325" s="147">
        <f t="shared" ca="1" si="208"/>
        <v>0</v>
      </c>
      <c r="AZ325" s="147">
        <f t="shared" ca="1" si="208"/>
        <v>0</v>
      </c>
      <c r="BA325" s="147">
        <f t="shared" ca="1" si="208"/>
        <v>0</v>
      </c>
      <c r="BB325" s="147">
        <f t="shared" ca="1" si="208"/>
        <v>0</v>
      </c>
      <c r="BC325" s="147">
        <f t="shared" ca="1" si="208"/>
        <v>0</v>
      </c>
      <c r="BD325" s="147">
        <f t="shared" ca="1" si="208"/>
        <v>0</v>
      </c>
      <c r="BE325" s="147">
        <f t="shared" ca="1" si="208"/>
        <v>0</v>
      </c>
      <c r="BF325" s="147">
        <f t="shared" ca="1" si="208"/>
        <v>0</v>
      </c>
      <c r="BG325" s="147">
        <f t="shared" ca="1" si="208"/>
        <v>0</v>
      </c>
      <c r="BH325" s="147">
        <f t="shared" ca="1" si="208"/>
        <v>0</v>
      </c>
    </row>
    <row r="326" spans="1:60">
      <c r="A326" s="106"/>
      <c r="B326" s="106"/>
      <c r="C326" s="106"/>
      <c r="D326" s="106"/>
      <c r="E326" s="106"/>
      <c r="F326" s="123" t="s">
        <v>516</v>
      </c>
      <c r="G326" s="106"/>
      <c r="H326" s="139"/>
      <c r="I326" s="139"/>
      <c r="J326" s="139"/>
      <c r="K326" s="147">
        <f t="shared" ca="1" si="207"/>
        <v>0</v>
      </c>
      <c r="L326" s="147">
        <f t="shared" ca="1" si="208"/>
        <v>0</v>
      </c>
      <c r="M326" s="147">
        <f t="shared" ca="1" si="208"/>
        <v>0</v>
      </c>
      <c r="N326" s="147">
        <f t="shared" ca="1" si="208"/>
        <v>0</v>
      </c>
      <c r="O326" s="147">
        <f t="shared" ca="1" si="208"/>
        <v>0</v>
      </c>
      <c r="P326" s="147">
        <f t="shared" ca="1" si="208"/>
        <v>0</v>
      </c>
      <c r="Q326" s="147">
        <f t="shared" ca="1" si="208"/>
        <v>0</v>
      </c>
      <c r="R326" s="147">
        <f t="shared" ca="1" si="208"/>
        <v>0</v>
      </c>
      <c r="S326" s="147">
        <f t="shared" ca="1" si="208"/>
        <v>0</v>
      </c>
      <c r="T326" s="147">
        <f t="shared" ca="1" si="208"/>
        <v>0</v>
      </c>
      <c r="U326" s="147">
        <f t="shared" ca="1" si="208"/>
        <v>0</v>
      </c>
      <c r="V326" s="147">
        <f t="shared" ca="1" si="208"/>
        <v>0</v>
      </c>
      <c r="W326" s="147">
        <f t="shared" ca="1" si="208"/>
        <v>0</v>
      </c>
      <c r="X326" s="147">
        <f t="shared" ca="1" si="208"/>
        <v>0</v>
      </c>
      <c r="Y326" s="147">
        <f t="shared" ca="1" si="208"/>
        <v>0</v>
      </c>
      <c r="Z326" s="147">
        <f t="shared" ca="1" si="208"/>
        <v>0</v>
      </c>
      <c r="AA326" s="147">
        <f t="shared" ca="1" si="208"/>
        <v>0</v>
      </c>
      <c r="AB326" s="147">
        <f t="shared" ca="1" si="208"/>
        <v>0</v>
      </c>
      <c r="AC326" s="147">
        <f t="shared" ca="1" si="208"/>
        <v>0</v>
      </c>
      <c r="AD326" s="147">
        <f t="shared" ca="1" si="208"/>
        <v>0</v>
      </c>
      <c r="AE326" s="147">
        <f t="shared" ca="1" si="208"/>
        <v>0</v>
      </c>
      <c r="AF326" s="147">
        <f t="shared" ca="1" si="208"/>
        <v>0</v>
      </c>
      <c r="AG326" s="147">
        <f t="shared" ca="1" si="208"/>
        <v>0</v>
      </c>
      <c r="AH326" s="147">
        <f t="shared" ca="1" si="208"/>
        <v>0</v>
      </c>
      <c r="AI326" s="147">
        <f t="shared" ca="1" si="208"/>
        <v>0</v>
      </c>
      <c r="AJ326" s="147">
        <f t="shared" ca="1" si="208"/>
        <v>0</v>
      </c>
      <c r="AK326" s="147">
        <f t="shared" ca="1" si="208"/>
        <v>0</v>
      </c>
      <c r="AL326" s="147">
        <f t="shared" ca="1" si="208"/>
        <v>0</v>
      </c>
      <c r="AM326" s="147">
        <f t="shared" ca="1" si="208"/>
        <v>0</v>
      </c>
      <c r="AN326" s="147">
        <f t="shared" ca="1" si="208"/>
        <v>0</v>
      </c>
      <c r="AO326" s="147">
        <f t="shared" ca="1" si="208"/>
        <v>0</v>
      </c>
      <c r="AP326" s="147">
        <f t="shared" ca="1" si="208"/>
        <v>0</v>
      </c>
      <c r="AQ326" s="147">
        <f t="shared" ca="1" si="208"/>
        <v>0</v>
      </c>
      <c r="AR326" s="147">
        <f t="shared" ca="1" si="208"/>
        <v>0</v>
      </c>
      <c r="AS326" s="147">
        <f t="shared" ca="1" si="208"/>
        <v>0</v>
      </c>
      <c r="AT326" s="147">
        <f t="shared" ca="1" si="208"/>
        <v>0</v>
      </c>
      <c r="AU326" s="147">
        <f t="shared" ca="1" si="208"/>
        <v>0</v>
      </c>
      <c r="AV326" s="147">
        <f t="shared" ca="1" si="208"/>
        <v>0</v>
      </c>
      <c r="AW326" s="147">
        <f t="shared" ca="1" si="208"/>
        <v>0</v>
      </c>
      <c r="AX326" s="147">
        <f t="shared" ca="1" si="208"/>
        <v>0</v>
      </c>
      <c r="AY326" s="147">
        <f t="shared" ca="1" si="208"/>
        <v>0</v>
      </c>
      <c r="AZ326" s="147">
        <f t="shared" ca="1" si="208"/>
        <v>0</v>
      </c>
      <c r="BA326" s="147">
        <f t="shared" ca="1" si="208"/>
        <v>0</v>
      </c>
      <c r="BB326" s="147">
        <f t="shared" ca="1" si="208"/>
        <v>0</v>
      </c>
      <c r="BC326" s="147">
        <f t="shared" ca="1" si="208"/>
        <v>0</v>
      </c>
      <c r="BD326" s="147">
        <f t="shared" ca="1" si="208"/>
        <v>0</v>
      </c>
      <c r="BE326" s="147">
        <f t="shared" ca="1" si="208"/>
        <v>0</v>
      </c>
      <c r="BF326" s="147">
        <f t="shared" ca="1" si="208"/>
        <v>0</v>
      </c>
      <c r="BG326" s="147">
        <f t="shared" ca="1" si="208"/>
        <v>0</v>
      </c>
      <c r="BH326" s="147">
        <f t="shared" ca="1" si="208"/>
        <v>0</v>
      </c>
    </row>
    <row r="327" spans="1:60">
      <c r="A327" s="106"/>
      <c r="B327" s="106"/>
      <c r="C327" s="106"/>
      <c r="D327" s="106"/>
      <c r="E327" s="106"/>
      <c r="F327" s="123" t="s">
        <v>511</v>
      </c>
      <c r="G327" s="106"/>
      <c r="H327" s="139"/>
      <c r="I327" s="139"/>
      <c r="J327" s="139"/>
      <c r="K327" s="147">
        <f t="shared" ca="1" si="207"/>
        <v>0</v>
      </c>
      <c r="L327" s="147">
        <f t="shared" ca="1" si="208"/>
        <v>0</v>
      </c>
      <c r="M327" s="147">
        <f t="shared" ca="1" si="208"/>
        <v>0</v>
      </c>
      <c r="N327" s="147">
        <f t="shared" ca="1" si="208"/>
        <v>0</v>
      </c>
      <c r="O327" s="147">
        <f t="shared" ca="1" si="208"/>
        <v>0</v>
      </c>
      <c r="P327" s="147">
        <f t="shared" ca="1" si="208"/>
        <v>0</v>
      </c>
      <c r="Q327" s="147">
        <f t="shared" ca="1" si="208"/>
        <v>0</v>
      </c>
      <c r="R327" s="147">
        <f t="shared" ca="1" si="208"/>
        <v>0</v>
      </c>
      <c r="S327" s="147">
        <f t="shared" ca="1" si="208"/>
        <v>0</v>
      </c>
      <c r="T327" s="147">
        <f t="shared" ca="1" si="208"/>
        <v>0</v>
      </c>
      <c r="U327" s="147">
        <f t="shared" ca="1" si="208"/>
        <v>0</v>
      </c>
      <c r="V327" s="147">
        <f t="shared" ca="1" si="208"/>
        <v>0</v>
      </c>
      <c r="W327" s="147">
        <f t="shared" ca="1" si="208"/>
        <v>0</v>
      </c>
      <c r="X327" s="147">
        <f t="shared" ca="1" si="208"/>
        <v>0</v>
      </c>
      <c r="Y327" s="147">
        <f t="shared" ca="1" si="208"/>
        <v>0</v>
      </c>
      <c r="Z327" s="147">
        <f t="shared" ca="1" si="208"/>
        <v>0</v>
      </c>
      <c r="AA327" s="147">
        <f t="shared" ca="1" si="208"/>
        <v>0</v>
      </c>
      <c r="AB327" s="147">
        <f t="shared" ca="1" si="208"/>
        <v>0</v>
      </c>
      <c r="AC327" s="147">
        <f t="shared" ca="1" si="208"/>
        <v>0</v>
      </c>
      <c r="AD327" s="147">
        <f t="shared" ca="1" si="208"/>
        <v>0</v>
      </c>
      <c r="AE327" s="147">
        <f t="shared" ca="1" si="208"/>
        <v>0</v>
      </c>
      <c r="AF327" s="147">
        <f t="shared" ca="1" si="208"/>
        <v>0</v>
      </c>
      <c r="AG327" s="147">
        <f t="shared" ca="1" si="208"/>
        <v>0</v>
      </c>
      <c r="AH327" s="147">
        <f t="shared" ca="1" si="208"/>
        <v>0</v>
      </c>
      <c r="AI327" s="147">
        <f t="shared" ca="1" si="208"/>
        <v>0</v>
      </c>
      <c r="AJ327" s="147">
        <f t="shared" ca="1" si="208"/>
        <v>0</v>
      </c>
      <c r="AK327" s="147">
        <f t="shared" ca="1" si="208"/>
        <v>0</v>
      </c>
      <c r="AL327" s="147">
        <f t="shared" ca="1" si="208"/>
        <v>0</v>
      </c>
      <c r="AM327" s="147">
        <f t="shared" ca="1" si="208"/>
        <v>0</v>
      </c>
      <c r="AN327" s="147">
        <f t="shared" ca="1" si="208"/>
        <v>0</v>
      </c>
      <c r="AO327" s="147">
        <f t="shared" ca="1" si="208"/>
        <v>0</v>
      </c>
      <c r="AP327" s="147">
        <f t="shared" ca="1" si="208"/>
        <v>0</v>
      </c>
      <c r="AQ327" s="147">
        <f t="shared" ca="1" si="208"/>
        <v>0</v>
      </c>
      <c r="AR327" s="147">
        <f t="shared" ca="1" si="208"/>
        <v>0</v>
      </c>
      <c r="AS327" s="147">
        <f t="shared" ca="1" si="208"/>
        <v>0</v>
      </c>
      <c r="AT327" s="147">
        <f t="shared" ca="1" si="208"/>
        <v>0</v>
      </c>
      <c r="AU327" s="147">
        <f t="shared" ca="1" si="208"/>
        <v>0</v>
      </c>
      <c r="AV327" s="147">
        <f t="shared" ca="1" si="208"/>
        <v>0</v>
      </c>
      <c r="AW327" s="147">
        <f t="shared" ca="1" si="208"/>
        <v>0</v>
      </c>
      <c r="AX327" s="147">
        <f t="shared" ca="1" si="208"/>
        <v>0</v>
      </c>
      <c r="AY327" s="147">
        <f t="shared" ca="1" si="208"/>
        <v>0</v>
      </c>
      <c r="AZ327" s="147">
        <f t="shared" ca="1" si="208"/>
        <v>0</v>
      </c>
      <c r="BA327" s="147">
        <f t="shared" ca="1" si="208"/>
        <v>0</v>
      </c>
      <c r="BB327" s="147">
        <f t="shared" ca="1" si="208"/>
        <v>0</v>
      </c>
      <c r="BC327" s="147">
        <f t="shared" ca="1" si="208"/>
        <v>0</v>
      </c>
      <c r="BD327" s="147">
        <f t="shared" ca="1" si="208"/>
        <v>0</v>
      </c>
      <c r="BE327" s="147">
        <f t="shared" ca="1" si="208"/>
        <v>0</v>
      </c>
      <c r="BF327" s="147">
        <f t="shared" ca="1" si="208"/>
        <v>0</v>
      </c>
      <c r="BG327" s="147">
        <f t="shared" ca="1" si="208"/>
        <v>0</v>
      </c>
      <c r="BH327" s="147">
        <f t="shared" ca="1" si="208"/>
        <v>0</v>
      </c>
    </row>
    <row r="328" spans="1:60">
      <c r="A328" s="106"/>
      <c r="B328" s="106"/>
      <c r="C328" s="106"/>
      <c r="D328" s="106"/>
      <c r="E328" s="106"/>
      <c r="F328" s="123" t="s">
        <v>4</v>
      </c>
      <c r="G328" s="106"/>
      <c r="H328" s="139"/>
      <c r="I328" s="139"/>
      <c r="J328" s="139"/>
      <c r="K328" s="147">
        <f t="shared" ca="1" si="207"/>
        <v>0</v>
      </c>
      <c r="L328" s="147">
        <f t="shared" ca="1" si="208"/>
        <v>0</v>
      </c>
      <c r="M328" s="147">
        <f t="shared" ca="1" si="208"/>
        <v>0</v>
      </c>
      <c r="N328" s="147">
        <f t="shared" ca="1" si="208"/>
        <v>0</v>
      </c>
      <c r="O328" s="147">
        <f t="shared" ca="1" si="208"/>
        <v>0</v>
      </c>
      <c r="P328" s="147">
        <f t="shared" ca="1" si="208"/>
        <v>0</v>
      </c>
      <c r="Q328" s="147">
        <f t="shared" ca="1" si="208"/>
        <v>0</v>
      </c>
      <c r="R328" s="147">
        <f t="shared" ca="1" si="208"/>
        <v>0</v>
      </c>
      <c r="S328" s="147">
        <f t="shared" ca="1" si="208"/>
        <v>0</v>
      </c>
      <c r="T328" s="147">
        <f t="shared" ca="1" si="208"/>
        <v>0</v>
      </c>
      <c r="U328" s="147">
        <f t="shared" ca="1" si="208"/>
        <v>0</v>
      </c>
      <c r="V328" s="147">
        <f t="shared" ca="1" si="208"/>
        <v>0</v>
      </c>
      <c r="W328" s="147">
        <f t="shared" ca="1" si="208"/>
        <v>0</v>
      </c>
      <c r="X328" s="147">
        <f t="shared" ca="1" si="208"/>
        <v>0</v>
      </c>
      <c r="Y328" s="147">
        <f t="shared" ca="1" si="208"/>
        <v>0</v>
      </c>
      <c r="Z328" s="147">
        <f t="shared" ca="1" si="208"/>
        <v>0</v>
      </c>
      <c r="AA328" s="147">
        <f t="shared" ca="1" si="208"/>
        <v>0</v>
      </c>
      <c r="AB328" s="147">
        <f t="shared" ca="1" si="208"/>
        <v>0</v>
      </c>
      <c r="AC328" s="147">
        <f t="shared" ca="1" si="208"/>
        <v>0</v>
      </c>
      <c r="AD328" s="147">
        <f t="shared" ca="1" si="208"/>
        <v>0</v>
      </c>
      <c r="AE328" s="147">
        <f t="shared" ca="1" si="208"/>
        <v>0</v>
      </c>
      <c r="AF328" s="147">
        <f t="shared" ca="1" si="208"/>
        <v>0</v>
      </c>
      <c r="AG328" s="147">
        <f t="shared" ca="1" si="208"/>
        <v>0</v>
      </c>
      <c r="AH328" s="147">
        <f t="shared" ca="1" si="208"/>
        <v>0</v>
      </c>
      <c r="AI328" s="147">
        <f t="shared" ca="1" si="208"/>
        <v>0</v>
      </c>
      <c r="AJ328" s="147">
        <f t="shared" ca="1" si="208"/>
        <v>0</v>
      </c>
      <c r="AK328" s="147">
        <f t="shared" ca="1" si="208"/>
        <v>0</v>
      </c>
      <c r="AL328" s="147">
        <f t="shared" ca="1" si="208"/>
        <v>0</v>
      </c>
      <c r="AM328" s="147">
        <f t="shared" ca="1" si="208"/>
        <v>0</v>
      </c>
      <c r="AN328" s="147">
        <f t="shared" ca="1" si="208"/>
        <v>0</v>
      </c>
      <c r="AO328" s="147">
        <f t="shared" ca="1" si="208"/>
        <v>0</v>
      </c>
      <c r="AP328" s="147">
        <f t="shared" ca="1" si="208"/>
        <v>0</v>
      </c>
      <c r="AQ328" s="147">
        <f t="shared" ca="1" si="208"/>
        <v>0</v>
      </c>
      <c r="AR328" s="147">
        <f t="shared" ca="1" si="208"/>
        <v>0</v>
      </c>
      <c r="AS328" s="147">
        <f t="shared" ca="1" si="208"/>
        <v>0</v>
      </c>
      <c r="AT328" s="147">
        <f t="shared" ca="1" si="208"/>
        <v>0</v>
      </c>
      <c r="AU328" s="147">
        <f t="shared" ca="1" si="208"/>
        <v>0</v>
      </c>
      <c r="AV328" s="147">
        <f t="shared" ca="1" si="208"/>
        <v>0</v>
      </c>
      <c r="AW328" s="147">
        <f t="shared" ca="1" si="208"/>
        <v>0</v>
      </c>
      <c r="AX328" s="147">
        <f t="shared" ca="1" si="208"/>
        <v>0</v>
      </c>
      <c r="AY328" s="147">
        <f t="shared" ca="1" si="208"/>
        <v>0</v>
      </c>
      <c r="AZ328" s="147">
        <f t="shared" ca="1" si="208"/>
        <v>0</v>
      </c>
      <c r="BA328" s="147">
        <f t="shared" ca="1" si="208"/>
        <v>0</v>
      </c>
      <c r="BB328" s="147">
        <f t="shared" ca="1" si="208"/>
        <v>0</v>
      </c>
      <c r="BC328" s="147">
        <f t="shared" ca="1" si="208"/>
        <v>0</v>
      </c>
      <c r="BD328" s="147">
        <f t="shared" ca="1" si="208"/>
        <v>0</v>
      </c>
      <c r="BE328" s="147">
        <f t="shared" ca="1" si="208"/>
        <v>0</v>
      </c>
      <c r="BF328" s="147">
        <f t="shared" ca="1" si="208"/>
        <v>0</v>
      </c>
      <c r="BG328" s="147">
        <f t="shared" ca="1" si="208"/>
        <v>0</v>
      </c>
      <c r="BH328" s="147">
        <f t="shared" ca="1" si="208"/>
        <v>0</v>
      </c>
    </row>
    <row r="329" spans="1:60">
      <c r="A329" s="106"/>
      <c r="B329" s="106"/>
      <c r="C329" s="106"/>
      <c r="D329" s="106"/>
      <c r="E329" s="106"/>
      <c r="F329" s="123" t="s">
        <v>114</v>
      </c>
      <c r="G329" s="106"/>
      <c r="H329" s="139"/>
      <c r="I329" s="139"/>
      <c r="J329" s="139"/>
      <c r="K329" s="147">
        <f t="shared" ca="1" si="207"/>
        <v>0</v>
      </c>
      <c r="L329" s="147">
        <f t="shared" ca="1" si="208"/>
        <v>8.6744130821157341</v>
      </c>
      <c r="M329" s="147">
        <f t="shared" ca="1" si="208"/>
        <v>17.348826164231468</v>
      </c>
      <c r="N329" s="147">
        <f t="shared" ca="1" si="208"/>
        <v>17.348826164231468</v>
      </c>
      <c r="O329" s="147">
        <f t="shared" ca="1" si="208"/>
        <v>17.348826164231468</v>
      </c>
      <c r="P329" s="147">
        <f t="shared" ca="1" si="208"/>
        <v>17.348826164231468</v>
      </c>
      <c r="Q329" s="147">
        <f t="shared" ca="1" si="208"/>
        <v>17.348826164231468</v>
      </c>
      <c r="R329" s="147">
        <f t="shared" ca="1" si="208"/>
        <v>17.348826164231468</v>
      </c>
      <c r="S329" s="147">
        <f t="shared" ca="1" si="208"/>
        <v>17.348826164231468</v>
      </c>
      <c r="T329" s="147">
        <f t="shared" ca="1" si="208"/>
        <v>17.348826164231468</v>
      </c>
      <c r="U329" s="147">
        <f t="shared" ca="1" si="208"/>
        <v>17.348826164231468</v>
      </c>
      <c r="V329" s="147">
        <f t="shared" ca="1" si="208"/>
        <v>17.348826164231468</v>
      </c>
      <c r="W329" s="147">
        <f t="shared" ca="1" si="208"/>
        <v>17.348826164231468</v>
      </c>
      <c r="X329" s="147">
        <f t="shared" ca="1" si="208"/>
        <v>17.348826164231468</v>
      </c>
      <c r="Y329" s="147">
        <f t="shared" ca="1" si="208"/>
        <v>17.348826164231468</v>
      </c>
      <c r="Z329" s="147">
        <f t="shared" ca="1" si="208"/>
        <v>17.348826164231468</v>
      </c>
      <c r="AA329" s="147">
        <f t="shared" ca="1" si="208"/>
        <v>17.348826164231468</v>
      </c>
      <c r="AB329" s="147">
        <f t="shared" ca="1" si="208"/>
        <v>17.348826164231468</v>
      </c>
      <c r="AC329" s="147">
        <f t="shared" ca="1" si="208"/>
        <v>17.348826164231468</v>
      </c>
      <c r="AD329" s="147">
        <f t="shared" ca="1" si="208"/>
        <v>17.348826164231468</v>
      </c>
      <c r="AE329" s="147">
        <f t="shared" ca="1" si="208"/>
        <v>17.348826164231468</v>
      </c>
      <c r="AF329" s="147">
        <f t="shared" ca="1" si="208"/>
        <v>17.348826164231468</v>
      </c>
      <c r="AG329" s="147">
        <f t="shared" ca="1" si="208"/>
        <v>17.348826164231468</v>
      </c>
      <c r="AH329" s="147">
        <f t="shared" ca="1" si="208"/>
        <v>17.348826164231468</v>
      </c>
      <c r="AI329" s="147">
        <f t="shared" ca="1" si="208"/>
        <v>17.348826164231468</v>
      </c>
      <c r="AJ329" s="147">
        <f t="shared" ca="1" si="208"/>
        <v>17.348826164231468</v>
      </c>
      <c r="AK329" s="147">
        <f t="shared" ca="1" si="208"/>
        <v>17.348826164231468</v>
      </c>
      <c r="AL329" s="147">
        <f t="shared" ca="1" si="208"/>
        <v>17.348826164231468</v>
      </c>
      <c r="AM329" s="147">
        <f t="shared" ca="1" si="208"/>
        <v>17.348826164231468</v>
      </c>
      <c r="AN329" s="147">
        <f t="shared" ca="1" si="208"/>
        <v>17.348826164231468</v>
      </c>
      <c r="AO329" s="147">
        <f t="shared" ca="1" si="208"/>
        <v>17.348826164231468</v>
      </c>
      <c r="AP329" s="147">
        <f t="shared" ca="1" si="208"/>
        <v>17.348826164231468</v>
      </c>
      <c r="AQ329" s="147">
        <f t="shared" ca="1" si="208"/>
        <v>17.348826164231468</v>
      </c>
      <c r="AR329" s="147">
        <f t="shared" ca="1" si="208"/>
        <v>17.348826164231468</v>
      </c>
      <c r="AS329" s="147">
        <f t="shared" ca="1" si="208"/>
        <v>17.348826164231468</v>
      </c>
      <c r="AT329" s="147">
        <f t="shared" ca="1" si="208"/>
        <v>17.348826164231468</v>
      </c>
      <c r="AU329" s="147">
        <f t="shared" ca="1" si="208"/>
        <v>17.348826164231468</v>
      </c>
      <c r="AV329" s="147">
        <f t="shared" ca="1" si="208"/>
        <v>17.348826164231468</v>
      </c>
      <c r="AW329" s="147">
        <f t="shared" ca="1" si="208"/>
        <v>17.348826164231468</v>
      </c>
      <c r="AX329" s="147">
        <f t="shared" ca="1" si="208"/>
        <v>17.348826164231468</v>
      </c>
      <c r="AY329" s="147">
        <f t="shared" ca="1" si="208"/>
        <v>17.348826164231468</v>
      </c>
      <c r="AZ329" s="147">
        <f t="shared" ca="1" si="208"/>
        <v>17.348826164231468</v>
      </c>
      <c r="BA329" s="147">
        <f t="shared" ca="1" si="208"/>
        <v>17.348826164231468</v>
      </c>
      <c r="BB329" s="147">
        <f t="shared" ca="1" si="208"/>
        <v>17.348826164231468</v>
      </c>
      <c r="BC329" s="147">
        <f t="shared" ca="1" si="208"/>
        <v>17.348826164231468</v>
      </c>
      <c r="BD329" s="147">
        <f t="shared" ca="1" si="208"/>
        <v>17.348826164231468</v>
      </c>
      <c r="BE329" s="147">
        <f t="shared" ca="1" si="208"/>
        <v>17.348826164231468</v>
      </c>
      <c r="BF329" s="147">
        <f t="shared" ca="1" si="208"/>
        <v>17.348826164231468</v>
      </c>
      <c r="BG329" s="147">
        <f t="shared" ca="1" si="208"/>
        <v>17.348826164231468</v>
      </c>
      <c r="BH329" s="147">
        <f t="shared" ca="1" si="208"/>
        <v>17.348826164231468</v>
      </c>
    </row>
    <row r="330" spans="1:60">
      <c r="A330" s="106"/>
      <c r="B330" s="106"/>
      <c r="C330" s="106"/>
      <c r="D330" s="106"/>
      <c r="E330" s="106"/>
      <c r="F330" s="123" t="s">
        <v>508</v>
      </c>
      <c r="G330" s="106"/>
      <c r="H330" s="139"/>
      <c r="I330" s="139"/>
      <c r="J330" s="139"/>
      <c r="K330" s="147">
        <f t="shared" ca="1" si="207"/>
        <v>42641.776605695602</v>
      </c>
      <c r="L330" s="147">
        <f t="shared" ca="1" si="208"/>
        <v>0</v>
      </c>
      <c r="M330" s="147">
        <f t="shared" ca="1" si="208"/>
        <v>0</v>
      </c>
      <c r="N330" s="147">
        <f t="shared" ca="1" si="208"/>
        <v>0</v>
      </c>
      <c r="O330" s="147">
        <f t="shared" ca="1" si="208"/>
        <v>0</v>
      </c>
      <c r="P330" s="147">
        <f t="shared" ca="1" si="208"/>
        <v>0</v>
      </c>
      <c r="Q330" s="147">
        <f t="shared" ca="1" si="208"/>
        <v>0</v>
      </c>
      <c r="R330" s="147">
        <f t="shared" ca="1" si="208"/>
        <v>0</v>
      </c>
      <c r="S330" s="147">
        <f t="shared" ca="1" si="208"/>
        <v>0</v>
      </c>
      <c r="T330" s="147">
        <f t="shared" ca="1" si="208"/>
        <v>0</v>
      </c>
      <c r="U330" s="147">
        <f t="shared" ca="1" si="208"/>
        <v>0</v>
      </c>
      <c r="V330" s="147">
        <f t="shared" ref="V330:AK337" ca="1" si="209">SUMIFS(V$114:V$163,$G$114:$G$163,$F330)</f>
        <v>0</v>
      </c>
      <c r="W330" s="147">
        <f t="shared" ca="1" si="209"/>
        <v>0</v>
      </c>
      <c r="X330" s="147">
        <f t="shared" ca="1" si="209"/>
        <v>0</v>
      </c>
      <c r="Y330" s="147">
        <f t="shared" ca="1" si="209"/>
        <v>0</v>
      </c>
      <c r="Z330" s="147">
        <f t="shared" ca="1" si="209"/>
        <v>0</v>
      </c>
      <c r="AA330" s="147">
        <f t="shared" ca="1" si="209"/>
        <v>0</v>
      </c>
      <c r="AB330" s="147">
        <f t="shared" ca="1" si="209"/>
        <v>0</v>
      </c>
      <c r="AC330" s="147">
        <f t="shared" ca="1" si="209"/>
        <v>0</v>
      </c>
      <c r="AD330" s="147">
        <f t="shared" ca="1" si="209"/>
        <v>0</v>
      </c>
      <c r="AE330" s="147">
        <f t="shared" ca="1" si="209"/>
        <v>0</v>
      </c>
      <c r="AF330" s="147">
        <f t="shared" ca="1" si="209"/>
        <v>0</v>
      </c>
      <c r="AG330" s="147">
        <f t="shared" ca="1" si="209"/>
        <v>0</v>
      </c>
      <c r="AH330" s="147">
        <f t="shared" ca="1" si="209"/>
        <v>0</v>
      </c>
      <c r="AI330" s="147">
        <f t="shared" ca="1" si="209"/>
        <v>0</v>
      </c>
      <c r="AJ330" s="147">
        <f t="shared" ca="1" si="209"/>
        <v>0</v>
      </c>
      <c r="AK330" s="147">
        <f t="shared" ca="1" si="209"/>
        <v>0</v>
      </c>
      <c r="AL330" s="147">
        <f t="shared" ref="AL330:BA337" ca="1" si="210">SUMIFS(AL$114:AL$163,$G$114:$G$163,$F330)</f>
        <v>0</v>
      </c>
      <c r="AM330" s="147">
        <f t="shared" ca="1" si="210"/>
        <v>0</v>
      </c>
      <c r="AN330" s="147">
        <f t="shared" ca="1" si="210"/>
        <v>0</v>
      </c>
      <c r="AO330" s="147">
        <f t="shared" ca="1" si="210"/>
        <v>0</v>
      </c>
      <c r="AP330" s="147">
        <f t="shared" ca="1" si="210"/>
        <v>0</v>
      </c>
      <c r="AQ330" s="147">
        <f t="shared" ca="1" si="210"/>
        <v>0</v>
      </c>
      <c r="AR330" s="147">
        <f t="shared" ca="1" si="210"/>
        <v>0</v>
      </c>
      <c r="AS330" s="147">
        <f t="shared" ca="1" si="210"/>
        <v>0</v>
      </c>
      <c r="AT330" s="147">
        <f t="shared" ca="1" si="210"/>
        <v>0</v>
      </c>
      <c r="AU330" s="147">
        <f t="shared" ca="1" si="210"/>
        <v>0</v>
      </c>
      <c r="AV330" s="147">
        <f t="shared" ca="1" si="210"/>
        <v>0</v>
      </c>
      <c r="AW330" s="147">
        <f t="shared" ca="1" si="210"/>
        <v>0</v>
      </c>
      <c r="AX330" s="147">
        <f t="shared" ca="1" si="210"/>
        <v>0</v>
      </c>
      <c r="AY330" s="147">
        <f t="shared" ca="1" si="210"/>
        <v>0</v>
      </c>
      <c r="AZ330" s="147">
        <f t="shared" ca="1" si="210"/>
        <v>0</v>
      </c>
      <c r="BA330" s="147">
        <f t="shared" ca="1" si="210"/>
        <v>0</v>
      </c>
      <c r="BB330" s="147">
        <f t="shared" ref="BB330:BH337" ca="1" si="211">SUMIFS(BB$114:BB$163,$G$114:$G$163,$F330)</f>
        <v>0</v>
      </c>
      <c r="BC330" s="147">
        <f t="shared" ca="1" si="211"/>
        <v>0</v>
      </c>
      <c r="BD330" s="147">
        <f t="shared" ca="1" si="211"/>
        <v>0</v>
      </c>
      <c r="BE330" s="147">
        <f t="shared" ca="1" si="211"/>
        <v>0</v>
      </c>
      <c r="BF330" s="147">
        <f t="shared" ca="1" si="211"/>
        <v>0</v>
      </c>
      <c r="BG330" s="147">
        <f t="shared" ca="1" si="211"/>
        <v>0</v>
      </c>
      <c r="BH330" s="147">
        <f t="shared" ca="1" si="211"/>
        <v>0</v>
      </c>
    </row>
    <row r="331" spans="1:60">
      <c r="A331" s="106"/>
      <c r="B331" s="106"/>
      <c r="C331" s="106"/>
      <c r="D331" s="106"/>
      <c r="E331" s="106"/>
      <c r="F331" s="123" t="s">
        <v>543</v>
      </c>
      <c r="G331" s="106"/>
      <c r="H331" s="139"/>
      <c r="I331" s="139"/>
      <c r="J331" s="139"/>
      <c r="K331" s="147">
        <f t="shared" ca="1" si="207"/>
        <v>0</v>
      </c>
      <c r="L331" s="147">
        <f t="shared" ref="L331:Z337" ca="1" si="212">SUMIFS(L$114:L$163,$G$114:$G$163,$F331)</f>
        <v>0</v>
      </c>
      <c r="M331" s="147">
        <f t="shared" ca="1" si="212"/>
        <v>0</v>
      </c>
      <c r="N331" s="147">
        <f t="shared" ca="1" si="212"/>
        <v>0</v>
      </c>
      <c r="O331" s="147">
        <f t="shared" ca="1" si="212"/>
        <v>0</v>
      </c>
      <c r="P331" s="147">
        <f t="shared" ca="1" si="212"/>
        <v>0</v>
      </c>
      <c r="Q331" s="147">
        <f t="shared" ca="1" si="212"/>
        <v>0</v>
      </c>
      <c r="R331" s="147">
        <f t="shared" ca="1" si="212"/>
        <v>0</v>
      </c>
      <c r="S331" s="147">
        <f t="shared" ca="1" si="212"/>
        <v>0</v>
      </c>
      <c r="T331" s="147">
        <f t="shared" ca="1" si="212"/>
        <v>0</v>
      </c>
      <c r="U331" s="147">
        <f t="shared" ca="1" si="212"/>
        <v>0</v>
      </c>
      <c r="V331" s="147">
        <f t="shared" ca="1" si="212"/>
        <v>0</v>
      </c>
      <c r="W331" s="147">
        <f t="shared" ca="1" si="212"/>
        <v>0</v>
      </c>
      <c r="X331" s="147">
        <f t="shared" ca="1" si="212"/>
        <v>0</v>
      </c>
      <c r="Y331" s="147">
        <f t="shared" ca="1" si="212"/>
        <v>0</v>
      </c>
      <c r="Z331" s="147">
        <f t="shared" ca="1" si="212"/>
        <v>0</v>
      </c>
      <c r="AA331" s="147">
        <f t="shared" ca="1" si="209"/>
        <v>0</v>
      </c>
      <c r="AB331" s="147">
        <f t="shared" ca="1" si="209"/>
        <v>0</v>
      </c>
      <c r="AC331" s="147">
        <f t="shared" ca="1" si="209"/>
        <v>0</v>
      </c>
      <c r="AD331" s="147">
        <f t="shared" ca="1" si="209"/>
        <v>0</v>
      </c>
      <c r="AE331" s="147">
        <f t="shared" ca="1" si="209"/>
        <v>0</v>
      </c>
      <c r="AF331" s="147">
        <f t="shared" ca="1" si="209"/>
        <v>0</v>
      </c>
      <c r="AG331" s="147">
        <f t="shared" ca="1" si="209"/>
        <v>0</v>
      </c>
      <c r="AH331" s="147">
        <f t="shared" ca="1" si="209"/>
        <v>0</v>
      </c>
      <c r="AI331" s="147">
        <f t="shared" ca="1" si="209"/>
        <v>0</v>
      </c>
      <c r="AJ331" s="147">
        <f t="shared" ca="1" si="209"/>
        <v>0</v>
      </c>
      <c r="AK331" s="147">
        <f t="shared" ca="1" si="209"/>
        <v>0</v>
      </c>
      <c r="AL331" s="147">
        <f t="shared" ca="1" si="210"/>
        <v>0</v>
      </c>
      <c r="AM331" s="147">
        <f t="shared" ca="1" si="210"/>
        <v>0</v>
      </c>
      <c r="AN331" s="147">
        <f t="shared" ca="1" si="210"/>
        <v>0</v>
      </c>
      <c r="AO331" s="147">
        <f t="shared" ca="1" si="210"/>
        <v>0</v>
      </c>
      <c r="AP331" s="147">
        <f t="shared" ca="1" si="210"/>
        <v>0</v>
      </c>
      <c r="AQ331" s="147">
        <f t="shared" ca="1" si="210"/>
        <v>0</v>
      </c>
      <c r="AR331" s="147">
        <f t="shared" ca="1" si="210"/>
        <v>0</v>
      </c>
      <c r="AS331" s="147">
        <f t="shared" ca="1" si="210"/>
        <v>0</v>
      </c>
      <c r="AT331" s="147">
        <f t="shared" ca="1" si="210"/>
        <v>0</v>
      </c>
      <c r="AU331" s="147">
        <f t="shared" ca="1" si="210"/>
        <v>0</v>
      </c>
      <c r="AV331" s="147">
        <f t="shared" ca="1" si="210"/>
        <v>0</v>
      </c>
      <c r="AW331" s="147">
        <f t="shared" ca="1" si="210"/>
        <v>0</v>
      </c>
      <c r="AX331" s="147">
        <f t="shared" ca="1" si="210"/>
        <v>0</v>
      </c>
      <c r="AY331" s="147">
        <f t="shared" ca="1" si="210"/>
        <v>0</v>
      </c>
      <c r="AZ331" s="147">
        <f t="shared" ca="1" si="210"/>
        <v>0</v>
      </c>
      <c r="BA331" s="147">
        <f t="shared" ca="1" si="210"/>
        <v>0</v>
      </c>
      <c r="BB331" s="147">
        <f t="shared" ca="1" si="211"/>
        <v>0</v>
      </c>
      <c r="BC331" s="147">
        <f t="shared" ca="1" si="211"/>
        <v>0</v>
      </c>
      <c r="BD331" s="147">
        <f t="shared" ca="1" si="211"/>
        <v>0</v>
      </c>
      <c r="BE331" s="147">
        <f t="shared" ca="1" si="211"/>
        <v>0</v>
      </c>
      <c r="BF331" s="147">
        <f t="shared" ca="1" si="211"/>
        <v>0</v>
      </c>
      <c r="BG331" s="147">
        <f t="shared" ca="1" si="211"/>
        <v>0</v>
      </c>
      <c r="BH331" s="147">
        <f t="shared" ca="1" si="211"/>
        <v>0</v>
      </c>
    </row>
    <row r="332" spans="1:60">
      <c r="A332" s="106"/>
      <c r="B332" s="106"/>
      <c r="C332" s="106"/>
      <c r="D332" s="106"/>
      <c r="E332" s="106"/>
      <c r="F332" s="123" t="s">
        <v>509</v>
      </c>
      <c r="G332" s="106"/>
      <c r="H332" s="139"/>
      <c r="I332" s="139"/>
      <c r="J332" s="139"/>
      <c r="K332" s="147">
        <f t="shared" ca="1" si="207"/>
        <v>0</v>
      </c>
      <c r="L332" s="147">
        <f t="shared" ca="1" si="212"/>
        <v>0</v>
      </c>
      <c r="M332" s="147">
        <f t="shared" ca="1" si="212"/>
        <v>0</v>
      </c>
      <c r="N332" s="147">
        <f t="shared" ca="1" si="212"/>
        <v>0</v>
      </c>
      <c r="O332" s="147">
        <f t="shared" ca="1" si="212"/>
        <v>0</v>
      </c>
      <c r="P332" s="147">
        <f t="shared" ca="1" si="212"/>
        <v>0</v>
      </c>
      <c r="Q332" s="147">
        <f t="shared" ca="1" si="212"/>
        <v>0</v>
      </c>
      <c r="R332" s="147">
        <f t="shared" ca="1" si="212"/>
        <v>0</v>
      </c>
      <c r="S332" s="147">
        <f t="shared" ca="1" si="212"/>
        <v>0</v>
      </c>
      <c r="T332" s="147">
        <f t="shared" ca="1" si="212"/>
        <v>0</v>
      </c>
      <c r="U332" s="147">
        <f t="shared" ca="1" si="212"/>
        <v>0</v>
      </c>
      <c r="V332" s="147">
        <f t="shared" ca="1" si="212"/>
        <v>0</v>
      </c>
      <c r="W332" s="147">
        <f t="shared" ca="1" si="212"/>
        <v>0</v>
      </c>
      <c r="X332" s="147">
        <f t="shared" ca="1" si="212"/>
        <v>0</v>
      </c>
      <c r="Y332" s="147">
        <f t="shared" ca="1" si="212"/>
        <v>0</v>
      </c>
      <c r="Z332" s="147">
        <f t="shared" ca="1" si="212"/>
        <v>0</v>
      </c>
      <c r="AA332" s="147">
        <f t="shared" ca="1" si="209"/>
        <v>0</v>
      </c>
      <c r="AB332" s="147">
        <f t="shared" ca="1" si="209"/>
        <v>0</v>
      </c>
      <c r="AC332" s="147">
        <f t="shared" ca="1" si="209"/>
        <v>0</v>
      </c>
      <c r="AD332" s="147">
        <f t="shared" ca="1" si="209"/>
        <v>0</v>
      </c>
      <c r="AE332" s="147">
        <f t="shared" ca="1" si="209"/>
        <v>0</v>
      </c>
      <c r="AF332" s="147">
        <f t="shared" ca="1" si="209"/>
        <v>0</v>
      </c>
      <c r="AG332" s="147">
        <f t="shared" ca="1" si="209"/>
        <v>0</v>
      </c>
      <c r="AH332" s="147">
        <f t="shared" ca="1" si="209"/>
        <v>0</v>
      </c>
      <c r="AI332" s="147">
        <f t="shared" ca="1" si="209"/>
        <v>0</v>
      </c>
      <c r="AJ332" s="147">
        <f t="shared" ca="1" si="209"/>
        <v>0</v>
      </c>
      <c r="AK332" s="147">
        <f t="shared" ca="1" si="209"/>
        <v>0</v>
      </c>
      <c r="AL332" s="147">
        <f t="shared" ca="1" si="210"/>
        <v>0</v>
      </c>
      <c r="AM332" s="147">
        <f t="shared" ca="1" si="210"/>
        <v>0</v>
      </c>
      <c r="AN332" s="147">
        <f t="shared" ca="1" si="210"/>
        <v>0</v>
      </c>
      <c r="AO332" s="147">
        <f t="shared" ca="1" si="210"/>
        <v>0</v>
      </c>
      <c r="AP332" s="147">
        <f t="shared" ca="1" si="210"/>
        <v>0</v>
      </c>
      <c r="AQ332" s="147">
        <f t="shared" ca="1" si="210"/>
        <v>0</v>
      </c>
      <c r="AR332" s="147">
        <f t="shared" ca="1" si="210"/>
        <v>0</v>
      </c>
      <c r="AS332" s="147">
        <f t="shared" ca="1" si="210"/>
        <v>0</v>
      </c>
      <c r="AT332" s="147">
        <f t="shared" ca="1" si="210"/>
        <v>0</v>
      </c>
      <c r="AU332" s="147">
        <f t="shared" ca="1" si="210"/>
        <v>0</v>
      </c>
      <c r="AV332" s="147">
        <f t="shared" ca="1" si="210"/>
        <v>0</v>
      </c>
      <c r="AW332" s="147">
        <f t="shared" ca="1" si="210"/>
        <v>0</v>
      </c>
      <c r="AX332" s="147">
        <f t="shared" ca="1" si="210"/>
        <v>0</v>
      </c>
      <c r="AY332" s="147">
        <f t="shared" ca="1" si="210"/>
        <v>0</v>
      </c>
      <c r="AZ332" s="147">
        <f t="shared" ca="1" si="210"/>
        <v>0</v>
      </c>
      <c r="BA332" s="147">
        <f t="shared" ca="1" si="210"/>
        <v>0</v>
      </c>
      <c r="BB332" s="147">
        <f t="shared" ca="1" si="211"/>
        <v>0</v>
      </c>
      <c r="BC332" s="147">
        <f t="shared" ca="1" si="211"/>
        <v>0</v>
      </c>
      <c r="BD332" s="147">
        <f t="shared" ca="1" si="211"/>
        <v>0</v>
      </c>
      <c r="BE332" s="147">
        <f t="shared" ca="1" si="211"/>
        <v>0</v>
      </c>
      <c r="BF332" s="147">
        <f t="shared" ca="1" si="211"/>
        <v>0</v>
      </c>
      <c r="BG332" s="147">
        <f t="shared" ca="1" si="211"/>
        <v>0</v>
      </c>
      <c r="BH332" s="147">
        <f t="shared" ca="1" si="211"/>
        <v>0</v>
      </c>
    </row>
    <row r="333" spans="1:60">
      <c r="A333" s="106"/>
      <c r="B333" s="106"/>
      <c r="C333" s="106"/>
      <c r="D333" s="106"/>
      <c r="E333" s="106"/>
      <c r="F333" s="123" t="s">
        <v>886</v>
      </c>
      <c r="G333" s="106"/>
      <c r="H333" s="139"/>
      <c r="I333" s="139"/>
      <c r="J333" s="139"/>
      <c r="K333" s="147">
        <f t="shared" ca="1" si="207"/>
        <v>0</v>
      </c>
      <c r="L333" s="147">
        <f t="shared" ca="1" si="212"/>
        <v>0</v>
      </c>
      <c r="M333" s="147">
        <f t="shared" ca="1" si="212"/>
        <v>0</v>
      </c>
      <c r="N333" s="147">
        <f t="shared" ca="1" si="212"/>
        <v>0</v>
      </c>
      <c r="O333" s="147">
        <f t="shared" ca="1" si="212"/>
        <v>0</v>
      </c>
      <c r="P333" s="147">
        <f t="shared" ca="1" si="212"/>
        <v>0</v>
      </c>
      <c r="Q333" s="147">
        <f t="shared" ca="1" si="212"/>
        <v>0</v>
      </c>
      <c r="R333" s="147">
        <f t="shared" ca="1" si="212"/>
        <v>0</v>
      </c>
      <c r="S333" s="147">
        <f t="shared" ca="1" si="212"/>
        <v>0</v>
      </c>
      <c r="T333" s="147">
        <f t="shared" ca="1" si="212"/>
        <v>0</v>
      </c>
      <c r="U333" s="147">
        <f t="shared" ca="1" si="212"/>
        <v>0</v>
      </c>
      <c r="V333" s="147">
        <f t="shared" ca="1" si="212"/>
        <v>0</v>
      </c>
      <c r="W333" s="147">
        <f t="shared" ca="1" si="212"/>
        <v>0</v>
      </c>
      <c r="X333" s="147">
        <f t="shared" ca="1" si="212"/>
        <v>0</v>
      </c>
      <c r="Y333" s="147">
        <f t="shared" ca="1" si="212"/>
        <v>0</v>
      </c>
      <c r="Z333" s="147">
        <f t="shared" ca="1" si="212"/>
        <v>0</v>
      </c>
      <c r="AA333" s="147">
        <f t="shared" ca="1" si="209"/>
        <v>0</v>
      </c>
      <c r="AB333" s="147">
        <f t="shared" ca="1" si="209"/>
        <v>0</v>
      </c>
      <c r="AC333" s="147">
        <f t="shared" ca="1" si="209"/>
        <v>0</v>
      </c>
      <c r="AD333" s="147">
        <f t="shared" ca="1" si="209"/>
        <v>0</v>
      </c>
      <c r="AE333" s="147">
        <f t="shared" ca="1" si="209"/>
        <v>0</v>
      </c>
      <c r="AF333" s="147">
        <f t="shared" ca="1" si="209"/>
        <v>0</v>
      </c>
      <c r="AG333" s="147">
        <f t="shared" ca="1" si="209"/>
        <v>0</v>
      </c>
      <c r="AH333" s="147">
        <f t="shared" ca="1" si="209"/>
        <v>0</v>
      </c>
      <c r="AI333" s="147">
        <f t="shared" ca="1" si="209"/>
        <v>0</v>
      </c>
      <c r="AJ333" s="147">
        <f t="shared" ca="1" si="209"/>
        <v>0</v>
      </c>
      <c r="AK333" s="147">
        <f t="shared" ca="1" si="209"/>
        <v>0</v>
      </c>
      <c r="AL333" s="147">
        <f t="shared" ca="1" si="210"/>
        <v>0</v>
      </c>
      <c r="AM333" s="147">
        <f t="shared" ca="1" si="210"/>
        <v>0</v>
      </c>
      <c r="AN333" s="147">
        <f t="shared" ca="1" si="210"/>
        <v>0</v>
      </c>
      <c r="AO333" s="147">
        <f t="shared" ca="1" si="210"/>
        <v>0</v>
      </c>
      <c r="AP333" s="147">
        <f t="shared" ca="1" si="210"/>
        <v>0</v>
      </c>
      <c r="AQ333" s="147">
        <f t="shared" ca="1" si="210"/>
        <v>0</v>
      </c>
      <c r="AR333" s="147">
        <f t="shared" ca="1" si="210"/>
        <v>0</v>
      </c>
      <c r="AS333" s="147">
        <f t="shared" ca="1" si="210"/>
        <v>0</v>
      </c>
      <c r="AT333" s="147">
        <f t="shared" ca="1" si="210"/>
        <v>0</v>
      </c>
      <c r="AU333" s="147">
        <f t="shared" ca="1" si="210"/>
        <v>0</v>
      </c>
      <c r="AV333" s="147">
        <f t="shared" ca="1" si="210"/>
        <v>0</v>
      </c>
      <c r="AW333" s="147">
        <f t="shared" ca="1" si="210"/>
        <v>0</v>
      </c>
      <c r="AX333" s="147">
        <f t="shared" ca="1" si="210"/>
        <v>0</v>
      </c>
      <c r="AY333" s="147">
        <f t="shared" ca="1" si="210"/>
        <v>0</v>
      </c>
      <c r="AZ333" s="147">
        <f t="shared" ca="1" si="210"/>
        <v>0</v>
      </c>
      <c r="BA333" s="147">
        <f t="shared" ca="1" si="210"/>
        <v>0</v>
      </c>
      <c r="BB333" s="147">
        <f t="shared" ca="1" si="211"/>
        <v>0</v>
      </c>
      <c r="BC333" s="147">
        <f t="shared" ca="1" si="211"/>
        <v>0</v>
      </c>
      <c r="BD333" s="147">
        <f t="shared" ca="1" si="211"/>
        <v>0</v>
      </c>
      <c r="BE333" s="147">
        <f t="shared" ca="1" si="211"/>
        <v>0</v>
      </c>
      <c r="BF333" s="147">
        <f t="shared" ca="1" si="211"/>
        <v>0</v>
      </c>
      <c r="BG333" s="147">
        <f t="shared" ca="1" si="211"/>
        <v>0</v>
      </c>
      <c r="BH333" s="147">
        <f t="shared" ca="1" si="211"/>
        <v>0</v>
      </c>
    </row>
    <row r="334" spans="1:60">
      <c r="A334" s="106"/>
      <c r="B334" s="106"/>
      <c r="C334" s="106"/>
      <c r="D334" s="106"/>
      <c r="E334" s="106"/>
      <c r="F334" s="123" t="s">
        <v>514</v>
      </c>
      <c r="G334" s="106"/>
      <c r="H334" s="139"/>
      <c r="I334" s="139"/>
      <c r="J334" s="139"/>
      <c r="K334" s="147">
        <f t="shared" ca="1" si="207"/>
        <v>0</v>
      </c>
      <c r="L334" s="147">
        <f t="shared" ca="1" si="212"/>
        <v>0</v>
      </c>
      <c r="M334" s="147">
        <f t="shared" ca="1" si="212"/>
        <v>0</v>
      </c>
      <c r="N334" s="147">
        <f t="shared" ca="1" si="212"/>
        <v>0</v>
      </c>
      <c r="O334" s="147">
        <f t="shared" ca="1" si="212"/>
        <v>0</v>
      </c>
      <c r="P334" s="147">
        <f t="shared" ca="1" si="212"/>
        <v>0</v>
      </c>
      <c r="Q334" s="147">
        <f t="shared" ca="1" si="212"/>
        <v>0</v>
      </c>
      <c r="R334" s="147">
        <f t="shared" ca="1" si="212"/>
        <v>0</v>
      </c>
      <c r="S334" s="147">
        <f t="shared" ca="1" si="212"/>
        <v>0</v>
      </c>
      <c r="T334" s="147">
        <f t="shared" ca="1" si="212"/>
        <v>0</v>
      </c>
      <c r="U334" s="147">
        <f t="shared" ca="1" si="212"/>
        <v>0</v>
      </c>
      <c r="V334" s="147">
        <f t="shared" ca="1" si="212"/>
        <v>0</v>
      </c>
      <c r="W334" s="147">
        <f t="shared" ca="1" si="212"/>
        <v>0</v>
      </c>
      <c r="X334" s="147">
        <f t="shared" ca="1" si="212"/>
        <v>0</v>
      </c>
      <c r="Y334" s="147">
        <f t="shared" ca="1" si="212"/>
        <v>0</v>
      </c>
      <c r="Z334" s="147">
        <f t="shared" ca="1" si="212"/>
        <v>0</v>
      </c>
      <c r="AA334" s="147">
        <f t="shared" ca="1" si="209"/>
        <v>0</v>
      </c>
      <c r="AB334" s="147">
        <f t="shared" ca="1" si="209"/>
        <v>0</v>
      </c>
      <c r="AC334" s="147">
        <f t="shared" ca="1" si="209"/>
        <v>0</v>
      </c>
      <c r="AD334" s="147">
        <f t="shared" ca="1" si="209"/>
        <v>0</v>
      </c>
      <c r="AE334" s="147">
        <f t="shared" ca="1" si="209"/>
        <v>0</v>
      </c>
      <c r="AF334" s="147">
        <f t="shared" ca="1" si="209"/>
        <v>0</v>
      </c>
      <c r="AG334" s="147">
        <f t="shared" ca="1" si="209"/>
        <v>0</v>
      </c>
      <c r="AH334" s="147">
        <f t="shared" ca="1" si="209"/>
        <v>0</v>
      </c>
      <c r="AI334" s="147">
        <f t="shared" ca="1" si="209"/>
        <v>0</v>
      </c>
      <c r="AJ334" s="147">
        <f t="shared" ca="1" si="209"/>
        <v>0</v>
      </c>
      <c r="AK334" s="147">
        <f t="shared" ca="1" si="209"/>
        <v>0</v>
      </c>
      <c r="AL334" s="147">
        <f t="shared" ca="1" si="210"/>
        <v>0</v>
      </c>
      <c r="AM334" s="147">
        <f t="shared" ca="1" si="210"/>
        <v>0</v>
      </c>
      <c r="AN334" s="147">
        <f t="shared" ca="1" si="210"/>
        <v>0</v>
      </c>
      <c r="AO334" s="147">
        <f t="shared" ca="1" si="210"/>
        <v>0</v>
      </c>
      <c r="AP334" s="147">
        <f t="shared" ca="1" si="210"/>
        <v>0</v>
      </c>
      <c r="AQ334" s="147">
        <f t="shared" ca="1" si="210"/>
        <v>0</v>
      </c>
      <c r="AR334" s="147">
        <f t="shared" ca="1" si="210"/>
        <v>0</v>
      </c>
      <c r="AS334" s="147">
        <f t="shared" ca="1" si="210"/>
        <v>0</v>
      </c>
      <c r="AT334" s="147">
        <f t="shared" ca="1" si="210"/>
        <v>0</v>
      </c>
      <c r="AU334" s="147">
        <f t="shared" ca="1" si="210"/>
        <v>0</v>
      </c>
      <c r="AV334" s="147">
        <f t="shared" ca="1" si="210"/>
        <v>0</v>
      </c>
      <c r="AW334" s="147">
        <f t="shared" ca="1" si="210"/>
        <v>0</v>
      </c>
      <c r="AX334" s="147">
        <f t="shared" ca="1" si="210"/>
        <v>0</v>
      </c>
      <c r="AY334" s="147">
        <f t="shared" ca="1" si="210"/>
        <v>0</v>
      </c>
      <c r="AZ334" s="147">
        <f t="shared" ca="1" si="210"/>
        <v>0</v>
      </c>
      <c r="BA334" s="147">
        <f t="shared" ca="1" si="210"/>
        <v>0</v>
      </c>
      <c r="BB334" s="147">
        <f t="shared" ca="1" si="211"/>
        <v>0</v>
      </c>
      <c r="BC334" s="147">
        <f t="shared" ca="1" si="211"/>
        <v>0</v>
      </c>
      <c r="BD334" s="147">
        <f t="shared" ca="1" si="211"/>
        <v>0</v>
      </c>
      <c r="BE334" s="147">
        <f t="shared" ca="1" si="211"/>
        <v>0</v>
      </c>
      <c r="BF334" s="147">
        <f t="shared" ca="1" si="211"/>
        <v>0</v>
      </c>
      <c r="BG334" s="147">
        <f t="shared" ca="1" si="211"/>
        <v>0</v>
      </c>
      <c r="BH334" s="147">
        <f t="shared" ca="1" si="211"/>
        <v>0</v>
      </c>
    </row>
    <row r="335" spans="1:60">
      <c r="A335" s="106"/>
      <c r="B335" s="106"/>
      <c r="C335" s="106"/>
      <c r="D335" s="106"/>
      <c r="E335" s="106"/>
      <c r="F335" s="123" t="s">
        <v>515</v>
      </c>
      <c r="G335" s="106"/>
      <c r="H335" s="139"/>
      <c r="I335" s="139"/>
      <c r="J335" s="139"/>
      <c r="K335" s="147">
        <f t="shared" ca="1" si="207"/>
        <v>0</v>
      </c>
      <c r="L335" s="147">
        <f t="shared" ca="1" si="212"/>
        <v>0</v>
      </c>
      <c r="M335" s="147">
        <f t="shared" ca="1" si="212"/>
        <v>0</v>
      </c>
      <c r="N335" s="147">
        <f t="shared" ca="1" si="212"/>
        <v>0</v>
      </c>
      <c r="O335" s="147">
        <f t="shared" ca="1" si="212"/>
        <v>0</v>
      </c>
      <c r="P335" s="147">
        <f t="shared" ca="1" si="212"/>
        <v>0</v>
      </c>
      <c r="Q335" s="147">
        <f t="shared" ca="1" si="212"/>
        <v>0</v>
      </c>
      <c r="R335" s="147">
        <f t="shared" ca="1" si="212"/>
        <v>0</v>
      </c>
      <c r="S335" s="147">
        <f t="shared" ca="1" si="212"/>
        <v>0</v>
      </c>
      <c r="T335" s="147">
        <f t="shared" ca="1" si="212"/>
        <v>0</v>
      </c>
      <c r="U335" s="147">
        <f t="shared" ca="1" si="212"/>
        <v>0</v>
      </c>
      <c r="V335" s="147">
        <f t="shared" ca="1" si="212"/>
        <v>0</v>
      </c>
      <c r="W335" s="147">
        <f t="shared" ca="1" si="212"/>
        <v>0</v>
      </c>
      <c r="X335" s="147">
        <f t="shared" ca="1" si="212"/>
        <v>0</v>
      </c>
      <c r="Y335" s="147">
        <f t="shared" ca="1" si="212"/>
        <v>0</v>
      </c>
      <c r="Z335" s="147">
        <f t="shared" ca="1" si="212"/>
        <v>0</v>
      </c>
      <c r="AA335" s="147">
        <f t="shared" ca="1" si="209"/>
        <v>0</v>
      </c>
      <c r="AB335" s="147">
        <f t="shared" ca="1" si="209"/>
        <v>0</v>
      </c>
      <c r="AC335" s="147">
        <f t="shared" ca="1" si="209"/>
        <v>0</v>
      </c>
      <c r="AD335" s="147">
        <f t="shared" ca="1" si="209"/>
        <v>0</v>
      </c>
      <c r="AE335" s="147">
        <f t="shared" ca="1" si="209"/>
        <v>0</v>
      </c>
      <c r="AF335" s="147">
        <f t="shared" ca="1" si="209"/>
        <v>0</v>
      </c>
      <c r="AG335" s="147">
        <f t="shared" ca="1" si="209"/>
        <v>0</v>
      </c>
      <c r="AH335" s="147">
        <f t="shared" ca="1" si="209"/>
        <v>0</v>
      </c>
      <c r="AI335" s="147">
        <f t="shared" ca="1" si="209"/>
        <v>0</v>
      </c>
      <c r="AJ335" s="147">
        <f t="shared" ca="1" si="209"/>
        <v>0</v>
      </c>
      <c r="AK335" s="147">
        <f t="shared" ca="1" si="209"/>
        <v>0</v>
      </c>
      <c r="AL335" s="147">
        <f t="shared" ca="1" si="210"/>
        <v>0</v>
      </c>
      <c r="AM335" s="147">
        <f t="shared" ca="1" si="210"/>
        <v>0</v>
      </c>
      <c r="AN335" s="147">
        <f t="shared" ca="1" si="210"/>
        <v>0</v>
      </c>
      <c r="AO335" s="147">
        <f t="shared" ca="1" si="210"/>
        <v>0</v>
      </c>
      <c r="AP335" s="147">
        <f t="shared" ca="1" si="210"/>
        <v>0</v>
      </c>
      <c r="AQ335" s="147">
        <f t="shared" ca="1" si="210"/>
        <v>0</v>
      </c>
      <c r="AR335" s="147">
        <f t="shared" ca="1" si="210"/>
        <v>0</v>
      </c>
      <c r="AS335" s="147">
        <f t="shared" ca="1" si="210"/>
        <v>0</v>
      </c>
      <c r="AT335" s="147">
        <f t="shared" ca="1" si="210"/>
        <v>0</v>
      </c>
      <c r="AU335" s="147">
        <f t="shared" ca="1" si="210"/>
        <v>0</v>
      </c>
      <c r="AV335" s="147">
        <f t="shared" ca="1" si="210"/>
        <v>0</v>
      </c>
      <c r="AW335" s="147">
        <f t="shared" ca="1" si="210"/>
        <v>0</v>
      </c>
      <c r="AX335" s="147">
        <f t="shared" ca="1" si="210"/>
        <v>0</v>
      </c>
      <c r="AY335" s="147">
        <f t="shared" ca="1" si="210"/>
        <v>0</v>
      </c>
      <c r="AZ335" s="147">
        <f t="shared" ca="1" si="210"/>
        <v>0</v>
      </c>
      <c r="BA335" s="147">
        <f t="shared" ca="1" si="210"/>
        <v>0</v>
      </c>
      <c r="BB335" s="147">
        <f t="shared" ca="1" si="211"/>
        <v>0</v>
      </c>
      <c r="BC335" s="147">
        <f t="shared" ca="1" si="211"/>
        <v>0</v>
      </c>
      <c r="BD335" s="147">
        <f t="shared" ca="1" si="211"/>
        <v>0</v>
      </c>
      <c r="BE335" s="147">
        <f t="shared" ca="1" si="211"/>
        <v>0</v>
      </c>
      <c r="BF335" s="147">
        <f t="shared" ca="1" si="211"/>
        <v>0</v>
      </c>
      <c r="BG335" s="147">
        <f t="shared" ca="1" si="211"/>
        <v>0</v>
      </c>
      <c r="BH335" s="147">
        <f t="shared" ca="1" si="211"/>
        <v>0</v>
      </c>
    </row>
    <row r="336" spans="1:60">
      <c r="A336" s="106"/>
      <c r="B336" s="106"/>
      <c r="C336" s="106"/>
      <c r="D336" s="106"/>
      <c r="E336" s="106"/>
      <c r="F336" s="123" t="s">
        <v>545</v>
      </c>
      <c r="G336" s="106"/>
      <c r="H336" s="139"/>
      <c r="I336" s="139"/>
      <c r="J336" s="139"/>
      <c r="K336" s="147">
        <f t="shared" ca="1" si="207"/>
        <v>1351.4973647972356</v>
      </c>
      <c r="L336" s="147">
        <f t="shared" ca="1" si="212"/>
        <v>0</v>
      </c>
      <c r="M336" s="147">
        <f t="shared" ca="1" si="212"/>
        <v>0</v>
      </c>
      <c r="N336" s="147">
        <f t="shared" ca="1" si="212"/>
        <v>0</v>
      </c>
      <c r="O336" s="147">
        <f t="shared" ca="1" si="212"/>
        <v>0</v>
      </c>
      <c r="P336" s="147">
        <f t="shared" ca="1" si="212"/>
        <v>0</v>
      </c>
      <c r="Q336" s="147">
        <f t="shared" ca="1" si="212"/>
        <v>0</v>
      </c>
      <c r="R336" s="147">
        <f t="shared" ca="1" si="212"/>
        <v>0</v>
      </c>
      <c r="S336" s="147">
        <f t="shared" ca="1" si="212"/>
        <v>0</v>
      </c>
      <c r="T336" s="147">
        <f t="shared" ca="1" si="212"/>
        <v>0</v>
      </c>
      <c r="U336" s="147">
        <f t="shared" ca="1" si="212"/>
        <v>0</v>
      </c>
      <c r="V336" s="147">
        <f t="shared" ca="1" si="212"/>
        <v>0</v>
      </c>
      <c r="W336" s="147">
        <f t="shared" ca="1" si="212"/>
        <v>0</v>
      </c>
      <c r="X336" s="147">
        <f t="shared" ca="1" si="212"/>
        <v>0</v>
      </c>
      <c r="Y336" s="147">
        <f t="shared" ca="1" si="212"/>
        <v>0</v>
      </c>
      <c r="Z336" s="147">
        <f t="shared" ca="1" si="212"/>
        <v>0</v>
      </c>
      <c r="AA336" s="147">
        <f t="shared" ca="1" si="209"/>
        <v>0</v>
      </c>
      <c r="AB336" s="147">
        <f t="shared" ca="1" si="209"/>
        <v>0</v>
      </c>
      <c r="AC336" s="147">
        <f t="shared" ca="1" si="209"/>
        <v>0</v>
      </c>
      <c r="AD336" s="147">
        <f t="shared" ca="1" si="209"/>
        <v>0</v>
      </c>
      <c r="AE336" s="147">
        <f t="shared" ca="1" si="209"/>
        <v>0</v>
      </c>
      <c r="AF336" s="147">
        <f t="shared" ca="1" si="209"/>
        <v>0</v>
      </c>
      <c r="AG336" s="147">
        <f t="shared" ca="1" si="209"/>
        <v>0</v>
      </c>
      <c r="AH336" s="147">
        <f t="shared" ca="1" si="209"/>
        <v>0</v>
      </c>
      <c r="AI336" s="147">
        <f t="shared" ca="1" si="209"/>
        <v>0</v>
      </c>
      <c r="AJ336" s="147">
        <f t="shared" ca="1" si="209"/>
        <v>0</v>
      </c>
      <c r="AK336" s="147">
        <f t="shared" ca="1" si="209"/>
        <v>0</v>
      </c>
      <c r="AL336" s="147">
        <f t="shared" ca="1" si="210"/>
        <v>0</v>
      </c>
      <c r="AM336" s="147">
        <f t="shared" ca="1" si="210"/>
        <v>0</v>
      </c>
      <c r="AN336" s="147">
        <f t="shared" ca="1" si="210"/>
        <v>0</v>
      </c>
      <c r="AO336" s="147">
        <f t="shared" ca="1" si="210"/>
        <v>0</v>
      </c>
      <c r="AP336" s="147">
        <f t="shared" ca="1" si="210"/>
        <v>0</v>
      </c>
      <c r="AQ336" s="147">
        <f t="shared" ca="1" si="210"/>
        <v>0</v>
      </c>
      <c r="AR336" s="147">
        <f t="shared" ca="1" si="210"/>
        <v>0</v>
      </c>
      <c r="AS336" s="147">
        <f t="shared" ca="1" si="210"/>
        <v>0</v>
      </c>
      <c r="AT336" s="147">
        <f t="shared" ca="1" si="210"/>
        <v>0</v>
      </c>
      <c r="AU336" s="147">
        <f t="shared" ca="1" si="210"/>
        <v>0</v>
      </c>
      <c r="AV336" s="147">
        <f t="shared" ca="1" si="210"/>
        <v>0</v>
      </c>
      <c r="AW336" s="147">
        <f t="shared" ca="1" si="210"/>
        <v>0</v>
      </c>
      <c r="AX336" s="147">
        <f t="shared" ca="1" si="210"/>
        <v>0</v>
      </c>
      <c r="AY336" s="147">
        <f t="shared" ca="1" si="210"/>
        <v>0</v>
      </c>
      <c r="AZ336" s="147">
        <f t="shared" ca="1" si="210"/>
        <v>0</v>
      </c>
      <c r="BA336" s="147">
        <f t="shared" ca="1" si="210"/>
        <v>0</v>
      </c>
      <c r="BB336" s="147">
        <f t="shared" ca="1" si="211"/>
        <v>0</v>
      </c>
      <c r="BC336" s="147">
        <f t="shared" ca="1" si="211"/>
        <v>0</v>
      </c>
      <c r="BD336" s="147">
        <f t="shared" ca="1" si="211"/>
        <v>0</v>
      </c>
      <c r="BE336" s="147">
        <f t="shared" ca="1" si="211"/>
        <v>0</v>
      </c>
      <c r="BF336" s="147">
        <f t="shared" ca="1" si="211"/>
        <v>0</v>
      </c>
      <c r="BG336" s="147">
        <f t="shared" ca="1" si="211"/>
        <v>0</v>
      </c>
      <c r="BH336" s="147">
        <f t="shared" ca="1" si="211"/>
        <v>0</v>
      </c>
    </row>
    <row r="337" spans="1:60">
      <c r="A337" s="106"/>
      <c r="B337" s="106"/>
      <c r="C337" s="106"/>
      <c r="D337" s="106"/>
      <c r="E337" s="106"/>
      <c r="F337" s="123" t="s">
        <v>517</v>
      </c>
      <c r="G337" s="106"/>
      <c r="H337" s="139"/>
      <c r="I337" s="139"/>
      <c r="J337" s="139"/>
      <c r="K337" s="147">
        <f t="shared" ca="1" si="207"/>
        <v>0</v>
      </c>
      <c r="L337" s="147">
        <f t="shared" ca="1" si="212"/>
        <v>0</v>
      </c>
      <c r="M337" s="147">
        <f t="shared" ca="1" si="212"/>
        <v>0</v>
      </c>
      <c r="N337" s="147">
        <f t="shared" ca="1" si="212"/>
        <v>0</v>
      </c>
      <c r="O337" s="147">
        <f t="shared" ca="1" si="212"/>
        <v>0</v>
      </c>
      <c r="P337" s="147">
        <f t="shared" ca="1" si="212"/>
        <v>0</v>
      </c>
      <c r="Q337" s="147">
        <f t="shared" ca="1" si="212"/>
        <v>0</v>
      </c>
      <c r="R337" s="147">
        <f t="shared" ca="1" si="212"/>
        <v>0</v>
      </c>
      <c r="S337" s="147">
        <f t="shared" ca="1" si="212"/>
        <v>0</v>
      </c>
      <c r="T337" s="147">
        <f t="shared" ca="1" si="212"/>
        <v>0</v>
      </c>
      <c r="U337" s="147">
        <f t="shared" ca="1" si="212"/>
        <v>0</v>
      </c>
      <c r="V337" s="147">
        <f t="shared" ca="1" si="212"/>
        <v>0</v>
      </c>
      <c r="W337" s="147">
        <f t="shared" ca="1" si="212"/>
        <v>0</v>
      </c>
      <c r="X337" s="147">
        <f t="shared" ca="1" si="212"/>
        <v>0</v>
      </c>
      <c r="Y337" s="147">
        <f t="shared" ca="1" si="212"/>
        <v>0</v>
      </c>
      <c r="Z337" s="147">
        <f t="shared" ca="1" si="212"/>
        <v>0</v>
      </c>
      <c r="AA337" s="147">
        <f t="shared" ca="1" si="209"/>
        <v>0</v>
      </c>
      <c r="AB337" s="147">
        <f t="shared" ca="1" si="209"/>
        <v>0</v>
      </c>
      <c r="AC337" s="147">
        <f t="shared" ca="1" si="209"/>
        <v>0</v>
      </c>
      <c r="AD337" s="147">
        <f t="shared" ca="1" si="209"/>
        <v>0</v>
      </c>
      <c r="AE337" s="147">
        <f t="shared" ca="1" si="209"/>
        <v>0</v>
      </c>
      <c r="AF337" s="147">
        <f t="shared" ca="1" si="209"/>
        <v>0</v>
      </c>
      <c r="AG337" s="147">
        <f t="shared" ca="1" si="209"/>
        <v>0</v>
      </c>
      <c r="AH337" s="147">
        <f t="shared" ca="1" si="209"/>
        <v>0</v>
      </c>
      <c r="AI337" s="147">
        <f t="shared" ca="1" si="209"/>
        <v>0</v>
      </c>
      <c r="AJ337" s="147">
        <f t="shared" ca="1" si="209"/>
        <v>0</v>
      </c>
      <c r="AK337" s="147">
        <f t="shared" ca="1" si="209"/>
        <v>0</v>
      </c>
      <c r="AL337" s="147">
        <f t="shared" ca="1" si="210"/>
        <v>0</v>
      </c>
      <c r="AM337" s="147">
        <f t="shared" ca="1" si="210"/>
        <v>0</v>
      </c>
      <c r="AN337" s="147">
        <f t="shared" ca="1" si="210"/>
        <v>0</v>
      </c>
      <c r="AO337" s="147">
        <f t="shared" ca="1" si="210"/>
        <v>0</v>
      </c>
      <c r="AP337" s="147">
        <f t="shared" ca="1" si="210"/>
        <v>0</v>
      </c>
      <c r="AQ337" s="147">
        <f t="shared" ca="1" si="210"/>
        <v>0</v>
      </c>
      <c r="AR337" s="147">
        <f t="shared" ca="1" si="210"/>
        <v>0</v>
      </c>
      <c r="AS337" s="147">
        <f t="shared" ca="1" si="210"/>
        <v>0</v>
      </c>
      <c r="AT337" s="147">
        <f t="shared" ca="1" si="210"/>
        <v>0</v>
      </c>
      <c r="AU337" s="147">
        <f t="shared" ca="1" si="210"/>
        <v>0</v>
      </c>
      <c r="AV337" s="147">
        <f t="shared" ca="1" si="210"/>
        <v>0</v>
      </c>
      <c r="AW337" s="147">
        <f t="shared" ca="1" si="210"/>
        <v>0</v>
      </c>
      <c r="AX337" s="147">
        <f t="shared" ca="1" si="210"/>
        <v>0</v>
      </c>
      <c r="AY337" s="147">
        <f t="shared" ca="1" si="210"/>
        <v>0</v>
      </c>
      <c r="AZ337" s="147">
        <f t="shared" ca="1" si="210"/>
        <v>0</v>
      </c>
      <c r="BA337" s="147">
        <f t="shared" ca="1" si="210"/>
        <v>0</v>
      </c>
      <c r="BB337" s="147">
        <f t="shared" ca="1" si="211"/>
        <v>0</v>
      </c>
      <c r="BC337" s="147">
        <f t="shared" ca="1" si="211"/>
        <v>0</v>
      </c>
      <c r="BD337" s="147">
        <f t="shared" ca="1" si="211"/>
        <v>0</v>
      </c>
      <c r="BE337" s="147">
        <f t="shared" ca="1" si="211"/>
        <v>0</v>
      </c>
      <c r="BF337" s="147">
        <f t="shared" ca="1" si="211"/>
        <v>0</v>
      </c>
      <c r="BG337" s="147">
        <f t="shared" ca="1" si="211"/>
        <v>0</v>
      </c>
      <c r="BH337" s="147">
        <f t="shared" ca="1" si="211"/>
        <v>0</v>
      </c>
    </row>
    <row r="338" spans="1:60">
      <c r="A338" s="106"/>
      <c r="B338" s="106"/>
      <c r="C338" s="106"/>
      <c r="D338" s="106"/>
      <c r="E338" s="106"/>
      <c r="F338" s="189" t="s">
        <v>282</v>
      </c>
      <c r="G338" s="190" t="str">
        <f ca="1">IF(SUM($K$338:$BH$338)&gt;0,"ERROR","OK")</f>
        <v>OK</v>
      </c>
      <c r="H338" s="139"/>
      <c r="I338" s="139"/>
      <c r="J338" s="139"/>
      <c r="K338" s="147">
        <f ca="1">IF(ROUND(SUM(K325:K337),5)=ROUND(K324,5),0,1)</f>
        <v>0</v>
      </c>
      <c r="L338" s="147">
        <f ca="1">IF(ROUND(SUM(L325:L337),5)=ROUND(L324,5),0,1)</f>
        <v>0</v>
      </c>
      <c r="M338" s="147">
        <f ca="1">IF(ROUND(SUM(M325:M337),5)=ROUND(M324,5),0,1)</f>
        <v>0</v>
      </c>
      <c r="N338" s="147">
        <f ca="1">IF(ROUND(SUM(N325:N337),5)=ROUND(N324,5),0,1)</f>
        <v>0</v>
      </c>
      <c r="O338" s="147">
        <f t="shared" ref="O338:BG338" ca="1" si="213">IF(ROUND(SUM(O325:O337),5)=ROUND(O324,5),0,1)</f>
        <v>0</v>
      </c>
      <c r="P338" s="147">
        <f t="shared" ca="1" si="213"/>
        <v>0</v>
      </c>
      <c r="Q338" s="147">
        <f t="shared" ca="1" si="213"/>
        <v>0</v>
      </c>
      <c r="R338" s="147">
        <f t="shared" ca="1" si="213"/>
        <v>0</v>
      </c>
      <c r="S338" s="147">
        <f t="shared" ca="1" si="213"/>
        <v>0</v>
      </c>
      <c r="T338" s="147">
        <f t="shared" ca="1" si="213"/>
        <v>0</v>
      </c>
      <c r="U338" s="147">
        <f t="shared" ca="1" si="213"/>
        <v>0</v>
      </c>
      <c r="V338" s="147">
        <f t="shared" ca="1" si="213"/>
        <v>0</v>
      </c>
      <c r="W338" s="147">
        <f t="shared" ca="1" si="213"/>
        <v>0</v>
      </c>
      <c r="X338" s="147">
        <f t="shared" ca="1" si="213"/>
        <v>0</v>
      </c>
      <c r="Y338" s="147">
        <f t="shared" ca="1" si="213"/>
        <v>0</v>
      </c>
      <c r="Z338" s="147">
        <f t="shared" ca="1" si="213"/>
        <v>0</v>
      </c>
      <c r="AA338" s="147">
        <f t="shared" ca="1" si="213"/>
        <v>0</v>
      </c>
      <c r="AB338" s="147">
        <f t="shared" ca="1" si="213"/>
        <v>0</v>
      </c>
      <c r="AC338" s="147">
        <f t="shared" ca="1" si="213"/>
        <v>0</v>
      </c>
      <c r="AD338" s="147">
        <f t="shared" ca="1" si="213"/>
        <v>0</v>
      </c>
      <c r="AE338" s="147">
        <f t="shared" ca="1" si="213"/>
        <v>0</v>
      </c>
      <c r="AF338" s="147">
        <f t="shared" ca="1" si="213"/>
        <v>0</v>
      </c>
      <c r="AG338" s="147">
        <f t="shared" ca="1" si="213"/>
        <v>0</v>
      </c>
      <c r="AH338" s="147">
        <f t="shared" ca="1" si="213"/>
        <v>0</v>
      </c>
      <c r="AI338" s="147">
        <f t="shared" ca="1" si="213"/>
        <v>0</v>
      </c>
      <c r="AJ338" s="147">
        <f t="shared" ca="1" si="213"/>
        <v>0</v>
      </c>
      <c r="AK338" s="147">
        <f t="shared" ca="1" si="213"/>
        <v>0</v>
      </c>
      <c r="AL338" s="147">
        <f t="shared" ca="1" si="213"/>
        <v>0</v>
      </c>
      <c r="AM338" s="147">
        <f t="shared" ca="1" si="213"/>
        <v>0</v>
      </c>
      <c r="AN338" s="147">
        <f t="shared" ca="1" si="213"/>
        <v>0</v>
      </c>
      <c r="AO338" s="147">
        <f t="shared" ca="1" si="213"/>
        <v>0</v>
      </c>
      <c r="AP338" s="147">
        <f t="shared" ca="1" si="213"/>
        <v>0</v>
      </c>
      <c r="AQ338" s="147">
        <f t="shared" ca="1" si="213"/>
        <v>0</v>
      </c>
      <c r="AR338" s="147">
        <f t="shared" ca="1" si="213"/>
        <v>0</v>
      </c>
      <c r="AS338" s="147">
        <f t="shared" ca="1" si="213"/>
        <v>0</v>
      </c>
      <c r="AT338" s="147">
        <f t="shared" ca="1" si="213"/>
        <v>0</v>
      </c>
      <c r="AU338" s="147">
        <f t="shared" ca="1" si="213"/>
        <v>0</v>
      </c>
      <c r="AV338" s="147">
        <f t="shared" ca="1" si="213"/>
        <v>0</v>
      </c>
      <c r="AW338" s="147">
        <f t="shared" ca="1" si="213"/>
        <v>0</v>
      </c>
      <c r="AX338" s="147">
        <f t="shared" ca="1" si="213"/>
        <v>0</v>
      </c>
      <c r="AY338" s="147">
        <f t="shared" ca="1" si="213"/>
        <v>0</v>
      </c>
      <c r="AZ338" s="147">
        <f t="shared" ca="1" si="213"/>
        <v>0</v>
      </c>
      <c r="BA338" s="147">
        <f t="shared" ca="1" si="213"/>
        <v>0</v>
      </c>
      <c r="BB338" s="147">
        <f t="shared" ca="1" si="213"/>
        <v>0</v>
      </c>
      <c r="BC338" s="147">
        <f t="shared" ca="1" si="213"/>
        <v>0</v>
      </c>
      <c r="BD338" s="147">
        <f t="shared" ca="1" si="213"/>
        <v>0</v>
      </c>
      <c r="BE338" s="147">
        <f t="shared" ca="1" si="213"/>
        <v>0</v>
      </c>
      <c r="BF338" s="147">
        <f t="shared" ca="1" si="213"/>
        <v>0</v>
      </c>
      <c r="BG338" s="147">
        <f t="shared" ca="1" si="213"/>
        <v>0</v>
      </c>
      <c r="BH338" s="147">
        <f ca="1">IF(ROUND(SUM(BH325:BH337),5)=ROUND(BH324,5),0,1)</f>
        <v>0</v>
      </c>
    </row>
    <row r="339" spans="1:60">
      <c r="A339" s="106"/>
      <c r="B339" s="106"/>
      <c r="C339" s="106"/>
      <c r="D339" s="106"/>
      <c r="E339" s="106"/>
      <c r="F339" s="6"/>
      <c r="G339" s="106"/>
      <c r="H339" s="139"/>
      <c r="I339" s="139"/>
      <c r="J339" s="139"/>
      <c r="K339" s="147"/>
      <c r="L339" s="139"/>
      <c r="M339" s="139"/>
      <c r="N339" s="139"/>
      <c r="O339" s="139"/>
      <c r="P339" s="139"/>
      <c r="Q339" s="139"/>
      <c r="R339" s="139"/>
      <c r="S339" s="139"/>
      <c r="T339" s="139"/>
      <c r="U339" s="139"/>
      <c r="V339" s="139"/>
      <c r="W339" s="139"/>
      <c r="X339" s="139"/>
      <c r="Y339" s="139"/>
      <c r="Z339" s="139"/>
      <c r="AA339" s="139"/>
      <c r="AB339" s="139"/>
      <c r="AC339" s="139"/>
      <c r="AD339" s="139"/>
      <c r="AE339" s="139"/>
      <c r="AF339" s="139"/>
      <c r="AG339" s="139"/>
      <c r="AH339" s="139"/>
      <c r="AI339" s="139"/>
      <c r="AJ339" s="139"/>
      <c r="AK339" s="139"/>
      <c r="AL339" s="139"/>
      <c r="AM339" s="139"/>
      <c r="AN339" s="139"/>
      <c r="AO339" s="139"/>
      <c r="AP339" s="139"/>
      <c r="AQ339" s="139"/>
      <c r="AR339" s="139"/>
      <c r="AS339" s="139"/>
      <c r="AT339" s="139"/>
      <c r="AU339" s="139"/>
      <c r="AV339" s="139"/>
      <c r="AW339" s="139"/>
      <c r="AX339" s="139"/>
      <c r="AY339" s="139"/>
      <c r="AZ339" s="139"/>
      <c r="BA339" s="139"/>
      <c r="BB339" s="139"/>
      <c r="BC339" s="139"/>
      <c r="BD339" s="139"/>
      <c r="BE339" s="139"/>
      <c r="BF339" s="139"/>
      <c r="BG339" s="139"/>
      <c r="BH339" s="139"/>
    </row>
    <row r="340" spans="1:60">
      <c r="A340" s="106"/>
      <c r="B340" s="106"/>
      <c r="C340" s="106"/>
      <c r="D340" s="106"/>
      <c r="E340" s="138" t="s">
        <v>164</v>
      </c>
      <c r="F340" s="130" t="s">
        <v>518</v>
      </c>
      <c r="G340" s="106"/>
      <c r="H340" s="139"/>
      <c r="I340" s="139"/>
      <c r="J340" s="139"/>
      <c r="K340" s="147"/>
      <c r="L340" s="139"/>
      <c r="M340" s="139"/>
      <c r="N340" s="139"/>
      <c r="O340" s="139"/>
      <c r="P340" s="139"/>
      <c r="Q340" s="139"/>
      <c r="R340" s="139"/>
      <c r="S340" s="139"/>
      <c r="T340" s="139"/>
      <c r="U340" s="139"/>
      <c r="V340" s="139"/>
      <c r="W340" s="139"/>
      <c r="X340" s="139"/>
      <c r="Y340" s="139"/>
      <c r="Z340" s="139"/>
      <c r="AA340" s="139"/>
      <c r="AB340" s="139"/>
      <c r="AC340" s="139"/>
      <c r="AD340" s="139"/>
      <c r="AE340" s="139"/>
      <c r="AF340" s="139"/>
      <c r="AG340" s="139"/>
      <c r="AH340" s="139"/>
      <c r="AI340" s="139"/>
      <c r="AJ340" s="139"/>
      <c r="AK340" s="139"/>
      <c r="AL340" s="139"/>
      <c r="AM340" s="139"/>
      <c r="AN340" s="139"/>
      <c r="AO340" s="139"/>
      <c r="AP340" s="139"/>
      <c r="AQ340" s="139"/>
      <c r="AR340" s="139"/>
      <c r="AS340" s="139"/>
      <c r="AT340" s="139"/>
      <c r="AU340" s="139"/>
      <c r="AV340" s="139"/>
      <c r="AW340" s="139"/>
      <c r="AX340" s="139"/>
      <c r="AY340" s="139"/>
      <c r="AZ340" s="139"/>
      <c r="BA340" s="139"/>
      <c r="BB340" s="139"/>
      <c r="BC340" s="139"/>
      <c r="BD340" s="139"/>
      <c r="BE340" s="139"/>
      <c r="BF340" s="139"/>
      <c r="BG340" s="139"/>
      <c r="BH340" s="139"/>
    </row>
    <row r="341" spans="1:60">
      <c r="A341" s="106"/>
      <c r="B341" s="106"/>
      <c r="C341" s="106"/>
      <c r="D341" s="106"/>
      <c r="E341" s="106"/>
      <c r="F341" t="s">
        <v>510</v>
      </c>
      <c r="G341" s="106"/>
      <c r="H341" s="139"/>
      <c r="I341" s="139"/>
      <c r="J341" s="139"/>
      <c r="K341" s="147">
        <f ca="1">IFERROR(K325/K$324,0)</f>
        <v>0</v>
      </c>
      <c r="L341" s="147">
        <f t="shared" ref="L341:BH341" ca="1" si="214">IFERROR(L325/L$324,0)</f>
        <v>0</v>
      </c>
      <c r="M341" s="147">
        <f t="shared" ca="1" si="214"/>
        <v>0</v>
      </c>
      <c r="N341" s="147">
        <f t="shared" ca="1" si="214"/>
        <v>0</v>
      </c>
      <c r="O341" s="147">
        <f t="shared" ca="1" si="214"/>
        <v>0</v>
      </c>
      <c r="P341" s="147">
        <f t="shared" ca="1" si="214"/>
        <v>0</v>
      </c>
      <c r="Q341" s="147">
        <f t="shared" ca="1" si="214"/>
        <v>0</v>
      </c>
      <c r="R341" s="147">
        <f t="shared" ca="1" si="214"/>
        <v>0</v>
      </c>
      <c r="S341" s="147">
        <f t="shared" ca="1" si="214"/>
        <v>0</v>
      </c>
      <c r="T341" s="147">
        <f t="shared" ca="1" si="214"/>
        <v>0</v>
      </c>
      <c r="U341" s="147">
        <f t="shared" ca="1" si="214"/>
        <v>0</v>
      </c>
      <c r="V341" s="147">
        <f t="shared" ca="1" si="214"/>
        <v>0</v>
      </c>
      <c r="W341" s="147">
        <f t="shared" ca="1" si="214"/>
        <v>0</v>
      </c>
      <c r="X341" s="147">
        <f t="shared" ca="1" si="214"/>
        <v>0</v>
      </c>
      <c r="Y341" s="147">
        <f t="shared" ca="1" si="214"/>
        <v>0</v>
      </c>
      <c r="Z341" s="147">
        <f t="shared" ca="1" si="214"/>
        <v>0</v>
      </c>
      <c r="AA341" s="147">
        <f t="shared" ca="1" si="214"/>
        <v>0</v>
      </c>
      <c r="AB341" s="147">
        <f t="shared" ca="1" si="214"/>
        <v>0</v>
      </c>
      <c r="AC341" s="147">
        <f t="shared" ca="1" si="214"/>
        <v>0</v>
      </c>
      <c r="AD341" s="147">
        <f t="shared" ca="1" si="214"/>
        <v>0</v>
      </c>
      <c r="AE341" s="147">
        <f t="shared" ca="1" si="214"/>
        <v>0</v>
      </c>
      <c r="AF341" s="147">
        <f t="shared" ca="1" si="214"/>
        <v>0</v>
      </c>
      <c r="AG341" s="147">
        <f t="shared" ca="1" si="214"/>
        <v>0</v>
      </c>
      <c r="AH341" s="147">
        <f t="shared" ca="1" si="214"/>
        <v>0</v>
      </c>
      <c r="AI341" s="147">
        <f t="shared" ca="1" si="214"/>
        <v>0</v>
      </c>
      <c r="AJ341" s="147">
        <f t="shared" ca="1" si="214"/>
        <v>0</v>
      </c>
      <c r="AK341" s="147">
        <f t="shared" ca="1" si="214"/>
        <v>0</v>
      </c>
      <c r="AL341" s="147">
        <f t="shared" ca="1" si="214"/>
        <v>0</v>
      </c>
      <c r="AM341" s="147">
        <f t="shared" ca="1" si="214"/>
        <v>0</v>
      </c>
      <c r="AN341" s="147">
        <f t="shared" ca="1" si="214"/>
        <v>0</v>
      </c>
      <c r="AO341" s="147">
        <f t="shared" ca="1" si="214"/>
        <v>0</v>
      </c>
      <c r="AP341" s="147">
        <f t="shared" ca="1" si="214"/>
        <v>0</v>
      </c>
      <c r="AQ341" s="147">
        <f t="shared" ca="1" si="214"/>
        <v>0</v>
      </c>
      <c r="AR341" s="147">
        <f t="shared" ca="1" si="214"/>
        <v>0</v>
      </c>
      <c r="AS341" s="147">
        <f t="shared" ca="1" si="214"/>
        <v>0</v>
      </c>
      <c r="AT341" s="147">
        <f t="shared" ca="1" si="214"/>
        <v>0</v>
      </c>
      <c r="AU341" s="147">
        <f t="shared" ca="1" si="214"/>
        <v>0</v>
      </c>
      <c r="AV341" s="147">
        <f t="shared" ca="1" si="214"/>
        <v>0</v>
      </c>
      <c r="AW341" s="147">
        <f t="shared" ca="1" si="214"/>
        <v>0</v>
      </c>
      <c r="AX341" s="147">
        <f t="shared" ca="1" si="214"/>
        <v>0</v>
      </c>
      <c r="AY341" s="147">
        <f t="shared" ca="1" si="214"/>
        <v>0</v>
      </c>
      <c r="AZ341" s="147">
        <f t="shared" ca="1" si="214"/>
        <v>0</v>
      </c>
      <c r="BA341" s="147">
        <f t="shared" ca="1" si="214"/>
        <v>0</v>
      </c>
      <c r="BB341" s="147">
        <f t="shared" ca="1" si="214"/>
        <v>0</v>
      </c>
      <c r="BC341" s="147">
        <f t="shared" ca="1" si="214"/>
        <v>0</v>
      </c>
      <c r="BD341" s="147">
        <f t="shared" ca="1" si="214"/>
        <v>0</v>
      </c>
      <c r="BE341" s="147">
        <f t="shared" ca="1" si="214"/>
        <v>0</v>
      </c>
      <c r="BF341" s="147">
        <f t="shared" ca="1" si="214"/>
        <v>0</v>
      </c>
      <c r="BG341" s="147">
        <f t="shared" ca="1" si="214"/>
        <v>0</v>
      </c>
      <c r="BH341" s="147">
        <f t="shared" ca="1" si="214"/>
        <v>0</v>
      </c>
    </row>
    <row r="342" spans="1:60">
      <c r="A342" s="106"/>
      <c r="B342" s="106"/>
      <c r="C342" s="106"/>
      <c r="D342" s="106"/>
      <c r="E342" s="106"/>
      <c r="F342" s="123" t="s">
        <v>516</v>
      </c>
      <c r="G342" s="106"/>
      <c r="H342" s="139"/>
      <c r="I342" s="139"/>
      <c r="J342" s="139"/>
      <c r="K342" s="147">
        <f ca="1">IFERROR(K326/K$324,0)</f>
        <v>0</v>
      </c>
      <c r="L342" s="147">
        <f t="shared" ref="L342:BH342" ca="1" si="215">IFERROR(L326/L$324,0)</f>
        <v>0</v>
      </c>
      <c r="M342" s="147">
        <f t="shared" ca="1" si="215"/>
        <v>0</v>
      </c>
      <c r="N342" s="147">
        <f t="shared" ca="1" si="215"/>
        <v>0</v>
      </c>
      <c r="O342" s="147">
        <f t="shared" ca="1" si="215"/>
        <v>0</v>
      </c>
      <c r="P342" s="147">
        <f t="shared" ca="1" si="215"/>
        <v>0</v>
      </c>
      <c r="Q342" s="147">
        <f t="shared" ca="1" si="215"/>
        <v>0</v>
      </c>
      <c r="R342" s="147">
        <f t="shared" ca="1" si="215"/>
        <v>0</v>
      </c>
      <c r="S342" s="147">
        <f t="shared" ca="1" si="215"/>
        <v>0</v>
      </c>
      <c r="T342" s="147">
        <f t="shared" ca="1" si="215"/>
        <v>0</v>
      </c>
      <c r="U342" s="147">
        <f t="shared" ca="1" si="215"/>
        <v>0</v>
      </c>
      <c r="V342" s="147">
        <f t="shared" ca="1" si="215"/>
        <v>0</v>
      </c>
      <c r="W342" s="147">
        <f t="shared" ca="1" si="215"/>
        <v>0</v>
      </c>
      <c r="X342" s="147">
        <f t="shared" ca="1" si="215"/>
        <v>0</v>
      </c>
      <c r="Y342" s="147">
        <f t="shared" ca="1" si="215"/>
        <v>0</v>
      </c>
      <c r="Z342" s="147">
        <f t="shared" ca="1" si="215"/>
        <v>0</v>
      </c>
      <c r="AA342" s="147">
        <f t="shared" ca="1" si="215"/>
        <v>0</v>
      </c>
      <c r="AB342" s="147">
        <f t="shared" ca="1" si="215"/>
        <v>0</v>
      </c>
      <c r="AC342" s="147">
        <f t="shared" ca="1" si="215"/>
        <v>0</v>
      </c>
      <c r="AD342" s="147">
        <f t="shared" ca="1" si="215"/>
        <v>0</v>
      </c>
      <c r="AE342" s="147">
        <f t="shared" ca="1" si="215"/>
        <v>0</v>
      </c>
      <c r="AF342" s="147">
        <f t="shared" ca="1" si="215"/>
        <v>0</v>
      </c>
      <c r="AG342" s="147">
        <f t="shared" ca="1" si="215"/>
        <v>0</v>
      </c>
      <c r="AH342" s="147">
        <f t="shared" ca="1" si="215"/>
        <v>0</v>
      </c>
      <c r="AI342" s="147">
        <f t="shared" ca="1" si="215"/>
        <v>0</v>
      </c>
      <c r="AJ342" s="147">
        <f t="shared" ca="1" si="215"/>
        <v>0</v>
      </c>
      <c r="AK342" s="147">
        <f t="shared" ca="1" si="215"/>
        <v>0</v>
      </c>
      <c r="AL342" s="147">
        <f t="shared" ca="1" si="215"/>
        <v>0</v>
      </c>
      <c r="AM342" s="147">
        <f t="shared" ca="1" si="215"/>
        <v>0</v>
      </c>
      <c r="AN342" s="147">
        <f t="shared" ca="1" si="215"/>
        <v>0</v>
      </c>
      <c r="AO342" s="147">
        <f t="shared" ca="1" si="215"/>
        <v>0</v>
      </c>
      <c r="AP342" s="147">
        <f t="shared" ca="1" si="215"/>
        <v>0</v>
      </c>
      <c r="AQ342" s="147">
        <f t="shared" ca="1" si="215"/>
        <v>0</v>
      </c>
      <c r="AR342" s="147">
        <f t="shared" ca="1" si="215"/>
        <v>0</v>
      </c>
      <c r="AS342" s="147">
        <f t="shared" ca="1" si="215"/>
        <v>0</v>
      </c>
      <c r="AT342" s="147">
        <f t="shared" ca="1" si="215"/>
        <v>0</v>
      </c>
      <c r="AU342" s="147">
        <f t="shared" ca="1" si="215"/>
        <v>0</v>
      </c>
      <c r="AV342" s="147">
        <f t="shared" ca="1" si="215"/>
        <v>0</v>
      </c>
      <c r="AW342" s="147">
        <f t="shared" ca="1" si="215"/>
        <v>0</v>
      </c>
      <c r="AX342" s="147">
        <f t="shared" ca="1" si="215"/>
        <v>0</v>
      </c>
      <c r="AY342" s="147">
        <f t="shared" ca="1" si="215"/>
        <v>0</v>
      </c>
      <c r="AZ342" s="147">
        <f t="shared" ca="1" si="215"/>
        <v>0</v>
      </c>
      <c r="BA342" s="147">
        <f t="shared" ca="1" si="215"/>
        <v>0</v>
      </c>
      <c r="BB342" s="147">
        <f t="shared" ca="1" si="215"/>
        <v>0</v>
      </c>
      <c r="BC342" s="147">
        <f t="shared" ca="1" si="215"/>
        <v>0</v>
      </c>
      <c r="BD342" s="147">
        <f t="shared" ca="1" si="215"/>
        <v>0</v>
      </c>
      <c r="BE342" s="147">
        <f t="shared" ca="1" si="215"/>
        <v>0</v>
      </c>
      <c r="BF342" s="147">
        <f t="shared" ca="1" si="215"/>
        <v>0</v>
      </c>
      <c r="BG342" s="147">
        <f t="shared" ca="1" si="215"/>
        <v>0</v>
      </c>
      <c r="BH342" s="147">
        <f t="shared" ca="1" si="215"/>
        <v>0</v>
      </c>
    </row>
    <row r="343" spans="1:60">
      <c r="A343" s="106"/>
      <c r="B343" s="106"/>
      <c r="C343" s="106"/>
      <c r="D343" s="106"/>
      <c r="E343" s="106"/>
      <c r="F343" s="123" t="s">
        <v>511</v>
      </c>
      <c r="G343" s="106"/>
      <c r="H343" s="139"/>
      <c r="I343" s="139"/>
      <c r="J343" s="139"/>
      <c r="K343" s="147">
        <f t="shared" ref="K343:K353" ca="1" si="216">IFERROR(K327/K$324,0)</f>
        <v>0</v>
      </c>
      <c r="L343" s="147">
        <f t="shared" ref="L343:BH343" ca="1" si="217">IFERROR(L327/L$324,0)</f>
        <v>0</v>
      </c>
      <c r="M343" s="147">
        <f t="shared" ca="1" si="217"/>
        <v>0</v>
      </c>
      <c r="N343" s="147">
        <f t="shared" ca="1" si="217"/>
        <v>0</v>
      </c>
      <c r="O343" s="147">
        <f t="shared" ca="1" si="217"/>
        <v>0</v>
      </c>
      <c r="P343" s="147">
        <f t="shared" ca="1" si="217"/>
        <v>0</v>
      </c>
      <c r="Q343" s="147">
        <f t="shared" ca="1" si="217"/>
        <v>0</v>
      </c>
      <c r="R343" s="147">
        <f t="shared" ca="1" si="217"/>
        <v>0</v>
      </c>
      <c r="S343" s="147">
        <f t="shared" ca="1" si="217"/>
        <v>0</v>
      </c>
      <c r="T343" s="147">
        <f t="shared" ca="1" si="217"/>
        <v>0</v>
      </c>
      <c r="U343" s="147">
        <f t="shared" ca="1" si="217"/>
        <v>0</v>
      </c>
      <c r="V343" s="147">
        <f t="shared" ca="1" si="217"/>
        <v>0</v>
      </c>
      <c r="W343" s="147">
        <f t="shared" ca="1" si="217"/>
        <v>0</v>
      </c>
      <c r="X343" s="147">
        <f t="shared" ca="1" si="217"/>
        <v>0</v>
      </c>
      <c r="Y343" s="147">
        <f t="shared" ca="1" si="217"/>
        <v>0</v>
      </c>
      <c r="Z343" s="147">
        <f t="shared" ca="1" si="217"/>
        <v>0</v>
      </c>
      <c r="AA343" s="147">
        <f t="shared" ca="1" si="217"/>
        <v>0</v>
      </c>
      <c r="AB343" s="147">
        <f t="shared" ca="1" si="217"/>
        <v>0</v>
      </c>
      <c r="AC343" s="147">
        <f t="shared" ca="1" si="217"/>
        <v>0</v>
      </c>
      <c r="AD343" s="147">
        <f t="shared" ca="1" si="217"/>
        <v>0</v>
      </c>
      <c r="AE343" s="147">
        <f t="shared" ca="1" si="217"/>
        <v>0</v>
      </c>
      <c r="AF343" s="147">
        <f t="shared" ca="1" si="217"/>
        <v>0</v>
      </c>
      <c r="AG343" s="147">
        <f t="shared" ca="1" si="217"/>
        <v>0</v>
      </c>
      <c r="AH343" s="147">
        <f t="shared" ca="1" si="217"/>
        <v>0</v>
      </c>
      <c r="AI343" s="147">
        <f t="shared" ca="1" si="217"/>
        <v>0</v>
      </c>
      <c r="AJ343" s="147">
        <f t="shared" ca="1" si="217"/>
        <v>0</v>
      </c>
      <c r="AK343" s="147">
        <f t="shared" ca="1" si="217"/>
        <v>0</v>
      </c>
      <c r="AL343" s="147">
        <f t="shared" ca="1" si="217"/>
        <v>0</v>
      </c>
      <c r="AM343" s="147">
        <f t="shared" ca="1" si="217"/>
        <v>0</v>
      </c>
      <c r="AN343" s="147">
        <f t="shared" ca="1" si="217"/>
        <v>0</v>
      </c>
      <c r="AO343" s="147">
        <f t="shared" ca="1" si="217"/>
        <v>0</v>
      </c>
      <c r="AP343" s="147">
        <f t="shared" ca="1" si="217"/>
        <v>0</v>
      </c>
      <c r="AQ343" s="147">
        <f t="shared" ca="1" si="217"/>
        <v>0</v>
      </c>
      <c r="AR343" s="147">
        <f t="shared" ca="1" si="217"/>
        <v>0</v>
      </c>
      <c r="AS343" s="147">
        <f t="shared" ca="1" si="217"/>
        <v>0</v>
      </c>
      <c r="AT343" s="147">
        <f t="shared" ca="1" si="217"/>
        <v>0</v>
      </c>
      <c r="AU343" s="147">
        <f t="shared" ca="1" si="217"/>
        <v>0</v>
      </c>
      <c r="AV343" s="147">
        <f t="shared" ca="1" si="217"/>
        <v>0</v>
      </c>
      <c r="AW343" s="147">
        <f t="shared" ca="1" si="217"/>
        <v>0</v>
      </c>
      <c r="AX343" s="147">
        <f t="shared" ca="1" si="217"/>
        <v>0</v>
      </c>
      <c r="AY343" s="147">
        <f t="shared" ca="1" si="217"/>
        <v>0</v>
      </c>
      <c r="AZ343" s="147">
        <f t="shared" ca="1" si="217"/>
        <v>0</v>
      </c>
      <c r="BA343" s="147">
        <f t="shared" ca="1" si="217"/>
        <v>0</v>
      </c>
      <c r="BB343" s="147">
        <f t="shared" ca="1" si="217"/>
        <v>0</v>
      </c>
      <c r="BC343" s="147">
        <f t="shared" ca="1" si="217"/>
        <v>0</v>
      </c>
      <c r="BD343" s="147">
        <f t="shared" ca="1" si="217"/>
        <v>0</v>
      </c>
      <c r="BE343" s="147">
        <f t="shared" ca="1" si="217"/>
        <v>0</v>
      </c>
      <c r="BF343" s="147">
        <f t="shared" ca="1" si="217"/>
        <v>0</v>
      </c>
      <c r="BG343" s="147">
        <f t="shared" ca="1" si="217"/>
        <v>0</v>
      </c>
      <c r="BH343" s="147">
        <f t="shared" ca="1" si="217"/>
        <v>0</v>
      </c>
    </row>
    <row r="344" spans="1:60">
      <c r="A344" s="106"/>
      <c r="B344" s="106"/>
      <c r="C344" s="106"/>
      <c r="D344" s="106"/>
      <c r="E344" s="106"/>
      <c r="F344" s="123" t="s">
        <v>4</v>
      </c>
      <c r="G344" s="106"/>
      <c r="H344" s="139"/>
      <c r="I344" s="139"/>
      <c r="J344" s="139"/>
      <c r="K344" s="147">
        <f t="shared" ca="1" si="216"/>
        <v>0</v>
      </c>
      <c r="L344" s="147">
        <f t="shared" ref="L344:BH344" ca="1" si="218">IFERROR(L328/L$324,0)</f>
        <v>0</v>
      </c>
      <c r="M344" s="147">
        <f t="shared" ca="1" si="218"/>
        <v>0</v>
      </c>
      <c r="N344" s="147">
        <f t="shared" ca="1" si="218"/>
        <v>0</v>
      </c>
      <c r="O344" s="147">
        <f t="shared" ca="1" si="218"/>
        <v>0</v>
      </c>
      <c r="P344" s="147">
        <f t="shared" ca="1" si="218"/>
        <v>0</v>
      </c>
      <c r="Q344" s="147">
        <f t="shared" ca="1" si="218"/>
        <v>0</v>
      </c>
      <c r="R344" s="147">
        <f t="shared" ca="1" si="218"/>
        <v>0</v>
      </c>
      <c r="S344" s="147">
        <f t="shared" ca="1" si="218"/>
        <v>0</v>
      </c>
      <c r="T344" s="147">
        <f t="shared" ca="1" si="218"/>
        <v>0</v>
      </c>
      <c r="U344" s="147">
        <f t="shared" ca="1" si="218"/>
        <v>0</v>
      </c>
      <c r="V344" s="147">
        <f t="shared" ca="1" si="218"/>
        <v>0</v>
      </c>
      <c r="W344" s="147">
        <f t="shared" ca="1" si="218"/>
        <v>0</v>
      </c>
      <c r="X344" s="147">
        <f t="shared" ca="1" si="218"/>
        <v>0</v>
      </c>
      <c r="Y344" s="147">
        <f t="shared" ca="1" si="218"/>
        <v>0</v>
      </c>
      <c r="Z344" s="147">
        <f t="shared" ca="1" si="218"/>
        <v>0</v>
      </c>
      <c r="AA344" s="147">
        <f t="shared" ca="1" si="218"/>
        <v>0</v>
      </c>
      <c r="AB344" s="147">
        <f t="shared" ca="1" si="218"/>
        <v>0</v>
      </c>
      <c r="AC344" s="147">
        <f t="shared" ca="1" si="218"/>
        <v>0</v>
      </c>
      <c r="AD344" s="147">
        <f t="shared" ca="1" si="218"/>
        <v>0</v>
      </c>
      <c r="AE344" s="147">
        <f t="shared" ca="1" si="218"/>
        <v>0</v>
      </c>
      <c r="AF344" s="147">
        <f t="shared" ca="1" si="218"/>
        <v>0</v>
      </c>
      <c r="AG344" s="147">
        <f t="shared" ca="1" si="218"/>
        <v>0</v>
      </c>
      <c r="AH344" s="147">
        <f t="shared" ca="1" si="218"/>
        <v>0</v>
      </c>
      <c r="AI344" s="147">
        <f t="shared" ca="1" si="218"/>
        <v>0</v>
      </c>
      <c r="AJ344" s="147">
        <f t="shared" ca="1" si="218"/>
        <v>0</v>
      </c>
      <c r="AK344" s="147">
        <f t="shared" ca="1" si="218"/>
        <v>0</v>
      </c>
      <c r="AL344" s="147">
        <f t="shared" ca="1" si="218"/>
        <v>0</v>
      </c>
      <c r="AM344" s="147">
        <f t="shared" ca="1" si="218"/>
        <v>0</v>
      </c>
      <c r="AN344" s="147">
        <f t="shared" ca="1" si="218"/>
        <v>0</v>
      </c>
      <c r="AO344" s="147">
        <f t="shared" ca="1" si="218"/>
        <v>0</v>
      </c>
      <c r="AP344" s="147">
        <f t="shared" ca="1" si="218"/>
        <v>0</v>
      </c>
      <c r="AQ344" s="147">
        <f t="shared" ca="1" si="218"/>
        <v>0</v>
      </c>
      <c r="AR344" s="147">
        <f t="shared" ca="1" si="218"/>
        <v>0</v>
      </c>
      <c r="AS344" s="147">
        <f t="shared" ca="1" si="218"/>
        <v>0</v>
      </c>
      <c r="AT344" s="147">
        <f t="shared" ca="1" si="218"/>
        <v>0</v>
      </c>
      <c r="AU344" s="147">
        <f t="shared" ca="1" si="218"/>
        <v>0</v>
      </c>
      <c r="AV344" s="147">
        <f t="shared" ca="1" si="218"/>
        <v>0</v>
      </c>
      <c r="AW344" s="147">
        <f t="shared" ca="1" si="218"/>
        <v>0</v>
      </c>
      <c r="AX344" s="147">
        <f t="shared" ca="1" si="218"/>
        <v>0</v>
      </c>
      <c r="AY344" s="147">
        <f t="shared" ca="1" si="218"/>
        <v>0</v>
      </c>
      <c r="AZ344" s="147">
        <f t="shared" ca="1" si="218"/>
        <v>0</v>
      </c>
      <c r="BA344" s="147">
        <f t="shared" ca="1" si="218"/>
        <v>0</v>
      </c>
      <c r="BB344" s="147">
        <f t="shared" ca="1" si="218"/>
        <v>0</v>
      </c>
      <c r="BC344" s="147">
        <f t="shared" ca="1" si="218"/>
        <v>0</v>
      </c>
      <c r="BD344" s="147">
        <f t="shared" ca="1" si="218"/>
        <v>0</v>
      </c>
      <c r="BE344" s="147">
        <f t="shared" ca="1" si="218"/>
        <v>0</v>
      </c>
      <c r="BF344" s="147">
        <f t="shared" ca="1" si="218"/>
        <v>0</v>
      </c>
      <c r="BG344" s="147">
        <f t="shared" ca="1" si="218"/>
        <v>0</v>
      </c>
      <c r="BH344" s="147">
        <f t="shared" ca="1" si="218"/>
        <v>0</v>
      </c>
    </row>
    <row r="345" spans="1:60">
      <c r="A345" s="106"/>
      <c r="B345" s="106"/>
      <c r="C345" s="106"/>
      <c r="D345" s="106"/>
      <c r="E345" s="106"/>
      <c r="F345" s="123" t="s">
        <v>114</v>
      </c>
      <c r="G345" s="106"/>
      <c r="H345" s="139"/>
      <c r="I345" s="139"/>
      <c r="J345" s="139"/>
      <c r="K345" s="147">
        <f t="shared" ca="1" si="216"/>
        <v>0</v>
      </c>
      <c r="L345" s="147">
        <f t="shared" ref="L345:BH345" ca="1" si="219">IFERROR(L329/L$324,0)</f>
        <v>1</v>
      </c>
      <c r="M345" s="147">
        <f t="shared" ca="1" si="219"/>
        <v>1</v>
      </c>
      <c r="N345" s="147">
        <f t="shared" ca="1" si="219"/>
        <v>1</v>
      </c>
      <c r="O345" s="147">
        <f t="shared" ca="1" si="219"/>
        <v>1</v>
      </c>
      <c r="P345" s="147">
        <f t="shared" ca="1" si="219"/>
        <v>1</v>
      </c>
      <c r="Q345" s="147">
        <f t="shared" ca="1" si="219"/>
        <v>1</v>
      </c>
      <c r="R345" s="147">
        <f t="shared" ca="1" si="219"/>
        <v>1</v>
      </c>
      <c r="S345" s="147">
        <f t="shared" ca="1" si="219"/>
        <v>1</v>
      </c>
      <c r="T345" s="147">
        <f t="shared" ca="1" si="219"/>
        <v>1</v>
      </c>
      <c r="U345" s="147">
        <f t="shared" ca="1" si="219"/>
        <v>1</v>
      </c>
      <c r="V345" s="147">
        <f t="shared" ca="1" si="219"/>
        <v>1</v>
      </c>
      <c r="W345" s="147">
        <f t="shared" ca="1" si="219"/>
        <v>1</v>
      </c>
      <c r="X345" s="147">
        <f t="shared" ca="1" si="219"/>
        <v>1</v>
      </c>
      <c r="Y345" s="147">
        <f t="shared" ca="1" si="219"/>
        <v>1</v>
      </c>
      <c r="Z345" s="147">
        <f t="shared" ca="1" si="219"/>
        <v>1</v>
      </c>
      <c r="AA345" s="147">
        <f t="shared" ca="1" si="219"/>
        <v>1</v>
      </c>
      <c r="AB345" s="147">
        <f t="shared" ca="1" si="219"/>
        <v>1</v>
      </c>
      <c r="AC345" s="147">
        <f t="shared" ca="1" si="219"/>
        <v>1</v>
      </c>
      <c r="AD345" s="147">
        <f t="shared" ca="1" si="219"/>
        <v>1</v>
      </c>
      <c r="AE345" s="147">
        <f t="shared" ca="1" si="219"/>
        <v>1</v>
      </c>
      <c r="AF345" s="147">
        <f t="shared" ca="1" si="219"/>
        <v>1</v>
      </c>
      <c r="AG345" s="147">
        <f t="shared" ca="1" si="219"/>
        <v>1</v>
      </c>
      <c r="AH345" s="147">
        <f t="shared" ca="1" si="219"/>
        <v>1</v>
      </c>
      <c r="AI345" s="147">
        <f t="shared" ca="1" si="219"/>
        <v>1</v>
      </c>
      <c r="AJ345" s="147">
        <f t="shared" ca="1" si="219"/>
        <v>1</v>
      </c>
      <c r="AK345" s="147">
        <f t="shared" ca="1" si="219"/>
        <v>1</v>
      </c>
      <c r="AL345" s="147">
        <f t="shared" ca="1" si="219"/>
        <v>1</v>
      </c>
      <c r="AM345" s="147">
        <f t="shared" ca="1" si="219"/>
        <v>1</v>
      </c>
      <c r="AN345" s="147">
        <f t="shared" ca="1" si="219"/>
        <v>1</v>
      </c>
      <c r="AO345" s="147">
        <f t="shared" ca="1" si="219"/>
        <v>1</v>
      </c>
      <c r="AP345" s="147">
        <f t="shared" ca="1" si="219"/>
        <v>1</v>
      </c>
      <c r="AQ345" s="147">
        <f t="shared" ca="1" si="219"/>
        <v>1</v>
      </c>
      <c r="AR345" s="147">
        <f t="shared" ca="1" si="219"/>
        <v>1</v>
      </c>
      <c r="AS345" s="147">
        <f t="shared" ca="1" si="219"/>
        <v>1</v>
      </c>
      <c r="AT345" s="147">
        <f t="shared" ca="1" si="219"/>
        <v>1</v>
      </c>
      <c r="AU345" s="147">
        <f t="shared" ca="1" si="219"/>
        <v>1</v>
      </c>
      <c r="AV345" s="147">
        <f t="shared" ca="1" si="219"/>
        <v>1</v>
      </c>
      <c r="AW345" s="147">
        <f t="shared" ca="1" si="219"/>
        <v>1</v>
      </c>
      <c r="AX345" s="147">
        <f t="shared" ca="1" si="219"/>
        <v>1</v>
      </c>
      <c r="AY345" s="147">
        <f t="shared" ca="1" si="219"/>
        <v>1</v>
      </c>
      <c r="AZ345" s="147">
        <f t="shared" ca="1" si="219"/>
        <v>1</v>
      </c>
      <c r="BA345" s="147">
        <f t="shared" ca="1" si="219"/>
        <v>1</v>
      </c>
      <c r="BB345" s="147">
        <f t="shared" ca="1" si="219"/>
        <v>1</v>
      </c>
      <c r="BC345" s="147">
        <f t="shared" ca="1" si="219"/>
        <v>1</v>
      </c>
      <c r="BD345" s="147">
        <f t="shared" ca="1" si="219"/>
        <v>1</v>
      </c>
      <c r="BE345" s="147">
        <f t="shared" ca="1" si="219"/>
        <v>1</v>
      </c>
      <c r="BF345" s="147">
        <f t="shared" ca="1" si="219"/>
        <v>1</v>
      </c>
      <c r="BG345" s="147">
        <f t="shared" ca="1" si="219"/>
        <v>1</v>
      </c>
      <c r="BH345" s="147">
        <f t="shared" ca="1" si="219"/>
        <v>1</v>
      </c>
    </row>
    <row r="346" spans="1:60">
      <c r="A346" s="106"/>
      <c r="B346" s="106"/>
      <c r="C346" s="106"/>
      <c r="D346" s="106"/>
      <c r="E346" s="106"/>
      <c r="F346" s="123" t="s">
        <v>508</v>
      </c>
      <c r="G346" s="106"/>
      <c r="H346" s="139"/>
      <c r="I346" s="139"/>
      <c r="J346" s="139"/>
      <c r="K346" s="147">
        <f t="shared" ca="1" si="216"/>
        <v>0.96927945472519927</v>
      </c>
      <c r="L346" s="147">
        <f t="shared" ref="L346:BH346" ca="1" si="220">IFERROR(L330/L$324,0)</f>
        <v>0</v>
      </c>
      <c r="M346" s="147">
        <f t="shared" ca="1" si="220"/>
        <v>0</v>
      </c>
      <c r="N346" s="147">
        <f t="shared" ca="1" si="220"/>
        <v>0</v>
      </c>
      <c r="O346" s="147">
        <f t="shared" ca="1" si="220"/>
        <v>0</v>
      </c>
      <c r="P346" s="147">
        <f t="shared" ca="1" si="220"/>
        <v>0</v>
      </c>
      <c r="Q346" s="147">
        <f t="shared" ca="1" si="220"/>
        <v>0</v>
      </c>
      <c r="R346" s="147">
        <f t="shared" ca="1" si="220"/>
        <v>0</v>
      </c>
      <c r="S346" s="147">
        <f t="shared" ca="1" si="220"/>
        <v>0</v>
      </c>
      <c r="T346" s="147">
        <f t="shared" ca="1" si="220"/>
        <v>0</v>
      </c>
      <c r="U346" s="147">
        <f t="shared" ca="1" si="220"/>
        <v>0</v>
      </c>
      <c r="V346" s="147">
        <f t="shared" ca="1" si="220"/>
        <v>0</v>
      </c>
      <c r="W346" s="147">
        <f t="shared" ca="1" si="220"/>
        <v>0</v>
      </c>
      <c r="X346" s="147">
        <f t="shared" ca="1" si="220"/>
        <v>0</v>
      </c>
      <c r="Y346" s="147">
        <f t="shared" ca="1" si="220"/>
        <v>0</v>
      </c>
      <c r="Z346" s="147">
        <f t="shared" ca="1" si="220"/>
        <v>0</v>
      </c>
      <c r="AA346" s="147">
        <f t="shared" ca="1" si="220"/>
        <v>0</v>
      </c>
      <c r="AB346" s="147">
        <f t="shared" ca="1" si="220"/>
        <v>0</v>
      </c>
      <c r="AC346" s="147">
        <f t="shared" ca="1" si="220"/>
        <v>0</v>
      </c>
      <c r="AD346" s="147">
        <f t="shared" ca="1" si="220"/>
        <v>0</v>
      </c>
      <c r="AE346" s="147">
        <f t="shared" ca="1" si="220"/>
        <v>0</v>
      </c>
      <c r="AF346" s="147">
        <f t="shared" ca="1" si="220"/>
        <v>0</v>
      </c>
      <c r="AG346" s="147">
        <f t="shared" ca="1" si="220"/>
        <v>0</v>
      </c>
      <c r="AH346" s="147">
        <f t="shared" ca="1" si="220"/>
        <v>0</v>
      </c>
      <c r="AI346" s="147">
        <f t="shared" ca="1" si="220"/>
        <v>0</v>
      </c>
      <c r="AJ346" s="147">
        <f t="shared" ca="1" si="220"/>
        <v>0</v>
      </c>
      <c r="AK346" s="147">
        <f t="shared" ca="1" si="220"/>
        <v>0</v>
      </c>
      <c r="AL346" s="147">
        <f t="shared" ca="1" si="220"/>
        <v>0</v>
      </c>
      <c r="AM346" s="147">
        <f t="shared" ca="1" si="220"/>
        <v>0</v>
      </c>
      <c r="AN346" s="147">
        <f t="shared" ca="1" si="220"/>
        <v>0</v>
      </c>
      <c r="AO346" s="147">
        <f t="shared" ca="1" si="220"/>
        <v>0</v>
      </c>
      <c r="AP346" s="147">
        <f t="shared" ca="1" si="220"/>
        <v>0</v>
      </c>
      <c r="AQ346" s="147">
        <f t="shared" ca="1" si="220"/>
        <v>0</v>
      </c>
      <c r="AR346" s="147">
        <f t="shared" ca="1" si="220"/>
        <v>0</v>
      </c>
      <c r="AS346" s="147">
        <f t="shared" ca="1" si="220"/>
        <v>0</v>
      </c>
      <c r="AT346" s="147">
        <f t="shared" ca="1" si="220"/>
        <v>0</v>
      </c>
      <c r="AU346" s="147">
        <f t="shared" ca="1" si="220"/>
        <v>0</v>
      </c>
      <c r="AV346" s="147">
        <f t="shared" ca="1" si="220"/>
        <v>0</v>
      </c>
      <c r="AW346" s="147">
        <f t="shared" ca="1" si="220"/>
        <v>0</v>
      </c>
      <c r="AX346" s="147">
        <f t="shared" ca="1" si="220"/>
        <v>0</v>
      </c>
      <c r="AY346" s="147">
        <f t="shared" ca="1" si="220"/>
        <v>0</v>
      </c>
      <c r="AZ346" s="147">
        <f t="shared" ca="1" si="220"/>
        <v>0</v>
      </c>
      <c r="BA346" s="147">
        <f t="shared" ca="1" si="220"/>
        <v>0</v>
      </c>
      <c r="BB346" s="147">
        <f t="shared" ca="1" si="220"/>
        <v>0</v>
      </c>
      <c r="BC346" s="147">
        <f t="shared" ca="1" si="220"/>
        <v>0</v>
      </c>
      <c r="BD346" s="147">
        <f t="shared" ca="1" si="220"/>
        <v>0</v>
      </c>
      <c r="BE346" s="147">
        <f t="shared" ca="1" si="220"/>
        <v>0</v>
      </c>
      <c r="BF346" s="147">
        <f t="shared" ca="1" si="220"/>
        <v>0</v>
      </c>
      <c r="BG346" s="147">
        <f t="shared" ca="1" si="220"/>
        <v>0</v>
      </c>
      <c r="BH346" s="147">
        <f t="shared" ca="1" si="220"/>
        <v>0</v>
      </c>
    </row>
    <row r="347" spans="1:60">
      <c r="A347" s="106"/>
      <c r="B347" s="106"/>
      <c r="C347" s="106"/>
      <c r="D347" s="106"/>
      <c r="E347" s="106"/>
      <c r="F347" s="123" t="s">
        <v>543</v>
      </c>
      <c r="G347" s="106"/>
      <c r="H347" s="139"/>
      <c r="I347" s="139"/>
      <c r="J347" s="139"/>
      <c r="K347" s="147">
        <f t="shared" ca="1" si="216"/>
        <v>0</v>
      </c>
      <c r="L347" s="147">
        <f t="shared" ref="L347:BH347" ca="1" si="221">IFERROR(L331/L$324,0)</f>
        <v>0</v>
      </c>
      <c r="M347" s="147">
        <f t="shared" ca="1" si="221"/>
        <v>0</v>
      </c>
      <c r="N347" s="147">
        <f t="shared" ca="1" si="221"/>
        <v>0</v>
      </c>
      <c r="O347" s="147">
        <f t="shared" ca="1" si="221"/>
        <v>0</v>
      </c>
      <c r="P347" s="147">
        <f t="shared" ca="1" si="221"/>
        <v>0</v>
      </c>
      <c r="Q347" s="147">
        <f t="shared" ca="1" si="221"/>
        <v>0</v>
      </c>
      <c r="R347" s="147">
        <f t="shared" ca="1" si="221"/>
        <v>0</v>
      </c>
      <c r="S347" s="147">
        <f t="shared" ca="1" si="221"/>
        <v>0</v>
      </c>
      <c r="T347" s="147">
        <f t="shared" ca="1" si="221"/>
        <v>0</v>
      </c>
      <c r="U347" s="147">
        <f t="shared" ca="1" si="221"/>
        <v>0</v>
      </c>
      <c r="V347" s="147">
        <f t="shared" ca="1" si="221"/>
        <v>0</v>
      </c>
      <c r="W347" s="147">
        <f t="shared" ca="1" si="221"/>
        <v>0</v>
      </c>
      <c r="X347" s="147">
        <f t="shared" ca="1" si="221"/>
        <v>0</v>
      </c>
      <c r="Y347" s="147">
        <f t="shared" ca="1" si="221"/>
        <v>0</v>
      </c>
      <c r="Z347" s="147">
        <f t="shared" ca="1" si="221"/>
        <v>0</v>
      </c>
      <c r="AA347" s="147">
        <f t="shared" ca="1" si="221"/>
        <v>0</v>
      </c>
      <c r="AB347" s="147">
        <f t="shared" ca="1" si="221"/>
        <v>0</v>
      </c>
      <c r="AC347" s="147">
        <f t="shared" ca="1" si="221"/>
        <v>0</v>
      </c>
      <c r="AD347" s="147">
        <f t="shared" ca="1" si="221"/>
        <v>0</v>
      </c>
      <c r="AE347" s="147">
        <f t="shared" ca="1" si="221"/>
        <v>0</v>
      </c>
      <c r="AF347" s="147">
        <f t="shared" ca="1" si="221"/>
        <v>0</v>
      </c>
      <c r="AG347" s="147">
        <f t="shared" ca="1" si="221"/>
        <v>0</v>
      </c>
      <c r="AH347" s="147">
        <f t="shared" ca="1" si="221"/>
        <v>0</v>
      </c>
      <c r="AI347" s="147">
        <f t="shared" ca="1" si="221"/>
        <v>0</v>
      </c>
      <c r="AJ347" s="147">
        <f t="shared" ca="1" si="221"/>
        <v>0</v>
      </c>
      <c r="AK347" s="147">
        <f t="shared" ca="1" si="221"/>
        <v>0</v>
      </c>
      <c r="AL347" s="147">
        <f t="shared" ca="1" si="221"/>
        <v>0</v>
      </c>
      <c r="AM347" s="147">
        <f t="shared" ca="1" si="221"/>
        <v>0</v>
      </c>
      <c r="AN347" s="147">
        <f t="shared" ca="1" si="221"/>
        <v>0</v>
      </c>
      <c r="AO347" s="147">
        <f t="shared" ca="1" si="221"/>
        <v>0</v>
      </c>
      <c r="AP347" s="147">
        <f t="shared" ca="1" si="221"/>
        <v>0</v>
      </c>
      <c r="AQ347" s="147">
        <f t="shared" ca="1" si="221"/>
        <v>0</v>
      </c>
      <c r="AR347" s="147">
        <f t="shared" ca="1" si="221"/>
        <v>0</v>
      </c>
      <c r="AS347" s="147">
        <f t="shared" ca="1" si="221"/>
        <v>0</v>
      </c>
      <c r="AT347" s="147">
        <f t="shared" ca="1" si="221"/>
        <v>0</v>
      </c>
      <c r="AU347" s="147">
        <f t="shared" ca="1" si="221"/>
        <v>0</v>
      </c>
      <c r="AV347" s="147">
        <f t="shared" ca="1" si="221"/>
        <v>0</v>
      </c>
      <c r="AW347" s="147">
        <f t="shared" ca="1" si="221"/>
        <v>0</v>
      </c>
      <c r="AX347" s="147">
        <f t="shared" ca="1" si="221"/>
        <v>0</v>
      </c>
      <c r="AY347" s="147">
        <f t="shared" ca="1" si="221"/>
        <v>0</v>
      </c>
      <c r="AZ347" s="147">
        <f t="shared" ca="1" si="221"/>
        <v>0</v>
      </c>
      <c r="BA347" s="147">
        <f t="shared" ca="1" si="221"/>
        <v>0</v>
      </c>
      <c r="BB347" s="147">
        <f t="shared" ca="1" si="221"/>
        <v>0</v>
      </c>
      <c r="BC347" s="147">
        <f t="shared" ca="1" si="221"/>
        <v>0</v>
      </c>
      <c r="BD347" s="147">
        <f t="shared" ca="1" si="221"/>
        <v>0</v>
      </c>
      <c r="BE347" s="147">
        <f t="shared" ca="1" si="221"/>
        <v>0</v>
      </c>
      <c r="BF347" s="147">
        <f t="shared" ca="1" si="221"/>
        <v>0</v>
      </c>
      <c r="BG347" s="147">
        <f t="shared" ca="1" si="221"/>
        <v>0</v>
      </c>
      <c r="BH347" s="147">
        <f t="shared" ca="1" si="221"/>
        <v>0</v>
      </c>
    </row>
    <row r="348" spans="1:60">
      <c r="A348" s="106"/>
      <c r="B348" s="106"/>
      <c r="C348" s="106"/>
      <c r="D348" s="106"/>
      <c r="E348" s="106"/>
      <c r="F348" s="123" t="s">
        <v>509</v>
      </c>
      <c r="G348" s="106"/>
      <c r="H348" s="139"/>
      <c r="I348" s="139"/>
      <c r="J348" s="139"/>
      <c r="K348" s="147">
        <f t="shared" ca="1" si="216"/>
        <v>0</v>
      </c>
      <c r="L348" s="147">
        <f t="shared" ref="L348:BH348" ca="1" si="222">IFERROR(L332/L$324,0)</f>
        <v>0</v>
      </c>
      <c r="M348" s="147">
        <f t="shared" ca="1" si="222"/>
        <v>0</v>
      </c>
      <c r="N348" s="147">
        <f t="shared" ca="1" si="222"/>
        <v>0</v>
      </c>
      <c r="O348" s="147">
        <f t="shared" ca="1" si="222"/>
        <v>0</v>
      </c>
      <c r="P348" s="147">
        <f t="shared" ca="1" si="222"/>
        <v>0</v>
      </c>
      <c r="Q348" s="147">
        <f t="shared" ca="1" si="222"/>
        <v>0</v>
      </c>
      <c r="R348" s="147">
        <f t="shared" ca="1" si="222"/>
        <v>0</v>
      </c>
      <c r="S348" s="147">
        <f t="shared" ca="1" si="222"/>
        <v>0</v>
      </c>
      <c r="T348" s="147">
        <f t="shared" ca="1" si="222"/>
        <v>0</v>
      </c>
      <c r="U348" s="147">
        <f t="shared" ca="1" si="222"/>
        <v>0</v>
      </c>
      <c r="V348" s="147">
        <f t="shared" ca="1" si="222"/>
        <v>0</v>
      </c>
      <c r="W348" s="147">
        <f t="shared" ca="1" si="222"/>
        <v>0</v>
      </c>
      <c r="X348" s="147">
        <f t="shared" ca="1" si="222"/>
        <v>0</v>
      </c>
      <c r="Y348" s="147">
        <f t="shared" ca="1" si="222"/>
        <v>0</v>
      </c>
      <c r="Z348" s="147">
        <f t="shared" ca="1" si="222"/>
        <v>0</v>
      </c>
      <c r="AA348" s="147">
        <f t="shared" ca="1" si="222"/>
        <v>0</v>
      </c>
      <c r="AB348" s="147">
        <f t="shared" ca="1" si="222"/>
        <v>0</v>
      </c>
      <c r="AC348" s="147">
        <f t="shared" ca="1" si="222"/>
        <v>0</v>
      </c>
      <c r="AD348" s="147">
        <f t="shared" ca="1" si="222"/>
        <v>0</v>
      </c>
      <c r="AE348" s="147">
        <f t="shared" ca="1" si="222"/>
        <v>0</v>
      </c>
      <c r="AF348" s="147">
        <f t="shared" ca="1" si="222"/>
        <v>0</v>
      </c>
      <c r="AG348" s="147">
        <f t="shared" ca="1" si="222"/>
        <v>0</v>
      </c>
      <c r="AH348" s="147">
        <f t="shared" ca="1" si="222"/>
        <v>0</v>
      </c>
      <c r="AI348" s="147">
        <f t="shared" ca="1" si="222"/>
        <v>0</v>
      </c>
      <c r="AJ348" s="147">
        <f t="shared" ca="1" si="222"/>
        <v>0</v>
      </c>
      <c r="AK348" s="147">
        <f t="shared" ca="1" si="222"/>
        <v>0</v>
      </c>
      <c r="AL348" s="147">
        <f t="shared" ca="1" si="222"/>
        <v>0</v>
      </c>
      <c r="AM348" s="147">
        <f t="shared" ca="1" si="222"/>
        <v>0</v>
      </c>
      <c r="AN348" s="147">
        <f t="shared" ca="1" si="222"/>
        <v>0</v>
      </c>
      <c r="AO348" s="147">
        <f t="shared" ca="1" si="222"/>
        <v>0</v>
      </c>
      <c r="AP348" s="147">
        <f t="shared" ca="1" si="222"/>
        <v>0</v>
      </c>
      <c r="AQ348" s="147">
        <f t="shared" ca="1" si="222"/>
        <v>0</v>
      </c>
      <c r="AR348" s="147">
        <f t="shared" ca="1" si="222"/>
        <v>0</v>
      </c>
      <c r="AS348" s="147">
        <f t="shared" ca="1" si="222"/>
        <v>0</v>
      </c>
      <c r="AT348" s="147">
        <f t="shared" ca="1" si="222"/>
        <v>0</v>
      </c>
      <c r="AU348" s="147">
        <f t="shared" ca="1" si="222"/>
        <v>0</v>
      </c>
      <c r="AV348" s="147">
        <f t="shared" ca="1" si="222"/>
        <v>0</v>
      </c>
      <c r="AW348" s="147">
        <f t="shared" ca="1" si="222"/>
        <v>0</v>
      </c>
      <c r="AX348" s="147">
        <f t="shared" ca="1" si="222"/>
        <v>0</v>
      </c>
      <c r="AY348" s="147">
        <f t="shared" ca="1" si="222"/>
        <v>0</v>
      </c>
      <c r="AZ348" s="147">
        <f t="shared" ca="1" si="222"/>
        <v>0</v>
      </c>
      <c r="BA348" s="147">
        <f t="shared" ca="1" si="222"/>
        <v>0</v>
      </c>
      <c r="BB348" s="147">
        <f t="shared" ca="1" si="222"/>
        <v>0</v>
      </c>
      <c r="BC348" s="147">
        <f t="shared" ca="1" si="222"/>
        <v>0</v>
      </c>
      <c r="BD348" s="147">
        <f t="shared" ca="1" si="222"/>
        <v>0</v>
      </c>
      <c r="BE348" s="147">
        <f t="shared" ca="1" si="222"/>
        <v>0</v>
      </c>
      <c r="BF348" s="147">
        <f t="shared" ca="1" si="222"/>
        <v>0</v>
      </c>
      <c r="BG348" s="147">
        <f t="shared" ca="1" si="222"/>
        <v>0</v>
      </c>
      <c r="BH348" s="147">
        <f t="shared" ca="1" si="222"/>
        <v>0</v>
      </c>
    </row>
    <row r="349" spans="1:60">
      <c r="A349" s="106"/>
      <c r="B349" s="106"/>
      <c r="C349" s="106"/>
      <c r="D349" s="106"/>
      <c r="E349" s="106"/>
      <c r="F349" s="123" t="s">
        <v>886</v>
      </c>
      <c r="G349" s="106"/>
      <c r="H349" s="139"/>
      <c r="I349" s="139"/>
      <c r="J349" s="139"/>
      <c r="K349" s="147">
        <f t="shared" ca="1" si="216"/>
        <v>0</v>
      </c>
      <c r="L349" s="147">
        <f t="shared" ref="L349:BH349" ca="1" si="223">IFERROR(L333/L$324,0)</f>
        <v>0</v>
      </c>
      <c r="M349" s="147">
        <f t="shared" ca="1" si="223"/>
        <v>0</v>
      </c>
      <c r="N349" s="147">
        <f t="shared" ca="1" si="223"/>
        <v>0</v>
      </c>
      <c r="O349" s="147">
        <f t="shared" ca="1" si="223"/>
        <v>0</v>
      </c>
      <c r="P349" s="147">
        <f t="shared" ca="1" si="223"/>
        <v>0</v>
      </c>
      <c r="Q349" s="147">
        <f t="shared" ca="1" si="223"/>
        <v>0</v>
      </c>
      <c r="R349" s="147">
        <f t="shared" ca="1" si="223"/>
        <v>0</v>
      </c>
      <c r="S349" s="147">
        <f t="shared" ca="1" si="223"/>
        <v>0</v>
      </c>
      <c r="T349" s="147">
        <f t="shared" ca="1" si="223"/>
        <v>0</v>
      </c>
      <c r="U349" s="147">
        <f t="shared" ca="1" si="223"/>
        <v>0</v>
      </c>
      <c r="V349" s="147">
        <f t="shared" ca="1" si="223"/>
        <v>0</v>
      </c>
      <c r="W349" s="147">
        <f t="shared" ca="1" si="223"/>
        <v>0</v>
      </c>
      <c r="X349" s="147">
        <f t="shared" ca="1" si="223"/>
        <v>0</v>
      </c>
      <c r="Y349" s="147">
        <f t="shared" ca="1" si="223"/>
        <v>0</v>
      </c>
      <c r="Z349" s="147">
        <f t="shared" ca="1" si="223"/>
        <v>0</v>
      </c>
      <c r="AA349" s="147">
        <f t="shared" ca="1" si="223"/>
        <v>0</v>
      </c>
      <c r="AB349" s="147">
        <f t="shared" ca="1" si="223"/>
        <v>0</v>
      </c>
      <c r="AC349" s="147">
        <f t="shared" ca="1" si="223"/>
        <v>0</v>
      </c>
      <c r="AD349" s="147">
        <f t="shared" ca="1" si="223"/>
        <v>0</v>
      </c>
      <c r="AE349" s="147">
        <f t="shared" ca="1" si="223"/>
        <v>0</v>
      </c>
      <c r="AF349" s="147">
        <f t="shared" ca="1" si="223"/>
        <v>0</v>
      </c>
      <c r="AG349" s="147">
        <f t="shared" ca="1" si="223"/>
        <v>0</v>
      </c>
      <c r="AH349" s="147">
        <f t="shared" ca="1" si="223"/>
        <v>0</v>
      </c>
      <c r="AI349" s="147">
        <f t="shared" ca="1" si="223"/>
        <v>0</v>
      </c>
      <c r="AJ349" s="147">
        <f t="shared" ca="1" si="223"/>
        <v>0</v>
      </c>
      <c r="AK349" s="147">
        <f t="shared" ca="1" si="223"/>
        <v>0</v>
      </c>
      <c r="AL349" s="147">
        <f t="shared" ca="1" si="223"/>
        <v>0</v>
      </c>
      <c r="AM349" s="147">
        <f t="shared" ca="1" si="223"/>
        <v>0</v>
      </c>
      <c r="AN349" s="147">
        <f t="shared" ca="1" si="223"/>
        <v>0</v>
      </c>
      <c r="AO349" s="147">
        <f t="shared" ca="1" si="223"/>
        <v>0</v>
      </c>
      <c r="AP349" s="147">
        <f t="shared" ca="1" si="223"/>
        <v>0</v>
      </c>
      <c r="AQ349" s="147">
        <f t="shared" ca="1" si="223"/>
        <v>0</v>
      </c>
      <c r="AR349" s="147">
        <f t="shared" ca="1" si="223"/>
        <v>0</v>
      </c>
      <c r="AS349" s="147">
        <f t="shared" ca="1" si="223"/>
        <v>0</v>
      </c>
      <c r="AT349" s="147">
        <f t="shared" ca="1" si="223"/>
        <v>0</v>
      </c>
      <c r="AU349" s="147">
        <f t="shared" ca="1" si="223"/>
        <v>0</v>
      </c>
      <c r="AV349" s="147">
        <f t="shared" ca="1" si="223"/>
        <v>0</v>
      </c>
      <c r="AW349" s="147">
        <f t="shared" ca="1" si="223"/>
        <v>0</v>
      </c>
      <c r="AX349" s="147">
        <f t="shared" ca="1" si="223"/>
        <v>0</v>
      </c>
      <c r="AY349" s="147">
        <f t="shared" ca="1" si="223"/>
        <v>0</v>
      </c>
      <c r="AZ349" s="147">
        <f t="shared" ca="1" si="223"/>
        <v>0</v>
      </c>
      <c r="BA349" s="147">
        <f t="shared" ca="1" si="223"/>
        <v>0</v>
      </c>
      <c r="BB349" s="147">
        <f t="shared" ca="1" si="223"/>
        <v>0</v>
      </c>
      <c r="BC349" s="147">
        <f t="shared" ca="1" si="223"/>
        <v>0</v>
      </c>
      <c r="BD349" s="147">
        <f t="shared" ca="1" si="223"/>
        <v>0</v>
      </c>
      <c r="BE349" s="147">
        <f t="shared" ca="1" si="223"/>
        <v>0</v>
      </c>
      <c r="BF349" s="147">
        <f t="shared" ca="1" si="223"/>
        <v>0</v>
      </c>
      <c r="BG349" s="147">
        <f t="shared" ca="1" si="223"/>
        <v>0</v>
      </c>
      <c r="BH349" s="147">
        <f t="shared" ca="1" si="223"/>
        <v>0</v>
      </c>
    </row>
    <row r="350" spans="1:60">
      <c r="A350" s="106"/>
      <c r="B350" s="106"/>
      <c r="C350" s="106"/>
      <c r="D350" s="106"/>
      <c r="E350" s="106"/>
      <c r="F350" s="123" t="s">
        <v>514</v>
      </c>
      <c r="G350" s="106"/>
      <c r="H350" s="139"/>
      <c r="I350" s="139"/>
      <c r="J350" s="139"/>
      <c r="K350" s="147">
        <f t="shared" ca="1" si="216"/>
        <v>0</v>
      </c>
      <c r="L350" s="147">
        <f t="shared" ref="L350:BH350" ca="1" si="224">IFERROR(L334/L$324,0)</f>
        <v>0</v>
      </c>
      <c r="M350" s="147">
        <f t="shared" ca="1" si="224"/>
        <v>0</v>
      </c>
      <c r="N350" s="147">
        <f t="shared" ca="1" si="224"/>
        <v>0</v>
      </c>
      <c r="O350" s="147">
        <f t="shared" ca="1" si="224"/>
        <v>0</v>
      </c>
      <c r="P350" s="147">
        <f t="shared" ca="1" si="224"/>
        <v>0</v>
      </c>
      <c r="Q350" s="147">
        <f t="shared" ca="1" si="224"/>
        <v>0</v>
      </c>
      <c r="R350" s="147">
        <f t="shared" ca="1" si="224"/>
        <v>0</v>
      </c>
      <c r="S350" s="147">
        <f t="shared" ca="1" si="224"/>
        <v>0</v>
      </c>
      <c r="T350" s="147">
        <f t="shared" ca="1" si="224"/>
        <v>0</v>
      </c>
      <c r="U350" s="147">
        <f t="shared" ca="1" si="224"/>
        <v>0</v>
      </c>
      <c r="V350" s="147">
        <f t="shared" ca="1" si="224"/>
        <v>0</v>
      </c>
      <c r="W350" s="147">
        <f t="shared" ca="1" si="224"/>
        <v>0</v>
      </c>
      <c r="X350" s="147">
        <f t="shared" ca="1" si="224"/>
        <v>0</v>
      </c>
      <c r="Y350" s="147">
        <f t="shared" ca="1" si="224"/>
        <v>0</v>
      </c>
      <c r="Z350" s="147">
        <f t="shared" ca="1" si="224"/>
        <v>0</v>
      </c>
      <c r="AA350" s="147">
        <f t="shared" ca="1" si="224"/>
        <v>0</v>
      </c>
      <c r="AB350" s="147">
        <f t="shared" ca="1" si="224"/>
        <v>0</v>
      </c>
      <c r="AC350" s="147">
        <f t="shared" ca="1" si="224"/>
        <v>0</v>
      </c>
      <c r="AD350" s="147">
        <f t="shared" ca="1" si="224"/>
        <v>0</v>
      </c>
      <c r="AE350" s="147">
        <f t="shared" ca="1" si="224"/>
        <v>0</v>
      </c>
      <c r="AF350" s="147">
        <f t="shared" ca="1" si="224"/>
        <v>0</v>
      </c>
      <c r="AG350" s="147">
        <f t="shared" ca="1" si="224"/>
        <v>0</v>
      </c>
      <c r="AH350" s="147">
        <f t="shared" ca="1" si="224"/>
        <v>0</v>
      </c>
      <c r="AI350" s="147">
        <f t="shared" ca="1" si="224"/>
        <v>0</v>
      </c>
      <c r="AJ350" s="147">
        <f t="shared" ca="1" si="224"/>
        <v>0</v>
      </c>
      <c r="AK350" s="147">
        <f t="shared" ca="1" si="224"/>
        <v>0</v>
      </c>
      <c r="AL350" s="147">
        <f t="shared" ca="1" si="224"/>
        <v>0</v>
      </c>
      <c r="AM350" s="147">
        <f t="shared" ca="1" si="224"/>
        <v>0</v>
      </c>
      <c r="AN350" s="147">
        <f t="shared" ca="1" si="224"/>
        <v>0</v>
      </c>
      <c r="AO350" s="147">
        <f t="shared" ca="1" si="224"/>
        <v>0</v>
      </c>
      <c r="AP350" s="147">
        <f t="shared" ca="1" si="224"/>
        <v>0</v>
      </c>
      <c r="AQ350" s="147">
        <f t="shared" ca="1" si="224"/>
        <v>0</v>
      </c>
      <c r="AR350" s="147">
        <f t="shared" ca="1" si="224"/>
        <v>0</v>
      </c>
      <c r="AS350" s="147">
        <f t="shared" ca="1" si="224"/>
        <v>0</v>
      </c>
      <c r="AT350" s="147">
        <f t="shared" ca="1" si="224"/>
        <v>0</v>
      </c>
      <c r="AU350" s="147">
        <f t="shared" ca="1" si="224"/>
        <v>0</v>
      </c>
      <c r="AV350" s="147">
        <f t="shared" ca="1" si="224"/>
        <v>0</v>
      </c>
      <c r="AW350" s="147">
        <f t="shared" ca="1" si="224"/>
        <v>0</v>
      </c>
      <c r="AX350" s="147">
        <f t="shared" ca="1" si="224"/>
        <v>0</v>
      </c>
      <c r="AY350" s="147">
        <f t="shared" ca="1" si="224"/>
        <v>0</v>
      </c>
      <c r="AZ350" s="147">
        <f t="shared" ca="1" si="224"/>
        <v>0</v>
      </c>
      <c r="BA350" s="147">
        <f t="shared" ca="1" si="224"/>
        <v>0</v>
      </c>
      <c r="BB350" s="147">
        <f t="shared" ca="1" si="224"/>
        <v>0</v>
      </c>
      <c r="BC350" s="147">
        <f t="shared" ca="1" si="224"/>
        <v>0</v>
      </c>
      <c r="BD350" s="147">
        <f t="shared" ca="1" si="224"/>
        <v>0</v>
      </c>
      <c r="BE350" s="147">
        <f t="shared" ca="1" si="224"/>
        <v>0</v>
      </c>
      <c r="BF350" s="147">
        <f t="shared" ca="1" si="224"/>
        <v>0</v>
      </c>
      <c r="BG350" s="147">
        <f t="shared" ca="1" si="224"/>
        <v>0</v>
      </c>
      <c r="BH350" s="147">
        <f t="shared" ca="1" si="224"/>
        <v>0</v>
      </c>
    </row>
    <row r="351" spans="1:60">
      <c r="A351" s="106"/>
      <c r="B351" s="106"/>
      <c r="C351" s="106"/>
      <c r="D351" s="106"/>
      <c r="E351" s="106"/>
      <c r="F351" s="123" t="s">
        <v>515</v>
      </c>
      <c r="G351" s="106"/>
      <c r="H351" s="139"/>
      <c r="I351" s="139"/>
      <c r="J351" s="139"/>
      <c r="K351" s="147">
        <f t="shared" ca="1" si="216"/>
        <v>0</v>
      </c>
      <c r="L351" s="147">
        <f t="shared" ref="L351:BH351" ca="1" si="225">IFERROR(L335/L$324,0)</f>
        <v>0</v>
      </c>
      <c r="M351" s="147">
        <f t="shared" ca="1" si="225"/>
        <v>0</v>
      </c>
      <c r="N351" s="147">
        <f t="shared" ca="1" si="225"/>
        <v>0</v>
      </c>
      <c r="O351" s="147">
        <f t="shared" ca="1" si="225"/>
        <v>0</v>
      </c>
      <c r="P351" s="147">
        <f t="shared" ca="1" si="225"/>
        <v>0</v>
      </c>
      <c r="Q351" s="147">
        <f t="shared" ca="1" si="225"/>
        <v>0</v>
      </c>
      <c r="R351" s="147">
        <f t="shared" ca="1" si="225"/>
        <v>0</v>
      </c>
      <c r="S351" s="147">
        <f t="shared" ca="1" si="225"/>
        <v>0</v>
      </c>
      <c r="T351" s="147">
        <f t="shared" ca="1" si="225"/>
        <v>0</v>
      </c>
      <c r="U351" s="147">
        <f t="shared" ca="1" si="225"/>
        <v>0</v>
      </c>
      <c r="V351" s="147">
        <f t="shared" ca="1" si="225"/>
        <v>0</v>
      </c>
      <c r="W351" s="147">
        <f t="shared" ca="1" si="225"/>
        <v>0</v>
      </c>
      <c r="X351" s="147">
        <f t="shared" ca="1" si="225"/>
        <v>0</v>
      </c>
      <c r="Y351" s="147">
        <f t="shared" ca="1" si="225"/>
        <v>0</v>
      </c>
      <c r="Z351" s="147">
        <f t="shared" ca="1" si="225"/>
        <v>0</v>
      </c>
      <c r="AA351" s="147">
        <f t="shared" ca="1" si="225"/>
        <v>0</v>
      </c>
      <c r="AB351" s="147">
        <f t="shared" ca="1" si="225"/>
        <v>0</v>
      </c>
      <c r="AC351" s="147">
        <f t="shared" ca="1" si="225"/>
        <v>0</v>
      </c>
      <c r="AD351" s="147">
        <f t="shared" ca="1" si="225"/>
        <v>0</v>
      </c>
      <c r="AE351" s="147">
        <f t="shared" ca="1" si="225"/>
        <v>0</v>
      </c>
      <c r="AF351" s="147">
        <f t="shared" ca="1" si="225"/>
        <v>0</v>
      </c>
      <c r="AG351" s="147">
        <f t="shared" ca="1" si="225"/>
        <v>0</v>
      </c>
      <c r="AH351" s="147">
        <f t="shared" ca="1" si="225"/>
        <v>0</v>
      </c>
      <c r="AI351" s="147">
        <f t="shared" ca="1" si="225"/>
        <v>0</v>
      </c>
      <c r="AJ351" s="147">
        <f t="shared" ca="1" si="225"/>
        <v>0</v>
      </c>
      <c r="AK351" s="147">
        <f t="shared" ca="1" si="225"/>
        <v>0</v>
      </c>
      <c r="AL351" s="147">
        <f t="shared" ca="1" si="225"/>
        <v>0</v>
      </c>
      <c r="AM351" s="147">
        <f t="shared" ca="1" si="225"/>
        <v>0</v>
      </c>
      <c r="AN351" s="147">
        <f t="shared" ca="1" si="225"/>
        <v>0</v>
      </c>
      <c r="AO351" s="147">
        <f t="shared" ca="1" si="225"/>
        <v>0</v>
      </c>
      <c r="AP351" s="147">
        <f t="shared" ca="1" si="225"/>
        <v>0</v>
      </c>
      <c r="AQ351" s="147">
        <f t="shared" ca="1" si="225"/>
        <v>0</v>
      </c>
      <c r="AR351" s="147">
        <f t="shared" ca="1" si="225"/>
        <v>0</v>
      </c>
      <c r="AS351" s="147">
        <f t="shared" ca="1" si="225"/>
        <v>0</v>
      </c>
      <c r="AT351" s="147">
        <f t="shared" ca="1" si="225"/>
        <v>0</v>
      </c>
      <c r="AU351" s="147">
        <f t="shared" ca="1" si="225"/>
        <v>0</v>
      </c>
      <c r="AV351" s="147">
        <f t="shared" ca="1" si="225"/>
        <v>0</v>
      </c>
      <c r="AW351" s="147">
        <f t="shared" ca="1" si="225"/>
        <v>0</v>
      </c>
      <c r="AX351" s="147">
        <f t="shared" ca="1" si="225"/>
        <v>0</v>
      </c>
      <c r="AY351" s="147">
        <f t="shared" ca="1" si="225"/>
        <v>0</v>
      </c>
      <c r="AZ351" s="147">
        <f t="shared" ca="1" si="225"/>
        <v>0</v>
      </c>
      <c r="BA351" s="147">
        <f t="shared" ca="1" si="225"/>
        <v>0</v>
      </c>
      <c r="BB351" s="147">
        <f t="shared" ca="1" si="225"/>
        <v>0</v>
      </c>
      <c r="BC351" s="147">
        <f t="shared" ca="1" si="225"/>
        <v>0</v>
      </c>
      <c r="BD351" s="147">
        <f t="shared" ca="1" si="225"/>
        <v>0</v>
      </c>
      <c r="BE351" s="147">
        <f t="shared" ca="1" si="225"/>
        <v>0</v>
      </c>
      <c r="BF351" s="147">
        <f t="shared" ca="1" si="225"/>
        <v>0</v>
      </c>
      <c r="BG351" s="147">
        <f t="shared" ca="1" si="225"/>
        <v>0</v>
      </c>
      <c r="BH351" s="147">
        <f t="shared" ca="1" si="225"/>
        <v>0</v>
      </c>
    </row>
    <row r="352" spans="1:60">
      <c r="A352" s="106"/>
      <c r="B352" s="106"/>
      <c r="C352" s="106"/>
      <c r="D352" s="106"/>
      <c r="E352" s="106"/>
      <c r="F352" s="123" t="s">
        <v>545</v>
      </c>
      <c r="G352" s="106"/>
      <c r="H352" s="139"/>
      <c r="I352" s="139"/>
      <c r="J352" s="139"/>
      <c r="K352" s="147">
        <f t="shared" ca="1" si="216"/>
        <v>3.0720545274800681E-2</v>
      </c>
      <c r="L352" s="147">
        <f t="shared" ref="L352:BH352" ca="1" si="226">IFERROR(L336/L$324,0)</f>
        <v>0</v>
      </c>
      <c r="M352" s="147">
        <f t="shared" ca="1" si="226"/>
        <v>0</v>
      </c>
      <c r="N352" s="147">
        <f t="shared" ca="1" si="226"/>
        <v>0</v>
      </c>
      <c r="O352" s="147">
        <f t="shared" ca="1" si="226"/>
        <v>0</v>
      </c>
      <c r="P352" s="147">
        <f t="shared" ca="1" si="226"/>
        <v>0</v>
      </c>
      <c r="Q352" s="147">
        <f t="shared" ca="1" si="226"/>
        <v>0</v>
      </c>
      <c r="R352" s="147">
        <f t="shared" ca="1" si="226"/>
        <v>0</v>
      </c>
      <c r="S352" s="147">
        <f t="shared" ca="1" si="226"/>
        <v>0</v>
      </c>
      <c r="T352" s="147">
        <f t="shared" ca="1" si="226"/>
        <v>0</v>
      </c>
      <c r="U352" s="147">
        <f t="shared" ca="1" si="226"/>
        <v>0</v>
      </c>
      <c r="V352" s="147">
        <f t="shared" ca="1" si="226"/>
        <v>0</v>
      </c>
      <c r="W352" s="147">
        <f t="shared" ca="1" si="226"/>
        <v>0</v>
      </c>
      <c r="X352" s="147">
        <f t="shared" ca="1" si="226"/>
        <v>0</v>
      </c>
      <c r="Y352" s="147">
        <f t="shared" ca="1" si="226"/>
        <v>0</v>
      </c>
      <c r="Z352" s="147">
        <f t="shared" ca="1" si="226"/>
        <v>0</v>
      </c>
      <c r="AA352" s="147">
        <f t="shared" ca="1" si="226"/>
        <v>0</v>
      </c>
      <c r="AB352" s="147">
        <f t="shared" ca="1" si="226"/>
        <v>0</v>
      </c>
      <c r="AC352" s="147">
        <f t="shared" ca="1" si="226"/>
        <v>0</v>
      </c>
      <c r="AD352" s="147">
        <f t="shared" ca="1" si="226"/>
        <v>0</v>
      </c>
      <c r="AE352" s="147">
        <f t="shared" ca="1" si="226"/>
        <v>0</v>
      </c>
      <c r="AF352" s="147">
        <f t="shared" ca="1" si="226"/>
        <v>0</v>
      </c>
      <c r="AG352" s="147">
        <f t="shared" ca="1" si="226"/>
        <v>0</v>
      </c>
      <c r="AH352" s="147">
        <f t="shared" ca="1" si="226"/>
        <v>0</v>
      </c>
      <c r="AI352" s="147">
        <f t="shared" ca="1" si="226"/>
        <v>0</v>
      </c>
      <c r="AJ352" s="147">
        <f t="shared" ca="1" si="226"/>
        <v>0</v>
      </c>
      <c r="AK352" s="147">
        <f t="shared" ca="1" si="226"/>
        <v>0</v>
      </c>
      <c r="AL352" s="147">
        <f t="shared" ca="1" si="226"/>
        <v>0</v>
      </c>
      <c r="AM352" s="147">
        <f t="shared" ca="1" si="226"/>
        <v>0</v>
      </c>
      <c r="AN352" s="147">
        <f t="shared" ca="1" si="226"/>
        <v>0</v>
      </c>
      <c r="AO352" s="147">
        <f t="shared" ca="1" si="226"/>
        <v>0</v>
      </c>
      <c r="AP352" s="147">
        <f t="shared" ca="1" si="226"/>
        <v>0</v>
      </c>
      <c r="AQ352" s="147">
        <f t="shared" ca="1" si="226"/>
        <v>0</v>
      </c>
      <c r="AR352" s="147">
        <f t="shared" ca="1" si="226"/>
        <v>0</v>
      </c>
      <c r="AS352" s="147">
        <f t="shared" ca="1" si="226"/>
        <v>0</v>
      </c>
      <c r="AT352" s="147">
        <f t="shared" ca="1" si="226"/>
        <v>0</v>
      </c>
      <c r="AU352" s="147">
        <f t="shared" ca="1" si="226"/>
        <v>0</v>
      </c>
      <c r="AV352" s="147">
        <f t="shared" ca="1" si="226"/>
        <v>0</v>
      </c>
      <c r="AW352" s="147">
        <f t="shared" ca="1" si="226"/>
        <v>0</v>
      </c>
      <c r="AX352" s="147">
        <f t="shared" ca="1" si="226"/>
        <v>0</v>
      </c>
      <c r="AY352" s="147">
        <f t="shared" ca="1" si="226"/>
        <v>0</v>
      </c>
      <c r="AZ352" s="147">
        <f t="shared" ca="1" si="226"/>
        <v>0</v>
      </c>
      <c r="BA352" s="147">
        <f t="shared" ca="1" si="226"/>
        <v>0</v>
      </c>
      <c r="BB352" s="147">
        <f t="shared" ca="1" si="226"/>
        <v>0</v>
      </c>
      <c r="BC352" s="147">
        <f t="shared" ca="1" si="226"/>
        <v>0</v>
      </c>
      <c r="BD352" s="147">
        <f t="shared" ca="1" si="226"/>
        <v>0</v>
      </c>
      <c r="BE352" s="147">
        <f t="shared" ca="1" si="226"/>
        <v>0</v>
      </c>
      <c r="BF352" s="147">
        <f t="shared" ca="1" si="226"/>
        <v>0</v>
      </c>
      <c r="BG352" s="147">
        <f t="shared" ca="1" si="226"/>
        <v>0</v>
      </c>
      <c r="BH352" s="147">
        <f t="shared" ca="1" si="226"/>
        <v>0</v>
      </c>
    </row>
    <row r="353" spans="1:60">
      <c r="A353" s="106"/>
      <c r="B353" s="106"/>
      <c r="C353" s="106"/>
      <c r="D353" s="106"/>
      <c r="E353" s="106"/>
      <c r="F353" s="123" t="s">
        <v>517</v>
      </c>
      <c r="G353" s="106"/>
      <c r="H353" s="139"/>
      <c r="I353" s="139"/>
      <c r="J353" s="139"/>
      <c r="K353" s="147">
        <f t="shared" ca="1" si="216"/>
        <v>0</v>
      </c>
      <c r="L353" s="147">
        <f t="shared" ref="L353:BH353" ca="1" si="227">IFERROR(L337/L$324,0)</f>
        <v>0</v>
      </c>
      <c r="M353" s="147">
        <f t="shared" ca="1" si="227"/>
        <v>0</v>
      </c>
      <c r="N353" s="147">
        <f t="shared" ca="1" si="227"/>
        <v>0</v>
      </c>
      <c r="O353" s="147">
        <f t="shared" ca="1" si="227"/>
        <v>0</v>
      </c>
      <c r="P353" s="147">
        <f t="shared" ca="1" si="227"/>
        <v>0</v>
      </c>
      <c r="Q353" s="147">
        <f t="shared" ca="1" si="227"/>
        <v>0</v>
      </c>
      <c r="R353" s="147">
        <f t="shared" ca="1" si="227"/>
        <v>0</v>
      </c>
      <c r="S353" s="147">
        <f t="shared" ca="1" si="227"/>
        <v>0</v>
      </c>
      <c r="T353" s="147">
        <f t="shared" ca="1" si="227"/>
        <v>0</v>
      </c>
      <c r="U353" s="147">
        <f t="shared" ca="1" si="227"/>
        <v>0</v>
      </c>
      <c r="V353" s="147">
        <f t="shared" ca="1" si="227"/>
        <v>0</v>
      </c>
      <c r="W353" s="147">
        <f t="shared" ca="1" si="227"/>
        <v>0</v>
      </c>
      <c r="X353" s="147">
        <f t="shared" ca="1" si="227"/>
        <v>0</v>
      </c>
      <c r="Y353" s="147">
        <f t="shared" ca="1" si="227"/>
        <v>0</v>
      </c>
      <c r="Z353" s="147">
        <f t="shared" ca="1" si="227"/>
        <v>0</v>
      </c>
      <c r="AA353" s="147">
        <f t="shared" ca="1" si="227"/>
        <v>0</v>
      </c>
      <c r="AB353" s="147">
        <f t="shared" ca="1" si="227"/>
        <v>0</v>
      </c>
      <c r="AC353" s="147">
        <f t="shared" ca="1" si="227"/>
        <v>0</v>
      </c>
      <c r="AD353" s="147">
        <f t="shared" ca="1" si="227"/>
        <v>0</v>
      </c>
      <c r="AE353" s="147">
        <f t="shared" ca="1" si="227"/>
        <v>0</v>
      </c>
      <c r="AF353" s="147">
        <f t="shared" ca="1" si="227"/>
        <v>0</v>
      </c>
      <c r="AG353" s="147">
        <f t="shared" ca="1" si="227"/>
        <v>0</v>
      </c>
      <c r="AH353" s="147">
        <f t="shared" ca="1" si="227"/>
        <v>0</v>
      </c>
      <c r="AI353" s="147">
        <f t="shared" ca="1" si="227"/>
        <v>0</v>
      </c>
      <c r="AJ353" s="147">
        <f t="shared" ca="1" si="227"/>
        <v>0</v>
      </c>
      <c r="AK353" s="147">
        <f t="shared" ca="1" si="227"/>
        <v>0</v>
      </c>
      <c r="AL353" s="147">
        <f t="shared" ca="1" si="227"/>
        <v>0</v>
      </c>
      <c r="AM353" s="147">
        <f t="shared" ca="1" si="227"/>
        <v>0</v>
      </c>
      <c r="AN353" s="147">
        <f t="shared" ca="1" si="227"/>
        <v>0</v>
      </c>
      <c r="AO353" s="147">
        <f t="shared" ca="1" si="227"/>
        <v>0</v>
      </c>
      <c r="AP353" s="147">
        <f t="shared" ca="1" si="227"/>
        <v>0</v>
      </c>
      <c r="AQ353" s="147">
        <f t="shared" ca="1" si="227"/>
        <v>0</v>
      </c>
      <c r="AR353" s="147">
        <f t="shared" ca="1" si="227"/>
        <v>0</v>
      </c>
      <c r="AS353" s="147">
        <f t="shared" ca="1" si="227"/>
        <v>0</v>
      </c>
      <c r="AT353" s="147">
        <f t="shared" ca="1" si="227"/>
        <v>0</v>
      </c>
      <c r="AU353" s="147">
        <f t="shared" ca="1" si="227"/>
        <v>0</v>
      </c>
      <c r="AV353" s="147">
        <f t="shared" ca="1" si="227"/>
        <v>0</v>
      </c>
      <c r="AW353" s="147">
        <f t="shared" ca="1" si="227"/>
        <v>0</v>
      </c>
      <c r="AX353" s="147">
        <f t="shared" ca="1" si="227"/>
        <v>0</v>
      </c>
      <c r="AY353" s="147">
        <f t="shared" ca="1" si="227"/>
        <v>0</v>
      </c>
      <c r="AZ353" s="147">
        <f t="shared" ca="1" si="227"/>
        <v>0</v>
      </c>
      <c r="BA353" s="147">
        <f t="shared" ca="1" si="227"/>
        <v>0</v>
      </c>
      <c r="BB353" s="147">
        <f t="shared" ca="1" si="227"/>
        <v>0</v>
      </c>
      <c r="BC353" s="147">
        <f t="shared" ca="1" si="227"/>
        <v>0</v>
      </c>
      <c r="BD353" s="147">
        <f t="shared" ca="1" si="227"/>
        <v>0</v>
      </c>
      <c r="BE353" s="147">
        <f t="shared" ca="1" si="227"/>
        <v>0</v>
      </c>
      <c r="BF353" s="147">
        <f t="shared" ca="1" si="227"/>
        <v>0</v>
      </c>
      <c r="BG353" s="147">
        <f t="shared" ca="1" si="227"/>
        <v>0</v>
      </c>
      <c r="BH353" s="147">
        <f t="shared" ca="1" si="227"/>
        <v>0</v>
      </c>
    </row>
    <row r="354" spans="1:60">
      <c r="A354" s="106"/>
      <c r="B354" s="106"/>
      <c r="C354" s="106"/>
      <c r="D354" s="106"/>
      <c r="E354" s="106"/>
      <c r="F354" s="106"/>
      <c r="G354" s="106"/>
      <c r="H354" s="139"/>
      <c r="I354" s="139"/>
      <c r="J354" s="139"/>
      <c r="K354" s="139"/>
      <c r="L354" s="139"/>
      <c r="M354" s="139"/>
      <c r="N354" s="139"/>
      <c r="O354" s="139"/>
      <c r="P354" s="139"/>
      <c r="Q354" s="139"/>
      <c r="R354" s="139"/>
      <c r="S354" s="139"/>
      <c r="T354" s="139"/>
      <c r="U354" s="139"/>
      <c r="V354" s="139"/>
      <c r="W354" s="139"/>
      <c r="X354" s="139"/>
      <c r="Y354" s="139"/>
      <c r="Z354" s="139"/>
      <c r="AA354" s="139"/>
      <c r="AB354" s="139"/>
      <c r="AC354" s="139"/>
      <c r="AD354" s="139"/>
      <c r="AE354" s="139"/>
      <c r="AF354" s="139"/>
      <c r="AG354" s="139"/>
      <c r="AH354" s="139"/>
      <c r="AI354" s="139"/>
      <c r="AJ354" s="139"/>
      <c r="AK354" s="139"/>
      <c r="AL354" s="139"/>
      <c r="AM354" s="139"/>
      <c r="AN354" s="139"/>
      <c r="AO354" s="139"/>
      <c r="AP354" s="139"/>
      <c r="AQ354" s="139"/>
      <c r="AR354" s="139"/>
      <c r="AS354" s="139"/>
      <c r="AT354" s="139"/>
      <c r="AU354" s="139"/>
      <c r="AV354" s="139"/>
      <c r="AW354" s="139"/>
      <c r="AX354" s="139"/>
      <c r="AY354" s="139"/>
      <c r="AZ354" s="139"/>
      <c r="BA354" s="139"/>
      <c r="BB354" s="139"/>
      <c r="BC354" s="139"/>
      <c r="BD354" s="139"/>
      <c r="BE354" s="139"/>
      <c r="BF354" s="139"/>
      <c r="BG354" s="139"/>
      <c r="BH354" s="139"/>
    </row>
    <row r="355" spans="1:60">
      <c r="A355" s="106"/>
      <c r="B355" s="106"/>
      <c r="C355" s="106"/>
      <c r="D355" s="106"/>
      <c r="E355" s="138" t="s">
        <v>403</v>
      </c>
      <c r="F355" s="130" t="s">
        <v>518</v>
      </c>
      <c r="G355" s="106"/>
      <c r="H355" s="139"/>
      <c r="I355" s="139"/>
      <c r="J355" s="139"/>
      <c r="K355" s="147"/>
      <c r="L355" s="139"/>
      <c r="M355" s="139"/>
      <c r="N355" s="139"/>
      <c r="O355" s="139"/>
      <c r="P355" s="139"/>
      <c r="Q355" s="139"/>
      <c r="R355" s="139"/>
      <c r="S355" s="139"/>
      <c r="T355" s="139"/>
      <c r="U355" s="139"/>
      <c r="V355" s="139"/>
      <c r="W355" s="139"/>
      <c r="X355" s="139"/>
      <c r="Y355" s="139"/>
      <c r="Z355" s="139"/>
      <c r="AA355" s="139"/>
      <c r="AB355" s="139"/>
      <c r="AC355" s="139"/>
      <c r="AD355" s="139"/>
      <c r="AE355" s="139"/>
      <c r="AF355" s="139"/>
      <c r="AG355" s="139"/>
      <c r="AH355" s="139"/>
      <c r="AI355" s="139"/>
      <c r="AJ355" s="139"/>
      <c r="AK355" s="139"/>
      <c r="AL355" s="139"/>
      <c r="AM355" s="139"/>
      <c r="AN355" s="139"/>
      <c r="AO355" s="139"/>
      <c r="AP355" s="139"/>
      <c r="AQ355" s="139"/>
      <c r="AR355" s="139"/>
      <c r="AS355" s="139"/>
      <c r="AT355" s="139"/>
      <c r="AU355" s="139"/>
      <c r="AV355" s="139"/>
      <c r="AW355" s="139"/>
      <c r="AX355" s="139"/>
      <c r="AY355" s="139"/>
      <c r="AZ355" s="139"/>
      <c r="BA355" s="139"/>
      <c r="BB355" s="139"/>
      <c r="BC355" s="139"/>
      <c r="BD355" s="139"/>
      <c r="BE355" s="139"/>
      <c r="BF355" s="139"/>
      <c r="BG355" s="139"/>
      <c r="BH355" s="139"/>
    </row>
    <row r="356" spans="1:60">
      <c r="A356" s="106"/>
      <c r="B356" s="106"/>
      <c r="C356" s="106"/>
      <c r="D356" s="106"/>
      <c r="E356" s="106"/>
      <c r="F356" t="s">
        <v>510</v>
      </c>
      <c r="G356" s="106"/>
      <c r="H356" s="139"/>
      <c r="I356" s="139"/>
      <c r="J356" s="139"/>
      <c r="K356" s="139">
        <f ca="1">SUMPRODUCT(OFFSET(K$7,0,0,K$2-$K$2+1,1),N(OFFSET(OFFSET(K341,0,0,1,-1*(K$2-$K$2+1)),0,K$2-$K$2+1-ROW(OFFSET($A$1,0,0,K$2-$K$2+1,1)),1,1)))</f>
        <v>0</v>
      </c>
      <c r="L356" s="139">
        <f t="shared" ref="L356:BH361" ca="1" si="228">SUMPRODUCT(OFFSET(L$7,0,0,L$2-$K$2+1,1),N(OFFSET(OFFSET(L341,0,0,1,-1*(L$2-$K$2+1)),0,L$2-$K$2+1-ROW(OFFSET($A$1,0,0,L$2-$K$2+1,1)),1,1)))</f>
        <v>0</v>
      </c>
      <c r="M356" s="139">
        <f t="shared" ca="1" si="228"/>
        <v>0</v>
      </c>
      <c r="N356" s="139">
        <f t="shared" ca="1" si="228"/>
        <v>0</v>
      </c>
      <c r="O356" s="139">
        <f t="shared" ca="1" si="228"/>
        <v>0</v>
      </c>
      <c r="P356" s="139">
        <f t="shared" ca="1" si="228"/>
        <v>0</v>
      </c>
      <c r="Q356" s="139">
        <f t="shared" ca="1" si="228"/>
        <v>0</v>
      </c>
      <c r="R356" s="139">
        <f t="shared" ca="1" si="228"/>
        <v>0</v>
      </c>
      <c r="S356" s="139">
        <f t="shared" ca="1" si="228"/>
        <v>0</v>
      </c>
      <c r="T356" s="139">
        <f t="shared" ca="1" si="228"/>
        <v>0</v>
      </c>
      <c r="U356" s="139">
        <f t="shared" ca="1" si="228"/>
        <v>0</v>
      </c>
      <c r="V356" s="139">
        <f t="shared" ca="1" si="228"/>
        <v>0</v>
      </c>
      <c r="W356" s="139">
        <f t="shared" ca="1" si="228"/>
        <v>0</v>
      </c>
      <c r="X356" s="139">
        <f t="shared" ca="1" si="228"/>
        <v>0</v>
      </c>
      <c r="Y356" s="139">
        <f t="shared" ca="1" si="228"/>
        <v>0</v>
      </c>
      <c r="Z356" s="139">
        <f t="shared" ca="1" si="228"/>
        <v>0</v>
      </c>
      <c r="AA356" s="139">
        <f t="shared" ca="1" si="228"/>
        <v>0</v>
      </c>
      <c r="AB356" s="139">
        <f t="shared" ca="1" si="228"/>
        <v>0</v>
      </c>
      <c r="AC356" s="139">
        <f t="shared" ca="1" si="228"/>
        <v>0</v>
      </c>
      <c r="AD356" s="139">
        <f t="shared" ca="1" si="228"/>
        <v>0</v>
      </c>
      <c r="AE356" s="139">
        <f t="shared" ca="1" si="228"/>
        <v>0</v>
      </c>
      <c r="AF356" s="139">
        <f t="shared" ca="1" si="228"/>
        <v>0</v>
      </c>
      <c r="AG356" s="139">
        <f t="shared" ca="1" si="228"/>
        <v>0</v>
      </c>
      <c r="AH356" s="139">
        <f t="shared" ca="1" si="228"/>
        <v>0</v>
      </c>
      <c r="AI356" s="139">
        <f t="shared" ca="1" si="228"/>
        <v>0</v>
      </c>
      <c r="AJ356" s="139">
        <f t="shared" ca="1" si="228"/>
        <v>0</v>
      </c>
      <c r="AK356" s="139">
        <f t="shared" ca="1" si="228"/>
        <v>0</v>
      </c>
      <c r="AL356" s="139">
        <f t="shared" ca="1" si="228"/>
        <v>0</v>
      </c>
      <c r="AM356" s="139">
        <f t="shared" ca="1" si="228"/>
        <v>0</v>
      </c>
      <c r="AN356" s="139">
        <f t="shared" ca="1" si="228"/>
        <v>0</v>
      </c>
      <c r="AO356" s="139">
        <f t="shared" ca="1" si="228"/>
        <v>0</v>
      </c>
      <c r="AP356" s="139">
        <f t="shared" ca="1" si="228"/>
        <v>0</v>
      </c>
      <c r="AQ356" s="139">
        <f t="shared" ca="1" si="228"/>
        <v>0</v>
      </c>
      <c r="AR356" s="139">
        <f t="shared" ca="1" si="228"/>
        <v>0</v>
      </c>
      <c r="AS356" s="139">
        <f t="shared" ca="1" si="228"/>
        <v>0</v>
      </c>
      <c r="AT356" s="139">
        <f t="shared" ca="1" si="228"/>
        <v>0</v>
      </c>
      <c r="AU356" s="139">
        <f t="shared" ca="1" si="228"/>
        <v>0</v>
      </c>
      <c r="AV356" s="139">
        <f t="shared" ca="1" si="228"/>
        <v>0</v>
      </c>
      <c r="AW356" s="139">
        <f t="shared" ca="1" si="228"/>
        <v>0</v>
      </c>
      <c r="AX356" s="139">
        <f t="shared" ca="1" si="228"/>
        <v>0</v>
      </c>
      <c r="AY356" s="139">
        <f t="shared" ca="1" si="228"/>
        <v>0</v>
      </c>
      <c r="AZ356" s="139">
        <f t="shared" ca="1" si="228"/>
        <v>0</v>
      </c>
      <c r="BA356" s="139">
        <f t="shared" ca="1" si="228"/>
        <v>0</v>
      </c>
      <c r="BB356" s="139">
        <f t="shared" ca="1" si="228"/>
        <v>0</v>
      </c>
      <c r="BC356" s="139">
        <f t="shared" ca="1" si="228"/>
        <v>0</v>
      </c>
      <c r="BD356" s="139">
        <f t="shared" ca="1" si="228"/>
        <v>0</v>
      </c>
      <c r="BE356" s="139">
        <f t="shared" ca="1" si="228"/>
        <v>0</v>
      </c>
      <c r="BF356" s="139">
        <f t="shared" ca="1" si="228"/>
        <v>0</v>
      </c>
      <c r="BG356" s="139">
        <f t="shared" ca="1" si="228"/>
        <v>0</v>
      </c>
      <c r="BH356" s="139">
        <f t="shared" ca="1" si="228"/>
        <v>0</v>
      </c>
    </row>
    <row r="357" spans="1:60">
      <c r="A357" s="106"/>
      <c r="B357" s="106"/>
      <c r="C357" s="106"/>
      <c r="D357" s="106"/>
      <c r="E357" s="106"/>
      <c r="F357" s="123" t="s">
        <v>516</v>
      </c>
      <c r="G357" s="106"/>
      <c r="H357" s="139"/>
      <c r="I357" s="139"/>
      <c r="J357" s="139"/>
      <c r="K357" s="139">
        <f t="shared" ref="K357:Z368" ca="1" si="229">SUMPRODUCT(OFFSET(K$7,0,0,K$2-$K$2+1,1),N(OFFSET(OFFSET(K342,0,0,1,-1*(K$2-$K$2+1)),0,K$2-$K$2+1-ROW(OFFSET($A$1,0,0,K$2-$K$2+1,1)),1,1)))</f>
        <v>0</v>
      </c>
      <c r="L357" s="139">
        <f t="shared" ca="1" si="229"/>
        <v>0</v>
      </c>
      <c r="M357" s="139">
        <f t="shared" ca="1" si="229"/>
        <v>0</v>
      </c>
      <c r="N357" s="139">
        <f t="shared" ca="1" si="229"/>
        <v>0</v>
      </c>
      <c r="O357" s="139">
        <f t="shared" ca="1" si="229"/>
        <v>0</v>
      </c>
      <c r="P357" s="139">
        <f t="shared" ca="1" si="229"/>
        <v>0</v>
      </c>
      <c r="Q357" s="139">
        <f t="shared" ca="1" si="229"/>
        <v>0</v>
      </c>
      <c r="R357" s="139">
        <f t="shared" ca="1" si="229"/>
        <v>0</v>
      </c>
      <c r="S357" s="139">
        <f t="shared" ca="1" si="229"/>
        <v>0</v>
      </c>
      <c r="T357" s="139">
        <f t="shared" ca="1" si="229"/>
        <v>0</v>
      </c>
      <c r="U357" s="139">
        <f t="shared" ca="1" si="229"/>
        <v>0</v>
      </c>
      <c r="V357" s="139">
        <f t="shared" ca="1" si="229"/>
        <v>0</v>
      </c>
      <c r="W357" s="139">
        <f t="shared" ca="1" si="229"/>
        <v>0</v>
      </c>
      <c r="X357" s="139">
        <f t="shared" ca="1" si="229"/>
        <v>0</v>
      </c>
      <c r="Y357" s="139">
        <f t="shared" ca="1" si="229"/>
        <v>0</v>
      </c>
      <c r="Z357" s="139">
        <f t="shared" ca="1" si="229"/>
        <v>0</v>
      </c>
      <c r="AA357" s="139">
        <f t="shared" ca="1" si="228"/>
        <v>0</v>
      </c>
      <c r="AB357" s="139">
        <f t="shared" ca="1" si="228"/>
        <v>0</v>
      </c>
      <c r="AC357" s="139">
        <f t="shared" ca="1" si="228"/>
        <v>0</v>
      </c>
      <c r="AD357" s="139">
        <f t="shared" ca="1" si="228"/>
        <v>0</v>
      </c>
      <c r="AE357" s="139">
        <f t="shared" ca="1" si="228"/>
        <v>0</v>
      </c>
      <c r="AF357" s="139">
        <f t="shared" ca="1" si="228"/>
        <v>0</v>
      </c>
      <c r="AG357" s="139">
        <f t="shared" ca="1" si="228"/>
        <v>0</v>
      </c>
      <c r="AH357" s="139">
        <f t="shared" ca="1" si="228"/>
        <v>0</v>
      </c>
      <c r="AI357" s="139">
        <f t="shared" ca="1" si="228"/>
        <v>0</v>
      </c>
      <c r="AJ357" s="139">
        <f t="shared" ca="1" si="228"/>
        <v>0</v>
      </c>
      <c r="AK357" s="139">
        <f t="shared" ca="1" si="228"/>
        <v>0</v>
      </c>
      <c r="AL357" s="139">
        <f t="shared" ca="1" si="228"/>
        <v>0</v>
      </c>
      <c r="AM357" s="139">
        <f t="shared" ca="1" si="228"/>
        <v>0</v>
      </c>
      <c r="AN357" s="139">
        <f t="shared" ca="1" si="228"/>
        <v>0</v>
      </c>
      <c r="AO357" s="139">
        <f t="shared" ca="1" si="228"/>
        <v>0</v>
      </c>
      <c r="AP357" s="139">
        <f t="shared" ca="1" si="228"/>
        <v>0</v>
      </c>
      <c r="AQ357" s="139">
        <f t="shared" ca="1" si="228"/>
        <v>0</v>
      </c>
      <c r="AR357" s="139">
        <f t="shared" ca="1" si="228"/>
        <v>0</v>
      </c>
      <c r="AS357" s="139">
        <f t="shared" ca="1" si="228"/>
        <v>0</v>
      </c>
      <c r="AT357" s="139">
        <f t="shared" ca="1" si="228"/>
        <v>0</v>
      </c>
      <c r="AU357" s="139">
        <f t="shared" ca="1" si="228"/>
        <v>0</v>
      </c>
      <c r="AV357" s="139">
        <f t="shared" ca="1" si="228"/>
        <v>0</v>
      </c>
      <c r="AW357" s="139">
        <f t="shared" ca="1" si="228"/>
        <v>0</v>
      </c>
      <c r="AX357" s="139">
        <f t="shared" ca="1" si="228"/>
        <v>0</v>
      </c>
      <c r="AY357" s="139">
        <f t="shared" ca="1" si="228"/>
        <v>0</v>
      </c>
      <c r="AZ357" s="139">
        <f t="shared" ca="1" si="228"/>
        <v>0</v>
      </c>
      <c r="BA357" s="139">
        <f t="shared" ca="1" si="228"/>
        <v>0</v>
      </c>
      <c r="BB357" s="139">
        <f t="shared" ca="1" si="228"/>
        <v>0</v>
      </c>
      <c r="BC357" s="139">
        <f t="shared" ca="1" si="228"/>
        <v>0</v>
      </c>
      <c r="BD357" s="139">
        <f t="shared" ca="1" si="228"/>
        <v>0</v>
      </c>
      <c r="BE357" s="139">
        <f t="shared" ca="1" si="228"/>
        <v>0</v>
      </c>
      <c r="BF357" s="139">
        <f t="shared" ca="1" si="228"/>
        <v>0</v>
      </c>
      <c r="BG357" s="139">
        <f t="shared" ca="1" si="228"/>
        <v>0</v>
      </c>
      <c r="BH357" s="139">
        <f t="shared" ca="1" si="228"/>
        <v>0</v>
      </c>
    </row>
    <row r="358" spans="1:60">
      <c r="A358" s="106"/>
      <c r="B358" s="106"/>
      <c r="C358" s="106"/>
      <c r="D358" s="106"/>
      <c r="E358" s="106"/>
      <c r="F358" s="123" t="s">
        <v>511</v>
      </c>
      <c r="G358" s="106"/>
      <c r="H358" s="139"/>
      <c r="I358" s="139"/>
      <c r="J358" s="139"/>
      <c r="K358" s="139">
        <f t="shared" ca="1" si="229"/>
        <v>0</v>
      </c>
      <c r="L358" s="139">
        <f t="shared" ca="1" si="228"/>
        <v>0</v>
      </c>
      <c r="M358" s="139">
        <f t="shared" ca="1" si="228"/>
        <v>0</v>
      </c>
      <c r="N358" s="139">
        <f t="shared" ca="1" si="228"/>
        <v>0</v>
      </c>
      <c r="O358" s="139">
        <f t="shared" ca="1" si="228"/>
        <v>0</v>
      </c>
      <c r="P358" s="139">
        <f t="shared" ca="1" si="228"/>
        <v>0</v>
      </c>
      <c r="Q358" s="139">
        <f t="shared" ca="1" si="228"/>
        <v>0</v>
      </c>
      <c r="R358" s="139">
        <f t="shared" ca="1" si="228"/>
        <v>0</v>
      </c>
      <c r="S358" s="139">
        <f t="shared" ca="1" si="228"/>
        <v>0</v>
      </c>
      <c r="T358" s="139">
        <f t="shared" ca="1" si="228"/>
        <v>0</v>
      </c>
      <c r="U358" s="139">
        <f t="shared" ca="1" si="228"/>
        <v>0</v>
      </c>
      <c r="V358" s="139">
        <f t="shared" ca="1" si="228"/>
        <v>0</v>
      </c>
      <c r="W358" s="139">
        <f t="shared" ca="1" si="228"/>
        <v>0</v>
      </c>
      <c r="X358" s="139">
        <f t="shared" ca="1" si="228"/>
        <v>0</v>
      </c>
      <c r="Y358" s="139">
        <f t="shared" ca="1" si="228"/>
        <v>0</v>
      </c>
      <c r="Z358" s="139">
        <f t="shared" ca="1" si="228"/>
        <v>0</v>
      </c>
      <c r="AA358" s="139">
        <f t="shared" ca="1" si="228"/>
        <v>0</v>
      </c>
      <c r="AB358" s="139">
        <f t="shared" ca="1" si="228"/>
        <v>0</v>
      </c>
      <c r="AC358" s="139">
        <f t="shared" ca="1" si="228"/>
        <v>0</v>
      </c>
      <c r="AD358" s="139">
        <f t="shared" ca="1" si="228"/>
        <v>0</v>
      </c>
      <c r="AE358" s="139">
        <f t="shared" ca="1" si="228"/>
        <v>0</v>
      </c>
      <c r="AF358" s="139">
        <f t="shared" ca="1" si="228"/>
        <v>0</v>
      </c>
      <c r="AG358" s="139">
        <f t="shared" ca="1" si="228"/>
        <v>0</v>
      </c>
      <c r="AH358" s="139">
        <f t="shared" ca="1" si="228"/>
        <v>0</v>
      </c>
      <c r="AI358" s="139">
        <f t="shared" ca="1" si="228"/>
        <v>0</v>
      </c>
      <c r="AJ358" s="139">
        <f t="shared" ca="1" si="228"/>
        <v>0</v>
      </c>
      <c r="AK358" s="139">
        <f t="shared" ca="1" si="228"/>
        <v>0</v>
      </c>
      <c r="AL358" s="139">
        <f t="shared" ca="1" si="228"/>
        <v>0</v>
      </c>
      <c r="AM358" s="139">
        <f t="shared" ca="1" si="228"/>
        <v>0</v>
      </c>
      <c r="AN358" s="139">
        <f t="shared" ca="1" si="228"/>
        <v>0</v>
      </c>
      <c r="AO358" s="139">
        <f t="shared" ca="1" si="228"/>
        <v>0</v>
      </c>
      <c r="AP358" s="139">
        <f t="shared" ca="1" si="228"/>
        <v>0</v>
      </c>
      <c r="AQ358" s="139">
        <f t="shared" ca="1" si="228"/>
        <v>0</v>
      </c>
      <c r="AR358" s="139">
        <f t="shared" ca="1" si="228"/>
        <v>0</v>
      </c>
      <c r="AS358" s="139">
        <f t="shared" ca="1" si="228"/>
        <v>0</v>
      </c>
      <c r="AT358" s="139">
        <f t="shared" ca="1" si="228"/>
        <v>0</v>
      </c>
      <c r="AU358" s="139">
        <f t="shared" ca="1" si="228"/>
        <v>0</v>
      </c>
      <c r="AV358" s="139">
        <f t="shared" ca="1" si="228"/>
        <v>0</v>
      </c>
      <c r="AW358" s="139">
        <f t="shared" ca="1" si="228"/>
        <v>0</v>
      </c>
      <c r="AX358" s="139">
        <f t="shared" ca="1" si="228"/>
        <v>0</v>
      </c>
      <c r="AY358" s="139">
        <f t="shared" ca="1" si="228"/>
        <v>0</v>
      </c>
      <c r="AZ358" s="139">
        <f t="shared" ca="1" si="228"/>
        <v>0</v>
      </c>
      <c r="BA358" s="139">
        <f t="shared" ca="1" si="228"/>
        <v>0</v>
      </c>
      <c r="BB358" s="139">
        <f t="shared" ca="1" si="228"/>
        <v>0</v>
      </c>
      <c r="BC358" s="139">
        <f t="shared" ca="1" si="228"/>
        <v>0</v>
      </c>
      <c r="BD358" s="139">
        <f t="shared" ca="1" si="228"/>
        <v>0</v>
      </c>
      <c r="BE358" s="139">
        <f t="shared" ca="1" si="228"/>
        <v>0</v>
      </c>
      <c r="BF358" s="139">
        <f t="shared" ca="1" si="228"/>
        <v>0</v>
      </c>
      <c r="BG358" s="139">
        <f t="shared" ca="1" si="228"/>
        <v>0</v>
      </c>
      <c r="BH358" s="139">
        <f t="shared" ca="1" si="228"/>
        <v>0</v>
      </c>
    </row>
    <row r="359" spans="1:60">
      <c r="A359" s="106"/>
      <c r="B359" s="106"/>
      <c r="C359" s="106"/>
      <c r="D359" s="106"/>
      <c r="E359" s="106"/>
      <c r="F359" s="123" t="s">
        <v>4</v>
      </c>
      <c r="G359" s="106"/>
      <c r="H359" s="139"/>
      <c r="I359" s="139"/>
      <c r="J359" s="139"/>
      <c r="K359" s="139">
        <f t="shared" ca="1" si="229"/>
        <v>0</v>
      </c>
      <c r="L359" s="139">
        <f t="shared" ca="1" si="228"/>
        <v>0</v>
      </c>
      <c r="M359" s="139">
        <f t="shared" ca="1" si="228"/>
        <v>0</v>
      </c>
      <c r="N359" s="139">
        <f t="shared" ca="1" si="228"/>
        <v>0</v>
      </c>
      <c r="O359" s="139">
        <f t="shared" ca="1" si="228"/>
        <v>0</v>
      </c>
      <c r="P359" s="139">
        <f t="shared" ca="1" si="228"/>
        <v>0</v>
      </c>
      <c r="Q359" s="139">
        <f t="shared" ca="1" si="228"/>
        <v>0</v>
      </c>
      <c r="R359" s="139">
        <f t="shared" ca="1" si="228"/>
        <v>0</v>
      </c>
      <c r="S359" s="139">
        <f t="shared" ca="1" si="228"/>
        <v>0</v>
      </c>
      <c r="T359" s="139">
        <f t="shared" ca="1" si="228"/>
        <v>0</v>
      </c>
      <c r="U359" s="139">
        <f t="shared" ca="1" si="228"/>
        <v>0</v>
      </c>
      <c r="V359" s="139">
        <f t="shared" ca="1" si="228"/>
        <v>0</v>
      </c>
      <c r="W359" s="139">
        <f t="shared" ca="1" si="228"/>
        <v>0</v>
      </c>
      <c r="X359" s="139">
        <f t="shared" ca="1" si="228"/>
        <v>0</v>
      </c>
      <c r="Y359" s="139">
        <f t="shared" ca="1" si="228"/>
        <v>0</v>
      </c>
      <c r="Z359" s="139">
        <f t="shared" ca="1" si="228"/>
        <v>0</v>
      </c>
      <c r="AA359" s="139">
        <f t="shared" ca="1" si="228"/>
        <v>0</v>
      </c>
      <c r="AB359" s="139">
        <f t="shared" ca="1" si="228"/>
        <v>0</v>
      </c>
      <c r="AC359" s="139">
        <f t="shared" ca="1" si="228"/>
        <v>0</v>
      </c>
      <c r="AD359" s="139">
        <f t="shared" ca="1" si="228"/>
        <v>0</v>
      </c>
      <c r="AE359" s="139">
        <f t="shared" ca="1" si="228"/>
        <v>0</v>
      </c>
      <c r="AF359" s="139">
        <f t="shared" ca="1" si="228"/>
        <v>0</v>
      </c>
      <c r="AG359" s="139">
        <f t="shared" ca="1" si="228"/>
        <v>0</v>
      </c>
      <c r="AH359" s="139">
        <f t="shared" ca="1" si="228"/>
        <v>0</v>
      </c>
      <c r="AI359" s="139">
        <f t="shared" ca="1" si="228"/>
        <v>0</v>
      </c>
      <c r="AJ359" s="139">
        <f t="shared" ca="1" si="228"/>
        <v>0</v>
      </c>
      <c r="AK359" s="139">
        <f t="shared" ca="1" si="228"/>
        <v>0</v>
      </c>
      <c r="AL359" s="139">
        <f t="shared" ca="1" si="228"/>
        <v>0</v>
      </c>
      <c r="AM359" s="139">
        <f t="shared" ca="1" si="228"/>
        <v>0</v>
      </c>
      <c r="AN359" s="139">
        <f t="shared" ca="1" si="228"/>
        <v>0</v>
      </c>
      <c r="AO359" s="139">
        <f t="shared" ca="1" si="228"/>
        <v>0</v>
      </c>
      <c r="AP359" s="139">
        <f t="shared" ca="1" si="228"/>
        <v>0</v>
      </c>
      <c r="AQ359" s="139">
        <f t="shared" ca="1" si="228"/>
        <v>0</v>
      </c>
      <c r="AR359" s="139">
        <f t="shared" ca="1" si="228"/>
        <v>0</v>
      </c>
      <c r="AS359" s="139">
        <f t="shared" ca="1" si="228"/>
        <v>0</v>
      </c>
      <c r="AT359" s="139">
        <f t="shared" ca="1" si="228"/>
        <v>0</v>
      </c>
      <c r="AU359" s="139">
        <f t="shared" ca="1" si="228"/>
        <v>0</v>
      </c>
      <c r="AV359" s="139">
        <f t="shared" ca="1" si="228"/>
        <v>0</v>
      </c>
      <c r="AW359" s="139">
        <f t="shared" ca="1" si="228"/>
        <v>0</v>
      </c>
      <c r="AX359" s="139">
        <f t="shared" ca="1" si="228"/>
        <v>0</v>
      </c>
      <c r="AY359" s="139">
        <f t="shared" ca="1" si="228"/>
        <v>0</v>
      </c>
      <c r="AZ359" s="139">
        <f t="shared" ca="1" si="228"/>
        <v>0</v>
      </c>
      <c r="BA359" s="139">
        <f t="shared" ca="1" si="228"/>
        <v>0</v>
      </c>
      <c r="BB359" s="139">
        <f t="shared" ca="1" si="228"/>
        <v>0</v>
      </c>
      <c r="BC359" s="139">
        <f t="shared" ca="1" si="228"/>
        <v>0</v>
      </c>
      <c r="BD359" s="139">
        <f t="shared" ca="1" si="228"/>
        <v>0</v>
      </c>
      <c r="BE359" s="139">
        <f t="shared" ca="1" si="228"/>
        <v>0</v>
      </c>
      <c r="BF359" s="139">
        <f t="shared" ca="1" si="228"/>
        <v>0</v>
      </c>
      <c r="BG359" s="139">
        <f t="shared" ca="1" si="228"/>
        <v>0</v>
      </c>
      <c r="BH359" s="139">
        <f t="shared" ca="1" si="228"/>
        <v>0</v>
      </c>
    </row>
    <row r="360" spans="1:60">
      <c r="A360" s="106"/>
      <c r="B360" s="106"/>
      <c r="C360" s="106"/>
      <c r="D360" s="106"/>
      <c r="E360" s="106"/>
      <c r="F360" s="123" t="s">
        <v>114</v>
      </c>
      <c r="G360" s="106"/>
      <c r="H360" s="139"/>
      <c r="I360" s="139"/>
      <c r="J360" s="139"/>
      <c r="K360" s="139">
        <f t="shared" ca="1" si="229"/>
        <v>0</v>
      </c>
      <c r="L360" s="139">
        <f t="shared" ca="1" si="228"/>
        <v>0</v>
      </c>
      <c r="M360" s="139">
        <f t="shared" ca="1" si="228"/>
        <v>6870.1351610356614</v>
      </c>
      <c r="N360" s="139">
        <f t="shared" ca="1" si="228"/>
        <v>13740.270322071323</v>
      </c>
      <c r="O360" s="139">
        <f t="shared" ca="1" si="228"/>
        <v>13740.270322071323</v>
      </c>
      <c r="P360" s="139">
        <f t="shared" ca="1" si="228"/>
        <v>13740.270322071323</v>
      </c>
      <c r="Q360" s="139">
        <f t="shared" ca="1" si="228"/>
        <v>13740.270322071323</v>
      </c>
      <c r="R360" s="139">
        <f t="shared" ca="1" si="228"/>
        <v>13740.270322071323</v>
      </c>
      <c r="S360" s="139">
        <f t="shared" ca="1" si="228"/>
        <v>13740.270322071323</v>
      </c>
      <c r="T360" s="139">
        <f t="shared" ca="1" si="228"/>
        <v>13740.270322071323</v>
      </c>
      <c r="U360" s="139">
        <f t="shared" ca="1" si="228"/>
        <v>13740.270322071323</v>
      </c>
      <c r="V360" s="139">
        <f t="shared" ca="1" si="228"/>
        <v>13740.270322071323</v>
      </c>
      <c r="W360" s="139">
        <f t="shared" ca="1" si="228"/>
        <v>13740.270322071323</v>
      </c>
      <c r="X360" s="139">
        <f t="shared" ca="1" si="228"/>
        <v>13740.270322071323</v>
      </c>
      <c r="Y360" s="139">
        <f t="shared" ca="1" si="228"/>
        <v>13740.270322071323</v>
      </c>
      <c r="Z360" s="139">
        <f t="shared" ca="1" si="228"/>
        <v>13740.270322071323</v>
      </c>
      <c r="AA360" s="139">
        <f t="shared" ca="1" si="228"/>
        <v>13740.270322071323</v>
      </c>
      <c r="AB360" s="139">
        <f t="shared" ca="1" si="228"/>
        <v>13740.270322071323</v>
      </c>
      <c r="AC360" s="139">
        <f t="shared" ca="1" si="228"/>
        <v>13740.270322071323</v>
      </c>
      <c r="AD360" s="139">
        <f t="shared" ca="1" si="228"/>
        <v>13740.270322071323</v>
      </c>
      <c r="AE360" s="139">
        <f t="shared" ca="1" si="228"/>
        <v>13740.270322071323</v>
      </c>
      <c r="AF360" s="139">
        <f t="shared" ca="1" si="228"/>
        <v>13740.270322071323</v>
      </c>
      <c r="AG360" s="139">
        <f t="shared" ca="1" si="228"/>
        <v>13740.270322071323</v>
      </c>
      <c r="AH360" s="139">
        <f t="shared" ca="1" si="228"/>
        <v>13740.270322071323</v>
      </c>
      <c r="AI360" s="139">
        <f t="shared" ca="1" si="228"/>
        <v>13740.270322071323</v>
      </c>
      <c r="AJ360" s="139">
        <f t="shared" ca="1" si="228"/>
        <v>13740.270322071323</v>
      </c>
      <c r="AK360" s="139">
        <f t="shared" ca="1" si="228"/>
        <v>13740.270322071323</v>
      </c>
      <c r="AL360" s="139">
        <f t="shared" ca="1" si="228"/>
        <v>13740.270322071323</v>
      </c>
      <c r="AM360" s="139">
        <f t="shared" ca="1" si="228"/>
        <v>13740.270322071323</v>
      </c>
      <c r="AN360" s="139">
        <f t="shared" ca="1" si="228"/>
        <v>13740.270322071323</v>
      </c>
      <c r="AO360" s="139">
        <f t="shared" ca="1" si="228"/>
        <v>13740.270322071323</v>
      </c>
      <c r="AP360" s="139">
        <f t="shared" ca="1" si="228"/>
        <v>13740.270322071323</v>
      </c>
      <c r="AQ360" s="139">
        <f t="shared" ca="1" si="228"/>
        <v>13740.270322071323</v>
      </c>
      <c r="AR360" s="139">
        <f t="shared" ca="1" si="228"/>
        <v>13740.270322071323</v>
      </c>
      <c r="AS360" s="139">
        <f t="shared" ca="1" si="228"/>
        <v>13740.270322071323</v>
      </c>
      <c r="AT360" s="139">
        <f t="shared" ca="1" si="228"/>
        <v>13740.270322071323</v>
      </c>
      <c r="AU360" s="139">
        <f t="shared" ca="1" si="228"/>
        <v>13740.270322071323</v>
      </c>
      <c r="AV360" s="139">
        <f t="shared" ca="1" si="228"/>
        <v>13740.270322071323</v>
      </c>
      <c r="AW360" s="139">
        <f t="shared" ca="1" si="228"/>
        <v>13740.270322071323</v>
      </c>
      <c r="AX360" s="139">
        <f t="shared" ca="1" si="228"/>
        <v>13740.270322071323</v>
      </c>
      <c r="AY360" s="139">
        <f t="shared" ca="1" si="228"/>
        <v>13740.270322071323</v>
      </c>
      <c r="AZ360" s="139">
        <f t="shared" ca="1" si="228"/>
        <v>13740.270322071323</v>
      </c>
      <c r="BA360" s="139">
        <f t="shared" ca="1" si="228"/>
        <v>13740.270322071323</v>
      </c>
      <c r="BB360" s="139">
        <f t="shared" ca="1" si="228"/>
        <v>13740.270322071323</v>
      </c>
      <c r="BC360" s="139">
        <f t="shared" ca="1" si="228"/>
        <v>13740.270322071323</v>
      </c>
      <c r="BD360" s="139">
        <f t="shared" ca="1" si="228"/>
        <v>13740.270322071323</v>
      </c>
      <c r="BE360" s="139">
        <f t="shared" ca="1" si="228"/>
        <v>13740.270322071323</v>
      </c>
      <c r="BF360" s="139">
        <f t="shared" ca="1" si="228"/>
        <v>13740.270322071323</v>
      </c>
      <c r="BG360" s="139">
        <f t="shared" ca="1" si="228"/>
        <v>13740.270322071323</v>
      </c>
      <c r="BH360" s="139">
        <f t="shared" ca="1" si="228"/>
        <v>13740.270322071323</v>
      </c>
    </row>
    <row r="361" spans="1:60">
      <c r="A361" s="106"/>
      <c r="B361" s="106"/>
      <c r="C361" s="106"/>
      <c r="D361" s="106"/>
      <c r="E361" s="106"/>
      <c r="F361" s="123" t="s">
        <v>508</v>
      </c>
      <c r="G361" s="106"/>
      <c r="H361" s="139"/>
      <c r="I361" s="139"/>
      <c r="J361" s="139"/>
      <c r="K361" s="139">
        <f t="shared" ca="1" si="229"/>
        <v>0</v>
      </c>
      <c r="L361" s="139">
        <f t="shared" ca="1" si="228"/>
        <v>33772287.071710922</v>
      </c>
      <c r="M361" s="139">
        <f t="shared" ca="1" si="228"/>
        <v>0</v>
      </c>
      <c r="N361" s="139">
        <f t="shared" ca="1" si="228"/>
        <v>0</v>
      </c>
      <c r="O361" s="139">
        <f t="shared" ca="1" si="228"/>
        <v>0</v>
      </c>
      <c r="P361" s="139">
        <f t="shared" ca="1" si="228"/>
        <v>0</v>
      </c>
      <c r="Q361" s="139">
        <f t="shared" ca="1" si="228"/>
        <v>0</v>
      </c>
      <c r="R361" s="139">
        <f t="shared" ca="1" si="228"/>
        <v>0</v>
      </c>
      <c r="S361" s="139">
        <f t="shared" ca="1" si="228"/>
        <v>0</v>
      </c>
      <c r="T361" s="139">
        <f t="shared" ca="1" si="228"/>
        <v>0</v>
      </c>
      <c r="U361" s="139">
        <f t="shared" ca="1" si="228"/>
        <v>0</v>
      </c>
      <c r="V361" s="139">
        <f t="shared" ca="1" si="228"/>
        <v>0</v>
      </c>
      <c r="W361" s="139">
        <f t="shared" ca="1" si="228"/>
        <v>0</v>
      </c>
      <c r="X361" s="139">
        <f t="shared" ca="1" si="228"/>
        <v>0</v>
      </c>
      <c r="Y361" s="139">
        <f t="shared" ca="1" si="228"/>
        <v>0</v>
      </c>
      <c r="Z361" s="139">
        <f t="shared" ca="1" si="228"/>
        <v>0</v>
      </c>
      <c r="AA361" s="139">
        <f t="shared" ca="1" si="228"/>
        <v>0</v>
      </c>
      <c r="AB361" s="139">
        <f t="shared" ca="1" si="228"/>
        <v>0</v>
      </c>
      <c r="AC361" s="139">
        <f t="shared" ca="1" si="228"/>
        <v>0</v>
      </c>
      <c r="AD361" s="139">
        <f t="shared" ca="1" si="228"/>
        <v>0</v>
      </c>
      <c r="AE361" s="139">
        <f t="shared" ca="1" si="228"/>
        <v>0</v>
      </c>
      <c r="AF361" s="139">
        <f t="shared" ca="1" si="228"/>
        <v>0</v>
      </c>
      <c r="AG361" s="139">
        <f t="shared" ca="1" si="228"/>
        <v>0</v>
      </c>
      <c r="AH361" s="139">
        <f t="shared" ca="1" si="228"/>
        <v>0</v>
      </c>
      <c r="AI361" s="139">
        <f t="shared" ca="1" si="228"/>
        <v>0</v>
      </c>
      <c r="AJ361" s="139">
        <f t="shared" ca="1" si="228"/>
        <v>0</v>
      </c>
      <c r="AK361" s="139">
        <f t="shared" ref="L361:BH366" ca="1" si="230">SUMPRODUCT(OFFSET(AK$7,0,0,AK$2-$K$2+1,1),N(OFFSET(OFFSET(AK346,0,0,1,-1*(AK$2-$K$2+1)),0,AK$2-$K$2+1-ROW(OFFSET($A$1,0,0,AK$2-$K$2+1,1)),1,1)))</f>
        <v>0</v>
      </c>
      <c r="AL361" s="139">
        <f t="shared" ca="1" si="230"/>
        <v>0</v>
      </c>
      <c r="AM361" s="139">
        <f t="shared" ca="1" si="230"/>
        <v>0</v>
      </c>
      <c r="AN361" s="139">
        <f t="shared" ca="1" si="230"/>
        <v>0</v>
      </c>
      <c r="AO361" s="139">
        <f t="shared" ca="1" si="230"/>
        <v>0</v>
      </c>
      <c r="AP361" s="139">
        <f t="shared" ca="1" si="230"/>
        <v>0</v>
      </c>
      <c r="AQ361" s="139">
        <f t="shared" ca="1" si="230"/>
        <v>0</v>
      </c>
      <c r="AR361" s="139">
        <f t="shared" ca="1" si="230"/>
        <v>0</v>
      </c>
      <c r="AS361" s="139">
        <f t="shared" ca="1" si="230"/>
        <v>0</v>
      </c>
      <c r="AT361" s="139">
        <f t="shared" ca="1" si="230"/>
        <v>0</v>
      </c>
      <c r="AU361" s="139">
        <f t="shared" ca="1" si="230"/>
        <v>0</v>
      </c>
      <c r="AV361" s="139">
        <f t="shared" ca="1" si="230"/>
        <v>0</v>
      </c>
      <c r="AW361" s="139">
        <f t="shared" ca="1" si="230"/>
        <v>0</v>
      </c>
      <c r="AX361" s="139">
        <f t="shared" ca="1" si="230"/>
        <v>0</v>
      </c>
      <c r="AY361" s="139">
        <f t="shared" ca="1" si="230"/>
        <v>0</v>
      </c>
      <c r="AZ361" s="139">
        <f t="shared" ca="1" si="230"/>
        <v>0</v>
      </c>
      <c r="BA361" s="139">
        <f t="shared" ca="1" si="230"/>
        <v>0</v>
      </c>
      <c r="BB361" s="139">
        <f t="shared" ca="1" si="230"/>
        <v>0</v>
      </c>
      <c r="BC361" s="139">
        <f t="shared" ca="1" si="230"/>
        <v>0</v>
      </c>
      <c r="BD361" s="139">
        <f t="shared" ca="1" si="230"/>
        <v>0</v>
      </c>
      <c r="BE361" s="139">
        <f t="shared" ca="1" si="230"/>
        <v>0</v>
      </c>
      <c r="BF361" s="139">
        <f t="shared" ca="1" si="230"/>
        <v>0</v>
      </c>
      <c r="BG361" s="139">
        <f t="shared" ca="1" si="230"/>
        <v>0</v>
      </c>
      <c r="BH361" s="139">
        <f t="shared" ca="1" si="230"/>
        <v>0</v>
      </c>
    </row>
    <row r="362" spans="1:60">
      <c r="A362" s="106"/>
      <c r="B362" s="106"/>
      <c r="C362" s="106"/>
      <c r="D362" s="106"/>
      <c r="E362" s="106"/>
      <c r="F362" s="123" t="s">
        <v>543</v>
      </c>
      <c r="G362" s="106"/>
      <c r="H362" s="139"/>
      <c r="I362" s="139"/>
      <c r="J362" s="139"/>
      <c r="K362" s="139">
        <f t="shared" ca="1" si="229"/>
        <v>0</v>
      </c>
      <c r="L362" s="139">
        <f t="shared" ca="1" si="230"/>
        <v>0</v>
      </c>
      <c r="M362" s="139">
        <f t="shared" ca="1" si="230"/>
        <v>0</v>
      </c>
      <c r="N362" s="139">
        <f t="shared" ca="1" si="230"/>
        <v>0</v>
      </c>
      <c r="O362" s="139">
        <f t="shared" ca="1" si="230"/>
        <v>0</v>
      </c>
      <c r="P362" s="139">
        <f t="shared" ca="1" si="230"/>
        <v>0</v>
      </c>
      <c r="Q362" s="139">
        <f t="shared" ca="1" si="230"/>
        <v>0</v>
      </c>
      <c r="R362" s="139">
        <f t="shared" ca="1" si="230"/>
        <v>0</v>
      </c>
      <c r="S362" s="139">
        <f t="shared" ca="1" si="230"/>
        <v>0</v>
      </c>
      <c r="T362" s="139">
        <f t="shared" ca="1" si="230"/>
        <v>0</v>
      </c>
      <c r="U362" s="139">
        <f t="shared" ca="1" si="230"/>
        <v>0</v>
      </c>
      <c r="V362" s="139">
        <f t="shared" ca="1" si="230"/>
        <v>0</v>
      </c>
      <c r="W362" s="139">
        <f t="shared" ca="1" si="230"/>
        <v>0</v>
      </c>
      <c r="X362" s="139">
        <f t="shared" ca="1" si="230"/>
        <v>0</v>
      </c>
      <c r="Y362" s="139">
        <f t="shared" ca="1" si="230"/>
        <v>0</v>
      </c>
      <c r="Z362" s="139">
        <f t="shared" ca="1" si="230"/>
        <v>0</v>
      </c>
      <c r="AA362" s="139">
        <f t="shared" ca="1" si="230"/>
        <v>0</v>
      </c>
      <c r="AB362" s="139">
        <f t="shared" ca="1" si="230"/>
        <v>0</v>
      </c>
      <c r="AC362" s="139">
        <f t="shared" ca="1" si="230"/>
        <v>0</v>
      </c>
      <c r="AD362" s="139">
        <f t="shared" ca="1" si="230"/>
        <v>0</v>
      </c>
      <c r="AE362" s="139">
        <f t="shared" ca="1" si="230"/>
        <v>0</v>
      </c>
      <c r="AF362" s="139">
        <f t="shared" ca="1" si="230"/>
        <v>0</v>
      </c>
      <c r="AG362" s="139">
        <f t="shared" ca="1" si="230"/>
        <v>0</v>
      </c>
      <c r="AH362" s="139">
        <f t="shared" ca="1" si="230"/>
        <v>0</v>
      </c>
      <c r="AI362" s="139">
        <f t="shared" ca="1" si="230"/>
        <v>0</v>
      </c>
      <c r="AJ362" s="139">
        <f t="shared" ca="1" si="230"/>
        <v>0</v>
      </c>
      <c r="AK362" s="139">
        <f t="shared" ca="1" si="230"/>
        <v>0</v>
      </c>
      <c r="AL362" s="139">
        <f t="shared" ca="1" si="230"/>
        <v>0</v>
      </c>
      <c r="AM362" s="139">
        <f t="shared" ca="1" si="230"/>
        <v>0</v>
      </c>
      <c r="AN362" s="139">
        <f t="shared" ca="1" si="230"/>
        <v>0</v>
      </c>
      <c r="AO362" s="139">
        <f t="shared" ca="1" si="230"/>
        <v>0</v>
      </c>
      <c r="AP362" s="139">
        <f t="shared" ca="1" si="230"/>
        <v>0</v>
      </c>
      <c r="AQ362" s="139">
        <f t="shared" ca="1" si="230"/>
        <v>0</v>
      </c>
      <c r="AR362" s="139">
        <f t="shared" ca="1" si="230"/>
        <v>0</v>
      </c>
      <c r="AS362" s="139">
        <f t="shared" ca="1" si="230"/>
        <v>0</v>
      </c>
      <c r="AT362" s="139">
        <f t="shared" ca="1" si="230"/>
        <v>0</v>
      </c>
      <c r="AU362" s="139">
        <f t="shared" ca="1" si="230"/>
        <v>0</v>
      </c>
      <c r="AV362" s="139">
        <f t="shared" ca="1" si="230"/>
        <v>0</v>
      </c>
      <c r="AW362" s="139">
        <f t="shared" ca="1" si="230"/>
        <v>0</v>
      </c>
      <c r="AX362" s="139">
        <f t="shared" ca="1" si="230"/>
        <v>0</v>
      </c>
      <c r="AY362" s="139">
        <f t="shared" ca="1" si="230"/>
        <v>0</v>
      </c>
      <c r="AZ362" s="139">
        <f t="shared" ca="1" si="230"/>
        <v>0</v>
      </c>
      <c r="BA362" s="139">
        <f t="shared" ca="1" si="230"/>
        <v>0</v>
      </c>
      <c r="BB362" s="139">
        <f t="shared" ca="1" si="230"/>
        <v>0</v>
      </c>
      <c r="BC362" s="139">
        <f t="shared" ca="1" si="230"/>
        <v>0</v>
      </c>
      <c r="BD362" s="139">
        <f t="shared" ca="1" si="230"/>
        <v>0</v>
      </c>
      <c r="BE362" s="139">
        <f t="shared" ca="1" si="230"/>
        <v>0</v>
      </c>
      <c r="BF362" s="139">
        <f t="shared" ca="1" si="230"/>
        <v>0</v>
      </c>
      <c r="BG362" s="139">
        <f t="shared" ca="1" si="230"/>
        <v>0</v>
      </c>
      <c r="BH362" s="139">
        <f t="shared" ca="1" si="230"/>
        <v>0</v>
      </c>
    </row>
    <row r="363" spans="1:60">
      <c r="A363" s="106"/>
      <c r="B363" s="106"/>
      <c r="C363" s="106"/>
      <c r="D363" s="106"/>
      <c r="E363" s="106"/>
      <c r="F363" s="123" t="s">
        <v>509</v>
      </c>
      <c r="G363" s="106"/>
      <c r="H363" s="139"/>
      <c r="I363" s="139"/>
      <c r="J363" s="139"/>
      <c r="K363" s="139">
        <f t="shared" ca="1" si="229"/>
        <v>0</v>
      </c>
      <c r="L363" s="139">
        <f t="shared" ca="1" si="230"/>
        <v>0</v>
      </c>
      <c r="M363" s="139">
        <f t="shared" ca="1" si="230"/>
        <v>0</v>
      </c>
      <c r="N363" s="139">
        <f t="shared" ca="1" si="230"/>
        <v>0</v>
      </c>
      <c r="O363" s="139">
        <f t="shared" ca="1" si="230"/>
        <v>0</v>
      </c>
      <c r="P363" s="139">
        <f t="shared" ca="1" si="230"/>
        <v>0</v>
      </c>
      <c r="Q363" s="139">
        <f t="shared" ca="1" si="230"/>
        <v>0</v>
      </c>
      <c r="R363" s="139">
        <f t="shared" ca="1" si="230"/>
        <v>0</v>
      </c>
      <c r="S363" s="139">
        <f t="shared" ca="1" si="230"/>
        <v>0</v>
      </c>
      <c r="T363" s="139">
        <f t="shared" ca="1" si="230"/>
        <v>0</v>
      </c>
      <c r="U363" s="139">
        <f t="shared" ca="1" si="230"/>
        <v>0</v>
      </c>
      <c r="V363" s="139">
        <f t="shared" ca="1" si="230"/>
        <v>0</v>
      </c>
      <c r="W363" s="139">
        <f t="shared" ca="1" si="230"/>
        <v>0</v>
      </c>
      <c r="X363" s="139">
        <f t="shared" ca="1" si="230"/>
        <v>0</v>
      </c>
      <c r="Y363" s="139">
        <f t="shared" ca="1" si="230"/>
        <v>0</v>
      </c>
      <c r="Z363" s="139">
        <f t="shared" ca="1" si="230"/>
        <v>0</v>
      </c>
      <c r="AA363" s="139">
        <f t="shared" ca="1" si="230"/>
        <v>0</v>
      </c>
      <c r="AB363" s="139">
        <f t="shared" ca="1" si="230"/>
        <v>0</v>
      </c>
      <c r="AC363" s="139">
        <f t="shared" ca="1" si="230"/>
        <v>0</v>
      </c>
      <c r="AD363" s="139">
        <f t="shared" ca="1" si="230"/>
        <v>0</v>
      </c>
      <c r="AE363" s="139">
        <f t="shared" ca="1" si="230"/>
        <v>0</v>
      </c>
      <c r="AF363" s="139">
        <f t="shared" ca="1" si="230"/>
        <v>0</v>
      </c>
      <c r="AG363" s="139">
        <f t="shared" ca="1" si="230"/>
        <v>0</v>
      </c>
      <c r="AH363" s="139">
        <f t="shared" ca="1" si="230"/>
        <v>0</v>
      </c>
      <c r="AI363" s="139">
        <f t="shared" ca="1" si="230"/>
        <v>0</v>
      </c>
      <c r="AJ363" s="139">
        <f t="shared" ca="1" si="230"/>
        <v>0</v>
      </c>
      <c r="AK363" s="139">
        <f t="shared" ca="1" si="230"/>
        <v>0</v>
      </c>
      <c r="AL363" s="139">
        <f t="shared" ca="1" si="230"/>
        <v>0</v>
      </c>
      <c r="AM363" s="139">
        <f t="shared" ca="1" si="230"/>
        <v>0</v>
      </c>
      <c r="AN363" s="139">
        <f t="shared" ca="1" si="230"/>
        <v>0</v>
      </c>
      <c r="AO363" s="139">
        <f t="shared" ca="1" si="230"/>
        <v>0</v>
      </c>
      <c r="AP363" s="139">
        <f t="shared" ca="1" si="230"/>
        <v>0</v>
      </c>
      <c r="AQ363" s="139">
        <f t="shared" ca="1" si="230"/>
        <v>0</v>
      </c>
      <c r="AR363" s="139">
        <f t="shared" ca="1" si="230"/>
        <v>0</v>
      </c>
      <c r="AS363" s="139">
        <f t="shared" ca="1" si="230"/>
        <v>0</v>
      </c>
      <c r="AT363" s="139">
        <f t="shared" ca="1" si="230"/>
        <v>0</v>
      </c>
      <c r="AU363" s="139">
        <f t="shared" ca="1" si="230"/>
        <v>0</v>
      </c>
      <c r="AV363" s="139">
        <f t="shared" ca="1" si="230"/>
        <v>0</v>
      </c>
      <c r="AW363" s="139">
        <f t="shared" ca="1" si="230"/>
        <v>0</v>
      </c>
      <c r="AX363" s="139">
        <f t="shared" ca="1" si="230"/>
        <v>0</v>
      </c>
      <c r="AY363" s="139">
        <f t="shared" ca="1" si="230"/>
        <v>0</v>
      </c>
      <c r="AZ363" s="139">
        <f t="shared" ca="1" si="230"/>
        <v>0</v>
      </c>
      <c r="BA363" s="139">
        <f t="shared" ca="1" si="230"/>
        <v>0</v>
      </c>
      <c r="BB363" s="139">
        <f t="shared" ca="1" si="230"/>
        <v>0</v>
      </c>
      <c r="BC363" s="139">
        <f t="shared" ca="1" si="230"/>
        <v>0</v>
      </c>
      <c r="BD363" s="139">
        <f t="shared" ca="1" si="230"/>
        <v>0</v>
      </c>
      <c r="BE363" s="139">
        <f t="shared" ca="1" si="230"/>
        <v>0</v>
      </c>
      <c r="BF363" s="139">
        <f t="shared" ca="1" si="230"/>
        <v>0</v>
      </c>
      <c r="BG363" s="139">
        <f t="shared" ca="1" si="230"/>
        <v>0</v>
      </c>
      <c r="BH363" s="139">
        <f t="shared" ca="1" si="230"/>
        <v>0</v>
      </c>
    </row>
    <row r="364" spans="1:60">
      <c r="A364" s="106"/>
      <c r="B364" s="106"/>
      <c r="C364" s="106"/>
      <c r="D364" s="106"/>
      <c r="E364" s="106"/>
      <c r="F364" s="123" t="s">
        <v>886</v>
      </c>
      <c r="G364" s="106"/>
      <c r="H364" s="139"/>
      <c r="I364" s="139"/>
      <c r="J364" s="139"/>
      <c r="K364" s="139">
        <f t="shared" ca="1" si="229"/>
        <v>0</v>
      </c>
      <c r="L364" s="139">
        <f t="shared" ca="1" si="230"/>
        <v>0</v>
      </c>
      <c r="M364" s="139">
        <f t="shared" ca="1" si="230"/>
        <v>0</v>
      </c>
      <c r="N364" s="139">
        <f t="shared" ca="1" si="230"/>
        <v>0</v>
      </c>
      <c r="O364" s="139">
        <f t="shared" ca="1" si="230"/>
        <v>0</v>
      </c>
      <c r="P364" s="139">
        <f t="shared" ca="1" si="230"/>
        <v>0</v>
      </c>
      <c r="Q364" s="139">
        <f t="shared" ca="1" si="230"/>
        <v>0</v>
      </c>
      <c r="R364" s="139">
        <f t="shared" ca="1" si="230"/>
        <v>0</v>
      </c>
      <c r="S364" s="139">
        <f t="shared" ca="1" si="230"/>
        <v>0</v>
      </c>
      <c r="T364" s="139">
        <f t="shared" ca="1" si="230"/>
        <v>0</v>
      </c>
      <c r="U364" s="139">
        <f t="shared" ca="1" si="230"/>
        <v>0</v>
      </c>
      <c r="V364" s="139">
        <f t="shared" ca="1" si="230"/>
        <v>0</v>
      </c>
      <c r="W364" s="139">
        <f t="shared" ca="1" si="230"/>
        <v>0</v>
      </c>
      <c r="X364" s="139">
        <f t="shared" ca="1" si="230"/>
        <v>0</v>
      </c>
      <c r="Y364" s="139">
        <f t="shared" ca="1" si="230"/>
        <v>0</v>
      </c>
      <c r="Z364" s="139">
        <f t="shared" ca="1" si="230"/>
        <v>0</v>
      </c>
      <c r="AA364" s="139">
        <f t="shared" ca="1" si="230"/>
        <v>0</v>
      </c>
      <c r="AB364" s="139">
        <f t="shared" ca="1" si="230"/>
        <v>0</v>
      </c>
      <c r="AC364" s="139">
        <f t="shared" ca="1" si="230"/>
        <v>0</v>
      </c>
      <c r="AD364" s="139">
        <f t="shared" ca="1" si="230"/>
        <v>0</v>
      </c>
      <c r="AE364" s="139">
        <f t="shared" ca="1" si="230"/>
        <v>0</v>
      </c>
      <c r="AF364" s="139">
        <f t="shared" ca="1" si="230"/>
        <v>0</v>
      </c>
      <c r="AG364" s="139">
        <f t="shared" ca="1" si="230"/>
        <v>0</v>
      </c>
      <c r="AH364" s="139">
        <f t="shared" ca="1" si="230"/>
        <v>0</v>
      </c>
      <c r="AI364" s="139">
        <f t="shared" ca="1" si="230"/>
        <v>0</v>
      </c>
      <c r="AJ364" s="139">
        <f t="shared" ca="1" si="230"/>
        <v>0</v>
      </c>
      <c r="AK364" s="139">
        <f t="shared" ca="1" si="230"/>
        <v>0</v>
      </c>
      <c r="AL364" s="139">
        <f t="shared" ca="1" si="230"/>
        <v>0</v>
      </c>
      <c r="AM364" s="139">
        <f t="shared" ca="1" si="230"/>
        <v>0</v>
      </c>
      <c r="AN364" s="139">
        <f t="shared" ca="1" si="230"/>
        <v>0</v>
      </c>
      <c r="AO364" s="139">
        <f t="shared" ca="1" si="230"/>
        <v>0</v>
      </c>
      <c r="AP364" s="139">
        <f t="shared" ca="1" si="230"/>
        <v>0</v>
      </c>
      <c r="AQ364" s="139">
        <f t="shared" ca="1" si="230"/>
        <v>0</v>
      </c>
      <c r="AR364" s="139">
        <f t="shared" ca="1" si="230"/>
        <v>0</v>
      </c>
      <c r="AS364" s="139">
        <f t="shared" ca="1" si="230"/>
        <v>0</v>
      </c>
      <c r="AT364" s="139">
        <f t="shared" ca="1" si="230"/>
        <v>0</v>
      </c>
      <c r="AU364" s="139">
        <f t="shared" ca="1" si="230"/>
        <v>0</v>
      </c>
      <c r="AV364" s="139">
        <f t="shared" ca="1" si="230"/>
        <v>0</v>
      </c>
      <c r="AW364" s="139">
        <f t="shared" ca="1" si="230"/>
        <v>0</v>
      </c>
      <c r="AX364" s="139">
        <f t="shared" ca="1" si="230"/>
        <v>0</v>
      </c>
      <c r="AY364" s="139">
        <f t="shared" ca="1" si="230"/>
        <v>0</v>
      </c>
      <c r="AZ364" s="139">
        <f t="shared" ca="1" si="230"/>
        <v>0</v>
      </c>
      <c r="BA364" s="139">
        <f t="shared" ca="1" si="230"/>
        <v>0</v>
      </c>
      <c r="BB364" s="139">
        <f t="shared" ca="1" si="230"/>
        <v>0</v>
      </c>
      <c r="BC364" s="139">
        <f t="shared" ca="1" si="230"/>
        <v>0</v>
      </c>
      <c r="BD364" s="139">
        <f t="shared" ca="1" si="230"/>
        <v>0</v>
      </c>
      <c r="BE364" s="139">
        <f t="shared" ca="1" si="230"/>
        <v>0</v>
      </c>
      <c r="BF364" s="139">
        <f t="shared" ca="1" si="230"/>
        <v>0</v>
      </c>
      <c r="BG364" s="139">
        <f t="shared" ca="1" si="230"/>
        <v>0</v>
      </c>
      <c r="BH364" s="139">
        <f t="shared" ca="1" si="230"/>
        <v>0</v>
      </c>
    </row>
    <row r="365" spans="1:60">
      <c r="A365" s="106"/>
      <c r="B365" s="106"/>
      <c r="C365" s="106"/>
      <c r="D365" s="106"/>
      <c r="E365" s="106"/>
      <c r="F365" s="123" t="s">
        <v>514</v>
      </c>
      <c r="G365" s="106"/>
      <c r="H365" s="139"/>
      <c r="I365" s="139"/>
      <c r="J365" s="139"/>
      <c r="K365" s="139">
        <f t="shared" ca="1" si="229"/>
        <v>0</v>
      </c>
      <c r="L365" s="139">
        <f t="shared" ca="1" si="230"/>
        <v>0</v>
      </c>
      <c r="M365" s="139">
        <f t="shared" ca="1" si="230"/>
        <v>0</v>
      </c>
      <c r="N365" s="139">
        <f t="shared" ca="1" si="230"/>
        <v>0</v>
      </c>
      <c r="O365" s="139">
        <f t="shared" ca="1" si="230"/>
        <v>0</v>
      </c>
      <c r="P365" s="139">
        <f t="shared" ca="1" si="230"/>
        <v>0</v>
      </c>
      <c r="Q365" s="139">
        <f t="shared" ca="1" si="230"/>
        <v>0</v>
      </c>
      <c r="R365" s="139">
        <f t="shared" ca="1" si="230"/>
        <v>0</v>
      </c>
      <c r="S365" s="139">
        <f t="shared" ca="1" si="230"/>
        <v>0</v>
      </c>
      <c r="T365" s="139">
        <f t="shared" ca="1" si="230"/>
        <v>0</v>
      </c>
      <c r="U365" s="139">
        <f t="shared" ca="1" si="230"/>
        <v>0</v>
      </c>
      <c r="V365" s="139">
        <f t="shared" ca="1" si="230"/>
        <v>0</v>
      </c>
      <c r="W365" s="139">
        <f t="shared" ca="1" si="230"/>
        <v>0</v>
      </c>
      <c r="X365" s="139">
        <f t="shared" ca="1" si="230"/>
        <v>0</v>
      </c>
      <c r="Y365" s="139">
        <f t="shared" ca="1" si="230"/>
        <v>0</v>
      </c>
      <c r="Z365" s="139">
        <f t="shared" ca="1" si="230"/>
        <v>0</v>
      </c>
      <c r="AA365" s="139">
        <f t="shared" ca="1" si="230"/>
        <v>0</v>
      </c>
      <c r="AB365" s="139">
        <f t="shared" ca="1" si="230"/>
        <v>0</v>
      </c>
      <c r="AC365" s="139">
        <f t="shared" ca="1" si="230"/>
        <v>0</v>
      </c>
      <c r="AD365" s="139">
        <f t="shared" ca="1" si="230"/>
        <v>0</v>
      </c>
      <c r="AE365" s="139">
        <f t="shared" ca="1" si="230"/>
        <v>0</v>
      </c>
      <c r="AF365" s="139">
        <f t="shared" ca="1" si="230"/>
        <v>0</v>
      </c>
      <c r="AG365" s="139">
        <f t="shared" ca="1" si="230"/>
        <v>0</v>
      </c>
      <c r="AH365" s="139">
        <f t="shared" ca="1" si="230"/>
        <v>0</v>
      </c>
      <c r="AI365" s="139">
        <f t="shared" ca="1" si="230"/>
        <v>0</v>
      </c>
      <c r="AJ365" s="139">
        <f t="shared" ca="1" si="230"/>
        <v>0</v>
      </c>
      <c r="AK365" s="139">
        <f t="shared" ca="1" si="230"/>
        <v>0</v>
      </c>
      <c r="AL365" s="139">
        <f t="shared" ca="1" si="230"/>
        <v>0</v>
      </c>
      <c r="AM365" s="139">
        <f t="shared" ca="1" si="230"/>
        <v>0</v>
      </c>
      <c r="AN365" s="139">
        <f t="shared" ca="1" si="230"/>
        <v>0</v>
      </c>
      <c r="AO365" s="139">
        <f t="shared" ca="1" si="230"/>
        <v>0</v>
      </c>
      <c r="AP365" s="139">
        <f t="shared" ca="1" si="230"/>
        <v>0</v>
      </c>
      <c r="AQ365" s="139">
        <f t="shared" ca="1" si="230"/>
        <v>0</v>
      </c>
      <c r="AR365" s="139">
        <f t="shared" ca="1" si="230"/>
        <v>0</v>
      </c>
      <c r="AS365" s="139">
        <f t="shared" ca="1" si="230"/>
        <v>0</v>
      </c>
      <c r="AT365" s="139">
        <f t="shared" ca="1" si="230"/>
        <v>0</v>
      </c>
      <c r="AU365" s="139">
        <f t="shared" ca="1" si="230"/>
        <v>0</v>
      </c>
      <c r="AV365" s="139">
        <f t="shared" ca="1" si="230"/>
        <v>0</v>
      </c>
      <c r="AW365" s="139">
        <f t="shared" ca="1" si="230"/>
        <v>0</v>
      </c>
      <c r="AX365" s="139">
        <f t="shared" ca="1" si="230"/>
        <v>0</v>
      </c>
      <c r="AY365" s="139">
        <f t="shared" ca="1" si="230"/>
        <v>0</v>
      </c>
      <c r="AZ365" s="139">
        <f t="shared" ca="1" si="230"/>
        <v>0</v>
      </c>
      <c r="BA365" s="139">
        <f t="shared" ca="1" si="230"/>
        <v>0</v>
      </c>
      <c r="BB365" s="139">
        <f t="shared" ca="1" si="230"/>
        <v>0</v>
      </c>
      <c r="BC365" s="139">
        <f t="shared" ca="1" si="230"/>
        <v>0</v>
      </c>
      <c r="BD365" s="139">
        <f t="shared" ca="1" si="230"/>
        <v>0</v>
      </c>
      <c r="BE365" s="139">
        <f t="shared" ca="1" si="230"/>
        <v>0</v>
      </c>
      <c r="BF365" s="139">
        <f t="shared" ca="1" si="230"/>
        <v>0</v>
      </c>
      <c r="BG365" s="139">
        <f t="shared" ca="1" si="230"/>
        <v>0</v>
      </c>
      <c r="BH365" s="139">
        <f t="shared" ca="1" si="230"/>
        <v>0</v>
      </c>
    </row>
    <row r="366" spans="1:60">
      <c r="A366" s="106"/>
      <c r="B366" s="106"/>
      <c r="C366" s="106"/>
      <c r="D366" s="106"/>
      <c r="E366" s="106"/>
      <c r="F366" s="123" t="s">
        <v>515</v>
      </c>
      <c r="G366" s="106"/>
      <c r="H366" s="139"/>
      <c r="I366" s="139"/>
      <c r="J366" s="139"/>
      <c r="K366" s="139">
        <f t="shared" ca="1" si="229"/>
        <v>0</v>
      </c>
      <c r="L366" s="139">
        <f t="shared" ca="1" si="230"/>
        <v>0</v>
      </c>
      <c r="M366" s="139">
        <f t="shared" ca="1" si="230"/>
        <v>0</v>
      </c>
      <c r="N366" s="139">
        <f t="shared" ca="1" si="230"/>
        <v>0</v>
      </c>
      <c r="O366" s="139">
        <f t="shared" ca="1" si="230"/>
        <v>0</v>
      </c>
      <c r="P366" s="139">
        <f t="shared" ca="1" si="230"/>
        <v>0</v>
      </c>
      <c r="Q366" s="139">
        <f t="shared" ca="1" si="230"/>
        <v>0</v>
      </c>
      <c r="R366" s="139">
        <f t="shared" ca="1" si="230"/>
        <v>0</v>
      </c>
      <c r="S366" s="139">
        <f t="shared" ca="1" si="230"/>
        <v>0</v>
      </c>
      <c r="T366" s="139">
        <f t="shared" ca="1" si="230"/>
        <v>0</v>
      </c>
      <c r="U366" s="139">
        <f t="shared" ca="1" si="230"/>
        <v>0</v>
      </c>
      <c r="V366" s="139">
        <f t="shared" ca="1" si="230"/>
        <v>0</v>
      </c>
      <c r="W366" s="139">
        <f t="shared" ca="1" si="230"/>
        <v>0</v>
      </c>
      <c r="X366" s="139">
        <f t="shared" ca="1" si="230"/>
        <v>0</v>
      </c>
      <c r="Y366" s="139">
        <f t="shared" ca="1" si="230"/>
        <v>0</v>
      </c>
      <c r="Z366" s="139">
        <f t="shared" ca="1" si="230"/>
        <v>0</v>
      </c>
      <c r="AA366" s="139">
        <f t="shared" ca="1" si="230"/>
        <v>0</v>
      </c>
      <c r="AB366" s="139">
        <f t="shared" ca="1" si="230"/>
        <v>0</v>
      </c>
      <c r="AC366" s="139">
        <f t="shared" ca="1" si="230"/>
        <v>0</v>
      </c>
      <c r="AD366" s="139">
        <f t="shared" ca="1" si="230"/>
        <v>0</v>
      </c>
      <c r="AE366" s="139">
        <f t="shared" ca="1" si="230"/>
        <v>0</v>
      </c>
      <c r="AF366" s="139">
        <f t="shared" ca="1" si="230"/>
        <v>0</v>
      </c>
      <c r="AG366" s="139">
        <f t="shared" ca="1" si="230"/>
        <v>0</v>
      </c>
      <c r="AH366" s="139">
        <f t="shared" ca="1" si="230"/>
        <v>0</v>
      </c>
      <c r="AI366" s="139">
        <f t="shared" ca="1" si="230"/>
        <v>0</v>
      </c>
      <c r="AJ366" s="139">
        <f t="shared" ca="1" si="230"/>
        <v>0</v>
      </c>
      <c r="AK366" s="139">
        <f t="shared" ca="1" si="230"/>
        <v>0</v>
      </c>
      <c r="AL366" s="139">
        <f t="shared" ca="1" si="230"/>
        <v>0</v>
      </c>
      <c r="AM366" s="139">
        <f t="shared" ca="1" si="230"/>
        <v>0</v>
      </c>
      <c r="AN366" s="139">
        <f t="shared" ca="1" si="230"/>
        <v>0</v>
      </c>
      <c r="AO366" s="139">
        <f t="shared" ca="1" si="230"/>
        <v>0</v>
      </c>
      <c r="AP366" s="139">
        <f t="shared" ca="1" si="230"/>
        <v>0</v>
      </c>
      <c r="AQ366" s="139">
        <f t="shared" ca="1" si="230"/>
        <v>0</v>
      </c>
      <c r="AR366" s="139">
        <f t="shared" ca="1" si="230"/>
        <v>0</v>
      </c>
      <c r="AS366" s="139">
        <f t="shared" ca="1" si="230"/>
        <v>0</v>
      </c>
      <c r="AT366" s="139">
        <f t="shared" ca="1" si="230"/>
        <v>0</v>
      </c>
      <c r="AU366" s="139">
        <f t="shared" ref="L366:BH368" ca="1" si="231">SUMPRODUCT(OFFSET(AU$7,0,0,AU$2-$K$2+1,1),N(OFFSET(OFFSET(AU351,0,0,1,-1*(AU$2-$K$2+1)),0,AU$2-$K$2+1-ROW(OFFSET($A$1,0,0,AU$2-$K$2+1,1)),1,1)))</f>
        <v>0</v>
      </c>
      <c r="AV366" s="139">
        <f t="shared" ca="1" si="231"/>
        <v>0</v>
      </c>
      <c r="AW366" s="139">
        <f t="shared" ca="1" si="231"/>
        <v>0</v>
      </c>
      <c r="AX366" s="139">
        <f t="shared" ca="1" si="231"/>
        <v>0</v>
      </c>
      <c r="AY366" s="139">
        <f t="shared" ca="1" si="231"/>
        <v>0</v>
      </c>
      <c r="AZ366" s="139">
        <f t="shared" ca="1" si="231"/>
        <v>0</v>
      </c>
      <c r="BA366" s="139">
        <f t="shared" ca="1" si="231"/>
        <v>0</v>
      </c>
      <c r="BB366" s="139">
        <f t="shared" ca="1" si="231"/>
        <v>0</v>
      </c>
      <c r="BC366" s="139">
        <f t="shared" ca="1" si="231"/>
        <v>0</v>
      </c>
      <c r="BD366" s="139">
        <f t="shared" ca="1" si="231"/>
        <v>0</v>
      </c>
      <c r="BE366" s="139">
        <f t="shared" ca="1" si="231"/>
        <v>0</v>
      </c>
      <c r="BF366" s="139">
        <f t="shared" ca="1" si="231"/>
        <v>0</v>
      </c>
      <c r="BG366" s="139">
        <f t="shared" ca="1" si="231"/>
        <v>0</v>
      </c>
      <c r="BH366" s="139">
        <f t="shared" ca="1" si="231"/>
        <v>0</v>
      </c>
    </row>
    <row r="367" spans="1:60">
      <c r="A367" s="106"/>
      <c r="B367" s="106"/>
      <c r="C367" s="106"/>
      <c r="D367" s="106"/>
      <c r="E367" s="106"/>
      <c r="F367" s="123" t="s">
        <v>545</v>
      </c>
      <c r="G367" s="106"/>
      <c r="H367" s="139"/>
      <c r="I367" s="139"/>
      <c r="J367" s="139"/>
      <c r="K367" s="139">
        <f t="shared" ca="1" si="229"/>
        <v>0</v>
      </c>
      <c r="L367" s="139">
        <f t="shared" ca="1" si="231"/>
        <v>1070385.9129194107</v>
      </c>
      <c r="M367" s="139">
        <f t="shared" ca="1" si="231"/>
        <v>0</v>
      </c>
      <c r="N367" s="139">
        <f t="shared" ca="1" si="231"/>
        <v>0</v>
      </c>
      <c r="O367" s="139">
        <f t="shared" ca="1" si="231"/>
        <v>0</v>
      </c>
      <c r="P367" s="139">
        <f t="shared" ca="1" si="231"/>
        <v>0</v>
      </c>
      <c r="Q367" s="139">
        <f t="shared" ca="1" si="231"/>
        <v>0</v>
      </c>
      <c r="R367" s="139">
        <f t="shared" ca="1" si="231"/>
        <v>0</v>
      </c>
      <c r="S367" s="139">
        <f t="shared" ca="1" si="231"/>
        <v>0</v>
      </c>
      <c r="T367" s="139">
        <f t="shared" ca="1" si="231"/>
        <v>0</v>
      </c>
      <c r="U367" s="139">
        <f t="shared" ca="1" si="231"/>
        <v>0</v>
      </c>
      <c r="V367" s="139">
        <f t="shared" ca="1" si="231"/>
        <v>0</v>
      </c>
      <c r="W367" s="139">
        <f t="shared" ca="1" si="231"/>
        <v>0</v>
      </c>
      <c r="X367" s="139">
        <f t="shared" ca="1" si="231"/>
        <v>0</v>
      </c>
      <c r="Y367" s="139">
        <f t="shared" ca="1" si="231"/>
        <v>0</v>
      </c>
      <c r="Z367" s="139">
        <f t="shared" ca="1" si="231"/>
        <v>0</v>
      </c>
      <c r="AA367" s="139">
        <f t="shared" ca="1" si="231"/>
        <v>0</v>
      </c>
      <c r="AB367" s="139">
        <f t="shared" ca="1" si="231"/>
        <v>0</v>
      </c>
      <c r="AC367" s="139">
        <f t="shared" ca="1" si="231"/>
        <v>0</v>
      </c>
      <c r="AD367" s="139">
        <f t="shared" ca="1" si="231"/>
        <v>0</v>
      </c>
      <c r="AE367" s="139">
        <f t="shared" ca="1" si="231"/>
        <v>0</v>
      </c>
      <c r="AF367" s="139">
        <f t="shared" ca="1" si="231"/>
        <v>0</v>
      </c>
      <c r="AG367" s="139">
        <f t="shared" ca="1" si="231"/>
        <v>0</v>
      </c>
      <c r="AH367" s="139">
        <f t="shared" ca="1" si="231"/>
        <v>0</v>
      </c>
      <c r="AI367" s="139">
        <f t="shared" ca="1" si="231"/>
        <v>0</v>
      </c>
      <c r="AJ367" s="139">
        <f t="shared" ca="1" si="231"/>
        <v>0</v>
      </c>
      <c r="AK367" s="139">
        <f t="shared" ca="1" si="231"/>
        <v>0</v>
      </c>
      <c r="AL367" s="139">
        <f t="shared" ca="1" si="231"/>
        <v>0</v>
      </c>
      <c r="AM367" s="139">
        <f t="shared" ca="1" si="231"/>
        <v>0</v>
      </c>
      <c r="AN367" s="139">
        <f t="shared" ca="1" si="231"/>
        <v>0</v>
      </c>
      <c r="AO367" s="139">
        <f t="shared" ca="1" si="231"/>
        <v>0</v>
      </c>
      <c r="AP367" s="139">
        <f t="shared" ca="1" si="231"/>
        <v>0</v>
      </c>
      <c r="AQ367" s="139">
        <f t="shared" ca="1" si="231"/>
        <v>0</v>
      </c>
      <c r="AR367" s="139">
        <f t="shared" ca="1" si="231"/>
        <v>0</v>
      </c>
      <c r="AS367" s="139">
        <f t="shared" ca="1" si="231"/>
        <v>0</v>
      </c>
      <c r="AT367" s="139">
        <f t="shared" ca="1" si="231"/>
        <v>0</v>
      </c>
      <c r="AU367" s="139">
        <f t="shared" ca="1" si="231"/>
        <v>0</v>
      </c>
      <c r="AV367" s="139">
        <f t="shared" ca="1" si="231"/>
        <v>0</v>
      </c>
      <c r="AW367" s="139">
        <f t="shared" ca="1" si="231"/>
        <v>0</v>
      </c>
      <c r="AX367" s="139">
        <f t="shared" ca="1" si="231"/>
        <v>0</v>
      </c>
      <c r="AY367" s="139">
        <f t="shared" ca="1" si="231"/>
        <v>0</v>
      </c>
      <c r="AZ367" s="139">
        <f t="shared" ca="1" si="231"/>
        <v>0</v>
      </c>
      <c r="BA367" s="139">
        <f t="shared" ca="1" si="231"/>
        <v>0</v>
      </c>
      <c r="BB367" s="139">
        <f t="shared" ca="1" si="231"/>
        <v>0</v>
      </c>
      <c r="BC367" s="139">
        <f t="shared" ca="1" si="231"/>
        <v>0</v>
      </c>
      <c r="BD367" s="139">
        <f t="shared" ca="1" si="231"/>
        <v>0</v>
      </c>
      <c r="BE367" s="139">
        <f t="shared" ca="1" si="231"/>
        <v>0</v>
      </c>
      <c r="BF367" s="139">
        <f t="shared" ca="1" si="231"/>
        <v>0</v>
      </c>
      <c r="BG367" s="139">
        <f t="shared" ca="1" si="231"/>
        <v>0</v>
      </c>
      <c r="BH367" s="139">
        <f t="shared" ca="1" si="231"/>
        <v>0</v>
      </c>
    </row>
    <row r="368" spans="1:60">
      <c r="A368" s="106"/>
      <c r="B368" s="106"/>
      <c r="C368" s="106"/>
      <c r="D368" s="106"/>
      <c r="E368" s="106"/>
      <c r="F368" s="123" t="s">
        <v>517</v>
      </c>
      <c r="G368" s="106"/>
      <c r="H368" s="139"/>
      <c r="I368" s="139"/>
      <c r="J368" s="139"/>
      <c r="K368" s="139">
        <f t="shared" ca="1" si="229"/>
        <v>0</v>
      </c>
      <c r="L368" s="139">
        <f t="shared" ca="1" si="231"/>
        <v>0</v>
      </c>
      <c r="M368" s="139">
        <f t="shared" ca="1" si="231"/>
        <v>0</v>
      </c>
      <c r="N368" s="139">
        <f t="shared" ca="1" si="231"/>
        <v>0</v>
      </c>
      <c r="O368" s="139">
        <f t="shared" ca="1" si="231"/>
        <v>0</v>
      </c>
      <c r="P368" s="139">
        <f t="shared" ca="1" si="231"/>
        <v>0</v>
      </c>
      <c r="Q368" s="139">
        <f t="shared" ca="1" si="231"/>
        <v>0</v>
      </c>
      <c r="R368" s="139">
        <f t="shared" ca="1" si="231"/>
        <v>0</v>
      </c>
      <c r="S368" s="139">
        <f t="shared" ca="1" si="231"/>
        <v>0</v>
      </c>
      <c r="T368" s="139">
        <f t="shared" ca="1" si="231"/>
        <v>0</v>
      </c>
      <c r="U368" s="139">
        <f t="shared" ca="1" si="231"/>
        <v>0</v>
      </c>
      <c r="V368" s="139">
        <f t="shared" ca="1" si="231"/>
        <v>0</v>
      </c>
      <c r="W368" s="139">
        <f t="shared" ca="1" si="231"/>
        <v>0</v>
      </c>
      <c r="X368" s="139">
        <f t="shared" ca="1" si="231"/>
        <v>0</v>
      </c>
      <c r="Y368" s="139">
        <f t="shared" ca="1" si="231"/>
        <v>0</v>
      </c>
      <c r="Z368" s="139">
        <f t="shared" ca="1" si="231"/>
        <v>0</v>
      </c>
      <c r="AA368" s="139">
        <f t="shared" ca="1" si="231"/>
        <v>0</v>
      </c>
      <c r="AB368" s="139">
        <f t="shared" ca="1" si="231"/>
        <v>0</v>
      </c>
      <c r="AC368" s="139">
        <f t="shared" ca="1" si="231"/>
        <v>0</v>
      </c>
      <c r="AD368" s="139">
        <f t="shared" ca="1" si="231"/>
        <v>0</v>
      </c>
      <c r="AE368" s="139">
        <f t="shared" ca="1" si="231"/>
        <v>0</v>
      </c>
      <c r="AF368" s="139">
        <f t="shared" ca="1" si="231"/>
        <v>0</v>
      </c>
      <c r="AG368" s="139">
        <f t="shared" ca="1" si="231"/>
        <v>0</v>
      </c>
      <c r="AH368" s="139">
        <f t="shared" ca="1" si="231"/>
        <v>0</v>
      </c>
      <c r="AI368" s="139">
        <f t="shared" ca="1" si="231"/>
        <v>0</v>
      </c>
      <c r="AJ368" s="139">
        <f t="shared" ca="1" si="231"/>
        <v>0</v>
      </c>
      <c r="AK368" s="139">
        <f t="shared" ca="1" si="231"/>
        <v>0</v>
      </c>
      <c r="AL368" s="139">
        <f t="shared" ca="1" si="231"/>
        <v>0</v>
      </c>
      <c r="AM368" s="139">
        <f t="shared" ca="1" si="231"/>
        <v>0</v>
      </c>
      <c r="AN368" s="139">
        <f t="shared" ca="1" si="231"/>
        <v>0</v>
      </c>
      <c r="AO368" s="139">
        <f t="shared" ca="1" si="231"/>
        <v>0</v>
      </c>
      <c r="AP368" s="139">
        <f t="shared" ca="1" si="231"/>
        <v>0</v>
      </c>
      <c r="AQ368" s="139">
        <f t="shared" ca="1" si="231"/>
        <v>0</v>
      </c>
      <c r="AR368" s="139">
        <f t="shared" ca="1" si="231"/>
        <v>0</v>
      </c>
      <c r="AS368" s="139">
        <f t="shared" ca="1" si="231"/>
        <v>0</v>
      </c>
      <c r="AT368" s="139">
        <f t="shared" ca="1" si="231"/>
        <v>0</v>
      </c>
      <c r="AU368" s="139">
        <f t="shared" ca="1" si="231"/>
        <v>0</v>
      </c>
      <c r="AV368" s="139">
        <f t="shared" ca="1" si="231"/>
        <v>0</v>
      </c>
      <c r="AW368" s="139">
        <f t="shared" ca="1" si="231"/>
        <v>0</v>
      </c>
      <c r="AX368" s="139">
        <f t="shared" ca="1" si="231"/>
        <v>0</v>
      </c>
      <c r="AY368" s="139">
        <f t="shared" ca="1" si="231"/>
        <v>0</v>
      </c>
      <c r="AZ368" s="139">
        <f t="shared" ca="1" si="231"/>
        <v>0</v>
      </c>
      <c r="BA368" s="139">
        <f t="shared" ca="1" si="231"/>
        <v>0</v>
      </c>
      <c r="BB368" s="139">
        <f t="shared" ca="1" si="231"/>
        <v>0</v>
      </c>
      <c r="BC368" s="139">
        <f t="shared" ca="1" si="231"/>
        <v>0</v>
      </c>
      <c r="BD368" s="139">
        <f t="shared" ca="1" si="231"/>
        <v>0</v>
      </c>
      <c r="BE368" s="139">
        <f t="shared" ca="1" si="231"/>
        <v>0</v>
      </c>
      <c r="BF368" s="139">
        <f t="shared" ca="1" si="231"/>
        <v>0</v>
      </c>
      <c r="BG368" s="139">
        <f t="shared" ca="1" si="231"/>
        <v>0</v>
      </c>
      <c r="BH368" s="139">
        <f t="shared" ca="1" si="231"/>
        <v>0</v>
      </c>
    </row>
    <row r="369" spans="1:60">
      <c r="A369" s="106"/>
      <c r="B369" s="106"/>
      <c r="C369" s="106"/>
      <c r="D369" s="106"/>
      <c r="E369" s="106"/>
      <c r="F369" s="106"/>
      <c r="G369" s="106"/>
      <c r="H369" s="139"/>
      <c r="I369" s="139"/>
      <c r="J369" s="139"/>
      <c r="K369" s="139"/>
      <c r="L369" s="139"/>
      <c r="M369" s="139"/>
      <c r="N369" s="139"/>
      <c r="O369" s="139"/>
      <c r="P369" s="139"/>
      <c r="Q369" s="139"/>
      <c r="R369" s="139"/>
      <c r="S369" s="139"/>
      <c r="T369" s="139"/>
      <c r="U369" s="139"/>
      <c r="V369" s="139"/>
      <c r="W369" s="139"/>
      <c r="X369" s="139"/>
      <c r="Y369" s="139"/>
      <c r="Z369" s="139"/>
      <c r="AA369" s="139"/>
      <c r="AB369" s="139"/>
      <c r="AC369" s="139"/>
      <c r="AD369" s="139"/>
      <c r="AE369" s="139"/>
      <c r="AF369" s="139"/>
      <c r="AG369" s="139"/>
      <c r="AH369" s="139"/>
      <c r="AI369" s="139"/>
      <c r="AJ369" s="139"/>
      <c r="AK369" s="139"/>
      <c r="AL369" s="139"/>
      <c r="AM369" s="139"/>
      <c r="AN369" s="139"/>
      <c r="AO369" s="139"/>
      <c r="AP369" s="139"/>
      <c r="AQ369" s="139"/>
      <c r="AR369" s="139"/>
      <c r="AS369" s="139"/>
      <c r="AT369" s="139"/>
      <c r="AU369" s="139"/>
      <c r="AV369" s="139"/>
      <c r="AW369" s="139"/>
      <c r="AX369" s="139"/>
      <c r="AY369" s="139"/>
      <c r="AZ369" s="139"/>
      <c r="BA369" s="139"/>
      <c r="BB369" s="139"/>
      <c r="BC369" s="139"/>
      <c r="BD369" s="139"/>
      <c r="BE369" s="139"/>
      <c r="BF369" s="139"/>
      <c r="BG369" s="139"/>
      <c r="BH369" s="139"/>
    </row>
    <row r="370" spans="1:60">
      <c r="A370" s="106"/>
      <c r="B370" s="106"/>
      <c r="C370" s="106"/>
      <c r="D370" s="106"/>
      <c r="E370" s="138" t="s">
        <v>404</v>
      </c>
      <c r="F370" s="130" t="s">
        <v>518</v>
      </c>
      <c r="G370" s="106"/>
      <c r="H370" s="22" t="s">
        <v>93</v>
      </c>
      <c r="I370" s="22" t="s">
        <v>92</v>
      </c>
      <c r="J370" s="22" t="str">
        <f>'Primary Inputs'!$C$17&amp;"-Year NPV"</f>
        <v>50-Year NPV</v>
      </c>
      <c r="K370" s="139"/>
      <c r="L370" s="139"/>
      <c r="M370" s="139"/>
      <c r="N370" s="139"/>
      <c r="O370" s="139"/>
      <c r="P370" s="139"/>
      <c r="Q370" s="139"/>
      <c r="R370" s="139"/>
      <c r="S370" s="139"/>
      <c r="T370" s="139"/>
      <c r="U370" s="139"/>
      <c r="V370" s="139"/>
      <c r="W370" s="139"/>
      <c r="X370" s="139"/>
      <c r="Y370" s="139"/>
      <c r="Z370" s="139"/>
      <c r="AA370" s="139"/>
      <c r="AB370" s="139"/>
      <c r="AC370" s="139"/>
      <c r="AD370" s="139"/>
      <c r="AE370" s="139"/>
      <c r="AF370" s="139"/>
      <c r="AG370" s="139"/>
      <c r="AH370" s="139"/>
      <c r="AI370" s="139"/>
      <c r="AJ370" s="139"/>
      <c r="AK370" s="139"/>
      <c r="AL370" s="139"/>
      <c r="AM370" s="139"/>
      <c r="AN370" s="139"/>
      <c r="AO370" s="139"/>
      <c r="AP370" s="139"/>
      <c r="AQ370" s="139"/>
      <c r="AR370" s="139"/>
      <c r="AS370" s="139"/>
      <c r="AT370" s="139"/>
      <c r="AU370" s="139"/>
      <c r="AV370" s="139"/>
      <c r="AW370" s="139"/>
      <c r="AX370" s="139"/>
      <c r="AY370" s="139"/>
      <c r="AZ370" s="139"/>
      <c r="BA370" s="139"/>
      <c r="BB370" s="139"/>
      <c r="BC370" s="139"/>
      <c r="BD370" s="139"/>
      <c r="BE370" s="139"/>
      <c r="BF370" s="139"/>
      <c r="BG370" s="139"/>
      <c r="BH370" s="139"/>
    </row>
    <row r="371" spans="1:60">
      <c r="A371" s="106"/>
      <c r="B371" s="106"/>
      <c r="C371" s="106"/>
      <c r="D371" s="106"/>
      <c r="E371" s="106"/>
      <c r="F371" t="s">
        <v>510</v>
      </c>
      <c r="G371" s="106"/>
      <c r="H371" s="139">
        <f ca="1">SUM(K371:O371)</f>
        <v>0</v>
      </c>
      <c r="I371" s="139">
        <f ca="1">SUM(K371:T371)</f>
        <v>0</v>
      </c>
      <c r="J371" s="139">
        <f ca="1">SUM(K371:BH371)</f>
        <v>0</v>
      </c>
      <c r="K371" s="139">
        <f t="shared" ref="K371:K376" ca="1" si="232">SUMPRODUCT(OFFSET(K$60,0,0,K$2-$K$2+1,1),N(OFFSET(OFFSET(K341,0,0,1,-1*(K$2-$K$2+1)),0,K$2-$K$2+1-ROW(OFFSET($A$1,0,0,K$2-$K$2+1,1)),1,1)))</f>
        <v>0</v>
      </c>
      <c r="L371" s="139">
        <f t="shared" ref="L371:BH376" ca="1" si="233">SUMPRODUCT(OFFSET(L$60,0,0,L$2-$K$2+1,1),N(OFFSET(OFFSET(L341,0,0,1,-1*(L$2-$K$2+1)),0,L$2-$K$2+1-ROW(OFFSET($A$1,0,0,L$2-$K$2+1,1)),1,1)))</f>
        <v>0</v>
      </c>
      <c r="M371" s="139">
        <f t="shared" ca="1" si="233"/>
        <v>0</v>
      </c>
      <c r="N371" s="139">
        <f t="shared" ca="1" si="233"/>
        <v>0</v>
      </c>
      <c r="O371" s="139">
        <f t="shared" ca="1" si="233"/>
        <v>0</v>
      </c>
      <c r="P371" s="139">
        <f t="shared" ca="1" si="233"/>
        <v>0</v>
      </c>
      <c r="Q371" s="139">
        <f t="shared" ca="1" si="233"/>
        <v>0</v>
      </c>
      <c r="R371" s="139">
        <f t="shared" ca="1" si="233"/>
        <v>0</v>
      </c>
      <c r="S371" s="139">
        <f t="shared" ca="1" si="233"/>
        <v>0</v>
      </c>
      <c r="T371" s="139">
        <f t="shared" ca="1" si="233"/>
        <v>0</v>
      </c>
      <c r="U371" s="139">
        <f t="shared" ca="1" si="233"/>
        <v>0</v>
      </c>
      <c r="V371" s="139">
        <f t="shared" ca="1" si="233"/>
        <v>0</v>
      </c>
      <c r="W371" s="139">
        <f t="shared" ca="1" si="233"/>
        <v>0</v>
      </c>
      <c r="X371" s="139">
        <f t="shared" ca="1" si="233"/>
        <v>0</v>
      </c>
      <c r="Y371" s="139">
        <f t="shared" ca="1" si="233"/>
        <v>0</v>
      </c>
      <c r="Z371" s="139">
        <f t="shared" ca="1" si="233"/>
        <v>0</v>
      </c>
      <c r="AA371" s="139">
        <f t="shared" ca="1" si="233"/>
        <v>0</v>
      </c>
      <c r="AB371" s="139">
        <f t="shared" ca="1" si="233"/>
        <v>0</v>
      </c>
      <c r="AC371" s="139">
        <f t="shared" ca="1" si="233"/>
        <v>0</v>
      </c>
      <c r="AD371" s="139">
        <f t="shared" ca="1" si="233"/>
        <v>0</v>
      </c>
      <c r="AE371" s="139">
        <f t="shared" ca="1" si="233"/>
        <v>0</v>
      </c>
      <c r="AF371" s="139">
        <f t="shared" ca="1" si="233"/>
        <v>0</v>
      </c>
      <c r="AG371" s="139">
        <f t="shared" ca="1" si="233"/>
        <v>0</v>
      </c>
      <c r="AH371" s="139">
        <f t="shared" ca="1" si="233"/>
        <v>0</v>
      </c>
      <c r="AI371" s="139">
        <f t="shared" ca="1" si="233"/>
        <v>0</v>
      </c>
      <c r="AJ371" s="139">
        <f t="shared" ca="1" si="233"/>
        <v>0</v>
      </c>
      <c r="AK371" s="139">
        <f t="shared" ca="1" si="233"/>
        <v>0</v>
      </c>
      <c r="AL371" s="139">
        <f t="shared" ca="1" si="233"/>
        <v>0</v>
      </c>
      <c r="AM371" s="139">
        <f t="shared" ca="1" si="233"/>
        <v>0</v>
      </c>
      <c r="AN371" s="139">
        <f t="shared" ca="1" si="233"/>
        <v>0</v>
      </c>
      <c r="AO371" s="139">
        <f t="shared" ca="1" si="233"/>
        <v>0</v>
      </c>
      <c r="AP371" s="139">
        <f t="shared" ca="1" si="233"/>
        <v>0</v>
      </c>
      <c r="AQ371" s="139">
        <f t="shared" ca="1" si="233"/>
        <v>0</v>
      </c>
      <c r="AR371" s="139">
        <f t="shared" ca="1" si="233"/>
        <v>0</v>
      </c>
      <c r="AS371" s="139">
        <f t="shared" ca="1" si="233"/>
        <v>0</v>
      </c>
      <c r="AT371" s="139">
        <f t="shared" ca="1" si="233"/>
        <v>0</v>
      </c>
      <c r="AU371" s="139">
        <f t="shared" ca="1" si="233"/>
        <v>0</v>
      </c>
      <c r="AV371" s="139">
        <f t="shared" ca="1" si="233"/>
        <v>0</v>
      </c>
      <c r="AW371" s="139">
        <f t="shared" ca="1" si="233"/>
        <v>0</v>
      </c>
      <c r="AX371" s="139">
        <f t="shared" ca="1" si="233"/>
        <v>0</v>
      </c>
      <c r="AY371" s="139">
        <f t="shared" ca="1" si="233"/>
        <v>0</v>
      </c>
      <c r="AZ371" s="139">
        <f t="shared" ca="1" si="233"/>
        <v>0</v>
      </c>
      <c r="BA371" s="139">
        <f t="shared" ca="1" si="233"/>
        <v>0</v>
      </c>
      <c r="BB371" s="139">
        <f t="shared" ca="1" si="233"/>
        <v>0</v>
      </c>
      <c r="BC371" s="139">
        <f t="shared" ca="1" si="233"/>
        <v>0</v>
      </c>
      <c r="BD371" s="139">
        <f t="shared" ca="1" si="233"/>
        <v>0</v>
      </c>
      <c r="BE371" s="139">
        <f t="shared" ca="1" si="233"/>
        <v>0</v>
      </c>
      <c r="BF371" s="139">
        <f t="shared" ca="1" si="233"/>
        <v>0</v>
      </c>
      <c r="BG371" s="139">
        <f t="shared" ca="1" si="233"/>
        <v>0</v>
      </c>
      <c r="BH371" s="139">
        <f t="shared" ca="1" si="233"/>
        <v>0</v>
      </c>
    </row>
    <row r="372" spans="1:60">
      <c r="A372" s="106"/>
      <c r="B372" s="106"/>
      <c r="C372" s="106"/>
      <c r="D372" s="106"/>
      <c r="E372" s="106"/>
      <c r="F372" s="123" t="s">
        <v>516</v>
      </c>
      <c r="G372" s="106"/>
      <c r="H372" s="139">
        <f ca="1">SUM(K372:O372)</f>
        <v>0</v>
      </c>
      <c r="I372" s="139">
        <f t="shared" ref="I372:I383" ca="1" si="234">SUM(K372:T372)</f>
        <v>0</v>
      </c>
      <c r="J372" s="139">
        <f t="shared" ref="J372:J383" ca="1" si="235">SUM(K372:BH372)</f>
        <v>0</v>
      </c>
      <c r="K372" s="139">
        <f t="shared" ca="1" si="232"/>
        <v>0</v>
      </c>
      <c r="L372" s="139">
        <f t="shared" ref="K372:Z383" ca="1" si="236">SUMPRODUCT(OFFSET(L$60,0,0,L$2-$K$2+1,1),N(OFFSET(OFFSET(L342,0,0,1,-1*(L$2-$K$2+1)),0,L$2-$K$2+1-ROW(OFFSET($A$1,0,0,L$2-$K$2+1,1)),1,1)))</f>
        <v>0</v>
      </c>
      <c r="M372" s="139">
        <f t="shared" ca="1" si="236"/>
        <v>0</v>
      </c>
      <c r="N372" s="139">
        <f t="shared" ca="1" si="236"/>
        <v>0</v>
      </c>
      <c r="O372" s="139">
        <f t="shared" ca="1" si="236"/>
        <v>0</v>
      </c>
      <c r="P372" s="139">
        <f t="shared" ca="1" si="236"/>
        <v>0</v>
      </c>
      <c r="Q372" s="139">
        <f t="shared" ca="1" si="236"/>
        <v>0</v>
      </c>
      <c r="R372" s="139">
        <f t="shared" ca="1" si="236"/>
        <v>0</v>
      </c>
      <c r="S372" s="139">
        <f t="shared" ca="1" si="236"/>
        <v>0</v>
      </c>
      <c r="T372" s="139">
        <f t="shared" ca="1" si="236"/>
        <v>0</v>
      </c>
      <c r="U372" s="139">
        <f t="shared" ca="1" si="236"/>
        <v>0</v>
      </c>
      <c r="V372" s="139">
        <f t="shared" ca="1" si="236"/>
        <v>0</v>
      </c>
      <c r="W372" s="139">
        <f t="shared" ca="1" si="236"/>
        <v>0</v>
      </c>
      <c r="X372" s="139">
        <f t="shared" ca="1" si="236"/>
        <v>0</v>
      </c>
      <c r="Y372" s="139">
        <f t="shared" ca="1" si="236"/>
        <v>0</v>
      </c>
      <c r="Z372" s="139">
        <f t="shared" ca="1" si="236"/>
        <v>0</v>
      </c>
      <c r="AA372" s="139">
        <f t="shared" ca="1" si="233"/>
        <v>0</v>
      </c>
      <c r="AB372" s="139">
        <f t="shared" ca="1" si="233"/>
        <v>0</v>
      </c>
      <c r="AC372" s="139">
        <f t="shared" ca="1" si="233"/>
        <v>0</v>
      </c>
      <c r="AD372" s="139">
        <f t="shared" ca="1" si="233"/>
        <v>0</v>
      </c>
      <c r="AE372" s="139">
        <f t="shared" ca="1" si="233"/>
        <v>0</v>
      </c>
      <c r="AF372" s="139">
        <f t="shared" ca="1" si="233"/>
        <v>0</v>
      </c>
      <c r="AG372" s="139">
        <f t="shared" ca="1" si="233"/>
        <v>0</v>
      </c>
      <c r="AH372" s="139">
        <f t="shared" ca="1" si="233"/>
        <v>0</v>
      </c>
      <c r="AI372" s="139">
        <f t="shared" ca="1" si="233"/>
        <v>0</v>
      </c>
      <c r="AJ372" s="139">
        <f t="shared" ca="1" si="233"/>
        <v>0</v>
      </c>
      <c r="AK372" s="139">
        <f t="shared" ca="1" si="233"/>
        <v>0</v>
      </c>
      <c r="AL372" s="139">
        <f t="shared" ca="1" si="233"/>
        <v>0</v>
      </c>
      <c r="AM372" s="139">
        <f t="shared" ca="1" si="233"/>
        <v>0</v>
      </c>
      <c r="AN372" s="139">
        <f t="shared" ca="1" si="233"/>
        <v>0</v>
      </c>
      <c r="AO372" s="139">
        <f t="shared" ca="1" si="233"/>
        <v>0</v>
      </c>
      <c r="AP372" s="139">
        <f t="shared" ca="1" si="233"/>
        <v>0</v>
      </c>
      <c r="AQ372" s="139">
        <f t="shared" ca="1" si="233"/>
        <v>0</v>
      </c>
      <c r="AR372" s="139">
        <f t="shared" ca="1" si="233"/>
        <v>0</v>
      </c>
      <c r="AS372" s="139">
        <f t="shared" ca="1" si="233"/>
        <v>0</v>
      </c>
      <c r="AT372" s="139">
        <f t="shared" ca="1" si="233"/>
        <v>0</v>
      </c>
      <c r="AU372" s="139">
        <f t="shared" ca="1" si="233"/>
        <v>0</v>
      </c>
      <c r="AV372" s="139">
        <f t="shared" ca="1" si="233"/>
        <v>0</v>
      </c>
      <c r="AW372" s="139">
        <f t="shared" ca="1" si="233"/>
        <v>0</v>
      </c>
      <c r="AX372" s="139">
        <f t="shared" ca="1" si="233"/>
        <v>0</v>
      </c>
      <c r="AY372" s="139">
        <f t="shared" ca="1" si="233"/>
        <v>0</v>
      </c>
      <c r="AZ372" s="139">
        <f t="shared" ca="1" si="233"/>
        <v>0</v>
      </c>
      <c r="BA372" s="139">
        <f t="shared" ca="1" si="233"/>
        <v>0</v>
      </c>
      <c r="BB372" s="139">
        <f t="shared" ca="1" si="233"/>
        <v>0</v>
      </c>
      <c r="BC372" s="139">
        <f t="shared" ca="1" si="233"/>
        <v>0</v>
      </c>
      <c r="BD372" s="139">
        <f t="shared" ca="1" si="233"/>
        <v>0</v>
      </c>
      <c r="BE372" s="139">
        <f t="shared" ca="1" si="233"/>
        <v>0</v>
      </c>
      <c r="BF372" s="139">
        <f t="shared" ca="1" si="233"/>
        <v>0</v>
      </c>
      <c r="BG372" s="139">
        <f t="shared" ca="1" si="233"/>
        <v>0</v>
      </c>
      <c r="BH372" s="139">
        <f t="shared" ca="1" si="233"/>
        <v>0</v>
      </c>
    </row>
    <row r="373" spans="1:60">
      <c r="A373" s="106"/>
      <c r="B373" s="106"/>
      <c r="C373" s="106"/>
      <c r="D373" s="106"/>
      <c r="E373" s="106"/>
      <c r="F373" s="123" t="s">
        <v>511</v>
      </c>
      <c r="G373" s="106"/>
      <c r="H373" s="139">
        <f t="shared" ref="H373:H383" ca="1" si="237">SUM(K373:O373)</f>
        <v>0</v>
      </c>
      <c r="I373" s="139">
        <f t="shared" ca="1" si="234"/>
        <v>0</v>
      </c>
      <c r="J373" s="139">
        <f t="shared" ca="1" si="235"/>
        <v>0</v>
      </c>
      <c r="K373" s="139">
        <f t="shared" ca="1" si="232"/>
        <v>0</v>
      </c>
      <c r="L373" s="139">
        <f t="shared" ca="1" si="233"/>
        <v>0</v>
      </c>
      <c r="M373" s="139">
        <f t="shared" ca="1" si="233"/>
        <v>0</v>
      </c>
      <c r="N373" s="139">
        <f t="shared" ca="1" si="233"/>
        <v>0</v>
      </c>
      <c r="O373" s="139">
        <f t="shared" ca="1" si="233"/>
        <v>0</v>
      </c>
      <c r="P373" s="139">
        <f t="shared" ca="1" si="233"/>
        <v>0</v>
      </c>
      <c r="Q373" s="139">
        <f t="shared" ca="1" si="233"/>
        <v>0</v>
      </c>
      <c r="R373" s="139">
        <f t="shared" ca="1" si="233"/>
        <v>0</v>
      </c>
      <c r="S373" s="139">
        <f t="shared" ca="1" si="233"/>
        <v>0</v>
      </c>
      <c r="T373" s="139">
        <f t="shared" ca="1" si="233"/>
        <v>0</v>
      </c>
      <c r="U373" s="139">
        <f t="shared" ca="1" si="233"/>
        <v>0</v>
      </c>
      <c r="V373" s="139">
        <f t="shared" ca="1" si="233"/>
        <v>0</v>
      </c>
      <c r="W373" s="139">
        <f t="shared" ca="1" si="233"/>
        <v>0</v>
      </c>
      <c r="X373" s="139">
        <f t="shared" ca="1" si="233"/>
        <v>0</v>
      </c>
      <c r="Y373" s="139">
        <f t="shared" ca="1" si="233"/>
        <v>0</v>
      </c>
      <c r="Z373" s="139">
        <f t="shared" ca="1" si="233"/>
        <v>0</v>
      </c>
      <c r="AA373" s="139">
        <f t="shared" ca="1" si="233"/>
        <v>0</v>
      </c>
      <c r="AB373" s="139">
        <f t="shared" ca="1" si="233"/>
        <v>0</v>
      </c>
      <c r="AC373" s="139">
        <f t="shared" ca="1" si="233"/>
        <v>0</v>
      </c>
      <c r="AD373" s="139">
        <f t="shared" ca="1" si="233"/>
        <v>0</v>
      </c>
      <c r="AE373" s="139">
        <f t="shared" ca="1" si="233"/>
        <v>0</v>
      </c>
      <c r="AF373" s="139">
        <f t="shared" ca="1" si="233"/>
        <v>0</v>
      </c>
      <c r="AG373" s="139">
        <f t="shared" ca="1" si="233"/>
        <v>0</v>
      </c>
      <c r="AH373" s="139">
        <f t="shared" ca="1" si="233"/>
        <v>0</v>
      </c>
      <c r="AI373" s="139">
        <f t="shared" ca="1" si="233"/>
        <v>0</v>
      </c>
      <c r="AJ373" s="139">
        <f t="shared" ca="1" si="233"/>
        <v>0</v>
      </c>
      <c r="AK373" s="139">
        <f t="shared" ca="1" si="233"/>
        <v>0</v>
      </c>
      <c r="AL373" s="139">
        <f t="shared" ca="1" si="233"/>
        <v>0</v>
      </c>
      <c r="AM373" s="139">
        <f t="shared" ca="1" si="233"/>
        <v>0</v>
      </c>
      <c r="AN373" s="139">
        <f t="shared" ca="1" si="233"/>
        <v>0</v>
      </c>
      <c r="AO373" s="139">
        <f t="shared" ca="1" si="233"/>
        <v>0</v>
      </c>
      <c r="AP373" s="139">
        <f t="shared" ca="1" si="233"/>
        <v>0</v>
      </c>
      <c r="AQ373" s="139">
        <f t="shared" ca="1" si="233"/>
        <v>0</v>
      </c>
      <c r="AR373" s="139">
        <f t="shared" ca="1" si="233"/>
        <v>0</v>
      </c>
      <c r="AS373" s="139">
        <f t="shared" ca="1" si="233"/>
        <v>0</v>
      </c>
      <c r="AT373" s="139">
        <f t="shared" ca="1" si="233"/>
        <v>0</v>
      </c>
      <c r="AU373" s="139">
        <f t="shared" ca="1" si="233"/>
        <v>0</v>
      </c>
      <c r="AV373" s="139">
        <f t="shared" ca="1" si="233"/>
        <v>0</v>
      </c>
      <c r="AW373" s="139">
        <f t="shared" ca="1" si="233"/>
        <v>0</v>
      </c>
      <c r="AX373" s="139">
        <f t="shared" ca="1" si="233"/>
        <v>0</v>
      </c>
      <c r="AY373" s="139">
        <f t="shared" ca="1" si="233"/>
        <v>0</v>
      </c>
      <c r="AZ373" s="139">
        <f t="shared" ca="1" si="233"/>
        <v>0</v>
      </c>
      <c r="BA373" s="139">
        <f t="shared" ca="1" si="233"/>
        <v>0</v>
      </c>
      <c r="BB373" s="139">
        <f t="shared" ca="1" si="233"/>
        <v>0</v>
      </c>
      <c r="BC373" s="139">
        <f t="shared" ca="1" si="233"/>
        <v>0</v>
      </c>
      <c r="BD373" s="139">
        <f t="shared" ca="1" si="233"/>
        <v>0</v>
      </c>
      <c r="BE373" s="139">
        <f t="shared" ca="1" si="233"/>
        <v>0</v>
      </c>
      <c r="BF373" s="139">
        <f t="shared" ca="1" si="233"/>
        <v>0</v>
      </c>
      <c r="BG373" s="139">
        <f t="shared" ca="1" si="233"/>
        <v>0</v>
      </c>
      <c r="BH373" s="139">
        <f t="shared" ca="1" si="233"/>
        <v>0</v>
      </c>
    </row>
    <row r="374" spans="1:60">
      <c r="A374" s="106"/>
      <c r="B374" s="106"/>
      <c r="C374" s="106"/>
      <c r="D374" s="106"/>
      <c r="E374" s="106"/>
      <c r="F374" s="123" t="s">
        <v>4</v>
      </c>
      <c r="G374" s="106"/>
      <c r="H374" s="139">
        <f t="shared" ca="1" si="237"/>
        <v>0</v>
      </c>
      <c r="I374" s="139">
        <f t="shared" ca="1" si="234"/>
        <v>0</v>
      </c>
      <c r="J374" s="139">
        <f t="shared" ca="1" si="235"/>
        <v>0</v>
      </c>
      <c r="K374" s="139">
        <f t="shared" ca="1" si="232"/>
        <v>0</v>
      </c>
      <c r="L374" s="139">
        <f t="shared" ca="1" si="233"/>
        <v>0</v>
      </c>
      <c r="M374" s="139">
        <f t="shared" ca="1" si="233"/>
        <v>0</v>
      </c>
      <c r="N374" s="139">
        <f t="shared" ca="1" si="233"/>
        <v>0</v>
      </c>
      <c r="O374" s="139">
        <f t="shared" ca="1" si="233"/>
        <v>0</v>
      </c>
      <c r="P374" s="139">
        <f t="shared" ca="1" si="233"/>
        <v>0</v>
      </c>
      <c r="Q374" s="139">
        <f t="shared" ca="1" si="233"/>
        <v>0</v>
      </c>
      <c r="R374" s="139">
        <f t="shared" ca="1" si="233"/>
        <v>0</v>
      </c>
      <c r="S374" s="139">
        <f t="shared" ca="1" si="233"/>
        <v>0</v>
      </c>
      <c r="T374" s="139">
        <f t="shared" ca="1" si="233"/>
        <v>0</v>
      </c>
      <c r="U374" s="139">
        <f t="shared" ca="1" si="233"/>
        <v>0</v>
      </c>
      <c r="V374" s="139">
        <f t="shared" ca="1" si="233"/>
        <v>0</v>
      </c>
      <c r="W374" s="139">
        <f t="shared" ca="1" si="233"/>
        <v>0</v>
      </c>
      <c r="X374" s="139">
        <f t="shared" ca="1" si="233"/>
        <v>0</v>
      </c>
      <c r="Y374" s="139">
        <f t="shared" ca="1" si="233"/>
        <v>0</v>
      </c>
      <c r="Z374" s="139">
        <f t="shared" ca="1" si="233"/>
        <v>0</v>
      </c>
      <c r="AA374" s="139">
        <f t="shared" ca="1" si="233"/>
        <v>0</v>
      </c>
      <c r="AB374" s="139">
        <f t="shared" ca="1" si="233"/>
        <v>0</v>
      </c>
      <c r="AC374" s="139">
        <f t="shared" ca="1" si="233"/>
        <v>0</v>
      </c>
      <c r="AD374" s="139">
        <f t="shared" ca="1" si="233"/>
        <v>0</v>
      </c>
      <c r="AE374" s="139">
        <f t="shared" ca="1" si="233"/>
        <v>0</v>
      </c>
      <c r="AF374" s="139">
        <f t="shared" ca="1" si="233"/>
        <v>0</v>
      </c>
      <c r="AG374" s="139">
        <f t="shared" ca="1" si="233"/>
        <v>0</v>
      </c>
      <c r="AH374" s="139">
        <f t="shared" ca="1" si="233"/>
        <v>0</v>
      </c>
      <c r="AI374" s="139">
        <f t="shared" ca="1" si="233"/>
        <v>0</v>
      </c>
      <c r="AJ374" s="139">
        <f t="shared" ca="1" si="233"/>
        <v>0</v>
      </c>
      <c r="AK374" s="139">
        <f t="shared" ca="1" si="233"/>
        <v>0</v>
      </c>
      <c r="AL374" s="139">
        <f t="shared" ca="1" si="233"/>
        <v>0</v>
      </c>
      <c r="AM374" s="139">
        <f t="shared" ca="1" si="233"/>
        <v>0</v>
      </c>
      <c r="AN374" s="139">
        <f t="shared" ca="1" si="233"/>
        <v>0</v>
      </c>
      <c r="AO374" s="139">
        <f t="shared" ca="1" si="233"/>
        <v>0</v>
      </c>
      <c r="AP374" s="139">
        <f t="shared" ca="1" si="233"/>
        <v>0</v>
      </c>
      <c r="AQ374" s="139">
        <f t="shared" ca="1" si="233"/>
        <v>0</v>
      </c>
      <c r="AR374" s="139">
        <f t="shared" ca="1" si="233"/>
        <v>0</v>
      </c>
      <c r="AS374" s="139">
        <f t="shared" ca="1" si="233"/>
        <v>0</v>
      </c>
      <c r="AT374" s="139">
        <f t="shared" ca="1" si="233"/>
        <v>0</v>
      </c>
      <c r="AU374" s="139">
        <f t="shared" ca="1" si="233"/>
        <v>0</v>
      </c>
      <c r="AV374" s="139">
        <f t="shared" ca="1" si="233"/>
        <v>0</v>
      </c>
      <c r="AW374" s="139">
        <f t="shared" ca="1" si="233"/>
        <v>0</v>
      </c>
      <c r="AX374" s="139">
        <f t="shared" ca="1" si="233"/>
        <v>0</v>
      </c>
      <c r="AY374" s="139">
        <f t="shared" ca="1" si="233"/>
        <v>0</v>
      </c>
      <c r="AZ374" s="139">
        <f t="shared" ca="1" si="233"/>
        <v>0</v>
      </c>
      <c r="BA374" s="139">
        <f t="shared" ca="1" si="233"/>
        <v>0</v>
      </c>
      <c r="BB374" s="139">
        <f t="shared" ca="1" si="233"/>
        <v>0</v>
      </c>
      <c r="BC374" s="139">
        <f t="shared" ca="1" si="233"/>
        <v>0</v>
      </c>
      <c r="BD374" s="139">
        <f t="shared" ca="1" si="233"/>
        <v>0</v>
      </c>
      <c r="BE374" s="139">
        <f t="shared" ca="1" si="233"/>
        <v>0</v>
      </c>
      <c r="BF374" s="139">
        <f t="shared" ca="1" si="233"/>
        <v>0</v>
      </c>
      <c r="BG374" s="139">
        <f t="shared" ca="1" si="233"/>
        <v>0</v>
      </c>
      <c r="BH374" s="139">
        <f t="shared" ca="1" si="233"/>
        <v>0</v>
      </c>
    </row>
    <row r="375" spans="1:60">
      <c r="A375" s="106"/>
      <c r="B375" s="106"/>
      <c r="C375" s="106"/>
      <c r="D375" s="106"/>
      <c r="E375" s="106"/>
      <c r="F375" s="123" t="s">
        <v>114</v>
      </c>
      <c r="G375" s="106"/>
      <c r="H375" s="139">
        <f ca="1">SUM(K375:O375)</f>
        <v>28696.274921318724</v>
      </c>
      <c r="I375" s="139">
        <f t="shared" ca="1" si="234"/>
        <v>76457.871386809406</v>
      </c>
      <c r="J375" s="139">
        <f t="shared" ca="1" si="235"/>
        <v>224774.92713604891</v>
      </c>
      <c r="K375" s="139">
        <f t="shared" ca="1" si="232"/>
        <v>0</v>
      </c>
      <c r="L375" s="139">
        <f t="shared" ca="1" si="233"/>
        <v>0</v>
      </c>
      <c r="M375" s="139">
        <f t="shared" ca="1" si="233"/>
        <v>6081.2384624226606</v>
      </c>
      <c r="N375" s="139">
        <f t="shared" ca="1" si="233"/>
        <v>11583.311356995544</v>
      </c>
      <c r="O375" s="139">
        <f t="shared" ca="1" si="233"/>
        <v>11031.72510190052</v>
      </c>
      <c r="P375" s="139">
        <f t="shared" ca="1" si="233"/>
        <v>10506.404858952874</v>
      </c>
      <c r="Q375" s="139">
        <f t="shared" ca="1" si="233"/>
        <v>10006.099865669403</v>
      </c>
      <c r="R375" s="139">
        <f t="shared" ca="1" si="233"/>
        <v>9529.6189196851465</v>
      </c>
      <c r="S375" s="139">
        <f t="shared" ca="1" si="233"/>
        <v>9075.8275425572829</v>
      </c>
      <c r="T375" s="139">
        <f t="shared" ca="1" si="233"/>
        <v>8643.6452786259815</v>
      </c>
      <c r="U375" s="139">
        <f t="shared" ca="1" si="233"/>
        <v>8232.0431225009361</v>
      </c>
      <c r="V375" s="139">
        <f t="shared" ca="1" si="233"/>
        <v>7840.0410690485096</v>
      </c>
      <c r="W375" s="139">
        <f t="shared" ca="1" si="233"/>
        <v>7466.7057800461989</v>
      </c>
      <c r="X375" s="139">
        <f t="shared" ca="1" si="233"/>
        <v>7111.1483619487608</v>
      </c>
      <c r="Y375" s="139">
        <f t="shared" ca="1" si="233"/>
        <v>6772.5222494750087</v>
      </c>
      <c r="Z375" s="139">
        <f t="shared" ca="1" si="233"/>
        <v>6450.0211899761998</v>
      </c>
      <c r="AA375" s="139">
        <f t="shared" ca="1" si="233"/>
        <v>6142.8773237868563</v>
      </c>
      <c r="AB375" s="139">
        <f t="shared" ca="1" si="233"/>
        <v>5850.3593559874816</v>
      </c>
      <c r="AC375" s="139">
        <f t="shared" ca="1" si="233"/>
        <v>5571.770815226173</v>
      </c>
      <c r="AD375" s="139">
        <f t="shared" ca="1" si="233"/>
        <v>5306.4483954534981</v>
      </c>
      <c r="AE375" s="139">
        <f t="shared" ca="1" si="233"/>
        <v>5053.7603766223792</v>
      </c>
      <c r="AF375" s="139">
        <f t="shared" ca="1" si="233"/>
        <v>4813.1051205927424</v>
      </c>
      <c r="AG375" s="139">
        <f t="shared" ca="1" si="233"/>
        <v>4583.9096386597539</v>
      </c>
      <c r="AH375" s="139">
        <f t="shared" ca="1" si="233"/>
        <v>4365.6282272950039</v>
      </c>
      <c r="AI375" s="139">
        <f t="shared" ca="1" si="233"/>
        <v>4157.7411688523844</v>
      </c>
      <c r="AJ375" s="139">
        <f t="shared" ca="1" si="233"/>
        <v>3959.7534941451281</v>
      </c>
      <c r="AK375" s="139">
        <f t="shared" ca="1" si="233"/>
        <v>3771.1938039477413</v>
      </c>
      <c r="AL375" s="139">
        <f t="shared" ca="1" si="233"/>
        <v>3591.6131466168958</v>
      </c>
      <c r="AM375" s="139">
        <f t="shared" ca="1" si="233"/>
        <v>3420.5839491589486</v>
      </c>
      <c r="AN375" s="139">
        <f t="shared" ca="1" si="233"/>
        <v>3257.6989991989985</v>
      </c>
      <c r="AO375" s="139">
        <f t="shared" ca="1" si="233"/>
        <v>3102.5704754276171</v>
      </c>
      <c r="AP375" s="139">
        <f t="shared" ca="1" si="233"/>
        <v>2954.8290242167782</v>
      </c>
      <c r="AQ375" s="139">
        <f t="shared" ca="1" si="233"/>
        <v>2814.1228802064552</v>
      </c>
      <c r="AR375" s="139">
        <f t="shared" ca="1" si="233"/>
        <v>2680.1170287680525</v>
      </c>
      <c r="AS375" s="139">
        <f t="shared" ca="1" si="233"/>
        <v>2552.4924083505266</v>
      </c>
      <c r="AT375" s="139">
        <f t="shared" ca="1" si="233"/>
        <v>2430.9451508100246</v>
      </c>
      <c r="AU375" s="139">
        <f t="shared" ca="1" si="233"/>
        <v>2315.1858579143095</v>
      </c>
      <c r="AV375" s="139">
        <f t="shared" ca="1" si="233"/>
        <v>2204.9389122993425</v>
      </c>
      <c r="AW375" s="139">
        <f t="shared" ca="1" si="233"/>
        <v>2099.941821237469</v>
      </c>
      <c r="AX375" s="139">
        <f t="shared" ca="1" si="233"/>
        <v>1999.944591654732</v>
      </c>
      <c r="AY375" s="139">
        <f t="shared" ca="1" si="233"/>
        <v>1904.7091349092686</v>
      </c>
      <c r="AZ375" s="139">
        <f t="shared" ca="1" si="233"/>
        <v>1814.008699913589</v>
      </c>
      <c r="BA375" s="139">
        <f t="shared" ca="1" si="233"/>
        <v>1727.627333251037</v>
      </c>
      <c r="BB375" s="139">
        <f t="shared" ca="1" si="233"/>
        <v>1645.3593650009877</v>
      </c>
      <c r="BC375" s="139">
        <f t="shared" ca="1" si="233"/>
        <v>1567.0089190485596</v>
      </c>
      <c r="BD375" s="139">
        <f t="shared" ca="1" si="233"/>
        <v>1492.3894467129137</v>
      </c>
      <c r="BE375" s="139">
        <f t="shared" ca="1" si="233"/>
        <v>1421.3232825837274</v>
      </c>
      <c r="BF375" s="139">
        <f t="shared" ca="1" si="233"/>
        <v>1353.6412215083119</v>
      </c>
      <c r="BG375" s="139">
        <f t="shared" ca="1" si="233"/>
        <v>1289.1821157222014</v>
      </c>
      <c r="BH375" s="139">
        <f t="shared" ca="1" si="233"/>
        <v>1227.7924911640014</v>
      </c>
    </row>
    <row r="376" spans="1:60">
      <c r="A376" s="106"/>
      <c r="B376" s="106"/>
      <c r="C376" s="106"/>
      <c r="D376" s="106"/>
      <c r="E376" s="106"/>
      <c r="F376" s="123" t="s">
        <v>508</v>
      </c>
      <c r="G376" s="106"/>
      <c r="H376" s="139">
        <f t="shared" ca="1" si="237"/>
        <v>31388930.873258557</v>
      </c>
      <c r="I376" s="139">
        <f t="shared" ca="1" si="234"/>
        <v>31388930.873258557</v>
      </c>
      <c r="J376" s="139">
        <f t="shared" ca="1" si="235"/>
        <v>31388930.873258557</v>
      </c>
      <c r="K376" s="139">
        <f t="shared" ca="1" si="232"/>
        <v>0</v>
      </c>
      <c r="L376" s="139">
        <f t="shared" ca="1" si="233"/>
        <v>31388930.873258557</v>
      </c>
      <c r="M376" s="139">
        <f t="shared" ca="1" si="233"/>
        <v>0</v>
      </c>
      <c r="N376" s="139">
        <f t="shared" ca="1" si="233"/>
        <v>0</v>
      </c>
      <c r="O376" s="139">
        <f t="shared" ca="1" si="233"/>
        <v>0</v>
      </c>
      <c r="P376" s="139">
        <f t="shared" ca="1" si="233"/>
        <v>0</v>
      </c>
      <c r="Q376" s="139">
        <f t="shared" ca="1" si="233"/>
        <v>0</v>
      </c>
      <c r="R376" s="139">
        <f t="shared" ca="1" si="233"/>
        <v>0</v>
      </c>
      <c r="S376" s="139">
        <f t="shared" ca="1" si="233"/>
        <v>0</v>
      </c>
      <c r="T376" s="139">
        <f t="shared" ca="1" si="233"/>
        <v>0</v>
      </c>
      <c r="U376" s="139">
        <f t="shared" ca="1" si="233"/>
        <v>0</v>
      </c>
      <c r="V376" s="139">
        <f t="shared" ca="1" si="233"/>
        <v>0</v>
      </c>
      <c r="W376" s="139">
        <f t="shared" ca="1" si="233"/>
        <v>0</v>
      </c>
      <c r="X376" s="139">
        <f t="shared" ca="1" si="233"/>
        <v>0</v>
      </c>
      <c r="Y376" s="139">
        <f t="shared" ca="1" si="233"/>
        <v>0</v>
      </c>
      <c r="Z376" s="139">
        <f t="shared" ca="1" si="233"/>
        <v>0</v>
      </c>
      <c r="AA376" s="139">
        <f t="shared" ca="1" si="233"/>
        <v>0</v>
      </c>
      <c r="AB376" s="139">
        <f t="shared" ca="1" si="233"/>
        <v>0</v>
      </c>
      <c r="AC376" s="139">
        <f t="shared" ca="1" si="233"/>
        <v>0</v>
      </c>
      <c r="AD376" s="139">
        <f t="shared" ca="1" si="233"/>
        <v>0</v>
      </c>
      <c r="AE376" s="139">
        <f t="shared" ca="1" si="233"/>
        <v>0</v>
      </c>
      <c r="AF376" s="139">
        <f t="shared" ca="1" si="233"/>
        <v>0</v>
      </c>
      <c r="AG376" s="139">
        <f t="shared" ca="1" si="233"/>
        <v>0</v>
      </c>
      <c r="AH376" s="139">
        <f t="shared" ca="1" si="233"/>
        <v>0</v>
      </c>
      <c r="AI376" s="139">
        <f t="shared" ca="1" si="233"/>
        <v>0</v>
      </c>
      <c r="AJ376" s="139">
        <f t="shared" ca="1" si="233"/>
        <v>0</v>
      </c>
      <c r="AK376" s="139">
        <f t="shared" ref="L376:BH381" ca="1" si="238">SUMPRODUCT(OFFSET(AK$60,0,0,AK$2-$K$2+1,1),N(OFFSET(OFFSET(AK346,0,0,1,-1*(AK$2-$K$2+1)),0,AK$2-$K$2+1-ROW(OFFSET($A$1,0,0,AK$2-$K$2+1,1)),1,1)))</f>
        <v>0</v>
      </c>
      <c r="AL376" s="139">
        <f t="shared" ca="1" si="238"/>
        <v>0</v>
      </c>
      <c r="AM376" s="139">
        <f t="shared" ca="1" si="238"/>
        <v>0</v>
      </c>
      <c r="AN376" s="139">
        <f t="shared" ca="1" si="238"/>
        <v>0</v>
      </c>
      <c r="AO376" s="139">
        <f t="shared" ca="1" si="238"/>
        <v>0</v>
      </c>
      <c r="AP376" s="139">
        <f t="shared" ca="1" si="238"/>
        <v>0</v>
      </c>
      <c r="AQ376" s="139">
        <f t="shared" ca="1" si="238"/>
        <v>0</v>
      </c>
      <c r="AR376" s="139">
        <f t="shared" ca="1" si="238"/>
        <v>0</v>
      </c>
      <c r="AS376" s="139">
        <f t="shared" ca="1" si="238"/>
        <v>0</v>
      </c>
      <c r="AT376" s="139">
        <f t="shared" ca="1" si="238"/>
        <v>0</v>
      </c>
      <c r="AU376" s="139">
        <f t="shared" ca="1" si="238"/>
        <v>0</v>
      </c>
      <c r="AV376" s="139">
        <f t="shared" ca="1" si="238"/>
        <v>0</v>
      </c>
      <c r="AW376" s="139">
        <f t="shared" ca="1" si="238"/>
        <v>0</v>
      </c>
      <c r="AX376" s="139">
        <f t="shared" ca="1" si="238"/>
        <v>0</v>
      </c>
      <c r="AY376" s="139">
        <f t="shared" ca="1" si="238"/>
        <v>0</v>
      </c>
      <c r="AZ376" s="139">
        <f t="shared" ca="1" si="238"/>
        <v>0</v>
      </c>
      <c r="BA376" s="139">
        <f t="shared" ca="1" si="238"/>
        <v>0</v>
      </c>
      <c r="BB376" s="139">
        <f t="shared" ca="1" si="238"/>
        <v>0</v>
      </c>
      <c r="BC376" s="139">
        <f t="shared" ca="1" si="238"/>
        <v>0</v>
      </c>
      <c r="BD376" s="139">
        <f t="shared" ca="1" si="238"/>
        <v>0</v>
      </c>
      <c r="BE376" s="139">
        <f t="shared" ca="1" si="238"/>
        <v>0</v>
      </c>
      <c r="BF376" s="139">
        <f t="shared" ca="1" si="238"/>
        <v>0</v>
      </c>
      <c r="BG376" s="139">
        <f t="shared" ca="1" si="238"/>
        <v>0</v>
      </c>
      <c r="BH376" s="139">
        <f t="shared" ca="1" si="238"/>
        <v>0</v>
      </c>
    </row>
    <row r="377" spans="1:60">
      <c r="A377" s="106"/>
      <c r="B377" s="106"/>
      <c r="C377" s="106"/>
      <c r="D377" s="106"/>
      <c r="E377" s="106"/>
      <c r="F377" s="123" t="s">
        <v>543</v>
      </c>
      <c r="G377" s="106"/>
      <c r="H377" s="139">
        <f t="shared" ca="1" si="237"/>
        <v>0</v>
      </c>
      <c r="I377" s="139">
        <f t="shared" ca="1" si="234"/>
        <v>0</v>
      </c>
      <c r="J377" s="139">
        <f t="shared" ca="1" si="235"/>
        <v>0</v>
      </c>
      <c r="K377" s="139">
        <f t="shared" ca="1" si="236"/>
        <v>0</v>
      </c>
      <c r="L377" s="139">
        <f t="shared" ca="1" si="238"/>
        <v>0</v>
      </c>
      <c r="M377" s="139">
        <f t="shared" ca="1" si="238"/>
        <v>0</v>
      </c>
      <c r="N377" s="139">
        <f t="shared" ca="1" si="238"/>
        <v>0</v>
      </c>
      <c r="O377" s="139">
        <f t="shared" ca="1" si="238"/>
        <v>0</v>
      </c>
      <c r="P377" s="139">
        <f t="shared" ca="1" si="238"/>
        <v>0</v>
      </c>
      <c r="Q377" s="139">
        <f t="shared" ca="1" si="238"/>
        <v>0</v>
      </c>
      <c r="R377" s="139">
        <f t="shared" ca="1" si="238"/>
        <v>0</v>
      </c>
      <c r="S377" s="139">
        <f t="shared" ca="1" si="238"/>
        <v>0</v>
      </c>
      <c r="T377" s="139">
        <f t="shared" ca="1" si="238"/>
        <v>0</v>
      </c>
      <c r="U377" s="139">
        <f t="shared" ca="1" si="238"/>
        <v>0</v>
      </c>
      <c r="V377" s="139">
        <f t="shared" ca="1" si="238"/>
        <v>0</v>
      </c>
      <c r="W377" s="139">
        <f t="shared" ca="1" si="238"/>
        <v>0</v>
      </c>
      <c r="X377" s="139">
        <f t="shared" ca="1" si="238"/>
        <v>0</v>
      </c>
      <c r="Y377" s="139">
        <f t="shared" ca="1" si="238"/>
        <v>0</v>
      </c>
      <c r="Z377" s="139">
        <f t="shared" ca="1" si="238"/>
        <v>0</v>
      </c>
      <c r="AA377" s="139">
        <f t="shared" ca="1" si="238"/>
        <v>0</v>
      </c>
      <c r="AB377" s="139">
        <f t="shared" ca="1" si="238"/>
        <v>0</v>
      </c>
      <c r="AC377" s="139">
        <f t="shared" ca="1" si="238"/>
        <v>0</v>
      </c>
      <c r="AD377" s="139">
        <f t="shared" ca="1" si="238"/>
        <v>0</v>
      </c>
      <c r="AE377" s="139">
        <f t="shared" ca="1" si="238"/>
        <v>0</v>
      </c>
      <c r="AF377" s="139">
        <f t="shared" ca="1" si="238"/>
        <v>0</v>
      </c>
      <c r="AG377" s="139">
        <f t="shared" ca="1" si="238"/>
        <v>0</v>
      </c>
      <c r="AH377" s="139">
        <f t="shared" ca="1" si="238"/>
        <v>0</v>
      </c>
      <c r="AI377" s="139">
        <f t="shared" ca="1" si="238"/>
        <v>0</v>
      </c>
      <c r="AJ377" s="139">
        <f t="shared" ca="1" si="238"/>
        <v>0</v>
      </c>
      <c r="AK377" s="139">
        <f t="shared" ca="1" si="238"/>
        <v>0</v>
      </c>
      <c r="AL377" s="139">
        <f t="shared" ca="1" si="238"/>
        <v>0</v>
      </c>
      <c r="AM377" s="139">
        <f t="shared" ca="1" si="238"/>
        <v>0</v>
      </c>
      <c r="AN377" s="139">
        <f t="shared" ca="1" si="238"/>
        <v>0</v>
      </c>
      <c r="AO377" s="139">
        <f t="shared" ca="1" si="238"/>
        <v>0</v>
      </c>
      <c r="AP377" s="139">
        <f t="shared" ca="1" si="238"/>
        <v>0</v>
      </c>
      <c r="AQ377" s="139">
        <f t="shared" ca="1" si="238"/>
        <v>0</v>
      </c>
      <c r="AR377" s="139">
        <f t="shared" ca="1" si="238"/>
        <v>0</v>
      </c>
      <c r="AS377" s="139">
        <f t="shared" ca="1" si="238"/>
        <v>0</v>
      </c>
      <c r="AT377" s="139">
        <f t="shared" ca="1" si="238"/>
        <v>0</v>
      </c>
      <c r="AU377" s="139">
        <f t="shared" ca="1" si="238"/>
        <v>0</v>
      </c>
      <c r="AV377" s="139">
        <f t="shared" ca="1" si="238"/>
        <v>0</v>
      </c>
      <c r="AW377" s="139">
        <f t="shared" ca="1" si="238"/>
        <v>0</v>
      </c>
      <c r="AX377" s="139">
        <f t="shared" ca="1" si="238"/>
        <v>0</v>
      </c>
      <c r="AY377" s="139">
        <f t="shared" ca="1" si="238"/>
        <v>0</v>
      </c>
      <c r="AZ377" s="139">
        <f t="shared" ca="1" si="238"/>
        <v>0</v>
      </c>
      <c r="BA377" s="139">
        <f t="shared" ca="1" si="238"/>
        <v>0</v>
      </c>
      <c r="BB377" s="139">
        <f t="shared" ca="1" si="238"/>
        <v>0</v>
      </c>
      <c r="BC377" s="139">
        <f t="shared" ca="1" si="238"/>
        <v>0</v>
      </c>
      <c r="BD377" s="139">
        <f t="shared" ca="1" si="238"/>
        <v>0</v>
      </c>
      <c r="BE377" s="139">
        <f t="shared" ca="1" si="238"/>
        <v>0</v>
      </c>
      <c r="BF377" s="139">
        <f t="shared" ca="1" si="238"/>
        <v>0</v>
      </c>
      <c r="BG377" s="139">
        <f t="shared" ca="1" si="238"/>
        <v>0</v>
      </c>
      <c r="BH377" s="139">
        <f t="shared" ca="1" si="238"/>
        <v>0</v>
      </c>
    </row>
    <row r="378" spans="1:60">
      <c r="A378" s="106"/>
      <c r="B378" s="106"/>
      <c r="C378" s="106"/>
      <c r="D378" s="106"/>
      <c r="E378" s="106"/>
      <c r="F378" s="123" t="s">
        <v>509</v>
      </c>
      <c r="G378" s="106"/>
      <c r="H378" s="139">
        <f t="shared" ca="1" si="237"/>
        <v>0</v>
      </c>
      <c r="I378" s="139">
        <f t="shared" ca="1" si="234"/>
        <v>0</v>
      </c>
      <c r="J378" s="139">
        <f t="shared" ca="1" si="235"/>
        <v>0</v>
      </c>
      <c r="K378" s="139">
        <f t="shared" ca="1" si="236"/>
        <v>0</v>
      </c>
      <c r="L378" s="139">
        <f t="shared" ca="1" si="238"/>
        <v>0</v>
      </c>
      <c r="M378" s="139">
        <f t="shared" ca="1" si="238"/>
        <v>0</v>
      </c>
      <c r="N378" s="139">
        <f t="shared" ca="1" si="238"/>
        <v>0</v>
      </c>
      <c r="O378" s="139">
        <f t="shared" ca="1" si="238"/>
        <v>0</v>
      </c>
      <c r="P378" s="139">
        <f t="shared" ca="1" si="238"/>
        <v>0</v>
      </c>
      <c r="Q378" s="139">
        <f t="shared" ca="1" si="238"/>
        <v>0</v>
      </c>
      <c r="R378" s="139">
        <f t="shared" ca="1" si="238"/>
        <v>0</v>
      </c>
      <c r="S378" s="139">
        <f t="shared" ca="1" si="238"/>
        <v>0</v>
      </c>
      <c r="T378" s="139">
        <f t="shared" ca="1" si="238"/>
        <v>0</v>
      </c>
      <c r="U378" s="139">
        <f t="shared" ca="1" si="238"/>
        <v>0</v>
      </c>
      <c r="V378" s="139">
        <f t="shared" ca="1" si="238"/>
        <v>0</v>
      </c>
      <c r="W378" s="139">
        <f t="shared" ca="1" si="238"/>
        <v>0</v>
      </c>
      <c r="X378" s="139">
        <f t="shared" ca="1" si="238"/>
        <v>0</v>
      </c>
      <c r="Y378" s="139">
        <f t="shared" ca="1" si="238"/>
        <v>0</v>
      </c>
      <c r="Z378" s="139">
        <f t="shared" ca="1" si="238"/>
        <v>0</v>
      </c>
      <c r="AA378" s="139">
        <f t="shared" ca="1" si="238"/>
        <v>0</v>
      </c>
      <c r="AB378" s="139">
        <f t="shared" ca="1" si="238"/>
        <v>0</v>
      </c>
      <c r="AC378" s="139">
        <f t="shared" ca="1" si="238"/>
        <v>0</v>
      </c>
      <c r="AD378" s="139">
        <f t="shared" ca="1" si="238"/>
        <v>0</v>
      </c>
      <c r="AE378" s="139">
        <f t="shared" ca="1" si="238"/>
        <v>0</v>
      </c>
      <c r="AF378" s="139">
        <f t="shared" ca="1" si="238"/>
        <v>0</v>
      </c>
      <c r="AG378" s="139">
        <f t="shared" ca="1" si="238"/>
        <v>0</v>
      </c>
      <c r="AH378" s="139">
        <f t="shared" ca="1" si="238"/>
        <v>0</v>
      </c>
      <c r="AI378" s="139">
        <f t="shared" ca="1" si="238"/>
        <v>0</v>
      </c>
      <c r="AJ378" s="139">
        <f t="shared" ca="1" si="238"/>
        <v>0</v>
      </c>
      <c r="AK378" s="139">
        <f t="shared" ca="1" si="238"/>
        <v>0</v>
      </c>
      <c r="AL378" s="139">
        <f t="shared" ca="1" si="238"/>
        <v>0</v>
      </c>
      <c r="AM378" s="139">
        <f t="shared" ca="1" si="238"/>
        <v>0</v>
      </c>
      <c r="AN378" s="139">
        <f t="shared" ca="1" si="238"/>
        <v>0</v>
      </c>
      <c r="AO378" s="139">
        <f t="shared" ca="1" si="238"/>
        <v>0</v>
      </c>
      <c r="AP378" s="139">
        <f t="shared" ca="1" si="238"/>
        <v>0</v>
      </c>
      <c r="AQ378" s="139">
        <f t="shared" ca="1" si="238"/>
        <v>0</v>
      </c>
      <c r="AR378" s="139">
        <f t="shared" ca="1" si="238"/>
        <v>0</v>
      </c>
      <c r="AS378" s="139">
        <f t="shared" ca="1" si="238"/>
        <v>0</v>
      </c>
      <c r="AT378" s="139">
        <f t="shared" ca="1" si="238"/>
        <v>0</v>
      </c>
      <c r="AU378" s="139">
        <f t="shared" ca="1" si="238"/>
        <v>0</v>
      </c>
      <c r="AV378" s="139">
        <f t="shared" ca="1" si="238"/>
        <v>0</v>
      </c>
      <c r="AW378" s="139">
        <f t="shared" ca="1" si="238"/>
        <v>0</v>
      </c>
      <c r="AX378" s="139">
        <f t="shared" ca="1" si="238"/>
        <v>0</v>
      </c>
      <c r="AY378" s="139">
        <f t="shared" ca="1" si="238"/>
        <v>0</v>
      </c>
      <c r="AZ378" s="139">
        <f t="shared" ca="1" si="238"/>
        <v>0</v>
      </c>
      <c r="BA378" s="139">
        <f t="shared" ca="1" si="238"/>
        <v>0</v>
      </c>
      <c r="BB378" s="139">
        <f t="shared" ca="1" si="238"/>
        <v>0</v>
      </c>
      <c r="BC378" s="139">
        <f t="shared" ca="1" si="238"/>
        <v>0</v>
      </c>
      <c r="BD378" s="139">
        <f t="shared" ca="1" si="238"/>
        <v>0</v>
      </c>
      <c r="BE378" s="139">
        <f t="shared" ca="1" si="238"/>
        <v>0</v>
      </c>
      <c r="BF378" s="139">
        <f t="shared" ca="1" si="238"/>
        <v>0</v>
      </c>
      <c r="BG378" s="139">
        <f t="shared" ca="1" si="238"/>
        <v>0</v>
      </c>
      <c r="BH378" s="139">
        <f t="shared" ca="1" si="238"/>
        <v>0</v>
      </c>
    </row>
    <row r="379" spans="1:60">
      <c r="A379" s="106"/>
      <c r="B379" s="106"/>
      <c r="C379" s="106"/>
      <c r="D379" s="106"/>
      <c r="E379" s="106"/>
      <c r="F379" s="123" t="s">
        <v>886</v>
      </c>
      <c r="G379" s="106"/>
      <c r="H379" s="139">
        <f ca="1">SUM(K379:O379)</f>
        <v>0</v>
      </c>
      <c r="I379" s="139">
        <f t="shared" ca="1" si="234"/>
        <v>0</v>
      </c>
      <c r="J379" s="139">
        <f t="shared" ca="1" si="235"/>
        <v>0</v>
      </c>
      <c r="K379" s="139">
        <f ca="1">SUMPRODUCT(OFFSET(K$60,0,0,K$2-$K$2+1,1),N(OFFSET(OFFSET(K349,0,0,1,-1*(K$2-$K$2+1)),0,K$2-$K$2+1-ROW(OFFSET($A$1,0,0,K$2-$K$2+1,1)),1,1)))</f>
        <v>0</v>
      </c>
      <c r="L379" s="139">
        <f t="shared" ca="1" si="238"/>
        <v>0</v>
      </c>
      <c r="M379" s="139">
        <f t="shared" ca="1" si="238"/>
        <v>0</v>
      </c>
      <c r="N379" s="139">
        <f t="shared" ca="1" si="238"/>
        <v>0</v>
      </c>
      <c r="O379" s="139">
        <f t="shared" ca="1" si="238"/>
        <v>0</v>
      </c>
      <c r="P379" s="139">
        <f t="shared" ca="1" si="238"/>
        <v>0</v>
      </c>
      <c r="Q379" s="139">
        <f t="shared" ca="1" si="238"/>
        <v>0</v>
      </c>
      <c r="R379" s="139">
        <f t="shared" ca="1" si="238"/>
        <v>0</v>
      </c>
      <c r="S379" s="139">
        <f t="shared" ca="1" si="238"/>
        <v>0</v>
      </c>
      <c r="T379" s="139">
        <f t="shared" ca="1" si="238"/>
        <v>0</v>
      </c>
      <c r="U379" s="139">
        <f t="shared" ca="1" si="238"/>
        <v>0</v>
      </c>
      <c r="V379" s="139">
        <f t="shared" ca="1" si="238"/>
        <v>0</v>
      </c>
      <c r="W379" s="139">
        <f t="shared" ca="1" si="238"/>
        <v>0</v>
      </c>
      <c r="X379" s="139">
        <f t="shared" ca="1" si="238"/>
        <v>0</v>
      </c>
      <c r="Y379" s="139">
        <f t="shared" ca="1" si="238"/>
        <v>0</v>
      </c>
      <c r="Z379" s="139">
        <f t="shared" ca="1" si="238"/>
        <v>0</v>
      </c>
      <c r="AA379" s="139">
        <f t="shared" ca="1" si="238"/>
        <v>0</v>
      </c>
      <c r="AB379" s="139">
        <f t="shared" ca="1" si="238"/>
        <v>0</v>
      </c>
      <c r="AC379" s="139">
        <f t="shared" ca="1" si="238"/>
        <v>0</v>
      </c>
      <c r="AD379" s="139">
        <f t="shared" ca="1" si="238"/>
        <v>0</v>
      </c>
      <c r="AE379" s="139">
        <f t="shared" ca="1" si="238"/>
        <v>0</v>
      </c>
      <c r="AF379" s="139">
        <f t="shared" ca="1" si="238"/>
        <v>0</v>
      </c>
      <c r="AG379" s="139">
        <f t="shared" ca="1" si="238"/>
        <v>0</v>
      </c>
      <c r="AH379" s="139">
        <f t="shared" ca="1" si="238"/>
        <v>0</v>
      </c>
      <c r="AI379" s="139">
        <f t="shared" ca="1" si="238"/>
        <v>0</v>
      </c>
      <c r="AJ379" s="139">
        <f t="shared" ca="1" si="238"/>
        <v>0</v>
      </c>
      <c r="AK379" s="139">
        <f t="shared" ca="1" si="238"/>
        <v>0</v>
      </c>
      <c r="AL379" s="139">
        <f t="shared" ca="1" si="238"/>
        <v>0</v>
      </c>
      <c r="AM379" s="139">
        <f t="shared" ca="1" si="238"/>
        <v>0</v>
      </c>
      <c r="AN379" s="139">
        <f t="shared" ca="1" si="238"/>
        <v>0</v>
      </c>
      <c r="AO379" s="139">
        <f t="shared" ca="1" si="238"/>
        <v>0</v>
      </c>
      <c r="AP379" s="139">
        <f t="shared" ca="1" si="238"/>
        <v>0</v>
      </c>
      <c r="AQ379" s="139">
        <f t="shared" ca="1" si="238"/>
        <v>0</v>
      </c>
      <c r="AR379" s="139">
        <f t="shared" ca="1" si="238"/>
        <v>0</v>
      </c>
      <c r="AS379" s="139">
        <f t="shared" ca="1" si="238"/>
        <v>0</v>
      </c>
      <c r="AT379" s="139">
        <f t="shared" ca="1" si="238"/>
        <v>0</v>
      </c>
      <c r="AU379" s="139">
        <f t="shared" ca="1" si="238"/>
        <v>0</v>
      </c>
      <c r="AV379" s="139">
        <f t="shared" ca="1" si="238"/>
        <v>0</v>
      </c>
      <c r="AW379" s="139">
        <f t="shared" ca="1" si="238"/>
        <v>0</v>
      </c>
      <c r="AX379" s="139">
        <f t="shared" ca="1" si="238"/>
        <v>0</v>
      </c>
      <c r="AY379" s="139">
        <f t="shared" ca="1" si="238"/>
        <v>0</v>
      </c>
      <c r="AZ379" s="139">
        <f t="shared" ca="1" si="238"/>
        <v>0</v>
      </c>
      <c r="BA379" s="139">
        <f t="shared" ca="1" si="238"/>
        <v>0</v>
      </c>
      <c r="BB379" s="139">
        <f t="shared" ca="1" si="238"/>
        <v>0</v>
      </c>
      <c r="BC379" s="139">
        <f t="shared" ca="1" si="238"/>
        <v>0</v>
      </c>
      <c r="BD379" s="139">
        <f t="shared" ca="1" si="238"/>
        <v>0</v>
      </c>
      <c r="BE379" s="139">
        <f t="shared" ca="1" si="238"/>
        <v>0</v>
      </c>
      <c r="BF379" s="139">
        <f t="shared" ca="1" si="238"/>
        <v>0</v>
      </c>
      <c r="BG379" s="139">
        <f t="shared" ca="1" si="238"/>
        <v>0</v>
      </c>
      <c r="BH379" s="139">
        <f t="shared" ca="1" si="238"/>
        <v>0</v>
      </c>
    </row>
    <row r="380" spans="1:60">
      <c r="A380" s="106"/>
      <c r="B380" s="106"/>
      <c r="C380" s="106"/>
      <c r="D380" s="106"/>
      <c r="E380" s="106"/>
      <c r="F380" s="123" t="s">
        <v>514</v>
      </c>
      <c r="G380" s="106"/>
      <c r="H380" s="139">
        <f t="shared" ca="1" si="237"/>
        <v>0</v>
      </c>
      <c r="I380" s="139">
        <f t="shared" ca="1" si="234"/>
        <v>0</v>
      </c>
      <c r="J380" s="139">
        <f t="shared" ca="1" si="235"/>
        <v>0</v>
      </c>
      <c r="K380" s="139">
        <f t="shared" ca="1" si="236"/>
        <v>0</v>
      </c>
      <c r="L380" s="139">
        <f t="shared" ca="1" si="238"/>
        <v>0</v>
      </c>
      <c r="M380" s="139">
        <f t="shared" ca="1" si="238"/>
        <v>0</v>
      </c>
      <c r="N380" s="139">
        <f t="shared" ca="1" si="238"/>
        <v>0</v>
      </c>
      <c r="O380" s="139">
        <f t="shared" ca="1" si="238"/>
        <v>0</v>
      </c>
      <c r="P380" s="139">
        <f t="shared" ca="1" si="238"/>
        <v>0</v>
      </c>
      <c r="Q380" s="139">
        <f t="shared" ca="1" si="238"/>
        <v>0</v>
      </c>
      <c r="R380" s="139">
        <f t="shared" ca="1" si="238"/>
        <v>0</v>
      </c>
      <c r="S380" s="139">
        <f t="shared" ca="1" si="238"/>
        <v>0</v>
      </c>
      <c r="T380" s="139">
        <f t="shared" ca="1" si="238"/>
        <v>0</v>
      </c>
      <c r="U380" s="139">
        <f t="shared" ca="1" si="238"/>
        <v>0</v>
      </c>
      <c r="V380" s="139">
        <f t="shared" ca="1" si="238"/>
        <v>0</v>
      </c>
      <c r="W380" s="139">
        <f t="shared" ca="1" si="238"/>
        <v>0</v>
      </c>
      <c r="X380" s="139">
        <f t="shared" ca="1" si="238"/>
        <v>0</v>
      </c>
      <c r="Y380" s="139">
        <f t="shared" ca="1" si="238"/>
        <v>0</v>
      </c>
      <c r="Z380" s="139">
        <f t="shared" ca="1" si="238"/>
        <v>0</v>
      </c>
      <c r="AA380" s="139">
        <f t="shared" ca="1" si="238"/>
        <v>0</v>
      </c>
      <c r="AB380" s="139">
        <f t="shared" ca="1" si="238"/>
        <v>0</v>
      </c>
      <c r="AC380" s="139">
        <f t="shared" ca="1" si="238"/>
        <v>0</v>
      </c>
      <c r="AD380" s="139">
        <f t="shared" ca="1" si="238"/>
        <v>0</v>
      </c>
      <c r="AE380" s="139">
        <f t="shared" ca="1" si="238"/>
        <v>0</v>
      </c>
      <c r="AF380" s="139">
        <f t="shared" ca="1" si="238"/>
        <v>0</v>
      </c>
      <c r="AG380" s="139">
        <f t="shared" ca="1" si="238"/>
        <v>0</v>
      </c>
      <c r="AH380" s="139">
        <f t="shared" ca="1" si="238"/>
        <v>0</v>
      </c>
      <c r="AI380" s="139">
        <f t="shared" ca="1" si="238"/>
        <v>0</v>
      </c>
      <c r="AJ380" s="139">
        <f t="shared" ca="1" si="238"/>
        <v>0</v>
      </c>
      <c r="AK380" s="139">
        <f t="shared" ca="1" si="238"/>
        <v>0</v>
      </c>
      <c r="AL380" s="139">
        <f t="shared" ca="1" si="238"/>
        <v>0</v>
      </c>
      <c r="AM380" s="139">
        <f t="shared" ca="1" si="238"/>
        <v>0</v>
      </c>
      <c r="AN380" s="139">
        <f t="shared" ca="1" si="238"/>
        <v>0</v>
      </c>
      <c r="AO380" s="139">
        <f t="shared" ca="1" si="238"/>
        <v>0</v>
      </c>
      <c r="AP380" s="139">
        <f t="shared" ca="1" si="238"/>
        <v>0</v>
      </c>
      <c r="AQ380" s="139">
        <f t="shared" ca="1" si="238"/>
        <v>0</v>
      </c>
      <c r="AR380" s="139">
        <f t="shared" ca="1" si="238"/>
        <v>0</v>
      </c>
      <c r="AS380" s="139">
        <f t="shared" ca="1" si="238"/>
        <v>0</v>
      </c>
      <c r="AT380" s="139">
        <f t="shared" ca="1" si="238"/>
        <v>0</v>
      </c>
      <c r="AU380" s="139">
        <f t="shared" ca="1" si="238"/>
        <v>0</v>
      </c>
      <c r="AV380" s="139">
        <f t="shared" ca="1" si="238"/>
        <v>0</v>
      </c>
      <c r="AW380" s="139">
        <f t="shared" ca="1" si="238"/>
        <v>0</v>
      </c>
      <c r="AX380" s="139">
        <f t="shared" ca="1" si="238"/>
        <v>0</v>
      </c>
      <c r="AY380" s="139">
        <f t="shared" ca="1" si="238"/>
        <v>0</v>
      </c>
      <c r="AZ380" s="139">
        <f t="shared" ca="1" si="238"/>
        <v>0</v>
      </c>
      <c r="BA380" s="139">
        <f t="shared" ca="1" si="238"/>
        <v>0</v>
      </c>
      <c r="BB380" s="139">
        <f t="shared" ca="1" si="238"/>
        <v>0</v>
      </c>
      <c r="BC380" s="139">
        <f t="shared" ca="1" si="238"/>
        <v>0</v>
      </c>
      <c r="BD380" s="139">
        <f t="shared" ca="1" si="238"/>
        <v>0</v>
      </c>
      <c r="BE380" s="139">
        <f t="shared" ca="1" si="238"/>
        <v>0</v>
      </c>
      <c r="BF380" s="139">
        <f t="shared" ca="1" si="238"/>
        <v>0</v>
      </c>
      <c r="BG380" s="139">
        <f t="shared" ca="1" si="238"/>
        <v>0</v>
      </c>
      <c r="BH380" s="139">
        <f t="shared" ca="1" si="238"/>
        <v>0</v>
      </c>
    </row>
    <row r="381" spans="1:60">
      <c r="A381" s="106"/>
      <c r="B381" s="106"/>
      <c r="C381" s="106"/>
      <c r="D381" s="106"/>
      <c r="E381" s="106"/>
      <c r="F381" s="123" t="s">
        <v>515</v>
      </c>
      <c r="G381" s="106"/>
      <c r="H381" s="139">
        <f t="shared" ca="1" si="237"/>
        <v>0</v>
      </c>
      <c r="I381" s="139">
        <f t="shared" ca="1" si="234"/>
        <v>0</v>
      </c>
      <c r="J381" s="139">
        <f t="shared" ca="1" si="235"/>
        <v>0</v>
      </c>
      <c r="K381" s="139">
        <f t="shared" ca="1" si="236"/>
        <v>0</v>
      </c>
      <c r="L381" s="139">
        <f t="shared" ca="1" si="238"/>
        <v>0</v>
      </c>
      <c r="M381" s="139">
        <f t="shared" ca="1" si="238"/>
        <v>0</v>
      </c>
      <c r="N381" s="139">
        <f t="shared" ca="1" si="238"/>
        <v>0</v>
      </c>
      <c r="O381" s="139">
        <f t="shared" ca="1" si="238"/>
        <v>0</v>
      </c>
      <c r="P381" s="139">
        <f t="shared" ca="1" si="238"/>
        <v>0</v>
      </c>
      <c r="Q381" s="139">
        <f ca="1">SUMPRODUCT(OFFSET(Q$60,0,0,Q$2-$K$2+1,1),N(OFFSET(OFFSET(Q351,0,0,1,-1*(Q$2-$K$2+1)),0,Q$2-$K$2+1-ROW(OFFSET($A$1,0,0,Q$2-$K$2+1,1)),1,1)))</f>
        <v>0</v>
      </c>
      <c r="R381" s="139">
        <f t="shared" ca="1" si="238"/>
        <v>0</v>
      </c>
      <c r="S381" s="139">
        <f t="shared" ca="1" si="238"/>
        <v>0</v>
      </c>
      <c r="T381" s="139">
        <f t="shared" ca="1" si="238"/>
        <v>0</v>
      </c>
      <c r="U381" s="139">
        <f t="shared" ca="1" si="238"/>
        <v>0</v>
      </c>
      <c r="V381" s="139">
        <f t="shared" ca="1" si="238"/>
        <v>0</v>
      </c>
      <c r="W381" s="139">
        <f t="shared" ca="1" si="238"/>
        <v>0</v>
      </c>
      <c r="X381" s="139">
        <f t="shared" ca="1" si="238"/>
        <v>0</v>
      </c>
      <c r="Y381" s="139">
        <f t="shared" ca="1" si="238"/>
        <v>0</v>
      </c>
      <c r="Z381" s="139">
        <f t="shared" ca="1" si="238"/>
        <v>0</v>
      </c>
      <c r="AA381" s="139">
        <f t="shared" ca="1" si="238"/>
        <v>0</v>
      </c>
      <c r="AB381" s="139">
        <f t="shared" ca="1" si="238"/>
        <v>0</v>
      </c>
      <c r="AC381" s="139">
        <f t="shared" ca="1" si="238"/>
        <v>0</v>
      </c>
      <c r="AD381" s="139">
        <f t="shared" ca="1" si="238"/>
        <v>0</v>
      </c>
      <c r="AE381" s="139">
        <f t="shared" ca="1" si="238"/>
        <v>0</v>
      </c>
      <c r="AF381" s="139">
        <f t="shared" ca="1" si="238"/>
        <v>0</v>
      </c>
      <c r="AG381" s="139">
        <f t="shared" ca="1" si="238"/>
        <v>0</v>
      </c>
      <c r="AH381" s="139">
        <f t="shared" ca="1" si="238"/>
        <v>0</v>
      </c>
      <c r="AI381" s="139">
        <f t="shared" ca="1" si="238"/>
        <v>0</v>
      </c>
      <c r="AJ381" s="139">
        <f t="shared" ca="1" si="238"/>
        <v>0</v>
      </c>
      <c r="AK381" s="139">
        <f t="shared" ca="1" si="238"/>
        <v>0</v>
      </c>
      <c r="AL381" s="139">
        <f t="shared" ca="1" si="238"/>
        <v>0</v>
      </c>
      <c r="AM381" s="139">
        <f t="shared" ca="1" si="238"/>
        <v>0</v>
      </c>
      <c r="AN381" s="139">
        <f t="shared" ca="1" si="238"/>
        <v>0</v>
      </c>
      <c r="AO381" s="139">
        <f t="shared" ca="1" si="238"/>
        <v>0</v>
      </c>
      <c r="AP381" s="139">
        <f t="shared" ca="1" si="238"/>
        <v>0</v>
      </c>
      <c r="AQ381" s="139">
        <f t="shared" ca="1" si="238"/>
        <v>0</v>
      </c>
      <c r="AR381" s="139">
        <f t="shared" ca="1" si="238"/>
        <v>0</v>
      </c>
      <c r="AS381" s="139">
        <f t="shared" ca="1" si="238"/>
        <v>0</v>
      </c>
      <c r="AT381" s="139">
        <f t="shared" ca="1" si="238"/>
        <v>0</v>
      </c>
      <c r="AU381" s="139">
        <f t="shared" ref="L381:BH383" ca="1" si="239">SUMPRODUCT(OFFSET(AU$60,0,0,AU$2-$K$2+1,1),N(OFFSET(OFFSET(AU351,0,0,1,-1*(AU$2-$K$2+1)),0,AU$2-$K$2+1-ROW(OFFSET($A$1,0,0,AU$2-$K$2+1,1)),1,1)))</f>
        <v>0</v>
      </c>
      <c r="AV381" s="139">
        <f t="shared" ca="1" si="239"/>
        <v>0</v>
      </c>
      <c r="AW381" s="139">
        <f t="shared" ca="1" si="239"/>
        <v>0</v>
      </c>
      <c r="AX381" s="139">
        <f t="shared" ca="1" si="239"/>
        <v>0</v>
      </c>
      <c r="AY381" s="139">
        <f t="shared" ca="1" si="239"/>
        <v>0</v>
      </c>
      <c r="AZ381" s="139">
        <f t="shared" ca="1" si="239"/>
        <v>0</v>
      </c>
      <c r="BA381" s="139">
        <f t="shared" ca="1" si="239"/>
        <v>0</v>
      </c>
      <c r="BB381" s="139">
        <f t="shared" ca="1" si="239"/>
        <v>0</v>
      </c>
      <c r="BC381" s="139">
        <f t="shared" ca="1" si="239"/>
        <v>0</v>
      </c>
      <c r="BD381" s="139">
        <f t="shared" ca="1" si="239"/>
        <v>0</v>
      </c>
      <c r="BE381" s="139">
        <f t="shared" ca="1" si="239"/>
        <v>0</v>
      </c>
      <c r="BF381" s="139">
        <f t="shared" ca="1" si="239"/>
        <v>0</v>
      </c>
      <c r="BG381" s="139">
        <f t="shared" ca="1" si="239"/>
        <v>0</v>
      </c>
      <c r="BH381" s="139">
        <f t="shared" ca="1" si="239"/>
        <v>0</v>
      </c>
    </row>
    <row r="382" spans="1:60">
      <c r="A382" s="106"/>
      <c r="B382" s="106"/>
      <c r="C382" s="106"/>
      <c r="D382" s="106"/>
      <c r="E382" s="106"/>
      <c r="F382" s="123" t="s">
        <v>545</v>
      </c>
      <c r="G382" s="106"/>
      <c r="H382" s="139">
        <f t="shared" ca="1" si="237"/>
        <v>994847.32428679522</v>
      </c>
      <c r="I382" s="139">
        <f t="shared" ca="1" si="234"/>
        <v>994847.32428679522</v>
      </c>
      <c r="J382" s="139">
        <f t="shared" ca="1" si="235"/>
        <v>994847.32428679522</v>
      </c>
      <c r="K382" s="139">
        <f t="shared" ca="1" si="236"/>
        <v>0</v>
      </c>
      <c r="L382" s="139">
        <f t="shared" ca="1" si="239"/>
        <v>994847.32428679522</v>
      </c>
      <c r="M382" s="139">
        <f t="shared" ca="1" si="239"/>
        <v>0</v>
      </c>
      <c r="N382" s="139">
        <f t="shared" ca="1" si="239"/>
        <v>0</v>
      </c>
      <c r="O382" s="139">
        <f t="shared" ca="1" si="239"/>
        <v>0</v>
      </c>
      <c r="P382" s="139">
        <f t="shared" ca="1" si="239"/>
        <v>0</v>
      </c>
      <c r="Q382" s="139">
        <f t="shared" ca="1" si="239"/>
        <v>0</v>
      </c>
      <c r="R382" s="139">
        <f t="shared" ca="1" si="239"/>
        <v>0</v>
      </c>
      <c r="S382" s="139">
        <f t="shared" ca="1" si="239"/>
        <v>0</v>
      </c>
      <c r="T382" s="139">
        <f t="shared" ca="1" si="239"/>
        <v>0</v>
      </c>
      <c r="U382" s="139">
        <f t="shared" ca="1" si="239"/>
        <v>0</v>
      </c>
      <c r="V382" s="139">
        <f t="shared" ca="1" si="239"/>
        <v>0</v>
      </c>
      <c r="W382" s="139">
        <f t="shared" ca="1" si="239"/>
        <v>0</v>
      </c>
      <c r="X382" s="139">
        <f t="shared" ca="1" si="239"/>
        <v>0</v>
      </c>
      <c r="Y382" s="139">
        <f t="shared" ca="1" si="239"/>
        <v>0</v>
      </c>
      <c r="Z382" s="139">
        <f t="shared" ca="1" si="239"/>
        <v>0</v>
      </c>
      <c r="AA382" s="139">
        <f t="shared" ca="1" si="239"/>
        <v>0</v>
      </c>
      <c r="AB382" s="139">
        <f t="shared" ca="1" si="239"/>
        <v>0</v>
      </c>
      <c r="AC382" s="139">
        <f t="shared" ca="1" si="239"/>
        <v>0</v>
      </c>
      <c r="AD382" s="139">
        <f t="shared" ca="1" si="239"/>
        <v>0</v>
      </c>
      <c r="AE382" s="139">
        <f t="shared" ca="1" si="239"/>
        <v>0</v>
      </c>
      <c r="AF382" s="139">
        <f t="shared" ca="1" si="239"/>
        <v>0</v>
      </c>
      <c r="AG382" s="139">
        <f t="shared" ca="1" si="239"/>
        <v>0</v>
      </c>
      <c r="AH382" s="139">
        <f t="shared" ca="1" si="239"/>
        <v>0</v>
      </c>
      <c r="AI382" s="139">
        <f t="shared" ca="1" si="239"/>
        <v>0</v>
      </c>
      <c r="AJ382" s="139">
        <f t="shared" ca="1" si="239"/>
        <v>0</v>
      </c>
      <c r="AK382" s="139">
        <f t="shared" ca="1" si="239"/>
        <v>0</v>
      </c>
      <c r="AL382" s="139">
        <f t="shared" ca="1" si="239"/>
        <v>0</v>
      </c>
      <c r="AM382" s="139">
        <f t="shared" ca="1" si="239"/>
        <v>0</v>
      </c>
      <c r="AN382" s="139">
        <f t="shared" ca="1" si="239"/>
        <v>0</v>
      </c>
      <c r="AO382" s="139">
        <f t="shared" ca="1" si="239"/>
        <v>0</v>
      </c>
      <c r="AP382" s="139">
        <f t="shared" ca="1" si="239"/>
        <v>0</v>
      </c>
      <c r="AQ382" s="139">
        <f t="shared" ca="1" si="239"/>
        <v>0</v>
      </c>
      <c r="AR382" s="139">
        <f t="shared" ca="1" si="239"/>
        <v>0</v>
      </c>
      <c r="AS382" s="139">
        <f t="shared" ca="1" si="239"/>
        <v>0</v>
      </c>
      <c r="AT382" s="139">
        <f t="shared" ca="1" si="239"/>
        <v>0</v>
      </c>
      <c r="AU382" s="139">
        <f t="shared" ca="1" si="239"/>
        <v>0</v>
      </c>
      <c r="AV382" s="139">
        <f t="shared" ca="1" si="239"/>
        <v>0</v>
      </c>
      <c r="AW382" s="139">
        <f t="shared" ca="1" si="239"/>
        <v>0</v>
      </c>
      <c r="AX382" s="139">
        <f t="shared" ca="1" si="239"/>
        <v>0</v>
      </c>
      <c r="AY382" s="139">
        <f t="shared" ca="1" si="239"/>
        <v>0</v>
      </c>
      <c r="AZ382" s="139">
        <f t="shared" ca="1" si="239"/>
        <v>0</v>
      </c>
      <c r="BA382" s="139">
        <f t="shared" ca="1" si="239"/>
        <v>0</v>
      </c>
      <c r="BB382" s="139">
        <f t="shared" ca="1" si="239"/>
        <v>0</v>
      </c>
      <c r="BC382" s="139">
        <f t="shared" ca="1" si="239"/>
        <v>0</v>
      </c>
      <c r="BD382" s="139">
        <f t="shared" ca="1" si="239"/>
        <v>0</v>
      </c>
      <c r="BE382" s="139">
        <f t="shared" ca="1" si="239"/>
        <v>0</v>
      </c>
      <c r="BF382" s="139">
        <f t="shared" ca="1" si="239"/>
        <v>0</v>
      </c>
      <c r="BG382" s="139">
        <f t="shared" ca="1" si="239"/>
        <v>0</v>
      </c>
      <c r="BH382" s="139">
        <f t="shared" ca="1" si="239"/>
        <v>0</v>
      </c>
    </row>
    <row r="383" spans="1:60">
      <c r="A383" s="106"/>
      <c r="B383" s="106"/>
      <c r="C383" s="106"/>
      <c r="D383" s="106"/>
      <c r="E383" s="106"/>
      <c r="F383" s="123" t="s">
        <v>517</v>
      </c>
      <c r="G383" s="106"/>
      <c r="H383" s="139">
        <f t="shared" ca="1" si="237"/>
        <v>0</v>
      </c>
      <c r="I383" s="139">
        <f t="shared" ca="1" si="234"/>
        <v>0</v>
      </c>
      <c r="J383" s="139">
        <f t="shared" ca="1" si="235"/>
        <v>0</v>
      </c>
      <c r="K383" s="139">
        <f t="shared" ca="1" si="236"/>
        <v>0</v>
      </c>
      <c r="L383" s="139">
        <f t="shared" ca="1" si="239"/>
        <v>0</v>
      </c>
      <c r="M383" s="139">
        <f t="shared" ca="1" si="239"/>
        <v>0</v>
      </c>
      <c r="N383" s="139">
        <f t="shared" ca="1" si="239"/>
        <v>0</v>
      </c>
      <c r="O383" s="139">
        <f t="shared" ca="1" si="239"/>
        <v>0</v>
      </c>
      <c r="P383" s="139">
        <f t="shared" ca="1" si="239"/>
        <v>0</v>
      </c>
      <c r="Q383" s="139">
        <f t="shared" ca="1" si="239"/>
        <v>0</v>
      </c>
      <c r="R383" s="139">
        <f t="shared" ca="1" si="239"/>
        <v>0</v>
      </c>
      <c r="S383" s="139">
        <f t="shared" ca="1" si="239"/>
        <v>0</v>
      </c>
      <c r="T383" s="139">
        <f t="shared" ca="1" si="239"/>
        <v>0</v>
      </c>
      <c r="U383" s="139">
        <f t="shared" ca="1" si="239"/>
        <v>0</v>
      </c>
      <c r="V383" s="139">
        <f t="shared" ca="1" si="239"/>
        <v>0</v>
      </c>
      <c r="W383" s="139">
        <f t="shared" ca="1" si="239"/>
        <v>0</v>
      </c>
      <c r="X383" s="139">
        <f t="shared" ca="1" si="239"/>
        <v>0</v>
      </c>
      <c r="Y383" s="139">
        <f t="shared" ca="1" si="239"/>
        <v>0</v>
      </c>
      <c r="Z383" s="139">
        <f t="shared" ca="1" si="239"/>
        <v>0</v>
      </c>
      <c r="AA383" s="139">
        <f t="shared" ca="1" si="239"/>
        <v>0</v>
      </c>
      <c r="AB383" s="139">
        <f t="shared" ca="1" si="239"/>
        <v>0</v>
      </c>
      <c r="AC383" s="139">
        <f t="shared" ca="1" si="239"/>
        <v>0</v>
      </c>
      <c r="AD383" s="139">
        <f t="shared" ca="1" si="239"/>
        <v>0</v>
      </c>
      <c r="AE383" s="139">
        <f t="shared" ca="1" si="239"/>
        <v>0</v>
      </c>
      <c r="AF383" s="139">
        <f t="shared" ca="1" si="239"/>
        <v>0</v>
      </c>
      <c r="AG383" s="139">
        <f t="shared" ca="1" si="239"/>
        <v>0</v>
      </c>
      <c r="AH383" s="139">
        <f t="shared" ca="1" si="239"/>
        <v>0</v>
      </c>
      <c r="AI383" s="139">
        <f t="shared" ca="1" si="239"/>
        <v>0</v>
      </c>
      <c r="AJ383" s="139">
        <f t="shared" ca="1" si="239"/>
        <v>0</v>
      </c>
      <c r="AK383" s="139">
        <f t="shared" ca="1" si="239"/>
        <v>0</v>
      </c>
      <c r="AL383" s="139">
        <f t="shared" ca="1" si="239"/>
        <v>0</v>
      </c>
      <c r="AM383" s="139">
        <f t="shared" ca="1" si="239"/>
        <v>0</v>
      </c>
      <c r="AN383" s="139">
        <f t="shared" ca="1" si="239"/>
        <v>0</v>
      </c>
      <c r="AO383" s="139">
        <f t="shared" ca="1" si="239"/>
        <v>0</v>
      </c>
      <c r="AP383" s="139">
        <f t="shared" ca="1" si="239"/>
        <v>0</v>
      </c>
      <c r="AQ383" s="139">
        <f t="shared" ca="1" si="239"/>
        <v>0</v>
      </c>
      <c r="AR383" s="139">
        <f t="shared" ca="1" si="239"/>
        <v>0</v>
      </c>
      <c r="AS383" s="139">
        <f t="shared" ca="1" si="239"/>
        <v>0</v>
      </c>
      <c r="AT383" s="139">
        <f t="shared" ca="1" si="239"/>
        <v>0</v>
      </c>
      <c r="AU383" s="139">
        <f t="shared" ca="1" si="239"/>
        <v>0</v>
      </c>
      <c r="AV383" s="139">
        <f t="shared" ca="1" si="239"/>
        <v>0</v>
      </c>
      <c r="AW383" s="139">
        <f t="shared" ca="1" si="239"/>
        <v>0</v>
      </c>
      <c r="AX383" s="139">
        <f t="shared" ca="1" si="239"/>
        <v>0</v>
      </c>
      <c r="AY383" s="139">
        <f t="shared" ca="1" si="239"/>
        <v>0</v>
      </c>
      <c r="AZ383" s="139">
        <f t="shared" ca="1" si="239"/>
        <v>0</v>
      </c>
      <c r="BA383" s="139">
        <f t="shared" ca="1" si="239"/>
        <v>0</v>
      </c>
      <c r="BB383" s="139">
        <f t="shared" ca="1" si="239"/>
        <v>0</v>
      </c>
      <c r="BC383" s="139">
        <f t="shared" ca="1" si="239"/>
        <v>0</v>
      </c>
      <c r="BD383" s="139">
        <f t="shared" ca="1" si="239"/>
        <v>0</v>
      </c>
      <c r="BE383" s="139">
        <f t="shared" ca="1" si="239"/>
        <v>0</v>
      </c>
      <c r="BF383" s="139">
        <f t="shared" ca="1" si="239"/>
        <v>0</v>
      </c>
      <c r="BG383" s="139">
        <f t="shared" ca="1" si="239"/>
        <v>0</v>
      </c>
      <c r="BH383" s="139">
        <f t="shared" ca="1" si="239"/>
        <v>0</v>
      </c>
    </row>
    <row r="384" spans="1:60" ht="15">
      <c r="A384" s="106"/>
      <c r="B384" s="106"/>
      <c r="C384" s="106"/>
      <c r="D384" s="106"/>
      <c r="E384" s="106"/>
      <c r="F384" s="106"/>
      <c r="G384" s="168" t="s">
        <v>156</v>
      </c>
      <c r="H384" s="149">
        <f ca="1">SUM(H371:H383)</f>
        <v>32412474.472466674</v>
      </c>
      <c r="I384" s="149">
        <f ca="1">SUM(I371:I383)</f>
        <v>32460236.068932164</v>
      </c>
      <c r="J384" s="149">
        <f ca="1">SUM(J371:J383)</f>
        <v>32608553.124681402</v>
      </c>
      <c r="K384" s="139"/>
      <c r="L384" s="139"/>
      <c r="M384" s="139"/>
      <c r="N384" s="139"/>
      <c r="O384" s="139"/>
      <c r="P384" s="139"/>
      <c r="Q384" s="139"/>
      <c r="R384" s="139"/>
      <c r="S384" s="139"/>
      <c r="T384" s="139"/>
      <c r="U384" s="139"/>
      <c r="V384" s="139"/>
      <c r="W384" s="139"/>
      <c r="X384" s="139"/>
      <c r="Y384" s="139"/>
      <c r="Z384" s="139"/>
      <c r="AA384" s="139"/>
      <c r="AB384" s="139"/>
      <c r="AC384" s="139"/>
      <c r="AD384" s="139"/>
      <c r="AE384" s="139"/>
      <c r="AF384" s="139"/>
      <c r="AG384" s="139"/>
      <c r="AH384" s="139"/>
      <c r="AI384" s="139"/>
      <c r="AJ384" s="139"/>
      <c r="AK384" s="139"/>
      <c r="AL384" s="139"/>
      <c r="AM384" s="139"/>
      <c r="AN384" s="139"/>
      <c r="AO384" s="139"/>
      <c r="AP384" s="139"/>
      <c r="AQ384" s="139"/>
      <c r="AR384" s="139"/>
      <c r="AS384" s="139"/>
      <c r="AT384" s="139"/>
      <c r="AU384" s="139"/>
      <c r="AV384" s="139"/>
      <c r="AW384" s="139"/>
      <c r="AX384" s="139"/>
      <c r="AY384" s="139"/>
      <c r="AZ384" s="139"/>
      <c r="BA384" s="139"/>
      <c r="BB384" s="139"/>
      <c r="BC384" s="139"/>
      <c r="BD384" s="139"/>
      <c r="BE384" s="139"/>
      <c r="BF384" s="139"/>
      <c r="BG384" s="139"/>
      <c r="BH384" s="139"/>
    </row>
    <row r="385" spans="1:60">
      <c r="A385" s="106"/>
      <c r="B385" s="106"/>
      <c r="C385" s="106"/>
      <c r="D385" s="106"/>
      <c r="E385" s="106"/>
      <c r="F385" s="189" t="s">
        <v>287</v>
      </c>
      <c r="G385" s="190" t="str">
        <f ca="1">IF(SUM($H$385:$J$385)&gt;0,"ERROR","OK")</f>
        <v>OK</v>
      </c>
      <c r="H385" s="106">
        <f ca="1">IF(ABS(H$384-'Primary Inputs'!$C$22*'Outputs Summary'!G$17)&lt;0.01,0,1)</f>
        <v>0</v>
      </c>
      <c r="I385" s="106">
        <f ca="1">IF(ABS(I$384-'Primary Inputs'!$C$22*'Outputs Summary'!H$17)&lt;0.01,0,1)</f>
        <v>0</v>
      </c>
      <c r="J385" s="106">
        <f ca="1">IF(ABS(J$384-'Primary Inputs'!$C$22*'Outputs Summary'!I$17)&lt;0.01,0,1)</f>
        <v>0</v>
      </c>
      <c r="K385" s="139"/>
      <c r="L385" s="139"/>
      <c r="M385" s="139"/>
      <c r="N385" s="139"/>
      <c r="O385" s="139"/>
      <c r="P385" s="139"/>
      <c r="Q385" s="139"/>
      <c r="R385" s="139"/>
      <c r="S385" s="139"/>
      <c r="T385" s="139"/>
      <c r="U385" s="139"/>
      <c r="V385" s="139"/>
      <c r="W385" s="139"/>
      <c r="X385" s="139"/>
      <c r="Y385" s="139"/>
      <c r="Z385" s="139"/>
      <c r="AA385" s="139"/>
      <c r="AB385" s="139"/>
      <c r="AC385" s="139"/>
      <c r="AD385" s="139"/>
      <c r="AE385" s="139"/>
      <c r="AF385" s="139"/>
      <c r="AG385" s="139"/>
      <c r="AH385" s="139"/>
      <c r="AI385" s="139"/>
      <c r="AJ385" s="139"/>
      <c r="AK385" s="139"/>
      <c r="AL385" s="139"/>
      <c r="AM385" s="139"/>
      <c r="AN385" s="139"/>
      <c r="AO385" s="139"/>
      <c r="AP385" s="139"/>
      <c r="AQ385" s="139"/>
      <c r="AR385" s="139"/>
      <c r="AS385" s="139"/>
      <c r="AT385" s="139"/>
      <c r="AU385" s="139"/>
      <c r="AV385" s="139"/>
      <c r="AW385" s="139"/>
      <c r="AX385" s="139"/>
      <c r="AY385" s="139"/>
      <c r="AZ385" s="139"/>
      <c r="BA385" s="139"/>
      <c r="BB385" s="139"/>
      <c r="BC385" s="139"/>
      <c r="BD385" s="139"/>
      <c r="BE385" s="139"/>
      <c r="BF385" s="139"/>
      <c r="BG385" s="139"/>
      <c r="BH385" s="139"/>
    </row>
    <row r="386" spans="1:60">
      <c r="A386" s="137" t="s">
        <v>80</v>
      </c>
      <c r="B386" s="137"/>
      <c r="C386" s="137"/>
      <c r="D386" s="137"/>
      <c r="E386" s="137"/>
      <c r="F386" s="137"/>
      <c r="G386" s="137"/>
      <c r="H386" s="141"/>
      <c r="I386" s="141"/>
      <c r="J386" s="141"/>
      <c r="K386" s="141"/>
      <c r="L386" s="141"/>
      <c r="M386" s="141"/>
      <c r="N386" s="141"/>
      <c r="O386" s="141"/>
      <c r="P386" s="141"/>
      <c r="Q386" s="141"/>
      <c r="R386" s="141"/>
      <c r="S386" s="141"/>
      <c r="T386" s="141"/>
      <c r="U386" s="141"/>
      <c r="V386" s="141"/>
      <c r="W386" s="141"/>
      <c r="X386" s="141"/>
      <c r="Y386" s="141"/>
      <c r="Z386" s="141"/>
      <c r="AA386" s="141"/>
      <c r="AB386" s="141"/>
      <c r="AC386" s="141"/>
      <c r="AD386" s="141"/>
      <c r="AE386" s="141"/>
      <c r="AF386" s="141"/>
      <c r="AG386" s="141"/>
      <c r="AH386" s="141"/>
      <c r="AI386" s="141"/>
      <c r="AJ386" s="141"/>
      <c r="AK386" s="141"/>
      <c r="AL386" s="141"/>
      <c r="AM386" s="141"/>
      <c r="AN386" s="141"/>
      <c r="AO386" s="141"/>
      <c r="AP386" s="141"/>
      <c r="AQ386" s="141"/>
      <c r="AR386" s="141"/>
      <c r="AS386" s="141"/>
      <c r="AT386" s="141"/>
      <c r="AU386" s="141"/>
      <c r="AV386" s="141"/>
      <c r="AW386" s="141"/>
      <c r="AX386" s="141"/>
      <c r="AY386" s="141"/>
      <c r="AZ386" s="141"/>
      <c r="BA386" s="141"/>
      <c r="BB386" s="141"/>
      <c r="BC386" s="141"/>
      <c r="BD386" s="141"/>
      <c r="BE386" s="141"/>
      <c r="BF386" s="141"/>
      <c r="BG386" s="141"/>
      <c r="BH386" s="141"/>
    </row>
    <row r="387" spans="1:60">
      <c r="A387" s="142"/>
      <c r="B387" s="142"/>
      <c r="C387" s="142"/>
      <c r="D387" s="142"/>
      <c r="E387" s="143" t="s">
        <v>70</v>
      </c>
      <c r="F387" s="142"/>
      <c r="G387" s="142"/>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c r="BG387" s="144"/>
      <c r="BH387" s="144"/>
    </row>
    <row r="388" spans="1:60">
      <c r="A388" s="142"/>
      <c r="B388" s="142"/>
      <c r="C388" s="142"/>
      <c r="D388" s="142"/>
      <c r="E388" s="142"/>
      <c r="F388" s="106" t="s">
        <v>154</v>
      </c>
      <c r="G388" s="106"/>
      <c r="H388" s="144"/>
      <c r="I388" s="144"/>
      <c r="J388" s="144"/>
      <c r="K388" s="144">
        <f>IF(K$2-$K$2+1&gt;'Primary Inputs'!$C$17,0,'Cost Inputs'!D4)</f>
        <v>0</v>
      </c>
      <c r="L388" s="144">
        <f>IF(L$2-$K$2+1&gt;'Primary Inputs'!$C$17,0,'Cost Inputs'!E4)</f>
        <v>4000000</v>
      </c>
      <c r="M388" s="144">
        <f>IF(M$2-$K$2+1&gt;'Primary Inputs'!$C$17,0,'Cost Inputs'!F4)</f>
        <v>0</v>
      </c>
      <c r="N388" s="144">
        <f>IF(N$2-$K$2+1&gt;'Primary Inputs'!$C$17,0,'Cost Inputs'!G4)</f>
        <v>0</v>
      </c>
      <c r="O388" s="144">
        <f>IF(O$2-$K$2+1&gt;'Primary Inputs'!$C$17,0,'Cost Inputs'!H4)</f>
        <v>0</v>
      </c>
      <c r="P388" s="144">
        <f>IF(P$2-$K$2+1&gt;'Primary Inputs'!$C$17,0,'Cost Inputs'!I4)</f>
        <v>0</v>
      </c>
      <c r="Q388" s="144">
        <f>IF(Q$2-$K$2+1&gt;'Primary Inputs'!$C$17,0,'Cost Inputs'!J4)</f>
        <v>0</v>
      </c>
      <c r="R388" s="144">
        <f>IF(R$2-$K$2+1&gt;'Primary Inputs'!$C$17,0,'Cost Inputs'!K4)</f>
        <v>0</v>
      </c>
      <c r="S388" s="144">
        <f>IF(S$2-$K$2+1&gt;'Primary Inputs'!$C$17,0,'Cost Inputs'!L4)</f>
        <v>0</v>
      </c>
      <c r="T388" s="144">
        <f>IF(T$2-$K$2+1&gt;'Primary Inputs'!$C$17,0,'Cost Inputs'!M4)</f>
        <v>0</v>
      </c>
      <c r="U388" s="144">
        <f>IF(U$2-$K$2+1&gt;'Primary Inputs'!$C$17,0,'Cost Inputs'!N4)</f>
        <v>0</v>
      </c>
      <c r="V388" s="144">
        <f>IF(V$2-$K$2+1&gt;'Primary Inputs'!$C$17,0,'Cost Inputs'!O4)</f>
        <v>0</v>
      </c>
      <c r="W388" s="144">
        <f>IF(W$2-$K$2+1&gt;'Primary Inputs'!$C$17,0,'Cost Inputs'!P4)</f>
        <v>0</v>
      </c>
      <c r="X388" s="144">
        <f>IF(X$2-$K$2+1&gt;'Primary Inputs'!$C$17,0,'Cost Inputs'!Q4)</f>
        <v>0</v>
      </c>
      <c r="Y388" s="144">
        <f>IF(Y$2-$K$2+1&gt;'Primary Inputs'!$C$17,0,'Cost Inputs'!R4)</f>
        <v>0</v>
      </c>
      <c r="Z388" s="144">
        <f>IF(Z$2-$K$2+1&gt;'Primary Inputs'!$C$17,0,'Cost Inputs'!S4)</f>
        <v>0</v>
      </c>
      <c r="AA388" s="144">
        <f>IF(AA$2-$K$2+1&gt;'Primary Inputs'!$C$17,0,'Cost Inputs'!T4)</f>
        <v>0</v>
      </c>
      <c r="AB388" s="144">
        <f>IF(AB$2-$K$2+1&gt;'Primary Inputs'!$C$17,0,'Cost Inputs'!U4)</f>
        <v>0</v>
      </c>
      <c r="AC388" s="144">
        <f>IF(AC$2-$K$2+1&gt;'Primary Inputs'!$C$17,0,'Cost Inputs'!V4)</f>
        <v>0</v>
      </c>
      <c r="AD388" s="144">
        <f>IF(AD$2-$K$2+1&gt;'Primary Inputs'!$C$17,0,'Cost Inputs'!W4)</f>
        <v>0</v>
      </c>
      <c r="AE388" s="144">
        <f>IF(AE$2-$K$2+1&gt;'Primary Inputs'!$C$17,0,'Cost Inputs'!X4)</f>
        <v>0</v>
      </c>
      <c r="AF388" s="144">
        <f>IF(AF$2-$K$2+1&gt;'Primary Inputs'!$C$17,0,'Cost Inputs'!Y4)</f>
        <v>0</v>
      </c>
      <c r="AG388" s="144">
        <f>IF(AG$2-$K$2+1&gt;'Primary Inputs'!$C$17,0,'Cost Inputs'!Z4)</f>
        <v>0</v>
      </c>
      <c r="AH388" s="144">
        <f>IF(AH$2-$K$2+1&gt;'Primary Inputs'!$C$17,0,'Cost Inputs'!AA4)</f>
        <v>0</v>
      </c>
      <c r="AI388" s="144">
        <f>IF(AI$2-$K$2+1&gt;'Primary Inputs'!$C$17,0,'Cost Inputs'!AB4)</f>
        <v>0</v>
      </c>
      <c r="AJ388" s="144">
        <f>IF(AJ$2-$K$2+1&gt;'Primary Inputs'!$C$17,0,'Cost Inputs'!AC4)</f>
        <v>0</v>
      </c>
      <c r="AK388" s="144">
        <f>IF(AK$2-$K$2+1&gt;'Primary Inputs'!$C$17,0,'Cost Inputs'!AD4)</f>
        <v>0</v>
      </c>
      <c r="AL388" s="144">
        <f>IF(AL$2-$K$2+1&gt;'Primary Inputs'!$C$17,0,'Cost Inputs'!AE4)</f>
        <v>0</v>
      </c>
      <c r="AM388" s="144">
        <f>IF(AM$2-$K$2+1&gt;'Primary Inputs'!$C$17,0,'Cost Inputs'!AF4)</f>
        <v>0</v>
      </c>
      <c r="AN388" s="144">
        <f>IF(AN$2-$K$2+1&gt;'Primary Inputs'!$C$17,0,'Cost Inputs'!AG4)</f>
        <v>0</v>
      </c>
      <c r="AO388" s="144">
        <f>IF(AO$2-$K$2+1&gt;'Primary Inputs'!$C$17,0,'Cost Inputs'!AH4)</f>
        <v>0</v>
      </c>
      <c r="AP388" s="144">
        <f>IF(AP$2-$K$2+1&gt;'Primary Inputs'!$C$17,0,'Cost Inputs'!AI4)</f>
        <v>0</v>
      </c>
      <c r="AQ388" s="144">
        <f>IF(AQ$2-$K$2+1&gt;'Primary Inputs'!$C$17,0,'Cost Inputs'!AJ4)</f>
        <v>0</v>
      </c>
      <c r="AR388" s="144">
        <f>IF(AR$2-$K$2+1&gt;'Primary Inputs'!$C$17,0,'Cost Inputs'!AK4)</f>
        <v>0</v>
      </c>
      <c r="AS388" s="144">
        <f>IF(AS$2-$K$2+1&gt;'Primary Inputs'!$C$17,0,'Cost Inputs'!AL4)</f>
        <v>0</v>
      </c>
      <c r="AT388" s="144">
        <f>IF(AT$2-$K$2+1&gt;'Primary Inputs'!$C$17,0,'Cost Inputs'!AM4)</f>
        <v>0</v>
      </c>
      <c r="AU388" s="144">
        <f>IF(AU$2-$K$2+1&gt;'Primary Inputs'!$C$17,0,'Cost Inputs'!AN4)</f>
        <v>0</v>
      </c>
      <c r="AV388" s="144">
        <f>IF(AV$2-$K$2+1&gt;'Primary Inputs'!$C$17,0,'Cost Inputs'!AO4)</f>
        <v>0</v>
      </c>
      <c r="AW388" s="144">
        <f>IF(AW$2-$K$2+1&gt;'Primary Inputs'!$C$17,0,'Cost Inputs'!AP4)</f>
        <v>0</v>
      </c>
      <c r="AX388" s="144">
        <f>IF(AX$2-$K$2+1&gt;'Primary Inputs'!$C$17,0,'Cost Inputs'!AQ4)</f>
        <v>0</v>
      </c>
      <c r="AY388" s="144">
        <f>IF(AY$2-$K$2+1&gt;'Primary Inputs'!$C$17,0,'Cost Inputs'!AR4)</f>
        <v>0</v>
      </c>
      <c r="AZ388" s="144">
        <f>IF(AZ$2-$K$2+1&gt;'Primary Inputs'!$C$17,0,'Cost Inputs'!AS4)</f>
        <v>0</v>
      </c>
      <c r="BA388" s="144">
        <f>IF(BA$2-$K$2+1&gt;'Primary Inputs'!$C$17,0,'Cost Inputs'!AT4)</f>
        <v>0</v>
      </c>
      <c r="BB388" s="144">
        <f>IF(BB$2-$K$2+1&gt;'Primary Inputs'!$C$17,0,'Cost Inputs'!AU4)</f>
        <v>0</v>
      </c>
      <c r="BC388" s="144">
        <f>IF(BC$2-$K$2+1&gt;'Primary Inputs'!$C$17,0,'Cost Inputs'!AV4)</f>
        <v>0</v>
      </c>
      <c r="BD388" s="144">
        <f>IF(BD$2-$K$2+1&gt;'Primary Inputs'!$C$17,0,'Cost Inputs'!AW4)</f>
        <v>0</v>
      </c>
      <c r="BE388" s="144">
        <f>IF(BE$2-$K$2+1&gt;'Primary Inputs'!$C$17,0,'Cost Inputs'!AX4)</f>
        <v>0</v>
      </c>
      <c r="BF388" s="144">
        <f>IF(BF$2-$K$2+1&gt;'Primary Inputs'!$C$17,0,'Cost Inputs'!AY4)</f>
        <v>0</v>
      </c>
      <c r="BG388" s="144">
        <f>IF(BG$2-$K$2+1&gt;'Primary Inputs'!$C$17,0,'Cost Inputs'!AZ4)</f>
        <v>0</v>
      </c>
      <c r="BH388" s="144">
        <f>IF(BH$2-$K$2+1&gt;'Primary Inputs'!$C$17,0,'Cost Inputs'!BA4)</f>
        <v>0</v>
      </c>
    </row>
    <row r="389" spans="1:60">
      <c r="A389" s="142"/>
      <c r="B389" s="142"/>
      <c r="C389" s="142"/>
      <c r="D389" s="142"/>
      <c r="E389" s="142"/>
      <c r="F389" s="106" t="s">
        <v>155</v>
      </c>
      <c r="G389" s="106"/>
      <c r="H389" s="144"/>
      <c r="I389" s="144"/>
      <c r="J389" s="144"/>
      <c r="K389" s="144">
        <f>IF(K$2-$K$2+1&gt;'Primary Inputs'!$C$17,0,'Cost Inputs'!D5)</f>
        <v>0</v>
      </c>
      <c r="L389" s="144">
        <f>IF(L$2-$K$2+1&gt;'Primary Inputs'!$C$17,0,'Cost Inputs'!E5)</f>
        <v>0</v>
      </c>
      <c r="M389" s="144">
        <f>IF(M$2-$K$2+1&gt;'Primary Inputs'!$C$17,0,'Cost Inputs'!F5)</f>
        <v>0</v>
      </c>
      <c r="N389" s="144">
        <f>IF(N$2-$K$2+1&gt;'Primary Inputs'!$C$17,0,'Cost Inputs'!G5)</f>
        <v>0</v>
      </c>
      <c r="O389" s="144">
        <f>IF(O$2-$K$2+1&gt;'Primary Inputs'!$C$17,0,'Cost Inputs'!H5)</f>
        <v>0</v>
      </c>
      <c r="P389" s="144">
        <f>IF(P$2-$K$2+1&gt;'Primary Inputs'!$C$17,0,'Cost Inputs'!I5)</f>
        <v>0</v>
      </c>
      <c r="Q389" s="144">
        <f>IF(Q$2-$K$2+1&gt;'Primary Inputs'!$C$17,0,'Cost Inputs'!J5)</f>
        <v>0</v>
      </c>
      <c r="R389" s="144">
        <f>IF(R$2-$K$2+1&gt;'Primary Inputs'!$C$17,0,'Cost Inputs'!K5)</f>
        <v>0</v>
      </c>
      <c r="S389" s="144">
        <f>IF(S$2-$K$2+1&gt;'Primary Inputs'!$C$17,0,'Cost Inputs'!L5)</f>
        <v>0</v>
      </c>
      <c r="T389" s="144">
        <f>IF(T$2-$K$2+1&gt;'Primary Inputs'!$C$17,0,'Cost Inputs'!M5)</f>
        <v>0</v>
      </c>
      <c r="U389" s="144">
        <f>IF(U$2-$K$2+1&gt;'Primary Inputs'!$C$17,0,'Cost Inputs'!N5)</f>
        <v>0</v>
      </c>
      <c r="V389" s="144">
        <f>IF(V$2-$K$2+1&gt;'Primary Inputs'!$C$17,0,'Cost Inputs'!O5)</f>
        <v>0</v>
      </c>
      <c r="W389" s="144">
        <f>IF(W$2-$K$2+1&gt;'Primary Inputs'!$C$17,0,'Cost Inputs'!P5)</f>
        <v>0</v>
      </c>
      <c r="X389" s="144">
        <f>IF(X$2-$K$2+1&gt;'Primary Inputs'!$C$17,0,'Cost Inputs'!Q5)</f>
        <v>0</v>
      </c>
      <c r="Y389" s="144">
        <f>IF(Y$2-$K$2+1&gt;'Primary Inputs'!$C$17,0,'Cost Inputs'!R5)</f>
        <v>0</v>
      </c>
      <c r="Z389" s="144">
        <f>IF(Z$2-$K$2+1&gt;'Primary Inputs'!$C$17,0,'Cost Inputs'!S5)</f>
        <v>0</v>
      </c>
      <c r="AA389" s="144">
        <f>IF(AA$2-$K$2+1&gt;'Primary Inputs'!$C$17,0,'Cost Inputs'!T5)</f>
        <v>0</v>
      </c>
      <c r="AB389" s="144">
        <f>IF(AB$2-$K$2+1&gt;'Primary Inputs'!$C$17,0,'Cost Inputs'!U5)</f>
        <v>0</v>
      </c>
      <c r="AC389" s="144">
        <f>IF(AC$2-$K$2+1&gt;'Primary Inputs'!$C$17,0,'Cost Inputs'!V5)</f>
        <v>0</v>
      </c>
      <c r="AD389" s="144">
        <f>IF(AD$2-$K$2+1&gt;'Primary Inputs'!$C$17,0,'Cost Inputs'!W5)</f>
        <v>0</v>
      </c>
      <c r="AE389" s="144">
        <f>IF(AE$2-$K$2+1&gt;'Primary Inputs'!$C$17,0,'Cost Inputs'!X5)</f>
        <v>0</v>
      </c>
      <c r="AF389" s="144">
        <f>IF(AF$2-$K$2+1&gt;'Primary Inputs'!$C$17,0,'Cost Inputs'!Y5)</f>
        <v>0</v>
      </c>
      <c r="AG389" s="144">
        <f>IF(AG$2-$K$2+1&gt;'Primary Inputs'!$C$17,0,'Cost Inputs'!Z5)</f>
        <v>0</v>
      </c>
      <c r="AH389" s="144">
        <f>IF(AH$2-$K$2+1&gt;'Primary Inputs'!$C$17,0,'Cost Inputs'!AA5)</f>
        <v>0</v>
      </c>
      <c r="AI389" s="144">
        <f>IF(AI$2-$K$2+1&gt;'Primary Inputs'!$C$17,0,'Cost Inputs'!AB5)</f>
        <v>0</v>
      </c>
      <c r="AJ389" s="144">
        <f>IF(AJ$2-$K$2+1&gt;'Primary Inputs'!$C$17,0,'Cost Inputs'!AC5)</f>
        <v>0</v>
      </c>
      <c r="AK389" s="144">
        <f>IF(AK$2-$K$2+1&gt;'Primary Inputs'!$C$17,0,'Cost Inputs'!AD5)</f>
        <v>0</v>
      </c>
      <c r="AL389" s="144">
        <f>IF(AL$2-$K$2+1&gt;'Primary Inputs'!$C$17,0,'Cost Inputs'!AE5)</f>
        <v>0</v>
      </c>
      <c r="AM389" s="144">
        <f>IF(AM$2-$K$2+1&gt;'Primary Inputs'!$C$17,0,'Cost Inputs'!AF5)</f>
        <v>0</v>
      </c>
      <c r="AN389" s="144">
        <f>IF(AN$2-$K$2+1&gt;'Primary Inputs'!$C$17,0,'Cost Inputs'!AG5)</f>
        <v>0</v>
      </c>
      <c r="AO389" s="144">
        <f>IF(AO$2-$K$2+1&gt;'Primary Inputs'!$C$17,0,'Cost Inputs'!AH5)</f>
        <v>0</v>
      </c>
      <c r="AP389" s="144">
        <f>IF(AP$2-$K$2+1&gt;'Primary Inputs'!$C$17,0,'Cost Inputs'!AI5)</f>
        <v>0</v>
      </c>
      <c r="AQ389" s="144">
        <f>IF(AQ$2-$K$2+1&gt;'Primary Inputs'!$C$17,0,'Cost Inputs'!AJ5)</f>
        <v>0</v>
      </c>
      <c r="AR389" s="144">
        <f>IF(AR$2-$K$2+1&gt;'Primary Inputs'!$C$17,0,'Cost Inputs'!AK5)</f>
        <v>0</v>
      </c>
      <c r="AS389" s="144">
        <f>IF(AS$2-$K$2+1&gt;'Primary Inputs'!$C$17,0,'Cost Inputs'!AL5)</f>
        <v>0</v>
      </c>
      <c r="AT389" s="144">
        <f>IF(AT$2-$K$2+1&gt;'Primary Inputs'!$C$17,0,'Cost Inputs'!AM5)</f>
        <v>0</v>
      </c>
      <c r="AU389" s="144">
        <f>IF(AU$2-$K$2+1&gt;'Primary Inputs'!$C$17,0,'Cost Inputs'!AN5)</f>
        <v>0</v>
      </c>
      <c r="AV389" s="144">
        <f>IF(AV$2-$K$2+1&gt;'Primary Inputs'!$C$17,0,'Cost Inputs'!AO5)</f>
        <v>0</v>
      </c>
      <c r="AW389" s="144">
        <f>IF(AW$2-$K$2+1&gt;'Primary Inputs'!$C$17,0,'Cost Inputs'!AP5)</f>
        <v>0</v>
      </c>
      <c r="AX389" s="144">
        <f>IF(AX$2-$K$2+1&gt;'Primary Inputs'!$C$17,0,'Cost Inputs'!AQ5)</f>
        <v>0</v>
      </c>
      <c r="AY389" s="144">
        <f>IF(AY$2-$K$2+1&gt;'Primary Inputs'!$C$17,0,'Cost Inputs'!AR5)</f>
        <v>0</v>
      </c>
      <c r="AZ389" s="144">
        <f>IF(AZ$2-$K$2+1&gt;'Primary Inputs'!$C$17,0,'Cost Inputs'!AS5)</f>
        <v>0</v>
      </c>
      <c r="BA389" s="144">
        <f>IF(BA$2-$K$2+1&gt;'Primary Inputs'!$C$17,0,'Cost Inputs'!AT5)</f>
        <v>0</v>
      </c>
      <c r="BB389" s="144">
        <f>IF(BB$2-$K$2+1&gt;'Primary Inputs'!$C$17,0,'Cost Inputs'!AU5)</f>
        <v>0</v>
      </c>
      <c r="BC389" s="144">
        <f>IF(BC$2-$K$2+1&gt;'Primary Inputs'!$C$17,0,'Cost Inputs'!AV5)</f>
        <v>0</v>
      </c>
      <c r="BD389" s="144">
        <f>IF(BD$2-$K$2+1&gt;'Primary Inputs'!$C$17,0,'Cost Inputs'!AW5)</f>
        <v>0</v>
      </c>
      <c r="BE389" s="144">
        <f>IF(BE$2-$K$2+1&gt;'Primary Inputs'!$C$17,0,'Cost Inputs'!AX5)</f>
        <v>0</v>
      </c>
      <c r="BF389" s="144">
        <f>IF(BF$2-$K$2+1&gt;'Primary Inputs'!$C$17,0,'Cost Inputs'!AY5)</f>
        <v>0</v>
      </c>
      <c r="BG389" s="144">
        <f>IF(BG$2-$K$2+1&gt;'Primary Inputs'!$C$17,0,'Cost Inputs'!AZ5)</f>
        <v>0</v>
      </c>
      <c r="BH389" s="144">
        <f>IF(BH$2-$K$2+1&gt;'Primary Inputs'!$C$17,0,'Cost Inputs'!BA5)</f>
        <v>0</v>
      </c>
    </row>
    <row r="390" spans="1:60" s="113" customFormat="1" ht="15">
      <c r="A390" s="175"/>
      <c r="B390" s="175"/>
      <c r="C390" s="175"/>
      <c r="D390" s="175"/>
      <c r="F390" s="148"/>
      <c r="G390" s="175" t="s">
        <v>156</v>
      </c>
      <c r="H390" s="176"/>
      <c r="I390" s="176"/>
      <c r="J390" s="176"/>
      <c r="K390" s="176">
        <f>SUM(K388:K389)</f>
        <v>0</v>
      </c>
      <c r="L390" s="176">
        <f t="shared" ref="L390:BG390" si="240">SUM(L388:L389)</f>
        <v>4000000</v>
      </c>
      <c r="M390" s="176">
        <f t="shared" si="240"/>
        <v>0</v>
      </c>
      <c r="N390" s="176">
        <f t="shared" si="240"/>
        <v>0</v>
      </c>
      <c r="O390" s="176">
        <f t="shared" si="240"/>
        <v>0</v>
      </c>
      <c r="P390" s="176">
        <f t="shared" si="240"/>
        <v>0</v>
      </c>
      <c r="Q390" s="176">
        <f t="shared" si="240"/>
        <v>0</v>
      </c>
      <c r="R390" s="176">
        <f t="shared" si="240"/>
        <v>0</v>
      </c>
      <c r="S390" s="176">
        <f t="shared" si="240"/>
        <v>0</v>
      </c>
      <c r="T390" s="176">
        <f t="shared" si="240"/>
        <v>0</v>
      </c>
      <c r="U390" s="176">
        <f t="shared" si="240"/>
        <v>0</v>
      </c>
      <c r="V390" s="176">
        <f t="shared" si="240"/>
        <v>0</v>
      </c>
      <c r="W390" s="176">
        <f t="shared" si="240"/>
        <v>0</v>
      </c>
      <c r="X390" s="176">
        <f t="shared" si="240"/>
        <v>0</v>
      </c>
      <c r="Y390" s="176">
        <f t="shared" si="240"/>
        <v>0</v>
      </c>
      <c r="Z390" s="176">
        <f t="shared" si="240"/>
        <v>0</v>
      </c>
      <c r="AA390" s="176">
        <f t="shared" si="240"/>
        <v>0</v>
      </c>
      <c r="AB390" s="176">
        <f t="shared" si="240"/>
        <v>0</v>
      </c>
      <c r="AC390" s="176">
        <f t="shared" si="240"/>
        <v>0</v>
      </c>
      <c r="AD390" s="176">
        <f t="shared" si="240"/>
        <v>0</v>
      </c>
      <c r="AE390" s="176">
        <f t="shared" si="240"/>
        <v>0</v>
      </c>
      <c r="AF390" s="176">
        <f t="shared" si="240"/>
        <v>0</v>
      </c>
      <c r="AG390" s="176">
        <f t="shared" si="240"/>
        <v>0</v>
      </c>
      <c r="AH390" s="176">
        <f t="shared" si="240"/>
        <v>0</v>
      </c>
      <c r="AI390" s="176">
        <f t="shared" si="240"/>
        <v>0</v>
      </c>
      <c r="AJ390" s="176">
        <f t="shared" si="240"/>
        <v>0</v>
      </c>
      <c r="AK390" s="176">
        <f t="shared" si="240"/>
        <v>0</v>
      </c>
      <c r="AL390" s="176">
        <f t="shared" si="240"/>
        <v>0</v>
      </c>
      <c r="AM390" s="176">
        <f t="shared" si="240"/>
        <v>0</v>
      </c>
      <c r="AN390" s="176">
        <f t="shared" si="240"/>
        <v>0</v>
      </c>
      <c r="AO390" s="176">
        <f t="shared" si="240"/>
        <v>0</v>
      </c>
      <c r="AP390" s="176">
        <f t="shared" si="240"/>
        <v>0</v>
      </c>
      <c r="AQ390" s="176">
        <f t="shared" si="240"/>
        <v>0</v>
      </c>
      <c r="AR390" s="176">
        <f t="shared" si="240"/>
        <v>0</v>
      </c>
      <c r="AS390" s="176">
        <f t="shared" si="240"/>
        <v>0</v>
      </c>
      <c r="AT390" s="176">
        <f t="shared" si="240"/>
        <v>0</v>
      </c>
      <c r="AU390" s="176">
        <f t="shared" si="240"/>
        <v>0</v>
      </c>
      <c r="AV390" s="176">
        <f t="shared" si="240"/>
        <v>0</v>
      </c>
      <c r="AW390" s="176">
        <f t="shared" si="240"/>
        <v>0</v>
      </c>
      <c r="AX390" s="176">
        <f t="shared" si="240"/>
        <v>0</v>
      </c>
      <c r="AY390" s="176">
        <f t="shared" si="240"/>
        <v>0</v>
      </c>
      <c r="AZ390" s="176">
        <f t="shared" si="240"/>
        <v>0</v>
      </c>
      <c r="BA390" s="176">
        <f t="shared" si="240"/>
        <v>0</v>
      </c>
      <c r="BB390" s="176">
        <f t="shared" si="240"/>
        <v>0</v>
      </c>
      <c r="BC390" s="176">
        <f t="shared" si="240"/>
        <v>0</v>
      </c>
      <c r="BD390" s="176">
        <f t="shared" si="240"/>
        <v>0</v>
      </c>
      <c r="BE390" s="176">
        <f t="shared" si="240"/>
        <v>0</v>
      </c>
      <c r="BF390" s="176">
        <f t="shared" si="240"/>
        <v>0</v>
      </c>
      <c r="BG390" s="176">
        <f t="shared" si="240"/>
        <v>0</v>
      </c>
      <c r="BH390" s="176">
        <f>SUM(BH388:BH389)</f>
        <v>0</v>
      </c>
    </row>
    <row r="391" spans="1:60">
      <c r="A391" s="145"/>
      <c r="B391" s="145"/>
      <c r="C391" s="145"/>
      <c r="D391" s="145"/>
      <c r="E391" s="138" t="s">
        <v>71</v>
      </c>
      <c r="F391" s="145"/>
      <c r="G391" s="145"/>
      <c r="H391" s="146"/>
      <c r="I391" s="146"/>
      <c r="J391" s="146"/>
      <c r="K391" s="146"/>
      <c r="L391" s="146"/>
      <c r="M391" s="146"/>
      <c r="N391" s="146"/>
      <c r="O391" s="146"/>
      <c r="P391" s="146"/>
      <c r="Q391" s="146"/>
      <c r="R391" s="146"/>
      <c r="S391" s="146"/>
      <c r="T391" s="146"/>
      <c r="U391" s="146"/>
      <c r="V391" s="146"/>
      <c r="W391" s="146"/>
      <c r="X391" s="146"/>
      <c r="Y391" s="146"/>
      <c r="Z391" s="146"/>
      <c r="AA391" s="146"/>
      <c r="AB391" s="146"/>
      <c r="AC391" s="146"/>
      <c r="AD391" s="146"/>
      <c r="AE391" s="146"/>
      <c r="AF391" s="146"/>
      <c r="AG391" s="146"/>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row>
    <row r="392" spans="1:60">
      <c r="A392" s="106"/>
      <c r="B392" s="106"/>
      <c r="C392" s="106"/>
      <c r="D392" s="106"/>
      <c r="E392" s="106"/>
      <c r="F392" s="106"/>
      <c r="G392" s="106"/>
      <c r="H392" s="22" t="s">
        <v>93</v>
      </c>
      <c r="I392" s="22" t="s">
        <v>92</v>
      </c>
      <c r="J392" s="22" t="str">
        <f>'Primary Inputs'!$C$17&amp;"-Year NPV"</f>
        <v>50-Year NPV</v>
      </c>
      <c r="K392" s="106"/>
      <c r="L392" s="106"/>
      <c r="M392" s="106"/>
      <c r="N392" s="106"/>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c r="AL392" s="106"/>
      <c r="AM392" s="106"/>
      <c r="AN392" s="106"/>
      <c r="AO392" s="106"/>
      <c r="AP392" s="106"/>
      <c r="AQ392" s="106"/>
      <c r="AR392" s="106"/>
      <c r="AS392" s="106"/>
      <c r="AT392" s="106"/>
      <c r="AU392" s="106"/>
      <c r="AV392" s="106"/>
      <c r="AW392" s="106"/>
      <c r="AX392" s="106"/>
      <c r="AY392" s="106"/>
      <c r="AZ392" s="106"/>
      <c r="BA392" s="106"/>
      <c r="BB392" s="106"/>
      <c r="BC392" s="106"/>
      <c r="BD392" s="106"/>
      <c r="BE392" s="106"/>
      <c r="BF392" s="106"/>
      <c r="BG392" s="106"/>
      <c r="BH392" s="106"/>
    </row>
    <row r="393" spans="1:60">
      <c r="A393" s="106"/>
      <c r="B393" s="106"/>
      <c r="C393" s="106"/>
      <c r="D393" s="106"/>
      <c r="E393" s="106"/>
      <c r="F393" s="106" t="s">
        <v>154</v>
      </c>
      <c r="G393" s="106"/>
      <c r="H393" s="139">
        <f>SUM(K393:O393)</f>
        <v>3717714.563613459</v>
      </c>
      <c r="I393" s="139">
        <f>SUM(K393:T393)</f>
        <v>3717714.563613459</v>
      </c>
      <c r="J393" s="139">
        <f>SUM(K393:BH393)</f>
        <v>3717714.563613459</v>
      </c>
      <c r="K393" s="139">
        <f>K388*K$3</f>
        <v>0</v>
      </c>
      <c r="L393" s="139">
        <f>L388*L$3</f>
        <v>3717714.563613459</v>
      </c>
      <c r="M393" s="139">
        <f>M388*M$3</f>
        <v>0</v>
      </c>
      <c r="N393" s="139">
        <f>N388*N$3</f>
        <v>0</v>
      </c>
      <c r="O393" s="139">
        <f>O388*O$3</f>
        <v>0</v>
      </c>
      <c r="P393" s="139">
        <f t="shared" ref="P393:BG393" si="241">P388*P$3</f>
        <v>0</v>
      </c>
      <c r="Q393" s="139">
        <f t="shared" si="241"/>
        <v>0</v>
      </c>
      <c r="R393" s="139">
        <f t="shared" si="241"/>
        <v>0</v>
      </c>
      <c r="S393" s="139">
        <f t="shared" si="241"/>
        <v>0</v>
      </c>
      <c r="T393" s="139">
        <f t="shared" si="241"/>
        <v>0</v>
      </c>
      <c r="U393" s="139">
        <f t="shared" si="241"/>
        <v>0</v>
      </c>
      <c r="V393" s="139">
        <f t="shared" si="241"/>
        <v>0</v>
      </c>
      <c r="W393" s="139">
        <f t="shared" si="241"/>
        <v>0</v>
      </c>
      <c r="X393" s="139">
        <f t="shared" si="241"/>
        <v>0</v>
      </c>
      <c r="Y393" s="139">
        <f t="shared" si="241"/>
        <v>0</v>
      </c>
      <c r="Z393" s="139">
        <f t="shared" si="241"/>
        <v>0</v>
      </c>
      <c r="AA393" s="139">
        <f t="shared" si="241"/>
        <v>0</v>
      </c>
      <c r="AB393" s="139">
        <f t="shared" si="241"/>
        <v>0</v>
      </c>
      <c r="AC393" s="139">
        <f t="shared" si="241"/>
        <v>0</v>
      </c>
      <c r="AD393" s="139">
        <f t="shared" si="241"/>
        <v>0</v>
      </c>
      <c r="AE393" s="139">
        <f t="shared" si="241"/>
        <v>0</v>
      </c>
      <c r="AF393" s="139">
        <f t="shared" si="241"/>
        <v>0</v>
      </c>
      <c r="AG393" s="139">
        <f t="shared" si="241"/>
        <v>0</v>
      </c>
      <c r="AH393" s="139">
        <f t="shared" si="241"/>
        <v>0</v>
      </c>
      <c r="AI393" s="139">
        <f t="shared" si="241"/>
        <v>0</v>
      </c>
      <c r="AJ393" s="139">
        <f t="shared" si="241"/>
        <v>0</v>
      </c>
      <c r="AK393" s="139">
        <f t="shared" si="241"/>
        <v>0</v>
      </c>
      <c r="AL393" s="139">
        <f t="shared" si="241"/>
        <v>0</v>
      </c>
      <c r="AM393" s="139">
        <f t="shared" si="241"/>
        <v>0</v>
      </c>
      <c r="AN393" s="139">
        <f t="shared" si="241"/>
        <v>0</v>
      </c>
      <c r="AO393" s="139">
        <f t="shared" si="241"/>
        <v>0</v>
      </c>
      <c r="AP393" s="139">
        <f t="shared" si="241"/>
        <v>0</v>
      </c>
      <c r="AQ393" s="139">
        <f t="shared" si="241"/>
        <v>0</v>
      </c>
      <c r="AR393" s="139">
        <f t="shared" si="241"/>
        <v>0</v>
      </c>
      <c r="AS393" s="139">
        <f t="shared" si="241"/>
        <v>0</v>
      </c>
      <c r="AT393" s="139">
        <f t="shared" si="241"/>
        <v>0</v>
      </c>
      <c r="AU393" s="139">
        <f t="shared" si="241"/>
        <v>0</v>
      </c>
      <c r="AV393" s="139">
        <f t="shared" si="241"/>
        <v>0</v>
      </c>
      <c r="AW393" s="139">
        <f t="shared" si="241"/>
        <v>0</v>
      </c>
      <c r="AX393" s="139">
        <f t="shared" si="241"/>
        <v>0</v>
      </c>
      <c r="AY393" s="139">
        <f t="shared" si="241"/>
        <v>0</v>
      </c>
      <c r="AZ393" s="139">
        <f t="shared" si="241"/>
        <v>0</v>
      </c>
      <c r="BA393" s="139">
        <f t="shared" si="241"/>
        <v>0</v>
      </c>
      <c r="BB393" s="139">
        <f t="shared" si="241"/>
        <v>0</v>
      </c>
      <c r="BC393" s="139">
        <f t="shared" si="241"/>
        <v>0</v>
      </c>
      <c r="BD393" s="139">
        <f t="shared" si="241"/>
        <v>0</v>
      </c>
      <c r="BE393" s="139">
        <f t="shared" si="241"/>
        <v>0</v>
      </c>
      <c r="BF393" s="139">
        <f t="shared" si="241"/>
        <v>0</v>
      </c>
      <c r="BG393" s="139">
        <f t="shared" si="241"/>
        <v>0</v>
      </c>
      <c r="BH393" s="139">
        <f>BH388*BH$3</f>
        <v>0</v>
      </c>
    </row>
    <row r="394" spans="1:60">
      <c r="A394" s="106"/>
      <c r="B394" s="106"/>
      <c r="C394" s="106"/>
      <c r="D394" s="106"/>
      <c r="E394" s="106"/>
      <c r="F394" s="106" t="s">
        <v>155</v>
      </c>
      <c r="G394" s="106"/>
      <c r="H394" s="139">
        <f>SUM(K394:O394)</f>
        <v>0</v>
      </c>
      <c r="I394" s="139">
        <f>SUM(K394:T394)</f>
        <v>0</v>
      </c>
      <c r="J394" s="139">
        <f>SUM(K394:BH394)</f>
        <v>0</v>
      </c>
      <c r="K394" s="139">
        <f>K389*K$3</f>
        <v>0</v>
      </c>
      <c r="L394" s="139">
        <f t="shared" ref="L394:BG394" si="242">L389*L$3</f>
        <v>0</v>
      </c>
      <c r="M394" s="139">
        <f t="shared" si="242"/>
        <v>0</v>
      </c>
      <c r="N394" s="139">
        <f t="shared" si="242"/>
        <v>0</v>
      </c>
      <c r="O394" s="139">
        <f t="shared" si="242"/>
        <v>0</v>
      </c>
      <c r="P394" s="139">
        <f t="shared" si="242"/>
        <v>0</v>
      </c>
      <c r="Q394" s="139">
        <f t="shared" si="242"/>
        <v>0</v>
      </c>
      <c r="R394" s="139">
        <f t="shared" si="242"/>
        <v>0</v>
      </c>
      <c r="S394" s="139">
        <f t="shared" si="242"/>
        <v>0</v>
      </c>
      <c r="T394" s="139">
        <f t="shared" si="242"/>
        <v>0</v>
      </c>
      <c r="U394" s="139">
        <f t="shared" si="242"/>
        <v>0</v>
      </c>
      <c r="V394" s="139">
        <f t="shared" si="242"/>
        <v>0</v>
      </c>
      <c r="W394" s="139">
        <f t="shared" si="242"/>
        <v>0</v>
      </c>
      <c r="X394" s="139">
        <f t="shared" si="242"/>
        <v>0</v>
      </c>
      <c r="Y394" s="139">
        <f t="shared" si="242"/>
        <v>0</v>
      </c>
      <c r="Z394" s="139">
        <f t="shared" si="242"/>
        <v>0</v>
      </c>
      <c r="AA394" s="139">
        <f t="shared" si="242"/>
        <v>0</v>
      </c>
      <c r="AB394" s="139">
        <f t="shared" si="242"/>
        <v>0</v>
      </c>
      <c r="AC394" s="139">
        <f t="shared" si="242"/>
        <v>0</v>
      </c>
      <c r="AD394" s="139">
        <f t="shared" si="242"/>
        <v>0</v>
      </c>
      <c r="AE394" s="139">
        <f t="shared" si="242"/>
        <v>0</v>
      </c>
      <c r="AF394" s="139">
        <f t="shared" si="242"/>
        <v>0</v>
      </c>
      <c r="AG394" s="139">
        <f t="shared" si="242"/>
        <v>0</v>
      </c>
      <c r="AH394" s="139">
        <f t="shared" si="242"/>
        <v>0</v>
      </c>
      <c r="AI394" s="139">
        <f t="shared" si="242"/>
        <v>0</v>
      </c>
      <c r="AJ394" s="139">
        <f t="shared" si="242"/>
        <v>0</v>
      </c>
      <c r="AK394" s="139">
        <f t="shared" si="242"/>
        <v>0</v>
      </c>
      <c r="AL394" s="139">
        <f t="shared" si="242"/>
        <v>0</v>
      </c>
      <c r="AM394" s="139">
        <f t="shared" si="242"/>
        <v>0</v>
      </c>
      <c r="AN394" s="139">
        <f t="shared" si="242"/>
        <v>0</v>
      </c>
      <c r="AO394" s="139">
        <f t="shared" si="242"/>
        <v>0</v>
      </c>
      <c r="AP394" s="139">
        <f t="shared" si="242"/>
        <v>0</v>
      </c>
      <c r="AQ394" s="139">
        <f t="shared" si="242"/>
        <v>0</v>
      </c>
      <c r="AR394" s="139">
        <f t="shared" si="242"/>
        <v>0</v>
      </c>
      <c r="AS394" s="139">
        <f t="shared" si="242"/>
        <v>0</v>
      </c>
      <c r="AT394" s="139">
        <f t="shared" si="242"/>
        <v>0</v>
      </c>
      <c r="AU394" s="139">
        <f t="shared" si="242"/>
        <v>0</v>
      </c>
      <c r="AV394" s="139">
        <f t="shared" si="242"/>
        <v>0</v>
      </c>
      <c r="AW394" s="139">
        <f t="shared" si="242"/>
        <v>0</v>
      </c>
      <c r="AX394" s="139">
        <f t="shared" si="242"/>
        <v>0</v>
      </c>
      <c r="AY394" s="139">
        <f t="shared" si="242"/>
        <v>0</v>
      </c>
      <c r="AZ394" s="139">
        <f t="shared" si="242"/>
        <v>0</v>
      </c>
      <c r="BA394" s="139">
        <f t="shared" si="242"/>
        <v>0</v>
      </c>
      <c r="BB394" s="139">
        <f t="shared" si="242"/>
        <v>0</v>
      </c>
      <c r="BC394" s="139">
        <f t="shared" si="242"/>
        <v>0</v>
      </c>
      <c r="BD394" s="139">
        <f t="shared" si="242"/>
        <v>0</v>
      </c>
      <c r="BE394" s="139">
        <f t="shared" si="242"/>
        <v>0</v>
      </c>
      <c r="BF394" s="139">
        <f t="shared" si="242"/>
        <v>0</v>
      </c>
      <c r="BG394" s="139">
        <f t="shared" si="242"/>
        <v>0</v>
      </c>
      <c r="BH394" s="139">
        <f>BH389*BH$3</f>
        <v>0</v>
      </c>
    </row>
    <row r="395" spans="1:60" ht="15">
      <c r="A395" s="106"/>
      <c r="B395" s="106"/>
      <c r="C395" s="106"/>
      <c r="D395" s="106"/>
      <c r="E395" s="106"/>
      <c r="F395" s="106"/>
      <c r="G395" s="168" t="s">
        <v>156</v>
      </c>
      <c r="H395" s="149">
        <f>SUM(H393:H394)</f>
        <v>3717714.563613459</v>
      </c>
      <c r="I395" s="149">
        <f>SUM(I393:I394)</f>
        <v>3717714.563613459</v>
      </c>
      <c r="J395" s="149">
        <f>SUM(J393:J394)</f>
        <v>3717714.563613459</v>
      </c>
      <c r="K395" s="149">
        <f>SUM(K393:K394)</f>
        <v>0</v>
      </c>
      <c r="L395" s="149">
        <f t="shared" ref="L395:BH395" si="243">SUM(L393:L394)</f>
        <v>3717714.563613459</v>
      </c>
      <c r="M395" s="149">
        <f t="shared" si="243"/>
        <v>0</v>
      </c>
      <c r="N395" s="149">
        <f t="shared" si="243"/>
        <v>0</v>
      </c>
      <c r="O395" s="149">
        <f t="shared" si="243"/>
        <v>0</v>
      </c>
      <c r="P395" s="149">
        <f t="shared" si="243"/>
        <v>0</v>
      </c>
      <c r="Q395" s="149">
        <f t="shared" si="243"/>
        <v>0</v>
      </c>
      <c r="R395" s="149">
        <f t="shared" si="243"/>
        <v>0</v>
      </c>
      <c r="S395" s="149">
        <f t="shared" si="243"/>
        <v>0</v>
      </c>
      <c r="T395" s="149">
        <f t="shared" si="243"/>
        <v>0</v>
      </c>
      <c r="U395" s="149">
        <f t="shared" si="243"/>
        <v>0</v>
      </c>
      <c r="V395" s="149">
        <f t="shared" si="243"/>
        <v>0</v>
      </c>
      <c r="W395" s="149">
        <f t="shared" si="243"/>
        <v>0</v>
      </c>
      <c r="X395" s="149">
        <f t="shared" si="243"/>
        <v>0</v>
      </c>
      <c r="Y395" s="149">
        <f t="shared" si="243"/>
        <v>0</v>
      </c>
      <c r="Z395" s="149">
        <f t="shared" si="243"/>
        <v>0</v>
      </c>
      <c r="AA395" s="149">
        <f t="shared" si="243"/>
        <v>0</v>
      </c>
      <c r="AB395" s="149">
        <f t="shared" si="243"/>
        <v>0</v>
      </c>
      <c r="AC395" s="149">
        <f t="shared" si="243"/>
        <v>0</v>
      </c>
      <c r="AD395" s="149">
        <f t="shared" si="243"/>
        <v>0</v>
      </c>
      <c r="AE395" s="149">
        <f t="shared" si="243"/>
        <v>0</v>
      </c>
      <c r="AF395" s="149">
        <f t="shared" si="243"/>
        <v>0</v>
      </c>
      <c r="AG395" s="149">
        <f t="shared" si="243"/>
        <v>0</v>
      </c>
      <c r="AH395" s="149">
        <f t="shared" si="243"/>
        <v>0</v>
      </c>
      <c r="AI395" s="149">
        <f t="shared" si="243"/>
        <v>0</v>
      </c>
      <c r="AJ395" s="149">
        <f t="shared" si="243"/>
        <v>0</v>
      </c>
      <c r="AK395" s="149">
        <f t="shared" si="243"/>
        <v>0</v>
      </c>
      <c r="AL395" s="149">
        <f t="shared" si="243"/>
        <v>0</v>
      </c>
      <c r="AM395" s="149">
        <f t="shared" si="243"/>
        <v>0</v>
      </c>
      <c r="AN395" s="149">
        <f t="shared" si="243"/>
        <v>0</v>
      </c>
      <c r="AO395" s="149">
        <f t="shared" si="243"/>
        <v>0</v>
      </c>
      <c r="AP395" s="149">
        <f t="shared" si="243"/>
        <v>0</v>
      </c>
      <c r="AQ395" s="149">
        <f t="shared" si="243"/>
        <v>0</v>
      </c>
      <c r="AR395" s="149">
        <f t="shared" si="243"/>
        <v>0</v>
      </c>
      <c r="AS395" s="149">
        <f t="shared" si="243"/>
        <v>0</v>
      </c>
      <c r="AT395" s="149">
        <f t="shared" si="243"/>
        <v>0</v>
      </c>
      <c r="AU395" s="149">
        <f t="shared" si="243"/>
        <v>0</v>
      </c>
      <c r="AV395" s="149">
        <f t="shared" si="243"/>
        <v>0</v>
      </c>
      <c r="AW395" s="149">
        <f t="shared" si="243"/>
        <v>0</v>
      </c>
      <c r="AX395" s="149">
        <f t="shared" si="243"/>
        <v>0</v>
      </c>
      <c r="AY395" s="149">
        <f t="shared" si="243"/>
        <v>0</v>
      </c>
      <c r="AZ395" s="149">
        <f t="shared" si="243"/>
        <v>0</v>
      </c>
      <c r="BA395" s="149">
        <f t="shared" si="243"/>
        <v>0</v>
      </c>
      <c r="BB395" s="149">
        <f t="shared" si="243"/>
        <v>0</v>
      </c>
      <c r="BC395" s="149">
        <f t="shared" si="243"/>
        <v>0</v>
      </c>
      <c r="BD395" s="149">
        <f t="shared" si="243"/>
        <v>0</v>
      </c>
      <c r="BE395" s="149">
        <f t="shared" si="243"/>
        <v>0</v>
      </c>
      <c r="BF395" s="149">
        <f t="shared" si="243"/>
        <v>0</v>
      </c>
      <c r="BG395" s="149">
        <f t="shared" si="243"/>
        <v>0</v>
      </c>
      <c r="BH395" s="149">
        <f t="shared" si="243"/>
        <v>0</v>
      </c>
    </row>
    <row r="396" spans="1:60">
      <c r="A396" s="106"/>
      <c r="B396" s="106"/>
      <c r="C396" s="106"/>
      <c r="D396" s="106"/>
      <c r="E396" s="106"/>
      <c r="F396" s="189" t="s">
        <v>287</v>
      </c>
      <c r="G396" s="190" t="str">
        <f>IF(SUM($H$396:$J$396)&gt;0,"ERROR","OK")</f>
        <v>OK</v>
      </c>
      <c r="H396" s="106">
        <f>IF(ABS(H$395--'Primary Inputs'!$C$22*'Outputs Summary'!G$19)&lt;0.01,0,1)</f>
        <v>0</v>
      </c>
      <c r="I396" s="106">
        <f>IF(ABS(I$395--'Primary Inputs'!$C$22*'Outputs Summary'!H$19)&lt;0.01,0,1)</f>
        <v>0</v>
      </c>
      <c r="J396" s="106">
        <f>IF(ABS(J$395--'Primary Inputs'!$C$22*'Outputs Summary'!I$19)&lt;0.01,0,1)</f>
        <v>0</v>
      </c>
      <c r="K396" s="106"/>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c r="AL396" s="106"/>
      <c r="AM396" s="106"/>
      <c r="AN396" s="106"/>
      <c r="AO396" s="106"/>
      <c r="AP396" s="106"/>
      <c r="AQ396" s="106"/>
      <c r="AR396" s="106"/>
      <c r="AS396" s="106"/>
      <c r="AT396" s="106"/>
      <c r="AU396" s="106"/>
      <c r="AV396" s="106"/>
      <c r="AW396" s="106"/>
      <c r="AX396" s="106"/>
      <c r="AY396" s="106"/>
      <c r="AZ396" s="106"/>
      <c r="BA396" s="106"/>
      <c r="BB396" s="106"/>
      <c r="BC396" s="106"/>
      <c r="BD396" s="106"/>
      <c r="BE396" s="106"/>
      <c r="BF396" s="106"/>
      <c r="BG396" s="106"/>
      <c r="BH396" s="106"/>
    </row>
    <row r="397" spans="1:60">
      <c r="A397" s="137" t="s">
        <v>283</v>
      </c>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c r="AC397" s="137"/>
      <c r="AD397" s="137"/>
      <c r="AE397" s="137"/>
      <c r="AF397" s="137"/>
      <c r="AG397" s="137"/>
      <c r="AH397" s="137"/>
      <c r="AI397" s="137"/>
      <c r="AJ397" s="137"/>
      <c r="AK397" s="137"/>
      <c r="AL397" s="137"/>
      <c r="AM397" s="137"/>
      <c r="AN397" s="137"/>
      <c r="AO397" s="137"/>
      <c r="AP397" s="137"/>
      <c r="AQ397" s="137"/>
      <c r="AR397" s="137"/>
      <c r="AS397" s="137"/>
      <c r="AT397" s="137"/>
      <c r="AU397" s="137"/>
      <c r="AV397" s="137"/>
      <c r="AW397" s="137"/>
      <c r="AX397" s="137"/>
      <c r="AY397" s="137"/>
      <c r="AZ397" s="137"/>
      <c r="BA397" s="137"/>
      <c r="BB397" s="137"/>
      <c r="BC397" s="137"/>
      <c r="BD397" s="137"/>
      <c r="BE397" s="137"/>
      <c r="BF397" s="137"/>
      <c r="BG397" s="137"/>
      <c r="BH397" s="137"/>
    </row>
    <row r="398" spans="1:60">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c r="AL398" s="106"/>
      <c r="AM398" s="106"/>
      <c r="AN398" s="106"/>
      <c r="AO398" s="106"/>
      <c r="AP398" s="106"/>
      <c r="AQ398" s="106"/>
      <c r="AR398" s="106"/>
      <c r="AS398" s="106"/>
      <c r="AT398" s="106"/>
      <c r="AU398" s="106"/>
      <c r="AV398" s="106"/>
      <c r="AW398" s="106"/>
      <c r="AX398" s="106"/>
      <c r="AY398" s="106"/>
      <c r="AZ398" s="106"/>
      <c r="BA398" s="106"/>
      <c r="BB398" s="106"/>
      <c r="BC398" s="106"/>
      <c r="BD398" s="106"/>
      <c r="BE398" s="106"/>
      <c r="BF398" s="106"/>
      <c r="BG398" s="106"/>
      <c r="BH398" s="106"/>
    </row>
    <row r="399" spans="1:60">
      <c r="A399" s="106" t="s">
        <v>157</v>
      </c>
      <c r="B399" s="106"/>
      <c r="C399" s="106"/>
      <c r="D399" s="106"/>
      <c r="E399" s="106"/>
      <c r="F399" s="106"/>
      <c r="G399" s="106"/>
      <c r="H399" s="106"/>
      <c r="I399" s="106"/>
      <c r="J399" s="106"/>
      <c r="K399" s="139">
        <f ca="1">SUM($K$57:K$57)</f>
        <v>0</v>
      </c>
      <c r="L399" s="139">
        <f ca="1">SUM($K$57:L$57)</f>
        <v>34842672.984630331</v>
      </c>
      <c r="M399" s="139">
        <f ca="1">SUM($K$57:M$57)</f>
        <v>34849543.119791366</v>
      </c>
      <c r="N399" s="139">
        <f ca="1">SUM($K$57:N$57)</f>
        <v>34863283.390113436</v>
      </c>
      <c r="O399" s="139">
        <f ca="1">SUM($K$57:O$57)</f>
        <v>34877023.660435505</v>
      </c>
      <c r="P399" s="139">
        <f ca="1">SUM($K$57:P$57)</f>
        <v>34890763.930757575</v>
      </c>
      <c r="Q399" s="139">
        <f ca="1">SUM($K$57:Q$57)</f>
        <v>34904504.201079644</v>
      </c>
      <c r="R399" s="139">
        <f ca="1">SUM($K$57:R$57)</f>
        <v>34918244.471401714</v>
      </c>
      <c r="S399" s="139">
        <f ca="1">SUM($K$57:S$57)</f>
        <v>34931984.741723783</v>
      </c>
      <c r="T399" s="139">
        <f ca="1">SUM($K$57:T$57)</f>
        <v>34945725.012045853</v>
      </c>
      <c r="U399" s="139">
        <f ca="1">SUM($K$57:U$57)</f>
        <v>34959465.282367922</v>
      </c>
      <c r="V399" s="139">
        <f ca="1">SUM($K$57:V$57)</f>
        <v>34973205.552689992</v>
      </c>
      <c r="W399" s="139">
        <f ca="1">SUM($K$57:W$57)</f>
        <v>34986945.823012061</v>
      </c>
      <c r="X399" s="139">
        <f ca="1">SUM($K$57:X$57)</f>
        <v>35000686.093334131</v>
      </c>
      <c r="Y399" s="139">
        <f ca="1">SUM($K$57:Y$57)</f>
        <v>35014426.3636562</v>
      </c>
      <c r="Z399" s="139">
        <f ca="1">SUM($K$57:Z$57)</f>
        <v>35028166.63397827</v>
      </c>
      <c r="AA399" s="139">
        <f ca="1">SUM($K$57:AA$57)</f>
        <v>35041906.90430034</v>
      </c>
      <c r="AB399" s="139">
        <f ca="1">SUM($K$57:AB$57)</f>
        <v>35055647.174622409</v>
      </c>
      <c r="AC399" s="139">
        <f ca="1">SUM($K$57:AC$57)</f>
        <v>35069387.444944479</v>
      </c>
      <c r="AD399" s="139">
        <f ca="1">SUM($K$57:AD$57)</f>
        <v>35083127.715266548</v>
      </c>
      <c r="AE399" s="139">
        <f ca="1">SUM($K$57:AE$57)</f>
        <v>35096867.985588618</v>
      </c>
      <c r="AF399" s="139">
        <f ca="1">SUM($K$57:AF$57)</f>
        <v>35110608.255910687</v>
      </c>
      <c r="AG399" s="139">
        <f ca="1">SUM($K$57:AG$57)</f>
        <v>35124348.526232757</v>
      </c>
      <c r="AH399" s="139">
        <f ca="1">SUM($K$57:AH$57)</f>
        <v>35138088.796554826</v>
      </c>
      <c r="AI399" s="139">
        <f ca="1">SUM($K$57:AI$57)</f>
        <v>35151829.066876896</v>
      </c>
      <c r="AJ399" s="139">
        <f ca="1">SUM($K$57:AJ$57)</f>
        <v>35165569.337198965</v>
      </c>
      <c r="AK399" s="139">
        <f ca="1">SUM($K$57:AK$57)</f>
        <v>35179309.607521035</v>
      </c>
      <c r="AL399" s="139">
        <f ca="1">SUM($K$57:AL$57)</f>
        <v>35193049.877843104</v>
      </c>
      <c r="AM399" s="139">
        <f ca="1">SUM($K$57:AM$57)</f>
        <v>35206790.148165174</v>
      </c>
      <c r="AN399" s="139">
        <f ca="1">SUM($K$57:AN$57)</f>
        <v>35220530.418487243</v>
      </c>
      <c r="AO399" s="139">
        <f ca="1">SUM($K$57:AO$57)</f>
        <v>35234270.688809313</v>
      </c>
      <c r="AP399" s="139">
        <f ca="1">SUM($K$57:AP$57)</f>
        <v>35248010.959131382</v>
      </c>
      <c r="AQ399" s="139">
        <f ca="1">SUM($K$57:AQ$57)</f>
        <v>35261751.229453452</v>
      </c>
      <c r="AR399" s="139">
        <f ca="1">SUM($K$57:AR$57)</f>
        <v>35275491.499775521</v>
      </c>
      <c r="AS399" s="139">
        <f ca="1">SUM($K$57:AS$57)</f>
        <v>35289231.770097591</v>
      </c>
      <c r="AT399" s="139">
        <f ca="1">SUM($K$57:AT$57)</f>
        <v>35302972.040419661</v>
      </c>
      <c r="AU399" s="139">
        <f ca="1">SUM($K$57:AU$57)</f>
        <v>35316712.31074173</v>
      </c>
      <c r="AV399" s="139">
        <f ca="1">SUM($K$57:AV$57)</f>
        <v>35330452.5810638</v>
      </c>
      <c r="AW399" s="139">
        <f ca="1">SUM($K$57:AW$57)</f>
        <v>35344192.851385869</v>
      </c>
      <c r="AX399" s="139">
        <f ca="1">SUM($K$57:AX$57)</f>
        <v>35357933.121707939</v>
      </c>
      <c r="AY399" s="139">
        <f ca="1">SUM($K$57:AY$57)</f>
        <v>35371673.392030008</v>
      </c>
      <c r="AZ399" s="139">
        <f ca="1">SUM($K$57:AZ$57)</f>
        <v>35385413.662352078</v>
      </c>
      <c r="BA399" s="139">
        <f ca="1">SUM($K$57:BA$57)</f>
        <v>35399153.932674147</v>
      </c>
      <c r="BB399" s="139">
        <f ca="1">SUM($K$57:BB$57)</f>
        <v>35412894.202996217</v>
      </c>
      <c r="BC399" s="139">
        <f ca="1">SUM($K$57:BC$57)</f>
        <v>35426634.473318286</v>
      </c>
      <c r="BD399" s="139">
        <f ca="1">SUM($K$57:BD$57)</f>
        <v>35440374.743640356</v>
      </c>
      <c r="BE399" s="139">
        <f ca="1">SUM($K$57:BE$57)</f>
        <v>35454115.013962425</v>
      </c>
      <c r="BF399" s="139">
        <f ca="1">SUM($K$57:BF$57)</f>
        <v>35467855.284284495</v>
      </c>
      <c r="BG399" s="139">
        <f ca="1">SUM($K$57:BG$57)</f>
        <v>35481595.554606564</v>
      </c>
      <c r="BH399" s="139">
        <f ca="1">SUM($K$57:BH$57)</f>
        <v>35495335.824928634</v>
      </c>
    </row>
    <row r="400" spans="1:60">
      <c r="A400" s="106" t="s">
        <v>158</v>
      </c>
      <c r="B400" s="106"/>
      <c r="C400" s="106"/>
      <c r="D400" s="106"/>
      <c r="E400" s="106"/>
      <c r="F400" s="106"/>
      <c r="G400" s="106"/>
      <c r="H400" s="106"/>
      <c r="I400" s="106"/>
      <c r="J400" s="106"/>
      <c r="K400" s="139">
        <f>SUM($K$388:K$389)</f>
        <v>0</v>
      </c>
      <c r="L400" s="139">
        <f>SUM($K$388:L$389)</f>
        <v>4000000</v>
      </c>
      <c r="M400" s="139">
        <f>SUM($K$388:M$389)</f>
        <v>4000000</v>
      </c>
      <c r="N400" s="139">
        <f>SUM($K$388:N$389)</f>
        <v>4000000</v>
      </c>
      <c r="O400" s="139">
        <f>SUM($K$388:O$389)</f>
        <v>4000000</v>
      </c>
      <c r="P400" s="139">
        <f>SUM($K$388:P$389)</f>
        <v>4000000</v>
      </c>
      <c r="Q400" s="139">
        <f>SUM($K$388:Q$389)</f>
        <v>4000000</v>
      </c>
      <c r="R400" s="139">
        <f>SUM($K$388:R$389)</f>
        <v>4000000</v>
      </c>
      <c r="S400" s="139">
        <f>SUM($K$388:S$389)</f>
        <v>4000000</v>
      </c>
      <c r="T400" s="139">
        <f>SUM($K$388:T$389)</f>
        <v>4000000</v>
      </c>
      <c r="U400" s="139">
        <f>SUM($K$388:U$389)</f>
        <v>4000000</v>
      </c>
      <c r="V400" s="139">
        <f>SUM($K$388:V$389)</f>
        <v>4000000</v>
      </c>
      <c r="W400" s="139">
        <f>SUM($K$388:W$389)</f>
        <v>4000000</v>
      </c>
      <c r="X400" s="139">
        <f>SUM($K$388:X$389)</f>
        <v>4000000</v>
      </c>
      <c r="Y400" s="139">
        <f>SUM($K$388:Y$389)</f>
        <v>4000000</v>
      </c>
      <c r="Z400" s="139">
        <f>SUM($K$388:Z$389)</f>
        <v>4000000</v>
      </c>
      <c r="AA400" s="139">
        <f>SUM($K$388:AA$389)</f>
        <v>4000000</v>
      </c>
      <c r="AB400" s="139">
        <f>SUM($K$388:AB$389)</f>
        <v>4000000</v>
      </c>
      <c r="AC400" s="139">
        <f>SUM($K$388:AC$389)</f>
        <v>4000000</v>
      </c>
      <c r="AD400" s="139">
        <f>SUM($K$388:AD$389)</f>
        <v>4000000</v>
      </c>
      <c r="AE400" s="139">
        <f>SUM($K$388:AE$389)</f>
        <v>4000000</v>
      </c>
      <c r="AF400" s="139">
        <f>SUM($K$388:AF$389)</f>
        <v>4000000</v>
      </c>
      <c r="AG400" s="139">
        <f>SUM($K$388:AG$389)</f>
        <v>4000000</v>
      </c>
      <c r="AH400" s="139">
        <f>SUM($K$388:AH$389)</f>
        <v>4000000</v>
      </c>
      <c r="AI400" s="139">
        <f>SUM($K$388:AI$389)</f>
        <v>4000000</v>
      </c>
      <c r="AJ400" s="139">
        <f>SUM($K$388:AJ$389)</f>
        <v>4000000</v>
      </c>
      <c r="AK400" s="139">
        <f>SUM($K$388:AK$389)</f>
        <v>4000000</v>
      </c>
      <c r="AL400" s="139">
        <f>SUM($K$388:AL$389)</f>
        <v>4000000</v>
      </c>
      <c r="AM400" s="139">
        <f>SUM($K$388:AM$389)</f>
        <v>4000000</v>
      </c>
      <c r="AN400" s="139">
        <f>SUM($K$388:AN$389)</f>
        <v>4000000</v>
      </c>
      <c r="AO400" s="139">
        <f>SUM($K$388:AO$389)</f>
        <v>4000000</v>
      </c>
      <c r="AP400" s="139">
        <f>SUM($K$388:AP$389)</f>
        <v>4000000</v>
      </c>
      <c r="AQ400" s="139">
        <f>SUM($K$388:AQ$389)</f>
        <v>4000000</v>
      </c>
      <c r="AR400" s="139">
        <f>SUM($K$388:AR$389)</f>
        <v>4000000</v>
      </c>
      <c r="AS400" s="139">
        <f>SUM($K$388:AS$389)</f>
        <v>4000000</v>
      </c>
      <c r="AT400" s="139">
        <f>SUM($K$388:AT$389)</f>
        <v>4000000</v>
      </c>
      <c r="AU400" s="139">
        <f>SUM($K$388:AU$389)</f>
        <v>4000000</v>
      </c>
      <c r="AV400" s="139">
        <f>SUM($K$388:AV$389)</f>
        <v>4000000</v>
      </c>
      <c r="AW400" s="139">
        <f>SUM($K$388:AW$389)</f>
        <v>4000000</v>
      </c>
      <c r="AX400" s="139">
        <f>SUM($K$388:AX$389)</f>
        <v>4000000</v>
      </c>
      <c r="AY400" s="139">
        <f>SUM($K$388:AY$389)</f>
        <v>4000000</v>
      </c>
      <c r="AZ400" s="139">
        <f>SUM($K$388:AZ$389)</f>
        <v>4000000</v>
      </c>
      <c r="BA400" s="139">
        <f>SUM($K$388:BA$389)</f>
        <v>4000000</v>
      </c>
      <c r="BB400" s="139">
        <f>SUM($K$388:BB$389)</f>
        <v>4000000</v>
      </c>
      <c r="BC400" s="139">
        <f>SUM($K$388:BC$389)</f>
        <v>4000000</v>
      </c>
      <c r="BD400" s="139">
        <f>SUM($K$388:BD$389)</f>
        <v>4000000</v>
      </c>
      <c r="BE400" s="139">
        <f>SUM($K$388:BE$389)</f>
        <v>4000000</v>
      </c>
      <c r="BF400" s="139">
        <f>SUM($K$388:BF$389)</f>
        <v>4000000</v>
      </c>
      <c r="BG400" s="139">
        <f>SUM($K$388:BG$389)</f>
        <v>4000000</v>
      </c>
      <c r="BH400" s="139">
        <f>SUM($K$388:BH$389)</f>
        <v>4000000</v>
      </c>
    </row>
    <row r="401" spans="1:60">
      <c r="A401" s="106" t="s">
        <v>408</v>
      </c>
      <c r="B401" s="106"/>
      <c r="C401" s="106"/>
      <c r="D401" s="106"/>
      <c r="E401" s="106"/>
      <c r="F401" s="106"/>
      <c r="G401" s="106"/>
      <c r="H401" s="106"/>
      <c r="I401" s="106"/>
      <c r="J401" s="106"/>
      <c r="K401" s="139">
        <f ca="1">K399-K400</f>
        <v>0</v>
      </c>
      <c r="L401" s="139">
        <f t="shared" ref="L401:BG401" ca="1" si="244">L399-L400</f>
        <v>30842672.984630331</v>
      </c>
      <c r="M401" s="139">
        <f t="shared" ca="1" si="244"/>
        <v>30849543.119791366</v>
      </c>
      <c r="N401" s="139">
        <f t="shared" ca="1" si="244"/>
        <v>30863283.390113436</v>
      </c>
      <c r="O401" s="139">
        <f t="shared" ca="1" si="244"/>
        <v>30877023.660435505</v>
      </c>
      <c r="P401" s="139">
        <f t="shared" ca="1" si="244"/>
        <v>30890763.930757575</v>
      </c>
      <c r="Q401" s="139">
        <f t="shared" ca="1" si="244"/>
        <v>30904504.201079644</v>
      </c>
      <c r="R401" s="139">
        <f t="shared" ca="1" si="244"/>
        <v>30918244.471401714</v>
      </c>
      <c r="S401" s="139">
        <f t="shared" ca="1" si="244"/>
        <v>30931984.741723783</v>
      </c>
      <c r="T401" s="139">
        <f t="shared" ca="1" si="244"/>
        <v>30945725.012045853</v>
      </c>
      <c r="U401" s="139">
        <f t="shared" ca="1" si="244"/>
        <v>30959465.282367922</v>
      </c>
      <c r="V401" s="139">
        <f t="shared" ca="1" si="244"/>
        <v>30973205.552689992</v>
      </c>
      <c r="W401" s="139">
        <f t="shared" ca="1" si="244"/>
        <v>30986945.823012061</v>
      </c>
      <c r="X401" s="139">
        <f t="shared" ca="1" si="244"/>
        <v>31000686.093334131</v>
      </c>
      <c r="Y401" s="139">
        <f t="shared" ca="1" si="244"/>
        <v>31014426.3636562</v>
      </c>
      <c r="Z401" s="139">
        <f t="shared" ca="1" si="244"/>
        <v>31028166.63397827</v>
      </c>
      <c r="AA401" s="139">
        <f t="shared" ca="1" si="244"/>
        <v>31041906.90430034</v>
      </c>
      <c r="AB401" s="139">
        <f t="shared" ca="1" si="244"/>
        <v>31055647.174622409</v>
      </c>
      <c r="AC401" s="139">
        <f t="shared" ca="1" si="244"/>
        <v>31069387.444944479</v>
      </c>
      <c r="AD401" s="139">
        <f t="shared" ca="1" si="244"/>
        <v>31083127.715266548</v>
      </c>
      <c r="AE401" s="139">
        <f t="shared" ca="1" si="244"/>
        <v>31096867.985588618</v>
      </c>
      <c r="AF401" s="139">
        <f t="shared" ca="1" si="244"/>
        <v>31110608.255910687</v>
      </c>
      <c r="AG401" s="139">
        <f t="shared" ca="1" si="244"/>
        <v>31124348.526232757</v>
      </c>
      <c r="AH401" s="139">
        <f t="shared" ca="1" si="244"/>
        <v>31138088.796554826</v>
      </c>
      <c r="AI401" s="139">
        <f t="shared" ca="1" si="244"/>
        <v>31151829.066876896</v>
      </c>
      <c r="AJ401" s="139">
        <f t="shared" ca="1" si="244"/>
        <v>31165569.337198965</v>
      </c>
      <c r="AK401" s="139">
        <f t="shared" ca="1" si="244"/>
        <v>31179309.607521035</v>
      </c>
      <c r="AL401" s="139">
        <f t="shared" ca="1" si="244"/>
        <v>31193049.877843104</v>
      </c>
      <c r="AM401" s="139">
        <f t="shared" ca="1" si="244"/>
        <v>31206790.148165174</v>
      </c>
      <c r="AN401" s="139">
        <f t="shared" ca="1" si="244"/>
        <v>31220530.418487243</v>
      </c>
      <c r="AO401" s="139">
        <f t="shared" ca="1" si="244"/>
        <v>31234270.688809313</v>
      </c>
      <c r="AP401" s="139">
        <f t="shared" ca="1" si="244"/>
        <v>31248010.959131382</v>
      </c>
      <c r="AQ401" s="139">
        <f t="shared" ca="1" si="244"/>
        <v>31261751.229453452</v>
      </c>
      <c r="AR401" s="139">
        <f t="shared" ca="1" si="244"/>
        <v>31275491.499775521</v>
      </c>
      <c r="AS401" s="139">
        <f t="shared" ca="1" si="244"/>
        <v>31289231.770097591</v>
      </c>
      <c r="AT401" s="139">
        <f t="shared" ca="1" si="244"/>
        <v>31302972.040419661</v>
      </c>
      <c r="AU401" s="139">
        <f t="shared" ca="1" si="244"/>
        <v>31316712.31074173</v>
      </c>
      <c r="AV401" s="139">
        <f t="shared" ca="1" si="244"/>
        <v>31330452.5810638</v>
      </c>
      <c r="AW401" s="139">
        <f t="shared" ca="1" si="244"/>
        <v>31344192.851385869</v>
      </c>
      <c r="AX401" s="139">
        <f t="shared" ca="1" si="244"/>
        <v>31357933.121707939</v>
      </c>
      <c r="AY401" s="139">
        <f t="shared" ca="1" si="244"/>
        <v>31371673.392030008</v>
      </c>
      <c r="AZ401" s="139">
        <f t="shared" ca="1" si="244"/>
        <v>31385413.662352078</v>
      </c>
      <c r="BA401" s="139">
        <f t="shared" ca="1" si="244"/>
        <v>31399153.932674147</v>
      </c>
      <c r="BB401" s="139">
        <f t="shared" ca="1" si="244"/>
        <v>31412894.202996217</v>
      </c>
      <c r="BC401" s="139">
        <f t="shared" ca="1" si="244"/>
        <v>31426634.473318286</v>
      </c>
      <c r="BD401" s="139">
        <f t="shared" ca="1" si="244"/>
        <v>31440374.743640356</v>
      </c>
      <c r="BE401" s="139">
        <f t="shared" ca="1" si="244"/>
        <v>31454115.013962425</v>
      </c>
      <c r="BF401" s="139">
        <f t="shared" ca="1" si="244"/>
        <v>31467855.284284495</v>
      </c>
      <c r="BG401" s="139">
        <f t="shared" ca="1" si="244"/>
        <v>31481595.554606564</v>
      </c>
      <c r="BH401" s="139">
        <f ca="1">BH399-BH400</f>
        <v>31495335.824928634</v>
      </c>
    </row>
    <row r="402" spans="1:60">
      <c r="K402">
        <f ca="1">K401/'Primary Inputs'!$C$22</f>
        <v>0</v>
      </c>
      <c r="L402">
        <f ca="1">L401/'Primary Inputs'!$C$22</f>
        <v>30.842672984630333</v>
      </c>
      <c r="M402">
        <f ca="1">M401/'Primary Inputs'!$C$22</f>
        <v>30.849543119791367</v>
      </c>
      <c r="N402">
        <f ca="1">N401/'Primary Inputs'!$C$22</f>
        <v>30.863283390113434</v>
      </c>
      <c r="O402">
        <f ca="1">O401/'Primary Inputs'!$C$22</f>
        <v>30.877023660435505</v>
      </c>
      <c r="P402">
        <f ca="1">P401/'Primary Inputs'!$C$22</f>
        <v>30.890763930757576</v>
      </c>
      <c r="Q402">
        <f ca="1">Q401/'Primary Inputs'!$C$22</f>
        <v>30.904504201079643</v>
      </c>
      <c r="R402">
        <f ca="1">R401/'Primary Inputs'!$C$22</f>
        <v>30.918244471401714</v>
      </c>
      <c r="S402">
        <f ca="1">S401/'Primary Inputs'!$C$22</f>
        <v>30.931984741723785</v>
      </c>
      <c r="T402">
        <f ca="1">T401/'Primary Inputs'!$C$22</f>
        <v>30.945725012045852</v>
      </c>
      <c r="U402">
        <f ca="1">U401/'Primary Inputs'!$C$22</f>
        <v>30.959465282367923</v>
      </c>
      <c r="V402">
        <f ca="1">V401/'Primary Inputs'!$C$22</f>
        <v>30.973205552689993</v>
      </c>
      <c r="W402">
        <f ca="1">W401/'Primary Inputs'!$C$22</f>
        <v>30.986945823012061</v>
      </c>
      <c r="X402">
        <f ca="1">X401/'Primary Inputs'!$C$22</f>
        <v>31.000686093334131</v>
      </c>
      <c r="Y402">
        <f ca="1">Y401/'Primary Inputs'!$C$22</f>
        <v>31.014426363656199</v>
      </c>
      <c r="Z402">
        <f ca="1">Z401/'Primary Inputs'!$C$22</f>
        <v>31.02816663397827</v>
      </c>
      <c r="AA402">
        <f ca="1">AA401/'Primary Inputs'!$C$22</f>
        <v>31.04190690430034</v>
      </c>
      <c r="AB402">
        <f ca="1">AB401/'Primary Inputs'!$C$22</f>
        <v>31.055647174622408</v>
      </c>
      <c r="AC402">
        <f ca="1">AC401/'Primary Inputs'!$C$22</f>
        <v>31.069387444944478</v>
      </c>
      <c r="AD402">
        <f ca="1">AD401/'Primary Inputs'!$C$22</f>
        <v>31.083127715266549</v>
      </c>
      <c r="AE402">
        <f ca="1">AE401/'Primary Inputs'!$C$22</f>
        <v>31.096867985588617</v>
      </c>
      <c r="AF402">
        <f ca="1">AF401/'Primary Inputs'!$C$22</f>
        <v>31.110608255910687</v>
      </c>
      <c r="AG402">
        <f ca="1">AG401/'Primary Inputs'!$C$22</f>
        <v>31.124348526232758</v>
      </c>
      <c r="AH402">
        <f ca="1">AH401/'Primary Inputs'!$C$22</f>
        <v>31.138088796554825</v>
      </c>
      <c r="AI402">
        <f ca="1">AI401/'Primary Inputs'!$C$22</f>
        <v>31.151829066876896</v>
      </c>
      <c r="AJ402">
        <f ca="1">AJ401/'Primary Inputs'!$C$22</f>
        <v>31.165569337198963</v>
      </c>
      <c r="AK402">
        <f ca="1">AK401/'Primary Inputs'!$C$22</f>
        <v>31.179309607521034</v>
      </c>
      <c r="AL402">
        <f ca="1">AL401/'Primary Inputs'!$C$22</f>
        <v>31.193049877843105</v>
      </c>
      <c r="AM402">
        <f ca="1">AM401/'Primary Inputs'!$C$22</f>
        <v>31.206790148165172</v>
      </c>
      <c r="AN402">
        <f ca="1">AN401/'Primary Inputs'!$C$22</f>
        <v>31.220530418487243</v>
      </c>
      <c r="AO402">
        <f ca="1">AO401/'Primary Inputs'!$C$22</f>
        <v>31.234270688809314</v>
      </c>
      <c r="AP402">
        <f ca="1">AP401/'Primary Inputs'!$C$22</f>
        <v>31.248010959131381</v>
      </c>
      <c r="AQ402">
        <f ca="1">AQ401/'Primary Inputs'!$C$22</f>
        <v>31.261751229453452</v>
      </c>
      <c r="AR402">
        <f ca="1">AR401/'Primary Inputs'!$C$22</f>
        <v>31.275491499775523</v>
      </c>
      <c r="AS402">
        <f ca="1">AS401/'Primary Inputs'!$C$22</f>
        <v>31.28923177009759</v>
      </c>
      <c r="AT402">
        <f ca="1">AT401/'Primary Inputs'!$C$22</f>
        <v>31.302972040419661</v>
      </c>
      <c r="AU402">
        <f ca="1">AU401/'Primary Inputs'!$C$22</f>
        <v>31.316712310741732</v>
      </c>
      <c r="AV402">
        <f ca="1">AV401/'Primary Inputs'!$C$22</f>
        <v>31.330452581063799</v>
      </c>
      <c r="AW402">
        <f ca="1">AW401/'Primary Inputs'!$C$22</f>
        <v>31.34419285138587</v>
      </c>
      <c r="AX402">
        <f ca="1">AX401/'Primary Inputs'!$C$22</f>
        <v>31.357933121707937</v>
      </c>
      <c r="AY402">
        <f ca="1">AY401/'Primary Inputs'!$C$22</f>
        <v>31.371673392030008</v>
      </c>
      <c r="AZ402">
        <f ca="1">AZ401/'Primary Inputs'!$C$22</f>
        <v>31.385413662352079</v>
      </c>
      <c r="BA402">
        <f ca="1">BA401/'Primary Inputs'!$C$22</f>
        <v>31.399153932674146</v>
      </c>
      <c r="BB402">
        <f ca="1">BB401/'Primary Inputs'!$C$22</f>
        <v>31.412894202996217</v>
      </c>
      <c r="BC402">
        <f ca="1">BC401/'Primary Inputs'!$C$22</f>
        <v>31.426634473318288</v>
      </c>
      <c r="BD402">
        <f ca="1">BD401/'Primary Inputs'!$C$22</f>
        <v>31.440374743640355</v>
      </c>
      <c r="BE402">
        <f ca="1">BE401/'Primary Inputs'!$C$22</f>
        <v>31.454115013962426</v>
      </c>
      <c r="BF402">
        <f ca="1">BF401/'Primary Inputs'!$C$22</f>
        <v>31.467855284284497</v>
      </c>
      <c r="BG402">
        <f ca="1">BG401/'Primary Inputs'!$C$22</f>
        <v>31.481595554606564</v>
      </c>
      <c r="BH402">
        <f ca="1">BH401/'Primary Inputs'!$C$22</f>
        <v>31.495335824928635</v>
      </c>
    </row>
  </sheetData>
  <conditionalFormatting sqref="K57:BH57">
    <cfRule type="cellIs" dxfId="53" priority="11" operator="equal">
      <formula>"$N$8"</formula>
    </cfRule>
  </conditionalFormatting>
  <conditionalFormatting sqref="K60:BH109 K7:BH56">
    <cfRule type="containsText" dxfId="52" priority="10" operator="containsText" text=" ">
      <formula>NOT(ISERROR(SEARCH(" ",K7)))</formula>
    </cfRule>
  </conditionalFormatting>
  <conditionalFormatting sqref="G338">
    <cfRule type="containsText" dxfId="51" priority="7" operator="containsText" text="ERROR">
      <formula>NOT(ISERROR(SEARCH("ERROR",G338)))</formula>
    </cfRule>
    <cfRule type="containsText" dxfId="50" priority="8" operator="containsText" text="OK">
      <formula>NOT(ISERROR(SEARCH("OK",G338)))</formula>
    </cfRule>
  </conditionalFormatting>
  <conditionalFormatting sqref="G396">
    <cfRule type="containsText" dxfId="49" priority="5" operator="containsText" text="ERROR">
      <formula>NOT(ISERROR(SEARCH("ERROR",G396)))</formula>
    </cfRule>
    <cfRule type="containsText" dxfId="48" priority="6" operator="containsText" text="OK">
      <formula>NOT(ISERROR(SEARCH("OK",G396)))</formula>
    </cfRule>
  </conditionalFormatting>
  <conditionalFormatting sqref="G385">
    <cfRule type="containsText" dxfId="47" priority="3" operator="containsText" text="ERROR">
      <formula>NOT(ISERROR(SEARCH("ERROR",G385)))</formula>
    </cfRule>
    <cfRule type="containsText" dxfId="46" priority="4" operator="containsText" text="OK">
      <formula>NOT(ISERROR(SEARCH("OK",G385)))</formula>
    </cfRule>
  </conditionalFormatting>
  <conditionalFormatting sqref="G1">
    <cfRule type="containsText" dxfId="45" priority="1" operator="containsText" text="ERROR">
      <formula>NOT(ISERROR(SEARCH("ERROR",G1)))</formula>
    </cfRule>
    <cfRule type="containsText" dxfId="44" priority="2" operator="containsText" text="OK">
      <formula>NOT(ISERROR(SEARCH("OK",G1)))</formula>
    </cfRule>
  </conditionalFormatting>
  <pageMargins left="0.7" right="0.7" top="0.75" bottom="0.75" header="0.3" footer="0.3"/>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0" tint="-0.499984740745262"/>
  </sheetPr>
  <dimension ref="A1:BH402"/>
  <sheetViews>
    <sheetView zoomScale="80" zoomScaleNormal="80" workbookViewId="0">
      <pane xSplit="5" ySplit="2" topLeftCell="F370" activePane="bottomRight" state="frozen"/>
      <selection activeCell="F1" sqref="F1"/>
      <selection pane="topRight" activeCell="F1" sqref="F1"/>
      <selection pane="bottomLeft" activeCell="F1" sqref="F1"/>
      <selection pane="bottomRight" activeCell="J390" sqref="J390"/>
    </sheetView>
  </sheetViews>
  <sheetFormatPr defaultRowHeight="14.25"/>
  <cols>
    <col min="1" max="1" width="18.5" customWidth="1"/>
    <col min="2" max="3" width="4.875" customWidth="1"/>
    <col min="4" max="4" width="4.125" customWidth="1"/>
    <col min="5" max="5" width="41.125" customWidth="1"/>
    <col min="6" max="6" width="35.625" customWidth="1"/>
    <col min="7" max="7" width="27.625" customWidth="1"/>
    <col min="8" max="8" width="12.625" customWidth="1"/>
    <col min="9" max="9" width="14" bestFit="1" customWidth="1"/>
    <col min="10" max="10" width="15.125" bestFit="1" customWidth="1"/>
    <col min="11" max="11" width="11.875" customWidth="1"/>
    <col min="12" max="12" width="12.875" customWidth="1"/>
    <col min="13" max="13" width="13.125" customWidth="1"/>
    <col min="14" max="16" width="11.375" customWidth="1"/>
    <col min="17" max="29" width="11.375" bestFit="1" customWidth="1"/>
    <col min="30" max="60" width="12.5" bestFit="1" customWidth="1"/>
  </cols>
  <sheetData>
    <row r="1" spans="1:60" ht="30">
      <c r="A1" s="132" t="s">
        <v>296</v>
      </c>
      <c r="B1" s="106"/>
      <c r="C1" s="106"/>
      <c r="D1" s="106"/>
      <c r="E1" s="106"/>
      <c r="F1" s="192" t="s">
        <v>288</v>
      </c>
      <c r="G1" s="191" t="str">
        <f ca="1">IF(AND(G338="OK",G385="OK",G396="OK"),"OK","ERROR")</f>
        <v>OK</v>
      </c>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106"/>
      <c r="AK1" s="106"/>
      <c r="AL1" s="106"/>
      <c r="AM1" s="106"/>
      <c r="AN1" s="106"/>
      <c r="AO1" s="106"/>
      <c r="AP1" s="106"/>
      <c r="AQ1" s="106"/>
      <c r="AR1" s="106"/>
      <c r="AS1" s="106"/>
      <c r="AT1" s="106"/>
      <c r="AU1" s="106"/>
      <c r="AV1" s="106"/>
      <c r="AW1" s="106"/>
      <c r="AX1" s="106"/>
      <c r="AY1" s="106"/>
      <c r="AZ1" s="106"/>
      <c r="BA1" s="106"/>
      <c r="BB1" s="106"/>
      <c r="BC1" s="106"/>
      <c r="BD1" s="106"/>
      <c r="BE1" s="106"/>
      <c r="BF1" s="106"/>
      <c r="BG1" s="106"/>
      <c r="BH1" s="106"/>
    </row>
    <row r="2" spans="1:60" s="105" customFormat="1" ht="30">
      <c r="A2" s="254"/>
      <c r="B2" s="254"/>
      <c r="C2" s="254"/>
      <c r="D2" s="254"/>
      <c r="E2" s="255" t="str">
        <f xml:space="preserve"> 'Primary Inputs Alt'!B$27</f>
        <v>Timeline</v>
      </c>
      <c r="F2" s="255"/>
      <c r="G2" s="255"/>
      <c r="H2" s="256"/>
      <c r="I2" s="256"/>
      <c r="J2" s="255"/>
      <c r="K2" s="255">
        <f xml:space="preserve"> 'Primary Inputs Alt'!E$27</f>
        <v>2022</v>
      </c>
      <c r="L2" s="255">
        <f xml:space="preserve"> 'Primary Inputs Alt'!F$27</f>
        <v>2023</v>
      </c>
      <c r="M2" s="255">
        <f xml:space="preserve"> 'Primary Inputs Alt'!G$27</f>
        <v>2024</v>
      </c>
      <c r="N2" s="255">
        <f xml:space="preserve"> 'Primary Inputs Alt'!H$27</f>
        <v>2025</v>
      </c>
      <c r="O2" s="255">
        <f xml:space="preserve"> 'Primary Inputs Alt'!I$27</f>
        <v>2026</v>
      </c>
      <c r="P2" s="255">
        <f xml:space="preserve"> 'Primary Inputs Alt'!J$27</f>
        <v>2027</v>
      </c>
      <c r="Q2" s="255">
        <f xml:space="preserve"> 'Primary Inputs Alt'!K$27</f>
        <v>2028</v>
      </c>
      <c r="R2" s="255">
        <f xml:space="preserve"> 'Primary Inputs Alt'!L$27</f>
        <v>2029</v>
      </c>
      <c r="S2" s="255">
        <f xml:space="preserve"> 'Primary Inputs Alt'!M$27</f>
        <v>2030</v>
      </c>
      <c r="T2" s="255">
        <f xml:space="preserve"> 'Primary Inputs Alt'!N$27</f>
        <v>2031</v>
      </c>
      <c r="U2" s="255">
        <f xml:space="preserve"> 'Primary Inputs Alt'!O$27</f>
        <v>2032</v>
      </c>
      <c r="V2" s="255">
        <f xml:space="preserve"> 'Primary Inputs Alt'!P$27</f>
        <v>2033</v>
      </c>
      <c r="W2" s="255">
        <f xml:space="preserve"> 'Primary Inputs Alt'!Q$27</f>
        <v>2034</v>
      </c>
      <c r="X2" s="255">
        <f xml:space="preserve"> 'Primary Inputs Alt'!R$27</f>
        <v>2035</v>
      </c>
      <c r="Y2" s="255">
        <f xml:space="preserve"> 'Primary Inputs Alt'!S$27</f>
        <v>2036</v>
      </c>
      <c r="Z2" s="255">
        <f xml:space="preserve"> 'Primary Inputs Alt'!T$27</f>
        <v>2037</v>
      </c>
      <c r="AA2" s="255">
        <f xml:space="preserve"> 'Primary Inputs Alt'!U$27</f>
        <v>2038</v>
      </c>
      <c r="AB2" s="255">
        <f xml:space="preserve"> 'Primary Inputs Alt'!V$27</f>
        <v>2039</v>
      </c>
      <c r="AC2" s="255">
        <f xml:space="preserve"> 'Primary Inputs Alt'!W$27</f>
        <v>2040</v>
      </c>
      <c r="AD2" s="255">
        <f xml:space="preserve"> 'Primary Inputs Alt'!X$27</f>
        <v>2041</v>
      </c>
      <c r="AE2" s="255">
        <f xml:space="preserve"> 'Primary Inputs Alt'!Y$27</f>
        <v>2042</v>
      </c>
      <c r="AF2" s="255">
        <f xml:space="preserve"> 'Primary Inputs Alt'!Z$27</f>
        <v>2043</v>
      </c>
      <c r="AG2" s="255">
        <f xml:space="preserve"> 'Primary Inputs Alt'!AA$27</f>
        <v>2044</v>
      </c>
      <c r="AH2" s="255">
        <f xml:space="preserve"> 'Primary Inputs Alt'!AB$27</f>
        <v>2045</v>
      </c>
      <c r="AI2" s="255">
        <f xml:space="preserve"> 'Primary Inputs Alt'!AC$27</f>
        <v>2046</v>
      </c>
      <c r="AJ2" s="255">
        <f xml:space="preserve"> 'Primary Inputs Alt'!AD$27</f>
        <v>2047</v>
      </c>
      <c r="AK2" s="255">
        <f xml:space="preserve"> 'Primary Inputs Alt'!AE$27</f>
        <v>2048</v>
      </c>
      <c r="AL2" s="255">
        <f xml:space="preserve"> 'Primary Inputs Alt'!AF$27</f>
        <v>2049</v>
      </c>
      <c r="AM2" s="255">
        <f xml:space="preserve"> 'Primary Inputs Alt'!AG$27</f>
        <v>2050</v>
      </c>
      <c r="AN2" s="255">
        <f xml:space="preserve"> 'Primary Inputs Alt'!AH$27</f>
        <v>2051</v>
      </c>
      <c r="AO2" s="255">
        <f xml:space="preserve"> 'Primary Inputs Alt'!AI$27</f>
        <v>2052</v>
      </c>
      <c r="AP2" s="255">
        <f xml:space="preserve"> 'Primary Inputs Alt'!AJ$27</f>
        <v>2053</v>
      </c>
      <c r="AQ2" s="255">
        <f xml:space="preserve"> 'Primary Inputs Alt'!AK$27</f>
        <v>2054</v>
      </c>
      <c r="AR2" s="255">
        <f xml:space="preserve"> 'Primary Inputs Alt'!AL$27</f>
        <v>2055</v>
      </c>
      <c r="AS2" s="255">
        <f xml:space="preserve"> 'Primary Inputs Alt'!AM$27</f>
        <v>2056</v>
      </c>
      <c r="AT2" s="255">
        <f xml:space="preserve"> 'Primary Inputs Alt'!AN$27</f>
        <v>2057</v>
      </c>
      <c r="AU2" s="255">
        <f xml:space="preserve"> 'Primary Inputs Alt'!AO$27</f>
        <v>2058</v>
      </c>
      <c r="AV2" s="255">
        <f xml:space="preserve"> 'Primary Inputs Alt'!AP$27</f>
        <v>2059</v>
      </c>
      <c r="AW2" s="255">
        <f xml:space="preserve"> 'Primary Inputs Alt'!AQ$27</f>
        <v>2060</v>
      </c>
      <c r="AX2" s="255">
        <f xml:space="preserve"> 'Primary Inputs Alt'!AR$27</f>
        <v>2061</v>
      </c>
      <c r="AY2" s="255">
        <f xml:space="preserve"> 'Primary Inputs Alt'!AS$27</f>
        <v>2062</v>
      </c>
      <c r="AZ2" s="255">
        <f xml:space="preserve"> 'Primary Inputs Alt'!AT$27</f>
        <v>2063</v>
      </c>
      <c r="BA2" s="255">
        <f xml:space="preserve"> 'Primary Inputs Alt'!AU$27</f>
        <v>2064</v>
      </c>
      <c r="BB2" s="255">
        <f xml:space="preserve"> 'Primary Inputs Alt'!AV$27</f>
        <v>2065</v>
      </c>
      <c r="BC2" s="255">
        <f xml:space="preserve"> 'Primary Inputs Alt'!AW$27</f>
        <v>2066</v>
      </c>
      <c r="BD2" s="255">
        <f xml:space="preserve"> 'Primary Inputs Alt'!AX$27</f>
        <v>2067</v>
      </c>
      <c r="BE2" s="255">
        <f xml:space="preserve"> 'Primary Inputs Alt'!AY$27</f>
        <v>2068</v>
      </c>
      <c r="BF2" s="255">
        <f xml:space="preserve"> 'Primary Inputs Alt'!AZ$27</f>
        <v>2069</v>
      </c>
      <c r="BG2" s="255">
        <f xml:space="preserve"> 'Primary Inputs Alt'!BA$27</f>
        <v>2070</v>
      </c>
      <c r="BH2" s="255">
        <f xml:space="preserve"> 'Primary Inputs Alt'!BB$27</f>
        <v>2071</v>
      </c>
    </row>
    <row r="3" spans="1:60" s="105" customFormat="1">
      <c r="A3" s="257"/>
      <c r="B3" s="257"/>
      <c r="C3" s="257"/>
      <c r="D3" s="257"/>
      <c r="E3" s="258" t="s">
        <v>68</v>
      </c>
      <c r="F3" s="258"/>
      <c r="G3" s="258"/>
      <c r="H3" s="257"/>
      <c r="I3" s="257"/>
      <c r="J3" s="257"/>
      <c r="K3" s="259">
        <f>'Primary Inputs Alt'!E$34</f>
        <v>0.99014754297667429</v>
      </c>
      <c r="L3" s="259">
        <f>'Primary Inputs Alt'!F$34</f>
        <v>0.97073288527124924</v>
      </c>
      <c r="M3" s="259">
        <f>'Primary Inputs Alt'!G$34</f>
        <v>0.95169890712867578</v>
      </c>
      <c r="N3" s="259">
        <f>'Primary Inputs Alt'!H$34</f>
        <v>0.93303814424379983</v>
      </c>
      <c r="O3" s="259">
        <f>'Primary Inputs Alt'!I$34</f>
        <v>0.91474327867039196</v>
      </c>
      <c r="P3" s="259">
        <f>'Primary Inputs Alt'!J$34</f>
        <v>0.89680713595136463</v>
      </c>
      <c r="Q3" s="259">
        <f>'Primary Inputs Alt'!K$34</f>
        <v>0.87922268230525946</v>
      </c>
      <c r="R3" s="259">
        <f>'Primary Inputs Alt'!L$34</f>
        <v>0.86198302186790143</v>
      </c>
      <c r="S3" s="259">
        <f>'Primary Inputs Alt'!M$34</f>
        <v>0.84508139398813864</v>
      </c>
      <c r="T3" s="259">
        <f>'Primary Inputs Alt'!N$34</f>
        <v>0.8285111705766065</v>
      </c>
      <c r="U3" s="259">
        <f>'Primary Inputs Alt'!O$34</f>
        <v>0.81226585350647695</v>
      </c>
      <c r="V3" s="259">
        <f>'Primary Inputs Alt'!P$34</f>
        <v>0.79633907206517351</v>
      </c>
      <c r="W3" s="259">
        <f>'Primary Inputs Alt'!Q$34</f>
        <v>0.78072458045605242</v>
      </c>
      <c r="X3" s="259">
        <f>'Primary Inputs Alt'!R$34</f>
        <v>0.76541625534907098</v>
      </c>
      <c r="Y3" s="259">
        <f>'Primary Inputs Alt'!S$34</f>
        <v>0.75040809347948145</v>
      </c>
      <c r="Z3" s="259">
        <f>'Primary Inputs Alt'!T$34</f>
        <v>0.73569420929360918</v>
      </c>
      <c r="AA3" s="259">
        <f>'Primary Inputs Alt'!U$34</f>
        <v>0.72126883264079322</v>
      </c>
      <c r="AB3" s="259">
        <f>'Primary Inputs Alt'!V$34</f>
        <v>0.70712630651058161</v>
      </c>
      <c r="AC3" s="259">
        <f>'Primary Inputs Alt'!W$34</f>
        <v>0.69326108481429571</v>
      </c>
      <c r="AD3" s="259">
        <f>'Primary Inputs Alt'!X$34</f>
        <v>0.67966773021009386</v>
      </c>
      <c r="AE3" s="259">
        <f>'Primary Inputs Alt'!Y$34</f>
        <v>0.66634091197068013</v>
      </c>
      <c r="AF3" s="259">
        <f>'Primary Inputs Alt'!Z$34</f>
        <v>0.65327540389282357</v>
      </c>
      <c r="AG3" s="259">
        <f>'Primary Inputs Alt'!AA$34</f>
        <v>0.64046608224786628</v>
      </c>
      <c r="AH3" s="259">
        <f>'Primary Inputs Alt'!AB$34</f>
        <v>0.62790792377241789</v>
      </c>
      <c r="AI3" s="259">
        <f>'Primary Inputs Alt'!AC$34</f>
        <v>0.61559600369844891</v>
      </c>
      <c r="AJ3" s="259">
        <f>'Primary Inputs Alt'!AD$34</f>
        <v>0.60352549382200871</v>
      </c>
      <c r="AK3" s="259">
        <f>'Primary Inputs Alt'!AE$34</f>
        <v>0.59169166060981249</v>
      </c>
      <c r="AL3" s="259">
        <f>'Primary Inputs Alt'!AF$34</f>
        <v>0.58008986334295343</v>
      </c>
      <c r="AM3" s="259">
        <f>'Primary Inputs Alt'!AG$34</f>
        <v>0.56871555229701309</v>
      </c>
      <c r="AN3" s="259">
        <f>'Primary Inputs Alt'!AH$34</f>
        <v>0.55756426695785599</v>
      </c>
      <c r="AO3" s="259">
        <f>'Primary Inputs Alt'!AI$34</f>
        <v>0.5466316342724078</v>
      </c>
      <c r="AP3" s="259">
        <f>'Primary Inputs Alt'!AJ$34</f>
        <v>0.53591336693373315</v>
      </c>
      <c r="AQ3" s="259">
        <f>'Primary Inputs Alt'!AK$34</f>
        <v>0.52540526169973834</v>
      </c>
      <c r="AR3" s="259">
        <f>'Primary Inputs Alt'!AL$34</f>
        <v>0.51510319774484148</v>
      </c>
      <c r="AS3" s="259">
        <f>'Primary Inputs Alt'!AM$34</f>
        <v>0.50500313504396221</v>
      </c>
      <c r="AT3" s="259">
        <f>'Primary Inputs Alt'!AN$34</f>
        <v>0.49510111278819824</v>
      </c>
      <c r="AU3" s="259">
        <f>'Primary Inputs Alt'!AO$34</f>
        <v>0.4853932478315669</v>
      </c>
      <c r="AV3" s="259">
        <f>'Primary Inputs Alt'!AP$34</f>
        <v>0.47587573316820275</v>
      </c>
      <c r="AW3" s="259">
        <f>'Primary Inputs Alt'!AQ$34</f>
        <v>0.46654483643941452</v>
      </c>
      <c r="AX3" s="259">
        <f>'Primary Inputs Alt'!AR$34</f>
        <v>0.45739689847001419</v>
      </c>
      <c r="AY3" s="259">
        <f>'Primary Inputs Alt'!AS$34</f>
        <v>0.44842833183334724</v>
      </c>
      <c r="AZ3" s="259">
        <f>'Primary Inputs Alt'!AT$34</f>
        <v>0.439635619444458</v>
      </c>
      <c r="BA3" s="259">
        <f>'Primary Inputs Alt'!AU$34</f>
        <v>0.43101531318084119</v>
      </c>
      <c r="BB3" s="259">
        <f>'Primary Inputs Alt'!AV$34</f>
        <v>0.42256403253023644</v>
      </c>
      <c r="BC3" s="259">
        <f>'Primary Inputs Alt'!AW$34</f>
        <v>0.41427846326493772</v>
      </c>
      <c r="BD3" s="259">
        <f>'Primary Inputs Alt'!AX$34</f>
        <v>0.40615535614209575</v>
      </c>
      <c r="BE3" s="259">
        <f>'Primary Inputs Alt'!AY$34</f>
        <v>0.39819152562950566</v>
      </c>
      <c r="BF3" s="259">
        <f>'Primary Inputs Alt'!AZ$34</f>
        <v>0.3903838486563781</v>
      </c>
      <c r="BG3" s="259">
        <f>'Primary Inputs Alt'!BA$34</f>
        <v>0.38272926338860591</v>
      </c>
      <c r="BH3" s="259">
        <f>'Primary Inputs Alt'!BB$34</f>
        <v>0.37522476802804505</v>
      </c>
    </row>
    <row r="4" spans="1:60" s="105" customFormat="1">
      <c r="A4" s="108"/>
      <c r="B4" s="108"/>
      <c r="C4" s="108"/>
      <c r="D4" s="108"/>
      <c r="E4" s="108"/>
      <c r="F4" s="108"/>
      <c r="G4" s="108"/>
      <c r="H4" s="108"/>
      <c r="I4" s="108"/>
      <c r="J4" s="108"/>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c r="AY4" s="260"/>
      <c r="AZ4" s="260"/>
      <c r="BA4" s="260"/>
      <c r="BB4" s="260"/>
      <c r="BC4" s="260"/>
      <c r="BD4" s="260"/>
      <c r="BE4" s="260"/>
      <c r="BF4" s="260"/>
      <c r="BG4" s="260"/>
      <c r="BH4" s="260"/>
    </row>
    <row r="5" spans="1:60">
      <c r="A5" s="137" t="s">
        <v>146</v>
      </c>
      <c r="B5" s="137"/>
      <c r="C5" s="137"/>
      <c r="D5" s="137"/>
      <c r="E5" s="137"/>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c r="AE5" s="137"/>
      <c r="AF5" s="137"/>
      <c r="AG5" s="137"/>
      <c r="AH5" s="137"/>
      <c r="AI5" s="137"/>
      <c r="AJ5" s="137"/>
      <c r="AK5" s="137"/>
      <c r="AL5" s="137"/>
      <c r="AM5" s="137"/>
      <c r="AN5" s="137"/>
      <c r="AO5" s="137"/>
      <c r="AP5" s="137"/>
      <c r="AQ5" s="137"/>
      <c r="AR5" s="137"/>
      <c r="AS5" s="137"/>
      <c r="AT5" s="137"/>
      <c r="AU5" s="137"/>
      <c r="AV5" s="137"/>
      <c r="AW5" s="137"/>
      <c r="AX5" s="137"/>
      <c r="AY5" s="137"/>
      <c r="AZ5" s="137"/>
      <c r="BA5" s="137"/>
      <c r="BB5" s="137"/>
      <c r="BC5" s="137"/>
      <c r="BD5" s="137"/>
      <c r="BE5" s="137"/>
      <c r="BF5" s="137"/>
      <c r="BG5" s="137"/>
      <c r="BH5" s="137"/>
    </row>
    <row r="6" spans="1:60">
      <c r="A6" s="106"/>
      <c r="B6" s="106"/>
      <c r="C6" s="106"/>
      <c r="D6" s="138" t="s">
        <v>70</v>
      </c>
      <c r="E6" s="106"/>
      <c r="F6" s="138" t="s">
        <v>147</v>
      </c>
      <c r="G6" s="138"/>
      <c r="H6" s="22"/>
      <c r="I6" s="22"/>
      <c r="J6" s="22"/>
      <c r="K6" s="106"/>
      <c r="L6" s="106"/>
      <c r="M6" s="106"/>
      <c r="N6" s="106"/>
      <c r="O6" s="106"/>
      <c r="P6" s="106"/>
      <c r="Q6" s="106"/>
      <c r="R6" s="106"/>
      <c r="S6" s="106"/>
      <c r="T6" s="106"/>
      <c r="U6" s="106"/>
      <c r="V6" s="106"/>
      <c r="W6" s="106"/>
      <c r="X6" s="106"/>
      <c r="Y6" s="106"/>
      <c r="Z6" s="106"/>
      <c r="AA6" s="106"/>
      <c r="AB6" s="106"/>
      <c r="AC6" s="106"/>
      <c r="AD6" s="106"/>
      <c r="AE6" s="106"/>
      <c r="AF6" s="106"/>
      <c r="AG6" s="106"/>
      <c r="AH6" s="106"/>
      <c r="AI6" s="106"/>
      <c r="AJ6" s="106"/>
      <c r="AK6" s="106"/>
      <c r="AL6" s="106"/>
      <c r="AM6" s="106"/>
      <c r="AN6" s="106"/>
      <c r="AO6" s="106"/>
      <c r="AP6" s="106"/>
      <c r="AQ6" s="106"/>
      <c r="AR6" s="106"/>
      <c r="AS6" s="106"/>
      <c r="AT6" s="106"/>
      <c r="AU6" s="106"/>
      <c r="AV6" s="106"/>
      <c r="AW6" s="106"/>
      <c r="AX6" s="106"/>
      <c r="AY6" s="106"/>
      <c r="AZ6" s="106"/>
      <c r="BA6" s="106"/>
      <c r="BB6" s="106"/>
      <c r="BC6" s="106"/>
      <c r="BD6" s="106"/>
      <c r="BE6" s="106"/>
      <c r="BF6" s="106"/>
      <c r="BG6" s="106"/>
      <c r="BH6" s="106"/>
    </row>
    <row r="7" spans="1:60">
      <c r="A7" s="106"/>
      <c r="B7" s="106"/>
      <c r="C7" s="106"/>
      <c r="D7" s="184">
        <v>1</v>
      </c>
      <c r="E7" t="s">
        <v>7</v>
      </c>
      <c r="F7" s="106">
        <f ca="1">OFFSET('Primary Inputs Alt'!$E$12,0,'Calculations Alt'!$D7-1)</f>
        <v>0</v>
      </c>
      <c r="G7" s="106"/>
      <c r="H7" s="106"/>
      <c r="I7" s="106"/>
      <c r="J7" s="106"/>
      <c r="K7" s="139">
        <f ca="1">IF(K$2-$K$2&lt;$D7-1," ",IF(K$2-$K$2+1&gt;'Primary Inputs Alt'!$C$17,0,(SUM(OFFSET($K$114:$K$163,0,K$2-$K$2-$D7+1)))*$F7))</f>
        <v>0</v>
      </c>
      <c r="L7" s="139">
        <f ca="1">IF(L$2-$K$2&lt;$D7-1," ",IF(L$2-$K$2+1&gt;'Primary Inputs Alt'!$C$17,0,(SUM(OFFSET($K$114:$K$163,0,L$2-$K$2-$D7+1)))*$F7))</f>
        <v>0</v>
      </c>
      <c r="M7" s="139">
        <f ca="1">IF(M$2-$K$2&lt;$D7-1," ",IF(M$2-$K$2+1&gt;'Primary Inputs Alt'!$C$17,0,(SUM(OFFSET($K$114:$K$163,0,M$2-$K$2-$D7+1)))*$F7))</f>
        <v>0</v>
      </c>
      <c r="N7" s="139">
        <f ca="1">IF(N$2-$K$2&lt;$D7-1," ",IF(N$2-$K$2+1&gt;'Primary Inputs Alt'!$C$17,0,(SUM(OFFSET($K$114:$K$163,0,N$2-$K$2-$D7+1)))*$F7))</f>
        <v>0</v>
      </c>
      <c r="O7" s="139">
        <f ca="1">IF(O$2-$K$2&lt;$D7-1," ",IF(O$2-$K$2+1&gt;'Primary Inputs Alt'!$C$17,0,(SUM(OFFSET($K$114:$K$163,0,O$2-$K$2-$D7+1)))*$F7))</f>
        <v>0</v>
      </c>
      <c r="P7" s="139">
        <f ca="1">IF(P$2-$K$2&lt;$D7-1," ",IF(P$2-$K$2+1&gt;'Primary Inputs Alt'!$C$17,0,(SUM(OFFSET($K$114:$K$163,0,P$2-$K$2-$D7+1)))*$F7))</f>
        <v>0</v>
      </c>
      <c r="Q7" s="139">
        <f ca="1">IF(Q$2-$K$2&lt;$D7-1," ",IF(Q$2-$K$2+1&gt;'Primary Inputs Alt'!$C$17,0,(SUM(OFFSET($K$114:$K$163,0,Q$2-$K$2-$D7+1)))*$F7))</f>
        <v>0</v>
      </c>
      <c r="R7" s="139">
        <f ca="1">IF(R$2-$K$2&lt;$D7-1," ",IF(R$2-$K$2+1&gt;'Primary Inputs Alt'!$C$17,0,(SUM(OFFSET($K$114:$K$163,0,R$2-$K$2-$D7+1)))*$F7))</f>
        <v>0</v>
      </c>
      <c r="S7" s="139">
        <f ca="1">IF(S$2-$K$2&lt;$D7-1," ",IF(S$2-$K$2+1&gt;'Primary Inputs Alt'!$C$17,0,(SUM(OFFSET($K$114:$K$163,0,S$2-$K$2-$D7+1)))*$F7))</f>
        <v>0</v>
      </c>
      <c r="T7" s="139">
        <f ca="1">IF(T$2-$K$2&lt;$D7-1," ",IF(T$2-$K$2+1&gt;'Primary Inputs Alt'!$C$17,0,(SUM(OFFSET($K$114:$K$163,0,T$2-$K$2-$D7+1)))*$F7))</f>
        <v>0</v>
      </c>
      <c r="U7" s="139">
        <f ca="1">IF(U$2-$K$2&lt;$D7-1," ",IF(U$2-$K$2+1&gt;'Primary Inputs Alt'!$C$17,0,(SUM(OFFSET($K$114:$K$163,0,U$2-$K$2-$D7+1)))*$F7))</f>
        <v>0</v>
      </c>
      <c r="V7" s="139">
        <f ca="1">IF(V$2-$K$2&lt;$D7-1," ",IF(V$2-$K$2+1&gt;'Primary Inputs Alt'!$C$17,0,(SUM(OFFSET($K$114:$K$163,0,V$2-$K$2-$D7+1)))*$F7))</f>
        <v>0</v>
      </c>
      <c r="W7" s="139">
        <f ca="1">IF(W$2-$K$2&lt;$D7-1," ",IF(W$2-$K$2+1&gt;'Primary Inputs Alt'!$C$17,0,(SUM(OFFSET($K$114:$K$163,0,W$2-$K$2-$D7+1)))*$F7))</f>
        <v>0</v>
      </c>
      <c r="X7" s="139">
        <f ca="1">IF(X$2-$K$2&lt;$D7-1," ",IF(X$2-$K$2+1&gt;'Primary Inputs Alt'!$C$17,0,(SUM(OFFSET($K$114:$K$163,0,X$2-$K$2-$D7+1)))*$F7))</f>
        <v>0</v>
      </c>
      <c r="Y7" s="139">
        <f ca="1">IF(Y$2-$K$2&lt;$D7-1," ",IF(Y$2-$K$2+1&gt;'Primary Inputs Alt'!$C$17,0,(SUM(OFFSET($K$114:$K$163,0,Y$2-$K$2-$D7+1)))*$F7))</f>
        <v>0</v>
      </c>
      <c r="Z7" s="139">
        <f ca="1">IF(Z$2-$K$2&lt;$D7-1," ",IF(Z$2-$K$2+1&gt;'Primary Inputs Alt'!$C$17,0,(SUM(OFFSET($K$114:$K$163,0,Z$2-$K$2-$D7+1)))*$F7))</f>
        <v>0</v>
      </c>
      <c r="AA7" s="139">
        <f ca="1">IF(AA$2-$K$2&lt;$D7-1," ",IF(AA$2-$K$2+1&gt;'Primary Inputs Alt'!$C$17,0,(SUM(OFFSET($K$114:$K$163,0,AA$2-$K$2-$D7+1)))*$F7))</f>
        <v>0</v>
      </c>
      <c r="AB7" s="139">
        <f ca="1">IF(AB$2-$K$2&lt;$D7-1," ",IF(AB$2-$K$2+1&gt;'Primary Inputs Alt'!$C$17,0,(SUM(OFFSET($K$114:$K$163,0,AB$2-$K$2-$D7+1)))*$F7))</f>
        <v>0</v>
      </c>
      <c r="AC7" s="139">
        <f ca="1">IF(AC$2-$K$2&lt;$D7-1," ",IF(AC$2-$K$2+1&gt;'Primary Inputs Alt'!$C$17,0,(SUM(OFFSET($K$114:$K$163,0,AC$2-$K$2-$D7+1)))*$F7))</f>
        <v>0</v>
      </c>
      <c r="AD7" s="139">
        <f ca="1">IF(AD$2-$K$2&lt;$D7-1," ",IF(AD$2-$K$2+1&gt;'Primary Inputs Alt'!$C$17,0,(SUM(OFFSET($K$114:$K$163,0,AD$2-$K$2-$D7+1)))*$F7))</f>
        <v>0</v>
      </c>
      <c r="AE7" s="139">
        <f ca="1">IF(AE$2-$K$2&lt;$D7-1," ",IF(AE$2-$K$2+1&gt;'Primary Inputs Alt'!$C$17,0,(SUM(OFFSET($K$114:$K$163,0,AE$2-$K$2-$D7+1)))*$F7))</f>
        <v>0</v>
      </c>
      <c r="AF7" s="139">
        <f ca="1">IF(AF$2-$K$2&lt;$D7-1," ",IF(AF$2-$K$2+1&gt;'Primary Inputs Alt'!$C$17,0,(SUM(OFFSET($K$114:$K$163,0,AF$2-$K$2-$D7+1)))*$F7))</f>
        <v>0</v>
      </c>
      <c r="AG7" s="139">
        <f ca="1">IF(AG$2-$K$2&lt;$D7-1," ",IF(AG$2-$K$2+1&gt;'Primary Inputs Alt'!$C$17,0,(SUM(OFFSET($K$114:$K$163,0,AG$2-$K$2-$D7+1)))*$F7))</f>
        <v>0</v>
      </c>
      <c r="AH7" s="139">
        <f ca="1">IF(AH$2-$K$2&lt;$D7-1," ",IF(AH$2-$K$2+1&gt;'Primary Inputs Alt'!$C$17,0,(SUM(OFFSET($K$114:$K$163,0,AH$2-$K$2-$D7+1)))*$F7))</f>
        <v>0</v>
      </c>
      <c r="AI7" s="139">
        <f ca="1">IF(AI$2-$K$2&lt;$D7-1," ",IF(AI$2-$K$2+1&gt;'Primary Inputs Alt'!$C$17,0,(SUM(OFFSET($K$114:$K$163,0,AI$2-$K$2-$D7+1)))*$F7))</f>
        <v>0</v>
      </c>
      <c r="AJ7" s="139">
        <f ca="1">IF(AJ$2-$K$2&lt;$D7-1," ",IF(AJ$2-$K$2+1&gt;'Primary Inputs Alt'!$C$17,0,(SUM(OFFSET($K$114:$K$163,0,AJ$2-$K$2-$D7+1)))*$F7))</f>
        <v>0</v>
      </c>
      <c r="AK7" s="139">
        <f ca="1">IF(AK$2-$K$2&lt;$D7-1," ",IF(AK$2-$K$2+1&gt;'Primary Inputs Alt'!$C$17,0,(SUM(OFFSET($K$114:$K$163,0,AK$2-$K$2-$D7+1)))*$F7))</f>
        <v>0</v>
      </c>
      <c r="AL7" s="139">
        <f ca="1">IF(AL$2-$K$2&lt;$D7-1," ",IF(AL$2-$K$2+1&gt;'Primary Inputs Alt'!$C$17,0,(SUM(OFFSET($K$114:$K$163,0,AL$2-$K$2-$D7+1)))*$F7))</f>
        <v>0</v>
      </c>
      <c r="AM7" s="139">
        <f ca="1">IF(AM$2-$K$2&lt;$D7-1," ",IF(AM$2-$K$2+1&gt;'Primary Inputs Alt'!$C$17,0,(SUM(OFFSET($K$114:$K$163,0,AM$2-$K$2-$D7+1)))*$F7))</f>
        <v>0</v>
      </c>
      <c r="AN7" s="139">
        <f ca="1">IF(AN$2-$K$2&lt;$D7-1," ",IF(AN$2-$K$2+1&gt;'Primary Inputs Alt'!$C$17,0,(SUM(OFFSET($K$114:$K$163,0,AN$2-$K$2-$D7+1)))*$F7))</f>
        <v>0</v>
      </c>
      <c r="AO7" s="139">
        <f ca="1">IF(AO$2-$K$2&lt;$D7-1," ",IF(AO$2-$K$2+1&gt;'Primary Inputs Alt'!$C$17,0,(SUM(OFFSET($K$114:$K$163,0,AO$2-$K$2-$D7+1)))*$F7))</f>
        <v>0</v>
      </c>
      <c r="AP7" s="139">
        <f ca="1">IF(AP$2-$K$2&lt;$D7-1," ",IF(AP$2-$K$2+1&gt;'Primary Inputs Alt'!$C$17,0,(SUM(OFFSET($K$114:$K$163,0,AP$2-$K$2-$D7+1)))*$F7))</f>
        <v>0</v>
      </c>
      <c r="AQ7" s="139">
        <f ca="1">IF(AQ$2-$K$2&lt;$D7-1," ",IF(AQ$2-$K$2+1&gt;'Primary Inputs Alt'!$C$17,0,(SUM(OFFSET($K$114:$K$163,0,AQ$2-$K$2-$D7+1)))*$F7))</f>
        <v>0</v>
      </c>
      <c r="AR7" s="139">
        <f ca="1">IF(AR$2-$K$2&lt;$D7-1," ",IF(AR$2-$K$2+1&gt;'Primary Inputs Alt'!$C$17,0,(SUM(OFFSET($K$114:$K$163,0,AR$2-$K$2-$D7+1)))*$F7))</f>
        <v>0</v>
      </c>
      <c r="AS7" s="139">
        <f ca="1">IF(AS$2-$K$2&lt;$D7-1," ",IF(AS$2-$K$2+1&gt;'Primary Inputs Alt'!$C$17,0,(SUM(OFFSET($K$114:$K$163,0,AS$2-$K$2-$D7+1)))*$F7))</f>
        <v>0</v>
      </c>
      <c r="AT7" s="139">
        <f ca="1">IF(AT$2-$K$2&lt;$D7-1," ",IF(AT$2-$K$2+1&gt;'Primary Inputs Alt'!$C$17,0,(SUM(OFFSET($K$114:$K$163,0,AT$2-$K$2-$D7+1)))*$F7))</f>
        <v>0</v>
      </c>
      <c r="AU7" s="139">
        <f ca="1">IF(AU$2-$K$2&lt;$D7-1," ",IF(AU$2-$K$2+1&gt;'Primary Inputs Alt'!$C$17,0,(SUM(OFFSET($K$114:$K$163,0,AU$2-$K$2-$D7+1)))*$F7))</f>
        <v>0</v>
      </c>
      <c r="AV7" s="139">
        <f ca="1">IF(AV$2-$K$2&lt;$D7-1," ",IF(AV$2-$K$2+1&gt;'Primary Inputs Alt'!$C$17,0,(SUM(OFFSET($K$114:$K$163,0,AV$2-$K$2-$D7+1)))*$F7))</f>
        <v>0</v>
      </c>
      <c r="AW7" s="139">
        <f ca="1">IF(AW$2-$K$2&lt;$D7-1," ",IF(AW$2-$K$2+1&gt;'Primary Inputs Alt'!$C$17,0,(SUM(OFFSET($K$114:$K$163,0,AW$2-$K$2-$D7+1)))*$F7))</f>
        <v>0</v>
      </c>
      <c r="AX7" s="139">
        <f ca="1">IF(AX$2-$K$2&lt;$D7-1," ",IF(AX$2-$K$2+1&gt;'Primary Inputs Alt'!$C$17,0,(SUM(OFFSET($K$114:$K$163,0,AX$2-$K$2-$D7+1)))*$F7))</f>
        <v>0</v>
      </c>
      <c r="AY7" s="139">
        <f ca="1">IF(AY$2-$K$2&lt;$D7-1," ",IF(AY$2-$K$2+1&gt;'Primary Inputs Alt'!$C$17,0,(SUM(OFFSET($K$114:$K$163,0,AY$2-$K$2-$D7+1)))*$F7))</f>
        <v>0</v>
      </c>
      <c r="AZ7" s="139">
        <f ca="1">IF(AZ$2-$K$2&lt;$D7-1," ",IF(AZ$2-$K$2+1&gt;'Primary Inputs Alt'!$C$17,0,(SUM(OFFSET($K$114:$K$163,0,AZ$2-$K$2-$D7+1)))*$F7))</f>
        <v>0</v>
      </c>
      <c r="BA7" s="139">
        <f ca="1">IF(BA$2-$K$2&lt;$D7-1," ",IF(BA$2-$K$2+1&gt;'Primary Inputs Alt'!$C$17,0,(SUM(OFFSET($K$114:$K$163,0,BA$2-$K$2-$D7+1)))*$F7))</f>
        <v>0</v>
      </c>
      <c r="BB7" s="139">
        <f ca="1">IF(BB$2-$K$2&lt;$D7-1," ",IF(BB$2-$K$2+1&gt;'Primary Inputs Alt'!$C$17,0,(SUM(OFFSET($K$114:$K$163,0,BB$2-$K$2-$D7+1)))*$F7))</f>
        <v>0</v>
      </c>
      <c r="BC7" s="139">
        <f ca="1">IF(BC$2-$K$2&lt;$D7-1," ",IF(BC$2-$K$2+1&gt;'Primary Inputs Alt'!$C$17,0,(SUM(OFFSET($K$114:$K$163,0,BC$2-$K$2-$D7+1)))*$F7))</f>
        <v>0</v>
      </c>
      <c r="BD7" s="139">
        <f ca="1">IF(BD$2-$K$2&lt;$D7-1," ",IF(BD$2-$K$2+1&gt;'Primary Inputs Alt'!$C$17,0,(SUM(OFFSET($K$114:$K$163,0,BD$2-$K$2-$D7+1)))*$F7))</f>
        <v>0</v>
      </c>
      <c r="BE7" s="139">
        <f ca="1">IF(BE$2-$K$2&lt;$D7-1," ",IF(BE$2-$K$2+1&gt;'Primary Inputs Alt'!$C$17,0,(SUM(OFFSET($K$114:$K$163,0,BE$2-$K$2-$D7+1)))*$F7))</f>
        <v>0</v>
      </c>
      <c r="BF7" s="139">
        <f ca="1">IF(BF$2-$K$2&lt;$D7-1," ",IF(BF$2-$K$2+1&gt;'Primary Inputs Alt'!$C$17,0,(SUM(OFFSET($K$114:$K$163,0,BF$2-$K$2-$D7+1)))*$F7))</f>
        <v>0</v>
      </c>
      <c r="BG7" s="139">
        <f ca="1">IF(BG$2-$K$2&lt;$D7-1," ",IF(BG$2-$K$2+1&gt;'Primary Inputs Alt'!$C$17,0,(SUM(OFFSET($K$114:$K$163,0,BG$2-$K$2-$D7+1)))*$F7))</f>
        <v>0</v>
      </c>
      <c r="BH7" s="139">
        <f ca="1">IF(BH$2-$K$2&lt;$D7-1," ",IF(BH$2-$K$2+1&gt;'Primary Inputs Alt'!$C$17,0,(SUM(OFFSET($K$114:$K$163,0,BH$2-$K$2-$D7+1)))*$F7))</f>
        <v>0</v>
      </c>
    </row>
    <row r="8" spans="1:60">
      <c r="A8" s="106"/>
      <c r="B8" s="106"/>
      <c r="C8" s="106"/>
      <c r="D8" s="184">
        <v>2</v>
      </c>
      <c r="E8" t="s">
        <v>8</v>
      </c>
      <c r="F8" s="106">
        <f ca="1">OFFSET('Primary Inputs Alt'!$E$12,0,'Calculations Alt'!$D8-1)</f>
        <v>792</v>
      </c>
      <c r="G8" s="106"/>
      <c r="H8" s="106"/>
      <c r="I8" s="106"/>
      <c r="J8" s="106"/>
      <c r="K8" s="139" t="str">
        <f ca="1">IF(K$2-$K$2&lt;$D8-1," ",IF(K$2-$K$2+1&gt;'Primary Inputs Alt'!$C$17,0,(SUM(OFFSET($K$114:$K$163,0,K$2-$K$2-$D8+1)))*$F8))</f>
        <v xml:space="preserve"> </v>
      </c>
      <c r="L8" s="139">
        <f ca="1">IF(L$2-$K$2&lt;$D8-1," ",IF(L$2-$K$2+1&gt;'Primary Inputs Alt'!$C$17,0,(SUM(OFFSET($K$114:$K$163,0,L$2-$K$2-$D8+1)))*$F8))</f>
        <v>34842672.984630331</v>
      </c>
      <c r="M8" s="139">
        <f ca="1">IF(M$2-$K$2&lt;$D8-1," ",IF(M$2-$K$2+1&gt;'Primary Inputs Alt'!$C$17,0,(SUM(OFFSET($K$114:$K$163,0,M$2-$K$2-$D8+1)))*$F8))</f>
        <v>6870.1351610356614</v>
      </c>
      <c r="N8" s="139">
        <f ca="1">IF(N$2-$K$2&lt;$D8-1," ",IF(N$2-$K$2+1&gt;'Primary Inputs Alt'!$C$17,0,(SUM(OFFSET($K$114:$K$163,0,N$2-$K$2-$D8+1)))*$F8))</f>
        <v>13740.270322071323</v>
      </c>
      <c r="O8" s="139">
        <f ca="1">IF(O$2-$K$2&lt;$D8-1," ",IF(O$2-$K$2+1&gt;'Primary Inputs Alt'!$C$17,0,(SUM(OFFSET($K$114:$K$163,0,O$2-$K$2-$D8+1)))*$F8))</f>
        <v>13740.270322071323</v>
      </c>
      <c r="P8" s="139">
        <f ca="1">IF(P$2-$K$2&lt;$D8-1," ",IF(P$2-$K$2+1&gt;'Primary Inputs Alt'!$C$17,0,(SUM(OFFSET($K$114:$K$163,0,P$2-$K$2-$D8+1)))*$F8))</f>
        <v>13740.270322071323</v>
      </c>
      <c r="Q8" s="139">
        <f ca="1">IF(Q$2-$K$2&lt;$D8-1," ",IF(Q$2-$K$2+1&gt;'Primary Inputs Alt'!$C$17,0,(SUM(OFFSET($K$114:$K$163,0,Q$2-$K$2-$D8+1)))*$F8))</f>
        <v>13740.270322071323</v>
      </c>
      <c r="R8" s="139">
        <f ca="1">IF(R$2-$K$2&lt;$D8-1," ",IF(R$2-$K$2+1&gt;'Primary Inputs Alt'!$C$17,0,(SUM(OFFSET($K$114:$K$163,0,R$2-$K$2-$D8+1)))*$F8))</f>
        <v>13740.270322071323</v>
      </c>
      <c r="S8" s="139">
        <f ca="1">IF(S$2-$K$2&lt;$D8-1," ",IF(S$2-$K$2+1&gt;'Primary Inputs Alt'!$C$17,0,(SUM(OFFSET($K$114:$K$163,0,S$2-$K$2-$D8+1)))*$F8))</f>
        <v>13740.270322071323</v>
      </c>
      <c r="T8" s="139">
        <f ca="1">IF(T$2-$K$2&lt;$D8-1," ",IF(T$2-$K$2+1&gt;'Primary Inputs Alt'!$C$17,0,(SUM(OFFSET($K$114:$K$163,0,T$2-$K$2-$D8+1)))*$F8))</f>
        <v>13740.270322071323</v>
      </c>
      <c r="U8" s="139">
        <f ca="1">IF(U$2-$K$2&lt;$D8-1," ",IF(U$2-$K$2+1&gt;'Primary Inputs Alt'!$C$17,0,(SUM(OFFSET($K$114:$K$163,0,U$2-$K$2-$D8+1)))*$F8))</f>
        <v>13740.270322071323</v>
      </c>
      <c r="V8" s="139">
        <f ca="1">IF(V$2-$K$2&lt;$D8-1," ",IF(V$2-$K$2+1&gt;'Primary Inputs Alt'!$C$17,0,(SUM(OFFSET($K$114:$K$163,0,V$2-$K$2-$D8+1)))*$F8))</f>
        <v>13740.270322071323</v>
      </c>
      <c r="W8" s="139">
        <f ca="1">IF(W$2-$K$2&lt;$D8-1," ",IF(W$2-$K$2+1&gt;'Primary Inputs Alt'!$C$17,0,(SUM(OFFSET($K$114:$K$163,0,W$2-$K$2-$D8+1)))*$F8))</f>
        <v>13740.270322071323</v>
      </c>
      <c r="X8" s="139">
        <f ca="1">IF(X$2-$K$2&lt;$D8-1," ",IF(X$2-$K$2+1&gt;'Primary Inputs Alt'!$C$17,0,(SUM(OFFSET($K$114:$K$163,0,X$2-$K$2-$D8+1)))*$F8))</f>
        <v>13740.270322071323</v>
      </c>
      <c r="Y8" s="139">
        <f ca="1">IF(Y$2-$K$2&lt;$D8-1," ",IF(Y$2-$K$2+1&gt;'Primary Inputs Alt'!$C$17,0,(SUM(OFFSET($K$114:$K$163,0,Y$2-$K$2-$D8+1)))*$F8))</f>
        <v>13740.270322071323</v>
      </c>
      <c r="Z8" s="139">
        <f ca="1">IF(Z$2-$K$2&lt;$D8-1," ",IF(Z$2-$K$2+1&gt;'Primary Inputs Alt'!$C$17,0,(SUM(OFFSET($K$114:$K$163,0,Z$2-$K$2-$D8+1)))*$F8))</f>
        <v>13740.270322071323</v>
      </c>
      <c r="AA8" s="139">
        <f ca="1">IF(AA$2-$K$2&lt;$D8-1," ",IF(AA$2-$K$2+1&gt;'Primary Inputs Alt'!$C$17,0,(SUM(OFFSET($K$114:$K$163,0,AA$2-$K$2-$D8+1)))*$F8))</f>
        <v>13740.270322071323</v>
      </c>
      <c r="AB8" s="139">
        <f ca="1">IF(AB$2-$K$2&lt;$D8-1," ",IF(AB$2-$K$2+1&gt;'Primary Inputs Alt'!$C$17,0,(SUM(OFFSET($K$114:$K$163,0,AB$2-$K$2-$D8+1)))*$F8))</f>
        <v>13740.270322071323</v>
      </c>
      <c r="AC8" s="139">
        <f ca="1">IF(AC$2-$K$2&lt;$D8-1," ",IF(AC$2-$K$2+1&gt;'Primary Inputs Alt'!$C$17,0,(SUM(OFFSET($K$114:$K$163,0,AC$2-$K$2-$D8+1)))*$F8))</f>
        <v>13740.270322071323</v>
      </c>
      <c r="AD8" s="139">
        <f ca="1">IF(AD$2-$K$2&lt;$D8-1," ",IF(AD$2-$K$2+1&gt;'Primary Inputs Alt'!$C$17,0,(SUM(OFFSET($K$114:$K$163,0,AD$2-$K$2-$D8+1)))*$F8))</f>
        <v>13740.270322071323</v>
      </c>
      <c r="AE8" s="139">
        <f ca="1">IF(AE$2-$K$2&lt;$D8-1," ",IF(AE$2-$K$2+1&gt;'Primary Inputs Alt'!$C$17,0,(SUM(OFFSET($K$114:$K$163,0,AE$2-$K$2-$D8+1)))*$F8))</f>
        <v>13740.270322071323</v>
      </c>
      <c r="AF8" s="139">
        <f ca="1">IF(AF$2-$K$2&lt;$D8-1," ",IF(AF$2-$K$2+1&gt;'Primary Inputs Alt'!$C$17,0,(SUM(OFFSET($K$114:$K$163,0,AF$2-$K$2-$D8+1)))*$F8))</f>
        <v>13740.270322071323</v>
      </c>
      <c r="AG8" s="139">
        <f ca="1">IF(AG$2-$K$2&lt;$D8-1," ",IF(AG$2-$K$2+1&gt;'Primary Inputs Alt'!$C$17,0,(SUM(OFFSET($K$114:$K$163,0,AG$2-$K$2-$D8+1)))*$F8))</f>
        <v>13740.270322071323</v>
      </c>
      <c r="AH8" s="139">
        <f ca="1">IF(AH$2-$K$2&lt;$D8-1," ",IF(AH$2-$K$2+1&gt;'Primary Inputs Alt'!$C$17,0,(SUM(OFFSET($K$114:$K$163,0,AH$2-$K$2-$D8+1)))*$F8))</f>
        <v>13740.270322071323</v>
      </c>
      <c r="AI8" s="139">
        <f ca="1">IF(AI$2-$K$2&lt;$D8-1," ",IF(AI$2-$K$2+1&gt;'Primary Inputs Alt'!$C$17,0,(SUM(OFFSET($K$114:$K$163,0,AI$2-$K$2-$D8+1)))*$F8))</f>
        <v>13740.270322071323</v>
      </c>
      <c r="AJ8" s="139">
        <f ca="1">IF(AJ$2-$K$2&lt;$D8-1," ",IF(AJ$2-$K$2+1&gt;'Primary Inputs Alt'!$C$17,0,(SUM(OFFSET($K$114:$K$163,0,AJ$2-$K$2-$D8+1)))*$F8))</f>
        <v>13740.270322071323</v>
      </c>
      <c r="AK8" s="139">
        <f ca="1">IF(AK$2-$K$2&lt;$D8-1," ",IF(AK$2-$K$2+1&gt;'Primary Inputs Alt'!$C$17,0,(SUM(OFFSET($K$114:$K$163,0,AK$2-$K$2-$D8+1)))*$F8))</f>
        <v>13740.270322071323</v>
      </c>
      <c r="AL8" s="139">
        <f ca="1">IF(AL$2-$K$2&lt;$D8-1," ",IF(AL$2-$K$2+1&gt;'Primary Inputs Alt'!$C$17,0,(SUM(OFFSET($K$114:$K$163,0,AL$2-$K$2-$D8+1)))*$F8))</f>
        <v>13740.270322071323</v>
      </c>
      <c r="AM8" s="139">
        <f ca="1">IF(AM$2-$K$2&lt;$D8-1," ",IF(AM$2-$K$2+1&gt;'Primary Inputs Alt'!$C$17,0,(SUM(OFFSET($K$114:$K$163,0,AM$2-$K$2-$D8+1)))*$F8))</f>
        <v>13740.270322071323</v>
      </c>
      <c r="AN8" s="139">
        <f ca="1">IF(AN$2-$K$2&lt;$D8-1," ",IF(AN$2-$K$2+1&gt;'Primary Inputs Alt'!$C$17,0,(SUM(OFFSET($K$114:$K$163,0,AN$2-$K$2-$D8+1)))*$F8))</f>
        <v>13740.270322071323</v>
      </c>
      <c r="AO8" s="139">
        <f ca="1">IF(AO$2-$K$2&lt;$D8-1," ",IF(AO$2-$K$2+1&gt;'Primary Inputs Alt'!$C$17,0,(SUM(OFFSET($K$114:$K$163,0,AO$2-$K$2-$D8+1)))*$F8))</f>
        <v>13740.270322071323</v>
      </c>
      <c r="AP8" s="139">
        <f ca="1">IF(AP$2-$K$2&lt;$D8-1," ",IF(AP$2-$K$2+1&gt;'Primary Inputs Alt'!$C$17,0,(SUM(OFFSET($K$114:$K$163,0,AP$2-$K$2-$D8+1)))*$F8))</f>
        <v>13740.270322071323</v>
      </c>
      <c r="AQ8" s="139">
        <f ca="1">IF(AQ$2-$K$2&lt;$D8-1," ",IF(AQ$2-$K$2+1&gt;'Primary Inputs Alt'!$C$17,0,(SUM(OFFSET($K$114:$K$163,0,AQ$2-$K$2-$D8+1)))*$F8))</f>
        <v>13740.270322071323</v>
      </c>
      <c r="AR8" s="139">
        <f ca="1">IF(AR$2-$K$2&lt;$D8-1," ",IF(AR$2-$K$2+1&gt;'Primary Inputs Alt'!$C$17,0,(SUM(OFFSET($K$114:$K$163,0,AR$2-$K$2-$D8+1)))*$F8))</f>
        <v>13740.270322071323</v>
      </c>
      <c r="AS8" s="139">
        <f ca="1">IF(AS$2-$K$2&lt;$D8-1," ",IF(AS$2-$K$2+1&gt;'Primary Inputs Alt'!$C$17,0,(SUM(OFFSET($K$114:$K$163,0,AS$2-$K$2-$D8+1)))*$F8))</f>
        <v>13740.270322071323</v>
      </c>
      <c r="AT8" s="139">
        <f ca="1">IF(AT$2-$K$2&lt;$D8-1," ",IF(AT$2-$K$2+1&gt;'Primary Inputs Alt'!$C$17,0,(SUM(OFFSET($K$114:$K$163,0,AT$2-$K$2-$D8+1)))*$F8))</f>
        <v>13740.270322071323</v>
      </c>
      <c r="AU8" s="139">
        <f ca="1">IF(AU$2-$K$2&lt;$D8-1," ",IF(AU$2-$K$2+1&gt;'Primary Inputs Alt'!$C$17,0,(SUM(OFFSET($K$114:$K$163,0,AU$2-$K$2-$D8+1)))*$F8))</f>
        <v>13740.270322071323</v>
      </c>
      <c r="AV8" s="139">
        <f ca="1">IF(AV$2-$K$2&lt;$D8-1," ",IF(AV$2-$K$2+1&gt;'Primary Inputs Alt'!$C$17,0,(SUM(OFFSET($K$114:$K$163,0,AV$2-$K$2-$D8+1)))*$F8))</f>
        <v>13740.270322071323</v>
      </c>
      <c r="AW8" s="139">
        <f ca="1">IF(AW$2-$K$2&lt;$D8-1," ",IF(AW$2-$K$2+1&gt;'Primary Inputs Alt'!$C$17,0,(SUM(OFFSET($K$114:$K$163,0,AW$2-$K$2-$D8+1)))*$F8))</f>
        <v>13740.270322071323</v>
      </c>
      <c r="AX8" s="139">
        <f ca="1">IF(AX$2-$K$2&lt;$D8-1," ",IF(AX$2-$K$2+1&gt;'Primary Inputs Alt'!$C$17,0,(SUM(OFFSET($K$114:$K$163,0,AX$2-$K$2-$D8+1)))*$F8))</f>
        <v>13740.270322071323</v>
      </c>
      <c r="AY8" s="139">
        <f ca="1">IF(AY$2-$K$2&lt;$D8-1," ",IF(AY$2-$K$2+1&gt;'Primary Inputs Alt'!$C$17,0,(SUM(OFFSET($K$114:$K$163,0,AY$2-$K$2-$D8+1)))*$F8))</f>
        <v>13740.270322071323</v>
      </c>
      <c r="AZ8" s="139">
        <f ca="1">IF(AZ$2-$K$2&lt;$D8-1," ",IF(AZ$2-$K$2+1&gt;'Primary Inputs Alt'!$C$17,0,(SUM(OFFSET($K$114:$K$163,0,AZ$2-$K$2-$D8+1)))*$F8))</f>
        <v>13740.270322071323</v>
      </c>
      <c r="BA8" s="139">
        <f ca="1">IF(BA$2-$K$2&lt;$D8-1," ",IF(BA$2-$K$2+1&gt;'Primary Inputs Alt'!$C$17,0,(SUM(OFFSET($K$114:$K$163,0,BA$2-$K$2-$D8+1)))*$F8))</f>
        <v>13740.270322071323</v>
      </c>
      <c r="BB8" s="139">
        <f ca="1">IF(BB$2-$K$2&lt;$D8-1," ",IF(BB$2-$K$2+1&gt;'Primary Inputs Alt'!$C$17,0,(SUM(OFFSET($K$114:$K$163,0,BB$2-$K$2-$D8+1)))*$F8))</f>
        <v>13740.270322071323</v>
      </c>
      <c r="BC8" s="139">
        <f ca="1">IF(BC$2-$K$2&lt;$D8-1," ",IF(BC$2-$K$2+1&gt;'Primary Inputs Alt'!$C$17,0,(SUM(OFFSET($K$114:$K$163,0,BC$2-$K$2-$D8+1)))*$F8))</f>
        <v>13740.270322071323</v>
      </c>
      <c r="BD8" s="139">
        <f ca="1">IF(BD$2-$K$2&lt;$D8-1," ",IF(BD$2-$K$2+1&gt;'Primary Inputs Alt'!$C$17,0,(SUM(OFFSET($K$114:$K$163,0,BD$2-$K$2-$D8+1)))*$F8))</f>
        <v>13740.270322071323</v>
      </c>
      <c r="BE8" s="139">
        <f ca="1">IF(BE$2-$K$2&lt;$D8-1," ",IF(BE$2-$K$2+1&gt;'Primary Inputs Alt'!$C$17,0,(SUM(OFFSET($K$114:$K$163,0,BE$2-$K$2-$D8+1)))*$F8))</f>
        <v>13740.270322071323</v>
      </c>
      <c r="BF8" s="139">
        <f ca="1">IF(BF$2-$K$2&lt;$D8-1," ",IF(BF$2-$K$2+1&gt;'Primary Inputs Alt'!$C$17,0,(SUM(OFFSET($K$114:$K$163,0,BF$2-$K$2-$D8+1)))*$F8))</f>
        <v>13740.270322071323</v>
      </c>
      <c r="BG8" s="139">
        <f ca="1">IF(BG$2-$K$2&lt;$D8-1," ",IF(BG$2-$K$2+1&gt;'Primary Inputs Alt'!$C$17,0,(SUM(OFFSET($K$114:$K$163,0,BG$2-$K$2-$D8+1)))*$F8))</f>
        <v>13740.270322071323</v>
      </c>
      <c r="BH8" s="139">
        <f ca="1">IF(BH$2-$K$2&lt;$D8-1," ",IF(BH$2-$K$2+1&gt;'Primary Inputs Alt'!$C$17,0,(SUM(OFFSET($K$114:$K$163,0,BH$2-$K$2-$D8+1)))*$F8))</f>
        <v>13740.270322071323</v>
      </c>
    </row>
    <row r="9" spans="1:60">
      <c r="A9" s="106"/>
      <c r="B9" s="106"/>
      <c r="C9" s="106"/>
      <c r="D9" s="184">
        <v>3</v>
      </c>
      <c r="E9" t="s">
        <v>9</v>
      </c>
      <c r="F9" s="106">
        <f ca="1">OFFSET('Primary Inputs Alt'!$E$12,0,'Calculations Alt'!$D9-1)</f>
        <v>0</v>
      </c>
      <c r="G9" s="106"/>
      <c r="H9" s="106"/>
      <c r="I9" s="106"/>
      <c r="J9" s="106"/>
      <c r="K9" s="139" t="str">
        <f ca="1">IF(K$2-$K$2&lt;$D9-1," ",IF(K$2-$K$2+1&gt;'Primary Inputs Alt'!$C$17,0,(SUM(OFFSET($K$114:$K$163,0,K$2-$K$2-$D9+1)))*$F9))</f>
        <v xml:space="preserve"> </v>
      </c>
      <c r="L9" s="139" t="str">
        <f ca="1">IF(L$2-$K$2&lt;$D9-1," ",IF(L$2-$K$2+1&gt;'Primary Inputs Alt'!$C$17,0,(SUM(OFFSET($K$114:$K$163,0,L$2-$K$2-$D9+1)))*$F9))</f>
        <v xml:space="preserve"> </v>
      </c>
      <c r="M9" s="139">
        <f ca="1">IF(M$2-$K$2&lt;$D9-1," ",IF(M$2-$K$2+1&gt;'Primary Inputs Alt'!$C$17,0,(SUM(OFFSET($K$114:$K$163,0,M$2-$K$2-$D9+1)))*$F9))</f>
        <v>0</v>
      </c>
      <c r="N9" s="139">
        <f ca="1">IF(N$2-$K$2&lt;$D9-1," ",IF(N$2-$K$2+1&gt;'Primary Inputs Alt'!$C$17,0,(SUM(OFFSET($K$114:$K$163,0,N$2-$K$2-$D9+1)))*$F9))</f>
        <v>0</v>
      </c>
      <c r="O9" s="139">
        <f ca="1">IF(O$2-$K$2&lt;$D9-1," ",IF(O$2-$K$2+1&gt;'Primary Inputs Alt'!$C$17,0,(SUM(OFFSET($K$114:$K$163,0,O$2-$K$2-$D9+1)))*$F9))</f>
        <v>0</v>
      </c>
      <c r="P9" s="139">
        <f ca="1">IF(P$2-$K$2&lt;$D9-1," ",IF(P$2-$K$2+1&gt;'Primary Inputs Alt'!$C$17,0,(SUM(OFFSET($K$114:$K$163,0,P$2-$K$2-$D9+1)))*$F9))</f>
        <v>0</v>
      </c>
      <c r="Q9" s="139">
        <f ca="1">IF(Q$2-$K$2&lt;$D9-1," ",IF(Q$2-$K$2+1&gt;'Primary Inputs Alt'!$C$17,0,(SUM(OFFSET($K$114:$K$163,0,Q$2-$K$2-$D9+1)))*$F9))</f>
        <v>0</v>
      </c>
      <c r="R9" s="139">
        <f ca="1">IF(R$2-$K$2&lt;$D9-1," ",IF(R$2-$K$2+1&gt;'Primary Inputs Alt'!$C$17,0,(SUM(OFFSET($K$114:$K$163,0,R$2-$K$2-$D9+1)))*$F9))</f>
        <v>0</v>
      </c>
      <c r="S9" s="139">
        <f ca="1">IF(S$2-$K$2&lt;$D9-1," ",IF(S$2-$K$2+1&gt;'Primary Inputs Alt'!$C$17,0,(SUM(OFFSET($K$114:$K$163,0,S$2-$K$2-$D9+1)))*$F9))</f>
        <v>0</v>
      </c>
      <c r="T9" s="139">
        <f ca="1">IF(T$2-$K$2&lt;$D9-1," ",IF(T$2-$K$2+1&gt;'Primary Inputs Alt'!$C$17,0,(SUM(OFFSET($K$114:$K$163,0,T$2-$K$2-$D9+1)))*$F9))</f>
        <v>0</v>
      </c>
      <c r="U9" s="139">
        <f ca="1">IF(U$2-$K$2&lt;$D9-1," ",IF(U$2-$K$2+1&gt;'Primary Inputs Alt'!$C$17,0,(SUM(OFFSET($K$114:$K$163,0,U$2-$K$2-$D9+1)))*$F9))</f>
        <v>0</v>
      </c>
      <c r="V9" s="139">
        <f ca="1">IF(V$2-$K$2&lt;$D9-1," ",IF(V$2-$K$2+1&gt;'Primary Inputs Alt'!$C$17,0,(SUM(OFFSET($K$114:$K$163,0,V$2-$K$2-$D9+1)))*$F9))</f>
        <v>0</v>
      </c>
      <c r="W9" s="139">
        <f ca="1">IF(W$2-$K$2&lt;$D9-1," ",IF(W$2-$K$2+1&gt;'Primary Inputs Alt'!$C$17,0,(SUM(OFFSET($K$114:$K$163,0,W$2-$K$2-$D9+1)))*$F9))</f>
        <v>0</v>
      </c>
      <c r="X9" s="139">
        <f ca="1">IF(X$2-$K$2&lt;$D9-1," ",IF(X$2-$K$2+1&gt;'Primary Inputs Alt'!$C$17,0,(SUM(OFFSET($K$114:$K$163,0,X$2-$K$2-$D9+1)))*$F9))</f>
        <v>0</v>
      </c>
      <c r="Y9" s="139">
        <f ca="1">IF(Y$2-$K$2&lt;$D9-1," ",IF(Y$2-$K$2+1&gt;'Primary Inputs Alt'!$C$17,0,(SUM(OFFSET($K$114:$K$163,0,Y$2-$K$2-$D9+1)))*$F9))</f>
        <v>0</v>
      </c>
      <c r="Z9" s="139">
        <f ca="1">IF(Z$2-$K$2&lt;$D9-1," ",IF(Z$2-$K$2+1&gt;'Primary Inputs Alt'!$C$17,0,(SUM(OFFSET($K$114:$K$163,0,Z$2-$K$2-$D9+1)))*$F9))</f>
        <v>0</v>
      </c>
      <c r="AA9" s="139">
        <f ca="1">IF(AA$2-$K$2&lt;$D9-1," ",IF(AA$2-$K$2+1&gt;'Primary Inputs Alt'!$C$17,0,(SUM(OFFSET($K$114:$K$163,0,AA$2-$K$2-$D9+1)))*$F9))</f>
        <v>0</v>
      </c>
      <c r="AB9" s="139">
        <f ca="1">IF(AB$2-$K$2&lt;$D9-1," ",IF(AB$2-$K$2+1&gt;'Primary Inputs Alt'!$C$17,0,(SUM(OFFSET($K$114:$K$163,0,AB$2-$K$2-$D9+1)))*$F9))</f>
        <v>0</v>
      </c>
      <c r="AC9" s="139">
        <f ca="1">IF(AC$2-$K$2&lt;$D9-1," ",IF(AC$2-$K$2+1&gt;'Primary Inputs Alt'!$C$17,0,(SUM(OFFSET($K$114:$K$163,0,AC$2-$K$2-$D9+1)))*$F9))</f>
        <v>0</v>
      </c>
      <c r="AD9" s="139">
        <f ca="1">IF(AD$2-$K$2&lt;$D9-1," ",IF(AD$2-$K$2+1&gt;'Primary Inputs Alt'!$C$17,0,(SUM(OFFSET($K$114:$K$163,0,AD$2-$K$2-$D9+1)))*$F9))</f>
        <v>0</v>
      </c>
      <c r="AE9" s="139">
        <f ca="1">IF(AE$2-$K$2&lt;$D9-1," ",IF(AE$2-$K$2+1&gt;'Primary Inputs Alt'!$C$17,0,(SUM(OFFSET($K$114:$K$163,0,AE$2-$K$2-$D9+1)))*$F9))</f>
        <v>0</v>
      </c>
      <c r="AF9" s="139">
        <f ca="1">IF(AF$2-$K$2&lt;$D9-1," ",IF(AF$2-$K$2+1&gt;'Primary Inputs Alt'!$C$17,0,(SUM(OFFSET($K$114:$K$163,0,AF$2-$K$2-$D9+1)))*$F9))</f>
        <v>0</v>
      </c>
      <c r="AG9" s="139">
        <f ca="1">IF(AG$2-$K$2&lt;$D9-1," ",IF(AG$2-$K$2+1&gt;'Primary Inputs Alt'!$C$17,0,(SUM(OFFSET($K$114:$K$163,0,AG$2-$K$2-$D9+1)))*$F9))</f>
        <v>0</v>
      </c>
      <c r="AH9" s="139">
        <f ca="1">IF(AH$2-$K$2&lt;$D9-1," ",IF(AH$2-$K$2+1&gt;'Primary Inputs Alt'!$C$17,0,(SUM(OFFSET($K$114:$K$163,0,AH$2-$K$2-$D9+1)))*$F9))</f>
        <v>0</v>
      </c>
      <c r="AI9" s="139">
        <f ca="1">IF(AI$2-$K$2&lt;$D9-1," ",IF(AI$2-$K$2+1&gt;'Primary Inputs Alt'!$C$17,0,(SUM(OFFSET($K$114:$K$163,0,AI$2-$K$2-$D9+1)))*$F9))</f>
        <v>0</v>
      </c>
      <c r="AJ9" s="139">
        <f ca="1">IF(AJ$2-$K$2&lt;$D9-1," ",IF(AJ$2-$K$2+1&gt;'Primary Inputs Alt'!$C$17,0,(SUM(OFFSET($K$114:$K$163,0,AJ$2-$K$2-$D9+1)))*$F9))</f>
        <v>0</v>
      </c>
      <c r="AK9" s="139">
        <f ca="1">IF(AK$2-$K$2&lt;$D9-1," ",IF(AK$2-$K$2+1&gt;'Primary Inputs Alt'!$C$17,0,(SUM(OFFSET($K$114:$K$163,0,AK$2-$K$2-$D9+1)))*$F9))</f>
        <v>0</v>
      </c>
      <c r="AL9" s="139">
        <f ca="1">IF(AL$2-$K$2&lt;$D9-1," ",IF(AL$2-$K$2+1&gt;'Primary Inputs Alt'!$C$17,0,(SUM(OFFSET($K$114:$K$163,0,AL$2-$K$2-$D9+1)))*$F9))</f>
        <v>0</v>
      </c>
      <c r="AM9" s="139">
        <f ca="1">IF(AM$2-$K$2&lt;$D9-1," ",IF(AM$2-$K$2+1&gt;'Primary Inputs Alt'!$C$17,0,(SUM(OFFSET($K$114:$K$163,0,AM$2-$K$2-$D9+1)))*$F9))</f>
        <v>0</v>
      </c>
      <c r="AN9" s="139">
        <f ca="1">IF(AN$2-$K$2&lt;$D9-1," ",IF(AN$2-$K$2+1&gt;'Primary Inputs Alt'!$C$17,0,(SUM(OFFSET($K$114:$K$163,0,AN$2-$K$2-$D9+1)))*$F9))</f>
        <v>0</v>
      </c>
      <c r="AO9" s="139">
        <f ca="1">IF(AO$2-$K$2&lt;$D9-1," ",IF(AO$2-$K$2+1&gt;'Primary Inputs Alt'!$C$17,0,(SUM(OFFSET($K$114:$K$163,0,AO$2-$K$2-$D9+1)))*$F9))</f>
        <v>0</v>
      </c>
      <c r="AP9" s="139">
        <f ca="1">IF(AP$2-$K$2&lt;$D9-1," ",IF(AP$2-$K$2+1&gt;'Primary Inputs Alt'!$C$17,0,(SUM(OFFSET($K$114:$K$163,0,AP$2-$K$2-$D9+1)))*$F9))</f>
        <v>0</v>
      </c>
      <c r="AQ9" s="139">
        <f ca="1">IF(AQ$2-$K$2&lt;$D9-1," ",IF(AQ$2-$K$2+1&gt;'Primary Inputs Alt'!$C$17,0,(SUM(OFFSET($K$114:$K$163,0,AQ$2-$K$2-$D9+1)))*$F9))</f>
        <v>0</v>
      </c>
      <c r="AR9" s="139">
        <f ca="1">IF(AR$2-$K$2&lt;$D9-1," ",IF(AR$2-$K$2+1&gt;'Primary Inputs Alt'!$C$17,0,(SUM(OFFSET($K$114:$K$163,0,AR$2-$K$2-$D9+1)))*$F9))</f>
        <v>0</v>
      </c>
      <c r="AS9" s="139">
        <f ca="1">IF(AS$2-$K$2&lt;$D9-1," ",IF(AS$2-$K$2+1&gt;'Primary Inputs Alt'!$C$17,0,(SUM(OFFSET($K$114:$K$163,0,AS$2-$K$2-$D9+1)))*$F9))</f>
        <v>0</v>
      </c>
      <c r="AT9" s="139">
        <f ca="1">IF(AT$2-$K$2&lt;$D9-1," ",IF(AT$2-$K$2+1&gt;'Primary Inputs Alt'!$C$17,0,(SUM(OFFSET($K$114:$K$163,0,AT$2-$K$2-$D9+1)))*$F9))</f>
        <v>0</v>
      </c>
      <c r="AU9" s="139">
        <f ca="1">IF(AU$2-$K$2&lt;$D9-1," ",IF(AU$2-$K$2+1&gt;'Primary Inputs Alt'!$C$17,0,(SUM(OFFSET($K$114:$K$163,0,AU$2-$K$2-$D9+1)))*$F9))</f>
        <v>0</v>
      </c>
      <c r="AV9" s="139">
        <f ca="1">IF(AV$2-$K$2&lt;$D9-1," ",IF(AV$2-$K$2+1&gt;'Primary Inputs Alt'!$C$17,0,(SUM(OFFSET($K$114:$K$163,0,AV$2-$K$2-$D9+1)))*$F9))</f>
        <v>0</v>
      </c>
      <c r="AW9" s="139">
        <f ca="1">IF(AW$2-$K$2&lt;$D9-1," ",IF(AW$2-$K$2+1&gt;'Primary Inputs Alt'!$C$17,0,(SUM(OFFSET($K$114:$K$163,0,AW$2-$K$2-$D9+1)))*$F9))</f>
        <v>0</v>
      </c>
      <c r="AX9" s="139">
        <f ca="1">IF(AX$2-$K$2&lt;$D9-1," ",IF(AX$2-$K$2+1&gt;'Primary Inputs Alt'!$C$17,0,(SUM(OFFSET($K$114:$K$163,0,AX$2-$K$2-$D9+1)))*$F9))</f>
        <v>0</v>
      </c>
      <c r="AY9" s="139">
        <f ca="1">IF(AY$2-$K$2&lt;$D9-1," ",IF(AY$2-$K$2+1&gt;'Primary Inputs Alt'!$C$17,0,(SUM(OFFSET($K$114:$K$163,0,AY$2-$K$2-$D9+1)))*$F9))</f>
        <v>0</v>
      </c>
      <c r="AZ9" s="139">
        <f ca="1">IF(AZ$2-$K$2&lt;$D9-1," ",IF(AZ$2-$K$2+1&gt;'Primary Inputs Alt'!$C$17,0,(SUM(OFFSET($K$114:$K$163,0,AZ$2-$K$2-$D9+1)))*$F9))</f>
        <v>0</v>
      </c>
      <c r="BA9" s="139">
        <f ca="1">IF(BA$2-$K$2&lt;$D9-1," ",IF(BA$2-$K$2+1&gt;'Primary Inputs Alt'!$C$17,0,(SUM(OFFSET($K$114:$K$163,0,BA$2-$K$2-$D9+1)))*$F9))</f>
        <v>0</v>
      </c>
      <c r="BB9" s="139">
        <f ca="1">IF(BB$2-$K$2&lt;$D9-1," ",IF(BB$2-$K$2+1&gt;'Primary Inputs Alt'!$C$17,0,(SUM(OFFSET($K$114:$K$163,0,BB$2-$K$2-$D9+1)))*$F9))</f>
        <v>0</v>
      </c>
      <c r="BC9" s="139">
        <f ca="1">IF(BC$2-$K$2&lt;$D9-1," ",IF(BC$2-$K$2+1&gt;'Primary Inputs Alt'!$C$17,0,(SUM(OFFSET($K$114:$K$163,0,BC$2-$K$2-$D9+1)))*$F9))</f>
        <v>0</v>
      </c>
      <c r="BD9" s="139">
        <f ca="1">IF(BD$2-$K$2&lt;$D9-1," ",IF(BD$2-$K$2+1&gt;'Primary Inputs Alt'!$C$17,0,(SUM(OFFSET($K$114:$K$163,0,BD$2-$K$2-$D9+1)))*$F9))</f>
        <v>0</v>
      </c>
      <c r="BE9" s="139">
        <f ca="1">IF(BE$2-$K$2&lt;$D9-1," ",IF(BE$2-$K$2+1&gt;'Primary Inputs Alt'!$C$17,0,(SUM(OFFSET($K$114:$K$163,0,BE$2-$K$2-$D9+1)))*$F9))</f>
        <v>0</v>
      </c>
      <c r="BF9" s="139">
        <f ca="1">IF(BF$2-$K$2&lt;$D9-1," ",IF(BF$2-$K$2+1&gt;'Primary Inputs Alt'!$C$17,0,(SUM(OFFSET($K$114:$K$163,0,BF$2-$K$2-$D9+1)))*$F9))</f>
        <v>0</v>
      </c>
      <c r="BG9" s="139">
        <f ca="1">IF(BG$2-$K$2&lt;$D9-1," ",IF(BG$2-$K$2+1&gt;'Primary Inputs Alt'!$C$17,0,(SUM(OFFSET($K$114:$K$163,0,BG$2-$K$2-$D9+1)))*$F9))</f>
        <v>0</v>
      </c>
      <c r="BH9" s="139">
        <f ca="1">IF(BH$2-$K$2&lt;$D9-1," ",IF(BH$2-$K$2+1&gt;'Primary Inputs Alt'!$C$17,0,(SUM(OFFSET($K$114:$K$163,0,BH$2-$K$2-$D9+1)))*$F9))</f>
        <v>0</v>
      </c>
    </row>
    <row r="10" spans="1:60">
      <c r="A10" s="106"/>
      <c r="B10" s="106"/>
      <c r="C10" s="106"/>
      <c r="D10" s="184">
        <v>4</v>
      </c>
      <c r="E10" t="s">
        <v>10</v>
      </c>
      <c r="F10" s="106">
        <f ca="1">OFFSET('Primary Inputs Alt'!$E$12,0,'Calculations Alt'!$D10-1)</f>
        <v>0</v>
      </c>
      <c r="G10" s="106"/>
      <c r="H10" s="106"/>
      <c r="I10" s="106"/>
      <c r="J10" s="106"/>
      <c r="K10" s="139" t="str">
        <f ca="1">IF(K$2-$K$2&lt;$D10-1," ",IF(K$2-$K$2+1&gt;'Primary Inputs Alt'!$C$17,0,(SUM(OFFSET($K$114:$K$163,0,K$2-$K$2-$D10+1)))*$F10))</f>
        <v xml:space="preserve"> </v>
      </c>
      <c r="L10" s="139" t="str">
        <f ca="1">IF(L$2-$K$2&lt;$D10-1," ",IF(L$2-$K$2+1&gt;'Primary Inputs Alt'!$C$17,0,(SUM(OFFSET($K$114:$K$163,0,L$2-$K$2-$D10+1)))*$F10))</f>
        <v xml:space="preserve"> </v>
      </c>
      <c r="M10" s="139" t="str">
        <f ca="1">IF(M$2-$K$2&lt;$D10-1," ",IF(M$2-$K$2+1&gt;'Primary Inputs Alt'!$C$17,0,(SUM(OFFSET($K$114:$K$163,0,M$2-$K$2-$D10+1)))*$F10))</f>
        <v xml:space="preserve"> </v>
      </c>
      <c r="N10" s="139">
        <f ca="1">IF(N$2-$K$2&lt;$D10-1," ",IF(N$2-$K$2+1&gt;'Primary Inputs Alt'!$C$17,0,(SUM(OFFSET($K$114:$K$163,0,N$2-$K$2-$D10+1)))*$F10))</f>
        <v>0</v>
      </c>
      <c r="O10" s="139">
        <f ca="1">IF(O$2-$K$2&lt;$D10-1," ",IF(O$2-$K$2+1&gt;'Primary Inputs Alt'!$C$17,0,(SUM(OFFSET($K$114:$K$163,0,O$2-$K$2-$D10+1)))*$F10))</f>
        <v>0</v>
      </c>
      <c r="P10" s="139">
        <f ca="1">IF(P$2-$K$2&lt;$D10-1," ",IF(P$2-$K$2+1&gt;'Primary Inputs Alt'!$C$17,0,(SUM(OFFSET($K$114:$K$163,0,P$2-$K$2-$D10+1)))*$F10))</f>
        <v>0</v>
      </c>
      <c r="Q10" s="139">
        <f ca="1">IF(Q$2-$K$2&lt;$D10-1," ",IF(Q$2-$K$2+1&gt;'Primary Inputs Alt'!$C$17,0,(SUM(OFFSET($K$114:$K$163,0,Q$2-$K$2-$D10+1)))*$F10))</f>
        <v>0</v>
      </c>
      <c r="R10" s="139">
        <f ca="1">IF(R$2-$K$2&lt;$D10-1," ",IF(R$2-$K$2+1&gt;'Primary Inputs Alt'!$C$17,0,(SUM(OFFSET($K$114:$K$163,0,R$2-$K$2-$D10+1)))*$F10))</f>
        <v>0</v>
      </c>
      <c r="S10" s="139">
        <f ca="1">IF(S$2-$K$2&lt;$D10-1," ",IF(S$2-$K$2+1&gt;'Primary Inputs Alt'!$C$17,0,(SUM(OFFSET($K$114:$K$163,0,S$2-$K$2-$D10+1)))*$F10))</f>
        <v>0</v>
      </c>
      <c r="T10" s="139">
        <f ca="1">IF(T$2-$K$2&lt;$D10-1," ",IF(T$2-$K$2+1&gt;'Primary Inputs Alt'!$C$17,0,(SUM(OFFSET($K$114:$K$163,0,T$2-$K$2-$D10+1)))*$F10))</f>
        <v>0</v>
      </c>
      <c r="U10" s="139">
        <f ca="1">IF(U$2-$K$2&lt;$D10-1," ",IF(U$2-$K$2+1&gt;'Primary Inputs Alt'!$C$17,0,(SUM(OFFSET($K$114:$K$163,0,U$2-$K$2-$D10+1)))*$F10))</f>
        <v>0</v>
      </c>
      <c r="V10" s="139">
        <f ca="1">IF(V$2-$K$2&lt;$D10-1," ",IF(V$2-$K$2+1&gt;'Primary Inputs Alt'!$C$17,0,(SUM(OFFSET($K$114:$K$163,0,V$2-$K$2-$D10+1)))*$F10))</f>
        <v>0</v>
      </c>
      <c r="W10" s="139">
        <f ca="1">IF(W$2-$K$2&lt;$D10-1," ",IF(W$2-$K$2+1&gt;'Primary Inputs Alt'!$C$17,0,(SUM(OFFSET($K$114:$K$163,0,W$2-$K$2-$D10+1)))*$F10))</f>
        <v>0</v>
      </c>
      <c r="X10" s="139">
        <f ca="1">IF(X$2-$K$2&lt;$D10-1," ",IF(X$2-$K$2+1&gt;'Primary Inputs Alt'!$C$17,0,(SUM(OFFSET($K$114:$K$163,0,X$2-$K$2-$D10+1)))*$F10))</f>
        <v>0</v>
      </c>
      <c r="Y10" s="139">
        <f ca="1">IF(Y$2-$K$2&lt;$D10-1," ",IF(Y$2-$K$2+1&gt;'Primary Inputs Alt'!$C$17,0,(SUM(OFFSET($K$114:$K$163,0,Y$2-$K$2-$D10+1)))*$F10))</f>
        <v>0</v>
      </c>
      <c r="Z10" s="139">
        <f ca="1">IF(Z$2-$K$2&lt;$D10-1," ",IF(Z$2-$K$2+1&gt;'Primary Inputs Alt'!$C$17,0,(SUM(OFFSET($K$114:$K$163,0,Z$2-$K$2-$D10+1)))*$F10))</f>
        <v>0</v>
      </c>
      <c r="AA10" s="139">
        <f ca="1">IF(AA$2-$K$2&lt;$D10-1," ",IF(AA$2-$K$2+1&gt;'Primary Inputs Alt'!$C$17,0,(SUM(OFFSET($K$114:$K$163,0,AA$2-$K$2-$D10+1)))*$F10))</f>
        <v>0</v>
      </c>
      <c r="AB10" s="139">
        <f ca="1">IF(AB$2-$K$2&lt;$D10-1," ",IF(AB$2-$K$2+1&gt;'Primary Inputs Alt'!$C$17,0,(SUM(OFFSET($K$114:$K$163,0,AB$2-$K$2-$D10+1)))*$F10))</f>
        <v>0</v>
      </c>
      <c r="AC10" s="139">
        <f ca="1">IF(AC$2-$K$2&lt;$D10-1," ",IF(AC$2-$K$2+1&gt;'Primary Inputs Alt'!$C$17,0,(SUM(OFFSET($K$114:$K$163,0,AC$2-$K$2-$D10+1)))*$F10))</f>
        <v>0</v>
      </c>
      <c r="AD10" s="139">
        <f ca="1">IF(AD$2-$K$2&lt;$D10-1," ",IF(AD$2-$K$2+1&gt;'Primary Inputs Alt'!$C$17,0,(SUM(OFFSET($K$114:$K$163,0,AD$2-$K$2-$D10+1)))*$F10))</f>
        <v>0</v>
      </c>
      <c r="AE10" s="139">
        <f ca="1">IF(AE$2-$K$2&lt;$D10-1," ",IF(AE$2-$K$2+1&gt;'Primary Inputs Alt'!$C$17,0,(SUM(OFFSET($K$114:$K$163,0,AE$2-$K$2-$D10+1)))*$F10))</f>
        <v>0</v>
      </c>
      <c r="AF10" s="139">
        <f ca="1">IF(AF$2-$K$2&lt;$D10-1," ",IF(AF$2-$K$2+1&gt;'Primary Inputs Alt'!$C$17,0,(SUM(OFFSET($K$114:$K$163,0,AF$2-$K$2-$D10+1)))*$F10))</f>
        <v>0</v>
      </c>
      <c r="AG10" s="139">
        <f ca="1">IF(AG$2-$K$2&lt;$D10-1," ",IF(AG$2-$K$2+1&gt;'Primary Inputs Alt'!$C$17,0,(SUM(OFFSET($K$114:$K$163,0,AG$2-$K$2-$D10+1)))*$F10))</f>
        <v>0</v>
      </c>
      <c r="AH10" s="139">
        <f ca="1">IF(AH$2-$K$2&lt;$D10-1," ",IF(AH$2-$K$2+1&gt;'Primary Inputs Alt'!$C$17,0,(SUM(OFFSET($K$114:$K$163,0,AH$2-$K$2-$D10+1)))*$F10))</f>
        <v>0</v>
      </c>
      <c r="AI10" s="139">
        <f ca="1">IF(AI$2-$K$2&lt;$D10-1," ",IF(AI$2-$K$2+1&gt;'Primary Inputs Alt'!$C$17,0,(SUM(OFFSET($K$114:$K$163,0,AI$2-$K$2-$D10+1)))*$F10))</f>
        <v>0</v>
      </c>
      <c r="AJ10" s="139">
        <f ca="1">IF(AJ$2-$K$2&lt;$D10-1," ",IF(AJ$2-$K$2+1&gt;'Primary Inputs Alt'!$C$17,0,(SUM(OFFSET($K$114:$K$163,0,AJ$2-$K$2-$D10+1)))*$F10))</f>
        <v>0</v>
      </c>
      <c r="AK10" s="139">
        <f ca="1">IF(AK$2-$K$2&lt;$D10-1," ",IF(AK$2-$K$2+1&gt;'Primary Inputs Alt'!$C$17,0,(SUM(OFFSET($K$114:$K$163,0,AK$2-$K$2-$D10+1)))*$F10))</f>
        <v>0</v>
      </c>
      <c r="AL10" s="139">
        <f ca="1">IF(AL$2-$K$2&lt;$D10-1," ",IF(AL$2-$K$2+1&gt;'Primary Inputs Alt'!$C$17,0,(SUM(OFFSET($K$114:$K$163,0,AL$2-$K$2-$D10+1)))*$F10))</f>
        <v>0</v>
      </c>
      <c r="AM10" s="139">
        <f ca="1">IF(AM$2-$K$2&lt;$D10-1," ",IF(AM$2-$K$2+1&gt;'Primary Inputs Alt'!$C$17,0,(SUM(OFFSET($K$114:$K$163,0,AM$2-$K$2-$D10+1)))*$F10))</f>
        <v>0</v>
      </c>
      <c r="AN10" s="139">
        <f ca="1">IF(AN$2-$K$2&lt;$D10-1," ",IF(AN$2-$K$2+1&gt;'Primary Inputs Alt'!$C$17,0,(SUM(OFFSET($K$114:$K$163,0,AN$2-$K$2-$D10+1)))*$F10))</f>
        <v>0</v>
      </c>
      <c r="AO10" s="139">
        <f ca="1">IF(AO$2-$K$2&lt;$D10-1," ",IF(AO$2-$K$2+1&gt;'Primary Inputs Alt'!$C$17,0,(SUM(OFFSET($K$114:$K$163,0,AO$2-$K$2-$D10+1)))*$F10))</f>
        <v>0</v>
      </c>
      <c r="AP10" s="139">
        <f ca="1">IF(AP$2-$K$2&lt;$D10-1," ",IF(AP$2-$K$2+1&gt;'Primary Inputs Alt'!$C$17,0,(SUM(OFFSET($K$114:$K$163,0,AP$2-$K$2-$D10+1)))*$F10))</f>
        <v>0</v>
      </c>
      <c r="AQ10" s="139">
        <f ca="1">IF(AQ$2-$K$2&lt;$D10-1," ",IF(AQ$2-$K$2+1&gt;'Primary Inputs Alt'!$C$17,0,(SUM(OFFSET($K$114:$K$163,0,AQ$2-$K$2-$D10+1)))*$F10))</f>
        <v>0</v>
      </c>
      <c r="AR10" s="139">
        <f ca="1">IF(AR$2-$K$2&lt;$D10-1," ",IF(AR$2-$K$2+1&gt;'Primary Inputs Alt'!$C$17,0,(SUM(OFFSET($K$114:$K$163,0,AR$2-$K$2-$D10+1)))*$F10))</f>
        <v>0</v>
      </c>
      <c r="AS10" s="139">
        <f ca="1">IF(AS$2-$K$2&lt;$D10-1," ",IF(AS$2-$K$2+1&gt;'Primary Inputs Alt'!$C$17,0,(SUM(OFFSET($K$114:$K$163,0,AS$2-$K$2-$D10+1)))*$F10))</f>
        <v>0</v>
      </c>
      <c r="AT10" s="139">
        <f ca="1">IF(AT$2-$K$2&lt;$D10-1," ",IF(AT$2-$K$2+1&gt;'Primary Inputs Alt'!$C$17,0,(SUM(OFFSET($K$114:$K$163,0,AT$2-$K$2-$D10+1)))*$F10))</f>
        <v>0</v>
      </c>
      <c r="AU10" s="139">
        <f ca="1">IF(AU$2-$K$2&lt;$D10-1," ",IF(AU$2-$K$2+1&gt;'Primary Inputs Alt'!$C$17,0,(SUM(OFFSET($K$114:$K$163,0,AU$2-$K$2-$D10+1)))*$F10))</f>
        <v>0</v>
      </c>
      <c r="AV10" s="139">
        <f ca="1">IF(AV$2-$K$2&lt;$D10-1," ",IF(AV$2-$K$2+1&gt;'Primary Inputs Alt'!$C$17,0,(SUM(OFFSET($K$114:$K$163,0,AV$2-$K$2-$D10+1)))*$F10))</f>
        <v>0</v>
      </c>
      <c r="AW10" s="139">
        <f ca="1">IF(AW$2-$K$2&lt;$D10-1," ",IF(AW$2-$K$2+1&gt;'Primary Inputs Alt'!$C$17,0,(SUM(OFFSET($K$114:$K$163,0,AW$2-$K$2-$D10+1)))*$F10))</f>
        <v>0</v>
      </c>
      <c r="AX10" s="139">
        <f ca="1">IF(AX$2-$K$2&lt;$D10-1," ",IF(AX$2-$K$2+1&gt;'Primary Inputs Alt'!$C$17,0,(SUM(OFFSET($K$114:$K$163,0,AX$2-$K$2-$D10+1)))*$F10))</f>
        <v>0</v>
      </c>
      <c r="AY10" s="139">
        <f ca="1">IF(AY$2-$K$2&lt;$D10-1," ",IF(AY$2-$K$2+1&gt;'Primary Inputs Alt'!$C$17,0,(SUM(OFFSET($K$114:$K$163,0,AY$2-$K$2-$D10+1)))*$F10))</f>
        <v>0</v>
      </c>
      <c r="AZ10" s="139">
        <f ca="1">IF(AZ$2-$K$2&lt;$D10-1," ",IF(AZ$2-$K$2+1&gt;'Primary Inputs Alt'!$C$17,0,(SUM(OFFSET($K$114:$K$163,0,AZ$2-$K$2-$D10+1)))*$F10))</f>
        <v>0</v>
      </c>
      <c r="BA10" s="139">
        <f ca="1">IF(BA$2-$K$2&lt;$D10-1," ",IF(BA$2-$K$2+1&gt;'Primary Inputs Alt'!$C$17,0,(SUM(OFFSET($K$114:$K$163,0,BA$2-$K$2-$D10+1)))*$F10))</f>
        <v>0</v>
      </c>
      <c r="BB10" s="139">
        <f ca="1">IF(BB$2-$K$2&lt;$D10-1," ",IF(BB$2-$K$2+1&gt;'Primary Inputs Alt'!$C$17,0,(SUM(OFFSET($K$114:$K$163,0,BB$2-$K$2-$D10+1)))*$F10))</f>
        <v>0</v>
      </c>
      <c r="BC10" s="139">
        <f ca="1">IF(BC$2-$K$2&lt;$D10-1," ",IF(BC$2-$K$2+1&gt;'Primary Inputs Alt'!$C$17,0,(SUM(OFFSET($K$114:$K$163,0,BC$2-$K$2-$D10+1)))*$F10))</f>
        <v>0</v>
      </c>
      <c r="BD10" s="139">
        <f ca="1">IF(BD$2-$K$2&lt;$D10-1," ",IF(BD$2-$K$2+1&gt;'Primary Inputs Alt'!$C$17,0,(SUM(OFFSET($K$114:$K$163,0,BD$2-$K$2-$D10+1)))*$F10))</f>
        <v>0</v>
      </c>
      <c r="BE10" s="139">
        <f ca="1">IF(BE$2-$K$2&lt;$D10-1," ",IF(BE$2-$K$2+1&gt;'Primary Inputs Alt'!$C$17,0,(SUM(OFFSET($K$114:$K$163,0,BE$2-$K$2-$D10+1)))*$F10))</f>
        <v>0</v>
      </c>
      <c r="BF10" s="139">
        <f ca="1">IF(BF$2-$K$2&lt;$D10-1," ",IF(BF$2-$K$2+1&gt;'Primary Inputs Alt'!$C$17,0,(SUM(OFFSET($K$114:$K$163,0,BF$2-$K$2-$D10+1)))*$F10))</f>
        <v>0</v>
      </c>
      <c r="BG10" s="139">
        <f ca="1">IF(BG$2-$K$2&lt;$D10-1," ",IF(BG$2-$K$2+1&gt;'Primary Inputs Alt'!$C$17,0,(SUM(OFFSET($K$114:$K$163,0,BG$2-$K$2-$D10+1)))*$F10))</f>
        <v>0</v>
      </c>
      <c r="BH10" s="139">
        <f ca="1">IF(BH$2-$K$2&lt;$D10-1," ",IF(BH$2-$K$2+1&gt;'Primary Inputs Alt'!$C$17,0,(SUM(OFFSET($K$114:$K$163,0,BH$2-$K$2-$D10+1)))*$F10))</f>
        <v>0</v>
      </c>
    </row>
    <row r="11" spans="1:60">
      <c r="A11" s="106"/>
      <c r="B11" s="106"/>
      <c r="C11" s="106"/>
      <c r="D11" s="184">
        <v>5</v>
      </c>
      <c r="E11" t="s">
        <v>11</v>
      </c>
      <c r="F11" s="106">
        <f ca="1">OFFSET('Primary Inputs Alt'!$E$12,0,'Calculations Alt'!$D11-1)</f>
        <v>0</v>
      </c>
      <c r="G11" s="106"/>
      <c r="H11" s="106"/>
      <c r="I11" s="106"/>
      <c r="J11" s="106"/>
      <c r="K11" s="139" t="str">
        <f ca="1">IF(K$2-$K$2&lt;$D11-1," ",IF(K$2-$K$2+1&gt;'Primary Inputs Alt'!$C$17,0,(SUM(OFFSET($K$114:$K$163,0,K$2-$K$2-$D11+1)))*$F11))</f>
        <v xml:space="preserve"> </v>
      </c>
      <c r="L11" s="139" t="str">
        <f ca="1">IF(L$2-$K$2&lt;$D11-1," ",IF(L$2-$K$2+1&gt;'Primary Inputs Alt'!$C$17,0,(SUM(OFFSET($K$114:$K$163,0,L$2-$K$2-$D11+1)))*$F11))</f>
        <v xml:space="preserve"> </v>
      </c>
      <c r="M11" s="139" t="str">
        <f ca="1">IF(M$2-$K$2&lt;$D11-1," ",IF(M$2-$K$2+1&gt;'Primary Inputs Alt'!$C$17,0,(SUM(OFFSET($K$114:$K$163,0,M$2-$K$2-$D11+1)))*$F11))</f>
        <v xml:space="preserve"> </v>
      </c>
      <c r="N11" s="139" t="str">
        <f ca="1">IF(N$2-$K$2&lt;$D11-1," ",IF(N$2-$K$2+1&gt;'Primary Inputs Alt'!$C$17,0,(SUM(OFFSET($K$114:$K$163,0,N$2-$K$2-$D11+1)))*$F11))</f>
        <v xml:space="preserve"> </v>
      </c>
      <c r="O11" s="139">
        <f ca="1">IF(O$2-$K$2&lt;$D11-1," ",IF(O$2-$K$2+1&gt;'Primary Inputs Alt'!$C$17,0,(SUM(OFFSET($K$114:$K$163,0,O$2-$K$2-$D11+1)))*$F11))</f>
        <v>0</v>
      </c>
      <c r="P11" s="139">
        <f ca="1">IF(P$2-$K$2&lt;$D11-1," ",IF(P$2-$K$2+1&gt;'Primary Inputs Alt'!$C$17,0,(SUM(OFFSET($K$114:$K$163,0,P$2-$K$2-$D11+1)))*$F11))</f>
        <v>0</v>
      </c>
      <c r="Q11" s="139">
        <f ca="1">IF(Q$2-$K$2&lt;$D11-1," ",IF(Q$2-$K$2+1&gt;'Primary Inputs Alt'!$C$17,0,(SUM(OFFSET($K$114:$K$163,0,Q$2-$K$2-$D11+1)))*$F11))</f>
        <v>0</v>
      </c>
      <c r="R11" s="139">
        <f ca="1">IF(R$2-$K$2&lt;$D11-1," ",IF(R$2-$K$2+1&gt;'Primary Inputs Alt'!$C$17,0,(SUM(OFFSET($K$114:$K$163,0,R$2-$K$2-$D11+1)))*$F11))</f>
        <v>0</v>
      </c>
      <c r="S11" s="139">
        <f ca="1">IF(S$2-$K$2&lt;$D11-1," ",IF(S$2-$K$2+1&gt;'Primary Inputs Alt'!$C$17,0,(SUM(OFFSET($K$114:$K$163,0,S$2-$K$2-$D11+1)))*$F11))</f>
        <v>0</v>
      </c>
      <c r="T11" s="139">
        <f ca="1">IF(T$2-$K$2&lt;$D11-1," ",IF(T$2-$K$2+1&gt;'Primary Inputs Alt'!$C$17,0,(SUM(OFFSET($K$114:$K$163,0,T$2-$K$2-$D11+1)))*$F11))</f>
        <v>0</v>
      </c>
      <c r="U11" s="139">
        <f ca="1">IF(U$2-$K$2&lt;$D11-1," ",IF(U$2-$K$2+1&gt;'Primary Inputs Alt'!$C$17,0,(SUM(OFFSET($K$114:$K$163,0,U$2-$K$2-$D11+1)))*$F11))</f>
        <v>0</v>
      </c>
      <c r="V11" s="139">
        <f ca="1">IF(V$2-$K$2&lt;$D11-1," ",IF(V$2-$K$2+1&gt;'Primary Inputs Alt'!$C$17,0,(SUM(OFFSET($K$114:$K$163,0,V$2-$K$2-$D11+1)))*$F11))</f>
        <v>0</v>
      </c>
      <c r="W11" s="139">
        <f ca="1">IF(W$2-$K$2&lt;$D11-1," ",IF(W$2-$K$2+1&gt;'Primary Inputs Alt'!$C$17,0,(SUM(OFFSET($K$114:$K$163,0,W$2-$K$2-$D11+1)))*$F11))</f>
        <v>0</v>
      </c>
      <c r="X11" s="139">
        <f ca="1">IF(X$2-$K$2&lt;$D11-1," ",IF(X$2-$K$2+1&gt;'Primary Inputs Alt'!$C$17,0,(SUM(OFFSET($K$114:$K$163,0,X$2-$K$2-$D11+1)))*$F11))</f>
        <v>0</v>
      </c>
      <c r="Y11" s="139">
        <f ca="1">IF(Y$2-$K$2&lt;$D11-1," ",IF(Y$2-$K$2+1&gt;'Primary Inputs Alt'!$C$17,0,(SUM(OFFSET($K$114:$K$163,0,Y$2-$K$2-$D11+1)))*$F11))</f>
        <v>0</v>
      </c>
      <c r="Z11" s="139">
        <f ca="1">IF(Z$2-$K$2&lt;$D11-1," ",IF(Z$2-$K$2+1&gt;'Primary Inputs Alt'!$C$17,0,(SUM(OFFSET($K$114:$K$163,0,Z$2-$K$2-$D11+1)))*$F11))</f>
        <v>0</v>
      </c>
      <c r="AA11" s="139">
        <f ca="1">IF(AA$2-$K$2&lt;$D11-1," ",IF(AA$2-$K$2+1&gt;'Primary Inputs Alt'!$C$17,0,(SUM(OFFSET($K$114:$K$163,0,AA$2-$K$2-$D11+1)))*$F11))</f>
        <v>0</v>
      </c>
      <c r="AB11" s="139">
        <f ca="1">IF(AB$2-$K$2&lt;$D11-1," ",IF(AB$2-$K$2+1&gt;'Primary Inputs Alt'!$C$17,0,(SUM(OFFSET($K$114:$K$163,0,AB$2-$K$2-$D11+1)))*$F11))</f>
        <v>0</v>
      </c>
      <c r="AC11" s="139">
        <f ca="1">IF(AC$2-$K$2&lt;$D11-1," ",IF(AC$2-$K$2+1&gt;'Primary Inputs Alt'!$C$17,0,(SUM(OFFSET($K$114:$K$163,0,AC$2-$K$2-$D11+1)))*$F11))</f>
        <v>0</v>
      </c>
      <c r="AD11" s="139">
        <f ca="1">IF(AD$2-$K$2&lt;$D11-1," ",IF(AD$2-$K$2+1&gt;'Primary Inputs Alt'!$C$17,0,(SUM(OFFSET($K$114:$K$163,0,AD$2-$K$2-$D11+1)))*$F11))</f>
        <v>0</v>
      </c>
      <c r="AE11" s="139">
        <f ca="1">IF(AE$2-$K$2&lt;$D11-1," ",IF(AE$2-$K$2+1&gt;'Primary Inputs Alt'!$C$17,0,(SUM(OFFSET($K$114:$K$163,0,AE$2-$K$2-$D11+1)))*$F11))</f>
        <v>0</v>
      </c>
      <c r="AF11" s="139">
        <f ca="1">IF(AF$2-$K$2&lt;$D11-1," ",IF(AF$2-$K$2+1&gt;'Primary Inputs Alt'!$C$17,0,(SUM(OFFSET($K$114:$K$163,0,AF$2-$K$2-$D11+1)))*$F11))</f>
        <v>0</v>
      </c>
      <c r="AG11" s="139">
        <f ca="1">IF(AG$2-$K$2&lt;$D11-1," ",IF(AG$2-$K$2+1&gt;'Primary Inputs Alt'!$C$17,0,(SUM(OFFSET($K$114:$K$163,0,AG$2-$K$2-$D11+1)))*$F11))</f>
        <v>0</v>
      </c>
      <c r="AH11" s="139">
        <f ca="1">IF(AH$2-$K$2&lt;$D11-1," ",IF(AH$2-$K$2+1&gt;'Primary Inputs Alt'!$C$17,0,(SUM(OFFSET($K$114:$K$163,0,AH$2-$K$2-$D11+1)))*$F11))</f>
        <v>0</v>
      </c>
      <c r="AI11" s="139">
        <f ca="1">IF(AI$2-$K$2&lt;$D11-1," ",IF(AI$2-$K$2+1&gt;'Primary Inputs Alt'!$C$17,0,(SUM(OFFSET($K$114:$K$163,0,AI$2-$K$2-$D11+1)))*$F11))</f>
        <v>0</v>
      </c>
      <c r="AJ11" s="139">
        <f ca="1">IF(AJ$2-$K$2&lt;$D11-1," ",IF(AJ$2-$K$2+1&gt;'Primary Inputs Alt'!$C$17,0,(SUM(OFFSET($K$114:$K$163,0,AJ$2-$K$2-$D11+1)))*$F11))</f>
        <v>0</v>
      </c>
      <c r="AK11" s="139">
        <f ca="1">IF(AK$2-$K$2&lt;$D11-1," ",IF(AK$2-$K$2+1&gt;'Primary Inputs Alt'!$C$17,0,(SUM(OFFSET($K$114:$K$163,0,AK$2-$K$2-$D11+1)))*$F11))</f>
        <v>0</v>
      </c>
      <c r="AL11" s="139">
        <f ca="1">IF(AL$2-$K$2&lt;$D11-1," ",IF(AL$2-$K$2+1&gt;'Primary Inputs Alt'!$C$17,0,(SUM(OFFSET($K$114:$K$163,0,AL$2-$K$2-$D11+1)))*$F11))</f>
        <v>0</v>
      </c>
      <c r="AM11" s="139">
        <f ca="1">IF(AM$2-$K$2&lt;$D11-1," ",IF(AM$2-$K$2+1&gt;'Primary Inputs Alt'!$C$17,0,(SUM(OFFSET($K$114:$K$163,0,AM$2-$K$2-$D11+1)))*$F11))</f>
        <v>0</v>
      </c>
      <c r="AN11" s="139">
        <f ca="1">IF(AN$2-$K$2&lt;$D11-1," ",IF(AN$2-$K$2+1&gt;'Primary Inputs Alt'!$C$17,0,(SUM(OFFSET($K$114:$K$163,0,AN$2-$K$2-$D11+1)))*$F11))</f>
        <v>0</v>
      </c>
      <c r="AO11" s="139">
        <f ca="1">IF(AO$2-$K$2&lt;$D11-1," ",IF(AO$2-$K$2+1&gt;'Primary Inputs Alt'!$C$17,0,(SUM(OFFSET($K$114:$K$163,0,AO$2-$K$2-$D11+1)))*$F11))</f>
        <v>0</v>
      </c>
      <c r="AP11" s="139">
        <f ca="1">IF(AP$2-$K$2&lt;$D11-1," ",IF(AP$2-$K$2+1&gt;'Primary Inputs Alt'!$C$17,0,(SUM(OFFSET($K$114:$K$163,0,AP$2-$K$2-$D11+1)))*$F11))</f>
        <v>0</v>
      </c>
      <c r="AQ11" s="139">
        <f ca="1">IF(AQ$2-$K$2&lt;$D11-1," ",IF(AQ$2-$K$2+1&gt;'Primary Inputs Alt'!$C$17,0,(SUM(OFFSET($K$114:$K$163,0,AQ$2-$K$2-$D11+1)))*$F11))</f>
        <v>0</v>
      </c>
      <c r="AR11" s="139">
        <f ca="1">IF(AR$2-$K$2&lt;$D11-1," ",IF(AR$2-$K$2+1&gt;'Primary Inputs Alt'!$C$17,0,(SUM(OFFSET($K$114:$K$163,0,AR$2-$K$2-$D11+1)))*$F11))</f>
        <v>0</v>
      </c>
      <c r="AS11" s="139">
        <f ca="1">IF(AS$2-$K$2&lt;$D11-1," ",IF(AS$2-$K$2+1&gt;'Primary Inputs Alt'!$C$17,0,(SUM(OFFSET($K$114:$K$163,0,AS$2-$K$2-$D11+1)))*$F11))</f>
        <v>0</v>
      </c>
      <c r="AT11" s="139">
        <f ca="1">IF(AT$2-$K$2&lt;$D11-1," ",IF(AT$2-$K$2+1&gt;'Primary Inputs Alt'!$C$17,0,(SUM(OFFSET($K$114:$K$163,0,AT$2-$K$2-$D11+1)))*$F11))</f>
        <v>0</v>
      </c>
      <c r="AU11" s="139">
        <f ca="1">IF(AU$2-$K$2&lt;$D11-1," ",IF(AU$2-$K$2+1&gt;'Primary Inputs Alt'!$C$17,0,(SUM(OFFSET($K$114:$K$163,0,AU$2-$K$2-$D11+1)))*$F11))</f>
        <v>0</v>
      </c>
      <c r="AV11" s="139">
        <f ca="1">IF(AV$2-$K$2&lt;$D11-1," ",IF(AV$2-$K$2+1&gt;'Primary Inputs Alt'!$C$17,0,(SUM(OFFSET($K$114:$K$163,0,AV$2-$K$2-$D11+1)))*$F11))</f>
        <v>0</v>
      </c>
      <c r="AW11" s="139">
        <f ca="1">IF(AW$2-$K$2&lt;$D11-1," ",IF(AW$2-$K$2+1&gt;'Primary Inputs Alt'!$C$17,0,(SUM(OFFSET($K$114:$K$163,0,AW$2-$K$2-$D11+1)))*$F11))</f>
        <v>0</v>
      </c>
      <c r="AX11" s="139">
        <f ca="1">IF(AX$2-$K$2&lt;$D11-1," ",IF(AX$2-$K$2+1&gt;'Primary Inputs Alt'!$C$17,0,(SUM(OFFSET($K$114:$K$163,0,AX$2-$K$2-$D11+1)))*$F11))</f>
        <v>0</v>
      </c>
      <c r="AY11" s="139">
        <f ca="1">IF(AY$2-$K$2&lt;$D11-1," ",IF(AY$2-$K$2+1&gt;'Primary Inputs Alt'!$C$17,0,(SUM(OFFSET($K$114:$K$163,0,AY$2-$K$2-$D11+1)))*$F11))</f>
        <v>0</v>
      </c>
      <c r="AZ11" s="139">
        <f ca="1">IF(AZ$2-$K$2&lt;$D11-1," ",IF(AZ$2-$K$2+1&gt;'Primary Inputs Alt'!$C$17,0,(SUM(OFFSET($K$114:$K$163,0,AZ$2-$K$2-$D11+1)))*$F11))</f>
        <v>0</v>
      </c>
      <c r="BA11" s="139">
        <f ca="1">IF(BA$2-$K$2&lt;$D11-1," ",IF(BA$2-$K$2+1&gt;'Primary Inputs Alt'!$C$17,0,(SUM(OFFSET($K$114:$K$163,0,BA$2-$K$2-$D11+1)))*$F11))</f>
        <v>0</v>
      </c>
      <c r="BB11" s="139">
        <f ca="1">IF(BB$2-$K$2&lt;$D11-1," ",IF(BB$2-$K$2+1&gt;'Primary Inputs Alt'!$C$17,0,(SUM(OFFSET($K$114:$K$163,0,BB$2-$K$2-$D11+1)))*$F11))</f>
        <v>0</v>
      </c>
      <c r="BC11" s="139">
        <f ca="1">IF(BC$2-$K$2&lt;$D11-1," ",IF(BC$2-$K$2+1&gt;'Primary Inputs Alt'!$C$17,0,(SUM(OFFSET($K$114:$K$163,0,BC$2-$K$2-$D11+1)))*$F11))</f>
        <v>0</v>
      </c>
      <c r="BD11" s="139">
        <f ca="1">IF(BD$2-$K$2&lt;$D11-1," ",IF(BD$2-$K$2+1&gt;'Primary Inputs Alt'!$C$17,0,(SUM(OFFSET($K$114:$K$163,0,BD$2-$K$2-$D11+1)))*$F11))</f>
        <v>0</v>
      </c>
      <c r="BE11" s="139">
        <f ca="1">IF(BE$2-$K$2&lt;$D11-1," ",IF(BE$2-$K$2+1&gt;'Primary Inputs Alt'!$C$17,0,(SUM(OFFSET($K$114:$K$163,0,BE$2-$K$2-$D11+1)))*$F11))</f>
        <v>0</v>
      </c>
      <c r="BF11" s="139">
        <f ca="1">IF(BF$2-$K$2&lt;$D11-1," ",IF(BF$2-$K$2+1&gt;'Primary Inputs Alt'!$C$17,0,(SUM(OFFSET($K$114:$K$163,0,BF$2-$K$2-$D11+1)))*$F11))</f>
        <v>0</v>
      </c>
      <c r="BG11" s="139">
        <f ca="1">IF(BG$2-$K$2&lt;$D11-1," ",IF(BG$2-$K$2+1&gt;'Primary Inputs Alt'!$C$17,0,(SUM(OFFSET($K$114:$K$163,0,BG$2-$K$2-$D11+1)))*$F11))</f>
        <v>0</v>
      </c>
      <c r="BH11" s="139">
        <f ca="1">IF(BH$2-$K$2&lt;$D11-1," ",IF(BH$2-$K$2+1&gt;'Primary Inputs Alt'!$C$17,0,(SUM(OFFSET($K$114:$K$163,0,BH$2-$K$2-$D11+1)))*$F11))</f>
        <v>0</v>
      </c>
    </row>
    <row r="12" spans="1:60">
      <c r="A12" s="106"/>
      <c r="B12" s="106"/>
      <c r="C12" s="106"/>
      <c r="D12" s="184">
        <v>6</v>
      </c>
      <c r="E12" t="s">
        <v>178</v>
      </c>
      <c r="F12" s="106">
        <f ca="1">OFFSET('Primary Inputs Alt'!$E$12,0,'Calculations Alt'!$D12-1)</f>
        <v>0</v>
      </c>
      <c r="G12" s="106"/>
      <c r="H12" s="106"/>
      <c r="I12" s="106"/>
      <c r="J12" s="106"/>
      <c r="K12" s="139" t="str">
        <f ca="1">IF(K$2-$K$2&lt;$D12-1," ",IF(K$2-$K$2+1&gt;'Primary Inputs Alt'!$C$17,0,(SUM(OFFSET($K$114:$K$163,0,K$2-$K$2-$D12+1)))*$F12))</f>
        <v xml:space="preserve"> </v>
      </c>
      <c r="L12" s="139" t="str">
        <f ca="1">IF(L$2-$K$2&lt;$D12-1," ",IF(L$2-$K$2+1&gt;'Primary Inputs Alt'!$C$17,0,(SUM(OFFSET($K$114:$K$163,0,L$2-$K$2-$D12+1)))*$F12))</f>
        <v xml:space="preserve"> </v>
      </c>
      <c r="M12" s="139" t="str">
        <f ca="1">IF(M$2-$K$2&lt;$D12-1," ",IF(M$2-$K$2+1&gt;'Primary Inputs Alt'!$C$17,0,(SUM(OFFSET($K$114:$K$163,0,M$2-$K$2-$D12+1)))*$F12))</f>
        <v xml:space="preserve"> </v>
      </c>
      <c r="N12" s="139" t="str">
        <f ca="1">IF(N$2-$K$2&lt;$D12-1," ",IF(N$2-$K$2+1&gt;'Primary Inputs Alt'!$C$17,0,(SUM(OFFSET($K$114:$K$163,0,N$2-$K$2-$D12+1)))*$F12))</f>
        <v xml:space="preserve"> </v>
      </c>
      <c r="O12" s="139" t="str">
        <f ca="1">IF(O$2-$K$2&lt;$D12-1," ",IF(O$2-$K$2+1&gt;'Primary Inputs Alt'!$C$17,0,(SUM(OFFSET($K$114:$K$163,0,O$2-$K$2-$D12+1)))*$F12))</f>
        <v xml:space="preserve"> </v>
      </c>
      <c r="P12" s="139">
        <f ca="1">IF(P$2-$K$2&lt;$D12-1," ",IF(P$2-$K$2+1&gt;'Primary Inputs Alt'!$C$17,0,(SUM(OFFSET($K$114:$K$163,0,P$2-$K$2-$D12+1)))*$F12))</f>
        <v>0</v>
      </c>
      <c r="Q12" s="139">
        <f ca="1">IF(Q$2-$K$2&lt;$D12-1," ",IF(Q$2-$K$2+1&gt;'Primary Inputs Alt'!$C$17,0,(SUM(OFFSET($K$114:$K$163,0,Q$2-$K$2-$D12+1)))*$F12))</f>
        <v>0</v>
      </c>
      <c r="R12" s="139">
        <f ca="1">IF(R$2-$K$2&lt;$D12-1," ",IF(R$2-$K$2+1&gt;'Primary Inputs Alt'!$C$17,0,(SUM(OFFSET($K$114:$K$163,0,R$2-$K$2-$D12+1)))*$F12))</f>
        <v>0</v>
      </c>
      <c r="S12" s="139">
        <f ca="1">IF(S$2-$K$2&lt;$D12-1," ",IF(S$2-$K$2+1&gt;'Primary Inputs Alt'!$C$17,0,(SUM(OFFSET($K$114:$K$163,0,S$2-$K$2-$D12+1)))*$F12))</f>
        <v>0</v>
      </c>
      <c r="T12" s="139">
        <f ca="1">IF(T$2-$K$2&lt;$D12-1," ",IF(T$2-$K$2+1&gt;'Primary Inputs Alt'!$C$17,0,(SUM(OFFSET($K$114:$K$163,0,T$2-$K$2-$D12+1)))*$F12))</f>
        <v>0</v>
      </c>
      <c r="U12" s="139">
        <f ca="1">IF(U$2-$K$2&lt;$D12-1," ",IF(U$2-$K$2+1&gt;'Primary Inputs Alt'!$C$17,0,(SUM(OFFSET($K$114:$K$163,0,U$2-$K$2-$D12+1)))*$F12))</f>
        <v>0</v>
      </c>
      <c r="V12" s="139">
        <f ca="1">IF(V$2-$K$2&lt;$D12-1," ",IF(V$2-$K$2+1&gt;'Primary Inputs Alt'!$C$17,0,(SUM(OFFSET($K$114:$K$163,0,V$2-$K$2-$D12+1)))*$F12))</f>
        <v>0</v>
      </c>
      <c r="W12" s="139">
        <f ca="1">IF(W$2-$K$2&lt;$D12-1," ",IF(W$2-$K$2+1&gt;'Primary Inputs Alt'!$C$17,0,(SUM(OFFSET($K$114:$K$163,0,W$2-$K$2-$D12+1)))*$F12))</f>
        <v>0</v>
      </c>
      <c r="X12" s="139">
        <f ca="1">IF(X$2-$K$2&lt;$D12-1," ",IF(X$2-$K$2+1&gt;'Primary Inputs Alt'!$C$17,0,(SUM(OFFSET($K$114:$K$163,0,X$2-$K$2-$D12+1)))*$F12))</f>
        <v>0</v>
      </c>
      <c r="Y12" s="139">
        <f ca="1">IF(Y$2-$K$2&lt;$D12-1," ",IF(Y$2-$K$2+1&gt;'Primary Inputs Alt'!$C$17,0,(SUM(OFFSET($K$114:$K$163,0,Y$2-$K$2-$D12+1)))*$F12))</f>
        <v>0</v>
      </c>
      <c r="Z12" s="139">
        <f ca="1">IF(Z$2-$K$2&lt;$D12-1," ",IF(Z$2-$K$2+1&gt;'Primary Inputs Alt'!$C$17,0,(SUM(OFFSET($K$114:$K$163,0,Z$2-$K$2-$D12+1)))*$F12))</f>
        <v>0</v>
      </c>
      <c r="AA12" s="139">
        <f ca="1">IF(AA$2-$K$2&lt;$D12-1," ",IF(AA$2-$K$2+1&gt;'Primary Inputs Alt'!$C$17,0,(SUM(OFFSET($K$114:$K$163,0,AA$2-$K$2-$D12+1)))*$F12))</f>
        <v>0</v>
      </c>
      <c r="AB12" s="139">
        <f ca="1">IF(AB$2-$K$2&lt;$D12-1," ",IF(AB$2-$K$2+1&gt;'Primary Inputs Alt'!$C$17,0,(SUM(OFFSET($K$114:$K$163,0,AB$2-$K$2-$D12+1)))*$F12))</f>
        <v>0</v>
      </c>
      <c r="AC12" s="139">
        <f ca="1">IF(AC$2-$K$2&lt;$D12-1," ",IF(AC$2-$K$2+1&gt;'Primary Inputs Alt'!$C$17,0,(SUM(OFFSET($K$114:$K$163,0,AC$2-$K$2-$D12+1)))*$F12))</f>
        <v>0</v>
      </c>
      <c r="AD12" s="139">
        <f ca="1">IF(AD$2-$K$2&lt;$D12-1," ",IF(AD$2-$K$2+1&gt;'Primary Inputs Alt'!$C$17,0,(SUM(OFFSET($K$114:$K$163,0,AD$2-$K$2-$D12+1)))*$F12))</f>
        <v>0</v>
      </c>
      <c r="AE12" s="139">
        <f ca="1">IF(AE$2-$K$2&lt;$D12-1," ",IF(AE$2-$K$2+1&gt;'Primary Inputs Alt'!$C$17,0,(SUM(OFFSET($K$114:$K$163,0,AE$2-$K$2-$D12+1)))*$F12))</f>
        <v>0</v>
      </c>
      <c r="AF12" s="139">
        <f ca="1">IF(AF$2-$K$2&lt;$D12-1," ",IF(AF$2-$K$2+1&gt;'Primary Inputs Alt'!$C$17,0,(SUM(OFFSET($K$114:$K$163,0,AF$2-$K$2-$D12+1)))*$F12))</f>
        <v>0</v>
      </c>
      <c r="AG12" s="139">
        <f ca="1">IF(AG$2-$K$2&lt;$D12-1," ",IF(AG$2-$K$2+1&gt;'Primary Inputs Alt'!$C$17,0,(SUM(OFFSET($K$114:$K$163,0,AG$2-$K$2-$D12+1)))*$F12))</f>
        <v>0</v>
      </c>
      <c r="AH12" s="139">
        <f ca="1">IF(AH$2-$K$2&lt;$D12-1," ",IF(AH$2-$K$2+1&gt;'Primary Inputs Alt'!$C$17,0,(SUM(OFFSET($K$114:$K$163,0,AH$2-$K$2-$D12+1)))*$F12))</f>
        <v>0</v>
      </c>
      <c r="AI12" s="139">
        <f ca="1">IF(AI$2-$K$2&lt;$D12-1," ",IF(AI$2-$K$2+1&gt;'Primary Inputs Alt'!$C$17,0,(SUM(OFFSET($K$114:$K$163,0,AI$2-$K$2-$D12+1)))*$F12))</f>
        <v>0</v>
      </c>
      <c r="AJ12" s="139">
        <f ca="1">IF(AJ$2-$K$2&lt;$D12-1," ",IF(AJ$2-$K$2+1&gt;'Primary Inputs Alt'!$C$17,0,(SUM(OFFSET($K$114:$K$163,0,AJ$2-$K$2-$D12+1)))*$F12))</f>
        <v>0</v>
      </c>
      <c r="AK12" s="139">
        <f ca="1">IF(AK$2-$K$2&lt;$D12-1," ",IF(AK$2-$K$2+1&gt;'Primary Inputs Alt'!$C$17,0,(SUM(OFFSET($K$114:$K$163,0,AK$2-$K$2-$D12+1)))*$F12))</f>
        <v>0</v>
      </c>
      <c r="AL12" s="139">
        <f ca="1">IF(AL$2-$K$2&lt;$D12-1," ",IF(AL$2-$K$2+1&gt;'Primary Inputs Alt'!$C$17,0,(SUM(OFFSET($K$114:$K$163,0,AL$2-$K$2-$D12+1)))*$F12))</f>
        <v>0</v>
      </c>
      <c r="AM12" s="139">
        <f ca="1">IF(AM$2-$K$2&lt;$D12-1," ",IF(AM$2-$K$2+1&gt;'Primary Inputs Alt'!$C$17,0,(SUM(OFFSET($K$114:$K$163,0,AM$2-$K$2-$D12+1)))*$F12))</f>
        <v>0</v>
      </c>
      <c r="AN12" s="139">
        <f ca="1">IF(AN$2-$K$2&lt;$D12-1," ",IF(AN$2-$K$2+1&gt;'Primary Inputs Alt'!$C$17,0,(SUM(OFFSET($K$114:$K$163,0,AN$2-$K$2-$D12+1)))*$F12))</f>
        <v>0</v>
      </c>
      <c r="AO12" s="139">
        <f ca="1">IF(AO$2-$K$2&lt;$D12-1," ",IF(AO$2-$K$2+1&gt;'Primary Inputs Alt'!$C$17,0,(SUM(OFFSET($K$114:$K$163,0,AO$2-$K$2-$D12+1)))*$F12))</f>
        <v>0</v>
      </c>
      <c r="AP12" s="139">
        <f ca="1">IF(AP$2-$K$2&lt;$D12-1," ",IF(AP$2-$K$2+1&gt;'Primary Inputs Alt'!$C$17,0,(SUM(OFFSET($K$114:$K$163,0,AP$2-$K$2-$D12+1)))*$F12))</f>
        <v>0</v>
      </c>
      <c r="AQ12" s="139">
        <f ca="1">IF(AQ$2-$K$2&lt;$D12-1," ",IF(AQ$2-$K$2+1&gt;'Primary Inputs Alt'!$C$17,0,(SUM(OFFSET($K$114:$K$163,0,AQ$2-$K$2-$D12+1)))*$F12))</f>
        <v>0</v>
      </c>
      <c r="AR12" s="139">
        <f ca="1">IF(AR$2-$K$2&lt;$D12-1," ",IF(AR$2-$K$2+1&gt;'Primary Inputs Alt'!$C$17,0,(SUM(OFFSET($K$114:$K$163,0,AR$2-$K$2-$D12+1)))*$F12))</f>
        <v>0</v>
      </c>
      <c r="AS12" s="139">
        <f ca="1">IF(AS$2-$K$2&lt;$D12-1," ",IF(AS$2-$K$2+1&gt;'Primary Inputs Alt'!$C$17,0,(SUM(OFFSET($K$114:$K$163,0,AS$2-$K$2-$D12+1)))*$F12))</f>
        <v>0</v>
      </c>
      <c r="AT12" s="139">
        <f ca="1">IF(AT$2-$K$2&lt;$D12-1," ",IF(AT$2-$K$2+1&gt;'Primary Inputs Alt'!$C$17,0,(SUM(OFFSET($K$114:$K$163,0,AT$2-$K$2-$D12+1)))*$F12))</f>
        <v>0</v>
      </c>
      <c r="AU12" s="139">
        <f ca="1">IF(AU$2-$K$2&lt;$D12-1," ",IF(AU$2-$K$2+1&gt;'Primary Inputs Alt'!$C$17,0,(SUM(OFFSET($K$114:$K$163,0,AU$2-$K$2-$D12+1)))*$F12))</f>
        <v>0</v>
      </c>
      <c r="AV12" s="139">
        <f ca="1">IF(AV$2-$K$2&lt;$D12-1," ",IF(AV$2-$K$2+1&gt;'Primary Inputs Alt'!$C$17,0,(SUM(OFFSET($K$114:$K$163,0,AV$2-$K$2-$D12+1)))*$F12))</f>
        <v>0</v>
      </c>
      <c r="AW12" s="139">
        <f ca="1">IF(AW$2-$K$2&lt;$D12-1," ",IF(AW$2-$K$2+1&gt;'Primary Inputs Alt'!$C$17,0,(SUM(OFFSET($K$114:$K$163,0,AW$2-$K$2-$D12+1)))*$F12))</f>
        <v>0</v>
      </c>
      <c r="AX12" s="139">
        <f ca="1">IF(AX$2-$K$2&lt;$D12-1," ",IF(AX$2-$K$2+1&gt;'Primary Inputs Alt'!$C$17,0,(SUM(OFFSET($K$114:$K$163,0,AX$2-$K$2-$D12+1)))*$F12))</f>
        <v>0</v>
      </c>
      <c r="AY12" s="139">
        <f ca="1">IF(AY$2-$K$2&lt;$D12-1," ",IF(AY$2-$K$2+1&gt;'Primary Inputs Alt'!$C$17,0,(SUM(OFFSET($K$114:$K$163,0,AY$2-$K$2-$D12+1)))*$F12))</f>
        <v>0</v>
      </c>
      <c r="AZ12" s="139">
        <f ca="1">IF(AZ$2-$K$2&lt;$D12-1," ",IF(AZ$2-$K$2+1&gt;'Primary Inputs Alt'!$C$17,0,(SUM(OFFSET($K$114:$K$163,0,AZ$2-$K$2-$D12+1)))*$F12))</f>
        <v>0</v>
      </c>
      <c r="BA12" s="139">
        <f ca="1">IF(BA$2-$K$2&lt;$D12-1," ",IF(BA$2-$K$2+1&gt;'Primary Inputs Alt'!$C$17,0,(SUM(OFFSET($K$114:$K$163,0,BA$2-$K$2-$D12+1)))*$F12))</f>
        <v>0</v>
      </c>
      <c r="BB12" s="139">
        <f ca="1">IF(BB$2-$K$2&lt;$D12-1," ",IF(BB$2-$K$2+1&gt;'Primary Inputs Alt'!$C$17,0,(SUM(OFFSET($K$114:$K$163,0,BB$2-$K$2-$D12+1)))*$F12))</f>
        <v>0</v>
      </c>
      <c r="BC12" s="139">
        <f ca="1">IF(BC$2-$K$2&lt;$D12-1," ",IF(BC$2-$K$2+1&gt;'Primary Inputs Alt'!$C$17,0,(SUM(OFFSET($K$114:$K$163,0,BC$2-$K$2-$D12+1)))*$F12))</f>
        <v>0</v>
      </c>
      <c r="BD12" s="139">
        <f ca="1">IF(BD$2-$K$2&lt;$D12-1," ",IF(BD$2-$K$2+1&gt;'Primary Inputs Alt'!$C$17,0,(SUM(OFFSET($K$114:$K$163,0,BD$2-$K$2-$D12+1)))*$F12))</f>
        <v>0</v>
      </c>
      <c r="BE12" s="139">
        <f ca="1">IF(BE$2-$K$2&lt;$D12-1," ",IF(BE$2-$K$2+1&gt;'Primary Inputs Alt'!$C$17,0,(SUM(OFFSET($K$114:$K$163,0,BE$2-$K$2-$D12+1)))*$F12))</f>
        <v>0</v>
      </c>
      <c r="BF12" s="139">
        <f ca="1">IF(BF$2-$K$2&lt;$D12-1," ",IF(BF$2-$K$2+1&gt;'Primary Inputs Alt'!$C$17,0,(SUM(OFFSET($K$114:$K$163,0,BF$2-$K$2-$D12+1)))*$F12))</f>
        <v>0</v>
      </c>
      <c r="BG12" s="139">
        <f ca="1">IF(BG$2-$K$2&lt;$D12-1," ",IF(BG$2-$K$2+1&gt;'Primary Inputs Alt'!$C$17,0,(SUM(OFFSET($K$114:$K$163,0,BG$2-$K$2-$D12+1)))*$F12))</f>
        <v>0</v>
      </c>
      <c r="BH12" s="139">
        <f ca="1">IF(BH$2-$K$2&lt;$D12-1," ",IF(BH$2-$K$2+1&gt;'Primary Inputs Alt'!$C$17,0,(SUM(OFFSET($K$114:$K$163,0,BH$2-$K$2-$D12+1)))*$F12))</f>
        <v>0</v>
      </c>
    </row>
    <row r="13" spans="1:60">
      <c r="A13" s="106"/>
      <c r="B13" s="106"/>
      <c r="C13" s="106"/>
      <c r="D13" s="184">
        <v>7</v>
      </c>
      <c r="E13" t="s">
        <v>179</v>
      </c>
      <c r="F13" s="106">
        <f ca="1">OFFSET('Primary Inputs Alt'!$E$12,0,'Calculations Alt'!$D13-1)</f>
        <v>0</v>
      </c>
      <c r="G13" s="106"/>
      <c r="H13" s="106"/>
      <c r="I13" s="106"/>
      <c r="J13" s="106"/>
      <c r="K13" s="139" t="str">
        <f ca="1">IF(K$2-$K$2&lt;$D13-1," ",IF(K$2-$K$2+1&gt;'Primary Inputs Alt'!$C$17,0,(SUM(OFFSET($K$114:$K$163,0,K$2-$K$2-$D13+1)))*$F13))</f>
        <v xml:space="preserve"> </v>
      </c>
      <c r="L13" s="139" t="str">
        <f ca="1">IF(L$2-$K$2&lt;$D13-1," ",IF(L$2-$K$2+1&gt;'Primary Inputs Alt'!$C$17,0,(SUM(OFFSET($K$114:$K$163,0,L$2-$K$2-$D13+1)))*$F13))</f>
        <v xml:space="preserve"> </v>
      </c>
      <c r="M13" s="139" t="str">
        <f ca="1">IF(M$2-$K$2&lt;$D13-1," ",IF(M$2-$K$2+1&gt;'Primary Inputs Alt'!$C$17,0,(SUM(OFFSET($K$114:$K$163,0,M$2-$K$2-$D13+1)))*$F13))</f>
        <v xml:space="preserve"> </v>
      </c>
      <c r="N13" s="139" t="str">
        <f ca="1">IF(N$2-$K$2&lt;$D13-1," ",IF(N$2-$K$2+1&gt;'Primary Inputs Alt'!$C$17,0,(SUM(OFFSET($K$114:$K$163,0,N$2-$K$2-$D13+1)))*$F13))</f>
        <v xml:space="preserve"> </v>
      </c>
      <c r="O13" s="139" t="str">
        <f ca="1">IF(O$2-$K$2&lt;$D13-1," ",IF(O$2-$K$2+1&gt;'Primary Inputs Alt'!$C$17,0,(SUM(OFFSET($K$114:$K$163,0,O$2-$K$2-$D13+1)))*$F13))</f>
        <v xml:space="preserve"> </v>
      </c>
      <c r="P13" s="139" t="str">
        <f ca="1">IF(P$2-$K$2&lt;$D13-1," ",IF(P$2-$K$2+1&gt;'Primary Inputs Alt'!$C$17,0,(SUM(OFFSET($K$114:$K$163,0,P$2-$K$2-$D13+1)))*$F13))</f>
        <v xml:space="preserve"> </v>
      </c>
      <c r="Q13" s="139">
        <f ca="1">IF(Q$2-$K$2&lt;$D13-1," ",IF(Q$2-$K$2+1&gt;'Primary Inputs Alt'!$C$17,0,(SUM(OFFSET($K$114:$K$163,0,Q$2-$K$2-$D13+1)))*$F13))</f>
        <v>0</v>
      </c>
      <c r="R13" s="139">
        <f ca="1">IF(R$2-$K$2&lt;$D13-1," ",IF(R$2-$K$2+1&gt;'Primary Inputs Alt'!$C$17,0,(SUM(OFFSET($K$114:$K$163,0,R$2-$K$2-$D13+1)))*$F13))</f>
        <v>0</v>
      </c>
      <c r="S13" s="139">
        <f ca="1">IF(S$2-$K$2&lt;$D13-1," ",IF(S$2-$K$2+1&gt;'Primary Inputs Alt'!$C$17,0,(SUM(OFFSET($K$114:$K$163,0,S$2-$K$2-$D13+1)))*$F13))</f>
        <v>0</v>
      </c>
      <c r="T13" s="139">
        <f ca="1">IF(T$2-$K$2&lt;$D13-1," ",IF(T$2-$K$2+1&gt;'Primary Inputs Alt'!$C$17,0,(SUM(OFFSET($K$114:$K$163,0,T$2-$K$2-$D13+1)))*$F13))</f>
        <v>0</v>
      </c>
      <c r="U13" s="139">
        <f ca="1">IF(U$2-$K$2&lt;$D13-1," ",IF(U$2-$K$2+1&gt;'Primary Inputs Alt'!$C$17,0,(SUM(OFFSET($K$114:$K$163,0,U$2-$K$2-$D13+1)))*$F13))</f>
        <v>0</v>
      </c>
      <c r="V13" s="139">
        <f ca="1">IF(V$2-$K$2&lt;$D13-1," ",IF(V$2-$K$2+1&gt;'Primary Inputs Alt'!$C$17,0,(SUM(OFFSET($K$114:$K$163,0,V$2-$K$2-$D13+1)))*$F13))</f>
        <v>0</v>
      </c>
      <c r="W13" s="139">
        <f ca="1">IF(W$2-$K$2&lt;$D13-1," ",IF(W$2-$K$2+1&gt;'Primary Inputs Alt'!$C$17,0,(SUM(OFFSET($K$114:$K$163,0,W$2-$K$2-$D13+1)))*$F13))</f>
        <v>0</v>
      </c>
      <c r="X13" s="139">
        <f ca="1">IF(X$2-$K$2&lt;$D13-1," ",IF(X$2-$K$2+1&gt;'Primary Inputs Alt'!$C$17,0,(SUM(OFFSET($K$114:$K$163,0,X$2-$K$2-$D13+1)))*$F13))</f>
        <v>0</v>
      </c>
      <c r="Y13" s="139">
        <f ca="1">IF(Y$2-$K$2&lt;$D13-1," ",IF(Y$2-$K$2+1&gt;'Primary Inputs Alt'!$C$17,0,(SUM(OFFSET($K$114:$K$163,0,Y$2-$K$2-$D13+1)))*$F13))</f>
        <v>0</v>
      </c>
      <c r="Z13" s="139">
        <f ca="1">IF(Z$2-$K$2&lt;$D13-1," ",IF(Z$2-$K$2+1&gt;'Primary Inputs Alt'!$C$17,0,(SUM(OFFSET($K$114:$K$163,0,Z$2-$K$2-$D13+1)))*$F13))</f>
        <v>0</v>
      </c>
      <c r="AA13" s="139">
        <f ca="1">IF(AA$2-$K$2&lt;$D13-1," ",IF(AA$2-$K$2+1&gt;'Primary Inputs Alt'!$C$17,0,(SUM(OFFSET($K$114:$K$163,0,AA$2-$K$2-$D13+1)))*$F13))</f>
        <v>0</v>
      </c>
      <c r="AB13" s="139">
        <f ca="1">IF(AB$2-$K$2&lt;$D13-1," ",IF(AB$2-$K$2+1&gt;'Primary Inputs Alt'!$C$17,0,(SUM(OFFSET($K$114:$K$163,0,AB$2-$K$2-$D13+1)))*$F13))</f>
        <v>0</v>
      </c>
      <c r="AC13" s="139">
        <f ca="1">IF(AC$2-$K$2&lt;$D13-1," ",IF(AC$2-$K$2+1&gt;'Primary Inputs Alt'!$C$17,0,(SUM(OFFSET($K$114:$K$163,0,AC$2-$K$2-$D13+1)))*$F13))</f>
        <v>0</v>
      </c>
      <c r="AD13" s="139">
        <f ca="1">IF(AD$2-$K$2&lt;$D13-1," ",IF(AD$2-$K$2+1&gt;'Primary Inputs Alt'!$C$17,0,(SUM(OFFSET($K$114:$K$163,0,AD$2-$K$2-$D13+1)))*$F13))</f>
        <v>0</v>
      </c>
      <c r="AE13" s="139">
        <f ca="1">IF(AE$2-$K$2&lt;$D13-1," ",IF(AE$2-$K$2+1&gt;'Primary Inputs Alt'!$C$17,0,(SUM(OFFSET($K$114:$K$163,0,AE$2-$K$2-$D13+1)))*$F13))</f>
        <v>0</v>
      </c>
      <c r="AF13" s="139">
        <f ca="1">IF(AF$2-$K$2&lt;$D13-1," ",IF(AF$2-$K$2+1&gt;'Primary Inputs Alt'!$C$17,0,(SUM(OFFSET($K$114:$K$163,0,AF$2-$K$2-$D13+1)))*$F13))</f>
        <v>0</v>
      </c>
      <c r="AG13" s="139">
        <f ca="1">IF(AG$2-$K$2&lt;$D13-1," ",IF(AG$2-$K$2+1&gt;'Primary Inputs Alt'!$C$17,0,(SUM(OFFSET($K$114:$K$163,0,AG$2-$K$2-$D13+1)))*$F13))</f>
        <v>0</v>
      </c>
      <c r="AH13" s="139">
        <f ca="1">IF(AH$2-$K$2&lt;$D13-1," ",IF(AH$2-$K$2+1&gt;'Primary Inputs Alt'!$C$17,0,(SUM(OFFSET($K$114:$K$163,0,AH$2-$K$2-$D13+1)))*$F13))</f>
        <v>0</v>
      </c>
      <c r="AI13" s="139">
        <f ca="1">IF(AI$2-$K$2&lt;$D13-1," ",IF(AI$2-$K$2+1&gt;'Primary Inputs Alt'!$C$17,0,(SUM(OFFSET($K$114:$K$163,0,AI$2-$K$2-$D13+1)))*$F13))</f>
        <v>0</v>
      </c>
      <c r="AJ13" s="139">
        <f ca="1">IF(AJ$2-$K$2&lt;$D13-1," ",IF(AJ$2-$K$2+1&gt;'Primary Inputs Alt'!$C$17,0,(SUM(OFFSET($K$114:$K$163,0,AJ$2-$K$2-$D13+1)))*$F13))</f>
        <v>0</v>
      </c>
      <c r="AK13" s="139">
        <f ca="1">IF(AK$2-$K$2&lt;$D13-1," ",IF(AK$2-$K$2+1&gt;'Primary Inputs Alt'!$C$17,0,(SUM(OFFSET($K$114:$K$163,0,AK$2-$K$2-$D13+1)))*$F13))</f>
        <v>0</v>
      </c>
      <c r="AL13" s="139">
        <f ca="1">IF(AL$2-$K$2&lt;$D13-1," ",IF(AL$2-$K$2+1&gt;'Primary Inputs Alt'!$C$17,0,(SUM(OFFSET($K$114:$K$163,0,AL$2-$K$2-$D13+1)))*$F13))</f>
        <v>0</v>
      </c>
      <c r="AM13" s="139">
        <f ca="1">IF(AM$2-$K$2&lt;$D13-1," ",IF(AM$2-$K$2+1&gt;'Primary Inputs Alt'!$C$17,0,(SUM(OFFSET($K$114:$K$163,0,AM$2-$K$2-$D13+1)))*$F13))</f>
        <v>0</v>
      </c>
      <c r="AN13" s="139">
        <f ca="1">IF(AN$2-$K$2&lt;$D13-1," ",IF(AN$2-$K$2+1&gt;'Primary Inputs Alt'!$C$17,0,(SUM(OFFSET($K$114:$K$163,0,AN$2-$K$2-$D13+1)))*$F13))</f>
        <v>0</v>
      </c>
      <c r="AO13" s="139">
        <f ca="1">IF(AO$2-$K$2&lt;$D13-1," ",IF(AO$2-$K$2+1&gt;'Primary Inputs Alt'!$C$17,0,(SUM(OFFSET($K$114:$K$163,0,AO$2-$K$2-$D13+1)))*$F13))</f>
        <v>0</v>
      </c>
      <c r="AP13" s="139">
        <f ca="1">IF(AP$2-$K$2&lt;$D13-1," ",IF(AP$2-$K$2+1&gt;'Primary Inputs Alt'!$C$17,0,(SUM(OFFSET($K$114:$K$163,0,AP$2-$K$2-$D13+1)))*$F13))</f>
        <v>0</v>
      </c>
      <c r="AQ13" s="139">
        <f ca="1">IF(AQ$2-$K$2&lt;$D13-1," ",IF(AQ$2-$K$2+1&gt;'Primary Inputs Alt'!$C$17,0,(SUM(OFFSET($K$114:$K$163,0,AQ$2-$K$2-$D13+1)))*$F13))</f>
        <v>0</v>
      </c>
      <c r="AR13" s="139">
        <f ca="1">IF(AR$2-$K$2&lt;$D13-1," ",IF(AR$2-$K$2+1&gt;'Primary Inputs Alt'!$C$17,0,(SUM(OFFSET($K$114:$K$163,0,AR$2-$K$2-$D13+1)))*$F13))</f>
        <v>0</v>
      </c>
      <c r="AS13" s="139">
        <f ca="1">IF(AS$2-$K$2&lt;$D13-1," ",IF(AS$2-$K$2+1&gt;'Primary Inputs Alt'!$C$17,0,(SUM(OFFSET($K$114:$K$163,0,AS$2-$K$2-$D13+1)))*$F13))</f>
        <v>0</v>
      </c>
      <c r="AT13" s="139">
        <f ca="1">IF(AT$2-$K$2&lt;$D13-1," ",IF(AT$2-$K$2+1&gt;'Primary Inputs Alt'!$C$17,0,(SUM(OFFSET($K$114:$K$163,0,AT$2-$K$2-$D13+1)))*$F13))</f>
        <v>0</v>
      </c>
      <c r="AU13" s="139">
        <f ca="1">IF(AU$2-$K$2&lt;$D13-1," ",IF(AU$2-$K$2+1&gt;'Primary Inputs Alt'!$C$17,0,(SUM(OFFSET($K$114:$K$163,0,AU$2-$K$2-$D13+1)))*$F13))</f>
        <v>0</v>
      </c>
      <c r="AV13" s="139">
        <f ca="1">IF(AV$2-$K$2&lt;$D13-1," ",IF(AV$2-$K$2+1&gt;'Primary Inputs Alt'!$C$17,0,(SUM(OFFSET($K$114:$K$163,0,AV$2-$K$2-$D13+1)))*$F13))</f>
        <v>0</v>
      </c>
      <c r="AW13" s="139">
        <f ca="1">IF(AW$2-$K$2&lt;$D13-1," ",IF(AW$2-$K$2+1&gt;'Primary Inputs Alt'!$C$17,0,(SUM(OFFSET($K$114:$K$163,0,AW$2-$K$2-$D13+1)))*$F13))</f>
        <v>0</v>
      </c>
      <c r="AX13" s="139">
        <f ca="1">IF(AX$2-$K$2&lt;$D13-1," ",IF(AX$2-$K$2+1&gt;'Primary Inputs Alt'!$C$17,0,(SUM(OFFSET($K$114:$K$163,0,AX$2-$K$2-$D13+1)))*$F13))</f>
        <v>0</v>
      </c>
      <c r="AY13" s="139">
        <f ca="1">IF(AY$2-$K$2&lt;$D13-1," ",IF(AY$2-$K$2+1&gt;'Primary Inputs Alt'!$C$17,0,(SUM(OFFSET($K$114:$K$163,0,AY$2-$K$2-$D13+1)))*$F13))</f>
        <v>0</v>
      </c>
      <c r="AZ13" s="139">
        <f ca="1">IF(AZ$2-$K$2&lt;$D13-1," ",IF(AZ$2-$K$2+1&gt;'Primary Inputs Alt'!$C$17,0,(SUM(OFFSET($K$114:$K$163,0,AZ$2-$K$2-$D13+1)))*$F13))</f>
        <v>0</v>
      </c>
      <c r="BA13" s="139">
        <f ca="1">IF(BA$2-$K$2&lt;$D13-1," ",IF(BA$2-$K$2+1&gt;'Primary Inputs Alt'!$C$17,0,(SUM(OFFSET($K$114:$K$163,0,BA$2-$K$2-$D13+1)))*$F13))</f>
        <v>0</v>
      </c>
      <c r="BB13" s="139">
        <f ca="1">IF(BB$2-$K$2&lt;$D13-1," ",IF(BB$2-$K$2+1&gt;'Primary Inputs Alt'!$C$17,0,(SUM(OFFSET($K$114:$K$163,0,BB$2-$K$2-$D13+1)))*$F13))</f>
        <v>0</v>
      </c>
      <c r="BC13" s="139">
        <f ca="1">IF(BC$2-$K$2&lt;$D13-1," ",IF(BC$2-$K$2+1&gt;'Primary Inputs Alt'!$C$17,0,(SUM(OFFSET($K$114:$K$163,0,BC$2-$K$2-$D13+1)))*$F13))</f>
        <v>0</v>
      </c>
      <c r="BD13" s="139">
        <f ca="1">IF(BD$2-$K$2&lt;$D13-1," ",IF(BD$2-$K$2+1&gt;'Primary Inputs Alt'!$C$17,0,(SUM(OFFSET($K$114:$K$163,0,BD$2-$K$2-$D13+1)))*$F13))</f>
        <v>0</v>
      </c>
      <c r="BE13" s="139">
        <f ca="1">IF(BE$2-$K$2&lt;$D13-1," ",IF(BE$2-$K$2+1&gt;'Primary Inputs Alt'!$C$17,0,(SUM(OFFSET($K$114:$K$163,0,BE$2-$K$2-$D13+1)))*$F13))</f>
        <v>0</v>
      </c>
      <c r="BF13" s="139">
        <f ca="1">IF(BF$2-$K$2&lt;$D13-1," ",IF(BF$2-$K$2+1&gt;'Primary Inputs Alt'!$C$17,0,(SUM(OFFSET($K$114:$K$163,0,BF$2-$K$2-$D13+1)))*$F13))</f>
        <v>0</v>
      </c>
      <c r="BG13" s="139">
        <f ca="1">IF(BG$2-$K$2&lt;$D13-1," ",IF(BG$2-$K$2+1&gt;'Primary Inputs Alt'!$C$17,0,(SUM(OFFSET($K$114:$K$163,0,BG$2-$K$2-$D13+1)))*$F13))</f>
        <v>0</v>
      </c>
      <c r="BH13" s="139">
        <f ca="1">IF(BH$2-$K$2&lt;$D13-1," ",IF(BH$2-$K$2+1&gt;'Primary Inputs Alt'!$C$17,0,(SUM(OFFSET($K$114:$K$163,0,BH$2-$K$2-$D13+1)))*$F13))</f>
        <v>0</v>
      </c>
    </row>
    <row r="14" spans="1:60">
      <c r="A14" s="106"/>
      <c r="B14" s="106"/>
      <c r="C14" s="106"/>
      <c r="D14" s="184">
        <v>8</v>
      </c>
      <c r="E14" t="s">
        <v>180</v>
      </c>
      <c r="F14" s="106">
        <f ca="1">OFFSET('Primary Inputs Alt'!$E$12,0,'Calculations Alt'!$D14-1)</f>
        <v>0</v>
      </c>
      <c r="G14" s="106"/>
      <c r="H14" s="106"/>
      <c r="I14" s="106"/>
      <c r="J14" s="106"/>
      <c r="K14" s="139" t="str">
        <f ca="1">IF(K$2-$K$2&lt;$D14-1," ",IF(K$2-$K$2+1&gt;'Primary Inputs Alt'!$C$17,0,(SUM(OFFSET($K$114:$K$163,0,K$2-$K$2-$D14+1)))*$F14))</f>
        <v xml:space="preserve"> </v>
      </c>
      <c r="L14" s="139" t="str">
        <f ca="1">IF(L$2-$K$2&lt;$D14-1," ",IF(L$2-$K$2+1&gt;'Primary Inputs Alt'!$C$17,0,(SUM(OFFSET($K$114:$K$163,0,L$2-$K$2-$D14+1)))*$F14))</f>
        <v xml:space="preserve"> </v>
      </c>
      <c r="M14" s="139" t="str">
        <f ca="1">IF(M$2-$K$2&lt;$D14-1," ",IF(M$2-$K$2+1&gt;'Primary Inputs Alt'!$C$17,0,(SUM(OFFSET($K$114:$K$163,0,M$2-$K$2-$D14+1)))*$F14))</f>
        <v xml:space="preserve"> </v>
      </c>
      <c r="N14" s="139" t="str">
        <f ca="1">IF(N$2-$K$2&lt;$D14-1," ",IF(N$2-$K$2+1&gt;'Primary Inputs Alt'!$C$17,0,(SUM(OFFSET($K$114:$K$163,0,N$2-$K$2-$D14+1)))*$F14))</f>
        <v xml:space="preserve"> </v>
      </c>
      <c r="O14" s="139" t="str">
        <f ca="1">IF(O$2-$K$2&lt;$D14-1," ",IF(O$2-$K$2+1&gt;'Primary Inputs Alt'!$C$17,0,(SUM(OFFSET($K$114:$K$163,0,O$2-$K$2-$D14+1)))*$F14))</f>
        <v xml:space="preserve"> </v>
      </c>
      <c r="P14" s="139" t="str">
        <f ca="1">IF(P$2-$K$2&lt;$D14-1," ",IF(P$2-$K$2+1&gt;'Primary Inputs Alt'!$C$17,0,(SUM(OFFSET($K$114:$K$163,0,P$2-$K$2-$D14+1)))*$F14))</f>
        <v xml:space="preserve"> </v>
      </c>
      <c r="Q14" s="139" t="str">
        <f ca="1">IF(Q$2-$K$2&lt;$D14-1," ",IF(Q$2-$K$2+1&gt;'Primary Inputs Alt'!$C$17,0,(SUM(OFFSET($K$114:$K$163,0,Q$2-$K$2-$D14+1)))*$F14))</f>
        <v xml:space="preserve"> </v>
      </c>
      <c r="R14" s="139">
        <f ca="1">IF(R$2-$K$2&lt;$D14-1," ",IF(R$2-$K$2+1&gt;'Primary Inputs Alt'!$C$17,0,(SUM(OFFSET($K$114:$K$163,0,R$2-$K$2-$D14+1)))*$F14))</f>
        <v>0</v>
      </c>
      <c r="S14" s="139">
        <f ca="1">IF(S$2-$K$2&lt;$D14-1," ",IF(S$2-$K$2+1&gt;'Primary Inputs Alt'!$C$17,0,(SUM(OFFSET($K$114:$K$163,0,S$2-$K$2-$D14+1)))*$F14))</f>
        <v>0</v>
      </c>
      <c r="T14" s="139">
        <f ca="1">IF(T$2-$K$2&lt;$D14-1," ",IF(T$2-$K$2+1&gt;'Primary Inputs Alt'!$C$17,0,(SUM(OFFSET($K$114:$K$163,0,T$2-$K$2-$D14+1)))*$F14))</f>
        <v>0</v>
      </c>
      <c r="U14" s="139">
        <f ca="1">IF(U$2-$K$2&lt;$D14-1," ",IF(U$2-$K$2+1&gt;'Primary Inputs Alt'!$C$17,0,(SUM(OFFSET($K$114:$K$163,0,U$2-$K$2-$D14+1)))*$F14))</f>
        <v>0</v>
      </c>
      <c r="V14" s="139">
        <f ca="1">IF(V$2-$K$2&lt;$D14-1," ",IF(V$2-$K$2+1&gt;'Primary Inputs Alt'!$C$17,0,(SUM(OFFSET($K$114:$K$163,0,V$2-$K$2-$D14+1)))*$F14))</f>
        <v>0</v>
      </c>
      <c r="W14" s="139">
        <f ca="1">IF(W$2-$K$2&lt;$D14-1," ",IF(W$2-$K$2+1&gt;'Primary Inputs Alt'!$C$17,0,(SUM(OFFSET($K$114:$K$163,0,W$2-$K$2-$D14+1)))*$F14))</f>
        <v>0</v>
      </c>
      <c r="X14" s="139">
        <f ca="1">IF(X$2-$K$2&lt;$D14-1," ",IF(X$2-$K$2+1&gt;'Primary Inputs Alt'!$C$17,0,(SUM(OFFSET($K$114:$K$163,0,X$2-$K$2-$D14+1)))*$F14))</f>
        <v>0</v>
      </c>
      <c r="Y14" s="139">
        <f ca="1">IF(Y$2-$K$2&lt;$D14-1," ",IF(Y$2-$K$2+1&gt;'Primary Inputs Alt'!$C$17,0,(SUM(OFFSET($K$114:$K$163,0,Y$2-$K$2-$D14+1)))*$F14))</f>
        <v>0</v>
      </c>
      <c r="Z14" s="139">
        <f ca="1">IF(Z$2-$K$2&lt;$D14-1," ",IF(Z$2-$K$2+1&gt;'Primary Inputs Alt'!$C$17,0,(SUM(OFFSET($K$114:$K$163,0,Z$2-$K$2-$D14+1)))*$F14))</f>
        <v>0</v>
      </c>
      <c r="AA14" s="139">
        <f ca="1">IF(AA$2-$K$2&lt;$D14-1," ",IF(AA$2-$K$2+1&gt;'Primary Inputs Alt'!$C$17,0,(SUM(OFFSET($K$114:$K$163,0,AA$2-$K$2-$D14+1)))*$F14))</f>
        <v>0</v>
      </c>
      <c r="AB14" s="139">
        <f ca="1">IF(AB$2-$K$2&lt;$D14-1," ",IF(AB$2-$K$2+1&gt;'Primary Inputs Alt'!$C$17,0,(SUM(OFFSET($K$114:$K$163,0,AB$2-$K$2-$D14+1)))*$F14))</f>
        <v>0</v>
      </c>
      <c r="AC14" s="139">
        <f ca="1">IF(AC$2-$K$2&lt;$D14-1," ",IF(AC$2-$K$2+1&gt;'Primary Inputs Alt'!$C$17,0,(SUM(OFFSET($K$114:$K$163,0,AC$2-$K$2-$D14+1)))*$F14))</f>
        <v>0</v>
      </c>
      <c r="AD14" s="139">
        <f ca="1">IF(AD$2-$K$2&lt;$D14-1," ",IF(AD$2-$K$2+1&gt;'Primary Inputs Alt'!$C$17,0,(SUM(OFFSET($K$114:$K$163,0,AD$2-$K$2-$D14+1)))*$F14))</f>
        <v>0</v>
      </c>
      <c r="AE14" s="139">
        <f ca="1">IF(AE$2-$K$2&lt;$D14-1," ",IF(AE$2-$K$2+1&gt;'Primary Inputs Alt'!$C$17,0,(SUM(OFFSET($K$114:$K$163,0,AE$2-$K$2-$D14+1)))*$F14))</f>
        <v>0</v>
      </c>
      <c r="AF14" s="139">
        <f ca="1">IF(AF$2-$K$2&lt;$D14-1," ",IF(AF$2-$K$2+1&gt;'Primary Inputs Alt'!$C$17,0,(SUM(OFFSET($K$114:$K$163,0,AF$2-$K$2-$D14+1)))*$F14))</f>
        <v>0</v>
      </c>
      <c r="AG14" s="139">
        <f ca="1">IF(AG$2-$K$2&lt;$D14-1," ",IF(AG$2-$K$2+1&gt;'Primary Inputs Alt'!$C$17,0,(SUM(OFFSET($K$114:$K$163,0,AG$2-$K$2-$D14+1)))*$F14))</f>
        <v>0</v>
      </c>
      <c r="AH14" s="139">
        <f ca="1">IF(AH$2-$K$2&lt;$D14-1," ",IF(AH$2-$K$2+1&gt;'Primary Inputs Alt'!$C$17,0,(SUM(OFFSET($K$114:$K$163,0,AH$2-$K$2-$D14+1)))*$F14))</f>
        <v>0</v>
      </c>
      <c r="AI14" s="139">
        <f ca="1">IF(AI$2-$K$2&lt;$D14-1," ",IF(AI$2-$K$2+1&gt;'Primary Inputs Alt'!$C$17,0,(SUM(OFFSET($K$114:$K$163,0,AI$2-$K$2-$D14+1)))*$F14))</f>
        <v>0</v>
      </c>
      <c r="AJ14" s="139">
        <f ca="1">IF(AJ$2-$K$2&lt;$D14-1," ",IF(AJ$2-$K$2+1&gt;'Primary Inputs Alt'!$C$17,0,(SUM(OFFSET($K$114:$K$163,0,AJ$2-$K$2-$D14+1)))*$F14))</f>
        <v>0</v>
      </c>
      <c r="AK14" s="139">
        <f ca="1">IF(AK$2-$K$2&lt;$D14-1," ",IF(AK$2-$K$2+1&gt;'Primary Inputs Alt'!$C$17,0,(SUM(OFFSET($K$114:$K$163,0,AK$2-$K$2-$D14+1)))*$F14))</f>
        <v>0</v>
      </c>
      <c r="AL14" s="139">
        <f ca="1">IF(AL$2-$K$2&lt;$D14-1," ",IF(AL$2-$K$2+1&gt;'Primary Inputs Alt'!$C$17,0,(SUM(OFFSET($K$114:$K$163,0,AL$2-$K$2-$D14+1)))*$F14))</f>
        <v>0</v>
      </c>
      <c r="AM14" s="139">
        <f ca="1">IF(AM$2-$K$2&lt;$D14-1," ",IF(AM$2-$K$2+1&gt;'Primary Inputs Alt'!$C$17,0,(SUM(OFFSET($K$114:$K$163,0,AM$2-$K$2-$D14+1)))*$F14))</f>
        <v>0</v>
      </c>
      <c r="AN14" s="139">
        <f ca="1">IF(AN$2-$K$2&lt;$D14-1," ",IF(AN$2-$K$2+1&gt;'Primary Inputs Alt'!$C$17,0,(SUM(OFFSET($K$114:$K$163,0,AN$2-$K$2-$D14+1)))*$F14))</f>
        <v>0</v>
      </c>
      <c r="AO14" s="139">
        <f ca="1">IF(AO$2-$K$2&lt;$D14-1," ",IF(AO$2-$K$2+1&gt;'Primary Inputs Alt'!$C$17,0,(SUM(OFFSET($K$114:$K$163,0,AO$2-$K$2-$D14+1)))*$F14))</f>
        <v>0</v>
      </c>
      <c r="AP14" s="139">
        <f ca="1">IF(AP$2-$K$2&lt;$D14-1," ",IF(AP$2-$K$2+1&gt;'Primary Inputs Alt'!$C$17,0,(SUM(OFFSET($K$114:$K$163,0,AP$2-$K$2-$D14+1)))*$F14))</f>
        <v>0</v>
      </c>
      <c r="AQ14" s="139">
        <f ca="1">IF(AQ$2-$K$2&lt;$D14-1," ",IF(AQ$2-$K$2+1&gt;'Primary Inputs Alt'!$C$17,0,(SUM(OFFSET($K$114:$K$163,0,AQ$2-$K$2-$D14+1)))*$F14))</f>
        <v>0</v>
      </c>
      <c r="AR14" s="139">
        <f ca="1">IF(AR$2-$K$2&lt;$D14-1," ",IF(AR$2-$K$2+1&gt;'Primary Inputs Alt'!$C$17,0,(SUM(OFFSET($K$114:$K$163,0,AR$2-$K$2-$D14+1)))*$F14))</f>
        <v>0</v>
      </c>
      <c r="AS14" s="139">
        <f ca="1">IF(AS$2-$K$2&lt;$D14-1," ",IF(AS$2-$K$2+1&gt;'Primary Inputs Alt'!$C$17,0,(SUM(OFFSET($K$114:$K$163,0,AS$2-$K$2-$D14+1)))*$F14))</f>
        <v>0</v>
      </c>
      <c r="AT14" s="139">
        <f ca="1">IF(AT$2-$K$2&lt;$D14-1," ",IF(AT$2-$K$2+1&gt;'Primary Inputs Alt'!$C$17,0,(SUM(OFFSET($K$114:$K$163,0,AT$2-$K$2-$D14+1)))*$F14))</f>
        <v>0</v>
      </c>
      <c r="AU14" s="139">
        <f ca="1">IF(AU$2-$K$2&lt;$D14-1," ",IF(AU$2-$K$2+1&gt;'Primary Inputs Alt'!$C$17,0,(SUM(OFFSET($K$114:$K$163,0,AU$2-$K$2-$D14+1)))*$F14))</f>
        <v>0</v>
      </c>
      <c r="AV14" s="139">
        <f ca="1">IF(AV$2-$K$2&lt;$D14-1," ",IF(AV$2-$K$2+1&gt;'Primary Inputs Alt'!$C$17,0,(SUM(OFFSET($K$114:$K$163,0,AV$2-$K$2-$D14+1)))*$F14))</f>
        <v>0</v>
      </c>
      <c r="AW14" s="139">
        <f ca="1">IF(AW$2-$K$2&lt;$D14-1," ",IF(AW$2-$K$2+1&gt;'Primary Inputs Alt'!$C$17,0,(SUM(OFFSET($K$114:$K$163,0,AW$2-$K$2-$D14+1)))*$F14))</f>
        <v>0</v>
      </c>
      <c r="AX14" s="139">
        <f ca="1">IF(AX$2-$K$2&lt;$D14-1," ",IF(AX$2-$K$2+1&gt;'Primary Inputs Alt'!$C$17,0,(SUM(OFFSET($K$114:$K$163,0,AX$2-$K$2-$D14+1)))*$F14))</f>
        <v>0</v>
      </c>
      <c r="AY14" s="139">
        <f ca="1">IF(AY$2-$K$2&lt;$D14-1," ",IF(AY$2-$K$2+1&gt;'Primary Inputs Alt'!$C$17,0,(SUM(OFFSET($K$114:$K$163,0,AY$2-$K$2-$D14+1)))*$F14))</f>
        <v>0</v>
      </c>
      <c r="AZ14" s="139">
        <f ca="1">IF(AZ$2-$K$2&lt;$D14-1," ",IF(AZ$2-$K$2+1&gt;'Primary Inputs Alt'!$C$17,0,(SUM(OFFSET($K$114:$K$163,0,AZ$2-$K$2-$D14+1)))*$F14))</f>
        <v>0</v>
      </c>
      <c r="BA14" s="139">
        <f ca="1">IF(BA$2-$K$2&lt;$D14-1," ",IF(BA$2-$K$2+1&gt;'Primary Inputs Alt'!$C$17,0,(SUM(OFFSET($K$114:$K$163,0,BA$2-$K$2-$D14+1)))*$F14))</f>
        <v>0</v>
      </c>
      <c r="BB14" s="139">
        <f ca="1">IF(BB$2-$K$2&lt;$D14-1," ",IF(BB$2-$K$2+1&gt;'Primary Inputs Alt'!$C$17,0,(SUM(OFFSET($K$114:$K$163,0,BB$2-$K$2-$D14+1)))*$F14))</f>
        <v>0</v>
      </c>
      <c r="BC14" s="139">
        <f ca="1">IF(BC$2-$K$2&lt;$D14-1," ",IF(BC$2-$K$2+1&gt;'Primary Inputs Alt'!$C$17,0,(SUM(OFFSET($K$114:$K$163,0,BC$2-$K$2-$D14+1)))*$F14))</f>
        <v>0</v>
      </c>
      <c r="BD14" s="139">
        <f ca="1">IF(BD$2-$K$2&lt;$D14-1," ",IF(BD$2-$K$2+1&gt;'Primary Inputs Alt'!$C$17,0,(SUM(OFFSET($K$114:$K$163,0,BD$2-$K$2-$D14+1)))*$F14))</f>
        <v>0</v>
      </c>
      <c r="BE14" s="139">
        <f ca="1">IF(BE$2-$K$2&lt;$D14-1," ",IF(BE$2-$K$2+1&gt;'Primary Inputs Alt'!$C$17,0,(SUM(OFFSET($K$114:$K$163,0,BE$2-$K$2-$D14+1)))*$F14))</f>
        <v>0</v>
      </c>
      <c r="BF14" s="139">
        <f ca="1">IF(BF$2-$K$2&lt;$D14-1," ",IF(BF$2-$K$2+1&gt;'Primary Inputs Alt'!$C$17,0,(SUM(OFFSET($K$114:$K$163,0,BF$2-$K$2-$D14+1)))*$F14))</f>
        <v>0</v>
      </c>
      <c r="BG14" s="139">
        <f ca="1">IF(BG$2-$K$2&lt;$D14-1," ",IF(BG$2-$K$2+1&gt;'Primary Inputs Alt'!$C$17,0,(SUM(OFFSET($K$114:$K$163,0,BG$2-$K$2-$D14+1)))*$F14))</f>
        <v>0</v>
      </c>
      <c r="BH14" s="139">
        <f ca="1">IF(BH$2-$K$2&lt;$D14-1," ",IF(BH$2-$K$2+1&gt;'Primary Inputs Alt'!$C$17,0,(SUM(OFFSET($K$114:$K$163,0,BH$2-$K$2-$D14+1)))*$F14))</f>
        <v>0</v>
      </c>
    </row>
    <row r="15" spans="1:60">
      <c r="A15" s="106"/>
      <c r="B15" s="106"/>
      <c r="C15" s="106"/>
      <c r="D15" s="184">
        <v>9</v>
      </c>
      <c r="E15" t="s">
        <v>181</v>
      </c>
      <c r="F15" s="106">
        <f ca="1">OFFSET('Primary Inputs Alt'!$E$12,0,'Calculations Alt'!$D15-1)</f>
        <v>0</v>
      </c>
      <c r="G15" s="106"/>
      <c r="H15" s="106"/>
      <c r="I15" s="106"/>
      <c r="J15" s="106"/>
      <c r="K15" s="139" t="str">
        <f ca="1">IF(K$2-$K$2&lt;$D15-1," ",IF(K$2-$K$2+1&gt;'Primary Inputs Alt'!$C$17,0,(SUM(OFFSET($K$114:$K$163,0,K$2-$K$2-$D15+1)))*$F15))</f>
        <v xml:space="preserve"> </v>
      </c>
      <c r="L15" s="139" t="str">
        <f ca="1">IF(L$2-$K$2&lt;$D15-1," ",IF(L$2-$K$2+1&gt;'Primary Inputs Alt'!$C$17,0,(SUM(OFFSET($K$114:$K$163,0,L$2-$K$2-$D15+1)))*$F15))</f>
        <v xml:space="preserve"> </v>
      </c>
      <c r="M15" s="139" t="str">
        <f ca="1">IF(M$2-$K$2&lt;$D15-1," ",IF(M$2-$K$2+1&gt;'Primary Inputs Alt'!$C$17,0,(SUM(OFFSET($K$114:$K$163,0,M$2-$K$2-$D15+1)))*$F15))</f>
        <v xml:space="preserve"> </v>
      </c>
      <c r="N15" s="139" t="str">
        <f ca="1">IF(N$2-$K$2&lt;$D15-1," ",IF(N$2-$K$2+1&gt;'Primary Inputs Alt'!$C$17,0,(SUM(OFFSET($K$114:$K$163,0,N$2-$K$2-$D15+1)))*$F15))</f>
        <v xml:space="preserve"> </v>
      </c>
      <c r="O15" s="139" t="str">
        <f ca="1">IF(O$2-$K$2&lt;$D15-1," ",IF(O$2-$K$2+1&gt;'Primary Inputs Alt'!$C$17,0,(SUM(OFFSET($K$114:$K$163,0,O$2-$K$2-$D15+1)))*$F15))</f>
        <v xml:space="preserve"> </v>
      </c>
      <c r="P15" s="139" t="str">
        <f ca="1">IF(P$2-$K$2&lt;$D15-1," ",IF(P$2-$K$2+1&gt;'Primary Inputs Alt'!$C$17,0,(SUM(OFFSET($K$114:$K$163,0,P$2-$K$2-$D15+1)))*$F15))</f>
        <v xml:space="preserve"> </v>
      </c>
      <c r="Q15" s="139" t="str">
        <f ca="1">IF(Q$2-$K$2&lt;$D15-1," ",IF(Q$2-$K$2+1&gt;'Primary Inputs Alt'!$C$17,0,(SUM(OFFSET($K$114:$K$163,0,Q$2-$K$2-$D15+1)))*$F15))</f>
        <v xml:space="preserve"> </v>
      </c>
      <c r="R15" s="139" t="str">
        <f ca="1">IF(R$2-$K$2&lt;$D15-1," ",IF(R$2-$K$2+1&gt;'Primary Inputs Alt'!$C$17,0,(SUM(OFFSET($K$114:$K$163,0,R$2-$K$2-$D15+1)))*$F15))</f>
        <v xml:space="preserve"> </v>
      </c>
      <c r="S15" s="139">
        <f ca="1">IF(S$2-$K$2&lt;$D15-1," ",IF(S$2-$K$2+1&gt;'Primary Inputs Alt'!$C$17,0,(SUM(OFFSET($K$114:$K$163,0,S$2-$K$2-$D15+1)))*$F15))</f>
        <v>0</v>
      </c>
      <c r="T15" s="139">
        <f ca="1">IF(T$2-$K$2&lt;$D15-1," ",IF(T$2-$K$2+1&gt;'Primary Inputs Alt'!$C$17,0,(SUM(OFFSET($K$114:$K$163,0,T$2-$K$2-$D15+1)))*$F15))</f>
        <v>0</v>
      </c>
      <c r="U15" s="139">
        <f ca="1">IF(U$2-$K$2&lt;$D15-1," ",IF(U$2-$K$2+1&gt;'Primary Inputs Alt'!$C$17,0,(SUM(OFFSET($K$114:$K$163,0,U$2-$K$2-$D15+1)))*$F15))</f>
        <v>0</v>
      </c>
      <c r="V15" s="139">
        <f ca="1">IF(V$2-$K$2&lt;$D15-1," ",IF(V$2-$K$2+1&gt;'Primary Inputs Alt'!$C$17,0,(SUM(OFFSET($K$114:$K$163,0,V$2-$K$2-$D15+1)))*$F15))</f>
        <v>0</v>
      </c>
      <c r="W15" s="139">
        <f ca="1">IF(W$2-$K$2&lt;$D15-1," ",IF(W$2-$K$2+1&gt;'Primary Inputs Alt'!$C$17,0,(SUM(OFFSET($K$114:$K$163,0,W$2-$K$2-$D15+1)))*$F15))</f>
        <v>0</v>
      </c>
      <c r="X15" s="139">
        <f ca="1">IF(X$2-$K$2&lt;$D15-1," ",IF(X$2-$K$2+1&gt;'Primary Inputs Alt'!$C$17,0,(SUM(OFFSET($K$114:$K$163,0,X$2-$K$2-$D15+1)))*$F15))</f>
        <v>0</v>
      </c>
      <c r="Y15" s="139">
        <f ca="1">IF(Y$2-$K$2&lt;$D15-1," ",IF(Y$2-$K$2+1&gt;'Primary Inputs Alt'!$C$17,0,(SUM(OFFSET($K$114:$K$163,0,Y$2-$K$2-$D15+1)))*$F15))</f>
        <v>0</v>
      </c>
      <c r="Z15" s="139">
        <f ca="1">IF(Z$2-$K$2&lt;$D15-1," ",IF(Z$2-$K$2+1&gt;'Primary Inputs Alt'!$C$17,0,(SUM(OFFSET($K$114:$K$163,0,Z$2-$K$2-$D15+1)))*$F15))</f>
        <v>0</v>
      </c>
      <c r="AA15" s="139">
        <f ca="1">IF(AA$2-$K$2&lt;$D15-1," ",IF(AA$2-$K$2+1&gt;'Primary Inputs Alt'!$C$17,0,(SUM(OFFSET($K$114:$K$163,0,AA$2-$K$2-$D15+1)))*$F15))</f>
        <v>0</v>
      </c>
      <c r="AB15" s="139">
        <f ca="1">IF(AB$2-$K$2&lt;$D15-1," ",IF(AB$2-$K$2+1&gt;'Primary Inputs Alt'!$C$17,0,(SUM(OFFSET($K$114:$K$163,0,AB$2-$K$2-$D15+1)))*$F15))</f>
        <v>0</v>
      </c>
      <c r="AC15" s="139">
        <f ca="1">IF(AC$2-$K$2&lt;$D15-1," ",IF(AC$2-$K$2+1&gt;'Primary Inputs Alt'!$C$17,0,(SUM(OFFSET($K$114:$K$163,0,AC$2-$K$2-$D15+1)))*$F15))</f>
        <v>0</v>
      </c>
      <c r="AD15" s="139">
        <f ca="1">IF(AD$2-$K$2&lt;$D15-1," ",IF(AD$2-$K$2+1&gt;'Primary Inputs Alt'!$C$17,0,(SUM(OFFSET($K$114:$K$163,0,AD$2-$K$2-$D15+1)))*$F15))</f>
        <v>0</v>
      </c>
      <c r="AE15" s="139">
        <f ca="1">IF(AE$2-$K$2&lt;$D15-1," ",IF(AE$2-$K$2+1&gt;'Primary Inputs Alt'!$C$17,0,(SUM(OFFSET($K$114:$K$163,0,AE$2-$K$2-$D15+1)))*$F15))</f>
        <v>0</v>
      </c>
      <c r="AF15" s="139">
        <f ca="1">IF(AF$2-$K$2&lt;$D15-1," ",IF(AF$2-$K$2+1&gt;'Primary Inputs Alt'!$C$17,0,(SUM(OFFSET($K$114:$K$163,0,AF$2-$K$2-$D15+1)))*$F15))</f>
        <v>0</v>
      </c>
      <c r="AG15" s="139">
        <f ca="1">IF(AG$2-$K$2&lt;$D15-1," ",IF(AG$2-$K$2+1&gt;'Primary Inputs Alt'!$C$17,0,(SUM(OFFSET($K$114:$K$163,0,AG$2-$K$2-$D15+1)))*$F15))</f>
        <v>0</v>
      </c>
      <c r="AH15" s="139">
        <f ca="1">IF(AH$2-$K$2&lt;$D15-1," ",IF(AH$2-$K$2+1&gt;'Primary Inputs Alt'!$C$17,0,(SUM(OFFSET($K$114:$K$163,0,AH$2-$K$2-$D15+1)))*$F15))</f>
        <v>0</v>
      </c>
      <c r="AI15" s="139">
        <f ca="1">IF(AI$2-$K$2&lt;$D15-1," ",IF(AI$2-$K$2+1&gt;'Primary Inputs Alt'!$C$17,0,(SUM(OFFSET($K$114:$K$163,0,AI$2-$K$2-$D15+1)))*$F15))</f>
        <v>0</v>
      </c>
      <c r="AJ15" s="139">
        <f ca="1">IF(AJ$2-$K$2&lt;$D15-1," ",IF(AJ$2-$K$2+1&gt;'Primary Inputs Alt'!$C$17,0,(SUM(OFFSET($K$114:$K$163,0,AJ$2-$K$2-$D15+1)))*$F15))</f>
        <v>0</v>
      </c>
      <c r="AK15" s="139">
        <f ca="1">IF(AK$2-$K$2&lt;$D15-1," ",IF(AK$2-$K$2+1&gt;'Primary Inputs Alt'!$C$17,0,(SUM(OFFSET($K$114:$K$163,0,AK$2-$K$2-$D15+1)))*$F15))</f>
        <v>0</v>
      </c>
      <c r="AL15" s="139">
        <f ca="1">IF(AL$2-$K$2&lt;$D15-1," ",IF(AL$2-$K$2+1&gt;'Primary Inputs Alt'!$C$17,0,(SUM(OFFSET($K$114:$K$163,0,AL$2-$K$2-$D15+1)))*$F15))</f>
        <v>0</v>
      </c>
      <c r="AM15" s="139">
        <f ca="1">IF(AM$2-$K$2&lt;$D15-1," ",IF(AM$2-$K$2+1&gt;'Primary Inputs Alt'!$C$17,0,(SUM(OFFSET($K$114:$K$163,0,AM$2-$K$2-$D15+1)))*$F15))</f>
        <v>0</v>
      </c>
      <c r="AN15" s="139">
        <f ca="1">IF(AN$2-$K$2&lt;$D15-1," ",IF(AN$2-$K$2+1&gt;'Primary Inputs Alt'!$C$17,0,(SUM(OFFSET($K$114:$K$163,0,AN$2-$K$2-$D15+1)))*$F15))</f>
        <v>0</v>
      </c>
      <c r="AO15" s="139">
        <f ca="1">IF(AO$2-$K$2&lt;$D15-1," ",IF(AO$2-$K$2+1&gt;'Primary Inputs Alt'!$C$17,0,(SUM(OFFSET($K$114:$K$163,0,AO$2-$K$2-$D15+1)))*$F15))</f>
        <v>0</v>
      </c>
      <c r="AP15" s="139">
        <f ca="1">IF(AP$2-$K$2&lt;$D15-1," ",IF(AP$2-$K$2+1&gt;'Primary Inputs Alt'!$C$17,0,(SUM(OFFSET($K$114:$K$163,0,AP$2-$K$2-$D15+1)))*$F15))</f>
        <v>0</v>
      </c>
      <c r="AQ15" s="139">
        <f ca="1">IF(AQ$2-$K$2&lt;$D15-1," ",IF(AQ$2-$K$2+1&gt;'Primary Inputs Alt'!$C$17,0,(SUM(OFFSET($K$114:$K$163,0,AQ$2-$K$2-$D15+1)))*$F15))</f>
        <v>0</v>
      </c>
      <c r="AR15" s="139">
        <f ca="1">IF(AR$2-$K$2&lt;$D15-1," ",IF(AR$2-$K$2+1&gt;'Primary Inputs Alt'!$C$17,0,(SUM(OFFSET($K$114:$K$163,0,AR$2-$K$2-$D15+1)))*$F15))</f>
        <v>0</v>
      </c>
      <c r="AS15" s="139">
        <f ca="1">IF(AS$2-$K$2&lt;$D15-1," ",IF(AS$2-$K$2+1&gt;'Primary Inputs Alt'!$C$17,0,(SUM(OFFSET($K$114:$K$163,0,AS$2-$K$2-$D15+1)))*$F15))</f>
        <v>0</v>
      </c>
      <c r="AT15" s="139">
        <f ca="1">IF(AT$2-$K$2&lt;$D15-1," ",IF(AT$2-$K$2+1&gt;'Primary Inputs Alt'!$C$17,0,(SUM(OFFSET($K$114:$K$163,0,AT$2-$K$2-$D15+1)))*$F15))</f>
        <v>0</v>
      </c>
      <c r="AU15" s="139">
        <f ca="1">IF(AU$2-$K$2&lt;$D15-1," ",IF(AU$2-$K$2+1&gt;'Primary Inputs Alt'!$C$17,0,(SUM(OFFSET($K$114:$K$163,0,AU$2-$K$2-$D15+1)))*$F15))</f>
        <v>0</v>
      </c>
      <c r="AV15" s="139">
        <f ca="1">IF(AV$2-$K$2&lt;$D15-1," ",IF(AV$2-$K$2+1&gt;'Primary Inputs Alt'!$C$17,0,(SUM(OFFSET($K$114:$K$163,0,AV$2-$K$2-$D15+1)))*$F15))</f>
        <v>0</v>
      </c>
      <c r="AW15" s="139">
        <f ca="1">IF(AW$2-$K$2&lt;$D15-1," ",IF(AW$2-$K$2+1&gt;'Primary Inputs Alt'!$C$17,0,(SUM(OFFSET($K$114:$K$163,0,AW$2-$K$2-$D15+1)))*$F15))</f>
        <v>0</v>
      </c>
      <c r="AX15" s="139">
        <f ca="1">IF(AX$2-$K$2&lt;$D15-1," ",IF(AX$2-$K$2+1&gt;'Primary Inputs Alt'!$C$17,0,(SUM(OFFSET($K$114:$K$163,0,AX$2-$K$2-$D15+1)))*$F15))</f>
        <v>0</v>
      </c>
      <c r="AY15" s="139">
        <f ca="1">IF(AY$2-$K$2&lt;$D15-1," ",IF(AY$2-$K$2+1&gt;'Primary Inputs Alt'!$C$17,0,(SUM(OFFSET($K$114:$K$163,0,AY$2-$K$2-$D15+1)))*$F15))</f>
        <v>0</v>
      </c>
      <c r="AZ15" s="139">
        <f ca="1">IF(AZ$2-$K$2&lt;$D15-1," ",IF(AZ$2-$K$2+1&gt;'Primary Inputs Alt'!$C$17,0,(SUM(OFFSET($K$114:$K$163,0,AZ$2-$K$2-$D15+1)))*$F15))</f>
        <v>0</v>
      </c>
      <c r="BA15" s="139">
        <f ca="1">IF(BA$2-$K$2&lt;$D15-1," ",IF(BA$2-$K$2+1&gt;'Primary Inputs Alt'!$C$17,0,(SUM(OFFSET($K$114:$K$163,0,BA$2-$K$2-$D15+1)))*$F15))</f>
        <v>0</v>
      </c>
      <c r="BB15" s="139">
        <f ca="1">IF(BB$2-$K$2&lt;$D15-1," ",IF(BB$2-$K$2+1&gt;'Primary Inputs Alt'!$C$17,0,(SUM(OFFSET($K$114:$K$163,0,BB$2-$K$2-$D15+1)))*$F15))</f>
        <v>0</v>
      </c>
      <c r="BC15" s="139">
        <f ca="1">IF(BC$2-$K$2&lt;$D15-1," ",IF(BC$2-$K$2+1&gt;'Primary Inputs Alt'!$C$17,0,(SUM(OFFSET($K$114:$K$163,0,BC$2-$K$2-$D15+1)))*$F15))</f>
        <v>0</v>
      </c>
      <c r="BD15" s="139">
        <f ca="1">IF(BD$2-$K$2&lt;$D15-1," ",IF(BD$2-$K$2+1&gt;'Primary Inputs Alt'!$C$17,0,(SUM(OFFSET($K$114:$K$163,0,BD$2-$K$2-$D15+1)))*$F15))</f>
        <v>0</v>
      </c>
      <c r="BE15" s="139">
        <f ca="1">IF(BE$2-$K$2&lt;$D15-1," ",IF(BE$2-$K$2+1&gt;'Primary Inputs Alt'!$C$17,0,(SUM(OFFSET($K$114:$K$163,0,BE$2-$K$2-$D15+1)))*$F15))</f>
        <v>0</v>
      </c>
      <c r="BF15" s="139">
        <f ca="1">IF(BF$2-$K$2&lt;$D15-1," ",IF(BF$2-$K$2+1&gt;'Primary Inputs Alt'!$C$17,0,(SUM(OFFSET($K$114:$K$163,0,BF$2-$K$2-$D15+1)))*$F15))</f>
        <v>0</v>
      </c>
      <c r="BG15" s="139">
        <f ca="1">IF(BG$2-$K$2&lt;$D15-1," ",IF(BG$2-$K$2+1&gt;'Primary Inputs Alt'!$C$17,0,(SUM(OFFSET($K$114:$K$163,0,BG$2-$K$2-$D15+1)))*$F15))</f>
        <v>0</v>
      </c>
      <c r="BH15" s="139">
        <f ca="1">IF(BH$2-$K$2&lt;$D15-1," ",IF(BH$2-$K$2+1&gt;'Primary Inputs Alt'!$C$17,0,(SUM(OFFSET($K$114:$K$163,0,BH$2-$K$2-$D15+1)))*$F15))</f>
        <v>0</v>
      </c>
    </row>
    <row r="16" spans="1:60">
      <c r="A16" s="106"/>
      <c r="B16" s="106"/>
      <c r="C16" s="106"/>
      <c r="D16" s="184">
        <v>10</v>
      </c>
      <c r="E16" t="s">
        <v>182</v>
      </c>
      <c r="F16" s="106">
        <f ca="1">OFFSET('Primary Inputs Alt'!$E$12,0,'Calculations Alt'!$D16-1)</f>
        <v>0</v>
      </c>
      <c r="G16" s="106"/>
      <c r="H16" s="106"/>
      <c r="I16" s="106"/>
      <c r="J16" s="106"/>
      <c r="K16" s="139" t="str">
        <f ca="1">IF(K$2-$K$2&lt;$D16-1," ",IF(K$2-$K$2+1&gt;'Primary Inputs Alt'!$C$17,0,(SUM(OFFSET($K$114:$K$163,0,K$2-$K$2-$D16+1)))*$F16))</f>
        <v xml:space="preserve"> </v>
      </c>
      <c r="L16" s="139" t="str">
        <f ca="1">IF(L$2-$K$2&lt;$D16-1," ",IF(L$2-$K$2+1&gt;'Primary Inputs Alt'!$C$17,0,(SUM(OFFSET($K$114:$K$163,0,L$2-$K$2-$D16+1)))*$F16))</f>
        <v xml:space="preserve"> </v>
      </c>
      <c r="M16" s="139" t="str">
        <f ca="1">IF(M$2-$K$2&lt;$D16-1," ",IF(M$2-$K$2+1&gt;'Primary Inputs Alt'!$C$17,0,(SUM(OFFSET($K$114:$K$163,0,M$2-$K$2-$D16+1)))*$F16))</f>
        <v xml:space="preserve"> </v>
      </c>
      <c r="N16" s="139" t="str">
        <f ca="1">IF(N$2-$K$2&lt;$D16-1," ",IF(N$2-$K$2+1&gt;'Primary Inputs Alt'!$C$17,0,(SUM(OFFSET($K$114:$K$163,0,N$2-$K$2-$D16+1)))*$F16))</f>
        <v xml:space="preserve"> </v>
      </c>
      <c r="O16" s="139" t="str">
        <f ca="1">IF(O$2-$K$2&lt;$D16-1," ",IF(O$2-$K$2+1&gt;'Primary Inputs Alt'!$C$17,0,(SUM(OFFSET($K$114:$K$163,0,O$2-$K$2-$D16+1)))*$F16))</f>
        <v xml:space="preserve"> </v>
      </c>
      <c r="P16" s="139" t="str">
        <f ca="1">IF(P$2-$K$2&lt;$D16-1," ",IF(P$2-$K$2+1&gt;'Primary Inputs Alt'!$C$17,0,(SUM(OFFSET($K$114:$K$163,0,P$2-$K$2-$D16+1)))*$F16))</f>
        <v xml:space="preserve"> </v>
      </c>
      <c r="Q16" s="139" t="str">
        <f ca="1">IF(Q$2-$K$2&lt;$D16-1," ",IF(Q$2-$K$2+1&gt;'Primary Inputs Alt'!$C$17,0,(SUM(OFFSET($K$114:$K$163,0,Q$2-$K$2-$D16+1)))*$F16))</f>
        <v xml:space="preserve"> </v>
      </c>
      <c r="R16" s="139" t="str">
        <f ca="1">IF(R$2-$K$2&lt;$D16-1," ",IF(R$2-$K$2+1&gt;'Primary Inputs Alt'!$C$17,0,(SUM(OFFSET($K$114:$K$163,0,R$2-$K$2-$D16+1)))*$F16))</f>
        <v xml:space="preserve"> </v>
      </c>
      <c r="S16" s="139" t="str">
        <f ca="1">IF(S$2-$K$2&lt;$D16-1," ",IF(S$2-$K$2+1&gt;'Primary Inputs Alt'!$C$17,0,(SUM(OFFSET($K$114:$K$163,0,S$2-$K$2-$D16+1)))*$F16))</f>
        <v xml:space="preserve"> </v>
      </c>
      <c r="T16" s="139">
        <f ca="1">IF(T$2-$K$2&lt;$D16-1," ",IF(T$2-$K$2+1&gt;'Primary Inputs Alt'!$C$17,0,(SUM(OFFSET($K$114:$K$163,0,T$2-$K$2-$D16+1)))*$F16))</f>
        <v>0</v>
      </c>
      <c r="U16" s="139">
        <f ca="1">IF(U$2-$K$2&lt;$D16-1," ",IF(U$2-$K$2+1&gt;'Primary Inputs Alt'!$C$17,0,(SUM(OFFSET($K$114:$K$163,0,U$2-$K$2-$D16+1)))*$F16))</f>
        <v>0</v>
      </c>
      <c r="V16" s="139">
        <f ca="1">IF(V$2-$K$2&lt;$D16-1," ",IF(V$2-$K$2+1&gt;'Primary Inputs Alt'!$C$17,0,(SUM(OFFSET($K$114:$K$163,0,V$2-$K$2-$D16+1)))*$F16))</f>
        <v>0</v>
      </c>
      <c r="W16" s="139">
        <f ca="1">IF(W$2-$K$2&lt;$D16-1," ",IF(W$2-$K$2+1&gt;'Primary Inputs Alt'!$C$17,0,(SUM(OFFSET($K$114:$K$163,0,W$2-$K$2-$D16+1)))*$F16))</f>
        <v>0</v>
      </c>
      <c r="X16" s="139">
        <f ca="1">IF(X$2-$K$2&lt;$D16-1," ",IF(X$2-$K$2+1&gt;'Primary Inputs Alt'!$C$17,0,(SUM(OFFSET($K$114:$K$163,0,X$2-$K$2-$D16+1)))*$F16))</f>
        <v>0</v>
      </c>
      <c r="Y16" s="139">
        <f ca="1">IF(Y$2-$K$2&lt;$D16-1," ",IF(Y$2-$K$2+1&gt;'Primary Inputs Alt'!$C$17,0,(SUM(OFFSET($K$114:$K$163,0,Y$2-$K$2-$D16+1)))*$F16))</f>
        <v>0</v>
      </c>
      <c r="Z16" s="139">
        <f ca="1">IF(Z$2-$K$2&lt;$D16-1," ",IF(Z$2-$K$2+1&gt;'Primary Inputs Alt'!$C$17,0,(SUM(OFFSET($K$114:$K$163,0,Z$2-$K$2-$D16+1)))*$F16))</f>
        <v>0</v>
      </c>
      <c r="AA16" s="139">
        <f ca="1">IF(AA$2-$K$2&lt;$D16-1," ",IF(AA$2-$K$2+1&gt;'Primary Inputs Alt'!$C$17,0,(SUM(OFFSET($K$114:$K$163,0,AA$2-$K$2-$D16+1)))*$F16))</f>
        <v>0</v>
      </c>
      <c r="AB16" s="139">
        <f ca="1">IF(AB$2-$K$2&lt;$D16-1," ",IF(AB$2-$K$2+1&gt;'Primary Inputs Alt'!$C$17,0,(SUM(OFFSET($K$114:$K$163,0,AB$2-$K$2-$D16+1)))*$F16))</f>
        <v>0</v>
      </c>
      <c r="AC16" s="139">
        <f ca="1">IF(AC$2-$K$2&lt;$D16-1," ",IF(AC$2-$K$2+1&gt;'Primary Inputs Alt'!$C$17,0,(SUM(OFFSET($K$114:$K$163,0,AC$2-$K$2-$D16+1)))*$F16))</f>
        <v>0</v>
      </c>
      <c r="AD16" s="139">
        <f ca="1">IF(AD$2-$K$2&lt;$D16-1," ",IF(AD$2-$K$2+1&gt;'Primary Inputs Alt'!$C$17,0,(SUM(OFFSET($K$114:$K$163,0,AD$2-$K$2-$D16+1)))*$F16))</f>
        <v>0</v>
      </c>
      <c r="AE16" s="139">
        <f ca="1">IF(AE$2-$K$2&lt;$D16-1," ",IF(AE$2-$K$2+1&gt;'Primary Inputs Alt'!$C$17,0,(SUM(OFFSET($K$114:$K$163,0,AE$2-$K$2-$D16+1)))*$F16))</f>
        <v>0</v>
      </c>
      <c r="AF16" s="139">
        <f ca="1">IF(AF$2-$K$2&lt;$D16-1," ",IF(AF$2-$K$2+1&gt;'Primary Inputs Alt'!$C$17,0,(SUM(OFFSET($K$114:$K$163,0,AF$2-$K$2-$D16+1)))*$F16))</f>
        <v>0</v>
      </c>
      <c r="AG16" s="139">
        <f ca="1">IF(AG$2-$K$2&lt;$D16-1," ",IF(AG$2-$K$2+1&gt;'Primary Inputs Alt'!$C$17,0,(SUM(OFFSET($K$114:$K$163,0,AG$2-$K$2-$D16+1)))*$F16))</f>
        <v>0</v>
      </c>
      <c r="AH16" s="139">
        <f ca="1">IF(AH$2-$K$2&lt;$D16-1," ",IF(AH$2-$K$2+1&gt;'Primary Inputs Alt'!$C$17,0,(SUM(OFFSET($K$114:$K$163,0,AH$2-$K$2-$D16+1)))*$F16))</f>
        <v>0</v>
      </c>
      <c r="AI16" s="139">
        <f ca="1">IF(AI$2-$K$2&lt;$D16-1," ",IF(AI$2-$K$2+1&gt;'Primary Inputs Alt'!$C$17,0,(SUM(OFFSET($K$114:$K$163,0,AI$2-$K$2-$D16+1)))*$F16))</f>
        <v>0</v>
      </c>
      <c r="AJ16" s="139">
        <f ca="1">IF(AJ$2-$K$2&lt;$D16-1," ",IF(AJ$2-$K$2+1&gt;'Primary Inputs Alt'!$C$17,0,(SUM(OFFSET($K$114:$K$163,0,AJ$2-$K$2-$D16+1)))*$F16))</f>
        <v>0</v>
      </c>
      <c r="AK16" s="139">
        <f ca="1">IF(AK$2-$K$2&lt;$D16-1," ",IF(AK$2-$K$2+1&gt;'Primary Inputs Alt'!$C$17,0,(SUM(OFFSET($K$114:$K$163,0,AK$2-$K$2-$D16+1)))*$F16))</f>
        <v>0</v>
      </c>
      <c r="AL16" s="139">
        <f ca="1">IF(AL$2-$K$2&lt;$D16-1," ",IF(AL$2-$K$2+1&gt;'Primary Inputs Alt'!$C$17,0,(SUM(OFFSET($K$114:$K$163,0,AL$2-$K$2-$D16+1)))*$F16))</f>
        <v>0</v>
      </c>
      <c r="AM16" s="139">
        <f ca="1">IF(AM$2-$K$2&lt;$D16-1," ",IF(AM$2-$K$2+1&gt;'Primary Inputs Alt'!$C$17,0,(SUM(OFFSET($K$114:$K$163,0,AM$2-$K$2-$D16+1)))*$F16))</f>
        <v>0</v>
      </c>
      <c r="AN16" s="139">
        <f ca="1">IF(AN$2-$K$2&lt;$D16-1," ",IF(AN$2-$K$2+1&gt;'Primary Inputs Alt'!$C$17,0,(SUM(OFFSET($K$114:$K$163,0,AN$2-$K$2-$D16+1)))*$F16))</f>
        <v>0</v>
      </c>
      <c r="AO16" s="139">
        <f ca="1">IF(AO$2-$K$2&lt;$D16-1," ",IF(AO$2-$K$2+1&gt;'Primary Inputs Alt'!$C$17,0,(SUM(OFFSET($K$114:$K$163,0,AO$2-$K$2-$D16+1)))*$F16))</f>
        <v>0</v>
      </c>
      <c r="AP16" s="139">
        <f ca="1">IF(AP$2-$K$2&lt;$D16-1," ",IF(AP$2-$K$2+1&gt;'Primary Inputs Alt'!$C$17,0,(SUM(OFFSET($K$114:$K$163,0,AP$2-$K$2-$D16+1)))*$F16))</f>
        <v>0</v>
      </c>
      <c r="AQ16" s="139">
        <f ca="1">IF(AQ$2-$K$2&lt;$D16-1," ",IF(AQ$2-$K$2+1&gt;'Primary Inputs Alt'!$C$17,0,(SUM(OFFSET($K$114:$K$163,0,AQ$2-$K$2-$D16+1)))*$F16))</f>
        <v>0</v>
      </c>
      <c r="AR16" s="139">
        <f ca="1">IF(AR$2-$K$2&lt;$D16-1," ",IF(AR$2-$K$2+1&gt;'Primary Inputs Alt'!$C$17,0,(SUM(OFFSET($K$114:$K$163,0,AR$2-$K$2-$D16+1)))*$F16))</f>
        <v>0</v>
      </c>
      <c r="AS16" s="139">
        <f ca="1">IF(AS$2-$K$2&lt;$D16-1," ",IF(AS$2-$K$2+1&gt;'Primary Inputs Alt'!$C$17,0,(SUM(OFFSET($K$114:$K$163,0,AS$2-$K$2-$D16+1)))*$F16))</f>
        <v>0</v>
      </c>
      <c r="AT16" s="139">
        <f ca="1">IF(AT$2-$K$2&lt;$D16-1," ",IF(AT$2-$K$2+1&gt;'Primary Inputs Alt'!$C$17,0,(SUM(OFFSET($K$114:$K$163,0,AT$2-$K$2-$D16+1)))*$F16))</f>
        <v>0</v>
      </c>
      <c r="AU16" s="139">
        <f ca="1">IF(AU$2-$K$2&lt;$D16-1," ",IF(AU$2-$K$2+1&gt;'Primary Inputs Alt'!$C$17,0,(SUM(OFFSET($K$114:$K$163,0,AU$2-$K$2-$D16+1)))*$F16))</f>
        <v>0</v>
      </c>
      <c r="AV16" s="139">
        <f ca="1">IF(AV$2-$K$2&lt;$D16-1," ",IF(AV$2-$K$2+1&gt;'Primary Inputs Alt'!$C$17,0,(SUM(OFFSET($K$114:$K$163,0,AV$2-$K$2-$D16+1)))*$F16))</f>
        <v>0</v>
      </c>
      <c r="AW16" s="139">
        <f ca="1">IF(AW$2-$K$2&lt;$D16-1," ",IF(AW$2-$K$2+1&gt;'Primary Inputs Alt'!$C$17,0,(SUM(OFFSET($K$114:$K$163,0,AW$2-$K$2-$D16+1)))*$F16))</f>
        <v>0</v>
      </c>
      <c r="AX16" s="139">
        <f ca="1">IF(AX$2-$K$2&lt;$D16-1," ",IF(AX$2-$K$2+1&gt;'Primary Inputs Alt'!$C$17,0,(SUM(OFFSET($K$114:$K$163,0,AX$2-$K$2-$D16+1)))*$F16))</f>
        <v>0</v>
      </c>
      <c r="AY16" s="139">
        <f ca="1">IF(AY$2-$K$2&lt;$D16-1," ",IF(AY$2-$K$2+1&gt;'Primary Inputs Alt'!$C$17,0,(SUM(OFFSET($K$114:$K$163,0,AY$2-$K$2-$D16+1)))*$F16))</f>
        <v>0</v>
      </c>
      <c r="AZ16" s="139">
        <f ca="1">IF(AZ$2-$K$2&lt;$D16-1," ",IF(AZ$2-$K$2+1&gt;'Primary Inputs Alt'!$C$17,0,(SUM(OFFSET($K$114:$K$163,0,AZ$2-$K$2-$D16+1)))*$F16))</f>
        <v>0</v>
      </c>
      <c r="BA16" s="139">
        <f ca="1">IF(BA$2-$K$2&lt;$D16-1," ",IF(BA$2-$K$2+1&gt;'Primary Inputs Alt'!$C$17,0,(SUM(OFFSET($K$114:$K$163,0,BA$2-$K$2-$D16+1)))*$F16))</f>
        <v>0</v>
      </c>
      <c r="BB16" s="139">
        <f ca="1">IF(BB$2-$K$2&lt;$D16-1," ",IF(BB$2-$K$2+1&gt;'Primary Inputs Alt'!$C$17,0,(SUM(OFFSET($K$114:$K$163,0,BB$2-$K$2-$D16+1)))*$F16))</f>
        <v>0</v>
      </c>
      <c r="BC16" s="139">
        <f ca="1">IF(BC$2-$K$2&lt;$D16-1," ",IF(BC$2-$K$2+1&gt;'Primary Inputs Alt'!$C$17,0,(SUM(OFFSET($K$114:$K$163,0,BC$2-$K$2-$D16+1)))*$F16))</f>
        <v>0</v>
      </c>
      <c r="BD16" s="139">
        <f ca="1">IF(BD$2-$K$2&lt;$D16-1," ",IF(BD$2-$K$2+1&gt;'Primary Inputs Alt'!$C$17,0,(SUM(OFFSET($K$114:$K$163,0,BD$2-$K$2-$D16+1)))*$F16))</f>
        <v>0</v>
      </c>
      <c r="BE16" s="139">
        <f ca="1">IF(BE$2-$K$2&lt;$D16-1," ",IF(BE$2-$K$2+1&gt;'Primary Inputs Alt'!$C$17,0,(SUM(OFFSET($K$114:$K$163,0,BE$2-$K$2-$D16+1)))*$F16))</f>
        <v>0</v>
      </c>
      <c r="BF16" s="139">
        <f ca="1">IF(BF$2-$K$2&lt;$D16-1," ",IF(BF$2-$K$2+1&gt;'Primary Inputs Alt'!$C$17,0,(SUM(OFFSET($K$114:$K$163,0,BF$2-$K$2-$D16+1)))*$F16))</f>
        <v>0</v>
      </c>
      <c r="BG16" s="139">
        <f ca="1">IF(BG$2-$K$2&lt;$D16-1," ",IF(BG$2-$K$2+1&gt;'Primary Inputs Alt'!$C$17,0,(SUM(OFFSET($K$114:$K$163,0,BG$2-$K$2-$D16+1)))*$F16))</f>
        <v>0</v>
      </c>
      <c r="BH16" s="139">
        <f ca="1">IF(BH$2-$K$2&lt;$D16-1," ",IF(BH$2-$K$2+1&gt;'Primary Inputs Alt'!$C$17,0,(SUM(OFFSET($K$114:$K$163,0,BH$2-$K$2-$D16+1)))*$F16))</f>
        <v>0</v>
      </c>
    </row>
    <row r="17" spans="1:60">
      <c r="A17" s="106"/>
      <c r="B17" s="106"/>
      <c r="C17" s="106"/>
      <c r="D17" s="184">
        <v>11</v>
      </c>
      <c r="E17" t="s">
        <v>183</v>
      </c>
      <c r="F17" s="106">
        <f ca="1">OFFSET('Primary Inputs Alt'!$E$12,0,'Calculations Alt'!$D17-1)</f>
        <v>0</v>
      </c>
      <c r="G17" s="106"/>
      <c r="H17" s="106"/>
      <c r="I17" s="106"/>
      <c r="J17" s="106"/>
      <c r="K17" s="139" t="str">
        <f ca="1">IF(K$2-$K$2&lt;$D17-1," ",IF(K$2-$K$2+1&gt;'Primary Inputs Alt'!$C$17,0,(SUM(OFFSET($K$114:$K$163,0,K$2-$K$2-$D17+1)))*$F17))</f>
        <v xml:space="preserve"> </v>
      </c>
      <c r="L17" s="139" t="str">
        <f ca="1">IF(L$2-$K$2&lt;$D17-1," ",IF(L$2-$K$2+1&gt;'Primary Inputs Alt'!$C$17,0,(SUM(OFFSET($K$114:$K$163,0,L$2-$K$2-$D17+1)))*$F17))</f>
        <v xml:space="preserve"> </v>
      </c>
      <c r="M17" s="139" t="str">
        <f ca="1">IF(M$2-$K$2&lt;$D17-1," ",IF(M$2-$K$2+1&gt;'Primary Inputs Alt'!$C$17,0,(SUM(OFFSET($K$114:$K$163,0,M$2-$K$2-$D17+1)))*$F17))</f>
        <v xml:space="preserve"> </v>
      </c>
      <c r="N17" s="139" t="str">
        <f ca="1">IF(N$2-$K$2&lt;$D17-1," ",IF(N$2-$K$2+1&gt;'Primary Inputs Alt'!$C$17,0,(SUM(OFFSET($K$114:$K$163,0,N$2-$K$2-$D17+1)))*$F17))</f>
        <v xml:space="preserve"> </v>
      </c>
      <c r="O17" s="139" t="str">
        <f ca="1">IF(O$2-$K$2&lt;$D17-1," ",IF(O$2-$K$2+1&gt;'Primary Inputs Alt'!$C$17,0,(SUM(OFFSET($K$114:$K$163,0,O$2-$K$2-$D17+1)))*$F17))</f>
        <v xml:space="preserve"> </v>
      </c>
      <c r="P17" s="139" t="str">
        <f ca="1">IF(P$2-$K$2&lt;$D17-1," ",IF(P$2-$K$2+1&gt;'Primary Inputs Alt'!$C$17,0,(SUM(OFFSET($K$114:$K$163,0,P$2-$K$2-$D17+1)))*$F17))</f>
        <v xml:space="preserve"> </v>
      </c>
      <c r="Q17" s="139" t="str">
        <f ca="1">IF(Q$2-$K$2&lt;$D17-1," ",IF(Q$2-$K$2+1&gt;'Primary Inputs Alt'!$C$17,0,(SUM(OFFSET($K$114:$K$163,0,Q$2-$K$2-$D17+1)))*$F17))</f>
        <v xml:space="preserve"> </v>
      </c>
      <c r="R17" s="139" t="str">
        <f ca="1">IF(R$2-$K$2&lt;$D17-1," ",IF(R$2-$K$2+1&gt;'Primary Inputs Alt'!$C$17,0,(SUM(OFFSET($K$114:$K$163,0,R$2-$K$2-$D17+1)))*$F17))</f>
        <v xml:space="preserve"> </v>
      </c>
      <c r="S17" s="139" t="str">
        <f ca="1">IF(S$2-$K$2&lt;$D17-1," ",IF(S$2-$K$2+1&gt;'Primary Inputs Alt'!$C$17,0,(SUM(OFFSET($K$114:$K$163,0,S$2-$K$2-$D17+1)))*$F17))</f>
        <v xml:space="preserve"> </v>
      </c>
      <c r="T17" s="139" t="str">
        <f ca="1">IF(T$2-$K$2&lt;$D17-1," ",IF(T$2-$K$2+1&gt;'Primary Inputs Alt'!$C$17,0,(SUM(OFFSET($K$114:$K$163,0,T$2-$K$2-$D17+1)))*$F17))</f>
        <v xml:space="preserve"> </v>
      </c>
      <c r="U17" s="139">
        <f ca="1">IF(U$2-$K$2&lt;$D17-1," ",IF(U$2-$K$2+1&gt;'Primary Inputs Alt'!$C$17,0,(SUM(OFFSET($K$114:$K$163,0,U$2-$K$2-$D17+1)))*$F17))</f>
        <v>0</v>
      </c>
      <c r="V17" s="139">
        <f ca="1">IF(V$2-$K$2&lt;$D17-1," ",IF(V$2-$K$2+1&gt;'Primary Inputs Alt'!$C$17,0,(SUM(OFFSET($K$114:$K$163,0,V$2-$K$2-$D17+1)))*$F17))</f>
        <v>0</v>
      </c>
      <c r="W17" s="139">
        <f ca="1">IF(W$2-$K$2&lt;$D17-1," ",IF(W$2-$K$2+1&gt;'Primary Inputs Alt'!$C$17,0,(SUM(OFFSET($K$114:$K$163,0,W$2-$K$2-$D17+1)))*$F17))</f>
        <v>0</v>
      </c>
      <c r="X17" s="139">
        <f ca="1">IF(X$2-$K$2&lt;$D17-1," ",IF(X$2-$K$2+1&gt;'Primary Inputs Alt'!$C$17,0,(SUM(OFFSET($K$114:$K$163,0,X$2-$K$2-$D17+1)))*$F17))</f>
        <v>0</v>
      </c>
      <c r="Y17" s="139">
        <f ca="1">IF(Y$2-$K$2&lt;$D17-1," ",IF(Y$2-$K$2+1&gt;'Primary Inputs Alt'!$C$17,0,(SUM(OFFSET($K$114:$K$163,0,Y$2-$K$2-$D17+1)))*$F17))</f>
        <v>0</v>
      </c>
      <c r="Z17" s="139">
        <f ca="1">IF(Z$2-$K$2&lt;$D17-1," ",IF(Z$2-$K$2+1&gt;'Primary Inputs Alt'!$C$17,0,(SUM(OFFSET($K$114:$K$163,0,Z$2-$K$2-$D17+1)))*$F17))</f>
        <v>0</v>
      </c>
      <c r="AA17" s="139">
        <f ca="1">IF(AA$2-$K$2&lt;$D17-1," ",IF(AA$2-$K$2+1&gt;'Primary Inputs Alt'!$C$17,0,(SUM(OFFSET($K$114:$K$163,0,AA$2-$K$2-$D17+1)))*$F17))</f>
        <v>0</v>
      </c>
      <c r="AB17" s="139">
        <f ca="1">IF(AB$2-$K$2&lt;$D17-1," ",IF(AB$2-$K$2+1&gt;'Primary Inputs Alt'!$C$17,0,(SUM(OFFSET($K$114:$K$163,0,AB$2-$K$2-$D17+1)))*$F17))</f>
        <v>0</v>
      </c>
      <c r="AC17" s="139">
        <f ca="1">IF(AC$2-$K$2&lt;$D17-1," ",IF(AC$2-$K$2+1&gt;'Primary Inputs Alt'!$C$17,0,(SUM(OFFSET($K$114:$K$163,0,AC$2-$K$2-$D17+1)))*$F17))</f>
        <v>0</v>
      </c>
      <c r="AD17" s="139">
        <f ca="1">IF(AD$2-$K$2&lt;$D17-1," ",IF(AD$2-$K$2+1&gt;'Primary Inputs Alt'!$C$17,0,(SUM(OFFSET($K$114:$K$163,0,AD$2-$K$2-$D17+1)))*$F17))</f>
        <v>0</v>
      </c>
      <c r="AE17" s="139">
        <f ca="1">IF(AE$2-$K$2&lt;$D17-1," ",IF(AE$2-$K$2+1&gt;'Primary Inputs Alt'!$C$17,0,(SUM(OFFSET($K$114:$K$163,0,AE$2-$K$2-$D17+1)))*$F17))</f>
        <v>0</v>
      </c>
      <c r="AF17" s="139">
        <f ca="1">IF(AF$2-$K$2&lt;$D17-1," ",IF(AF$2-$K$2+1&gt;'Primary Inputs Alt'!$C$17,0,(SUM(OFFSET($K$114:$K$163,0,AF$2-$K$2-$D17+1)))*$F17))</f>
        <v>0</v>
      </c>
      <c r="AG17" s="139">
        <f ca="1">IF(AG$2-$K$2&lt;$D17-1," ",IF(AG$2-$K$2+1&gt;'Primary Inputs Alt'!$C$17,0,(SUM(OFFSET($K$114:$K$163,0,AG$2-$K$2-$D17+1)))*$F17))</f>
        <v>0</v>
      </c>
      <c r="AH17" s="139">
        <f ca="1">IF(AH$2-$K$2&lt;$D17-1," ",IF(AH$2-$K$2+1&gt;'Primary Inputs Alt'!$C$17,0,(SUM(OFFSET($K$114:$K$163,0,AH$2-$K$2-$D17+1)))*$F17))</f>
        <v>0</v>
      </c>
      <c r="AI17" s="139">
        <f ca="1">IF(AI$2-$K$2&lt;$D17-1," ",IF(AI$2-$K$2+1&gt;'Primary Inputs Alt'!$C$17,0,(SUM(OFFSET($K$114:$K$163,0,AI$2-$K$2-$D17+1)))*$F17))</f>
        <v>0</v>
      </c>
      <c r="AJ17" s="139">
        <f ca="1">IF(AJ$2-$K$2&lt;$D17-1," ",IF(AJ$2-$K$2+1&gt;'Primary Inputs Alt'!$C$17,0,(SUM(OFFSET($K$114:$K$163,0,AJ$2-$K$2-$D17+1)))*$F17))</f>
        <v>0</v>
      </c>
      <c r="AK17" s="139">
        <f ca="1">IF(AK$2-$K$2&lt;$D17-1," ",IF(AK$2-$K$2+1&gt;'Primary Inputs Alt'!$C$17,0,(SUM(OFFSET($K$114:$K$163,0,AK$2-$K$2-$D17+1)))*$F17))</f>
        <v>0</v>
      </c>
      <c r="AL17" s="139">
        <f ca="1">IF(AL$2-$K$2&lt;$D17-1," ",IF(AL$2-$K$2+1&gt;'Primary Inputs Alt'!$C$17,0,(SUM(OFFSET($K$114:$K$163,0,AL$2-$K$2-$D17+1)))*$F17))</f>
        <v>0</v>
      </c>
      <c r="AM17" s="139">
        <f ca="1">IF(AM$2-$K$2&lt;$D17-1," ",IF(AM$2-$K$2+1&gt;'Primary Inputs Alt'!$C$17,0,(SUM(OFFSET($K$114:$K$163,0,AM$2-$K$2-$D17+1)))*$F17))</f>
        <v>0</v>
      </c>
      <c r="AN17" s="139">
        <f ca="1">IF(AN$2-$K$2&lt;$D17-1," ",IF(AN$2-$K$2+1&gt;'Primary Inputs Alt'!$C$17,0,(SUM(OFFSET($K$114:$K$163,0,AN$2-$K$2-$D17+1)))*$F17))</f>
        <v>0</v>
      </c>
      <c r="AO17" s="139">
        <f ca="1">IF(AO$2-$K$2&lt;$D17-1," ",IF(AO$2-$K$2+1&gt;'Primary Inputs Alt'!$C$17,0,(SUM(OFFSET($K$114:$K$163,0,AO$2-$K$2-$D17+1)))*$F17))</f>
        <v>0</v>
      </c>
      <c r="AP17" s="139">
        <f ca="1">IF(AP$2-$K$2&lt;$D17-1," ",IF(AP$2-$K$2+1&gt;'Primary Inputs Alt'!$C$17,0,(SUM(OFFSET($K$114:$K$163,0,AP$2-$K$2-$D17+1)))*$F17))</f>
        <v>0</v>
      </c>
      <c r="AQ17" s="139">
        <f ca="1">IF(AQ$2-$K$2&lt;$D17-1," ",IF(AQ$2-$K$2+1&gt;'Primary Inputs Alt'!$C$17,0,(SUM(OFFSET($K$114:$K$163,0,AQ$2-$K$2-$D17+1)))*$F17))</f>
        <v>0</v>
      </c>
      <c r="AR17" s="139">
        <f ca="1">IF(AR$2-$K$2&lt;$D17-1," ",IF(AR$2-$K$2+1&gt;'Primary Inputs Alt'!$C$17,0,(SUM(OFFSET($K$114:$K$163,0,AR$2-$K$2-$D17+1)))*$F17))</f>
        <v>0</v>
      </c>
      <c r="AS17" s="139">
        <f ca="1">IF(AS$2-$K$2&lt;$D17-1," ",IF(AS$2-$K$2+1&gt;'Primary Inputs Alt'!$C$17,0,(SUM(OFFSET($K$114:$K$163,0,AS$2-$K$2-$D17+1)))*$F17))</f>
        <v>0</v>
      </c>
      <c r="AT17" s="139">
        <f ca="1">IF(AT$2-$K$2&lt;$D17-1," ",IF(AT$2-$K$2+1&gt;'Primary Inputs Alt'!$C$17,0,(SUM(OFFSET($K$114:$K$163,0,AT$2-$K$2-$D17+1)))*$F17))</f>
        <v>0</v>
      </c>
      <c r="AU17" s="139">
        <f ca="1">IF(AU$2-$K$2&lt;$D17-1," ",IF(AU$2-$K$2+1&gt;'Primary Inputs Alt'!$C$17,0,(SUM(OFFSET($K$114:$K$163,0,AU$2-$K$2-$D17+1)))*$F17))</f>
        <v>0</v>
      </c>
      <c r="AV17" s="139">
        <f ca="1">IF(AV$2-$K$2&lt;$D17-1," ",IF(AV$2-$K$2+1&gt;'Primary Inputs Alt'!$C$17,0,(SUM(OFFSET($K$114:$K$163,0,AV$2-$K$2-$D17+1)))*$F17))</f>
        <v>0</v>
      </c>
      <c r="AW17" s="139">
        <f ca="1">IF(AW$2-$K$2&lt;$D17-1," ",IF(AW$2-$K$2+1&gt;'Primary Inputs Alt'!$C$17,0,(SUM(OFFSET($K$114:$K$163,0,AW$2-$K$2-$D17+1)))*$F17))</f>
        <v>0</v>
      </c>
      <c r="AX17" s="139">
        <f ca="1">IF(AX$2-$K$2&lt;$D17-1," ",IF(AX$2-$K$2+1&gt;'Primary Inputs Alt'!$C$17,0,(SUM(OFFSET($K$114:$K$163,0,AX$2-$K$2-$D17+1)))*$F17))</f>
        <v>0</v>
      </c>
      <c r="AY17" s="139">
        <f ca="1">IF(AY$2-$K$2&lt;$D17-1," ",IF(AY$2-$K$2+1&gt;'Primary Inputs Alt'!$C$17,0,(SUM(OFFSET($K$114:$K$163,0,AY$2-$K$2-$D17+1)))*$F17))</f>
        <v>0</v>
      </c>
      <c r="AZ17" s="139">
        <f ca="1">IF(AZ$2-$K$2&lt;$D17-1," ",IF(AZ$2-$K$2+1&gt;'Primary Inputs Alt'!$C$17,0,(SUM(OFFSET($K$114:$K$163,0,AZ$2-$K$2-$D17+1)))*$F17))</f>
        <v>0</v>
      </c>
      <c r="BA17" s="139">
        <f ca="1">IF(BA$2-$K$2&lt;$D17-1," ",IF(BA$2-$K$2+1&gt;'Primary Inputs Alt'!$C$17,0,(SUM(OFFSET($K$114:$K$163,0,BA$2-$K$2-$D17+1)))*$F17))</f>
        <v>0</v>
      </c>
      <c r="BB17" s="139">
        <f ca="1">IF(BB$2-$K$2&lt;$D17-1," ",IF(BB$2-$K$2+1&gt;'Primary Inputs Alt'!$C$17,0,(SUM(OFFSET($K$114:$K$163,0,BB$2-$K$2-$D17+1)))*$F17))</f>
        <v>0</v>
      </c>
      <c r="BC17" s="139">
        <f ca="1">IF(BC$2-$K$2&lt;$D17-1," ",IF(BC$2-$K$2+1&gt;'Primary Inputs Alt'!$C$17,0,(SUM(OFFSET($K$114:$K$163,0,BC$2-$K$2-$D17+1)))*$F17))</f>
        <v>0</v>
      </c>
      <c r="BD17" s="139">
        <f ca="1">IF(BD$2-$K$2&lt;$D17-1," ",IF(BD$2-$K$2+1&gt;'Primary Inputs Alt'!$C$17,0,(SUM(OFFSET($K$114:$K$163,0,BD$2-$K$2-$D17+1)))*$F17))</f>
        <v>0</v>
      </c>
      <c r="BE17" s="139">
        <f ca="1">IF(BE$2-$K$2&lt;$D17-1," ",IF(BE$2-$K$2+1&gt;'Primary Inputs Alt'!$C$17,0,(SUM(OFFSET($K$114:$K$163,0,BE$2-$K$2-$D17+1)))*$F17))</f>
        <v>0</v>
      </c>
      <c r="BF17" s="139">
        <f ca="1">IF(BF$2-$K$2&lt;$D17-1," ",IF(BF$2-$K$2+1&gt;'Primary Inputs Alt'!$C$17,0,(SUM(OFFSET($K$114:$K$163,0,BF$2-$K$2-$D17+1)))*$F17))</f>
        <v>0</v>
      </c>
      <c r="BG17" s="139">
        <f ca="1">IF(BG$2-$K$2&lt;$D17-1," ",IF(BG$2-$K$2+1&gt;'Primary Inputs Alt'!$C$17,0,(SUM(OFFSET($K$114:$K$163,0,BG$2-$K$2-$D17+1)))*$F17))</f>
        <v>0</v>
      </c>
      <c r="BH17" s="139">
        <f ca="1">IF(BH$2-$K$2&lt;$D17-1," ",IF(BH$2-$K$2+1&gt;'Primary Inputs Alt'!$C$17,0,(SUM(OFFSET($K$114:$K$163,0,BH$2-$K$2-$D17+1)))*$F17))</f>
        <v>0</v>
      </c>
    </row>
    <row r="18" spans="1:60">
      <c r="A18" s="106"/>
      <c r="B18" s="106"/>
      <c r="C18" s="106"/>
      <c r="D18" s="184">
        <v>12</v>
      </c>
      <c r="E18" t="s">
        <v>184</v>
      </c>
      <c r="F18" s="106">
        <f ca="1">OFFSET('Primary Inputs Alt'!$E$12,0,'Calculations Alt'!$D18-1)</f>
        <v>0</v>
      </c>
      <c r="G18" s="106"/>
      <c r="H18" s="106"/>
      <c r="I18" s="106"/>
      <c r="J18" s="106"/>
      <c r="K18" s="139" t="str">
        <f ca="1">IF(K$2-$K$2&lt;$D18-1," ",IF(K$2-$K$2+1&gt;'Primary Inputs Alt'!$C$17,0,(SUM(OFFSET($K$114:$K$163,0,K$2-$K$2-$D18+1)))*$F18))</f>
        <v xml:space="preserve"> </v>
      </c>
      <c r="L18" s="139" t="str">
        <f ca="1">IF(L$2-$K$2&lt;$D18-1," ",IF(L$2-$K$2+1&gt;'Primary Inputs Alt'!$C$17,0,(SUM(OFFSET($K$114:$K$163,0,L$2-$K$2-$D18+1)))*$F18))</f>
        <v xml:space="preserve"> </v>
      </c>
      <c r="M18" s="139" t="str">
        <f ca="1">IF(M$2-$K$2&lt;$D18-1," ",IF(M$2-$K$2+1&gt;'Primary Inputs Alt'!$C$17,0,(SUM(OFFSET($K$114:$K$163,0,M$2-$K$2-$D18+1)))*$F18))</f>
        <v xml:space="preserve"> </v>
      </c>
      <c r="N18" s="139" t="str">
        <f ca="1">IF(N$2-$K$2&lt;$D18-1," ",IF(N$2-$K$2+1&gt;'Primary Inputs Alt'!$C$17,0,(SUM(OFFSET($K$114:$K$163,0,N$2-$K$2-$D18+1)))*$F18))</f>
        <v xml:space="preserve"> </v>
      </c>
      <c r="O18" s="139" t="str">
        <f ca="1">IF(O$2-$K$2&lt;$D18-1," ",IF(O$2-$K$2+1&gt;'Primary Inputs Alt'!$C$17,0,(SUM(OFFSET($K$114:$K$163,0,O$2-$K$2-$D18+1)))*$F18))</f>
        <v xml:space="preserve"> </v>
      </c>
      <c r="P18" s="139" t="str">
        <f ca="1">IF(P$2-$K$2&lt;$D18-1," ",IF(P$2-$K$2+1&gt;'Primary Inputs Alt'!$C$17,0,(SUM(OFFSET($K$114:$K$163,0,P$2-$K$2-$D18+1)))*$F18))</f>
        <v xml:space="preserve"> </v>
      </c>
      <c r="Q18" s="139" t="str">
        <f ca="1">IF(Q$2-$K$2&lt;$D18-1," ",IF(Q$2-$K$2+1&gt;'Primary Inputs Alt'!$C$17,0,(SUM(OFFSET($K$114:$K$163,0,Q$2-$K$2-$D18+1)))*$F18))</f>
        <v xml:space="preserve"> </v>
      </c>
      <c r="R18" s="139" t="str">
        <f ca="1">IF(R$2-$K$2&lt;$D18-1," ",IF(R$2-$K$2+1&gt;'Primary Inputs Alt'!$C$17,0,(SUM(OFFSET($K$114:$K$163,0,R$2-$K$2-$D18+1)))*$F18))</f>
        <v xml:space="preserve"> </v>
      </c>
      <c r="S18" s="139" t="str">
        <f ca="1">IF(S$2-$K$2&lt;$D18-1," ",IF(S$2-$K$2+1&gt;'Primary Inputs Alt'!$C$17,0,(SUM(OFFSET($K$114:$K$163,0,S$2-$K$2-$D18+1)))*$F18))</f>
        <v xml:space="preserve"> </v>
      </c>
      <c r="T18" s="139" t="str">
        <f ca="1">IF(T$2-$K$2&lt;$D18-1," ",IF(T$2-$K$2+1&gt;'Primary Inputs Alt'!$C$17,0,(SUM(OFFSET($K$114:$K$163,0,T$2-$K$2-$D18+1)))*$F18))</f>
        <v xml:space="preserve"> </v>
      </c>
      <c r="U18" s="139" t="str">
        <f ca="1">IF(U$2-$K$2&lt;$D18-1," ",IF(U$2-$K$2+1&gt;'Primary Inputs Alt'!$C$17,0,(SUM(OFFSET($K$114:$K$163,0,U$2-$K$2-$D18+1)))*$F18))</f>
        <v xml:space="preserve"> </v>
      </c>
      <c r="V18" s="139">
        <f ca="1">IF(V$2-$K$2&lt;$D18-1," ",IF(V$2-$K$2+1&gt;'Primary Inputs Alt'!$C$17,0,(SUM(OFFSET($K$114:$K$163,0,V$2-$K$2-$D18+1)))*$F18))</f>
        <v>0</v>
      </c>
      <c r="W18" s="139">
        <f ca="1">IF(W$2-$K$2&lt;$D18-1," ",IF(W$2-$K$2+1&gt;'Primary Inputs Alt'!$C$17,0,(SUM(OFFSET($K$114:$K$163,0,W$2-$K$2-$D18+1)))*$F18))</f>
        <v>0</v>
      </c>
      <c r="X18" s="139">
        <f ca="1">IF(X$2-$K$2&lt;$D18-1," ",IF(X$2-$K$2+1&gt;'Primary Inputs Alt'!$C$17,0,(SUM(OFFSET($K$114:$K$163,0,X$2-$K$2-$D18+1)))*$F18))</f>
        <v>0</v>
      </c>
      <c r="Y18" s="139">
        <f ca="1">IF(Y$2-$K$2&lt;$D18-1," ",IF(Y$2-$K$2+1&gt;'Primary Inputs Alt'!$C$17,0,(SUM(OFFSET($K$114:$K$163,0,Y$2-$K$2-$D18+1)))*$F18))</f>
        <v>0</v>
      </c>
      <c r="Z18" s="139">
        <f ca="1">IF(Z$2-$K$2&lt;$D18-1," ",IF(Z$2-$K$2+1&gt;'Primary Inputs Alt'!$C$17,0,(SUM(OFFSET($K$114:$K$163,0,Z$2-$K$2-$D18+1)))*$F18))</f>
        <v>0</v>
      </c>
      <c r="AA18" s="139">
        <f ca="1">IF(AA$2-$K$2&lt;$D18-1," ",IF(AA$2-$K$2+1&gt;'Primary Inputs Alt'!$C$17,0,(SUM(OFFSET($K$114:$K$163,0,AA$2-$K$2-$D18+1)))*$F18))</f>
        <v>0</v>
      </c>
      <c r="AB18" s="139">
        <f ca="1">IF(AB$2-$K$2&lt;$D18-1," ",IF(AB$2-$K$2+1&gt;'Primary Inputs Alt'!$C$17,0,(SUM(OFFSET($K$114:$K$163,0,AB$2-$K$2-$D18+1)))*$F18))</f>
        <v>0</v>
      </c>
      <c r="AC18" s="139">
        <f ca="1">IF(AC$2-$K$2&lt;$D18-1," ",IF(AC$2-$K$2+1&gt;'Primary Inputs Alt'!$C$17,0,(SUM(OFFSET($K$114:$K$163,0,AC$2-$K$2-$D18+1)))*$F18))</f>
        <v>0</v>
      </c>
      <c r="AD18" s="139">
        <f ca="1">IF(AD$2-$K$2&lt;$D18-1," ",IF(AD$2-$K$2+1&gt;'Primary Inputs Alt'!$C$17,0,(SUM(OFFSET($K$114:$K$163,0,AD$2-$K$2-$D18+1)))*$F18))</f>
        <v>0</v>
      </c>
      <c r="AE18" s="139">
        <f ca="1">IF(AE$2-$K$2&lt;$D18-1," ",IF(AE$2-$K$2+1&gt;'Primary Inputs Alt'!$C$17,0,(SUM(OFFSET($K$114:$K$163,0,AE$2-$K$2-$D18+1)))*$F18))</f>
        <v>0</v>
      </c>
      <c r="AF18" s="139">
        <f ca="1">IF(AF$2-$K$2&lt;$D18-1," ",IF(AF$2-$K$2+1&gt;'Primary Inputs Alt'!$C$17,0,(SUM(OFFSET($K$114:$K$163,0,AF$2-$K$2-$D18+1)))*$F18))</f>
        <v>0</v>
      </c>
      <c r="AG18" s="139">
        <f ca="1">IF(AG$2-$K$2&lt;$D18-1," ",IF(AG$2-$K$2+1&gt;'Primary Inputs Alt'!$C$17,0,(SUM(OFFSET($K$114:$K$163,0,AG$2-$K$2-$D18+1)))*$F18))</f>
        <v>0</v>
      </c>
      <c r="AH18" s="139">
        <f ca="1">IF(AH$2-$K$2&lt;$D18-1," ",IF(AH$2-$K$2+1&gt;'Primary Inputs Alt'!$C$17,0,(SUM(OFFSET($K$114:$K$163,0,AH$2-$K$2-$D18+1)))*$F18))</f>
        <v>0</v>
      </c>
      <c r="AI18" s="139">
        <f ca="1">IF(AI$2-$K$2&lt;$D18-1," ",IF(AI$2-$K$2+1&gt;'Primary Inputs Alt'!$C$17,0,(SUM(OFFSET($K$114:$K$163,0,AI$2-$K$2-$D18+1)))*$F18))</f>
        <v>0</v>
      </c>
      <c r="AJ18" s="139">
        <f ca="1">IF(AJ$2-$K$2&lt;$D18-1," ",IF(AJ$2-$K$2+1&gt;'Primary Inputs Alt'!$C$17,0,(SUM(OFFSET($K$114:$K$163,0,AJ$2-$K$2-$D18+1)))*$F18))</f>
        <v>0</v>
      </c>
      <c r="AK18" s="139">
        <f ca="1">IF(AK$2-$K$2&lt;$D18-1," ",IF(AK$2-$K$2+1&gt;'Primary Inputs Alt'!$C$17,0,(SUM(OFFSET($K$114:$K$163,0,AK$2-$K$2-$D18+1)))*$F18))</f>
        <v>0</v>
      </c>
      <c r="AL18" s="139">
        <f ca="1">IF(AL$2-$K$2&lt;$D18-1," ",IF(AL$2-$K$2+1&gt;'Primary Inputs Alt'!$C$17,0,(SUM(OFFSET($K$114:$K$163,0,AL$2-$K$2-$D18+1)))*$F18))</f>
        <v>0</v>
      </c>
      <c r="AM18" s="139">
        <f ca="1">IF(AM$2-$K$2&lt;$D18-1," ",IF(AM$2-$K$2+1&gt;'Primary Inputs Alt'!$C$17,0,(SUM(OFFSET($K$114:$K$163,0,AM$2-$K$2-$D18+1)))*$F18))</f>
        <v>0</v>
      </c>
      <c r="AN18" s="139">
        <f ca="1">IF(AN$2-$K$2&lt;$D18-1," ",IF(AN$2-$K$2+1&gt;'Primary Inputs Alt'!$C$17,0,(SUM(OFFSET($K$114:$K$163,0,AN$2-$K$2-$D18+1)))*$F18))</f>
        <v>0</v>
      </c>
      <c r="AO18" s="139">
        <f ca="1">IF(AO$2-$K$2&lt;$D18-1," ",IF(AO$2-$K$2+1&gt;'Primary Inputs Alt'!$C$17,0,(SUM(OFFSET($K$114:$K$163,0,AO$2-$K$2-$D18+1)))*$F18))</f>
        <v>0</v>
      </c>
      <c r="AP18" s="139">
        <f ca="1">IF(AP$2-$K$2&lt;$D18-1," ",IF(AP$2-$K$2+1&gt;'Primary Inputs Alt'!$C$17,0,(SUM(OFFSET($K$114:$K$163,0,AP$2-$K$2-$D18+1)))*$F18))</f>
        <v>0</v>
      </c>
      <c r="AQ18" s="139">
        <f ca="1">IF(AQ$2-$K$2&lt;$D18-1," ",IF(AQ$2-$K$2+1&gt;'Primary Inputs Alt'!$C$17,0,(SUM(OFFSET($K$114:$K$163,0,AQ$2-$K$2-$D18+1)))*$F18))</f>
        <v>0</v>
      </c>
      <c r="AR18" s="139">
        <f ca="1">IF(AR$2-$K$2&lt;$D18-1," ",IF(AR$2-$K$2+1&gt;'Primary Inputs Alt'!$C$17,0,(SUM(OFFSET($K$114:$K$163,0,AR$2-$K$2-$D18+1)))*$F18))</f>
        <v>0</v>
      </c>
      <c r="AS18" s="139">
        <f ca="1">IF(AS$2-$K$2&lt;$D18-1," ",IF(AS$2-$K$2+1&gt;'Primary Inputs Alt'!$C$17,0,(SUM(OFFSET($K$114:$K$163,0,AS$2-$K$2-$D18+1)))*$F18))</f>
        <v>0</v>
      </c>
      <c r="AT18" s="139">
        <f ca="1">IF(AT$2-$K$2&lt;$D18-1," ",IF(AT$2-$K$2+1&gt;'Primary Inputs Alt'!$C$17,0,(SUM(OFFSET($K$114:$K$163,0,AT$2-$K$2-$D18+1)))*$F18))</f>
        <v>0</v>
      </c>
      <c r="AU18" s="139">
        <f ca="1">IF(AU$2-$K$2&lt;$D18-1," ",IF(AU$2-$K$2+1&gt;'Primary Inputs Alt'!$C$17,0,(SUM(OFFSET($K$114:$K$163,0,AU$2-$K$2-$D18+1)))*$F18))</f>
        <v>0</v>
      </c>
      <c r="AV18" s="139">
        <f ca="1">IF(AV$2-$K$2&lt;$D18-1," ",IF(AV$2-$K$2+1&gt;'Primary Inputs Alt'!$C$17,0,(SUM(OFFSET($K$114:$K$163,0,AV$2-$K$2-$D18+1)))*$F18))</f>
        <v>0</v>
      </c>
      <c r="AW18" s="139">
        <f ca="1">IF(AW$2-$K$2&lt;$D18-1," ",IF(AW$2-$K$2+1&gt;'Primary Inputs Alt'!$C$17,0,(SUM(OFFSET($K$114:$K$163,0,AW$2-$K$2-$D18+1)))*$F18))</f>
        <v>0</v>
      </c>
      <c r="AX18" s="139">
        <f ca="1">IF(AX$2-$K$2&lt;$D18-1," ",IF(AX$2-$K$2+1&gt;'Primary Inputs Alt'!$C$17,0,(SUM(OFFSET($K$114:$K$163,0,AX$2-$K$2-$D18+1)))*$F18))</f>
        <v>0</v>
      </c>
      <c r="AY18" s="139">
        <f ca="1">IF(AY$2-$K$2&lt;$D18-1," ",IF(AY$2-$K$2+1&gt;'Primary Inputs Alt'!$C$17,0,(SUM(OFFSET($K$114:$K$163,0,AY$2-$K$2-$D18+1)))*$F18))</f>
        <v>0</v>
      </c>
      <c r="AZ18" s="139">
        <f ca="1">IF(AZ$2-$K$2&lt;$D18-1," ",IF(AZ$2-$K$2+1&gt;'Primary Inputs Alt'!$C$17,0,(SUM(OFFSET($K$114:$K$163,0,AZ$2-$K$2-$D18+1)))*$F18))</f>
        <v>0</v>
      </c>
      <c r="BA18" s="139">
        <f ca="1">IF(BA$2-$K$2&lt;$D18-1," ",IF(BA$2-$K$2+1&gt;'Primary Inputs Alt'!$C$17,0,(SUM(OFFSET($K$114:$K$163,0,BA$2-$K$2-$D18+1)))*$F18))</f>
        <v>0</v>
      </c>
      <c r="BB18" s="139">
        <f ca="1">IF(BB$2-$K$2&lt;$D18-1," ",IF(BB$2-$K$2+1&gt;'Primary Inputs Alt'!$C$17,0,(SUM(OFFSET($K$114:$K$163,0,BB$2-$K$2-$D18+1)))*$F18))</f>
        <v>0</v>
      </c>
      <c r="BC18" s="139">
        <f ca="1">IF(BC$2-$K$2&lt;$D18-1," ",IF(BC$2-$K$2+1&gt;'Primary Inputs Alt'!$C$17,0,(SUM(OFFSET($K$114:$K$163,0,BC$2-$K$2-$D18+1)))*$F18))</f>
        <v>0</v>
      </c>
      <c r="BD18" s="139">
        <f ca="1">IF(BD$2-$K$2&lt;$D18-1," ",IF(BD$2-$K$2+1&gt;'Primary Inputs Alt'!$C$17,0,(SUM(OFFSET($K$114:$K$163,0,BD$2-$K$2-$D18+1)))*$F18))</f>
        <v>0</v>
      </c>
      <c r="BE18" s="139">
        <f ca="1">IF(BE$2-$K$2&lt;$D18-1," ",IF(BE$2-$K$2+1&gt;'Primary Inputs Alt'!$C$17,0,(SUM(OFFSET($K$114:$K$163,0,BE$2-$K$2-$D18+1)))*$F18))</f>
        <v>0</v>
      </c>
      <c r="BF18" s="139">
        <f ca="1">IF(BF$2-$K$2&lt;$D18-1," ",IF(BF$2-$K$2+1&gt;'Primary Inputs Alt'!$C$17,0,(SUM(OFFSET($K$114:$K$163,0,BF$2-$K$2-$D18+1)))*$F18))</f>
        <v>0</v>
      </c>
      <c r="BG18" s="139">
        <f ca="1">IF(BG$2-$K$2&lt;$D18-1," ",IF(BG$2-$K$2+1&gt;'Primary Inputs Alt'!$C$17,0,(SUM(OFFSET($K$114:$K$163,0,BG$2-$K$2-$D18+1)))*$F18))</f>
        <v>0</v>
      </c>
      <c r="BH18" s="139">
        <f ca="1">IF(BH$2-$K$2&lt;$D18-1," ",IF(BH$2-$K$2+1&gt;'Primary Inputs Alt'!$C$17,0,(SUM(OFFSET($K$114:$K$163,0,BH$2-$K$2-$D18+1)))*$F18))</f>
        <v>0</v>
      </c>
    </row>
    <row r="19" spans="1:60">
      <c r="A19" s="106"/>
      <c r="B19" s="106"/>
      <c r="C19" s="106"/>
      <c r="D19" s="184">
        <v>13</v>
      </c>
      <c r="E19" t="s">
        <v>185</v>
      </c>
      <c r="F19" s="106">
        <f ca="1">OFFSET('Primary Inputs Alt'!$E$12,0,'Calculations Alt'!$D19-1)</f>
        <v>0</v>
      </c>
      <c r="G19" s="106"/>
      <c r="H19" s="106"/>
      <c r="I19" s="106"/>
      <c r="J19" s="106"/>
      <c r="K19" s="139" t="str">
        <f ca="1">IF(K$2-$K$2&lt;$D19-1," ",IF(K$2-$K$2+1&gt;'Primary Inputs Alt'!$C$17,0,(SUM(OFFSET($K$114:$K$163,0,K$2-$K$2-$D19+1)))*$F19))</f>
        <v xml:space="preserve"> </v>
      </c>
      <c r="L19" s="139" t="str">
        <f ca="1">IF(L$2-$K$2&lt;$D19-1," ",IF(L$2-$K$2+1&gt;'Primary Inputs Alt'!$C$17,0,(SUM(OFFSET($K$114:$K$163,0,L$2-$K$2-$D19+1)))*$F19))</f>
        <v xml:space="preserve"> </v>
      </c>
      <c r="M19" s="139" t="str">
        <f ca="1">IF(M$2-$K$2&lt;$D19-1," ",IF(M$2-$K$2+1&gt;'Primary Inputs Alt'!$C$17,0,(SUM(OFFSET($K$114:$K$163,0,M$2-$K$2-$D19+1)))*$F19))</f>
        <v xml:space="preserve"> </v>
      </c>
      <c r="N19" s="139" t="str">
        <f ca="1">IF(N$2-$K$2&lt;$D19-1," ",IF(N$2-$K$2+1&gt;'Primary Inputs Alt'!$C$17,0,(SUM(OFFSET($K$114:$K$163,0,N$2-$K$2-$D19+1)))*$F19))</f>
        <v xml:space="preserve"> </v>
      </c>
      <c r="O19" s="139" t="str">
        <f ca="1">IF(O$2-$K$2&lt;$D19-1," ",IF(O$2-$K$2+1&gt;'Primary Inputs Alt'!$C$17,0,(SUM(OFFSET($K$114:$K$163,0,O$2-$K$2-$D19+1)))*$F19))</f>
        <v xml:space="preserve"> </v>
      </c>
      <c r="P19" s="139" t="str">
        <f ca="1">IF(P$2-$K$2&lt;$D19-1," ",IF(P$2-$K$2+1&gt;'Primary Inputs Alt'!$C$17,0,(SUM(OFFSET($K$114:$K$163,0,P$2-$K$2-$D19+1)))*$F19))</f>
        <v xml:space="preserve"> </v>
      </c>
      <c r="Q19" s="139" t="str">
        <f ca="1">IF(Q$2-$K$2&lt;$D19-1," ",IF(Q$2-$K$2+1&gt;'Primary Inputs Alt'!$C$17,0,(SUM(OFFSET($K$114:$K$163,0,Q$2-$K$2-$D19+1)))*$F19))</f>
        <v xml:space="preserve"> </v>
      </c>
      <c r="R19" s="139" t="str">
        <f ca="1">IF(R$2-$K$2&lt;$D19-1," ",IF(R$2-$K$2+1&gt;'Primary Inputs Alt'!$C$17,0,(SUM(OFFSET($K$114:$K$163,0,R$2-$K$2-$D19+1)))*$F19))</f>
        <v xml:space="preserve"> </v>
      </c>
      <c r="S19" s="139" t="str">
        <f ca="1">IF(S$2-$K$2&lt;$D19-1," ",IF(S$2-$K$2+1&gt;'Primary Inputs Alt'!$C$17,0,(SUM(OFFSET($K$114:$K$163,0,S$2-$K$2-$D19+1)))*$F19))</f>
        <v xml:space="preserve"> </v>
      </c>
      <c r="T19" s="139" t="str">
        <f ca="1">IF(T$2-$K$2&lt;$D19-1," ",IF(T$2-$K$2+1&gt;'Primary Inputs Alt'!$C$17,0,(SUM(OFFSET($K$114:$K$163,0,T$2-$K$2-$D19+1)))*$F19))</f>
        <v xml:space="preserve"> </v>
      </c>
      <c r="U19" s="139" t="str">
        <f ca="1">IF(U$2-$K$2&lt;$D19-1," ",IF(U$2-$K$2+1&gt;'Primary Inputs Alt'!$C$17,0,(SUM(OFFSET($K$114:$K$163,0,U$2-$K$2-$D19+1)))*$F19))</f>
        <v xml:space="preserve"> </v>
      </c>
      <c r="V19" s="139" t="str">
        <f ca="1">IF(V$2-$K$2&lt;$D19-1," ",IF(V$2-$K$2+1&gt;'Primary Inputs Alt'!$C$17,0,(SUM(OFFSET($K$114:$K$163,0,V$2-$K$2-$D19+1)))*$F19))</f>
        <v xml:space="preserve"> </v>
      </c>
      <c r="W19" s="139">
        <f ca="1">IF(W$2-$K$2&lt;$D19-1," ",IF(W$2-$K$2+1&gt;'Primary Inputs Alt'!$C$17,0,(SUM(OFFSET($K$114:$K$163,0,W$2-$K$2-$D19+1)))*$F19))</f>
        <v>0</v>
      </c>
      <c r="X19" s="139">
        <f ca="1">IF(X$2-$K$2&lt;$D19-1," ",IF(X$2-$K$2+1&gt;'Primary Inputs Alt'!$C$17,0,(SUM(OFFSET($K$114:$K$163,0,X$2-$K$2-$D19+1)))*$F19))</f>
        <v>0</v>
      </c>
      <c r="Y19" s="139">
        <f ca="1">IF(Y$2-$K$2&lt;$D19-1," ",IF(Y$2-$K$2+1&gt;'Primary Inputs Alt'!$C$17,0,(SUM(OFFSET($K$114:$K$163,0,Y$2-$K$2-$D19+1)))*$F19))</f>
        <v>0</v>
      </c>
      <c r="Z19" s="139">
        <f ca="1">IF(Z$2-$K$2&lt;$D19-1," ",IF(Z$2-$K$2+1&gt;'Primary Inputs Alt'!$C$17,0,(SUM(OFFSET($K$114:$K$163,0,Z$2-$K$2-$D19+1)))*$F19))</f>
        <v>0</v>
      </c>
      <c r="AA19" s="139">
        <f ca="1">IF(AA$2-$K$2&lt;$D19-1," ",IF(AA$2-$K$2+1&gt;'Primary Inputs Alt'!$C$17,0,(SUM(OFFSET($K$114:$K$163,0,AA$2-$K$2-$D19+1)))*$F19))</f>
        <v>0</v>
      </c>
      <c r="AB19" s="139">
        <f ca="1">IF(AB$2-$K$2&lt;$D19-1," ",IF(AB$2-$K$2+1&gt;'Primary Inputs Alt'!$C$17,0,(SUM(OFFSET($K$114:$K$163,0,AB$2-$K$2-$D19+1)))*$F19))</f>
        <v>0</v>
      </c>
      <c r="AC19" s="139">
        <f ca="1">IF(AC$2-$K$2&lt;$D19-1," ",IF(AC$2-$K$2+1&gt;'Primary Inputs Alt'!$C$17,0,(SUM(OFFSET($K$114:$K$163,0,AC$2-$K$2-$D19+1)))*$F19))</f>
        <v>0</v>
      </c>
      <c r="AD19" s="139">
        <f ca="1">IF(AD$2-$K$2&lt;$D19-1," ",IF(AD$2-$K$2+1&gt;'Primary Inputs Alt'!$C$17,0,(SUM(OFFSET($K$114:$K$163,0,AD$2-$K$2-$D19+1)))*$F19))</f>
        <v>0</v>
      </c>
      <c r="AE19" s="139">
        <f ca="1">IF(AE$2-$K$2&lt;$D19-1," ",IF(AE$2-$K$2+1&gt;'Primary Inputs Alt'!$C$17,0,(SUM(OFFSET($K$114:$K$163,0,AE$2-$K$2-$D19+1)))*$F19))</f>
        <v>0</v>
      </c>
      <c r="AF19" s="139">
        <f ca="1">IF(AF$2-$K$2&lt;$D19-1," ",IF(AF$2-$K$2+1&gt;'Primary Inputs Alt'!$C$17,0,(SUM(OFFSET($K$114:$K$163,0,AF$2-$K$2-$D19+1)))*$F19))</f>
        <v>0</v>
      </c>
      <c r="AG19" s="139">
        <f ca="1">IF(AG$2-$K$2&lt;$D19-1," ",IF(AG$2-$K$2+1&gt;'Primary Inputs Alt'!$C$17,0,(SUM(OFFSET($K$114:$K$163,0,AG$2-$K$2-$D19+1)))*$F19))</f>
        <v>0</v>
      </c>
      <c r="AH19" s="139">
        <f ca="1">IF(AH$2-$K$2&lt;$D19-1," ",IF(AH$2-$K$2+1&gt;'Primary Inputs Alt'!$C$17,0,(SUM(OFFSET($K$114:$K$163,0,AH$2-$K$2-$D19+1)))*$F19))</f>
        <v>0</v>
      </c>
      <c r="AI19" s="139">
        <f ca="1">IF(AI$2-$K$2&lt;$D19-1," ",IF(AI$2-$K$2+1&gt;'Primary Inputs Alt'!$C$17,0,(SUM(OFFSET($K$114:$K$163,0,AI$2-$K$2-$D19+1)))*$F19))</f>
        <v>0</v>
      </c>
      <c r="AJ19" s="139">
        <f ca="1">IF(AJ$2-$K$2&lt;$D19-1," ",IF(AJ$2-$K$2+1&gt;'Primary Inputs Alt'!$C$17,0,(SUM(OFFSET($K$114:$K$163,0,AJ$2-$K$2-$D19+1)))*$F19))</f>
        <v>0</v>
      </c>
      <c r="AK19" s="139">
        <f ca="1">IF(AK$2-$K$2&lt;$D19-1," ",IF(AK$2-$K$2+1&gt;'Primary Inputs Alt'!$C$17,0,(SUM(OFFSET($K$114:$K$163,0,AK$2-$K$2-$D19+1)))*$F19))</f>
        <v>0</v>
      </c>
      <c r="AL19" s="139">
        <f ca="1">IF(AL$2-$K$2&lt;$D19-1," ",IF(AL$2-$K$2+1&gt;'Primary Inputs Alt'!$C$17,0,(SUM(OFFSET($K$114:$K$163,0,AL$2-$K$2-$D19+1)))*$F19))</f>
        <v>0</v>
      </c>
      <c r="AM19" s="139">
        <f ca="1">IF(AM$2-$K$2&lt;$D19-1," ",IF(AM$2-$K$2+1&gt;'Primary Inputs Alt'!$C$17,0,(SUM(OFFSET($K$114:$K$163,0,AM$2-$K$2-$D19+1)))*$F19))</f>
        <v>0</v>
      </c>
      <c r="AN19" s="139">
        <f ca="1">IF(AN$2-$K$2&lt;$D19-1," ",IF(AN$2-$K$2+1&gt;'Primary Inputs Alt'!$C$17,0,(SUM(OFFSET($K$114:$K$163,0,AN$2-$K$2-$D19+1)))*$F19))</f>
        <v>0</v>
      </c>
      <c r="AO19" s="139">
        <f ca="1">IF(AO$2-$K$2&lt;$D19-1," ",IF(AO$2-$K$2+1&gt;'Primary Inputs Alt'!$C$17,0,(SUM(OFFSET($K$114:$K$163,0,AO$2-$K$2-$D19+1)))*$F19))</f>
        <v>0</v>
      </c>
      <c r="AP19" s="139">
        <f ca="1">IF(AP$2-$K$2&lt;$D19-1," ",IF(AP$2-$K$2+1&gt;'Primary Inputs Alt'!$C$17,0,(SUM(OFFSET($K$114:$K$163,0,AP$2-$K$2-$D19+1)))*$F19))</f>
        <v>0</v>
      </c>
      <c r="AQ19" s="139">
        <f ca="1">IF(AQ$2-$K$2&lt;$D19-1," ",IF(AQ$2-$K$2+1&gt;'Primary Inputs Alt'!$C$17,0,(SUM(OFFSET($K$114:$K$163,0,AQ$2-$K$2-$D19+1)))*$F19))</f>
        <v>0</v>
      </c>
      <c r="AR19" s="139">
        <f ca="1">IF(AR$2-$K$2&lt;$D19-1," ",IF(AR$2-$K$2+1&gt;'Primary Inputs Alt'!$C$17,0,(SUM(OFFSET($K$114:$K$163,0,AR$2-$K$2-$D19+1)))*$F19))</f>
        <v>0</v>
      </c>
      <c r="AS19" s="139">
        <f ca="1">IF(AS$2-$K$2&lt;$D19-1," ",IF(AS$2-$K$2+1&gt;'Primary Inputs Alt'!$C$17,0,(SUM(OFFSET($K$114:$K$163,0,AS$2-$K$2-$D19+1)))*$F19))</f>
        <v>0</v>
      </c>
      <c r="AT19" s="139">
        <f ca="1">IF(AT$2-$K$2&lt;$D19-1," ",IF(AT$2-$K$2+1&gt;'Primary Inputs Alt'!$C$17,0,(SUM(OFFSET($K$114:$K$163,0,AT$2-$K$2-$D19+1)))*$F19))</f>
        <v>0</v>
      </c>
      <c r="AU19" s="139">
        <f ca="1">IF(AU$2-$K$2&lt;$D19-1," ",IF(AU$2-$K$2+1&gt;'Primary Inputs Alt'!$C$17,0,(SUM(OFFSET($K$114:$K$163,0,AU$2-$K$2-$D19+1)))*$F19))</f>
        <v>0</v>
      </c>
      <c r="AV19" s="139">
        <f ca="1">IF(AV$2-$K$2&lt;$D19-1," ",IF(AV$2-$K$2+1&gt;'Primary Inputs Alt'!$C$17,0,(SUM(OFFSET($K$114:$K$163,0,AV$2-$K$2-$D19+1)))*$F19))</f>
        <v>0</v>
      </c>
      <c r="AW19" s="139">
        <f ca="1">IF(AW$2-$K$2&lt;$D19-1," ",IF(AW$2-$K$2+1&gt;'Primary Inputs Alt'!$C$17,0,(SUM(OFFSET($K$114:$K$163,0,AW$2-$K$2-$D19+1)))*$F19))</f>
        <v>0</v>
      </c>
      <c r="AX19" s="139">
        <f ca="1">IF(AX$2-$K$2&lt;$D19-1," ",IF(AX$2-$K$2+1&gt;'Primary Inputs Alt'!$C$17,0,(SUM(OFFSET($K$114:$K$163,0,AX$2-$K$2-$D19+1)))*$F19))</f>
        <v>0</v>
      </c>
      <c r="AY19" s="139">
        <f ca="1">IF(AY$2-$K$2&lt;$D19-1," ",IF(AY$2-$K$2+1&gt;'Primary Inputs Alt'!$C$17,0,(SUM(OFFSET($K$114:$K$163,0,AY$2-$K$2-$D19+1)))*$F19))</f>
        <v>0</v>
      </c>
      <c r="AZ19" s="139">
        <f ca="1">IF(AZ$2-$K$2&lt;$D19-1," ",IF(AZ$2-$K$2+1&gt;'Primary Inputs Alt'!$C$17,0,(SUM(OFFSET($K$114:$K$163,0,AZ$2-$K$2-$D19+1)))*$F19))</f>
        <v>0</v>
      </c>
      <c r="BA19" s="139">
        <f ca="1">IF(BA$2-$K$2&lt;$D19-1," ",IF(BA$2-$K$2+1&gt;'Primary Inputs Alt'!$C$17,0,(SUM(OFFSET($K$114:$K$163,0,BA$2-$K$2-$D19+1)))*$F19))</f>
        <v>0</v>
      </c>
      <c r="BB19" s="139">
        <f ca="1">IF(BB$2-$K$2&lt;$D19-1," ",IF(BB$2-$K$2+1&gt;'Primary Inputs Alt'!$C$17,0,(SUM(OFFSET($K$114:$K$163,0,BB$2-$K$2-$D19+1)))*$F19))</f>
        <v>0</v>
      </c>
      <c r="BC19" s="139">
        <f ca="1">IF(BC$2-$K$2&lt;$D19-1," ",IF(BC$2-$K$2+1&gt;'Primary Inputs Alt'!$C$17,0,(SUM(OFFSET($K$114:$K$163,0,BC$2-$K$2-$D19+1)))*$F19))</f>
        <v>0</v>
      </c>
      <c r="BD19" s="139">
        <f ca="1">IF(BD$2-$K$2&lt;$D19-1," ",IF(BD$2-$K$2+1&gt;'Primary Inputs Alt'!$C$17,0,(SUM(OFFSET($K$114:$K$163,0,BD$2-$K$2-$D19+1)))*$F19))</f>
        <v>0</v>
      </c>
      <c r="BE19" s="139">
        <f ca="1">IF(BE$2-$K$2&lt;$D19-1," ",IF(BE$2-$K$2+1&gt;'Primary Inputs Alt'!$C$17,0,(SUM(OFFSET($K$114:$K$163,0,BE$2-$K$2-$D19+1)))*$F19))</f>
        <v>0</v>
      </c>
      <c r="BF19" s="139">
        <f ca="1">IF(BF$2-$K$2&lt;$D19-1," ",IF(BF$2-$K$2+1&gt;'Primary Inputs Alt'!$C$17,0,(SUM(OFFSET($K$114:$K$163,0,BF$2-$K$2-$D19+1)))*$F19))</f>
        <v>0</v>
      </c>
      <c r="BG19" s="139">
        <f ca="1">IF(BG$2-$K$2&lt;$D19-1," ",IF(BG$2-$K$2+1&gt;'Primary Inputs Alt'!$C$17,0,(SUM(OFFSET($K$114:$K$163,0,BG$2-$K$2-$D19+1)))*$F19))</f>
        <v>0</v>
      </c>
      <c r="BH19" s="139">
        <f ca="1">IF(BH$2-$K$2&lt;$D19-1," ",IF(BH$2-$K$2+1&gt;'Primary Inputs Alt'!$C$17,0,(SUM(OFFSET($K$114:$K$163,0,BH$2-$K$2-$D19+1)))*$F19))</f>
        <v>0</v>
      </c>
    </row>
    <row r="20" spans="1:60">
      <c r="A20" s="106"/>
      <c r="B20" s="106"/>
      <c r="C20" s="106"/>
      <c r="D20" s="184">
        <v>14</v>
      </c>
      <c r="E20" t="s">
        <v>186</v>
      </c>
      <c r="F20" s="106">
        <f ca="1">OFFSET('Primary Inputs Alt'!$E$12,0,'Calculations Alt'!$D20-1)</f>
        <v>0</v>
      </c>
      <c r="G20" s="106"/>
      <c r="H20" s="106"/>
      <c r="I20" s="106"/>
      <c r="J20" s="106"/>
      <c r="K20" s="139" t="str">
        <f ca="1">IF(K$2-$K$2&lt;$D20-1," ",IF(K$2-$K$2+1&gt;'Primary Inputs Alt'!$C$17,0,(SUM(OFFSET($K$114:$K$163,0,K$2-$K$2-$D20+1)))*$F20))</f>
        <v xml:space="preserve"> </v>
      </c>
      <c r="L20" s="139" t="str">
        <f ca="1">IF(L$2-$K$2&lt;$D20-1," ",IF(L$2-$K$2+1&gt;'Primary Inputs Alt'!$C$17,0,(SUM(OFFSET($K$114:$K$163,0,L$2-$K$2-$D20+1)))*$F20))</f>
        <v xml:space="preserve"> </v>
      </c>
      <c r="M20" s="139" t="str">
        <f ca="1">IF(M$2-$K$2&lt;$D20-1," ",IF(M$2-$K$2+1&gt;'Primary Inputs Alt'!$C$17,0,(SUM(OFFSET($K$114:$K$163,0,M$2-$K$2-$D20+1)))*$F20))</f>
        <v xml:space="preserve"> </v>
      </c>
      <c r="N20" s="139" t="str">
        <f ca="1">IF(N$2-$K$2&lt;$D20-1," ",IF(N$2-$K$2+1&gt;'Primary Inputs Alt'!$C$17,0,(SUM(OFFSET($K$114:$K$163,0,N$2-$K$2-$D20+1)))*$F20))</f>
        <v xml:space="preserve"> </v>
      </c>
      <c r="O20" s="139" t="str">
        <f ca="1">IF(O$2-$K$2&lt;$D20-1," ",IF(O$2-$K$2+1&gt;'Primary Inputs Alt'!$C$17,0,(SUM(OFFSET($K$114:$K$163,0,O$2-$K$2-$D20+1)))*$F20))</f>
        <v xml:space="preserve"> </v>
      </c>
      <c r="P20" s="139" t="str">
        <f ca="1">IF(P$2-$K$2&lt;$D20-1," ",IF(P$2-$K$2+1&gt;'Primary Inputs Alt'!$C$17,0,(SUM(OFFSET($K$114:$K$163,0,P$2-$K$2-$D20+1)))*$F20))</f>
        <v xml:space="preserve"> </v>
      </c>
      <c r="Q20" s="139" t="str">
        <f ca="1">IF(Q$2-$K$2&lt;$D20-1," ",IF(Q$2-$K$2+1&gt;'Primary Inputs Alt'!$C$17,0,(SUM(OFFSET($K$114:$K$163,0,Q$2-$K$2-$D20+1)))*$F20))</f>
        <v xml:space="preserve"> </v>
      </c>
      <c r="R20" s="139" t="str">
        <f ca="1">IF(R$2-$K$2&lt;$D20-1," ",IF(R$2-$K$2+1&gt;'Primary Inputs Alt'!$C$17,0,(SUM(OFFSET($K$114:$K$163,0,R$2-$K$2-$D20+1)))*$F20))</f>
        <v xml:space="preserve"> </v>
      </c>
      <c r="S20" s="139" t="str">
        <f ca="1">IF(S$2-$K$2&lt;$D20-1," ",IF(S$2-$K$2+1&gt;'Primary Inputs Alt'!$C$17,0,(SUM(OFFSET($K$114:$K$163,0,S$2-$K$2-$D20+1)))*$F20))</f>
        <v xml:space="preserve"> </v>
      </c>
      <c r="T20" s="139" t="str">
        <f ca="1">IF(T$2-$K$2&lt;$D20-1," ",IF(T$2-$K$2+1&gt;'Primary Inputs Alt'!$C$17,0,(SUM(OFFSET($K$114:$K$163,0,T$2-$K$2-$D20+1)))*$F20))</f>
        <v xml:space="preserve"> </v>
      </c>
      <c r="U20" s="139" t="str">
        <f ca="1">IF(U$2-$K$2&lt;$D20-1," ",IF(U$2-$K$2+1&gt;'Primary Inputs Alt'!$C$17,0,(SUM(OFFSET($K$114:$K$163,0,U$2-$K$2-$D20+1)))*$F20))</f>
        <v xml:space="preserve"> </v>
      </c>
      <c r="V20" s="139" t="str">
        <f ca="1">IF(V$2-$K$2&lt;$D20-1," ",IF(V$2-$K$2+1&gt;'Primary Inputs Alt'!$C$17,0,(SUM(OFFSET($K$114:$K$163,0,V$2-$K$2-$D20+1)))*$F20))</f>
        <v xml:space="preserve"> </v>
      </c>
      <c r="W20" s="139" t="str">
        <f ca="1">IF(W$2-$K$2&lt;$D20-1," ",IF(W$2-$K$2+1&gt;'Primary Inputs Alt'!$C$17,0,(SUM(OFFSET($K$114:$K$163,0,W$2-$K$2-$D20+1)))*$F20))</f>
        <v xml:space="preserve"> </v>
      </c>
      <c r="X20" s="139">
        <f ca="1">IF(X$2-$K$2&lt;$D20-1," ",IF(X$2-$K$2+1&gt;'Primary Inputs Alt'!$C$17,0,(SUM(OFFSET($K$114:$K$163,0,X$2-$K$2-$D20+1)))*$F20))</f>
        <v>0</v>
      </c>
      <c r="Y20" s="139">
        <f ca="1">IF(Y$2-$K$2&lt;$D20-1," ",IF(Y$2-$K$2+1&gt;'Primary Inputs Alt'!$C$17,0,(SUM(OFFSET($K$114:$K$163,0,Y$2-$K$2-$D20+1)))*$F20))</f>
        <v>0</v>
      </c>
      <c r="Z20" s="139">
        <f ca="1">IF(Z$2-$K$2&lt;$D20-1," ",IF(Z$2-$K$2+1&gt;'Primary Inputs Alt'!$C$17,0,(SUM(OFFSET($K$114:$K$163,0,Z$2-$K$2-$D20+1)))*$F20))</f>
        <v>0</v>
      </c>
      <c r="AA20" s="139">
        <f ca="1">IF(AA$2-$K$2&lt;$D20-1," ",IF(AA$2-$K$2+1&gt;'Primary Inputs Alt'!$C$17,0,(SUM(OFFSET($K$114:$K$163,0,AA$2-$K$2-$D20+1)))*$F20))</f>
        <v>0</v>
      </c>
      <c r="AB20" s="139">
        <f ca="1">IF(AB$2-$K$2&lt;$D20-1," ",IF(AB$2-$K$2+1&gt;'Primary Inputs Alt'!$C$17,0,(SUM(OFFSET($K$114:$K$163,0,AB$2-$K$2-$D20+1)))*$F20))</f>
        <v>0</v>
      </c>
      <c r="AC20" s="139">
        <f ca="1">IF(AC$2-$K$2&lt;$D20-1," ",IF(AC$2-$K$2+1&gt;'Primary Inputs Alt'!$C$17,0,(SUM(OFFSET($K$114:$K$163,0,AC$2-$K$2-$D20+1)))*$F20))</f>
        <v>0</v>
      </c>
      <c r="AD20" s="139">
        <f ca="1">IF(AD$2-$K$2&lt;$D20-1," ",IF(AD$2-$K$2+1&gt;'Primary Inputs Alt'!$C$17,0,(SUM(OFFSET($K$114:$K$163,0,AD$2-$K$2-$D20+1)))*$F20))</f>
        <v>0</v>
      </c>
      <c r="AE20" s="139">
        <f ca="1">IF(AE$2-$K$2&lt;$D20-1," ",IF(AE$2-$K$2+1&gt;'Primary Inputs Alt'!$C$17,0,(SUM(OFFSET($K$114:$K$163,0,AE$2-$K$2-$D20+1)))*$F20))</f>
        <v>0</v>
      </c>
      <c r="AF20" s="139">
        <f ca="1">IF(AF$2-$K$2&lt;$D20-1," ",IF(AF$2-$K$2+1&gt;'Primary Inputs Alt'!$C$17,0,(SUM(OFFSET($K$114:$K$163,0,AF$2-$K$2-$D20+1)))*$F20))</f>
        <v>0</v>
      </c>
      <c r="AG20" s="139">
        <f ca="1">IF(AG$2-$K$2&lt;$D20-1," ",IF(AG$2-$K$2+1&gt;'Primary Inputs Alt'!$C$17,0,(SUM(OFFSET($K$114:$K$163,0,AG$2-$K$2-$D20+1)))*$F20))</f>
        <v>0</v>
      </c>
      <c r="AH20" s="139">
        <f ca="1">IF(AH$2-$K$2&lt;$D20-1," ",IF(AH$2-$K$2+1&gt;'Primary Inputs Alt'!$C$17,0,(SUM(OFFSET($K$114:$K$163,0,AH$2-$K$2-$D20+1)))*$F20))</f>
        <v>0</v>
      </c>
      <c r="AI20" s="139">
        <f ca="1">IF(AI$2-$K$2&lt;$D20-1," ",IF(AI$2-$K$2+1&gt;'Primary Inputs Alt'!$C$17,0,(SUM(OFFSET($K$114:$K$163,0,AI$2-$K$2-$D20+1)))*$F20))</f>
        <v>0</v>
      </c>
      <c r="AJ20" s="139">
        <f ca="1">IF(AJ$2-$K$2&lt;$D20-1," ",IF(AJ$2-$K$2+1&gt;'Primary Inputs Alt'!$C$17,0,(SUM(OFFSET($K$114:$K$163,0,AJ$2-$K$2-$D20+1)))*$F20))</f>
        <v>0</v>
      </c>
      <c r="AK20" s="139">
        <f ca="1">IF(AK$2-$K$2&lt;$D20-1," ",IF(AK$2-$K$2+1&gt;'Primary Inputs Alt'!$C$17,0,(SUM(OFFSET($K$114:$K$163,0,AK$2-$K$2-$D20+1)))*$F20))</f>
        <v>0</v>
      </c>
      <c r="AL20" s="139">
        <f ca="1">IF(AL$2-$K$2&lt;$D20-1," ",IF(AL$2-$K$2+1&gt;'Primary Inputs Alt'!$C$17,0,(SUM(OFFSET($K$114:$K$163,0,AL$2-$K$2-$D20+1)))*$F20))</f>
        <v>0</v>
      </c>
      <c r="AM20" s="139">
        <f ca="1">IF(AM$2-$K$2&lt;$D20-1," ",IF(AM$2-$K$2+1&gt;'Primary Inputs Alt'!$C$17,0,(SUM(OFFSET($K$114:$K$163,0,AM$2-$K$2-$D20+1)))*$F20))</f>
        <v>0</v>
      </c>
      <c r="AN20" s="139">
        <f ca="1">IF(AN$2-$K$2&lt;$D20-1," ",IF(AN$2-$K$2+1&gt;'Primary Inputs Alt'!$C$17,0,(SUM(OFFSET($K$114:$K$163,0,AN$2-$K$2-$D20+1)))*$F20))</f>
        <v>0</v>
      </c>
      <c r="AO20" s="139">
        <f ca="1">IF(AO$2-$K$2&lt;$D20-1," ",IF(AO$2-$K$2+1&gt;'Primary Inputs Alt'!$C$17,0,(SUM(OFFSET($K$114:$K$163,0,AO$2-$K$2-$D20+1)))*$F20))</f>
        <v>0</v>
      </c>
      <c r="AP20" s="139">
        <f ca="1">IF(AP$2-$K$2&lt;$D20-1," ",IF(AP$2-$K$2+1&gt;'Primary Inputs Alt'!$C$17,0,(SUM(OFFSET($K$114:$K$163,0,AP$2-$K$2-$D20+1)))*$F20))</f>
        <v>0</v>
      </c>
      <c r="AQ20" s="139">
        <f ca="1">IF(AQ$2-$K$2&lt;$D20-1," ",IF(AQ$2-$K$2+1&gt;'Primary Inputs Alt'!$C$17,0,(SUM(OFFSET($K$114:$K$163,0,AQ$2-$K$2-$D20+1)))*$F20))</f>
        <v>0</v>
      </c>
      <c r="AR20" s="139">
        <f ca="1">IF(AR$2-$K$2&lt;$D20-1," ",IF(AR$2-$K$2+1&gt;'Primary Inputs Alt'!$C$17,0,(SUM(OFFSET($K$114:$K$163,0,AR$2-$K$2-$D20+1)))*$F20))</f>
        <v>0</v>
      </c>
      <c r="AS20" s="139">
        <f ca="1">IF(AS$2-$K$2&lt;$D20-1," ",IF(AS$2-$K$2+1&gt;'Primary Inputs Alt'!$C$17,0,(SUM(OFFSET($K$114:$K$163,0,AS$2-$K$2-$D20+1)))*$F20))</f>
        <v>0</v>
      </c>
      <c r="AT20" s="139">
        <f ca="1">IF(AT$2-$K$2&lt;$D20-1," ",IF(AT$2-$K$2+1&gt;'Primary Inputs Alt'!$C$17,0,(SUM(OFFSET($K$114:$K$163,0,AT$2-$K$2-$D20+1)))*$F20))</f>
        <v>0</v>
      </c>
      <c r="AU20" s="139">
        <f ca="1">IF(AU$2-$K$2&lt;$D20-1," ",IF(AU$2-$K$2+1&gt;'Primary Inputs Alt'!$C$17,0,(SUM(OFFSET($K$114:$K$163,0,AU$2-$K$2-$D20+1)))*$F20))</f>
        <v>0</v>
      </c>
      <c r="AV20" s="139">
        <f ca="1">IF(AV$2-$K$2&lt;$D20-1," ",IF(AV$2-$K$2+1&gt;'Primary Inputs Alt'!$C$17,0,(SUM(OFFSET($K$114:$K$163,0,AV$2-$K$2-$D20+1)))*$F20))</f>
        <v>0</v>
      </c>
      <c r="AW20" s="139">
        <f ca="1">IF(AW$2-$K$2&lt;$D20-1," ",IF(AW$2-$K$2+1&gt;'Primary Inputs Alt'!$C$17,0,(SUM(OFFSET($K$114:$K$163,0,AW$2-$K$2-$D20+1)))*$F20))</f>
        <v>0</v>
      </c>
      <c r="AX20" s="139">
        <f ca="1">IF(AX$2-$K$2&lt;$D20-1," ",IF(AX$2-$K$2+1&gt;'Primary Inputs Alt'!$C$17,0,(SUM(OFFSET($K$114:$K$163,0,AX$2-$K$2-$D20+1)))*$F20))</f>
        <v>0</v>
      </c>
      <c r="AY20" s="139">
        <f ca="1">IF(AY$2-$K$2&lt;$D20-1," ",IF(AY$2-$K$2+1&gt;'Primary Inputs Alt'!$C$17,0,(SUM(OFFSET($K$114:$K$163,0,AY$2-$K$2-$D20+1)))*$F20))</f>
        <v>0</v>
      </c>
      <c r="AZ20" s="139">
        <f ca="1">IF(AZ$2-$K$2&lt;$D20-1," ",IF(AZ$2-$K$2+1&gt;'Primary Inputs Alt'!$C$17,0,(SUM(OFFSET($K$114:$K$163,0,AZ$2-$K$2-$D20+1)))*$F20))</f>
        <v>0</v>
      </c>
      <c r="BA20" s="139">
        <f ca="1">IF(BA$2-$K$2&lt;$D20-1," ",IF(BA$2-$K$2+1&gt;'Primary Inputs Alt'!$C$17,0,(SUM(OFFSET($K$114:$K$163,0,BA$2-$K$2-$D20+1)))*$F20))</f>
        <v>0</v>
      </c>
      <c r="BB20" s="139">
        <f ca="1">IF(BB$2-$K$2&lt;$D20-1," ",IF(BB$2-$K$2+1&gt;'Primary Inputs Alt'!$C$17,0,(SUM(OFFSET($K$114:$K$163,0,BB$2-$K$2-$D20+1)))*$F20))</f>
        <v>0</v>
      </c>
      <c r="BC20" s="139">
        <f ca="1">IF(BC$2-$K$2&lt;$D20-1," ",IF(BC$2-$K$2+1&gt;'Primary Inputs Alt'!$C$17,0,(SUM(OFFSET($K$114:$K$163,0,BC$2-$K$2-$D20+1)))*$F20))</f>
        <v>0</v>
      </c>
      <c r="BD20" s="139">
        <f ca="1">IF(BD$2-$K$2&lt;$D20-1," ",IF(BD$2-$K$2+1&gt;'Primary Inputs Alt'!$C$17,0,(SUM(OFFSET($K$114:$K$163,0,BD$2-$K$2-$D20+1)))*$F20))</f>
        <v>0</v>
      </c>
      <c r="BE20" s="139">
        <f ca="1">IF(BE$2-$K$2&lt;$D20-1," ",IF(BE$2-$K$2+1&gt;'Primary Inputs Alt'!$C$17,0,(SUM(OFFSET($K$114:$K$163,0,BE$2-$K$2-$D20+1)))*$F20))</f>
        <v>0</v>
      </c>
      <c r="BF20" s="139">
        <f ca="1">IF(BF$2-$K$2&lt;$D20-1," ",IF(BF$2-$K$2+1&gt;'Primary Inputs Alt'!$C$17,0,(SUM(OFFSET($K$114:$K$163,0,BF$2-$K$2-$D20+1)))*$F20))</f>
        <v>0</v>
      </c>
      <c r="BG20" s="139">
        <f ca="1">IF(BG$2-$K$2&lt;$D20-1," ",IF(BG$2-$K$2+1&gt;'Primary Inputs Alt'!$C$17,0,(SUM(OFFSET($K$114:$K$163,0,BG$2-$K$2-$D20+1)))*$F20))</f>
        <v>0</v>
      </c>
      <c r="BH20" s="139">
        <f ca="1">IF(BH$2-$K$2&lt;$D20-1," ",IF(BH$2-$K$2+1&gt;'Primary Inputs Alt'!$C$17,0,(SUM(OFFSET($K$114:$K$163,0,BH$2-$K$2-$D20+1)))*$F20))</f>
        <v>0</v>
      </c>
    </row>
    <row r="21" spans="1:60">
      <c r="A21" s="106"/>
      <c r="B21" s="106"/>
      <c r="C21" s="106"/>
      <c r="D21" s="184">
        <v>15</v>
      </c>
      <c r="E21" t="s">
        <v>187</v>
      </c>
      <c r="F21" s="106">
        <f ca="1">OFFSET('Primary Inputs Alt'!$E$12,0,'Calculations Alt'!$D21-1)</f>
        <v>0</v>
      </c>
      <c r="G21" s="106"/>
      <c r="H21" s="106"/>
      <c r="I21" s="106"/>
      <c r="J21" s="106"/>
      <c r="K21" s="139" t="str">
        <f ca="1">IF(K$2-$K$2&lt;$D21-1," ",IF(K$2-$K$2+1&gt;'Primary Inputs Alt'!$C$17,0,(SUM(OFFSET($K$114:$K$163,0,K$2-$K$2-$D21+1)))*$F21))</f>
        <v xml:space="preserve"> </v>
      </c>
      <c r="L21" s="139" t="str">
        <f ca="1">IF(L$2-$K$2&lt;$D21-1," ",IF(L$2-$K$2+1&gt;'Primary Inputs Alt'!$C$17,0,(SUM(OFFSET($K$114:$K$163,0,L$2-$K$2-$D21+1)))*$F21))</f>
        <v xml:space="preserve"> </v>
      </c>
      <c r="M21" s="139" t="str">
        <f ca="1">IF(M$2-$K$2&lt;$D21-1," ",IF(M$2-$K$2+1&gt;'Primary Inputs Alt'!$C$17,0,(SUM(OFFSET($K$114:$K$163,0,M$2-$K$2-$D21+1)))*$F21))</f>
        <v xml:space="preserve"> </v>
      </c>
      <c r="N21" s="139" t="str">
        <f ca="1">IF(N$2-$K$2&lt;$D21-1," ",IF(N$2-$K$2+1&gt;'Primary Inputs Alt'!$C$17,0,(SUM(OFFSET($K$114:$K$163,0,N$2-$K$2-$D21+1)))*$F21))</f>
        <v xml:space="preserve"> </v>
      </c>
      <c r="O21" s="139" t="str">
        <f ca="1">IF(O$2-$K$2&lt;$D21-1," ",IF(O$2-$K$2+1&gt;'Primary Inputs Alt'!$C$17,0,(SUM(OFFSET($K$114:$K$163,0,O$2-$K$2-$D21+1)))*$F21))</f>
        <v xml:space="preserve"> </v>
      </c>
      <c r="P21" s="139" t="str">
        <f ca="1">IF(P$2-$K$2&lt;$D21-1," ",IF(P$2-$K$2+1&gt;'Primary Inputs Alt'!$C$17,0,(SUM(OFFSET($K$114:$K$163,0,P$2-$K$2-$D21+1)))*$F21))</f>
        <v xml:space="preserve"> </v>
      </c>
      <c r="Q21" s="139" t="str">
        <f ca="1">IF(Q$2-$K$2&lt;$D21-1," ",IF(Q$2-$K$2+1&gt;'Primary Inputs Alt'!$C$17,0,(SUM(OFFSET($K$114:$K$163,0,Q$2-$K$2-$D21+1)))*$F21))</f>
        <v xml:space="preserve"> </v>
      </c>
      <c r="R21" s="139" t="str">
        <f ca="1">IF(R$2-$K$2&lt;$D21-1," ",IF(R$2-$K$2+1&gt;'Primary Inputs Alt'!$C$17,0,(SUM(OFFSET($K$114:$K$163,0,R$2-$K$2-$D21+1)))*$F21))</f>
        <v xml:space="preserve"> </v>
      </c>
      <c r="S21" s="139" t="str">
        <f ca="1">IF(S$2-$K$2&lt;$D21-1," ",IF(S$2-$K$2+1&gt;'Primary Inputs Alt'!$C$17,0,(SUM(OFFSET($K$114:$K$163,0,S$2-$K$2-$D21+1)))*$F21))</f>
        <v xml:space="preserve"> </v>
      </c>
      <c r="T21" s="139" t="str">
        <f ca="1">IF(T$2-$K$2&lt;$D21-1," ",IF(T$2-$K$2+1&gt;'Primary Inputs Alt'!$C$17,0,(SUM(OFFSET($K$114:$K$163,0,T$2-$K$2-$D21+1)))*$F21))</f>
        <v xml:space="preserve"> </v>
      </c>
      <c r="U21" s="139" t="str">
        <f ca="1">IF(U$2-$K$2&lt;$D21-1," ",IF(U$2-$K$2+1&gt;'Primary Inputs Alt'!$C$17,0,(SUM(OFFSET($K$114:$K$163,0,U$2-$K$2-$D21+1)))*$F21))</f>
        <v xml:space="preserve"> </v>
      </c>
      <c r="V21" s="139" t="str">
        <f ca="1">IF(V$2-$K$2&lt;$D21-1," ",IF(V$2-$K$2+1&gt;'Primary Inputs Alt'!$C$17,0,(SUM(OFFSET($K$114:$K$163,0,V$2-$K$2-$D21+1)))*$F21))</f>
        <v xml:space="preserve"> </v>
      </c>
      <c r="W21" s="139" t="str">
        <f ca="1">IF(W$2-$K$2&lt;$D21-1," ",IF(W$2-$K$2+1&gt;'Primary Inputs Alt'!$C$17,0,(SUM(OFFSET($K$114:$K$163,0,W$2-$K$2-$D21+1)))*$F21))</f>
        <v xml:space="preserve"> </v>
      </c>
      <c r="X21" s="139" t="str">
        <f ca="1">IF(X$2-$K$2&lt;$D21-1," ",IF(X$2-$K$2+1&gt;'Primary Inputs Alt'!$C$17,0,(SUM(OFFSET($K$114:$K$163,0,X$2-$K$2-$D21+1)))*$F21))</f>
        <v xml:space="preserve"> </v>
      </c>
      <c r="Y21" s="139">
        <f ca="1">IF(Y$2-$K$2&lt;$D21-1," ",IF(Y$2-$K$2+1&gt;'Primary Inputs Alt'!$C$17,0,(SUM(OFFSET($K$114:$K$163,0,Y$2-$K$2-$D21+1)))*$F21))</f>
        <v>0</v>
      </c>
      <c r="Z21" s="139">
        <f ca="1">IF(Z$2-$K$2&lt;$D21-1," ",IF(Z$2-$K$2+1&gt;'Primary Inputs Alt'!$C$17,0,(SUM(OFFSET($K$114:$K$163,0,Z$2-$K$2-$D21+1)))*$F21))</f>
        <v>0</v>
      </c>
      <c r="AA21" s="139">
        <f ca="1">IF(AA$2-$K$2&lt;$D21-1," ",IF(AA$2-$K$2+1&gt;'Primary Inputs Alt'!$C$17,0,(SUM(OFFSET($K$114:$K$163,0,AA$2-$K$2-$D21+1)))*$F21))</f>
        <v>0</v>
      </c>
      <c r="AB21" s="139">
        <f ca="1">IF(AB$2-$K$2&lt;$D21-1," ",IF(AB$2-$K$2+1&gt;'Primary Inputs Alt'!$C$17,0,(SUM(OFFSET($K$114:$K$163,0,AB$2-$K$2-$D21+1)))*$F21))</f>
        <v>0</v>
      </c>
      <c r="AC21" s="139">
        <f ca="1">IF(AC$2-$K$2&lt;$D21-1," ",IF(AC$2-$K$2+1&gt;'Primary Inputs Alt'!$C$17,0,(SUM(OFFSET($K$114:$K$163,0,AC$2-$K$2-$D21+1)))*$F21))</f>
        <v>0</v>
      </c>
      <c r="AD21" s="139">
        <f ca="1">IF(AD$2-$K$2&lt;$D21-1," ",IF(AD$2-$K$2+1&gt;'Primary Inputs Alt'!$C$17,0,(SUM(OFFSET($K$114:$K$163,0,AD$2-$K$2-$D21+1)))*$F21))</f>
        <v>0</v>
      </c>
      <c r="AE21" s="139">
        <f ca="1">IF(AE$2-$K$2&lt;$D21-1," ",IF(AE$2-$K$2+1&gt;'Primary Inputs Alt'!$C$17,0,(SUM(OFFSET($K$114:$K$163,0,AE$2-$K$2-$D21+1)))*$F21))</f>
        <v>0</v>
      </c>
      <c r="AF21" s="139">
        <f ca="1">IF(AF$2-$K$2&lt;$D21-1," ",IF(AF$2-$K$2+1&gt;'Primary Inputs Alt'!$C$17,0,(SUM(OFFSET($K$114:$K$163,0,AF$2-$K$2-$D21+1)))*$F21))</f>
        <v>0</v>
      </c>
      <c r="AG21" s="139">
        <f ca="1">IF(AG$2-$K$2&lt;$D21-1," ",IF(AG$2-$K$2+1&gt;'Primary Inputs Alt'!$C$17,0,(SUM(OFFSET($K$114:$K$163,0,AG$2-$K$2-$D21+1)))*$F21))</f>
        <v>0</v>
      </c>
      <c r="AH21" s="139">
        <f ca="1">IF(AH$2-$K$2&lt;$D21-1," ",IF(AH$2-$K$2+1&gt;'Primary Inputs Alt'!$C$17,0,(SUM(OFFSET($K$114:$K$163,0,AH$2-$K$2-$D21+1)))*$F21))</f>
        <v>0</v>
      </c>
      <c r="AI21" s="139">
        <f ca="1">IF(AI$2-$K$2&lt;$D21-1," ",IF(AI$2-$K$2+1&gt;'Primary Inputs Alt'!$C$17,0,(SUM(OFFSET($K$114:$K$163,0,AI$2-$K$2-$D21+1)))*$F21))</f>
        <v>0</v>
      </c>
      <c r="AJ21" s="139">
        <f ca="1">IF(AJ$2-$K$2&lt;$D21-1," ",IF(AJ$2-$K$2+1&gt;'Primary Inputs Alt'!$C$17,0,(SUM(OFFSET($K$114:$K$163,0,AJ$2-$K$2-$D21+1)))*$F21))</f>
        <v>0</v>
      </c>
      <c r="AK21" s="139">
        <f ca="1">IF(AK$2-$K$2&lt;$D21-1," ",IF(AK$2-$K$2+1&gt;'Primary Inputs Alt'!$C$17,0,(SUM(OFFSET($K$114:$K$163,0,AK$2-$K$2-$D21+1)))*$F21))</f>
        <v>0</v>
      </c>
      <c r="AL21" s="139">
        <f ca="1">IF(AL$2-$K$2&lt;$D21-1," ",IF(AL$2-$K$2+1&gt;'Primary Inputs Alt'!$C$17,0,(SUM(OFFSET($K$114:$K$163,0,AL$2-$K$2-$D21+1)))*$F21))</f>
        <v>0</v>
      </c>
      <c r="AM21" s="139">
        <f ca="1">IF(AM$2-$K$2&lt;$D21-1," ",IF(AM$2-$K$2+1&gt;'Primary Inputs Alt'!$C$17,0,(SUM(OFFSET($K$114:$K$163,0,AM$2-$K$2-$D21+1)))*$F21))</f>
        <v>0</v>
      </c>
      <c r="AN21" s="139">
        <f ca="1">IF(AN$2-$K$2&lt;$D21-1," ",IF(AN$2-$K$2+1&gt;'Primary Inputs Alt'!$C$17,0,(SUM(OFFSET($K$114:$K$163,0,AN$2-$K$2-$D21+1)))*$F21))</f>
        <v>0</v>
      </c>
      <c r="AO21" s="139">
        <f ca="1">IF(AO$2-$K$2&lt;$D21-1," ",IF(AO$2-$K$2+1&gt;'Primary Inputs Alt'!$C$17,0,(SUM(OFFSET($K$114:$K$163,0,AO$2-$K$2-$D21+1)))*$F21))</f>
        <v>0</v>
      </c>
      <c r="AP21" s="139">
        <f ca="1">IF(AP$2-$K$2&lt;$D21-1," ",IF(AP$2-$K$2+1&gt;'Primary Inputs Alt'!$C$17,0,(SUM(OFFSET($K$114:$K$163,0,AP$2-$K$2-$D21+1)))*$F21))</f>
        <v>0</v>
      </c>
      <c r="AQ21" s="139">
        <f ca="1">IF(AQ$2-$K$2&lt;$D21-1," ",IF(AQ$2-$K$2+1&gt;'Primary Inputs Alt'!$C$17,0,(SUM(OFFSET($K$114:$K$163,0,AQ$2-$K$2-$D21+1)))*$F21))</f>
        <v>0</v>
      </c>
      <c r="AR21" s="139">
        <f ca="1">IF(AR$2-$K$2&lt;$D21-1," ",IF(AR$2-$K$2+1&gt;'Primary Inputs Alt'!$C$17,0,(SUM(OFFSET($K$114:$K$163,0,AR$2-$K$2-$D21+1)))*$F21))</f>
        <v>0</v>
      </c>
      <c r="AS21" s="139">
        <f ca="1">IF(AS$2-$K$2&lt;$D21-1," ",IF(AS$2-$K$2+1&gt;'Primary Inputs Alt'!$C$17,0,(SUM(OFFSET($K$114:$K$163,0,AS$2-$K$2-$D21+1)))*$F21))</f>
        <v>0</v>
      </c>
      <c r="AT21" s="139">
        <f ca="1">IF(AT$2-$K$2&lt;$D21-1," ",IF(AT$2-$K$2+1&gt;'Primary Inputs Alt'!$C$17,0,(SUM(OFFSET($K$114:$K$163,0,AT$2-$K$2-$D21+1)))*$F21))</f>
        <v>0</v>
      </c>
      <c r="AU21" s="139">
        <f ca="1">IF(AU$2-$K$2&lt;$D21-1," ",IF(AU$2-$K$2+1&gt;'Primary Inputs Alt'!$C$17,0,(SUM(OFFSET($K$114:$K$163,0,AU$2-$K$2-$D21+1)))*$F21))</f>
        <v>0</v>
      </c>
      <c r="AV21" s="139">
        <f ca="1">IF(AV$2-$K$2&lt;$D21-1," ",IF(AV$2-$K$2+1&gt;'Primary Inputs Alt'!$C$17,0,(SUM(OFFSET($K$114:$K$163,0,AV$2-$K$2-$D21+1)))*$F21))</f>
        <v>0</v>
      </c>
      <c r="AW21" s="139">
        <f ca="1">IF(AW$2-$K$2&lt;$D21-1," ",IF(AW$2-$K$2+1&gt;'Primary Inputs Alt'!$C$17,0,(SUM(OFFSET($K$114:$K$163,0,AW$2-$K$2-$D21+1)))*$F21))</f>
        <v>0</v>
      </c>
      <c r="AX21" s="139">
        <f ca="1">IF(AX$2-$K$2&lt;$D21-1," ",IF(AX$2-$K$2+1&gt;'Primary Inputs Alt'!$C$17,0,(SUM(OFFSET($K$114:$K$163,0,AX$2-$K$2-$D21+1)))*$F21))</f>
        <v>0</v>
      </c>
      <c r="AY21" s="139">
        <f ca="1">IF(AY$2-$K$2&lt;$D21-1," ",IF(AY$2-$K$2+1&gt;'Primary Inputs Alt'!$C$17,0,(SUM(OFFSET($K$114:$K$163,0,AY$2-$K$2-$D21+1)))*$F21))</f>
        <v>0</v>
      </c>
      <c r="AZ21" s="139">
        <f ca="1">IF(AZ$2-$K$2&lt;$D21-1," ",IF(AZ$2-$K$2+1&gt;'Primary Inputs Alt'!$C$17,0,(SUM(OFFSET($K$114:$K$163,0,AZ$2-$K$2-$D21+1)))*$F21))</f>
        <v>0</v>
      </c>
      <c r="BA21" s="139">
        <f ca="1">IF(BA$2-$K$2&lt;$D21-1," ",IF(BA$2-$K$2+1&gt;'Primary Inputs Alt'!$C$17,0,(SUM(OFFSET($K$114:$K$163,0,BA$2-$K$2-$D21+1)))*$F21))</f>
        <v>0</v>
      </c>
      <c r="BB21" s="139">
        <f ca="1">IF(BB$2-$K$2&lt;$D21-1," ",IF(BB$2-$K$2+1&gt;'Primary Inputs Alt'!$C$17,0,(SUM(OFFSET($K$114:$K$163,0,BB$2-$K$2-$D21+1)))*$F21))</f>
        <v>0</v>
      </c>
      <c r="BC21" s="139">
        <f ca="1">IF(BC$2-$K$2&lt;$D21-1," ",IF(BC$2-$K$2+1&gt;'Primary Inputs Alt'!$C$17,0,(SUM(OFFSET($K$114:$K$163,0,BC$2-$K$2-$D21+1)))*$F21))</f>
        <v>0</v>
      </c>
      <c r="BD21" s="139">
        <f ca="1">IF(BD$2-$K$2&lt;$D21-1," ",IF(BD$2-$K$2+1&gt;'Primary Inputs Alt'!$C$17,0,(SUM(OFFSET($K$114:$K$163,0,BD$2-$K$2-$D21+1)))*$F21))</f>
        <v>0</v>
      </c>
      <c r="BE21" s="139">
        <f ca="1">IF(BE$2-$K$2&lt;$D21-1," ",IF(BE$2-$K$2+1&gt;'Primary Inputs Alt'!$C$17,0,(SUM(OFFSET($K$114:$K$163,0,BE$2-$K$2-$D21+1)))*$F21))</f>
        <v>0</v>
      </c>
      <c r="BF21" s="139">
        <f ca="1">IF(BF$2-$K$2&lt;$D21-1," ",IF(BF$2-$K$2+1&gt;'Primary Inputs Alt'!$C$17,0,(SUM(OFFSET($K$114:$K$163,0,BF$2-$K$2-$D21+1)))*$F21))</f>
        <v>0</v>
      </c>
      <c r="BG21" s="139">
        <f ca="1">IF(BG$2-$K$2&lt;$D21-1," ",IF(BG$2-$K$2+1&gt;'Primary Inputs Alt'!$C$17,0,(SUM(OFFSET($K$114:$K$163,0,BG$2-$K$2-$D21+1)))*$F21))</f>
        <v>0</v>
      </c>
      <c r="BH21" s="139">
        <f ca="1">IF(BH$2-$K$2&lt;$D21-1," ",IF(BH$2-$K$2+1&gt;'Primary Inputs Alt'!$C$17,0,(SUM(OFFSET($K$114:$K$163,0,BH$2-$K$2-$D21+1)))*$F21))</f>
        <v>0</v>
      </c>
    </row>
    <row r="22" spans="1:60">
      <c r="A22" s="106"/>
      <c r="B22" s="106"/>
      <c r="C22" s="106"/>
      <c r="D22" s="184">
        <v>16</v>
      </c>
      <c r="E22" t="s">
        <v>188</v>
      </c>
      <c r="F22" s="106">
        <f ca="1">OFFSET('Primary Inputs Alt'!$E$12,0,'Calculations Alt'!$D22-1)</f>
        <v>0</v>
      </c>
      <c r="G22" s="106"/>
      <c r="H22" s="106"/>
      <c r="I22" s="106"/>
      <c r="J22" s="106"/>
      <c r="K22" s="139" t="str">
        <f ca="1">IF(K$2-$K$2&lt;$D22-1," ",IF(K$2-$K$2+1&gt;'Primary Inputs Alt'!$C$17,0,(SUM(OFFSET($K$114:$K$163,0,K$2-$K$2-$D22+1)))*$F22))</f>
        <v xml:space="preserve"> </v>
      </c>
      <c r="L22" s="139" t="str">
        <f ca="1">IF(L$2-$K$2&lt;$D22-1," ",IF(L$2-$K$2+1&gt;'Primary Inputs Alt'!$C$17,0,(SUM(OFFSET($K$114:$K$163,0,L$2-$K$2-$D22+1)))*$F22))</f>
        <v xml:space="preserve"> </v>
      </c>
      <c r="M22" s="139" t="str">
        <f ca="1">IF(M$2-$K$2&lt;$D22-1," ",IF(M$2-$K$2+1&gt;'Primary Inputs Alt'!$C$17,0,(SUM(OFFSET($K$114:$K$163,0,M$2-$K$2-$D22+1)))*$F22))</f>
        <v xml:space="preserve"> </v>
      </c>
      <c r="N22" s="139" t="str">
        <f ca="1">IF(N$2-$K$2&lt;$D22-1," ",IF(N$2-$K$2+1&gt;'Primary Inputs Alt'!$C$17,0,(SUM(OFFSET($K$114:$K$163,0,N$2-$K$2-$D22+1)))*$F22))</f>
        <v xml:space="preserve"> </v>
      </c>
      <c r="O22" s="139" t="str">
        <f ca="1">IF(O$2-$K$2&lt;$D22-1," ",IF(O$2-$K$2+1&gt;'Primary Inputs Alt'!$C$17,0,(SUM(OFFSET($K$114:$K$163,0,O$2-$K$2-$D22+1)))*$F22))</f>
        <v xml:space="preserve"> </v>
      </c>
      <c r="P22" s="139" t="str">
        <f ca="1">IF(P$2-$K$2&lt;$D22-1," ",IF(P$2-$K$2+1&gt;'Primary Inputs Alt'!$C$17,0,(SUM(OFFSET($K$114:$K$163,0,P$2-$K$2-$D22+1)))*$F22))</f>
        <v xml:space="preserve"> </v>
      </c>
      <c r="Q22" s="139" t="str">
        <f ca="1">IF(Q$2-$K$2&lt;$D22-1," ",IF(Q$2-$K$2+1&gt;'Primary Inputs Alt'!$C$17,0,(SUM(OFFSET($K$114:$K$163,0,Q$2-$K$2-$D22+1)))*$F22))</f>
        <v xml:space="preserve"> </v>
      </c>
      <c r="R22" s="139" t="str">
        <f ca="1">IF(R$2-$K$2&lt;$D22-1," ",IF(R$2-$K$2+1&gt;'Primary Inputs Alt'!$C$17,0,(SUM(OFFSET($K$114:$K$163,0,R$2-$K$2-$D22+1)))*$F22))</f>
        <v xml:space="preserve"> </v>
      </c>
      <c r="S22" s="139" t="str">
        <f ca="1">IF(S$2-$K$2&lt;$D22-1," ",IF(S$2-$K$2+1&gt;'Primary Inputs Alt'!$C$17,0,(SUM(OFFSET($K$114:$K$163,0,S$2-$K$2-$D22+1)))*$F22))</f>
        <v xml:space="preserve"> </v>
      </c>
      <c r="T22" s="139" t="str">
        <f ca="1">IF(T$2-$K$2&lt;$D22-1," ",IF(T$2-$K$2+1&gt;'Primary Inputs Alt'!$C$17,0,(SUM(OFFSET($K$114:$K$163,0,T$2-$K$2-$D22+1)))*$F22))</f>
        <v xml:space="preserve"> </v>
      </c>
      <c r="U22" s="139" t="str">
        <f ca="1">IF(U$2-$K$2&lt;$D22-1," ",IF(U$2-$K$2+1&gt;'Primary Inputs Alt'!$C$17,0,(SUM(OFFSET($K$114:$K$163,0,U$2-$K$2-$D22+1)))*$F22))</f>
        <v xml:space="preserve"> </v>
      </c>
      <c r="V22" s="139" t="str">
        <f ca="1">IF(V$2-$K$2&lt;$D22-1," ",IF(V$2-$K$2+1&gt;'Primary Inputs Alt'!$C$17,0,(SUM(OFFSET($K$114:$K$163,0,V$2-$K$2-$D22+1)))*$F22))</f>
        <v xml:space="preserve"> </v>
      </c>
      <c r="W22" s="139" t="str">
        <f ca="1">IF(W$2-$K$2&lt;$D22-1," ",IF(W$2-$K$2+1&gt;'Primary Inputs Alt'!$C$17,0,(SUM(OFFSET($K$114:$K$163,0,W$2-$K$2-$D22+1)))*$F22))</f>
        <v xml:space="preserve"> </v>
      </c>
      <c r="X22" s="139" t="str">
        <f ca="1">IF(X$2-$K$2&lt;$D22-1," ",IF(X$2-$K$2+1&gt;'Primary Inputs Alt'!$C$17,0,(SUM(OFFSET($K$114:$K$163,0,X$2-$K$2-$D22+1)))*$F22))</f>
        <v xml:space="preserve"> </v>
      </c>
      <c r="Y22" s="139" t="str">
        <f ca="1">IF(Y$2-$K$2&lt;$D22-1," ",IF(Y$2-$K$2+1&gt;'Primary Inputs Alt'!$C$17,0,(SUM(OFFSET($K$114:$K$163,0,Y$2-$K$2-$D22+1)))*$F22))</f>
        <v xml:space="preserve"> </v>
      </c>
      <c r="Z22" s="139">
        <f ca="1">IF(Z$2-$K$2&lt;$D22-1," ",IF(Z$2-$K$2+1&gt;'Primary Inputs Alt'!$C$17,0,(SUM(OFFSET($K$114:$K$163,0,Z$2-$K$2-$D22+1)))*$F22))</f>
        <v>0</v>
      </c>
      <c r="AA22" s="139">
        <f ca="1">IF(AA$2-$K$2&lt;$D22-1," ",IF(AA$2-$K$2+1&gt;'Primary Inputs Alt'!$C$17,0,(SUM(OFFSET($K$114:$K$163,0,AA$2-$K$2-$D22+1)))*$F22))</f>
        <v>0</v>
      </c>
      <c r="AB22" s="139">
        <f ca="1">IF(AB$2-$K$2&lt;$D22-1," ",IF(AB$2-$K$2+1&gt;'Primary Inputs Alt'!$C$17,0,(SUM(OFFSET($K$114:$K$163,0,AB$2-$K$2-$D22+1)))*$F22))</f>
        <v>0</v>
      </c>
      <c r="AC22" s="139">
        <f ca="1">IF(AC$2-$K$2&lt;$D22-1," ",IF(AC$2-$K$2+1&gt;'Primary Inputs Alt'!$C$17,0,(SUM(OFFSET($K$114:$K$163,0,AC$2-$K$2-$D22+1)))*$F22))</f>
        <v>0</v>
      </c>
      <c r="AD22" s="139">
        <f ca="1">IF(AD$2-$K$2&lt;$D22-1," ",IF(AD$2-$K$2+1&gt;'Primary Inputs Alt'!$C$17,0,(SUM(OFFSET($K$114:$K$163,0,AD$2-$K$2-$D22+1)))*$F22))</f>
        <v>0</v>
      </c>
      <c r="AE22" s="139">
        <f ca="1">IF(AE$2-$K$2&lt;$D22-1," ",IF(AE$2-$K$2+1&gt;'Primary Inputs Alt'!$C$17,0,(SUM(OFFSET($K$114:$K$163,0,AE$2-$K$2-$D22+1)))*$F22))</f>
        <v>0</v>
      </c>
      <c r="AF22" s="139">
        <f ca="1">IF(AF$2-$K$2&lt;$D22-1," ",IF(AF$2-$K$2+1&gt;'Primary Inputs Alt'!$C$17,0,(SUM(OFFSET($K$114:$K$163,0,AF$2-$K$2-$D22+1)))*$F22))</f>
        <v>0</v>
      </c>
      <c r="AG22" s="139">
        <f ca="1">IF(AG$2-$K$2&lt;$D22-1," ",IF(AG$2-$K$2+1&gt;'Primary Inputs Alt'!$C$17,0,(SUM(OFFSET($K$114:$K$163,0,AG$2-$K$2-$D22+1)))*$F22))</f>
        <v>0</v>
      </c>
      <c r="AH22" s="139">
        <f ca="1">IF(AH$2-$K$2&lt;$D22-1," ",IF(AH$2-$K$2+1&gt;'Primary Inputs Alt'!$C$17,0,(SUM(OFFSET($K$114:$K$163,0,AH$2-$K$2-$D22+1)))*$F22))</f>
        <v>0</v>
      </c>
      <c r="AI22" s="139">
        <f ca="1">IF(AI$2-$K$2&lt;$D22-1," ",IF(AI$2-$K$2+1&gt;'Primary Inputs Alt'!$C$17,0,(SUM(OFFSET($K$114:$K$163,0,AI$2-$K$2-$D22+1)))*$F22))</f>
        <v>0</v>
      </c>
      <c r="AJ22" s="139">
        <f ca="1">IF(AJ$2-$K$2&lt;$D22-1," ",IF(AJ$2-$K$2+1&gt;'Primary Inputs Alt'!$C$17,0,(SUM(OFFSET($K$114:$K$163,0,AJ$2-$K$2-$D22+1)))*$F22))</f>
        <v>0</v>
      </c>
      <c r="AK22" s="139">
        <f ca="1">IF(AK$2-$K$2&lt;$D22-1," ",IF(AK$2-$K$2+1&gt;'Primary Inputs Alt'!$C$17,0,(SUM(OFFSET($K$114:$K$163,0,AK$2-$K$2-$D22+1)))*$F22))</f>
        <v>0</v>
      </c>
      <c r="AL22" s="139">
        <f ca="1">IF(AL$2-$K$2&lt;$D22-1," ",IF(AL$2-$K$2+1&gt;'Primary Inputs Alt'!$C$17,0,(SUM(OFFSET($K$114:$K$163,0,AL$2-$K$2-$D22+1)))*$F22))</f>
        <v>0</v>
      </c>
      <c r="AM22" s="139">
        <f ca="1">IF(AM$2-$K$2&lt;$D22-1," ",IF(AM$2-$K$2+1&gt;'Primary Inputs Alt'!$C$17,0,(SUM(OFFSET($K$114:$K$163,0,AM$2-$K$2-$D22+1)))*$F22))</f>
        <v>0</v>
      </c>
      <c r="AN22" s="139">
        <f ca="1">IF(AN$2-$K$2&lt;$D22-1," ",IF(AN$2-$K$2+1&gt;'Primary Inputs Alt'!$C$17,0,(SUM(OFFSET($K$114:$K$163,0,AN$2-$K$2-$D22+1)))*$F22))</f>
        <v>0</v>
      </c>
      <c r="AO22" s="139">
        <f ca="1">IF(AO$2-$K$2&lt;$D22-1," ",IF(AO$2-$K$2+1&gt;'Primary Inputs Alt'!$C$17,0,(SUM(OFFSET($K$114:$K$163,0,AO$2-$K$2-$D22+1)))*$F22))</f>
        <v>0</v>
      </c>
      <c r="AP22" s="139">
        <f ca="1">IF(AP$2-$K$2&lt;$D22-1," ",IF(AP$2-$K$2+1&gt;'Primary Inputs Alt'!$C$17,0,(SUM(OFFSET($K$114:$K$163,0,AP$2-$K$2-$D22+1)))*$F22))</f>
        <v>0</v>
      </c>
      <c r="AQ22" s="139">
        <f ca="1">IF(AQ$2-$K$2&lt;$D22-1," ",IF(AQ$2-$K$2+1&gt;'Primary Inputs Alt'!$C$17,0,(SUM(OFFSET($K$114:$K$163,0,AQ$2-$K$2-$D22+1)))*$F22))</f>
        <v>0</v>
      </c>
      <c r="AR22" s="139">
        <f ca="1">IF(AR$2-$K$2&lt;$D22-1," ",IF(AR$2-$K$2+1&gt;'Primary Inputs Alt'!$C$17,0,(SUM(OFFSET($K$114:$K$163,0,AR$2-$K$2-$D22+1)))*$F22))</f>
        <v>0</v>
      </c>
      <c r="AS22" s="139">
        <f ca="1">IF(AS$2-$K$2&lt;$D22-1," ",IF(AS$2-$K$2+1&gt;'Primary Inputs Alt'!$C$17,0,(SUM(OFFSET($K$114:$K$163,0,AS$2-$K$2-$D22+1)))*$F22))</f>
        <v>0</v>
      </c>
      <c r="AT22" s="139">
        <f ca="1">IF(AT$2-$K$2&lt;$D22-1," ",IF(AT$2-$K$2+1&gt;'Primary Inputs Alt'!$C$17,0,(SUM(OFFSET($K$114:$K$163,0,AT$2-$K$2-$D22+1)))*$F22))</f>
        <v>0</v>
      </c>
      <c r="AU22" s="139">
        <f ca="1">IF(AU$2-$K$2&lt;$D22-1," ",IF(AU$2-$K$2+1&gt;'Primary Inputs Alt'!$C$17,0,(SUM(OFFSET($K$114:$K$163,0,AU$2-$K$2-$D22+1)))*$F22))</f>
        <v>0</v>
      </c>
      <c r="AV22" s="139">
        <f ca="1">IF(AV$2-$K$2&lt;$D22-1," ",IF(AV$2-$K$2+1&gt;'Primary Inputs Alt'!$C$17,0,(SUM(OFFSET($K$114:$K$163,0,AV$2-$K$2-$D22+1)))*$F22))</f>
        <v>0</v>
      </c>
      <c r="AW22" s="139">
        <f ca="1">IF(AW$2-$K$2&lt;$D22-1," ",IF(AW$2-$K$2+1&gt;'Primary Inputs Alt'!$C$17,0,(SUM(OFFSET($K$114:$K$163,0,AW$2-$K$2-$D22+1)))*$F22))</f>
        <v>0</v>
      </c>
      <c r="AX22" s="139">
        <f ca="1">IF(AX$2-$K$2&lt;$D22-1," ",IF(AX$2-$K$2+1&gt;'Primary Inputs Alt'!$C$17,0,(SUM(OFFSET($K$114:$K$163,0,AX$2-$K$2-$D22+1)))*$F22))</f>
        <v>0</v>
      </c>
      <c r="AY22" s="139">
        <f ca="1">IF(AY$2-$K$2&lt;$D22-1," ",IF(AY$2-$K$2+1&gt;'Primary Inputs Alt'!$C$17,0,(SUM(OFFSET($K$114:$K$163,0,AY$2-$K$2-$D22+1)))*$F22))</f>
        <v>0</v>
      </c>
      <c r="AZ22" s="139">
        <f ca="1">IF(AZ$2-$K$2&lt;$D22-1," ",IF(AZ$2-$K$2+1&gt;'Primary Inputs Alt'!$C$17,0,(SUM(OFFSET($K$114:$K$163,0,AZ$2-$K$2-$D22+1)))*$F22))</f>
        <v>0</v>
      </c>
      <c r="BA22" s="139">
        <f ca="1">IF(BA$2-$K$2&lt;$D22-1," ",IF(BA$2-$K$2+1&gt;'Primary Inputs Alt'!$C$17,0,(SUM(OFFSET($K$114:$K$163,0,BA$2-$K$2-$D22+1)))*$F22))</f>
        <v>0</v>
      </c>
      <c r="BB22" s="139">
        <f ca="1">IF(BB$2-$K$2&lt;$D22-1," ",IF(BB$2-$K$2+1&gt;'Primary Inputs Alt'!$C$17,0,(SUM(OFFSET($K$114:$K$163,0,BB$2-$K$2-$D22+1)))*$F22))</f>
        <v>0</v>
      </c>
      <c r="BC22" s="139">
        <f ca="1">IF(BC$2-$K$2&lt;$D22-1," ",IF(BC$2-$K$2+1&gt;'Primary Inputs Alt'!$C$17,0,(SUM(OFFSET($K$114:$K$163,0,BC$2-$K$2-$D22+1)))*$F22))</f>
        <v>0</v>
      </c>
      <c r="BD22" s="139">
        <f ca="1">IF(BD$2-$K$2&lt;$D22-1," ",IF(BD$2-$K$2+1&gt;'Primary Inputs Alt'!$C$17,0,(SUM(OFFSET($K$114:$K$163,0,BD$2-$K$2-$D22+1)))*$F22))</f>
        <v>0</v>
      </c>
      <c r="BE22" s="139">
        <f ca="1">IF(BE$2-$K$2&lt;$D22-1," ",IF(BE$2-$K$2+1&gt;'Primary Inputs Alt'!$C$17,0,(SUM(OFFSET($K$114:$K$163,0,BE$2-$K$2-$D22+1)))*$F22))</f>
        <v>0</v>
      </c>
      <c r="BF22" s="139">
        <f ca="1">IF(BF$2-$K$2&lt;$D22-1," ",IF(BF$2-$K$2+1&gt;'Primary Inputs Alt'!$C$17,0,(SUM(OFFSET($K$114:$K$163,0,BF$2-$K$2-$D22+1)))*$F22))</f>
        <v>0</v>
      </c>
      <c r="BG22" s="139">
        <f ca="1">IF(BG$2-$K$2&lt;$D22-1," ",IF(BG$2-$K$2+1&gt;'Primary Inputs Alt'!$C$17,0,(SUM(OFFSET($K$114:$K$163,0,BG$2-$K$2-$D22+1)))*$F22))</f>
        <v>0</v>
      </c>
      <c r="BH22" s="139">
        <f ca="1">IF(BH$2-$K$2&lt;$D22-1," ",IF(BH$2-$K$2+1&gt;'Primary Inputs Alt'!$C$17,0,(SUM(OFFSET($K$114:$K$163,0,BH$2-$K$2-$D22+1)))*$F22))</f>
        <v>0</v>
      </c>
    </row>
    <row r="23" spans="1:60">
      <c r="A23" s="106"/>
      <c r="B23" s="106"/>
      <c r="C23" s="106"/>
      <c r="D23" s="184">
        <v>17</v>
      </c>
      <c r="E23" t="s">
        <v>189</v>
      </c>
      <c r="F23" s="106">
        <f ca="1">OFFSET('Primary Inputs Alt'!$E$12,0,'Calculations Alt'!$D23-1)</f>
        <v>0</v>
      </c>
      <c r="G23" s="106"/>
      <c r="H23" s="106"/>
      <c r="I23" s="106"/>
      <c r="J23" s="106"/>
      <c r="K23" s="139" t="str">
        <f ca="1">IF(K$2-$K$2&lt;$D23-1," ",IF(K$2-$K$2+1&gt;'Primary Inputs Alt'!$C$17,0,(SUM(OFFSET($K$114:$K$163,0,K$2-$K$2-$D23+1)))*$F23))</f>
        <v xml:space="preserve"> </v>
      </c>
      <c r="L23" s="139" t="str">
        <f ca="1">IF(L$2-$K$2&lt;$D23-1," ",IF(L$2-$K$2+1&gt;'Primary Inputs Alt'!$C$17,0,(SUM(OFFSET($K$114:$K$163,0,L$2-$K$2-$D23+1)))*$F23))</f>
        <v xml:space="preserve"> </v>
      </c>
      <c r="M23" s="139" t="str">
        <f ca="1">IF(M$2-$K$2&lt;$D23-1," ",IF(M$2-$K$2+1&gt;'Primary Inputs Alt'!$C$17,0,(SUM(OFFSET($K$114:$K$163,0,M$2-$K$2-$D23+1)))*$F23))</f>
        <v xml:space="preserve"> </v>
      </c>
      <c r="N23" s="139" t="str">
        <f ca="1">IF(N$2-$K$2&lt;$D23-1," ",IF(N$2-$K$2+1&gt;'Primary Inputs Alt'!$C$17,0,(SUM(OFFSET($K$114:$K$163,0,N$2-$K$2-$D23+1)))*$F23))</f>
        <v xml:space="preserve"> </v>
      </c>
      <c r="O23" s="139" t="str">
        <f ca="1">IF(O$2-$K$2&lt;$D23-1," ",IF(O$2-$K$2+1&gt;'Primary Inputs Alt'!$C$17,0,(SUM(OFFSET($K$114:$K$163,0,O$2-$K$2-$D23+1)))*$F23))</f>
        <v xml:space="preserve"> </v>
      </c>
      <c r="P23" s="139" t="str">
        <f ca="1">IF(P$2-$K$2&lt;$D23-1," ",IF(P$2-$K$2+1&gt;'Primary Inputs Alt'!$C$17,0,(SUM(OFFSET($K$114:$K$163,0,P$2-$K$2-$D23+1)))*$F23))</f>
        <v xml:space="preserve"> </v>
      </c>
      <c r="Q23" s="139" t="str">
        <f ca="1">IF(Q$2-$K$2&lt;$D23-1," ",IF(Q$2-$K$2+1&gt;'Primary Inputs Alt'!$C$17,0,(SUM(OFFSET($K$114:$K$163,0,Q$2-$K$2-$D23+1)))*$F23))</f>
        <v xml:space="preserve"> </v>
      </c>
      <c r="R23" s="139" t="str">
        <f ca="1">IF(R$2-$K$2&lt;$D23-1," ",IF(R$2-$K$2+1&gt;'Primary Inputs Alt'!$C$17,0,(SUM(OFFSET($K$114:$K$163,0,R$2-$K$2-$D23+1)))*$F23))</f>
        <v xml:space="preserve"> </v>
      </c>
      <c r="S23" s="139" t="str">
        <f ca="1">IF(S$2-$K$2&lt;$D23-1," ",IF(S$2-$K$2+1&gt;'Primary Inputs Alt'!$C$17,0,(SUM(OFFSET($K$114:$K$163,0,S$2-$K$2-$D23+1)))*$F23))</f>
        <v xml:space="preserve"> </v>
      </c>
      <c r="T23" s="139" t="str">
        <f ca="1">IF(T$2-$K$2&lt;$D23-1," ",IF(T$2-$K$2+1&gt;'Primary Inputs Alt'!$C$17,0,(SUM(OFFSET($K$114:$K$163,0,T$2-$K$2-$D23+1)))*$F23))</f>
        <v xml:space="preserve"> </v>
      </c>
      <c r="U23" s="139" t="str">
        <f ca="1">IF(U$2-$K$2&lt;$D23-1," ",IF(U$2-$K$2+1&gt;'Primary Inputs Alt'!$C$17,0,(SUM(OFFSET($K$114:$K$163,0,U$2-$K$2-$D23+1)))*$F23))</f>
        <v xml:space="preserve"> </v>
      </c>
      <c r="V23" s="139" t="str">
        <f ca="1">IF(V$2-$K$2&lt;$D23-1," ",IF(V$2-$K$2+1&gt;'Primary Inputs Alt'!$C$17,0,(SUM(OFFSET($K$114:$K$163,0,V$2-$K$2-$D23+1)))*$F23))</f>
        <v xml:space="preserve"> </v>
      </c>
      <c r="W23" s="139" t="str">
        <f ca="1">IF(W$2-$K$2&lt;$D23-1," ",IF(W$2-$K$2+1&gt;'Primary Inputs Alt'!$C$17,0,(SUM(OFFSET($K$114:$K$163,0,W$2-$K$2-$D23+1)))*$F23))</f>
        <v xml:space="preserve"> </v>
      </c>
      <c r="X23" s="139" t="str">
        <f ca="1">IF(X$2-$K$2&lt;$D23-1," ",IF(X$2-$K$2+1&gt;'Primary Inputs Alt'!$C$17,0,(SUM(OFFSET($K$114:$K$163,0,X$2-$K$2-$D23+1)))*$F23))</f>
        <v xml:space="preserve"> </v>
      </c>
      <c r="Y23" s="139" t="str">
        <f ca="1">IF(Y$2-$K$2&lt;$D23-1," ",IF(Y$2-$K$2+1&gt;'Primary Inputs Alt'!$C$17,0,(SUM(OFFSET($K$114:$K$163,0,Y$2-$K$2-$D23+1)))*$F23))</f>
        <v xml:space="preserve"> </v>
      </c>
      <c r="Z23" s="139" t="str">
        <f ca="1">IF(Z$2-$K$2&lt;$D23-1," ",IF(Z$2-$K$2+1&gt;'Primary Inputs Alt'!$C$17,0,(SUM(OFFSET($K$114:$K$163,0,Z$2-$K$2-$D23+1)))*$F23))</f>
        <v xml:space="preserve"> </v>
      </c>
      <c r="AA23" s="139">
        <f ca="1">IF(AA$2-$K$2&lt;$D23-1," ",IF(AA$2-$K$2+1&gt;'Primary Inputs Alt'!$C$17,0,(SUM(OFFSET($K$114:$K$163,0,AA$2-$K$2-$D23+1)))*$F23))</f>
        <v>0</v>
      </c>
      <c r="AB23" s="139">
        <f ca="1">IF(AB$2-$K$2&lt;$D23-1," ",IF(AB$2-$K$2+1&gt;'Primary Inputs Alt'!$C$17,0,(SUM(OFFSET($K$114:$K$163,0,AB$2-$K$2-$D23+1)))*$F23))</f>
        <v>0</v>
      </c>
      <c r="AC23" s="139">
        <f ca="1">IF(AC$2-$K$2&lt;$D23-1," ",IF(AC$2-$K$2+1&gt;'Primary Inputs Alt'!$C$17,0,(SUM(OFFSET($K$114:$K$163,0,AC$2-$K$2-$D23+1)))*$F23))</f>
        <v>0</v>
      </c>
      <c r="AD23" s="139">
        <f ca="1">IF(AD$2-$K$2&lt;$D23-1," ",IF(AD$2-$K$2+1&gt;'Primary Inputs Alt'!$C$17,0,(SUM(OFFSET($K$114:$K$163,0,AD$2-$K$2-$D23+1)))*$F23))</f>
        <v>0</v>
      </c>
      <c r="AE23" s="139">
        <f ca="1">IF(AE$2-$K$2&lt;$D23-1," ",IF(AE$2-$K$2+1&gt;'Primary Inputs Alt'!$C$17,0,(SUM(OFFSET($K$114:$K$163,0,AE$2-$K$2-$D23+1)))*$F23))</f>
        <v>0</v>
      </c>
      <c r="AF23" s="139">
        <f ca="1">IF(AF$2-$K$2&lt;$D23-1," ",IF(AF$2-$K$2+1&gt;'Primary Inputs Alt'!$C$17,0,(SUM(OFFSET($K$114:$K$163,0,AF$2-$K$2-$D23+1)))*$F23))</f>
        <v>0</v>
      </c>
      <c r="AG23" s="139">
        <f ca="1">IF(AG$2-$K$2&lt;$D23-1," ",IF(AG$2-$K$2+1&gt;'Primary Inputs Alt'!$C$17,0,(SUM(OFFSET($K$114:$K$163,0,AG$2-$K$2-$D23+1)))*$F23))</f>
        <v>0</v>
      </c>
      <c r="AH23" s="139">
        <f ca="1">IF(AH$2-$K$2&lt;$D23-1," ",IF(AH$2-$K$2+1&gt;'Primary Inputs Alt'!$C$17,0,(SUM(OFFSET($K$114:$K$163,0,AH$2-$K$2-$D23+1)))*$F23))</f>
        <v>0</v>
      </c>
      <c r="AI23" s="139">
        <f ca="1">IF(AI$2-$K$2&lt;$D23-1," ",IF(AI$2-$K$2+1&gt;'Primary Inputs Alt'!$C$17,0,(SUM(OFFSET($K$114:$K$163,0,AI$2-$K$2-$D23+1)))*$F23))</f>
        <v>0</v>
      </c>
      <c r="AJ23" s="139">
        <f ca="1">IF(AJ$2-$K$2&lt;$D23-1," ",IF(AJ$2-$K$2+1&gt;'Primary Inputs Alt'!$C$17,0,(SUM(OFFSET($K$114:$K$163,0,AJ$2-$K$2-$D23+1)))*$F23))</f>
        <v>0</v>
      </c>
      <c r="AK23" s="139">
        <f ca="1">IF(AK$2-$K$2&lt;$D23-1," ",IF(AK$2-$K$2+1&gt;'Primary Inputs Alt'!$C$17,0,(SUM(OFFSET($K$114:$K$163,0,AK$2-$K$2-$D23+1)))*$F23))</f>
        <v>0</v>
      </c>
      <c r="AL23" s="139">
        <f ca="1">IF(AL$2-$K$2&lt;$D23-1," ",IF(AL$2-$K$2+1&gt;'Primary Inputs Alt'!$C$17,0,(SUM(OFFSET($K$114:$K$163,0,AL$2-$K$2-$D23+1)))*$F23))</f>
        <v>0</v>
      </c>
      <c r="AM23" s="139">
        <f ca="1">IF(AM$2-$K$2&lt;$D23-1," ",IF(AM$2-$K$2+1&gt;'Primary Inputs Alt'!$C$17,0,(SUM(OFFSET($K$114:$K$163,0,AM$2-$K$2-$D23+1)))*$F23))</f>
        <v>0</v>
      </c>
      <c r="AN23" s="139">
        <f ca="1">IF(AN$2-$K$2&lt;$D23-1," ",IF(AN$2-$K$2+1&gt;'Primary Inputs Alt'!$C$17,0,(SUM(OFFSET($K$114:$K$163,0,AN$2-$K$2-$D23+1)))*$F23))</f>
        <v>0</v>
      </c>
      <c r="AO23" s="139">
        <f ca="1">IF(AO$2-$K$2&lt;$D23-1," ",IF(AO$2-$K$2+1&gt;'Primary Inputs Alt'!$C$17,0,(SUM(OFFSET($K$114:$K$163,0,AO$2-$K$2-$D23+1)))*$F23))</f>
        <v>0</v>
      </c>
      <c r="AP23" s="139">
        <f ca="1">IF(AP$2-$K$2&lt;$D23-1," ",IF(AP$2-$K$2+1&gt;'Primary Inputs Alt'!$C$17,0,(SUM(OFFSET($K$114:$K$163,0,AP$2-$K$2-$D23+1)))*$F23))</f>
        <v>0</v>
      </c>
      <c r="AQ23" s="139">
        <f ca="1">IF(AQ$2-$K$2&lt;$D23-1," ",IF(AQ$2-$K$2+1&gt;'Primary Inputs Alt'!$C$17,0,(SUM(OFFSET($K$114:$K$163,0,AQ$2-$K$2-$D23+1)))*$F23))</f>
        <v>0</v>
      </c>
      <c r="AR23" s="139">
        <f ca="1">IF(AR$2-$K$2&lt;$D23-1," ",IF(AR$2-$K$2+1&gt;'Primary Inputs Alt'!$C$17,0,(SUM(OFFSET($K$114:$K$163,0,AR$2-$K$2-$D23+1)))*$F23))</f>
        <v>0</v>
      </c>
      <c r="AS23" s="139">
        <f ca="1">IF(AS$2-$K$2&lt;$D23-1," ",IF(AS$2-$K$2+1&gt;'Primary Inputs Alt'!$C$17,0,(SUM(OFFSET($K$114:$K$163,0,AS$2-$K$2-$D23+1)))*$F23))</f>
        <v>0</v>
      </c>
      <c r="AT23" s="139">
        <f ca="1">IF(AT$2-$K$2&lt;$D23-1," ",IF(AT$2-$K$2+1&gt;'Primary Inputs Alt'!$C$17,0,(SUM(OFFSET($K$114:$K$163,0,AT$2-$K$2-$D23+1)))*$F23))</f>
        <v>0</v>
      </c>
      <c r="AU23" s="139">
        <f ca="1">IF(AU$2-$K$2&lt;$D23-1," ",IF(AU$2-$K$2+1&gt;'Primary Inputs Alt'!$C$17,0,(SUM(OFFSET($K$114:$K$163,0,AU$2-$K$2-$D23+1)))*$F23))</f>
        <v>0</v>
      </c>
      <c r="AV23" s="139">
        <f ca="1">IF(AV$2-$K$2&lt;$D23-1," ",IF(AV$2-$K$2+1&gt;'Primary Inputs Alt'!$C$17,0,(SUM(OFFSET($K$114:$K$163,0,AV$2-$K$2-$D23+1)))*$F23))</f>
        <v>0</v>
      </c>
      <c r="AW23" s="139">
        <f ca="1">IF(AW$2-$K$2&lt;$D23-1," ",IF(AW$2-$K$2+1&gt;'Primary Inputs Alt'!$C$17,0,(SUM(OFFSET($K$114:$K$163,0,AW$2-$K$2-$D23+1)))*$F23))</f>
        <v>0</v>
      </c>
      <c r="AX23" s="139">
        <f ca="1">IF(AX$2-$K$2&lt;$D23-1," ",IF(AX$2-$K$2+1&gt;'Primary Inputs Alt'!$C$17,0,(SUM(OFFSET($K$114:$K$163,0,AX$2-$K$2-$D23+1)))*$F23))</f>
        <v>0</v>
      </c>
      <c r="AY23" s="139">
        <f ca="1">IF(AY$2-$K$2&lt;$D23-1," ",IF(AY$2-$K$2+1&gt;'Primary Inputs Alt'!$C$17,0,(SUM(OFFSET($K$114:$K$163,0,AY$2-$K$2-$D23+1)))*$F23))</f>
        <v>0</v>
      </c>
      <c r="AZ23" s="139">
        <f ca="1">IF(AZ$2-$K$2&lt;$D23-1," ",IF(AZ$2-$K$2+1&gt;'Primary Inputs Alt'!$C$17,0,(SUM(OFFSET($K$114:$K$163,0,AZ$2-$K$2-$D23+1)))*$F23))</f>
        <v>0</v>
      </c>
      <c r="BA23" s="139">
        <f ca="1">IF(BA$2-$K$2&lt;$D23-1," ",IF(BA$2-$K$2+1&gt;'Primary Inputs Alt'!$C$17,0,(SUM(OFFSET($K$114:$K$163,0,BA$2-$K$2-$D23+1)))*$F23))</f>
        <v>0</v>
      </c>
      <c r="BB23" s="139">
        <f ca="1">IF(BB$2-$K$2&lt;$D23-1," ",IF(BB$2-$K$2+1&gt;'Primary Inputs Alt'!$C$17,0,(SUM(OFFSET($K$114:$K$163,0,BB$2-$K$2-$D23+1)))*$F23))</f>
        <v>0</v>
      </c>
      <c r="BC23" s="139">
        <f ca="1">IF(BC$2-$K$2&lt;$D23-1," ",IF(BC$2-$K$2+1&gt;'Primary Inputs Alt'!$C$17,0,(SUM(OFFSET($K$114:$K$163,0,BC$2-$K$2-$D23+1)))*$F23))</f>
        <v>0</v>
      </c>
      <c r="BD23" s="139">
        <f ca="1">IF(BD$2-$K$2&lt;$D23-1," ",IF(BD$2-$K$2+1&gt;'Primary Inputs Alt'!$C$17,0,(SUM(OFFSET($K$114:$K$163,0,BD$2-$K$2-$D23+1)))*$F23))</f>
        <v>0</v>
      </c>
      <c r="BE23" s="139">
        <f ca="1">IF(BE$2-$K$2&lt;$D23-1," ",IF(BE$2-$K$2+1&gt;'Primary Inputs Alt'!$C$17,0,(SUM(OFFSET($K$114:$K$163,0,BE$2-$K$2-$D23+1)))*$F23))</f>
        <v>0</v>
      </c>
      <c r="BF23" s="139">
        <f ca="1">IF(BF$2-$K$2&lt;$D23-1," ",IF(BF$2-$K$2+1&gt;'Primary Inputs Alt'!$C$17,0,(SUM(OFFSET($K$114:$K$163,0,BF$2-$K$2-$D23+1)))*$F23))</f>
        <v>0</v>
      </c>
      <c r="BG23" s="139">
        <f ca="1">IF(BG$2-$K$2&lt;$D23-1," ",IF(BG$2-$K$2+1&gt;'Primary Inputs Alt'!$C$17,0,(SUM(OFFSET($K$114:$K$163,0,BG$2-$K$2-$D23+1)))*$F23))</f>
        <v>0</v>
      </c>
      <c r="BH23" s="139">
        <f ca="1">IF(BH$2-$K$2&lt;$D23-1," ",IF(BH$2-$K$2+1&gt;'Primary Inputs Alt'!$C$17,0,(SUM(OFFSET($K$114:$K$163,0,BH$2-$K$2-$D23+1)))*$F23))</f>
        <v>0</v>
      </c>
    </row>
    <row r="24" spans="1:60">
      <c r="A24" s="106"/>
      <c r="B24" s="106"/>
      <c r="C24" s="106"/>
      <c r="D24" s="184">
        <v>18</v>
      </c>
      <c r="E24" t="s">
        <v>190</v>
      </c>
      <c r="F24" s="106">
        <f ca="1">OFFSET('Primary Inputs Alt'!$E$12,0,'Calculations Alt'!$D24-1)</f>
        <v>0</v>
      </c>
      <c r="G24" s="106"/>
      <c r="H24" s="106"/>
      <c r="I24" s="106"/>
      <c r="J24" s="106"/>
      <c r="K24" s="139" t="str">
        <f ca="1">IF(K$2-$K$2&lt;$D24-1," ",IF(K$2-$K$2+1&gt;'Primary Inputs Alt'!$C$17,0,(SUM(OFFSET($K$114:$K$163,0,K$2-$K$2-$D24+1)))*$F24))</f>
        <v xml:space="preserve"> </v>
      </c>
      <c r="L24" s="139" t="str">
        <f ca="1">IF(L$2-$K$2&lt;$D24-1," ",IF(L$2-$K$2+1&gt;'Primary Inputs Alt'!$C$17,0,(SUM(OFFSET($K$114:$K$163,0,L$2-$K$2-$D24+1)))*$F24))</f>
        <v xml:space="preserve"> </v>
      </c>
      <c r="M24" s="139" t="str">
        <f ca="1">IF(M$2-$K$2&lt;$D24-1," ",IF(M$2-$K$2+1&gt;'Primary Inputs Alt'!$C$17,0,(SUM(OFFSET($K$114:$K$163,0,M$2-$K$2-$D24+1)))*$F24))</f>
        <v xml:space="preserve"> </v>
      </c>
      <c r="N24" s="139" t="str">
        <f ca="1">IF(N$2-$K$2&lt;$D24-1," ",IF(N$2-$K$2+1&gt;'Primary Inputs Alt'!$C$17,0,(SUM(OFFSET($K$114:$K$163,0,N$2-$K$2-$D24+1)))*$F24))</f>
        <v xml:space="preserve"> </v>
      </c>
      <c r="O24" s="139" t="str">
        <f ca="1">IF(O$2-$K$2&lt;$D24-1," ",IF(O$2-$K$2+1&gt;'Primary Inputs Alt'!$C$17,0,(SUM(OFFSET($K$114:$K$163,0,O$2-$K$2-$D24+1)))*$F24))</f>
        <v xml:space="preserve"> </v>
      </c>
      <c r="P24" s="139" t="str">
        <f ca="1">IF(P$2-$K$2&lt;$D24-1," ",IF(P$2-$K$2+1&gt;'Primary Inputs Alt'!$C$17,0,(SUM(OFFSET($K$114:$K$163,0,P$2-$K$2-$D24+1)))*$F24))</f>
        <v xml:space="preserve"> </v>
      </c>
      <c r="Q24" s="139" t="str">
        <f ca="1">IF(Q$2-$K$2&lt;$D24-1," ",IF(Q$2-$K$2+1&gt;'Primary Inputs Alt'!$C$17,0,(SUM(OFFSET($K$114:$K$163,0,Q$2-$K$2-$D24+1)))*$F24))</f>
        <v xml:space="preserve"> </v>
      </c>
      <c r="R24" s="139" t="str">
        <f ca="1">IF(R$2-$K$2&lt;$D24-1," ",IF(R$2-$K$2+1&gt;'Primary Inputs Alt'!$C$17,0,(SUM(OFFSET($K$114:$K$163,0,R$2-$K$2-$D24+1)))*$F24))</f>
        <v xml:space="preserve"> </v>
      </c>
      <c r="S24" s="139" t="str">
        <f ca="1">IF(S$2-$K$2&lt;$D24-1," ",IF(S$2-$K$2+1&gt;'Primary Inputs Alt'!$C$17,0,(SUM(OFFSET($K$114:$K$163,0,S$2-$K$2-$D24+1)))*$F24))</f>
        <v xml:space="preserve"> </v>
      </c>
      <c r="T24" s="139" t="str">
        <f ca="1">IF(T$2-$K$2&lt;$D24-1," ",IF(T$2-$K$2+1&gt;'Primary Inputs Alt'!$C$17,0,(SUM(OFFSET($K$114:$K$163,0,T$2-$K$2-$D24+1)))*$F24))</f>
        <v xml:space="preserve"> </v>
      </c>
      <c r="U24" s="139" t="str">
        <f ca="1">IF(U$2-$K$2&lt;$D24-1," ",IF(U$2-$K$2+1&gt;'Primary Inputs Alt'!$C$17,0,(SUM(OFFSET($K$114:$K$163,0,U$2-$K$2-$D24+1)))*$F24))</f>
        <v xml:space="preserve"> </v>
      </c>
      <c r="V24" s="139" t="str">
        <f ca="1">IF(V$2-$K$2&lt;$D24-1," ",IF(V$2-$K$2+1&gt;'Primary Inputs Alt'!$C$17,0,(SUM(OFFSET($K$114:$K$163,0,V$2-$K$2-$D24+1)))*$F24))</f>
        <v xml:space="preserve"> </v>
      </c>
      <c r="W24" s="139" t="str">
        <f ca="1">IF(W$2-$K$2&lt;$D24-1," ",IF(W$2-$K$2+1&gt;'Primary Inputs Alt'!$C$17,0,(SUM(OFFSET($K$114:$K$163,0,W$2-$K$2-$D24+1)))*$F24))</f>
        <v xml:space="preserve"> </v>
      </c>
      <c r="X24" s="139" t="str">
        <f ca="1">IF(X$2-$K$2&lt;$D24-1," ",IF(X$2-$K$2+1&gt;'Primary Inputs Alt'!$C$17,0,(SUM(OFFSET($K$114:$K$163,0,X$2-$K$2-$D24+1)))*$F24))</f>
        <v xml:space="preserve"> </v>
      </c>
      <c r="Y24" s="139" t="str">
        <f ca="1">IF(Y$2-$K$2&lt;$D24-1," ",IF(Y$2-$K$2+1&gt;'Primary Inputs Alt'!$C$17,0,(SUM(OFFSET($K$114:$K$163,0,Y$2-$K$2-$D24+1)))*$F24))</f>
        <v xml:space="preserve"> </v>
      </c>
      <c r="Z24" s="139" t="str">
        <f ca="1">IF(Z$2-$K$2&lt;$D24-1," ",IF(Z$2-$K$2+1&gt;'Primary Inputs Alt'!$C$17,0,(SUM(OFFSET($K$114:$K$163,0,Z$2-$K$2-$D24+1)))*$F24))</f>
        <v xml:space="preserve"> </v>
      </c>
      <c r="AA24" s="139" t="str">
        <f ca="1">IF(AA$2-$K$2&lt;$D24-1," ",IF(AA$2-$K$2+1&gt;'Primary Inputs Alt'!$C$17,0,(SUM(OFFSET($K$114:$K$163,0,AA$2-$K$2-$D24+1)))*$F24))</f>
        <v xml:space="preserve"> </v>
      </c>
      <c r="AB24" s="139">
        <f ca="1">IF(AB$2-$K$2&lt;$D24-1," ",IF(AB$2-$K$2+1&gt;'Primary Inputs Alt'!$C$17,0,(SUM(OFFSET($K$114:$K$163,0,AB$2-$K$2-$D24+1)))*$F24))</f>
        <v>0</v>
      </c>
      <c r="AC24" s="139">
        <f ca="1">IF(AC$2-$K$2&lt;$D24-1," ",IF(AC$2-$K$2+1&gt;'Primary Inputs Alt'!$C$17,0,(SUM(OFFSET($K$114:$K$163,0,AC$2-$K$2-$D24+1)))*$F24))</f>
        <v>0</v>
      </c>
      <c r="AD24" s="139">
        <f ca="1">IF(AD$2-$K$2&lt;$D24-1," ",IF(AD$2-$K$2+1&gt;'Primary Inputs Alt'!$C$17,0,(SUM(OFFSET($K$114:$K$163,0,AD$2-$K$2-$D24+1)))*$F24))</f>
        <v>0</v>
      </c>
      <c r="AE24" s="139">
        <f ca="1">IF(AE$2-$K$2&lt;$D24-1," ",IF(AE$2-$K$2+1&gt;'Primary Inputs Alt'!$C$17,0,(SUM(OFFSET($K$114:$K$163,0,AE$2-$K$2-$D24+1)))*$F24))</f>
        <v>0</v>
      </c>
      <c r="AF24" s="139">
        <f ca="1">IF(AF$2-$K$2&lt;$D24-1," ",IF(AF$2-$K$2+1&gt;'Primary Inputs Alt'!$C$17,0,(SUM(OFFSET($K$114:$K$163,0,AF$2-$K$2-$D24+1)))*$F24))</f>
        <v>0</v>
      </c>
      <c r="AG24" s="139">
        <f ca="1">IF(AG$2-$K$2&lt;$D24-1," ",IF(AG$2-$K$2+1&gt;'Primary Inputs Alt'!$C$17,0,(SUM(OFFSET($K$114:$K$163,0,AG$2-$K$2-$D24+1)))*$F24))</f>
        <v>0</v>
      </c>
      <c r="AH24" s="139">
        <f ca="1">IF(AH$2-$K$2&lt;$D24-1," ",IF(AH$2-$K$2+1&gt;'Primary Inputs Alt'!$C$17,0,(SUM(OFFSET($K$114:$K$163,0,AH$2-$K$2-$D24+1)))*$F24))</f>
        <v>0</v>
      </c>
      <c r="AI24" s="139">
        <f ca="1">IF(AI$2-$K$2&lt;$D24-1," ",IF(AI$2-$K$2+1&gt;'Primary Inputs Alt'!$C$17,0,(SUM(OFFSET($K$114:$K$163,0,AI$2-$K$2-$D24+1)))*$F24))</f>
        <v>0</v>
      </c>
      <c r="AJ24" s="139">
        <f ca="1">IF(AJ$2-$K$2&lt;$D24-1," ",IF(AJ$2-$K$2+1&gt;'Primary Inputs Alt'!$C$17,0,(SUM(OFFSET($K$114:$K$163,0,AJ$2-$K$2-$D24+1)))*$F24))</f>
        <v>0</v>
      </c>
      <c r="AK24" s="139">
        <f ca="1">IF(AK$2-$K$2&lt;$D24-1," ",IF(AK$2-$K$2+1&gt;'Primary Inputs Alt'!$C$17,0,(SUM(OFFSET($K$114:$K$163,0,AK$2-$K$2-$D24+1)))*$F24))</f>
        <v>0</v>
      </c>
      <c r="AL24" s="139">
        <f ca="1">IF(AL$2-$K$2&lt;$D24-1," ",IF(AL$2-$K$2+1&gt;'Primary Inputs Alt'!$C$17,0,(SUM(OFFSET($K$114:$K$163,0,AL$2-$K$2-$D24+1)))*$F24))</f>
        <v>0</v>
      </c>
      <c r="AM24" s="139">
        <f ca="1">IF(AM$2-$K$2&lt;$D24-1," ",IF(AM$2-$K$2+1&gt;'Primary Inputs Alt'!$C$17,0,(SUM(OFFSET($K$114:$K$163,0,AM$2-$K$2-$D24+1)))*$F24))</f>
        <v>0</v>
      </c>
      <c r="AN24" s="139">
        <f ca="1">IF(AN$2-$K$2&lt;$D24-1," ",IF(AN$2-$K$2+1&gt;'Primary Inputs Alt'!$C$17,0,(SUM(OFFSET($K$114:$K$163,0,AN$2-$K$2-$D24+1)))*$F24))</f>
        <v>0</v>
      </c>
      <c r="AO24" s="139">
        <f ca="1">IF(AO$2-$K$2&lt;$D24-1," ",IF(AO$2-$K$2+1&gt;'Primary Inputs Alt'!$C$17,0,(SUM(OFFSET($K$114:$K$163,0,AO$2-$K$2-$D24+1)))*$F24))</f>
        <v>0</v>
      </c>
      <c r="AP24" s="139">
        <f ca="1">IF(AP$2-$K$2&lt;$D24-1," ",IF(AP$2-$K$2+1&gt;'Primary Inputs Alt'!$C$17,0,(SUM(OFFSET($K$114:$K$163,0,AP$2-$K$2-$D24+1)))*$F24))</f>
        <v>0</v>
      </c>
      <c r="AQ24" s="139">
        <f ca="1">IF(AQ$2-$K$2&lt;$D24-1," ",IF(AQ$2-$K$2+1&gt;'Primary Inputs Alt'!$C$17,0,(SUM(OFFSET($K$114:$K$163,0,AQ$2-$K$2-$D24+1)))*$F24))</f>
        <v>0</v>
      </c>
      <c r="AR24" s="139">
        <f ca="1">IF(AR$2-$K$2&lt;$D24-1," ",IF(AR$2-$K$2+1&gt;'Primary Inputs Alt'!$C$17,0,(SUM(OFFSET($K$114:$K$163,0,AR$2-$K$2-$D24+1)))*$F24))</f>
        <v>0</v>
      </c>
      <c r="AS24" s="139">
        <f ca="1">IF(AS$2-$K$2&lt;$D24-1," ",IF(AS$2-$K$2+1&gt;'Primary Inputs Alt'!$C$17,0,(SUM(OFFSET($K$114:$K$163,0,AS$2-$K$2-$D24+1)))*$F24))</f>
        <v>0</v>
      </c>
      <c r="AT24" s="139">
        <f ca="1">IF(AT$2-$K$2&lt;$D24-1," ",IF(AT$2-$K$2+1&gt;'Primary Inputs Alt'!$C$17,0,(SUM(OFFSET($K$114:$K$163,0,AT$2-$K$2-$D24+1)))*$F24))</f>
        <v>0</v>
      </c>
      <c r="AU24" s="139">
        <f ca="1">IF(AU$2-$K$2&lt;$D24-1," ",IF(AU$2-$K$2+1&gt;'Primary Inputs Alt'!$C$17,0,(SUM(OFFSET($K$114:$K$163,0,AU$2-$K$2-$D24+1)))*$F24))</f>
        <v>0</v>
      </c>
      <c r="AV24" s="139">
        <f ca="1">IF(AV$2-$K$2&lt;$D24-1," ",IF(AV$2-$K$2+1&gt;'Primary Inputs Alt'!$C$17,0,(SUM(OFFSET($K$114:$K$163,0,AV$2-$K$2-$D24+1)))*$F24))</f>
        <v>0</v>
      </c>
      <c r="AW24" s="139">
        <f ca="1">IF(AW$2-$K$2&lt;$D24-1," ",IF(AW$2-$K$2+1&gt;'Primary Inputs Alt'!$C$17,0,(SUM(OFFSET($K$114:$K$163,0,AW$2-$K$2-$D24+1)))*$F24))</f>
        <v>0</v>
      </c>
      <c r="AX24" s="139">
        <f ca="1">IF(AX$2-$K$2&lt;$D24-1," ",IF(AX$2-$K$2+1&gt;'Primary Inputs Alt'!$C$17,0,(SUM(OFFSET($K$114:$K$163,0,AX$2-$K$2-$D24+1)))*$F24))</f>
        <v>0</v>
      </c>
      <c r="AY24" s="139">
        <f ca="1">IF(AY$2-$K$2&lt;$D24-1," ",IF(AY$2-$K$2+1&gt;'Primary Inputs Alt'!$C$17,0,(SUM(OFFSET($K$114:$K$163,0,AY$2-$K$2-$D24+1)))*$F24))</f>
        <v>0</v>
      </c>
      <c r="AZ24" s="139">
        <f ca="1">IF(AZ$2-$K$2&lt;$D24-1," ",IF(AZ$2-$K$2+1&gt;'Primary Inputs Alt'!$C$17,0,(SUM(OFFSET($K$114:$K$163,0,AZ$2-$K$2-$D24+1)))*$F24))</f>
        <v>0</v>
      </c>
      <c r="BA24" s="139">
        <f ca="1">IF(BA$2-$K$2&lt;$D24-1," ",IF(BA$2-$K$2+1&gt;'Primary Inputs Alt'!$C$17,0,(SUM(OFFSET($K$114:$K$163,0,BA$2-$K$2-$D24+1)))*$F24))</f>
        <v>0</v>
      </c>
      <c r="BB24" s="139">
        <f ca="1">IF(BB$2-$K$2&lt;$D24-1," ",IF(BB$2-$K$2+1&gt;'Primary Inputs Alt'!$C$17,0,(SUM(OFFSET($K$114:$K$163,0,BB$2-$K$2-$D24+1)))*$F24))</f>
        <v>0</v>
      </c>
      <c r="BC24" s="139">
        <f ca="1">IF(BC$2-$K$2&lt;$D24-1," ",IF(BC$2-$K$2+1&gt;'Primary Inputs Alt'!$C$17,0,(SUM(OFFSET($K$114:$K$163,0,BC$2-$K$2-$D24+1)))*$F24))</f>
        <v>0</v>
      </c>
      <c r="BD24" s="139">
        <f ca="1">IF(BD$2-$K$2&lt;$D24-1," ",IF(BD$2-$K$2+1&gt;'Primary Inputs Alt'!$C$17,0,(SUM(OFFSET($K$114:$K$163,0,BD$2-$K$2-$D24+1)))*$F24))</f>
        <v>0</v>
      </c>
      <c r="BE24" s="139">
        <f ca="1">IF(BE$2-$K$2&lt;$D24-1," ",IF(BE$2-$K$2+1&gt;'Primary Inputs Alt'!$C$17,0,(SUM(OFFSET($K$114:$K$163,0,BE$2-$K$2-$D24+1)))*$F24))</f>
        <v>0</v>
      </c>
      <c r="BF24" s="139">
        <f ca="1">IF(BF$2-$K$2&lt;$D24-1," ",IF(BF$2-$K$2+1&gt;'Primary Inputs Alt'!$C$17,0,(SUM(OFFSET($K$114:$K$163,0,BF$2-$K$2-$D24+1)))*$F24))</f>
        <v>0</v>
      </c>
      <c r="BG24" s="139">
        <f ca="1">IF(BG$2-$K$2&lt;$D24-1," ",IF(BG$2-$K$2+1&gt;'Primary Inputs Alt'!$C$17,0,(SUM(OFFSET($K$114:$K$163,0,BG$2-$K$2-$D24+1)))*$F24))</f>
        <v>0</v>
      </c>
      <c r="BH24" s="139">
        <f ca="1">IF(BH$2-$K$2&lt;$D24-1," ",IF(BH$2-$K$2+1&gt;'Primary Inputs Alt'!$C$17,0,(SUM(OFFSET($K$114:$K$163,0,BH$2-$K$2-$D24+1)))*$F24))</f>
        <v>0</v>
      </c>
    </row>
    <row r="25" spans="1:60">
      <c r="A25" s="106"/>
      <c r="B25" s="106"/>
      <c r="C25" s="106"/>
      <c r="D25" s="184">
        <v>19</v>
      </c>
      <c r="E25" t="s">
        <v>191</v>
      </c>
      <c r="F25" s="106">
        <f ca="1">OFFSET('Primary Inputs Alt'!$E$12,0,'Calculations Alt'!$D25-1)</f>
        <v>0</v>
      </c>
      <c r="G25" s="106"/>
      <c r="H25" s="106"/>
      <c r="I25" s="106"/>
      <c r="J25" s="106"/>
      <c r="K25" s="139" t="str">
        <f ca="1">IF(K$2-$K$2&lt;$D25-1," ",IF(K$2-$K$2+1&gt;'Primary Inputs Alt'!$C$17,0,(SUM(OFFSET($K$114:$K$163,0,K$2-$K$2-$D25+1)))*$F25))</f>
        <v xml:space="preserve"> </v>
      </c>
      <c r="L25" s="139" t="str">
        <f ca="1">IF(L$2-$K$2&lt;$D25-1," ",IF(L$2-$K$2+1&gt;'Primary Inputs Alt'!$C$17,0,(SUM(OFFSET($K$114:$K$163,0,L$2-$K$2-$D25+1)))*$F25))</f>
        <v xml:space="preserve"> </v>
      </c>
      <c r="M25" s="139" t="str">
        <f ca="1">IF(M$2-$K$2&lt;$D25-1," ",IF(M$2-$K$2+1&gt;'Primary Inputs Alt'!$C$17,0,(SUM(OFFSET($K$114:$K$163,0,M$2-$K$2-$D25+1)))*$F25))</f>
        <v xml:space="preserve"> </v>
      </c>
      <c r="N25" s="139" t="str">
        <f ca="1">IF(N$2-$K$2&lt;$D25-1," ",IF(N$2-$K$2+1&gt;'Primary Inputs Alt'!$C$17,0,(SUM(OFFSET($K$114:$K$163,0,N$2-$K$2-$D25+1)))*$F25))</f>
        <v xml:space="preserve"> </v>
      </c>
      <c r="O25" s="139" t="str">
        <f ca="1">IF(O$2-$K$2&lt;$D25-1," ",IF(O$2-$K$2+1&gt;'Primary Inputs Alt'!$C$17,0,(SUM(OFFSET($K$114:$K$163,0,O$2-$K$2-$D25+1)))*$F25))</f>
        <v xml:space="preserve"> </v>
      </c>
      <c r="P25" s="139" t="str">
        <f ca="1">IF(P$2-$K$2&lt;$D25-1," ",IF(P$2-$K$2+1&gt;'Primary Inputs Alt'!$C$17,0,(SUM(OFFSET($K$114:$K$163,0,P$2-$K$2-$D25+1)))*$F25))</f>
        <v xml:space="preserve"> </v>
      </c>
      <c r="Q25" s="139" t="str">
        <f ca="1">IF(Q$2-$K$2&lt;$D25-1," ",IF(Q$2-$K$2+1&gt;'Primary Inputs Alt'!$C$17,0,(SUM(OFFSET($K$114:$K$163,0,Q$2-$K$2-$D25+1)))*$F25))</f>
        <v xml:space="preserve"> </v>
      </c>
      <c r="R25" s="139" t="str">
        <f ca="1">IF(R$2-$K$2&lt;$D25-1," ",IF(R$2-$K$2+1&gt;'Primary Inputs Alt'!$C$17,0,(SUM(OFFSET($K$114:$K$163,0,R$2-$K$2-$D25+1)))*$F25))</f>
        <v xml:space="preserve"> </v>
      </c>
      <c r="S25" s="139" t="str">
        <f ca="1">IF(S$2-$K$2&lt;$D25-1," ",IF(S$2-$K$2+1&gt;'Primary Inputs Alt'!$C$17,0,(SUM(OFFSET($K$114:$K$163,0,S$2-$K$2-$D25+1)))*$F25))</f>
        <v xml:space="preserve"> </v>
      </c>
      <c r="T25" s="139" t="str">
        <f ca="1">IF(T$2-$K$2&lt;$D25-1," ",IF(T$2-$K$2+1&gt;'Primary Inputs Alt'!$C$17,0,(SUM(OFFSET($K$114:$K$163,0,T$2-$K$2-$D25+1)))*$F25))</f>
        <v xml:space="preserve"> </v>
      </c>
      <c r="U25" s="139" t="str">
        <f ca="1">IF(U$2-$K$2&lt;$D25-1," ",IF(U$2-$K$2+1&gt;'Primary Inputs Alt'!$C$17,0,(SUM(OFFSET($K$114:$K$163,0,U$2-$K$2-$D25+1)))*$F25))</f>
        <v xml:space="preserve"> </v>
      </c>
      <c r="V25" s="139" t="str">
        <f ca="1">IF(V$2-$K$2&lt;$D25-1," ",IF(V$2-$K$2+1&gt;'Primary Inputs Alt'!$C$17,0,(SUM(OFFSET($K$114:$K$163,0,V$2-$K$2-$D25+1)))*$F25))</f>
        <v xml:space="preserve"> </v>
      </c>
      <c r="W25" s="139" t="str">
        <f ca="1">IF(W$2-$K$2&lt;$D25-1," ",IF(W$2-$K$2+1&gt;'Primary Inputs Alt'!$C$17,0,(SUM(OFFSET($K$114:$K$163,0,W$2-$K$2-$D25+1)))*$F25))</f>
        <v xml:space="preserve"> </v>
      </c>
      <c r="X25" s="139" t="str">
        <f ca="1">IF(X$2-$K$2&lt;$D25-1," ",IF(X$2-$K$2+1&gt;'Primary Inputs Alt'!$C$17,0,(SUM(OFFSET($K$114:$K$163,0,X$2-$K$2-$D25+1)))*$F25))</f>
        <v xml:space="preserve"> </v>
      </c>
      <c r="Y25" s="139" t="str">
        <f ca="1">IF(Y$2-$K$2&lt;$D25-1," ",IF(Y$2-$K$2+1&gt;'Primary Inputs Alt'!$C$17,0,(SUM(OFFSET($K$114:$K$163,0,Y$2-$K$2-$D25+1)))*$F25))</f>
        <v xml:space="preserve"> </v>
      </c>
      <c r="Z25" s="139" t="str">
        <f ca="1">IF(Z$2-$K$2&lt;$D25-1," ",IF(Z$2-$K$2+1&gt;'Primary Inputs Alt'!$C$17,0,(SUM(OFFSET($K$114:$K$163,0,Z$2-$K$2-$D25+1)))*$F25))</f>
        <v xml:space="preserve"> </v>
      </c>
      <c r="AA25" s="139" t="str">
        <f ca="1">IF(AA$2-$K$2&lt;$D25-1," ",IF(AA$2-$K$2+1&gt;'Primary Inputs Alt'!$C$17,0,(SUM(OFFSET($K$114:$K$163,0,AA$2-$K$2-$D25+1)))*$F25))</f>
        <v xml:space="preserve"> </v>
      </c>
      <c r="AB25" s="139" t="str">
        <f ca="1">IF(AB$2-$K$2&lt;$D25-1," ",IF(AB$2-$K$2+1&gt;'Primary Inputs Alt'!$C$17,0,(SUM(OFFSET($K$114:$K$163,0,AB$2-$K$2-$D25+1)))*$F25))</f>
        <v xml:space="preserve"> </v>
      </c>
      <c r="AC25" s="139">
        <f ca="1">IF(AC$2-$K$2&lt;$D25-1," ",IF(AC$2-$K$2+1&gt;'Primary Inputs Alt'!$C$17,0,(SUM(OFFSET($K$114:$K$163,0,AC$2-$K$2-$D25+1)))*$F25))</f>
        <v>0</v>
      </c>
      <c r="AD25" s="139">
        <f ca="1">IF(AD$2-$K$2&lt;$D25-1," ",IF(AD$2-$K$2+1&gt;'Primary Inputs Alt'!$C$17,0,(SUM(OFFSET($K$114:$K$163,0,AD$2-$K$2-$D25+1)))*$F25))</f>
        <v>0</v>
      </c>
      <c r="AE25" s="139">
        <f ca="1">IF(AE$2-$K$2&lt;$D25-1," ",IF(AE$2-$K$2+1&gt;'Primary Inputs Alt'!$C$17,0,(SUM(OFFSET($K$114:$K$163,0,AE$2-$K$2-$D25+1)))*$F25))</f>
        <v>0</v>
      </c>
      <c r="AF25" s="139">
        <f ca="1">IF(AF$2-$K$2&lt;$D25-1," ",IF(AF$2-$K$2+1&gt;'Primary Inputs Alt'!$C$17,0,(SUM(OFFSET($K$114:$K$163,0,AF$2-$K$2-$D25+1)))*$F25))</f>
        <v>0</v>
      </c>
      <c r="AG25" s="139">
        <f ca="1">IF(AG$2-$K$2&lt;$D25-1," ",IF(AG$2-$K$2+1&gt;'Primary Inputs Alt'!$C$17,0,(SUM(OFFSET($K$114:$K$163,0,AG$2-$K$2-$D25+1)))*$F25))</f>
        <v>0</v>
      </c>
      <c r="AH25" s="139">
        <f ca="1">IF(AH$2-$K$2&lt;$D25-1," ",IF(AH$2-$K$2+1&gt;'Primary Inputs Alt'!$C$17,0,(SUM(OFFSET($K$114:$K$163,0,AH$2-$K$2-$D25+1)))*$F25))</f>
        <v>0</v>
      </c>
      <c r="AI25" s="139">
        <f ca="1">IF(AI$2-$K$2&lt;$D25-1," ",IF(AI$2-$K$2+1&gt;'Primary Inputs Alt'!$C$17,0,(SUM(OFFSET($K$114:$K$163,0,AI$2-$K$2-$D25+1)))*$F25))</f>
        <v>0</v>
      </c>
      <c r="AJ25" s="139">
        <f ca="1">IF(AJ$2-$K$2&lt;$D25-1," ",IF(AJ$2-$K$2+1&gt;'Primary Inputs Alt'!$C$17,0,(SUM(OFFSET($K$114:$K$163,0,AJ$2-$K$2-$D25+1)))*$F25))</f>
        <v>0</v>
      </c>
      <c r="AK25" s="139">
        <f ca="1">IF(AK$2-$K$2&lt;$D25-1," ",IF(AK$2-$K$2+1&gt;'Primary Inputs Alt'!$C$17,0,(SUM(OFFSET($K$114:$K$163,0,AK$2-$K$2-$D25+1)))*$F25))</f>
        <v>0</v>
      </c>
      <c r="AL25" s="139">
        <f ca="1">IF(AL$2-$K$2&lt;$D25-1," ",IF(AL$2-$K$2+1&gt;'Primary Inputs Alt'!$C$17,0,(SUM(OFFSET($K$114:$K$163,0,AL$2-$K$2-$D25+1)))*$F25))</f>
        <v>0</v>
      </c>
      <c r="AM25" s="139">
        <f ca="1">IF(AM$2-$K$2&lt;$D25-1," ",IF(AM$2-$K$2+1&gt;'Primary Inputs Alt'!$C$17,0,(SUM(OFFSET($K$114:$K$163,0,AM$2-$K$2-$D25+1)))*$F25))</f>
        <v>0</v>
      </c>
      <c r="AN25" s="139">
        <f ca="1">IF(AN$2-$K$2&lt;$D25-1," ",IF(AN$2-$K$2+1&gt;'Primary Inputs Alt'!$C$17,0,(SUM(OFFSET($K$114:$K$163,0,AN$2-$K$2-$D25+1)))*$F25))</f>
        <v>0</v>
      </c>
      <c r="AO25" s="139">
        <f ca="1">IF(AO$2-$K$2&lt;$D25-1," ",IF(AO$2-$K$2+1&gt;'Primary Inputs Alt'!$C$17,0,(SUM(OFFSET($K$114:$K$163,0,AO$2-$K$2-$D25+1)))*$F25))</f>
        <v>0</v>
      </c>
      <c r="AP25" s="139">
        <f ca="1">IF(AP$2-$K$2&lt;$D25-1," ",IF(AP$2-$K$2+1&gt;'Primary Inputs Alt'!$C$17,0,(SUM(OFFSET($K$114:$K$163,0,AP$2-$K$2-$D25+1)))*$F25))</f>
        <v>0</v>
      </c>
      <c r="AQ25" s="139">
        <f ca="1">IF(AQ$2-$K$2&lt;$D25-1," ",IF(AQ$2-$K$2+1&gt;'Primary Inputs Alt'!$C$17,0,(SUM(OFFSET($K$114:$K$163,0,AQ$2-$K$2-$D25+1)))*$F25))</f>
        <v>0</v>
      </c>
      <c r="AR25" s="139">
        <f ca="1">IF(AR$2-$K$2&lt;$D25-1," ",IF(AR$2-$K$2+1&gt;'Primary Inputs Alt'!$C$17,0,(SUM(OFFSET($K$114:$K$163,0,AR$2-$K$2-$D25+1)))*$F25))</f>
        <v>0</v>
      </c>
      <c r="AS25" s="139">
        <f ca="1">IF(AS$2-$K$2&lt;$D25-1," ",IF(AS$2-$K$2+1&gt;'Primary Inputs Alt'!$C$17,0,(SUM(OFFSET($K$114:$K$163,0,AS$2-$K$2-$D25+1)))*$F25))</f>
        <v>0</v>
      </c>
      <c r="AT25" s="139">
        <f ca="1">IF(AT$2-$K$2&lt;$D25-1," ",IF(AT$2-$K$2+1&gt;'Primary Inputs Alt'!$C$17,0,(SUM(OFFSET($K$114:$K$163,0,AT$2-$K$2-$D25+1)))*$F25))</f>
        <v>0</v>
      </c>
      <c r="AU25" s="139">
        <f ca="1">IF(AU$2-$K$2&lt;$D25-1," ",IF(AU$2-$K$2+1&gt;'Primary Inputs Alt'!$C$17,0,(SUM(OFFSET($K$114:$K$163,0,AU$2-$K$2-$D25+1)))*$F25))</f>
        <v>0</v>
      </c>
      <c r="AV25" s="139">
        <f ca="1">IF(AV$2-$K$2&lt;$D25-1," ",IF(AV$2-$K$2+1&gt;'Primary Inputs Alt'!$C$17,0,(SUM(OFFSET($K$114:$K$163,0,AV$2-$K$2-$D25+1)))*$F25))</f>
        <v>0</v>
      </c>
      <c r="AW25" s="139">
        <f ca="1">IF(AW$2-$K$2&lt;$D25-1," ",IF(AW$2-$K$2+1&gt;'Primary Inputs Alt'!$C$17,0,(SUM(OFFSET($K$114:$K$163,0,AW$2-$K$2-$D25+1)))*$F25))</f>
        <v>0</v>
      </c>
      <c r="AX25" s="139">
        <f ca="1">IF(AX$2-$K$2&lt;$D25-1," ",IF(AX$2-$K$2+1&gt;'Primary Inputs Alt'!$C$17,0,(SUM(OFFSET($K$114:$K$163,0,AX$2-$K$2-$D25+1)))*$F25))</f>
        <v>0</v>
      </c>
      <c r="AY25" s="139">
        <f ca="1">IF(AY$2-$K$2&lt;$D25-1," ",IF(AY$2-$K$2+1&gt;'Primary Inputs Alt'!$C$17,0,(SUM(OFFSET($K$114:$K$163,0,AY$2-$K$2-$D25+1)))*$F25))</f>
        <v>0</v>
      </c>
      <c r="AZ25" s="139">
        <f ca="1">IF(AZ$2-$K$2&lt;$D25-1," ",IF(AZ$2-$K$2+1&gt;'Primary Inputs Alt'!$C$17,0,(SUM(OFFSET($K$114:$K$163,0,AZ$2-$K$2-$D25+1)))*$F25))</f>
        <v>0</v>
      </c>
      <c r="BA25" s="139">
        <f ca="1">IF(BA$2-$K$2&lt;$D25-1," ",IF(BA$2-$K$2+1&gt;'Primary Inputs Alt'!$C$17,0,(SUM(OFFSET($K$114:$K$163,0,BA$2-$K$2-$D25+1)))*$F25))</f>
        <v>0</v>
      </c>
      <c r="BB25" s="139">
        <f ca="1">IF(BB$2-$K$2&lt;$D25-1," ",IF(BB$2-$K$2+1&gt;'Primary Inputs Alt'!$C$17,0,(SUM(OFFSET($K$114:$K$163,0,BB$2-$K$2-$D25+1)))*$F25))</f>
        <v>0</v>
      </c>
      <c r="BC25" s="139">
        <f ca="1">IF(BC$2-$K$2&lt;$D25-1," ",IF(BC$2-$K$2+1&gt;'Primary Inputs Alt'!$C$17,0,(SUM(OFFSET($K$114:$K$163,0,BC$2-$K$2-$D25+1)))*$F25))</f>
        <v>0</v>
      </c>
      <c r="BD25" s="139">
        <f ca="1">IF(BD$2-$K$2&lt;$D25-1," ",IF(BD$2-$K$2+1&gt;'Primary Inputs Alt'!$C$17,0,(SUM(OFFSET($K$114:$K$163,0,BD$2-$K$2-$D25+1)))*$F25))</f>
        <v>0</v>
      </c>
      <c r="BE25" s="139">
        <f ca="1">IF(BE$2-$K$2&lt;$D25-1," ",IF(BE$2-$K$2+1&gt;'Primary Inputs Alt'!$C$17,0,(SUM(OFFSET($K$114:$K$163,0,BE$2-$K$2-$D25+1)))*$F25))</f>
        <v>0</v>
      </c>
      <c r="BF25" s="139">
        <f ca="1">IF(BF$2-$K$2&lt;$D25-1," ",IF(BF$2-$K$2+1&gt;'Primary Inputs Alt'!$C$17,0,(SUM(OFFSET($K$114:$K$163,0,BF$2-$K$2-$D25+1)))*$F25))</f>
        <v>0</v>
      </c>
      <c r="BG25" s="139">
        <f ca="1">IF(BG$2-$K$2&lt;$D25-1," ",IF(BG$2-$K$2+1&gt;'Primary Inputs Alt'!$C$17,0,(SUM(OFFSET($K$114:$K$163,0,BG$2-$K$2-$D25+1)))*$F25))</f>
        <v>0</v>
      </c>
      <c r="BH25" s="139">
        <f ca="1">IF(BH$2-$K$2&lt;$D25-1," ",IF(BH$2-$K$2+1&gt;'Primary Inputs Alt'!$C$17,0,(SUM(OFFSET($K$114:$K$163,0,BH$2-$K$2-$D25+1)))*$F25))</f>
        <v>0</v>
      </c>
    </row>
    <row r="26" spans="1:60">
      <c r="A26" s="106"/>
      <c r="B26" s="106"/>
      <c r="C26" s="106"/>
      <c r="D26" s="184">
        <v>20</v>
      </c>
      <c r="E26" t="s">
        <v>192</v>
      </c>
      <c r="F26" s="106">
        <f ca="1">OFFSET('Primary Inputs Alt'!$E$12,0,'Calculations Alt'!$D26-1)</f>
        <v>0</v>
      </c>
      <c r="G26" s="106"/>
      <c r="H26" s="106"/>
      <c r="I26" s="106"/>
      <c r="J26" s="106"/>
      <c r="K26" s="139" t="str">
        <f ca="1">IF(K$2-$K$2&lt;$D26-1," ",IF(K$2-$K$2+1&gt;'Primary Inputs Alt'!$C$17,0,(SUM(OFFSET($K$114:$K$163,0,K$2-$K$2-$D26+1)))*$F26))</f>
        <v xml:space="preserve"> </v>
      </c>
      <c r="L26" s="139" t="str">
        <f ca="1">IF(L$2-$K$2&lt;$D26-1," ",IF(L$2-$K$2+1&gt;'Primary Inputs Alt'!$C$17,0,(SUM(OFFSET($K$114:$K$163,0,L$2-$K$2-$D26+1)))*$F26))</f>
        <v xml:space="preserve"> </v>
      </c>
      <c r="M26" s="139" t="str">
        <f ca="1">IF(M$2-$K$2&lt;$D26-1," ",IF(M$2-$K$2+1&gt;'Primary Inputs Alt'!$C$17,0,(SUM(OFFSET($K$114:$K$163,0,M$2-$K$2-$D26+1)))*$F26))</f>
        <v xml:space="preserve"> </v>
      </c>
      <c r="N26" s="139" t="str">
        <f ca="1">IF(N$2-$K$2&lt;$D26-1," ",IF(N$2-$K$2+1&gt;'Primary Inputs Alt'!$C$17,0,(SUM(OFFSET($K$114:$K$163,0,N$2-$K$2-$D26+1)))*$F26))</f>
        <v xml:space="preserve"> </v>
      </c>
      <c r="O26" s="139" t="str">
        <f ca="1">IF(O$2-$K$2&lt;$D26-1," ",IF(O$2-$K$2+1&gt;'Primary Inputs Alt'!$C$17,0,(SUM(OFFSET($K$114:$K$163,0,O$2-$K$2-$D26+1)))*$F26))</f>
        <v xml:space="preserve"> </v>
      </c>
      <c r="P26" s="139" t="str">
        <f ca="1">IF(P$2-$K$2&lt;$D26-1," ",IF(P$2-$K$2+1&gt;'Primary Inputs Alt'!$C$17,0,(SUM(OFFSET($K$114:$K$163,0,P$2-$K$2-$D26+1)))*$F26))</f>
        <v xml:space="preserve"> </v>
      </c>
      <c r="Q26" s="139" t="str">
        <f ca="1">IF(Q$2-$K$2&lt;$D26-1," ",IF(Q$2-$K$2+1&gt;'Primary Inputs Alt'!$C$17,0,(SUM(OFFSET($K$114:$K$163,0,Q$2-$K$2-$D26+1)))*$F26))</f>
        <v xml:space="preserve"> </v>
      </c>
      <c r="R26" s="139" t="str">
        <f ca="1">IF(R$2-$K$2&lt;$D26-1," ",IF(R$2-$K$2+1&gt;'Primary Inputs Alt'!$C$17,0,(SUM(OFFSET($K$114:$K$163,0,R$2-$K$2-$D26+1)))*$F26))</f>
        <v xml:space="preserve"> </v>
      </c>
      <c r="S26" s="139" t="str">
        <f ca="1">IF(S$2-$K$2&lt;$D26-1," ",IF(S$2-$K$2+1&gt;'Primary Inputs Alt'!$C$17,0,(SUM(OFFSET($K$114:$K$163,0,S$2-$K$2-$D26+1)))*$F26))</f>
        <v xml:space="preserve"> </v>
      </c>
      <c r="T26" s="139" t="str">
        <f ca="1">IF(T$2-$K$2&lt;$D26-1," ",IF(T$2-$K$2+1&gt;'Primary Inputs Alt'!$C$17,0,(SUM(OFFSET($K$114:$K$163,0,T$2-$K$2-$D26+1)))*$F26))</f>
        <v xml:space="preserve"> </v>
      </c>
      <c r="U26" s="139" t="str">
        <f ca="1">IF(U$2-$K$2&lt;$D26-1," ",IF(U$2-$K$2+1&gt;'Primary Inputs Alt'!$C$17,0,(SUM(OFFSET($K$114:$K$163,0,U$2-$K$2-$D26+1)))*$F26))</f>
        <v xml:space="preserve"> </v>
      </c>
      <c r="V26" s="139" t="str">
        <f ca="1">IF(V$2-$K$2&lt;$D26-1," ",IF(V$2-$K$2+1&gt;'Primary Inputs Alt'!$C$17,0,(SUM(OFFSET($K$114:$K$163,0,V$2-$K$2-$D26+1)))*$F26))</f>
        <v xml:space="preserve"> </v>
      </c>
      <c r="W26" s="139" t="str">
        <f ca="1">IF(W$2-$K$2&lt;$D26-1," ",IF(W$2-$K$2+1&gt;'Primary Inputs Alt'!$C$17,0,(SUM(OFFSET($K$114:$K$163,0,W$2-$K$2-$D26+1)))*$F26))</f>
        <v xml:space="preserve"> </v>
      </c>
      <c r="X26" s="139" t="str">
        <f ca="1">IF(X$2-$K$2&lt;$D26-1," ",IF(X$2-$K$2+1&gt;'Primary Inputs Alt'!$C$17,0,(SUM(OFFSET($K$114:$K$163,0,X$2-$K$2-$D26+1)))*$F26))</f>
        <v xml:space="preserve"> </v>
      </c>
      <c r="Y26" s="139" t="str">
        <f ca="1">IF(Y$2-$K$2&lt;$D26-1," ",IF(Y$2-$K$2+1&gt;'Primary Inputs Alt'!$C$17,0,(SUM(OFFSET($K$114:$K$163,0,Y$2-$K$2-$D26+1)))*$F26))</f>
        <v xml:space="preserve"> </v>
      </c>
      <c r="Z26" s="139" t="str">
        <f ca="1">IF(Z$2-$K$2&lt;$D26-1," ",IF(Z$2-$K$2+1&gt;'Primary Inputs Alt'!$C$17,0,(SUM(OFFSET($K$114:$K$163,0,Z$2-$K$2-$D26+1)))*$F26))</f>
        <v xml:space="preserve"> </v>
      </c>
      <c r="AA26" s="139" t="str">
        <f ca="1">IF(AA$2-$K$2&lt;$D26-1," ",IF(AA$2-$K$2+1&gt;'Primary Inputs Alt'!$C$17,0,(SUM(OFFSET($K$114:$K$163,0,AA$2-$K$2-$D26+1)))*$F26))</f>
        <v xml:space="preserve"> </v>
      </c>
      <c r="AB26" s="139" t="str">
        <f ca="1">IF(AB$2-$K$2&lt;$D26-1," ",IF(AB$2-$K$2+1&gt;'Primary Inputs Alt'!$C$17,0,(SUM(OFFSET($K$114:$K$163,0,AB$2-$K$2-$D26+1)))*$F26))</f>
        <v xml:space="preserve"> </v>
      </c>
      <c r="AC26" s="139" t="str">
        <f ca="1">IF(AC$2-$K$2&lt;$D26-1," ",IF(AC$2-$K$2+1&gt;'Primary Inputs Alt'!$C$17,0,(SUM(OFFSET($K$114:$K$163,0,AC$2-$K$2-$D26+1)))*$F26))</f>
        <v xml:space="preserve"> </v>
      </c>
      <c r="AD26" s="139">
        <f ca="1">IF(AD$2-$K$2&lt;$D26-1," ",IF(AD$2-$K$2+1&gt;'Primary Inputs Alt'!$C$17,0,(SUM(OFFSET($K$114:$K$163,0,AD$2-$K$2-$D26+1)))*$F26))</f>
        <v>0</v>
      </c>
      <c r="AE26" s="139">
        <f ca="1">IF(AE$2-$K$2&lt;$D26-1," ",IF(AE$2-$K$2+1&gt;'Primary Inputs Alt'!$C$17,0,(SUM(OFFSET($K$114:$K$163,0,AE$2-$K$2-$D26+1)))*$F26))</f>
        <v>0</v>
      </c>
      <c r="AF26" s="139">
        <f ca="1">IF(AF$2-$K$2&lt;$D26-1," ",IF(AF$2-$K$2+1&gt;'Primary Inputs Alt'!$C$17,0,(SUM(OFFSET($K$114:$K$163,0,AF$2-$K$2-$D26+1)))*$F26))</f>
        <v>0</v>
      </c>
      <c r="AG26" s="139">
        <f ca="1">IF(AG$2-$K$2&lt;$D26-1," ",IF(AG$2-$K$2+1&gt;'Primary Inputs Alt'!$C$17,0,(SUM(OFFSET($K$114:$K$163,0,AG$2-$K$2-$D26+1)))*$F26))</f>
        <v>0</v>
      </c>
      <c r="AH26" s="139">
        <f ca="1">IF(AH$2-$K$2&lt;$D26-1," ",IF(AH$2-$K$2+1&gt;'Primary Inputs Alt'!$C$17,0,(SUM(OFFSET($K$114:$K$163,0,AH$2-$K$2-$D26+1)))*$F26))</f>
        <v>0</v>
      </c>
      <c r="AI26" s="139">
        <f ca="1">IF(AI$2-$K$2&lt;$D26-1," ",IF(AI$2-$K$2+1&gt;'Primary Inputs Alt'!$C$17,0,(SUM(OFFSET($K$114:$K$163,0,AI$2-$K$2-$D26+1)))*$F26))</f>
        <v>0</v>
      </c>
      <c r="AJ26" s="139">
        <f ca="1">IF(AJ$2-$K$2&lt;$D26-1," ",IF(AJ$2-$K$2+1&gt;'Primary Inputs Alt'!$C$17,0,(SUM(OFFSET($K$114:$K$163,0,AJ$2-$K$2-$D26+1)))*$F26))</f>
        <v>0</v>
      </c>
      <c r="AK26" s="139">
        <f ca="1">IF(AK$2-$K$2&lt;$D26-1," ",IF(AK$2-$K$2+1&gt;'Primary Inputs Alt'!$C$17,0,(SUM(OFFSET($K$114:$K$163,0,AK$2-$K$2-$D26+1)))*$F26))</f>
        <v>0</v>
      </c>
      <c r="AL26" s="139">
        <f ca="1">IF(AL$2-$K$2&lt;$D26-1," ",IF(AL$2-$K$2+1&gt;'Primary Inputs Alt'!$C$17,0,(SUM(OFFSET($K$114:$K$163,0,AL$2-$K$2-$D26+1)))*$F26))</f>
        <v>0</v>
      </c>
      <c r="AM26" s="139">
        <f ca="1">IF(AM$2-$K$2&lt;$D26-1," ",IF(AM$2-$K$2+1&gt;'Primary Inputs Alt'!$C$17,0,(SUM(OFFSET($K$114:$K$163,0,AM$2-$K$2-$D26+1)))*$F26))</f>
        <v>0</v>
      </c>
      <c r="AN26" s="139">
        <f ca="1">IF(AN$2-$K$2&lt;$D26-1," ",IF(AN$2-$K$2+1&gt;'Primary Inputs Alt'!$C$17,0,(SUM(OFFSET($K$114:$K$163,0,AN$2-$K$2-$D26+1)))*$F26))</f>
        <v>0</v>
      </c>
      <c r="AO26" s="139">
        <f ca="1">IF(AO$2-$K$2&lt;$D26-1," ",IF(AO$2-$K$2+1&gt;'Primary Inputs Alt'!$C$17,0,(SUM(OFFSET($K$114:$K$163,0,AO$2-$K$2-$D26+1)))*$F26))</f>
        <v>0</v>
      </c>
      <c r="AP26" s="139">
        <f ca="1">IF(AP$2-$K$2&lt;$D26-1," ",IF(AP$2-$K$2+1&gt;'Primary Inputs Alt'!$C$17,0,(SUM(OFFSET($K$114:$K$163,0,AP$2-$K$2-$D26+1)))*$F26))</f>
        <v>0</v>
      </c>
      <c r="AQ26" s="139">
        <f ca="1">IF(AQ$2-$K$2&lt;$D26-1," ",IF(AQ$2-$K$2+1&gt;'Primary Inputs Alt'!$C$17,0,(SUM(OFFSET($K$114:$K$163,0,AQ$2-$K$2-$D26+1)))*$F26))</f>
        <v>0</v>
      </c>
      <c r="AR26" s="139">
        <f ca="1">IF(AR$2-$K$2&lt;$D26-1," ",IF(AR$2-$K$2+1&gt;'Primary Inputs Alt'!$C$17,0,(SUM(OFFSET($K$114:$K$163,0,AR$2-$K$2-$D26+1)))*$F26))</f>
        <v>0</v>
      </c>
      <c r="AS26" s="139">
        <f ca="1">IF(AS$2-$K$2&lt;$D26-1," ",IF(AS$2-$K$2+1&gt;'Primary Inputs Alt'!$C$17,0,(SUM(OFFSET($K$114:$K$163,0,AS$2-$K$2-$D26+1)))*$F26))</f>
        <v>0</v>
      </c>
      <c r="AT26" s="139">
        <f ca="1">IF(AT$2-$K$2&lt;$D26-1," ",IF(AT$2-$K$2+1&gt;'Primary Inputs Alt'!$C$17,0,(SUM(OFFSET($K$114:$K$163,0,AT$2-$K$2-$D26+1)))*$F26))</f>
        <v>0</v>
      </c>
      <c r="AU26" s="139">
        <f ca="1">IF(AU$2-$K$2&lt;$D26-1," ",IF(AU$2-$K$2+1&gt;'Primary Inputs Alt'!$C$17,0,(SUM(OFFSET($K$114:$K$163,0,AU$2-$K$2-$D26+1)))*$F26))</f>
        <v>0</v>
      </c>
      <c r="AV26" s="139">
        <f ca="1">IF(AV$2-$K$2&lt;$D26-1," ",IF(AV$2-$K$2+1&gt;'Primary Inputs Alt'!$C$17,0,(SUM(OFFSET($K$114:$K$163,0,AV$2-$K$2-$D26+1)))*$F26))</f>
        <v>0</v>
      </c>
      <c r="AW26" s="139">
        <f ca="1">IF(AW$2-$K$2&lt;$D26-1," ",IF(AW$2-$K$2+1&gt;'Primary Inputs Alt'!$C$17,0,(SUM(OFFSET($K$114:$K$163,0,AW$2-$K$2-$D26+1)))*$F26))</f>
        <v>0</v>
      </c>
      <c r="AX26" s="139">
        <f ca="1">IF(AX$2-$K$2&lt;$D26-1," ",IF(AX$2-$K$2+1&gt;'Primary Inputs Alt'!$C$17,0,(SUM(OFFSET($K$114:$K$163,0,AX$2-$K$2-$D26+1)))*$F26))</f>
        <v>0</v>
      </c>
      <c r="AY26" s="139">
        <f ca="1">IF(AY$2-$K$2&lt;$D26-1," ",IF(AY$2-$K$2+1&gt;'Primary Inputs Alt'!$C$17,0,(SUM(OFFSET($K$114:$K$163,0,AY$2-$K$2-$D26+1)))*$F26))</f>
        <v>0</v>
      </c>
      <c r="AZ26" s="139">
        <f ca="1">IF(AZ$2-$K$2&lt;$D26-1," ",IF(AZ$2-$K$2+1&gt;'Primary Inputs Alt'!$C$17,0,(SUM(OFFSET($K$114:$K$163,0,AZ$2-$K$2-$D26+1)))*$F26))</f>
        <v>0</v>
      </c>
      <c r="BA26" s="139">
        <f ca="1">IF(BA$2-$K$2&lt;$D26-1," ",IF(BA$2-$K$2+1&gt;'Primary Inputs Alt'!$C$17,0,(SUM(OFFSET($K$114:$K$163,0,BA$2-$K$2-$D26+1)))*$F26))</f>
        <v>0</v>
      </c>
      <c r="BB26" s="139">
        <f ca="1">IF(BB$2-$K$2&lt;$D26-1," ",IF(BB$2-$K$2+1&gt;'Primary Inputs Alt'!$C$17,0,(SUM(OFFSET($K$114:$K$163,0,BB$2-$K$2-$D26+1)))*$F26))</f>
        <v>0</v>
      </c>
      <c r="BC26" s="139">
        <f ca="1">IF(BC$2-$K$2&lt;$D26-1," ",IF(BC$2-$K$2+1&gt;'Primary Inputs Alt'!$C$17,0,(SUM(OFFSET($K$114:$K$163,0,BC$2-$K$2-$D26+1)))*$F26))</f>
        <v>0</v>
      </c>
      <c r="BD26" s="139">
        <f ca="1">IF(BD$2-$K$2&lt;$D26-1," ",IF(BD$2-$K$2+1&gt;'Primary Inputs Alt'!$C$17,0,(SUM(OFFSET($K$114:$K$163,0,BD$2-$K$2-$D26+1)))*$F26))</f>
        <v>0</v>
      </c>
      <c r="BE26" s="139">
        <f ca="1">IF(BE$2-$K$2&lt;$D26-1," ",IF(BE$2-$K$2+1&gt;'Primary Inputs Alt'!$C$17,0,(SUM(OFFSET($K$114:$K$163,0,BE$2-$K$2-$D26+1)))*$F26))</f>
        <v>0</v>
      </c>
      <c r="BF26" s="139">
        <f ca="1">IF(BF$2-$K$2&lt;$D26-1," ",IF(BF$2-$K$2+1&gt;'Primary Inputs Alt'!$C$17,0,(SUM(OFFSET($K$114:$K$163,0,BF$2-$K$2-$D26+1)))*$F26))</f>
        <v>0</v>
      </c>
      <c r="BG26" s="139">
        <f ca="1">IF(BG$2-$K$2&lt;$D26-1," ",IF(BG$2-$K$2+1&gt;'Primary Inputs Alt'!$C$17,0,(SUM(OFFSET($K$114:$K$163,0,BG$2-$K$2-$D26+1)))*$F26))</f>
        <v>0</v>
      </c>
      <c r="BH26" s="139">
        <f ca="1">IF(BH$2-$K$2&lt;$D26-1," ",IF(BH$2-$K$2+1&gt;'Primary Inputs Alt'!$C$17,0,(SUM(OFFSET($K$114:$K$163,0,BH$2-$K$2-$D26+1)))*$F26))</f>
        <v>0</v>
      </c>
    </row>
    <row r="27" spans="1:60">
      <c r="A27" s="106"/>
      <c r="B27" s="106"/>
      <c r="C27" s="106"/>
      <c r="D27" s="184">
        <v>21</v>
      </c>
      <c r="E27" t="s">
        <v>193</v>
      </c>
      <c r="F27" s="106">
        <f ca="1">OFFSET('Primary Inputs Alt'!$E$12,0,'Calculations Alt'!$D27-1)</f>
        <v>0</v>
      </c>
      <c r="G27" s="106"/>
      <c r="H27" s="106"/>
      <c r="I27" s="106"/>
      <c r="J27" s="106"/>
      <c r="K27" s="139" t="str">
        <f ca="1">IF(K$2-$K$2&lt;$D27-1," ",IF(K$2-$K$2+1&gt;'Primary Inputs Alt'!$C$17,0,(SUM(OFFSET($K$114:$K$163,0,K$2-$K$2-$D27+1)))*$F27))</f>
        <v xml:space="preserve"> </v>
      </c>
      <c r="L27" s="139" t="str">
        <f ca="1">IF(L$2-$K$2&lt;$D27-1," ",IF(L$2-$K$2+1&gt;'Primary Inputs Alt'!$C$17,0,(SUM(OFFSET($K$114:$K$163,0,L$2-$K$2-$D27+1)))*$F27))</f>
        <v xml:space="preserve"> </v>
      </c>
      <c r="M27" s="139" t="str">
        <f ca="1">IF(M$2-$K$2&lt;$D27-1," ",IF(M$2-$K$2+1&gt;'Primary Inputs Alt'!$C$17,0,(SUM(OFFSET($K$114:$K$163,0,M$2-$K$2-$D27+1)))*$F27))</f>
        <v xml:space="preserve"> </v>
      </c>
      <c r="N27" s="139" t="str">
        <f ca="1">IF(N$2-$K$2&lt;$D27-1," ",IF(N$2-$K$2+1&gt;'Primary Inputs Alt'!$C$17,0,(SUM(OFFSET($K$114:$K$163,0,N$2-$K$2-$D27+1)))*$F27))</f>
        <v xml:space="preserve"> </v>
      </c>
      <c r="O27" s="139" t="str">
        <f ca="1">IF(O$2-$K$2&lt;$D27-1," ",IF(O$2-$K$2+1&gt;'Primary Inputs Alt'!$C$17,0,(SUM(OFFSET($K$114:$K$163,0,O$2-$K$2-$D27+1)))*$F27))</f>
        <v xml:space="preserve"> </v>
      </c>
      <c r="P27" s="139" t="str">
        <f ca="1">IF(P$2-$K$2&lt;$D27-1," ",IF(P$2-$K$2+1&gt;'Primary Inputs Alt'!$C$17,0,(SUM(OFFSET($K$114:$K$163,0,P$2-$K$2-$D27+1)))*$F27))</f>
        <v xml:space="preserve"> </v>
      </c>
      <c r="Q27" s="139" t="str">
        <f ca="1">IF(Q$2-$K$2&lt;$D27-1," ",IF(Q$2-$K$2+1&gt;'Primary Inputs Alt'!$C$17,0,(SUM(OFFSET($K$114:$K$163,0,Q$2-$K$2-$D27+1)))*$F27))</f>
        <v xml:space="preserve"> </v>
      </c>
      <c r="R27" s="139" t="str">
        <f ca="1">IF(R$2-$K$2&lt;$D27-1," ",IF(R$2-$K$2+1&gt;'Primary Inputs Alt'!$C$17,0,(SUM(OFFSET($K$114:$K$163,0,R$2-$K$2-$D27+1)))*$F27))</f>
        <v xml:space="preserve"> </v>
      </c>
      <c r="S27" s="139" t="str">
        <f ca="1">IF(S$2-$K$2&lt;$D27-1," ",IF(S$2-$K$2+1&gt;'Primary Inputs Alt'!$C$17,0,(SUM(OFFSET($K$114:$K$163,0,S$2-$K$2-$D27+1)))*$F27))</f>
        <v xml:space="preserve"> </v>
      </c>
      <c r="T27" s="139" t="str">
        <f ca="1">IF(T$2-$K$2&lt;$D27-1," ",IF(T$2-$K$2+1&gt;'Primary Inputs Alt'!$C$17,0,(SUM(OFFSET($K$114:$K$163,0,T$2-$K$2-$D27+1)))*$F27))</f>
        <v xml:space="preserve"> </v>
      </c>
      <c r="U27" s="139" t="str">
        <f ca="1">IF(U$2-$K$2&lt;$D27-1," ",IF(U$2-$K$2+1&gt;'Primary Inputs Alt'!$C$17,0,(SUM(OFFSET($K$114:$K$163,0,U$2-$K$2-$D27+1)))*$F27))</f>
        <v xml:space="preserve"> </v>
      </c>
      <c r="V27" s="139" t="str">
        <f ca="1">IF(V$2-$K$2&lt;$D27-1," ",IF(V$2-$K$2+1&gt;'Primary Inputs Alt'!$C$17,0,(SUM(OFFSET($K$114:$K$163,0,V$2-$K$2-$D27+1)))*$F27))</f>
        <v xml:space="preserve"> </v>
      </c>
      <c r="W27" s="139" t="str">
        <f ca="1">IF(W$2-$K$2&lt;$D27-1," ",IF(W$2-$K$2+1&gt;'Primary Inputs Alt'!$C$17,0,(SUM(OFFSET($K$114:$K$163,0,W$2-$K$2-$D27+1)))*$F27))</f>
        <v xml:space="preserve"> </v>
      </c>
      <c r="X27" s="139" t="str">
        <f ca="1">IF(X$2-$K$2&lt;$D27-1," ",IF(X$2-$K$2+1&gt;'Primary Inputs Alt'!$C$17,0,(SUM(OFFSET($K$114:$K$163,0,X$2-$K$2-$D27+1)))*$F27))</f>
        <v xml:space="preserve"> </v>
      </c>
      <c r="Y27" s="139" t="str">
        <f ca="1">IF(Y$2-$K$2&lt;$D27-1," ",IF(Y$2-$K$2+1&gt;'Primary Inputs Alt'!$C$17,0,(SUM(OFFSET($K$114:$K$163,0,Y$2-$K$2-$D27+1)))*$F27))</f>
        <v xml:space="preserve"> </v>
      </c>
      <c r="Z27" s="139" t="str">
        <f ca="1">IF(Z$2-$K$2&lt;$D27-1," ",IF(Z$2-$K$2+1&gt;'Primary Inputs Alt'!$C$17,0,(SUM(OFFSET($K$114:$K$163,0,Z$2-$K$2-$D27+1)))*$F27))</f>
        <v xml:space="preserve"> </v>
      </c>
      <c r="AA27" s="139" t="str">
        <f ca="1">IF(AA$2-$K$2&lt;$D27-1," ",IF(AA$2-$K$2+1&gt;'Primary Inputs Alt'!$C$17,0,(SUM(OFFSET($K$114:$K$163,0,AA$2-$K$2-$D27+1)))*$F27))</f>
        <v xml:space="preserve"> </v>
      </c>
      <c r="AB27" s="139" t="str">
        <f ca="1">IF(AB$2-$K$2&lt;$D27-1," ",IF(AB$2-$K$2+1&gt;'Primary Inputs Alt'!$C$17,0,(SUM(OFFSET($K$114:$K$163,0,AB$2-$K$2-$D27+1)))*$F27))</f>
        <v xml:space="preserve"> </v>
      </c>
      <c r="AC27" s="139" t="str">
        <f ca="1">IF(AC$2-$K$2&lt;$D27-1," ",IF(AC$2-$K$2+1&gt;'Primary Inputs Alt'!$C$17,0,(SUM(OFFSET($K$114:$K$163,0,AC$2-$K$2-$D27+1)))*$F27))</f>
        <v xml:space="preserve"> </v>
      </c>
      <c r="AD27" s="139" t="str">
        <f ca="1">IF(AD$2-$K$2&lt;$D27-1," ",IF(AD$2-$K$2+1&gt;'Primary Inputs Alt'!$C$17,0,(SUM(OFFSET($K$114:$K$163,0,AD$2-$K$2-$D27+1)))*$F27))</f>
        <v xml:space="preserve"> </v>
      </c>
      <c r="AE27" s="139">
        <f ca="1">IF(AE$2-$K$2&lt;$D27-1," ",IF(AE$2-$K$2+1&gt;'Primary Inputs Alt'!$C$17,0,(SUM(OFFSET($K$114:$K$163,0,AE$2-$K$2-$D27+1)))*$F27))</f>
        <v>0</v>
      </c>
      <c r="AF27" s="139">
        <f ca="1">IF(AF$2-$K$2&lt;$D27-1," ",IF(AF$2-$K$2+1&gt;'Primary Inputs Alt'!$C$17,0,(SUM(OFFSET($K$114:$K$163,0,AF$2-$K$2-$D27+1)))*$F27))</f>
        <v>0</v>
      </c>
      <c r="AG27" s="139">
        <f ca="1">IF(AG$2-$K$2&lt;$D27-1," ",IF(AG$2-$K$2+1&gt;'Primary Inputs Alt'!$C$17,0,(SUM(OFFSET($K$114:$K$163,0,AG$2-$K$2-$D27+1)))*$F27))</f>
        <v>0</v>
      </c>
      <c r="AH27" s="139">
        <f ca="1">IF(AH$2-$K$2&lt;$D27-1," ",IF(AH$2-$K$2+1&gt;'Primary Inputs Alt'!$C$17,0,(SUM(OFFSET($K$114:$K$163,0,AH$2-$K$2-$D27+1)))*$F27))</f>
        <v>0</v>
      </c>
      <c r="AI27" s="139">
        <f ca="1">IF(AI$2-$K$2&lt;$D27-1," ",IF(AI$2-$K$2+1&gt;'Primary Inputs Alt'!$C$17,0,(SUM(OFFSET($K$114:$K$163,0,AI$2-$K$2-$D27+1)))*$F27))</f>
        <v>0</v>
      </c>
      <c r="AJ27" s="139">
        <f ca="1">IF(AJ$2-$K$2&lt;$D27-1," ",IF(AJ$2-$K$2+1&gt;'Primary Inputs Alt'!$C$17,0,(SUM(OFFSET($K$114:$K$163,0,AJ$2-$K$2-$D27+1)))*$F27))</f>
        <v>0</v>
      </c>
      <c r="AK27" s="139">
        <f ca="1">IF(AK$2-$K$2&lt;$D27-1," ",IF(AK$2-$K$2+1&gt;'Primary Inputs Alt'!$C$17,0,(SUM(OFFSET($K$114:$K$163,0,AK$2-$K$2-$D27+1)))*$F27))</f>
        <v>0</v>
      </c>
      <c r="AL27" s="139">
        <f ca="1">IF(AL$2-$K$2&lt;$D27-1," ",IF(AL$2-$K$2+1&gt;'Primary Inputs Alt'!$C$17,0,(SUM(OFFSET($K$114:$K$163,0,AL$2-$K$2-$D27+1)))*$F27))</f>
        <v>0</v>
      </c>
      <c r="AM27" s="139">
        <f ca="1">IF(AM$2-$K$2&lt;$D27-1," ",IF(AM$2-$K$2+1&gt;'Primary Inputs Alt'!$C$17,0,(SUM(OFFSET($K$114:$K$163,0,AM$2-$K$2-$D27+1)))*$F27))</f>
        <v>0</v>
      </c>
      <c r="AN27" s="139">
        <f ca="1">IF(AN$2-$K$2&lt;$D27-1," ",IF(AN$2-$K$2+1&gt;'Primary Inputs Alt'!$C$17,0,(SUM(OFFSET($K$114:$K$163,0,AN$2-$K$2-$D27+1)))*$F27))</f>
        <v>0</v>
      </c>
      <c r="AO27" s="139">
        <f ca="1">IF(AO$2-$K$2&lt;$D27-1," ",IF(AO$2-$K$2+1&gt;'Primary Inputs Alt'!$C$17,0,(SUM(OFFSET($K$114:$K$163,0,AO$2-$K$2-$D27+1)))*$F27))</f>
        <v>0</v>
      </c>
      <c r="AP27" s="139">
        <f ca="1">IF(AP$2-$K$2&lt;$D27-1," ",IF(AP$2-$K$2+1&gt;'Primary Inputs Alt'!$C$17,0,(SUM(OFFSET($K$114:$K$163,0,AP$2-$K$2-$D27+1)))*$F27))</f>
        <v>0</v>
      </c>
      <c r="AQ27" s="139">
        <f ca="1">IF(AQ$2-$K$2&lt;$D27-1," ",IF(AQ$2-$K$2+1&gt;'Primary Inputs Alt'!$C$17,0,(SUM(OFFSET($K$114:$K$163,0,AQ$2-$K$2-$D27+1)))*$F27))</f>
        <v>0</v>
      </c>
      <c r="AR27" s="139">
        <f ca="1">IF(AR$2-$K$2&lt;$D27-1," ",IF(AR$2-$K$2+1&gt;'Primary Inputs Alt'!$C$17,0,(SUM(OFFSET($K$114:$K$163,0,AR$2-$K$2-$D27+1)))*$F27))</f>
        <v>0</v>
      </c>
      <c r="AS27" s="139">
        <f ca="1">IF(AS$2-$K$2&lt;$D27-1," ",IF(AS$2-$K$2+1&gt;'Primary Inputs Alt'!$C$17,0,(SUM(OFFSET($K$114:$K$163,0,AS$2-$K$2-$D27+1)))*$F27))</f>
        <v>0</v>
      </c>
      <c r="AT27" s="139">
        <f ca="1">IF(AT$2-$K$2&lt;$D27-1," ",IF(AT$2-$K$2+1&gt;'Primary Inputs Alt'!$C$17,0,(SUM(OFFSET($K$114:$K$163,0,AT$2-$K$2-$D27+1)))*$F27))</f>
        <v>0</v>
      </c>
      <c r="AU27" s="139">
        <f ca="1">IF(AU$2-$K$2&lt;$D27-1," ",IF(AU$2-$K$2+1&gt;'Primary Inputs Alt'!$C$17,0,(SUM(OFFSET($K$114:$K$163,0,AU$2-$K$2-$D27+1)))*$F27))</f>
        <v>0</v>
      </c>
      <c r="AV27" s="139">
        <f ca="1">IF(AV$2-$K$2&lt;$D27-1," ",IF(AV$2-$K$2+1&gt;'Primary Inputs Alt'!$C$17,0,(SUM(OFFSET($K$114:$K$163,0,AV$2-$K$2-$D27+1)))*$F27))</f>
        <v>0</v>
      </c>
      <c r="AW27" s="139">
        <f ca="1">IF(AW$2-$K$2&lt;$D27-1," ",IF(AW$2-$K$2+1&gt;'Primary Inputs Alt'!$C$17,0,(SUM(OFFSET($K$114:$K$163,0,AW$2-$K$2-$D27+1)))*$F27))</f>
        <v>0</v>
      </c>
      <c r="AX27" s="139">
        <f ca="1">IF(AX$2-$K$2&lt;$D27-1," ",IF(AX$2-$K$2+1&gt;'Primary Inputs Alt'!$C$17,0,(SUM(OFFSET($K$114:$K$163,0,AX$2-$K$2-$D27+1)))*$F27))</f>
        <v>0</v>
      </c>
      <c r="AY27" s="139">
        <f ca="1">IF(AY$2-$K$2&lt;$D27-1," ",IF(AY$2-$K$2+1&gt;'Primary Inputs Alt'!$C$17,0,(SUM(OFFSET($K$114:$K$163,0,AY$2-$K$2-$D27+1)))*$F27))</f>
        <v>0</v>
      </c>
      <c r="AZ27" s="139">
        <f ca="1">IF(AZ$2-$K$2&lt;$D27-1," ",IF(AZ$2-$K$2+1&gt;'Primary Inputs Alt'!$C$17,0,(SUM(OFFSET($K$114:$K$163,0,AZ$2-$K$2-$D27+1)))*$F27))</f>
        <v>0</v>
      </c>
      <c r="BA27" s="139">
        <f ca="1">IF(BA$2-$K$2&lt;$D27-1," ",IF(BA$2-$K$2+1&gt;'Primary Inputs Alt'!$C$17,0,(SUM(OFFSET($K$114:$K$163,0,BA$2-$K$2-$D27+1)))*$F27))</f>
        <v>0</v>
      </c>
      <c r="BB27" s="139">
        <f ca="1">IF(BB$2-$K$2&lt;$D27-1," ",IF(BB$2-$K$2+1&gt;'Primary Inputs Alt'!$C$17,0,(SUM(OFFSET($K$114:$K$163,0,BB$2-$K$2-$D27+1)))*$F27))</f>
        <v>0</v>
      </c>
      <c r="BC27" s="139">
        <f ca="1">IF(BC$2-$K$2&lt;$D27-1," ",IF(BC$2-$K$2+1&gt;'Primary Inputs Alt'!$C$17,0,(SUM(OFFSET($K$114:$K$163,0,BC$2-$K$2-$D27+1)))*$F27))</f>
        <v>0</v>
      </c>
      <c r="BD27" s="139">
        <f ca="1">IF(BD$2-$K$2&lt;$D27-1," ",IF(BD$2-$K$2+1&gt;'Primary Inputs Alt'!$C$17,0,(SUM(OFFSET($K$114:$K$163,0,BD$2-$K$2-$D27+1)))*$F27))</f>
        <v>0</v>
      </c>
      <c r="BE27" s="139">
        <f ca="1">IF(BE$2-$K$2&lt;$D27-1," ",IF(BE$2-$K$2+1&gt;'Primary Inputs Alt'!$C$17,0,(SUM(OFFSET($K$114:$K$163,0,BE$2-$K$2-$D27+1)))*$F27))</f>
        <v>0</v>
      </c>
      <c r="BF27" s="139">
        <f ca="1">IF(BF$2-$K$2&lt;$D27-1," ",IF(BF$2-$K$2+1&gt;'Primary Inputs Alt'!$C$17,0,(SUM(OFFSET($K$114:$K$163,0,BF$2-$K$2-$D27+1)))*$F27))</f>
        <v>0</v>
      </c>
      <c r="BG27" s="139">
        <f ca="1">IF(BG$2-$K$2&lt;$D27-1," ",IF(BG$2-$K$2+1&gt;'Primary Inputs Alt'!$C$17,0,(SUM(OFFSET($K$114:$K$163,0,BG$2-$K$2-$D27+1)))*$F27))</f>
        <v>0</v>
      </c>
      <c r="BH27" s="139">
        <f ca="1">IF(BH$2-$K$2&lt;$D27-1," ",IF(BH$2-$K$2+1&gt;'Primary Inputs Alt'!$C$17,0,(SUM(OFFSET($K$114:$K$163,0,BH$2-$K$2-$D27+1)))*$F27))</f>
        <v>0</v>
      </c>
    </row>
    <row r="28" spans="1:60">
      <c r="A28" s="106"/>
      <c r="B28" s="106"/>
      <c r="C28" s="106"/>
      <c r="D28" s="184">
        <v>22</v>
      </c>
      <c r="E28" t="s">
        <v>194</v>
      </c>
      <c r="F28" s="106">
        <f ca="1">OFFSET('Primary Inputs Alt'!$E$12,0,'Calculations Alt'!$D28-1)</f>
        <v>0</v>
      </c>
      <c r="G28" s="106"/>
      <c r="H28" s="106"/>
      <c r="I28" s="106"/>
      <c r="J28" s="106"/>
      <c r="K28" s="139" t="str">
        <f ca="1">IF(K$2-$K$2&lt;$D28-1," ",IF(K$2-$K$2+1&gt;'Primary Inputs Alt'!$C$17,0,(SUM(OFFSET($K$114:$K$163,0,K$2-$K$2-$D28+1)))*$F28))</f>
        <v xml:space="preserve"> </v>
      </c>
      <c r="L28" s="139" t="str">
        <f ca="1">IF(L$2-$K$2&lt;$D28-1," ",IF(L$2-$K$2+1&gt;'Primary Inputs Alt'!$C$17,0,(SUM(OFFSET($K$114:$K$163,0,L$2-$K$2-$D28+1)))*$F28))</f>
        <v xml:space="preserve"> </v>
      </c>
      <c r="M28" s="139" t="str">
        <f ca="1">IF(M$2-$K$2&lt;$D28-1," ",IF(M$2-$K$2+1&gt;'Primary Inputs Alt'!$C$17,0,(SUM(OFFSET($K$114:$K$163,0,M$2-$K$2-$D28+1)))*$F28))</f>
        <v xml:space="preserve"> </v>
      </c>
      <c r="N28" s="139" t="str">
        <f ca="1">IF(N$2-$K$2&lt;$D28-1," ",IF(N$2-$K$2+1&gt;'Primary Inputs Alt'!$C$17,0,(SUM(OFFSET($K$114:$K$163,0,N$2-$K$2-$D28+1)))*$F28))</f>
        <v xml:space="preserve"> </v>
      </c>
      <c r="O28" s="139" t="str">
        <f ca="1">IF(O$2-$K$2&lt;$D28-1," ",IF(O$2-$K$2+1&gt;'Primary Inputs Alt'!$C$17,0,(SUM(OFFSET($K$114:$K$163,0,O$2-$K$2-$D28+1)))*$F28))</f>
        <v xml:space="preserve"> </v>
      </c>
      <c r="P28" s="139" t="str">
        <f ca="1">IF(P$2-$K$2&lt;$D28-1," ",IF(P$2-$K$2+1&gt;'Primary Inputs Alt'!$C$17,0,(SUM(OFFSET($K$114:$K$163,0,P$2-$K$2-$D28+1)))*$F28))</f>
        <v xml:space="preserve"> </v>
      </c>
      <c r="Q28" s="139" t="str">
        <f ca="1">IF(Q$2-$K$2&lt;$D28-1," ",IF(Q$2-$K$2+1&gt;'Primary Inputs Alt'!$C$17,0,(SUM(OFFSET($K$114:$K$163,0,Q$2-$K$2-$D28+1)))*$F28))</f>
        <v xml:space="preserve"> </v>
      </c>
      <c r="R28" s="139" t="str">
        <f ca="1">IF(R$2-$K$2&lt;$D28-1," ",IF(R$2-$K$2+1&gt;'Primary Inputs Alt'!$C$17,0,(SUM(OFFSET($K$114:$K$163,0,R$2-$K$2-$D28+1)))*$F28))</f>
        <v xml:space="preserve"> </v>
      </c>
      <c r="S28" s="139" t="str">
        <f ca="1">IF(S$2-$K$2&lt;$D28-1," ",IF(S$2-$K$2+1&gt;'Primary Inputs Alt'!$C$17,0,(SUM(OFFSET($K$114:$K$163,0,S$2-$K$2-$D28+1)))*$F28))</f>
        <v xml:space="preserve"> </v>
      </c>
      <c r="T28" s="139" t="str">
        <f ca="1">IF(T$2-$K$2&lt;$D28-1," ",IF(T$2-$K$2+1&gt;'Primary Inputs Alt'!$C$17,0,(SUM(OFFSET($K$114:$K$163,0,T$2-$K$2-$D28+1)))*$F28))</f>
        <v xml:space="preserve"> </v>
      </c>
      <c r="U28" s="139" t="str">
        <f ca="1">IF(U$2-$K$2&lt;$D28-1," ",IF(U$2-$K$2+1&gt;'Primary Inputs Alt'!$C$17,0,(SUM(OFFSET($K$114:$K$163,0,U$2-$K$2-$D28+1)))*$F28))</f>
        <v xml:space="preserve"> </v>
      </c>
      <c r="V28" s="139" t="str">
        <f ca="1">IF(V$2-$K$2&lt;$D28-1," ",IF(V$2-$K$2+1&gt;'Primary Inputs Alt'!$C$17,0,(SUM(OFFSET($K$114:$K$163,0,V$2-$K$2-$D28+1)))*$F28))</f>
        <v xml:space="preserve"> </v>
      </c>
      <c r="W28" s="139" t="str">
        <f ca="1">IF(W$2-$K$2&lt;$D28-1," ",IF(W$2-$K$2+1&gt;'Primary Inputs Alt'!$C$17,0,(SUM(OFFSET($K$114:$K$163,0,W$2-$K$2-$D28+1)))*$F28))</f>
        <v xml:space="preserve"> </v>
      </c>
      <c r="X28" s="139" t="str">
        <f ca="1">IF(X$2-$K$2&lt;$D28-1," ",IF(X$2-$K$2+1&gt;'Primary Inputs Alt'!$C$17,0,(SUM(OFFSET($K$114:$K$163,0,X$2-$K$2-$D28+1)))*$F28))</f>
        <v xml:space="preserve"> </v>
      </c>
      <c r="Y28" s="139" t="str">
        <f ca="1">IF(Y$2-$K$2&lt;$D28-1," ",IF(Y$2-$K$2+1&gt;'Primary Inputs Alt'!$C$17,0,(SUM(OFFSET($K$114:$K$163,0,Y$2-$K$2-$D28+1)))*$F28))</f>
        <v xml:space="preserve"> </v>
      </c>
      <c r="Z28" s="139" t="str">
        <f ca="1">IF(Z$2-$K$2&lt;$D28-1," ",IF(Z$2-$K$2+1&gt;'Primary Inputs Alt'!$C$17,0,(SUM(OFFSET($K$114:$K$163,0,Z$2-$K$2-$D28+1)))*$F28))</f>
        <v xml:space="preserve"> </v>
      </c>
      <c r="AA28" s="139" t="str">
        <f ca="1">IF(AA$2-$K$2&lt;$D28-1," ",IF(AA$2-$K$2+1&gt;'Primary Inputs Alt'!$C$17,0,(SUM(OFFSET($K$114:$K$163,0,AA$2-$K$2-$D28+1)))*$F28))</f>
        <v xml:space="preserve"> </v>
      </c>
      <c r="AB28" s="139" t="str">
        <f ca="1">IF(AB$2-$K$2&lt;$D28-1," ",IF(AB$2-$K$2+1&gt;'Primary Inputs Alt'!$C$17,0,(SUM(OFFSET($K$114:$K$163,0,AB$2-$K$2-$D28+1)))*$F28))</f>
        <v xml:space="preserve"> </v>
      </c>
      <c r="AC28" s="139" t="str">
        <f ca="1">IF(AC$2-$K$2&lt;$D28-1," ",IF(AC$2-$K$2+1&gt;'Primary Inputs Alt'!$C$17,0,(SUM(OFFSET($K$114:$K$163,0,AC$2-$K$2-$D28+1)))*$F28))</f>
        <v xml:space="preserve"> </v>
      </c>
      <c r="AD28" s="139" t="str">
        <f ca="1">IF(AD$2-$K$2&lt;$D28-1," ",IF(AD$2-$K$2+1&gt;'Primary Inputs Alt'!$C$17,0,(SUM(OFFSET($K$114:$K$163,0,AD$2-$K$2-$D28+1)))*$F28))</f>
        <v xml:space="preserve"> </v>
      </c>
      <c r="AE28" s="139" t="str">
        <f ca="1">IF(AE$2-$K$2&lt;$D28-1," ",IF(AE$2-$K$2+1&gt;'Primary Inputs Alt'!$C$17,0,(SUM(OFFSET($K$114:$K$163,0,AE$2-$K$2-$D28+1)))*$F28))</f>
        <v xml:space="preserve"> </v>
      </c>
      <c r="AF28" s="139">
        <f ca="1">IF(AF$2-$K$2&lt;$D28-1," ",IF(AF$2-$K$2+1&gt;'Primary Inputs Alt'!$C$17,0,(SUM(OFFSET($K$114:$K$163,0,AF$2-$K$2-$D28+1)))*$F28))</f>
        <v>0</v>
      </c>
      <c r="AG28" s="139">
        <f ca="1">IF(AG$2-$K$2&lt;$D28-1," ",IF(AG$2-$K$2+1&gt;'Primary Inputs Alt'!$C$17,0,(SUM(OFFSET($K$114:$K$163,0,AG$2-$K$2-$D28+1)))*$F28))</f>
        <v>0</v>
      </c>
      <c r="AH28" s="139">
        <f ca="1">IF(AH$2-$K$2&lt;$D28-1," ",IF(AH$2-$K$2+1&gt;'Primary Inputs Alt'!$C$17,0,(SUM(OFFSET($K$114:$K$163,0,AH$2-$K$2-$D28+1)))*$F28))</f>
        <v>0</v>
      </c>
      <c r="AI28" s="139">
        <f ca="1">IF(AI$2-$K$2&lt;$D28-1," ",IF(AI$2-$K$2+1&gt;'Primary Inputs Alt'!$C$17,0,(SUM(OFFSET($K$114:$K$163,0,AI$2-$K$2-$D28+1)))*$F28))</f>
        <v>0</v>
      </c>
      <c r="AJ28" s="139">
        <f ca="1">IF(AJ$2-$K$2&lt;$D28-1," ",IF(AJ$2-$K$2+1&gt;'Primary Inputs Alt'!$C$17,0,(SUM(OFFSET($K$114:$K$163,0,AJ$2-$K$2-$D28+1)))*$F28))</f>
        <v>0</v>
      </c>
      <c r="AK28" s="139">
        <f ca="1">IF(AK$2-$K$2&lt;$D28-1," ",IF(AK$2-$K$2+1&gt;'Primary Inputs Alt'!$C$17,0,(SUM(OFFSET($K$114:$K$163,0,AK$2-$K$2-$D28+1)))*$F28))</f>
        <v>0</v>
      </c>
      <c r="AL28" s="139">
        <f ca="1">IF(AL$2-$K$2&lt;$D28-1," ",IF(AL$2-$K$2+1&gt;'Primary Inputs Alt'!$C$17,0,(SUM(OFFSET($K$114:$K$163,0,AL$2-$K$2-$D28+1)))*$F28))</f>
        <v>0</v>
      </c>
      <c r="AM28" s="139">
        <f ca="1">IF(AM$2-$K$2&lt;$D28-1," ",IF(AM$2-$K$2+1&gt;'Primary Inputs Alt'!$C$17,0,(SUM(OFFSET($K$114:$K$163,0,AM$2-$K$2-$D28+1)))*$F28))</f>
        <v>0</v>
      </c>
      <c r="AN28" s="139">
        <f ca="1">IF(AN$2-$K$2&lt;$D28-1," ",IF(AN$2-$K$2+1&gt;'Primary Inputs Alt'!$C$17,0,(SUM(OFFSET($K$114:$K$163,0,AN$2-$K$2-$D28+1)))*$F28))</f>
        <v>0</v>
      </c>
      <c r="AO28" s="139">
        <f ca="1">IF(AO$2-$K$2&lt;$D28-1," ",IF(AO$2-$K$2+1&gt;'Primary Inputs Alt'!$C$17,0,(SUM(OFFSET($K$114:$K$163,0,AO$2-$K$2-$D28+1)))*$F28))</f>
        <v>0</v>
      </c>
      <c r="AP28" s="139">
        <f ca="1">IF(AP$2-$K$2&lt;$D28-1," ",IF(AP$2-$K$2+1&gt;'Primary Inputs Alt'!$C$17,0,(SUM(OFFSET($K$114:$K$163,0,AP$2-$K$2-$D28+1)))*$F28))</f>
        <v>0</v>
      </c>
      <c r="AQ28" s="139">
        <f ca="1">IF(AQ$2-$K$2&lt;$D28-1," ",IF(AQ$2-$K$2+1&gt;'Primary Inputs Alt'!$C$17,0,(SUM(OFFSET($K$114:$K$163,0,AQ$2-$K$2-$D28+1)))*$F28))</f>
        <v>0</v>
      </c>
      <c r="AR28" s="139">
        <f ca="1">IF(AR$2-$K$2&lt;$D28-1," ",IF(AR$2-$K$2+1&gt;'Primary Inputs Alt'!$C$17,0,(SUM(OFFSET($K$114:$K$163,0,AR$2-$K$2-$D28+1)))*$F28))</f>
        <v>0</v>
      </c>
      <c r="AS28" s="139">
        <f ca="1">IF(AS$2-$K$2&lt;$D28-1," ",IF(AS$2-$K$2+1&gt;'Primary Inputs Alt'!$C$17,0,(SUM(OFFSET($K$114:$K$163,0,AS$2-$K$2-$D28+1)))*$F28))</f>
        <v>0</v>
      </c>
      <c r="AT28" s="139">
        <f ca="1">IF(AT$2-$K$2&lt;$D28-1," ",IF(AT$2-$K$2+1&gt;'Primary Inputs Alt'!$C$17,0,(SUM(OFFSET($K$114:$K$163,0,AT$2-$K$2-$D28+1)))*$F28))</f>
        <v>0</v>
      </c>
      <c r="AU28" s="139">
        <f ca="1">IF(AU$2-$K$2&lt;$D28-1," ",IF(AU$2-$K$2+1&gt;'Primary Inputs Alt'!$C$17,0,(SUM(OFFSET($K$114:$K$163,0,AU$2-$K$2-$D28+1)))*$F28))</f>
        <v>0</v>
      </c>
      <c r="AV28" s="139">
        <f ca="1">IF(AV$2-$K$2&lt;$D28-1," ",IF(AV$2-$K$2+1&gt;'Primary Inputs Alt'!$C$17,0,(SUM(OFFSET($K$114:$K$163,0,AV$2-$K$2-$D28+1)))*$F28))</f>
        <v>0</v>
      </c>
      <c r="AW28" s="139">
        <f ca="1">IF(AW$2-$K$2&lt;$D28-1," ",IF(AW$2-$K$2+1&gt;'Primary Inputs Alt'!$C$17,0,(SUM(OFFSET($K$114:$K$163,0,AW$2-$K$2-$D28+1)))*$F28))</f>
        <v>0</v>
      </c>
      <c r="AX28" s="139">
        <f ca="1">IF(AX$2-$K$2&lt;$D28-1," ",IF(AX$2-$K$2+1&gt;'Primary Inputs Alt'!$C$17,0,(SUM(OFFSET($K$114:$K$163,0,AX$2-$K$2-$D28+1)))*$F28))</f>
        <v>0</v>
      </c>
      <c r="AY28" s="139">
        <f ca="1">IF(AY$2-$K$2&lt;$D28-1," ",IF(AY$2-$K$2+1&gt;'Primary Inputs Alt'!$C$17,0,(SUM(OFFSET($K$114:$K$163,0,AY$2-$K$2-$D28+1)))*$F28))</f>
        <v>0</v>
      </c>
      <c r="AZ28" s="139">
        <f ca="1">IF(AZ$2-$K$2&lt;$D28-1," ",IF(AZ$2-$K$2+1&gt;'Primary Inputs Alt'!$C$17,0,(SUM(OFFSET($K$114:$K$163,0,AZ$2-$K$2-$D28+1)))*$F28))</f>
        <v>0</v>
      </c>
      <c r="BA28" s="139">
        <f ca="1">IF(BA$2-$K$2&lt;$D28-1," ",IF(BA$2-$K$2+1&gt;'Primary Inputs Alt'!$C$17,0,(SUM(OFFSET($K$114:$K$163,0,BA$2-$K$2-$D28+1)))*$F28))</f>
        <v>0</v>
      </c>
      <c r="BB28" s="139">
        <f ca="1">IF(BB$2-$K$2&lt;$D28-1," ",IF(BB$2-$K$2+1&gt;'Primary Inputs Alt'!$C$17,0,(SUM(OFFSET($K$114:$K$163,0,BB$2-$K$2-$D28+1)))*$F28))</f>
        <v>0</v>
      </c>
      <c r="BC28" s="139">
        <f ca="1">IF(BC$2-$K$2&lt;$D28-1," ",IF(BC$2-$K$2+1&gt;'Primary Inputs Alt'!$C$17,0,(SUM(OFFSET($K$114:$K$163,0,BC$2-$K$2-$D28+1)))*$F28))</f>
        <v>0</v>
      </c>
      <c r="BD28" s="139">
        <f ca="1">IF(BD$2-$K$2&lt;$D28-1," ",IF(BD$2-$K$2+1&gt;'Primary Inputs Alt'!$C$17,0,(SUM(OFFSET($K$114:$K$163,0,BD$2-$K$2-$D28+1)))*$F28))</f>
        <v>0</v>
      </c>
      <c r="BE28" s="139">
        <f ca="1">IF(BE$2-$K$2&lt;$D28-1," ",IF(BE$2-$K$2+1&gt;'Primary Inputs Alt'!$C$17,0,(SUM(OFFSET($K$114:$K$163,0,BE$2-$K$2-$D28+1)))*$F28))</f>
        <v>0</v>
      </c>
      <c r="BF28" s="139">
        <f ca="1">IF(BF$2-$K$2&lt;$D28-1," ",IF(BF$2-$K$2+1&gt;'Primary Inputs Alt'!$C$17,0,(SUM(OFFSET($K$114:$K$163,0,BF$2-$K$2-$D28+1)))*$F28))</f>
        <v>0</v>
      </c>
      <c r="BG28" s="139">
        <f ca="1">IF(BG$2-$K$2&lt;$D28-1," ",IF(BG$2-$K$2+1&gt;'Primary Inputs Alt'!$C$17,0,(SUM(OFFSET($K$114:$K$163,0,BG$2-$K$2-$D28+1)))*$F28))</f>
        <v>0</v>
      </c>
      <c r="BH28" s="139">
        <f ca="1">IF(BH$2-$K$2&lt;$D28-1," ",IF(BH$2-$K$2+1&gt;'Primary Inputs Alt'!$C$17,0,(SUM(OFFSET($K$114:$K$163,0,BH$2-$K$2-$D28+1)))*$F28))</f>
        <v>0</v>
      </c>
    </row>
    <row r="29" spans="1:60">
      <c r="A29" s="106"/>
      <c r="B29" s="106"/>
      <c r="C29" s="106"/>
      <c r="D29" s="184">
        <v>23</v>
      </c>
      <c r="E29" t="s">
        <v>195</v>
      </c>
      <c r="F29" s="106">
        <f ca="1">OFFSET('Primary Inputs Alt'!$E$12,0,'Calculations Alt'!$D29-1)</f>
        <v>0</v>
      </c>
      <c r="G29" s="106"/>
      <c r="H29" s="106"/>
      <c r="I29" s="106"/>
      <c r="J29" s="106"/>
      <c r="K29" s="139" t="str">
        <f ca="1">IF(K$2-$K$2&lt;$D29-1," ",IF(K$2-$K$2+1&gt;'Primary Inputs Alt'!$C$17,0,(SUM(OFFSET($K$114:$K$163,0,K$2-$K$2-$D29+1)))*$F29))</f>
        <v xml:space="preserve"> </v>
      </c>
      <c r="L29" s="139" t="str">
        <f ca="1">IF(L$2-$K$2&lt;$D29-1," ",IF(L$2-$K$2+1&gt;'Primary Inputs Alt'!$C$17,0,(SUM(OFFSET($K$114:$K$163,0,L$2-$K$2-$D29+1)))*$F29))</f>
        <v xml:space="preserve"> </v>
      </c>
      <c r="M29" s="139" t="str">
        <f ca="1">IF(M$2-$K$2&lt;$D29-1," ",IF(M$2-$K$2+1&gt;'Primary Inputs Alt'!$C$17,0,(SUM(OFFSET($K$114:$K$163,0,M$2-$K$2-$D29+1)))*$F29))</f>
        <v xml:space="preserve"> </v>
      </c>
      <c r="N29" s="139" t="str">
        <f ca="1">IF(N$2-$K$2&lt;$D29-1," ",IF(N$2-$K$2+1&gt;'Primary Inputs Alt'!$C$17,0,(SUM(OFFSET($K$114:$K$163,0,N$2-$K$2-$D29+1)))*$F29))</f>
        <v xml:space="preserve"> </v>
      </c>
      <c r="O29" s="139" t="str">
        <f ca="1">IF(O$2-$K$2&lt;$D29-1," ",IF(O$2-$K$2+1&gt;'Primary Inputs Alt'!$C$17,0,(SUM(OFFSET($K$114:$K$163,0,O$2-$K$2-$D29+1)))*$F29))</f>
        <v xml:space="preserve"> </v>
      </c>
      <c r="P29" s="139" t="str">
        <f ca="1">IF(P$2-$K$2&lt;$D29-1," ",IF(P$2-$K$2+1&gt;'Primary Inputs Alt'!$C$17,0,(SUM(OFFSET($K$114:$K$163,0,P$2-$K$2-$D29+1)))*$F29))</f>
        <v xml:space="preserve"> </v>
      </c>
      <c r="Q29" s="139" t="str">
        <f ca="1">IF(Q$2-$K$2&lt;$D29-1," ",IF(Q$2-$K$2+1&gt;'Primary Inputs Alt'!$C$17,0,(SUM(OFFSET($K$114:$K$163,0,Q$2-$K$2-$D29+1)))*$F29))</f>
        <v xml:space="preserve"> </v>
      </c>
      <c r="R29" s="139" t="str">
        <f ca="1">IF(R$2-$K$2&lt;$D29-1," ",IF(R$2-$K$2+1&gt;'Primary Inputs Alt'!$C$17,0,(SUM(OFFSET($K$114:$K$163,0,R$2-$K$2-$D29+1)))*$F29))</f>
        <v xml:space="preserve"> </v>
      </c>
      <c r="S29" s="139" t="str">
        <f ca="1">IF(S$2-$K$2&lt;$D29-1," ",IF(S$2-$K$2+1&gt;'Primary Inputs Alt'!$C$17,0,(SUM(OFFSET($K$114:$K$163,0,S$2-$K$2-$D29+1)))*$F29))</f>
        <v xml:space="preserve"> </v>
      </c>
      <c r="T29" s="139" t="str">
        <f ca="1">IF(T$2-$K$2&lt;$D29-1," ",IF(T$2-$K$2+1&gt;'Primary Inputs Alt'!$C$17,0,(SUM(OFFSET($K$114:$K$163,0,T$2-$K$2-$D29+1)))*$F29))</f>
        <v xml:space="preserve"> </v>
      </c>
      <c r="U29" s="139" t="str">
        <f ca="1">IF(U$2-$K$2&lt;$D29-1," ",IF(U$2-$K$2+1&gt;'Primary Inputs Alt'!$C$17,0,(SUM(OFFSET($K$114:$K$163,0,U$2-$K$2-$D29+1)))*$F29))</f>
        <v xml:space="preserve"> </v>
      </c>
      <c r="V29" s="139" t="str">
        <f ca="1">IF(V$2-$K$2&lt;$D29-1," ",IF(V$2-$K$2+1&gt;'Primary Inputs Alt'!$C$17,0,(SUM(OFFSET($K$114:$K$163,0,V$2-$K$2-$D29+1)))*$F29))</f>
        <v xml:space="preserve"> </v>
      </c>
      <c r="W29" s="139" t="str">
        <f ca="1">IF(W$2-$K$2&lt;$D29-1," ",IF(W$2-$K$2+1&gt;'Primary Inputs Alt'!$C$17,0,(SUM(OFFSET($K$114:$K$163,0,W$2-$K$2-$D29+1)))*$F29))</f>
        <v xml:space="preserve"> </v>
      </c>
      <c r="X29" s="139" t="str">
        <f ca="1">IF(X$2-$K$2&lt;$D29-1," ",IF(X$2-$K$2+1&gt;'Primary Inputs Alt'!$C$17,0,(SUM(OFFSET($K$114:$K$163,0,X$2-$K$2-$D29+1)))*$F29))</f>
        <v xml:space="preserve"> </v>
      </c>
      <c r="Y29" s="139" t="str">
        <f ca="1">IF(Y$2-$K$2&lt;$D29-1," ",IF(Y$2-$K$2+1&gt;'Primary Inputs Alt'!$C$17,0,(SUM(OFFSET($K$114:$K$163,0,Y$2-$K$2-$D29+1)))*$F29))</f>
        <v xml:space="preserve"> </v>
      </c>
      <c r="Z29" s="139" t="str">
        <f ca="1">IF(Z$2-$K$2&lt;$D29-1," ",IF(Z$2-$K$2+1&gt;'Primary Inputs Alt'!$C$17,0,(SUM(OFFSET($K$114:$K$163,0,Z$2-$K$2-$D29+1)))*$F29))</f>
        <v xml:space="preserve"> </v>
      </c>
      <c r="AA29" s="139" t="str">
        <f ca="1">IF(AA$2-$K$2&lt;$D29-1," ",IF(AA$2-$K$2+1&gt;'Primary Inputs Alt'!$C$17,0,(SUM(OFFSET($K$114:$K$163,0,AA$2-$K$2-$D29+1)))*$F29))</f>
        <v xml:space="preserve"> </v>
      </c>
      <c r="AB29" s="139" t="str">
        <f ca="1">IF(AB$2-$K$2&lt;$D29-1," ",IF(AB$2-$K$2+1&gt;'Primary Inputs Alt'!$C$17,0,(SUM(OFFSET($K$114:$K$163,0,AB$2-$K$2-$D29+1)))*$F29))</f>
        <v xml:space="preserve"> </v>
      </c>
      <c r="AC29" s="139" t="str">
        <f ca="1">IF(AC$2-$K$2&lt;$D29-1," ",IF(AC$2-$K$2+1&gt;'Primary Inputs Alt'!$C$17,0,(SUM(OFFSET($K$114:$K$163,0,AC$2-$K$2-$D29+1)))*$F29))</f>
        <v xml:space="preserve"> </v>
      </c>
      <c r="AD29" s="139" t="str">
        <f ca="1">IF(AD$2-$K$2&lt;$D29-1," ",IF(AD$2-$K$2+1&gt;'Primary Inputs Alt'!$C$17,0,(SUM(OFFSET($K$114:$K$163,0,AD$2-$K$2-$D29+1)))*$F29))</f>
        <v xml:space="preserve"> </v>
      </c>
      <c r="AE29" s="139" t="str">
        <f ca="1">IF(AE$2-$K$2&lt;$D29-1," ",IF(AE$2-$K$2+1&gt;'Primary Inputs Alt'!$C$17,0,(SUM(OFFSET($K$114:$K$163,0,AE$2-$K$2-$D29+1)))*$F29))</f>
        <v xml:space="preserve"> </v>
      </c>
      <c r="AF29" s="139" t="str">
        <f ca="1">IF(AF$2-$K$2&lt;$D29-1," ",IF(AF$2-$K$2+1&gt;'Primary Inputs Alt'!$C$17,0,(SUM(OFFSET($K$114:$K$163,0,AF$2-$K$2-$D29+1)))*$F29))</f>
        <v xml:space="preserve"> </v>
      </c>
      <c r="AG29" s="139">
        <f ca="1">IF(AG$2-$K$2&lt;$D29-1," ",IF(AG$2-$K$2+1&gt;'Primary Inputs Alt'!$C$17,0,(SUM(OFFSET($K$114:$K$163,0,AG$2-$K$2-$D29+1)))*$F29))</f>
        <v>0</v>
      </c>
      <c r="AH29" s="139">
        <f ca="1">IF(AH$2-$K$2&lt;$D29-1," ",IF(AH$2-$K$2+1&gt;'Primary Inputs Alt'!$C$17,0,(SUM(OFFSET($K$114:$K$163,0,AH$2-$K$2-$D29+1)))*$F29))</f>
        <v>0</v>
      </c>
      <c r="AI29" s="139">
        <f ca="1">IF(AI$2-$K$2&lt;$D29-1," ",IF(AI$2-$K$2+1&gt;'Primary Inputs Alt'!$C$17,0,(SUM(OFFSET($K$114:$K$163,0,AI$2-$K$2-$D29+1)))*$F29))</f>
        <v>0</v>
      </c>
      <c r="AJ29" s="139">
        <f ca="1">IF(AJ$2-$K$2&lt;$D29-1," ",IF(AJ$2-$K$2+1&gt;'Primary Inputs Alt'!$C$17,0,(SUM(OFFSET($K$114:$K$163,0,AJ$2-$K$2-$D29+1)))*$F29))</f>
        <v>0</v>
      </c>
      <c r="AK29" s="139">
        <f ca="1">IF(AK$2-$K$2&lt;$D29-1," ",IF(AK$2-$K$2+1&gt;'Primary Inputs Alt'!$C$17,0,(SUM(OFFSET($K$114:$K$163,0,AK$2-$K$2-$D29+1)))*$F29))</f>
        <v>0</v>
      </c>
      <c r="AL29" s="139">
        <f ca="1">IF(AL$2-$K$2&lt;$D29-1," ",IF(AL$2-$K$2+1&gt;'Primary Inputs Alt'!$C$17,0,(SUM(OFFSET($K$114:$K$163,0,AL$2-$K$2-$D29+1)))*$F29))</f>
        <v>0</v>
      </c>
      <c r="AM29" s="139">
        <f ca="1">IF(AM$2-$K$2&lt;$D29-1," ",IF(AM$2-$K$2+1&gt;'Primary Inputs Alt'!$C$17,0,(SUM(OFFSET($K$114:$K$163,0,AM$2-$K$2-$D29+1)))*$F29))</f>
        <v>0</v>
      </c>
      <c r="AN29" s="139">
        <f ca="1">IF(AN$2-$K$2&lt;$D29-1," ",IF(AN$2-$K$2+1&gt;'Primary Inputs Alt'!$C$17,0,(SUM(OFFSET($K$114:$K$163,0,AN$2-$K$2-$D29+1)))*$F29))</f>
        <v>0</v>
      </c>
      <c r="AO29" s="139">
        <f ca="1">IF(AO$2-$K$2&lt;$D29-1," ",IF(AO$2-$K$2+1&gt;'Primary Inputs Alt'!$C$17,0,(SUM(OFFSET($K$114:$K$163,0,AO$2-$K$2-$D29+1)))*$F29))</f>
        <v>0</v>
      </c>
      <c r="AP29" s="139">
        <f ca="1">IF(AP$2-$K$2&lt;$D29-1," ",IF(AP$2-$K$2+1&gt;'Primary Inputs Alt'!$C$17,0,(SUM(OFFSET($K$114:$K$163,0,AP$2-$K$2-$D29+1)))*$F29))</f>
        <v>0</v>
      </c>
      <c r="AQ29" s="139">
        <f ca="1">IF(AQ$2-$K$2&lt;$D29-1," ",IF(AQ$2-$K$2+1&gt;'Primary Inputs Alt'!$C$17,0,(SUM(OFFSET($K$114:$K$163,0,AQ$2-$K$2-$D29+1)))*$F29))</f>
        <v>0</v>
      </c>
      <c r="AR29" s="139">
        <f ca="1">IF(AR$2-$K$2&lt;$D29-1," ",IF(AR$2-$K$2+1&gt;'Primary Inputs Alt'!$C$17,0,(SUM(OFFSET($K$114:$K$163,0,AR$2-$K$2-$D29+1)))*$F29))</f>
        <v>0</v>
      </c>
      <c r="AS29" s="139">
        <f ca="1">IF(AS$2-$K$2&lt;$D29-1," ",IF(AS$2-$K$2+1&gt;'Primary Inputs Alt'!$C$17,0,(SUM(OFFSET($K$114:$K$163,0,AS$2-$K$2-$D29+1)))*$F29))</f>
        <v>0</v>
      </c>
      <c r="AT29" s="139">
        <f ca="1">IF(AT$2-$K$2&lt;$D29-1," ",IF(AT$2-$K$2+1&gt;'Primary Inputs Alt'!$C$17,0,(SUM(OFFSET($K$114:$K$163,0,AT$2-$K$2-$D29+1)))*$F29))</f>
        <v>0</v>
      </c>
      <c r="AU29" s="139">
        <f ca="1">IF(AU$2-$K$2&lt;$D29-1," ",IF(AU$2-$K$2+1&gt;'Primary Inputs Alt'!$C$17,0,(SUM(OFFSET($K$114:$K$163,0,AU$2-$K$2-$D29+1)))*$F29))</f>
        <v>0</v>
      </c>
      <c r="AV29" s="139">
        <f ca="1">IF(AV$2-$K$2&lt;$D29-1," ",IF(AV$2-$K$2+1&gt;'Primary Inputs Alt'!$C$17,0,(SUM(OFFSET($K$114:$K$163,0,AV$2-$K$2-$D29+1)))*$F29))</f>
        <v>0</v>
      </c>
      <c r="AW29" s="139">
        <f ca="1">IF(AW$2-$K$2&lt;$D29-1," ",IF(AW$2-$K$2+1&gt;'Primary Inputs Alt'!$C$17,0,(SUM(OFFSET($K$114:$K$163,0,AW$2-$K$2-$D29+1)))*$F29))</f>
        <v>0</v>
      </c>
      <c r="AX29" s="139">
        <f ca="1">IF(AX$2-$K$2&lt;$D29-1," ",IF(AX$2-$K$2+1&gt;'Primary Inputs Alt'!$C$17,0,(SUM(OFFSET($K$114:$K$163,0,AX$2-$K$2-$D29+1)))*$F29))</f>
        <v>0</v>
      </c>
      <c r="AY29" s="139">
        <f ca="1">IF(AY$2-$K$2&lt;$D29-1," ",IF(AY$2-$K$2+1&gt;'Primary Inputs Alt'!$C$17,0,(SUM(OFFSET($K$114:$K$163,0,AY$2-$K$2-$D29+1)))*$F29))</f>
        <v>0</v>
      </c>
      <c r="AZ29" s="139">
        <f ca="1">IF(AZ$2-$K$2&lt;$D29-1," ",IF(AZ$2-$K$2+1&gt;'Primary Inputs Alt'!$C$17,0,(SUM(OFFSET($K$114:$K$163,0,AZ$2-$K$2-$D29+1)))*$F29))</f>
        <v>0</v>
      </c>
      <c r="BA29" s="139">
        <f ca="1">IF(BA$2-$K$2&lt;$D29-1," ",IF(BA$2-$K$2+1&gt;'Primary Inputs Alt'!$C$17,0,(SUM(OFFSET($K$114:$K$163,0,BA$2-$K$2-$D29+1)))*$F29))</f>
        <v>0</v>
      </c>
      <c r="BB29" s="139">
        <f ca="1">IF(BB$2-$K$2&lt;$D29-1," ",IF(BB$2-$K$2+1&gt;'Primary Inputs Alt'!$C$17,0,(SUM(OFFSET($K$114:$K$163,0,BB$2-$K$2-$D29+1)))*$F29))</f>
        <v>0</v>
      </c>
      <c r="BC29" s="139">
        <f ca="1">IF(BC$2-$K$2&lt;$D29-1," ",IF(BC$2-$K$2+1&gt;'Primary Inputs Alt'!$C$17,0,(SUM(OFFSET($K$114:$K$163,0,BC$2-$K$2-$D29+1)))*$F29))</f>
        <v>0</v>
      </c>
      <c r="BD29" s="139">
        <f ca="1">IF(BD$2-$K$2&lt;$D29-1," ",IF(BD$2-$K$2+1&gt;'Primary Inputs Alt'!$C$17,0,(SUM(OFFSET($K$114:$K$163,0,BD$2-$K$2-$D29+1)))*$F29))</f>
        <v>0</v>
      </c>
      <c r="BE29" s="139">
        <f ca="1">IF(BE$2-$K$2&lt;$D29-1," ",IF(BE$2-$K$2+1&gt;'Primary Inputs Alt'!$C$17,0,(SUM(OFFSET($K$114:$K$163,0,BE$2-$K$2-$D29+1)))*$F29))</f>
        <v>0</v>
      </c>
      <c r="BF29" s="139">
        <f ca="1">IF(BF$2-$K$2&lt;$D29-1," ",IF(BF$2-$K$2+1&gt;'Primary Inputs Alt'!$C$17,0,(SUM(OFFSET($K$114:$K$163,0,BF$2-$K$2-$D29+1)))*$F29))</f>
        <v>0</v>
      </c>
      <c r="BG29" s="139">
        <f ca="1">IF(BG$2-$K$2&lt;$D29-1," ",IF(BG$2-$K$2+1&gt;'Primary Inputs Alt'!$C$17,0,(SUM(OFFSET($K$114:$K$163,0,BG$2-$K$2-$D29+1)))*$F29))</f>
        <v>0</v>
      </c>
      <c r="BH29" s="139">
        <f ca="1">IF(BH$2-$K$2&lt;$D29-1," ",IF(BH$2-$K$2+1&gt;'Primary Inputs Alt'!$C$17,0,(SUM(OFFSET($K$114:$K$163,0,BH$2-$K$2-$D29+1)))*$F29))</f>
        <v>0</v>
      </c>
    </row>
    <row r="30" spans="1:60">
      <c r="A30" s="106"/>
      <c r="B30" s="106"/>
      <c r="C30" s="106"/>
      <c r="D30" s="184">
        <v>24</v>
      </c>
      <c r="E30" t="s">
        <v>196</v>
      </c>
      <c r="F30" s="106">
        <f ca="1">OFFSET('Primary Inputs Alt'!$E$12,0,'Calculations Alt'!$D30-1)</f>
        <v>0</v>
      </c>
      <c r="G30" s="106"/>
      <c r="H30" s="106"/>
      <c r="I30" s="106"/>
      <c r="J30" s="106"/>
      <c r="K30" s="139" t="str">
        <f ca="1">IF(K$2-$K$2&lt;$D30-1," ",IF(K$2-$K$2+1&gt;'Primary Inputs Alt'!$C$17,0,(SUM(OFFSET($K$114:$K$163,0,K$2-$K$2-$D30+1)))*$F30))</f>
        <v xml:space="preserve"> </v>
      </c>
      <c r="L30" s="139" t="str">
        <f ca="1">IF(L$2-$K$2&lt;$D30-1," ",IF(L$2-$K$2+1&gt;'Primary Inputs Alt'!$C$17,0,(SUM(OFFSET($K$114:$K$163,0,L$2-$K$2-$D30+1)))*$F30))</f>
        <v xml:space="preserve"> </v>
      </c>
      <c r="M30" s="139" t="str">
        <f ca="1">IF(M$2-$K$2&lt;$D30-1," ",IF(M$2-$K$2+1&gt;'Primary Inputs Alt'!$C$17,0,(SUM(OFFSET($K$114:$K$163,0,M$2-$K$2-$D30+1)))*$F30))</f>
        <v xml:space="preserve"> </v>
      </c>
      <c r="N30" s="139" t="str">
        <f ca="1">IF(N$2-$K$2&lt;$D30-1," ",IF(N$2-$K$2+1&gt;'Primary Inputs Alt'!$C$17,0,(SUM(OFFSET($K$114:$K$163,0,N$2-$K$2-$D30+1)))*$F30))</f>
        <v xml:space="preserve"> </v>
      </c>
      <c r="O30" s="139" t="str">
        <f ca="1">IF(O$2-$K$2&lt;$D30-1," ",IF(O$2-$K$2+1&gt;'Primary Inputs Alt'!$C$17,0,(SUM(OFFSET($K$114:$K$163,0,O$2-$K$2-$D30+1)))*$F30))</f>
        <v xml:space="preserve"> </v>
      </c>
      <c r="P30" s="139" t="str">
        <f ca="1">IF(P$2-$K$2&lt;$D30-1," ",IF(P$2-$K$2+1&gt;'Primary Inputs Alt'!$C$17,0,(SUM(OFFSET($K$114:$K$163,0,P$2-$K$2-$D30+1)))*$F30))</f>
        <v xml:space="preserve"> </v>
      </c>
      <c r="Q30" s="139" t="str">
        <f ca="1">IF(Q$2-$K$2&lt;$D30-1," ",IF(Q$2-$K$2+1&gt;'Primary Inputs Alt'!$C$17,0,(SUM(OFFSET($K$114:$K$163,0,Q$2-$K$2-$D30+1)))*$F30))</f>
        <v xml:space="preserve"> </v>
      </c>
      <c r="R30" s="139" t="str">
        <f ca="1">IF(R$2-$K$2&lt;$D30-1," ",IF(R$2-$K$2+1&gt;'Primary Inputs Alt'!$C$17,0,(SUM(OFFSET($K$114:$K$163,0,R$2-$K$2-$D30+1)))*$F30))</f>
        <v xml:space="preserve"> </v>
      </c>
      <c r="S30" s="139" t="str">
        <f ca="1">IF(S$2-$K$2&lt;$D30-1," ",IF(S$2-$K$2+1&gt;'Primary Inputs Alt'!$C$17,0,(SUM(OFFSET($K$114:$K$163,0,S$2-$K$2-$D30+1)))*$F30))</f>
        <v xml:space="preserve"> </v>
      </c>
      <c r="T30" s="139" t="str">
        <f ca="1">IF(T$2-$K$2&lt;$D30-1," ",IF(T$2-$K$2+1&gt;'Primary Inputs Alt'!$C$17,0,(SUM(OFFSET($K$114:$K$163,0,T$2-$K$2-$D30+1)))*$F30))</f>
        <v xml:space="preserve"> </v>
      </c>
      <c r="U30" s="139" t="str">
        <f ca="1">IF(U$2-$K$2&lt;$D30-1," ",IF(U$2-$K$2+1&gt;'Primary Inputs Alt'!$C$17,0,(SUM(OFFSET($K$114:$K$163,0,U$2-$K$2-$D30+1)))*$F30))</f>
        <v xml:space="preserve"> </v>
      </c>
      <c r="V30" s="139" t="str">
        <f ca="1">IF(V$2-$K$2&lt;$D30-1," ",IF(V$2-$K$2+1&gt;'Primary Inputs Alt'!$C$17,0,(SUM(OFFSET($K$114:$K$163,0,V$2-$K$2-$D30+1)))*$F30))</f>
        <v xml:space="preserve"> </v>
      </c>
      <c r="W30" s="139" t="str">
        <f ca="1">IF(W$2-$K$2&lt;$D30-1," ",IF(W$2-$K$2+1&gt;'Primary Inputs Alt'!$C$17,0,(SUM(OFFSET($K$114:$K$163,0,W$2-$K$2-$D30+1)))*$F30))</f>
        <v xml:space="preserve"> </v>
      </c>
      <c r="X30" s="139" t="str">
        <f ca="1">IF(X$2-$K$2&lt;$D30-1," ",IF(X$2-$K$2+1&gt;'Primary Inputs Alt'!$C$17,0,(SUM(OFFSET($K$114:$K$163,0,X$2-$K$2-$D30+1)))*$F30))</f>
        <v xml:space="preserve"> </v>
      </c>
      <c r="Y30" s="139" t="str">
        <f ca="1">IF(Y$2-$K$2&lt;$D30-1," ",IF(Y$2-$K$2+1&gt;'Primary Inputs Alt'!$C$17,0,(SUM(OFFSET($K$114:$K$163,0,Y$2-$K$2-$D30+1)))*$F30))</f>
        <v xml:space="preserve"> </v>
      </c>
      <c r="Z30" s="139" t="str">
        <f ca="1">IF(Z$2-$K$2&lt;$D30-1," ",IF(Z$2-$K$2+1&gt;'Primary Inputs Alt'!$C$17,0,(SUM(OFFSET($K$114:$K$163,0,Z$2-$K$2-$D30+1)))*$F30))</f>
        <v xml:space="preserve"> </v>
      </c>
      <c r="AA30" s="139" t="str">
        <f ca="1">IF(AA$2-$K$2&lt;$D30-1," ",IF(AA$2-$K$2+1&gt;'Primary Inputs Alt'!$C$17,0,(SUM(OFFSET($K$114:$K$163,0,AA$2-$K$2-$D30+1)))*$F30))</f>
        <v xml:space="preserve"> </v>
      </c>
      <c r="AB30" s="139" t="str">
        <f ca="1">IF(AB$2-$K$2&lt;$D30-1," ",IF(AB$2-$K$2+1&gt;'Primary Inputs Alt'!$C$17,0,(SUM(OFFSET($K$114:$K$163,0,AB$2-$K$2-$D30+1)))*$F30))</f>
        <v xml:space="preserve"> </v>
      </c>
      <c r="AC30" s="139" t="str">
        <f ca="1">IF(AC$2-$K$2&lt;$D30-1," ",IF(AC$2-$K$2+1&gt;'Primary Inputs Alt'!$C$17,0,(SUM(OFFSET($K$114:$K$163,0,AC$2-$K$2-$D30+1)))*$F30))</f>
        <v xml:space="preserve"> </v>
      </c>
      <c r="AD30" s="139" t="str">
        <f ca="1">IF(AD$2-$K$2&lt;$D30-1," ",IF(AD$2-$K$2+1&gt;'Primary Inputs Alt'!$C$17,0,(SUM(OFFSET($K$114:$K$163,0,AD$2-$K$2-$D30+1)))*$F30))</f>
        <v xml:space="preserve"> </v>
      </c>
      <c r="AE30" s="139" t="str">
        <f ca="1">IF(AE$2-$K$2&lt;$D30-1," ",IF(AE$2-$K$2+1&gt;'Primary Inputs Alt'!$C$17,0,(SUM(OFFSET($K$114:$K$163,0,AE$2-$K$2-$D30+1)))*$F30))</f>
        <v xml:space="preserve"> </v>
      </c>
      <c r="AF30" s="139" t="str">
        <f ca="1">IF(AF$2-$K$2&lt;$D30-1," ",IF(AF$2-$K$2+1&gt;'Primary Inputs Alt'!$C$17,0,(SUM(OFFSET($K$114:$K$163,0,AF$2-$K$2-$D30+1)))*$F30))</f>
        <v xml:space="preserve"> </v>
      </c>
      <c r="AG30" s="139" t="str">
        <f ca="1">IF(AG$2-$K$2&lt;$D30-1," ",IF(AG$2-$K$2+1&gt;'Primary Inputs Alt'!$C$17,0,(SUM(OFFSET($K$114:$K$163,0,AG$2-$K$2-$D30+1)))*$F30))</f>
        <v xml:space="preserve"> </v>
      </c>
      <c r="AH30" s="139">
        <f ca="1">IF(AH$2-$K$2&lt;$D30-1," ",IF(AH$2-$K$2+1&gt;'Primary Inputs Alt'!$C$17,0,(SUM(OFFSET($K$114:$K$163,0,AH$2-$K$2-$D30+1)))*$F30))</f>
        <v>0</v>
      </c>
      <c r="AI30" s="139">
        <f ca="1">IF(AI$2-$K$2&lt;$D30-1," ",IF(AI$2-$K$2+1&gt;'Primary Inputs Alt'!$C$17,0,(SUM(OFFSET($K$114:$K$163,0,AI$2-$K$2-$D30+1)))*$F30))</f>
        <v>0</v>
      </c>
      <c r="AJ30" s="139">
        <f ca="1">IF(AJ$2-$K$2&lt;$D30-1," ",IF(AJ$2-$K$2+1&gt;'Primary Inputs Alt'!$C$17,0,(SUM(OFFSET($K$114:$K$163,0,AJ$2-$K$2-$D30+1)))*$F30))</f>
        <v>0</v>
      </c>
      <c r="AK30" s="139">
        <f ca="1">IF(AK$2-$K$2&lt;$D30-1," ",IF(AK$2-$K$2+1&gt;'Primary Inputs Alt'!$C$17,0,(SUM(OFFSET($K$114:$K$163,0,AK$2-$K$2-$D30+1)))*$F30))</f>
        <v>0</v>
      </c>
      <c r="AL30" s="139">
        <f ca="1">IF(AL$2-$K$2&lt;$D30-1," ",IF(AL$2-$K$2+1&gt;'Primary Inputs Alt'!$C$17,0,(SUM(OFFSET($K$114:$K$163,0,AL$2-$K$2-$D30+1)))*$F30))</f>
        <v>0</v>
      </c>
      <c r="AM30" s="139">
        <f ca="1">IF(AM$2-$K$2&lt;$D30-1," ",IF(AM$2-$K$2+1&gt;'Primary Inputs Alt'!$C$17,0,(SUM(OFFSET($K$114:$K$163,0,AM$2-$K$2-$D30+1)))*$F30))</f>
        <v>0</v>
      </c>
      <c r="AN30" s="139">
        <f ca="1">IF(AN$2-$K$2&lt;$D30-1," ",IF(AN$2-$K$2+1&gt;'Primary Inputs Alt'!$C$17,0,(SUM(OFFSET($K$114:$K$163,0,AN$2-$K$2-$D30+1)))*$F30))</f>
        <v>0</v>
      </c>
      <c r="AO30" s="139">
        <f ca="1">IF(AO$2-$K$2&lt;$D30-1," ",IF(AO$2-$K$2+1&gt;'Primary Inputs Alt'!$C$17,0,(SUM(OFFSET($K$114:$K$163,0,AO$2-$K$2-$D30+1)))*$F30))</f>
        <v>0</v>
      </c>
      <c r="AP30" s="139">
        <f ca="1">IF(AP$2-$K$2&lt;$D30-1," ",IF(AP$2-$K$2+1&gt;'Primary Inputs Alt'!$C$17,0,(SUM(OFFSET($K$114:$K$163,0,AP$2-$K$2-$D30+1)))*$F30))</f>
        <v>0</v>
      </c>
      <c r="AQ30" s="139">
        <f ca="1">IF(AQ$2-$K$2&lt;$D30-1," ",IF(AQ$2-$K$2+1&gt;'Primary Inputs Alt'!$C$17,0,(SUM(OFFSET($K$114:$K$163,0,AQ$2-$K$2-$D30+1)))*$F30))</f>
        <v>0</v>
      </c>
      <c r="AR30" s="139">
        <f ca="1">IF(AR$2-$K$2&lt;$D30-1," ",IF(AR$2-$K$2+1&gt;'Primary Inputs Alt'!$C$17,0,(SUM(OFFSET($K$114:$K$163,0,AR$2-$K$2-$D30+1)))*$F30))</f>
        <v>0</v>
      </c>
      <c r="AS30" s="139">
        <f ca="1">IF(AS$2-$K$2&lt;$D30-1," ",IF(AS$2-$K$2+1&gt;'Primary Inputs Alt'!$C$17,0,(SUM(OFFSET($K$114:$K$163,0,AS$2-$K$2-$D30+1)))*$F30))</f>
        <v>0</v>
      </c>
      <c r="AT30" s="139">
        <f ca="1">IF(AT$2-$K$2&lt;$D30-1," ",IF(AT$2-$K$2+1&gt;'Primary Inputs Alt'!$C$17,0,(SUM(OFFSET($K$114:$K$163,0,AT$2-$K$2-$D30+1)))*$F30))</f>
        <v>0</v>
      </c>
      <c r="AU30" s="139">
        <f ca="1">IF(AU$2-$K$2&lt;$D30-1," ",IF(AU$2-$K$2+1&gt;'Primary Inputs Alt'!$C$17,0,(SUM(OFFSET($K$114:$K$163,0,AU$2-$K$2-$D30+1)))*$F30))</f>
        <v>0</v>
      </c>
      <c r="AV30" s="139">
        <f ca="1">IF(AV$2-$K$2&lt;$D30-1," ",IF(AV$2-$K$2+1&gt;'Primary Inputs Alt'!$C$17,0,(SUM(OFFSET($K$114:$K$163,0,AV$2-$K$2-$D30+1)))*$F30))</f>
        <v>0</v>
      </c>
      <c r="AW30" s="139">
        <f ca="1">IF(AW$2-$K$2&lt;$D30-1," ",IF(AW$2-$K$2+1&gt;'Primary Inputs Alt'!$C$17,0,(SUM(OFFSET($K$114:$K$163,0,AW$2-$K$2-$D30+1)))*$F30))</f>
        <v>0</v>
      </c>
      <c r="AX30" s="139">
        <f ca="1">IF(AX$2-$K$2&lt;$D30-1," ",IF(AX$2-$K$2+1&gt;'Primary Inputs Alt'!$C$17,0,(SUM(OFFSET($K$114:$K$163,0,AX$2-$K$2-$D30+1)))*$F30))</f>
        <v>0</v>
      </c>
      <c r="AY30" s="139">
        <f ca="1">IF(AY$2-$K$2&lt;$D30-1," ",IF(AY$2-$K$2+1&gt;'Primary Inputs Alt'!$C$17,0,(SUM(OFFSET($K$114:$K$163,0,AY$2-$K$2-$D30+1)))*$F30))</f>
        <v>0</v>
      </c>
      <c r="AZ30" s="139">
        <f ca="1">IF(AZ$2-$K$2&lt;$D30-1," ",IF(AZ$2-$K$2+1&gt;'Primary Inputs Alt'!$C$17,0,(SUM(OFFSET($K$114:$K$163,0,AZ$2-$K$2-$D30+1)))*$F30))</f>
        <v>0</v>
      </c>
      <c r="BA30" s="139">
        <f ca="1">IF(BA$2-$K$2&lt;$D30-1," ",IF(BA$2-$K$2+1&gt;'Primary Inputs Alt'!$C$17,0,(SUM(OFFSET($K$114:$K$163,0,BA$2-$K$2-$D30+1)))*$F30))</f>
        <v>0</v>
      </c>
      <c r="BB30" s="139">
        <f ca="1">IF(BB$2-$K$2&lt;$D30-1," ",IF(BB$2-$K$2+1&gt;'Primary Inputs Alt'!$C$17,0,(SUM(OFFSET($K$114:$K$163,0,BB$2-$K$2-$D30+1)))*$F30))</f>
        <v>0</v>
      </c>
      <c r="BC30" s="139">
        <f ca="1">IF(BC$2-$K$2&lt;$D30-1," ",IF(BC$2-$K$2+1&gt;'Primary Inputs Alt'!$C$17,0,(SUM(OFFSET($K$114:$K$163,0,BC$2-$K$2-$D30+1)))*$F30))</f>
        <v>0</v>
      </c>
      <c r="BD30" s="139">
        <f ca="1">IF(BD$2-$K$2&lt;$D30-1," ",IF(BD$2-$K$2+1&gt;'Primary Inputs Alt'!$C$17,0,(SUM(OFFSET($K$114:$K$163,0,BD$2-$K$2-$D30+1)))*$F30))</f>
        <v>0</v>
      </c>
      <c r="BE30" s="139">
        <f ca="1">IF(BE$2-$K$2&lt;$D30-1," ",IF(BE$2-$K$2+1&gt;'Primary Inputs Alt'!$C$17,0,(SUM(OFFSET($K$114:$K$163,0,BE$2-$K$2-$D30+1)))*$F30))</f>
        <v>0</v>
      </c>
      <c r="BF30" s="139">
        <f ca="1">IF(BF$2-$K$2&lt;$D30-1," ",IF(BF$2-$K$2+1&gt;'Primary Inputs Alt'!$C$17,0,(SUM(OFFSET($K$114:$K$163,0,BF$2-$K$2-$D30+1)))*$F30))</f>
        <v>0</v>
      </c>
      <c r="BG30" s="139">
        <f ca="1">IF(BG$2-$K$2&lt;$D30-1," ",IF(BG$2-$K$2+1&gt;'Primary Inputs Alt'!$C$17,0,(SUM(OFFSET($K$114:$K$163,0,BG$2-$K$2-$D30+1)))*$F30))</f>
        <v>0</v>
      </c>
      <c r="BH30" s="139">
        <f ca="1">IF(BH$2-$K$2&lt;$D30-1," ",IF(BH$2-$K$2+1&gt;'Primary Inputs Alt'!$C$17,0,(SUM(OFFSET($K$114:$K$163,0,BH$2-$K$2-$D30+1)))*$F30))</f>
        <v>0</v>
      </c>
    </row>
    <row r="31" spans="1:60">
      <c r="A31" s="106"/>
      <c r="B31" s="106"/>
      <c r="C31" s="106"/>
      <c r="D31" s="184">
        <v>25</v>
      </c>
      <c r="E31" t="s">
        <v>197</v>
      </c>
      <c r="F31" s="106">
        <f ca="1">OFFSET('Primary Inputs Alt'!$E$12,0,'Calculations Alt'!$D31-1)</f>
        <v>0</v>
      </c>
      <c r="G31" s="106"/>
      <c r="H31" s="106"/>
      <c r="I31" s="106"/>
      <c r="J31" s="106"/>
      <c r="K31" s="139" t="str">
        <f ca="1">IF(K$2-$K$2&lt;$D31-1," ",IF(K$2-$K$2+1&gt;'Primary Inputs Alt'!$C$17,0,(SUM(OFFSET($K$114:$K$163,0,K$2-$K$2-$D31+1)))*$F31))</f>
        <v xml:space="preserve"> </v>
      </c>
      <c r="L31" s="139" t="str">
        <f ca="1">IF(L$2-$K$2&lt;$D31-1," ",IF(L$2-$K$2+1&gt;'Primary Inputs Alt'!$C$17,0,(SUM(OFFSET($K$114:$K$163,0,L$2-$K$2-$D31+1)))*$F31))</f>
        <v xml:space="preserve"> </v>
      </c>
      <c r="M31" s="139" t="str">
        <f ca="1">IF(M$2-$K$2&lt;$D31-1," ",IF(M$2-$K$2+1&gt;'Primary Inputs Alt'!$C$17,0,(SUM(OFFSET($K$114:$K$163,0,M$2-$K$2-$D31+1)))*$F31))</f>
        <v xml:space="preserve"> </v>
      </c>
      <c r="N31" s="139" t="str">
        <f ca="1">IF(N$2-$K$2&lt;$D31-1," ",IF(N$2-$K$2+1&gt;'Primary Inputs Alt'!$C$17,0,(SUM(OFFSET($K$114:$K$163,0,N$2-$K$2-$D31+1)))*$F31))</f>
        <v xml:space="preserve"> </v>
      </c>
      <c r="O31" s="139" t="str">
        <f ca="1">IF(O$2-$K$2&lt;$D31-1," ",IF(O$2-$K$2+1&gt;'Primary Inputs Alt'!$C$17,0,(SUM(OFFSET($K$114:$K$163,0,O$2-$K$2-$D31+1)))*$F31))</f>
        <v xml:space="preserve"> </v>
      </c>
      <c r="P31" s="139" t="str">
        <f ca="1">IF(P$2-$K$2&lt;$D31-1," ",IF(P$2-$K$2+1&gt;'Primary Inputs Alt'!$C$17,0,(SUM(OFFSET($K$114:$K$163,0,P$2-$K$2-$D31+1)))*$F31))</f>
        <v xml:space="preserve"> </v>
      </c>
      <c r="Q31" s="139" t="str">
        <f ca="1">IF(Q$2-$K$2&lt;$D31-1," ",IF(Q$2-$K$2+1&gt;'Primary Inputs Alt'!$C$17,0,(SUM(OFFSET($K$114:$K$163,0,Q$2-$K$2-$D31+1)))*$F31))</f>
        <v xml:space="preserve"> </v>
      </c>
      <c r="R31" s="139" t="str">
        <f ca="1">IF(R$2-$K$2&lt;$D31-1," ",IF(R$2-$K$2+1&gt;'Primary Inputs Alt'!$C$17,0,(SUM(OFFSET($K$114:$K$163,0,R$2-$K$2-$D31+1)))*$F31))</f>
        <v xml:space="preserve"> </v>
      </c>
      <c r="S31" s="139" t="str">
        <f ca="1">IF(S$2-$K$2&lt;$D31-1," ",IF(S$2-$K$2+1&gt;'Primary Inputs Alt'!$C$17,0,(SUM(OFFSET($K$114:$K$163,0,S$2-$K$2-$D31+1)))*$F31))</f>
        <v xml:space="preserve"> </v>
      </c>
      <c r="T31" s="139" t="str">
        <f ca="1">IF(T$2-$K$2&lt;$D31-1," ",IF(T$2-$K$2+1&gt;'Primary Inputs Alt'!$C$17,0,(SUM(OFFSET($K$114:$K$163,0,T$2-$K$2-$D31+1)))*$F31))</f>
        <v xml:space="preserve"> </v>
      </c>
      <c r="U31" s="139" t="str">
        <f ca="1">IF(U$2-$K$2&lt;$D31-1," ",IF(U$2-$K$2+1&gt;'Primary Inputs Alt'!$C$17,0,(SUM(OFFSET($K$114:$K$163,0,U$2-$K$2-$D31+1)))*$F31))</f>
        <v xml:space="preserve"> </v>
      </c>
      <c r="V31" s="139" t="str">
        <f ca="1">IF(V$2-$K$2&lt;$D31-1," ",IF(V$2-$K$2+1&gt;'Primary Inputs Alt'!$C$17,0,(SUM(OFFSET($K$114:$K$163,0,V$2-$K$2-$D31+1)))*$F31))</f>
        <v xml:space="preserve"> </v>
      </c>
      <c r="W31" s="139" t="str">
        <f ca="1">IF(W$2-$K$2&lt;$D31-1," ",IF(W$2-$K$2+1&gt;'Primary Inputs Alt'!$C$17,0,(SUM(OFFSET($K$114:$K$163,0,W$2-$K$2-$D31+1)))*$F31))</f>
        <v xml:space="preserve"> </v>
      </c>
      <c r="X31" s="139" t="str">
        <f ca="1">IF(X$2-$K$2&lt;$D31-1," ",IF(X$2-$K$2+1&gt;'Primary Inputs Alt'!$C$17,0,(SUM(OFFSET($K$114:$K$163,0,X$2-$K$2-$D31+1)))*$F31))</f>
        <v xml:space="preserve"> </v>
      </c>
      <c r="Y31" s="139" t="str">
        <f ca="1">IF(Y$2-$K$2&lt;$D31-1," ",IF(Y$2-$K$2+1&gt;'Primary Inputs Alt'!$C$17,0,(SUM(OFFSET($K$114:$K$163,0,Y$2-$K$2-$D31+1)))*$F31))</f>
        <v xml:space="preserve"> </v>
      </c>
      <c r="Z31" s="139" t="str">
        <f ca="1">IF(Z$2-$K$2&lt;$D31-1," ",IF(Z$2-$K$2+1&gt;'Primary Inputs Alt'!$C$17,0,(SUM(OFFSET($K$114:$K$163,0,Z$2-$K$2-$D31+1)))*$F31))</f>
        <v xml:space="preserve"> </v>
      </c>
      <c r="AA31" s="139" t="str">
        <f ca="1">IF(AA$2-$K$2&lt;$D31-1," ",IF(AA$2-$K$2+1&gt;'Primary Inputs Alt'!$C$17,0,(SUM(OFFSET($K$114:$K$163,0,AA$2-$K$2-$D31+1)))*$F31))</f>
        <v xml:space="preserve"> </v>
      </c>
      <c r="AB31" s="139" t="str">
        <f ca="1">IF(AB$2-$K$2&lt;$D31-1," ",IF(AB$2-$K$2+1&gt;'Primary Inputs Alt'!$C$17,0,(SUM(OFFSET($K$114:$K$163,0,AB$2-$K$2-$D31+1)))*$F31))</f>
        <v xml:space="preserve"> </v>
      </c>
      <c r="AC31" s="139" t="str">
        <f ca="1">IF(AC$2-$K$2&lt;$D31-1," ",IF(AC$2-$K$2+1&gt;'Primary Inputs Alt'!$C$17,0,(SUM(OFFSET($K$114:$K$163,0,AC$2-$K$2-$D31+1)))*$F31))</f>
        <v xml:space="preserve"> </v>
      </c>
      <c r="AD31" s="139" t="str">
        <f ca="1">IF(AD$2-$K$2&lt;$D31-1," ",IF(AD$2-$K$2+1&gt;'Primary Inputs Alt'!$C$17,0,(SUM(OFFSET($K$114:$K$163,0,AD$2-$K$2-$D31+1)))*$F31))</f>
        <v xml:space="preserve"> </v>
      </c>
      <c r="AE31" s="139" t="str">
        <f ca="1">IF(AE$2-$K$2&lt;$D31-1," ",IF(AE$2-$K$2+1&gt;'Primary Inputs Alt'!$C$17,0,(SUM(OFFSET($K$114:$K$163,0,AE$2-$K$2-$D31+1)))*$F31))</f>
        <v xml:space="preserve"> </v>
      </c>
      <c r="AF31" s="139" t="str">
        <f ca="1">IF(AF$2-$K$2&lt;$D31-1," ",IF(AF$2-$K$2+1&gt;'Primary Inputs Alt'!$C$17,0,(SUM(OFFSET($K$114:$K$163,0,AF$2-$K$2-$D31+1)))*$F31))</f>
        <v xml:space="preserve"> </v>
      </c>
      <c r="AG31" s="139" t="str">
        <f ca="1">IF(AG$2-$K$2&lt;$D31-1," ",IF(AG$2-$K$2+1&gt;'Primary Inputs Alt'!$C$17,0,(SUM(OFFSET($K$114:$K$163,0,AG$2-$K$2-$D31+1)))*$F31))</f>
        <v xml:space="preserve"> </v>
      </c>
      <c r="AH31" s="139" t="str">
        <f ca="1">IF(AH$2-$K$2&lt;$D31-1," ",IF(AH$2-$K$2+1&gt;'Primary Inputs Alt'!$C$17,0,(SUM(OFFSET($K$114:$K$163,0,AH$2-$K$2-$D31+1)))*$F31))</f>
        <v xml:space="preserve"> </v>
      </c>
      <c r="AI31" s="139">
        <f ca="1">IF(AI$2-$K$2&lt;$D31-1," ",IF(AI$2-$K$2+1&gt;'Primary Inputs Alt'!$C$17,0,(SUM(OFFSET($K$114:$K$163,0,AI$2-$K$2-$D31+1)))*$F31))</f>
        <v>0</v>
      </c>
      <c r="AJ31" s="139">
        <f ca="1">IF(AJ$2-$K$2&lt;$D31-1," ",IF(AJ$2-$K$2+1&gt;'Primary Inputs Alt'!$C$17,0,(SUM(OFFSET($K$114:$K$163,0,AJ$2-$K$2-$D31+1)))*$F31))</f>
        <v>0</v>
      </c>
      <c r="AK31" s="139">
        <f ca="1">IF(AK$2-$K$2&lt;$D31-1," ",IF(AK$2-$K$2+1&gt;'Primary Inputs Alt'!$C$17,0,(SUM(OFFSET($K$114:$K$163,0,AK$2-$K$2-$D31+1)))*$F31))</f>
        <v>0</v>
      </c>
      <c r="AL31" s="139">
        <f ca="1">IF(AL$2-$K$2&lt;$D31-1," ",IF(AL$2-$K$2+1&gt;'Primary Inputs Alt'!$C$17,0,(SUM(OFFSET($K$114:$K$163,0,AL$2-$K$2-$D31+1)))*$F31))</f>
        <v>0</v>
      </c>
      <c r="AM31" s="139">
        <f ca="1">IF(AM$2-$K$2&lt;$D31-1," ",IF(AM$2-$K$2+1&gt;'Primary Inputs Alt'!$C$17,0,(SUM(OFFSET($K$114:$K$163,0,AM$2-$K$2-$D31+1)))*$F31))</f>
        <v>0</v>
      </c>
      <c r="AN31" s="139">
        <f ca="1">IF(AN$2-$K$2&lt;$D31-1," ",IF(AN$2-$K$2+1&gt;'Primary Inputs Alt'!$C$17,0,(SUM(OFFSET($K$114:$K$163,0,AN$2-$K$2-$D31+1)))*$F31))</f>
        <v>0</v>
      </c>
      <c r="AO31" s="139">
        <f ca="1">IF(AO$2-$K$2&lt;$D31-1," ",IF(AO$2-$K$2+1&gt;'Primary Inputs Alt'!$C$17,0,(SUM(OFFSET($K$114:$K$163,0,AO$2-$K$2-$D31+1)))*$F31))</f>
        <v>0</v>
      </c>
      <c r="AP31" s="139">
        <f ca="1">IF(AP$2-$K$2&lt;$D31-1," ",IF(AP$2-$K$2+1&gt;'Primary Inputs Alt'!$C$17,0,(SUM(OFFSET($K$114:$K$163,0,AP$2-$K$2-$D31+1)))*$F31))</f>
        <v>0</v>
      </c>
      <c r="AQ31" s="139">
        <f ca="1">IF(AQ$2-$K$2&lt;$D31-1," ",IF(AQ$2-$K$2+1&gt;'Primary Inputs Alt'!$C$17,0,(SUM(OFFSET($K$114:$K$163,0,AQ$2-$K$2-$D31+1)))*$F31))</f>
        <v>0</v>
      </c>
      <c r="AR31" s="139">
        <f ca="1">IF(AR$2-$K$2&lt;$D31-1," ",IF(AR$2-$K$2+1&gt;'Primary Inputs Alt'!$C$17,0,(SUM(OFFSET($K$114:$K$163,0,AR$2-$K$2-$D31+1)))*$F31))</f>
        <v>0</v>
      </c>
      <c r="AS31" s="139">
        <f ca="1">IF(AS$2-$K$2&lt;$D31-1," ",IF(AS$2-$K$2+1&gt;'Primary Inputs Alt'!$C$17,0,(SUM(OFFSET($K$114:$K$163,0,AS$2-$K$2-$D31+1)))*$F31))</f>
        <v>0</v>
      </c>
      <c r="AT31" s="139">
        <f ca="1">IF(AT$2-$K$2&lt;$D31-1," ",IF(AT$2-$K$2+1&gt;'Primary Inputs Alt'!$C$17,0,(SUM(OFFSET($K$114:$K$163,0,AT$2-$K$2-$D31+1)))*$F31))</f>
        <v>0</v>
      </c>
      <c r="AU31" s="139">
        <f ca="1">IF(AU$2-$K$2&lt;$D31-1," ",IF(AU$2-$K$2+1&gt;'Primary Inputs Alt'!$C$17,0,(SUM(OFFSET($K$114:$K$163,0,AU$2-$K$2-$D31+1)))*$F31))</f>
        <v>0</v>
      </c>
      <c r="AV31" s="139">
        <f ca="1">IF(AV$2-$K$2&lt;$D31-1," ",IF(AV$2-$K$2+1&gt;'Primary Inputs Alt'!$C$17,0,(SUM(OFFSET($K$114:$K$163,0,AV$2-$K$2-$D31+1)))*$F31))</f>
        <v>0</v>
      </c>
      <c r="AW31" s="139">
        <f ca="1">IF(AW$2-$K$2&lt;$D31-1," ",IF(AW$2-$K$2+1&gt;'Primary Inputs Alt'!$C$17,0,(SUM(OFFSET($K$114:$K$163,0,AW$2-$K$2-$D31+1)))*$F31))</f>
        <v>0</v>
      </c>
      <c r="AX31" s="139">
        <f ca="1">IF(AX$2-$K$2&lt;$D31-1," ",IF(AX$2-$K$2+1&gt;'Primary Inputs Alt'!$C$17,0,(SUM(OFFSET($K$114:$K$163,0,AX$2-$K$2-$D31+1)))*$F31))</f>
        <v>0</v>
      </c>
      <c r="AY31" s="139">
        <f ca="1">IF(AY$2-$K$2&lt;$D31-1," ",IF(AY$2-$K$2+1&gt;'Primary Inputs Alt'!$C$17,0,(SUM(OFFSET($K$114:$K$163,0,AY$2-$K$2-$D31+1)))*$F31))</f>
        <v>0</v>
      </c>
      <c r="AZ31" s="139">
        <f ca="1">IF(AZ$2-$K$2&lt;$D31-1," ",IF(AZ$2-$K$2+1&gt;'Primary Inputs Alt'!$C$17,0,(SUM(OFFSET($K$114:$K$163,0,AZ$2-$K$2-$D31+1)))*$F31))</f>
        <v>0</v>
      </c>
      <c r="BA31" s="139">
        <f ca="1">IF(BA$2-$K$2&lt;$D31-1," ",IF(BA$2-$K$2+1&gt;'Primary Inputs Alt'!$C$17,0,(SUM(OFFSET($K$114:$K$163,0,BA$2-$K$2-$D31+1)))*$F31))</f>
        <v>0</v>
      </c>
      <c r="BB31" s="139">
        <f ca="1">IF(BB$2-$K$2&lt;$D31-1," ",IF(BB$2-$K$2+1&gt;'Primary Inputs Alt'!$C$17,0,(SUM(OFFSET($K$114:$K$163,0,BB$2-$K$2-$D31+1)))*$F31))</f>
        <v>0</v>
      </c>
      <c r="BC31" s="139">
        <f ca="1">IF(BC$2-$K$2&lt;$D31-1," ",IF(BC$2-$K$2+1&gt;'Primary Inputs Alt'!$C$17,0,(SUM(OFFSET($K$114:$K$163,0,BC$2-$K$2-$D31+1)))*$F31))</f>
        <v>0</v>
      </c>
      <c r="BD31" s="139">
        <f ca="1">IF(BD$2-$K$2&lt;$D31-1," ",IF(BD$2-$K$2+1&gt;'Primary Inputs Alt'!$C$17,0,(SUM(OFFSET($K$114:$K$163,0,BD$2-$K$2-$D31+1)))*$F31))</f>
        <v>0</v>
      </c>
      <c r="BE31" s="139">
        <f ca="1">IF(BE$2-$K$2&lt;$D31-1," ",IF(BE$2-$K$2+1&gt;'Primary Inputs Alt'!$C$17,0,(SUM(OFFSET($K$114:$K$163,0,BE$2-$K$2-$D31+1)))*$F31))</f>
        <v>0</v>
      </c>
      <c r="BF31" s="139">
        <f ca="1">IF(BF$2-$K$2&lt;$D31-1," ",IF(BF$2-$K$2+1&gt;'Primary Inputs Alt'!$C$17,0,(SUM(OFFSET($K$114:$K$163,0,BF$2-$K$2-$D31+1)))*$F31))</f>
        <v>0</v>
      </c>
      <c r="BG31" s="139">
        <f ca="1">IF(BG$2-$K$2&lt;$D31-1," ",IF(BG$2-$K$2+1&gt;'Primary Inputs Alt'!$C$17,0,(SUM(OFFSET($K$114:$K$163,0,BG$2-$K$2-$D31+1)))*$F31))</f>
        <v>0</v>
      </c>
      <c r="BH31" s="139">
        <f ca="1">IF(BH$2-$K$2&lt;$D31-1," ",IF(BH$2-$K$2+1&gt;'Primary Inputs Alt'!$C$17,0,(SUM(OFFSET($K$114:$K$163,0,BH$2-$K$2-$D31+1)))*$F31))</f>
        <v>0</v>
      </c>
    </row>
    <row r="32" spans="1:60">
      <c r="A32" s="106"/>
      <c r="B32" s="106"/>
      <c r="C32" s="106"/>
      <c r="D32" s="184">
        <v>26</v>
      </c>
      <c r="E32" t="s">
        <v>198</v>
      </c>
      <c r="F32" s="106">
        <f ca="1">OFFSET('Primary Inputs Alt'!$E$12,0,'Calculations Alt'!$D32-1)</f>
        <v>0</v>
      </c>
      <c r="G32" s="106"/>
      <c r="H32" s="106"/>
      <c r="I32" s="106"/>
      <c r="J32" s="106"/>
      <c r="K32" s="139" t="str">
        <f ca="1">IF(K$2-$K$2&lt;$D32-1," ",IF(K$2-$K$2+1&gt;'Primary Inputs Alt'!$C$17,0,(SUM(OFFSET($K$114:$K$163,0,K$2-$K$2-$D32+1)))*$F32))</f>
        <v xml:space="preserve"> </v>
      </c>
      <c r="L32" s="139" t="str">
        <f ca="1">IF(L$2-$K$2&lt;$D32-1," ",IF(L$2-$K$2+1&gt;'Primary Inputs Alt'!$C$17,0,(SUM(OFFSET($K$114:$K$163,0,L$2-$K$2-$D32+1)))*$F32))</f>
        <v xml:space="preserve"> </v>
      </c>
      <c r="M32" s="139" t="str">
        <f ca="1">IF(M$2-$K$2&lt;$D32-1," ",IF(M$2-$K$2+1&gt;'Primary Inputs Alt'!$C$17,0,(SUM(OFFSET($K$114:$K$163,0,M$2-$K$2-$D32+1)))*$F32))</f>
        <v xml:space="preserve"> </v>
      </c>
      <c r="N32" s="139" t="str">
        <f ca="1">IF(N$2-$K$2&lt;$D32-1," ",IF(N$2-$K$2+1&gt;'Primary Inputs Alt'!$C$17,0,(SUM(OFFSET($K$114:$K$163,0,N$2-$K$2-$D32+1)))*$F32))</f>
        <v xml:space="preserve"> </v>
      </c>
      <c r="O32" s="139" t="str">
        <f ca="1">IF(O$2-$K$2&lt;$D32-1," ",IF(O$2-$K$2+1&gt;'Primary Inputs Alt'!$C$17,0,(SUM(OFFSET($K$114:$K$163,0,O$2-$K$2-$D32+1)))*$F32))</f>
        <v xml:space="preserve"> </v>
      </c>
      <c r="P32" s="139" t="str">
        <f ca="1">IF(P$2-$K$2&lt;$D32-1," ",IF(P$2-$K$2+1&gt;'Primary Inputs Alt'!$C$17,0,(SUM(OFFSET($K$114:$K$163,0,P$2-$K$2-$D32+1)))*$F32))</f>
        <v xml:space="preserve"> </v>
      </c>
      <c r="Q32" s="139" t="str">
        <f ca="1">IF(Q$2-$K$2&lt;$D32-1," ",IF(Q$2-$K$2+1&gt;'Primary Inputs Alt'!$C$17,0,(SUM(OFFSET($K$114:$K$163,0,Q$2-$K$2-$D32+1)))*$F32))</f>
        <v xml:space="preserve"> </v>
      </c>
      <c r="R32" s="139" t="str">
        <f ca="1">IF(R$2-$K$2&lt;$D32-1," ",IF(R$2-$K$2+1&gt;'Primary Inputs Alt'!$C$17,0,(SUM(OFFSET($K$114:$K$163,0,R$2-$K$2-$D32+1)))*$F32))</f>
        <v xml:space="preserve"> </v>
      </c>
      <c r="S32" s="139" t="str">
        <f ca="1">IF(S$2-$K$2&lt;$D32-1," ",IF(S$2-$K$2+1&gt;'Primary Inputs Alt'!$C$17,0,(SUM(OFFSET($K$114:$K$163,0,S$2-$K$2-$D32+1)))*$F32))</f>
        <v xml:space="preserve"> </v>
      </c>
      <c r="T32" s="139" t="str">
        <f ca="1">IF(T$2-$K$2&lt;$D32-1," ",IF(T$2-$K$2+1&gt;'Primary Inputs Alt'!$C$17,0,(SUM(OFFSET($K$114:$K$163,0,T$2-$K$2-$D32+1)))*$F32))</f>
        <v xml:space="preserve"> </v>
      </c>
      <c r="U32" s="139" t="str">
        <f ca="1">IF(U$2-$K$2&lt;$D32-1," ",IF(U$2-$K$2+1&gt;'Primary Inputs Alt'!$C$17,0,(SUM(OFFSET($K$114:$K$163,0,U$2-$K$2-$D32+1)))*$F32))</f>
        <v xml:space="preserve"> </v>
      </c>
      <c r="V32" s="139" t="str">
        <f ca="1">IF(V$2-$K$2&lt;$D32-1," ",IF(V$2-$K$2+1&gt;'Primary Inputs Alt'!$C$17,0,(SUM(OFFSET($K$114:$K$163,0,V$2-$K$2-$D32+1)))*$F32))</f>
        <v xml:space="preserve"> </v>
      </c>
      <c r="W32" s="139" t="str">
        <f ca="1">IF(W$2-$K$2&lt;$D32-1," ",IF(W$2-$K$2+1&gt;'Primary Inputs Alt'!$C$17,0,(SUM(OFFSET($K$114:$K$163,0,W$2-$K$2-$D32+1)))*$F32))</f>
        <v xml:space="preserve"> </v>
      </c>
      <c r="X32" s="139" t="str">
        <f ca="1">IF(X$2-$K$2&lt;$D32-1," ",IF(X$2-$K$2+1&gt;'Primary Inputs Alt'!$C$17,0,(SUM(OFFSET($K$114:$K$163,0,X$2-$K$2-$D32+1)))*$F32))</f>
        <v xml:space="preserve"> </v>
      </c>
      <c r="Y32" s="139" t="str">
        <f ca="1">IF(Y$2-$K$2&lt;$D32-1," ",IF(Y$2-$K$2+1&gt;'Primary Inputs Alt'!$C$17,0,(SUM(OFFSET($K$114:$K$163,0,Y$2-$K$2-$D32+1)))*$F32))</f>
        <v xml:space="preserve"> </v>
      </c>
      <c r="Z32" s="139" t="str">
        <f ca="1">IF(Z$2-$K$2&lt;$D32-1," ",IF(Z$2-$K$2+1&gt;'Primary Inputs Alt'!$C$17,0,(SUM(OFFSET($K$114:$K$163,0,Z$2-$K$2-$D32+1)))*$F32))</f>
        <v xml:space="preserve"> </v>
      </c>
      <c r="AA32" s="139" t="str">
        <f ca="1">IF(AA$2-$K$2&lt;$D32-1," ",IF(AA$2-$K$2+1&gt;'Primary Inputs Alt'!$C$17,0,(SUM(OFFSET($K$114:$K$163,0,AA$2-$K$2-$D32+1)))*$F32))</f>
        <v xml:space="preserve"> </v>
      </c>
      <c r="AB32" s="139" t="str">
        <f ca="1">IF(AB$2-$K$2&lt;$D32-1," ",IF(AB$2-$K$2+1&gt;'Primary Inputs Alt'!$C$17,0,(SUM(OFFSET($K$114:$K$163,0,AB$2-$K$2-$D32+1)))*$F32))</f>
        <v xml:space="preserve"> </v>
      </c>
      <c r="AC32" s="139" t="str">
        <f ca="1">IF(AC$2-$K$2&lt;$D32-1," ",IF(AC$2-$K$2+1&gt;'Primary Inputs Alt'!$C$17,0,(SUM(OFFSET($K$114:$K$163,0,AC$2-$K$2-$D32+1)))*$F32))</f>
        <v xml:space="preserve"> </v>
      </c>
      <c r="AD32" s="139" t="str">
        <f ca="1">IF(AD$2-$K$2&lt;$D32-1," ",IF(AD$2-$K$2+1&gt;'Primary Inputs Alt'!$C$17,0,(SUM(OFFSET($K$114:$K$163,0,AD$2-$K$2-$D32+1)))*$F32))</f>
        <v xml:space="preserve"> </v>
      </c>
      <c r="AE32" s="139" t="str">
        <f ca="1">IF(AE$2-$K$2&lt;$D32-1," ",IF(AE$2-$K$2+1&gt;'Primary Inputs Alt'!$C$17,0,(SUM(OFFSET($K$114:$K$163,0,AE$2-$K$2-$D32+1)))*$F32))</f>
        <v xml:space="preserve"> </v>
      </c>
      <c r="AF32" s="139" t="str">
        <f ca="1">IF(AF$2-$K$2&lt;$D32-1," ",IF(AF$2-$K$2+1&gt;'Primary Inputs Alt'!$C$17,0,(SUM(OFFSET($K$114:$K$163,0,AF$2-$K$2-$D32+1)))*$F32))</f>
        <v xml:space="preserve"> </v>
      </c>
      <c r="AG32" s="139" t="str">
        <f ca="1">IF(AG$2-$K$2&lt;$D32-1," ",IF(AG$2-$K$2+1&gt;'Primary Inputs Alt'!$C$17,0,(SUM(OFFSET($K$114:$K$163,0,AG$2-$K$2-$D32+1)))*$F32))</f>
        <v xml:space="preserve"> </v>
      </c>
      <c r="AH32" s="139" t="str">
        <f ca="1">IF(AH$2-$K$2&lt;$D32-1," ",IF(AH$2-$K$2+1&gt;'Primary Inputs Alt'!$C$17,0,(SUM(OFFSET($K$114:$K$163,0,AH$2-$K$2-$D32+1)))*$F32))</f>
        <v xml:space="preserve"> </v>
      </c>
      <c r="AI32" s="139" t="str">
        <f ca="1">IF(AI$2-$K$2&lt;$D32-1," ",IF(AI$2-$K$2+1&gt;'Primary Inputs Alt'!$C$17,0,(SUM(OFFSET($K$114:$K$163,0,AI$2-$K$2-$D32+1)))*$F32))</f>
        <v xml:space="preserve"> </v>
      </c>
      <c r="AJ32" s="139">
        <f ca="1">IF(AJ$2-$K$2&lt;$D32-1," ",IF(AJ$2-$K$2+1&gt;'Primary Inputs Alt'!$C$17,0,(SUM(OFFSET($K$114:$K$163,0,AJ$2-$K$2-$D32+1)))*$F32))</f>
        <v>0</v>
      </c>
      <c r="AK32" s="139">
        <f ca="1">IF(AK$2-$K$2&lt;$D32-1," ",IF(AK$2-$K$2+1&gt;'Primary Inputs Alt'!$C$17,0,(SUM(OFFSET($K$114:$K$163,0,AK$2-$K$2-$D32+1)))*$F32))</f>
        <v>0</v>
      </c>
      <c r="AL32" s="139">
        <f ca="1">IF(AL$2-$K$2&lt;$D32-1," ",IF(AL$2-$K$2+1&gt;'Primary Inputs Alt'!$C$17,0,(SUM(OFFSET($K$114:$K$163,0,AL$2-$K$2-$D32+1)))*$F32))</f>
        <v>0</v>
      </c>
      <c r="AM32" s="139">
        <f ca="1">IF(AM$2-$K$2&lt;$D32-1," ",IF(AM$2-$K$2+1&gt;'Primary Inputs Alt'!$C$17,0,(SUM(OFFSET($K$114:$K$163,0,AM$2-$K$2-$D32+1)))*$F32))</f>
        <v>0</v>
      </c>
      <c r="AN32" s="139">
        <f ca="1">IF(AN$2-$K$2&lt;$D32-1," ",IF(AN$2-$K$2+1&gt;'Primary Inputs Alt'!$C$17,0,(SUM(OFFSET($K$114:$K$163,0,AN$2-$K$2-$D32+1)))*$F32))</f>
        <v>0</v>
      </c>
      <c r="AO32" s="139">
        <f ca="1">IF(AO$2-$K$2&lt;$D32-1," ",IF(AO$2-$K$2+1&gt;'Primary Inputs Alt'!$C$17,0,(SUM(OFFSET($K$114:$K$163,0,AO$2-$K$2-$D32+1)))*$F32))</f>
        <v>0</v>
      </c>
      <c r="AP32" s="139">
        <f ca="1">IF(AP$2-$K$2&lt;$D32-1," ",IF(AP$2-$K$2+1&gt;'Primary Inputs Alt'!$C$17,0,(SUM(OFFSET($K$114:$K$163,0,AP$2-$K$2-$D32+1)))*$F32))</f>
        <v>0</v>
      </c>
      <c r="AQ32" s="139">
        <f ca="1">IF(AQ$2-$K$2&lt;$D32-1," ",IF(AQ$2-$K$2+1&gt;'Primary Inputs Alt'!$C$17,0,(SUM(OFFSET($K$114:$K$163,0,AQ$2-$K$2-$D32+1)))*$F32))</f>
        <v>0</v>
      </c>
      <c r="AR32" s="139">
        <f ca="1">IF(AR$2-$K$2&lt;$D32-1," ",IF(AR$2-$K$2+1&gt;'Primary Inputs Alt'!$C$17,0,(SUM(OFFSET($K$114:$K$163,0,AR$2-$K$2-$D32+1)))*$F32))</f>
        <v>0</v>
      </c>
      <c r="AS32" s="139">
        <f ca="1">IF(AS$2-$K$2&lt;$D32-1," ",IF(AS$2-$K$2+1&gt;'Primary Inputs Alt'!$C$17,0,(SUM(OFFSET($K$114:$K$163,0,AS$2-$K$2-$D32+1)))*$F32))</f>
        <v>0</v>
      </c>
      <c r="AT32" s="139">
        <f ca="1">IF(AT$2-$K$2&lt;$D32-1," ",IF(AT$2-$K$2+1&gt;'Primary Inputs Alt'!$C$17,0,(SUM(OFFSET($K$114:$K$163,0,AT$2-$K$2-$D32+1)))*$F32))</f>
        <v>0</v>
      </c>
      <c r="AU32" s="139">
        <f ca="1">IF(AU$2-$K$2&lt;$D32-1," ",IF(AU$2-$K$2+1&gt;'Primary Inputs Alt'!$C$17,0,(SUM(OFFSET($K$114:$K$163,0,AU$2-$K$2-$D32+1)))*$F32))</f>
        <v>0</v>
      </c>
      <c r="AV32" s="139">
        <f ca="1">IF(AV$2-$K$2&lt;$D32-1," ",IF(AV$2-$K$2+1&gt;'Primary Inputs Alt'!$C$17,0,(SUM(OFFSET($K$114:$K$163,0,AV$2-$K$2-$D32+1)))*$F32))</f>
        <v>0</v>
      </c>
      <c r="AW32" s="139">
        <f ca="1">IF(AW$2-$K$2&lt;$D32-1," ",IF(AW$2-$K$2+1&gt;'Primary Inputs Alt'!$C$17,0,(SUM(OFFSET($K$114:$K$163,0,AW$2-$K$2-$D32+1)))*$F32))</f>
        <v>0</v>
      </c>
      <c r="AX32" s="139">
        <f ca="1">IF(AX$2-$K$2&lt;$D32-1," ",IF(AX$2-$K$2+1&gt;'Primary Inputs Alt'!$C$17,0,(SUM(OFFSET($K$114:$K$163,0,AX$2-$K$2-$D32+1)))*$F32))</f>
        <v>0</v>
      </c>
      <c r="AY32" s="139">
        <f ca="1">IF(AY$2-$K$2&lt;$D32-1," ",IF(AY$2-$K$2+1&gt;'Primary Inputs Alt'!$C$17,0,(SUM(OFFSET($K$114:$K$163,0,AY$2-$K$2-$D32+1)))*$F32))</f>
        <v>0</v>
      </c>
      <c r="AZ32" s="139">
        <f ca="1">IF(AZ$2-$K$2&lt;$D32-1," ",IF(AZ$2-$K$2+1&gt;'Primary Inputs Alt'!$C$17,0,(SUM(OFFSET($K$114:$K$163,0,AZ$2-$K$2-$D32+1)))*$F32))</f>
        <v>0</v>
      </c>
      <c r="BA32" s="139">
        <f ca="1">IF(BA$2-$K$2&lt;$D32-1," ",IF(BA$2-$K$2+1&gt;'Primary Inputs Alt'!$C$17,0,(SUM(OFFSET($K$114:$K$163,0,BA$2-$K$2-$D32+1)))*$F32))</f>
        <v>0</v>
      </c>
      <c r="BB32" s="139">
        <f ca="1">IF(BB$2-$K$2&lt;$D32-1," ",IF(BB$2-$K$2+1&gt;'Primary Inputs Alt'!$C$17,0,(SUM(OFFSET($K$114:$K$163,0,BB$2-$K$2-$D32+1)))*$F32))</f>
        <v>0</v>
      </c>
      <c r="BC32" s="139">
        <f ca="1">IF(BC$2-$K$2&lt;$D32-1," ",IF(BC$2-$K$2+1&gt;'Primary Inputs Alt'!$C$17,0,(SUM(OFFSET($K$114:$K$163,0,BC$2-$K$2-$D32+1)))*$F32))</f>
        <v>0</v>
      </c>
      <c r="BD32" s="139">
        <f ca="1">IF(BD$2-$K$2&lt;$D32-1," ",IF(BD$2-$K$2+1&gt;'Primary Inputs Alt'!$C$17,0,(SUM(OFFSET($K$114:$K$163,0,BD$2-$K$2-$D32+1)))*$F32))</f>
        <v>0</v>
      </c>
      <c r="BE32" s="139">
        <f ca="1">IF(BE$2-$K$2&lt;$D32-1," ",IF(BE$2-$K$2+1&gt;'Primary Inputs Alt'!$C$17,0,(SUM(OFFSET($K$114:$K$163,0,BE$2-$K$2-$D32+1)))*$F32))</f>
        <v>0</v>
      </c>
      <c r="BF32" s="139">
        <f ca="1">IF(BF$2-$K$2&lt;$D32-1," ",IF(BF$2-$K$2+1&gt;'Primary Inputs Alt'!$C$17,0,(SUM(OFFSET($K$114:$K$163,0,BF$2-$K$2-$D32+1)))*$F32))</f>
        <v>0</v>
      </c>
      <c r="BG32" s="139">
        <f ca="1">IF(BG$2-$K$2&lt;$D32-1," ",IF(BG$2-$K$2+1&gt;'Primary Inputs Alt'!$C$17,0,(SUM(OFFSET($K$114:$K$163,0,BG$2-$K$2-$D32+1)))*$F32))</f>
        <v>0</v>
      </c>
      <c r="BH32" s="139">
        <f ca="1">IF(BH$2-$K$2&lt;$D32-1," ",IF(BH$2-$K$2+1&gt;'Primary Inputs Alt'!$C$17,0,(SUM(OFFSET($K$114:$K$163,0,BH$2-$K$2-$D32+1)))*$F32))</f>
        <v>0</v>
      </c>
    </row>
    <row r="33" spans="1:60">
      <c r="A33" s="106"/>
      <c r="B33" s="106"/>
      <c r="C33" s="106"/>
      <c r="D33" s="184">
        <v>27</v>
      </c>
      <c r="E33" t="s">
        <v>199</v>
      </c>
      <c r="F33" s="106">
        <f ca="1">OFFSET('Primary Inputs Alt'!$E$12,0,'Calculations Alt'!$D33-1)</f>
        <v>0</v>
      </c>
      <c r="G33" s="106"/>
      <c r="H33" s="106"/>
      <c r="I33" s="106"/>
      <c r="J33" s="106"/>
      <c r="K33" s="139" t="str">
        <f ca="1">IF(K$2-$K$2&lt;$D33-1," ",IF(K$2-$K$2+1&gt;'Primary Inputs Alt'!$C$17,0,(SUM(OFFSET($K$114:$K$163,0,K$2-$K$2-$D33+1)))*$F33))</f>
        <v xml:space="preserve"> </v>
      </c>
      <c r="L33" s="139" t="str">
        <f ca="1">IF(L$2-$K$2&lt;$D33-1," ",IF(L$2-$K$2+1&gt;'Primary Inputs Alt'!$C$17,0,(SUM(OFFSET($K$114:$K$163,0,L$2-$K$2-$D33+1)))*$F33))</f>
        <v xml:space="preserve"> </v>
      </c>
      <c r="M33" s="139" t="str">
        <f ca="1">IF(M$2-$K$2&lt;$D33-1," ",IF(M$2-$K$2+1&gt;'Primary Inputs Alt'!$C$17,0,(SUM(OFFSET($K$114:$K$163,0,M$2-$K$2-$D33+1)))*$F33))</f>
        <v xml:space="preserve"> </v>
      </c>
      <c r="N33" s="139" t="str">
        <f ca="1">IF(N$2-$K$2&lt;$D33-1," ",IF(N$2-$K$2+1&gt;'Primary Inputs Alt'!$C$17,0,(SUM(OFFSET($K$114:$K$163,0,N$2-$K$2-$D33+1)))*$F33))</f>
        <v xml:space="preserve"> </v>
      </c>
      <c r="O33" s="139" t="str">
        <f ca="1">IF(O$2-$K$2&lt;$D33-1," ",IF(O$2-$K$2+1&gt;'Primary Inputs Alt'!$C$17,0,(SUM(OFFSET($K$114:$K$163,0,O$2-$K$2-$D33+1)))*$F33))</f>
        <v xml:space="preserve"> </v>
      </c>
      <c r="P33" s="139" t="str">
        <f ca="1">IF(P$2-$K$2&lt;$D33-1," ",IF(P$2-$K$2+1&gt;'Primary Inputs Alt'!$C$17,0,(SUM(OFFSET($K$114:$K$163,0,P$2-$K$2-$D33+1)))*$F33))</f>
        <v xml:space="preserve"> </v>
      </c>
      <c r="Q33" s="139" t="str">
        <f ca="1">IF(Q$2-$K$2&lt;$D33-1," ",IF(Q$2-$K$2+1&gt;'Primary Inputs Alt'!$C$17,0,(SUM(OFFSET($K$114:$K$163,0,Q$2-$K$2-$D33+1)))*$F33))</f>
        <v xml:space="preserve"> </v>
      </c>
      <c r="R33" s="139" t="str">
        <f ca="1">IF(R$2-$K$2&lt;$D33-1," ",IF(R$2-$K$2+1&gt;'Primary Inputs Alt'!$C$17,0,(SUM(OFFSET($K$114:$K$163,0,R$2-$K$2-$D33+1)))*$F33))</f>
        <v xml:space="preserve"> </v>
      </c>
      <c r="S33" s="139" t="str">
        <f ca="1">IF(S$2-$K$2&lt;$D33-1," ",IF(S$2-$K$2+1&gt;'Primary Inputs Alt'!$C$17,0,(SUM(OFFSET($K$114:$K$163,0,S$2-$K$2-$D33+1)))*$F33))</f>
        <v xml:space="preserve"> </v>
      </c>
      <c r="T33" s="139" t="str">
        <f ca="1">IF(T$2-$K$2&lt;$D33-1," ",IF(T$2-$K$2+1&gt;'Primary Inputs Alt'!$C$17,0,(SUM(OFFSET($K$114:$K$163,0,T$2-$K$2-$D33+1)))*$F33))</f>
        <v xml:space="preserve"> </v>
      </c>
      <c r="U33" s="139" t="str">
        <f ca="1">IF(U$2-$K$2&lt;$D33-1," ",IF(U$2-$K$2+1&gt;'Primary Inputs Alt'!$C$17,0,(SUM(OFFSET($K$114:$K$163,0,U$2-$K$2-$D33+1)))*$F33))</f>
        <v xml:space="preserve"> </v>
      </c>
      <c r="V33" s="139" t="str">
        <f ca="1">IF(V$2-$K$2&lt;$D33-1," ",IF(V$2-$K$2+1&gt;'Primary Inputs Alt'!$C$17,0,(SUM(OFFSET($K$114:$K$163,0,V$2-$K$2-$D33+1)))*$F33))</f>
        <v xml:space="preserve"> </v>
      </c>
      <c r="W33" s="139" t="str">
        <f ca="1">IF(W$2-$K$2&lt;$D33-1," ",IF(W$2-$K$2+1&gt;'Primary Inputs Alt'!$C$17,0,(SUM(OFFSET($K$114:$K$163,0,W$2-$K$2-$D33+1)))*$F33))</f>
        <v xml:space="preserve"> </v>
      </c>
      <c r="X33" s="139" t="str">
        <f ca="1">IF(X$2-$K$2&lt;$D33-1," ",IF(X$2-$K$2+1&gt;'Primary Inputs Alt'!$C$17,0,(SUM(OFFSET($K$114:$K$163,0,X$2-$K$2-$D33+1)))*$F33))</f>
        <v xml:space="preserve"> </v>
      </c>
      <c r="Y33" s="139" t="str">
        <f ca="1">IF(Y$2-$K$2&lt;$D33-1," ",IF(Y$2-$K$2+1&gt;'Primary Inputs Alt'!$C$17,0,(SUM(OFFSET($K$114:$K$163,0,Y$2-$K$2-$D33+1)))*$F33))</f>
        <v xml:space="preserve"> </v>
      </c>
      <c r="Z33" s="139" t="str">
        <f ca="1">IF(Z$2-$K$2&lt;$D33-1," ",IF(Z$2-$K$2+1&gt;'Primary Inputs Alt'!$C$17,0,(SUM(OFFSET($K$114:$K$163,0,Z$2-$K$2-$D33+1)))*$F33))</f>
        <v xml:space="preserve"> </v>
      </c>
      <c r="AA33" s="139" t="str">
        <f ca="1">IF(AA$2-$K$2&lt;$D33-1," ",IF(AA$2-$K$2+1&gt;'Primary Inputs Alt'!$C$17,0,(SUM(OFFSET($K$114:$K$163,0,AA$2-$K$2-$D33+1)))*$F33))</f>
        <v xml:space="preserve"> </v>
      </c>
      <c r="AB33" s="139" t="str">
        <f ca="1">IF(AB$2-$K$2&lt;$D33-1," ",IF(AB$2-$K$2+1&gt;'Primary Inputs Alt'!$C$17,0,(SUM(OFFSET($K$114:$K$163,0,AB$2-$K$2-$D33+1)))*$F33))</f>
        <v xml:space="preserve"> </v>
      </c>
      <c r="AC33" s="139" t="str">
        <f ca="1">IF(AC$2-$K$2&lt;$D33-1," ",IF(AC$2-$K$2+1&gt;'Primary Inputs Alt'!$C$17,0,(SUM(OFFSET($K$114:$K$163,0,AC$2-$K$2-$D33+1)))*$F33))</f>
        <v xml:space="preserve"> </v>
      </c>
      <c r="AD33" s="139" t="str">
        <f ca="1">IF(AD$2-$K$2&lt;$D33-1," ",IF(AD$2-$K$2+1&gt;'Primary Inputs Alt'!$C$17,0,(SUM(OFFSET($K$114:$K$163,0,AD$2-$K$2-$D33+1)))*$F33))</f>
        <v xml:space="preserve"> </v>
      </c>
      <c r="AE33" s="139" t="str">
        <f ca="1">IF(AE$2-$K$2&lt;$D33-1," ",IF(AE$2-$K$2+1&gt;'Primary Inputs Alt'!$C$17,0,(SUM(OFFSET($K$114:$K$163,0,AE$2-$K$2-$D33+1)))*$F33))</f>
        <v xml:space="preserve"> </v>
      </c>
      <c r="AF33" s="139" t="str">
        <f ca="1">IF(AF$2-$K$2&lt;$D33-1," ",IF(AF$2-$K$2+1&gt;'Primary Inputs Alt'!$C$17,0,(SUM(OFFSET($K$114:$K$163,0,AF$2-$K$2-$D33+1)))*$F33))</f>
        <v xml:space="preserve"> </v>
      </c>
      <c r="AG33" s="139" t="str">
        <f ca="1">IF(AG$2-$K$2&lt;$D33-1," ",IF(AG$2-$K$2+1&gt;'Primary Inputs Alt'!$C$17,0,(SUM(OFFSET($K$114:$K$163,0,AG$2-$K$2-$D33+1)))*$F33))</f>
        <v xml:space="preserve"> </v>
      </c>
      <c r="AH33" s="139" t="str">
        <f ca="1">IF(AH$2-$K$2&lt;$D33-1," ",IF(AH$2-$K$2+1&gt;'Primary Inputs Alt'!$C$17,0,(SUM(OFFSET($K$114:$K$163,0,AH$2-$K$2-$D33+1)))*$F33))</f>
        <v xml:space="preserve"> </v>
      </c>
      <c r="AI33" s="139" t="str">
        <f ca="1">IF(AI$2-$K$2&lt;$D33-1," ",IF(AI$2-$K$2+1&gt;'Primary Inputs Alt'!$C$17,0,(SUM(OFFSET($K$114:$K$163,0,AI$2-$K$2-$D33+1)))*$F33))</f>
        <v xml:space="preserve"> </v>
      </c>
      <c r="AJ33" s="139" t="str">
        <f ca="1">IF(AJ$2-$K$2&lt;$D33-1," ",IF(AJ$2-$K$2+1&gt;'Primary Inputs Alt'!$C$17,0,(SUM(OFFSET($K$114:$K$163,0,AJ$2-$K$2-$D33+1)))*$F33))</f>
        <v xml:space="preserve"> </v>
      </c>
      <c r="AK33" s="139">
        <f ca="1">IF(AK$2-$K$2&lt;$D33-1," ",IF(AK$2-$K$2+1&gt;'Primary Inputs Alt'!$C$17,0,(SUM(OFFSET($K$114:$K$163,0,AK$2-$K$2-$D33+1)))*$F33))</f>
        <v>0</v>
      </c>
      <c r="AL33" s="139">
        <f ca="1">IF(AL$2-$K$2&lt;$D33-1," ",IF(AL$2-$K$2+1&gt;'Primary Inputs Alt'!$C$17,0,(SUM(OFFSET($K$114:$K$163,0,AL$2-$K$2-$D33+1)))*$F33))</f>
        <v>0</v>
      </c>
      <c r="AM33" s="139">
        <f ca="1">IF(AM$2-$K$2&lt;$D33-1," ",IF(AM$2-$K$2+1&gt;'Primary Inputs Alt'!$C$17,0,(SUM(OFFSET($K$114:$K$163,0,AM$2-$K$2-$D33+1)))*$F33))</f>
        <v>0</v>
      </c>
      <c r="AN33" s="139">
        <f ca="1">IF(AN$2-$K$2&lt;$D33-1," ",IF(AN$2-$K$2+1&gt;'Primary Inputs Alt'!$C$17,0,(SUM(OFFSET($K$114:$K$163,0,AN$2-$K$2-$D33+1)))*$F33))</f>
        <v>0</v>
      </c>
      <c r="AO33" s="139">
        <f ca="1">IF(AO$2-$K$2&lt;$D33-1," ",IF(AO$2-$K$2+1&gt;'Primary Inputs Alt'!$C$17,0,(SUM(OFFSET($K$114:$K$163,0,AO$2-$K$2-$D33+1)))*$F33))</f>
        <v>0</v>
      </c>
      <c r="AP33" s="139">
        <f ca="1">IF(AP$2-$K$2&lt;$D33-1," ",IF(AP$2-$K$2+1&gt;'Primary Inputs Alt'!$C$17,0,(SUM(OFFSET($K$114:$K$163,0,AP$2-$K$2-$D33+1)))*$F33))</f>
        <v>0</v>
      </c>
      <c r="AQ33" s="139">
        <f ca="1">IF(AQ$2-$K$2&lt;$D33-1," ",IF(AQ$2-$K$2+1&gt;'Primary Inputs Alt'!$C$17,0,(SUM(OFFSET($K$114:$K$163,0,AQ$2-$K$2-$D33+1)))*$F33))</f>
        <v>0</v>
      </c>
      <c r="AR33" s="139">
        <f ca="1">IF(AR$2-$K$2&lt;$D33-1," ",IF(AR$2-$K$2+1&gt;'Primary Inputs Alt'!$C$17,0,(SUM(OFFSET($K$114:$K$163,0,AR$2-$K$2-$D33+1)))*$F33))</f>
        <v>0</v>
      </c>
      <c r="AS33" s="139">
        <f ca="1">IF(AS$2-$K$2&lt;$D33-1," ",IF(AS$2-$K$2+1&gt;'Primary Inputs Alt'!$C$17,0,(SUM(OFFSET($K$114:$K$163,0,AS$2-$K$2-$D33+1)))*$F33))</f>
        <v>0</v>
      </c>
      <c r="AT33" s="139">
        <f ca="1">IF(AT$2-$K$2&lt;$D33-1," ",IF(AT$2-$K$2+1&gt;'Primary Inputs Alt'!$C$17,0,(SUM(OFFSET($K$114:$K$163,0,AT$2-$K$2-$D33+1)))*$F33))</f>
        <v>0</v>
      </c>
      <c r="AU33" s="139">
        <f ca="1">IF(AU$2-$K$2&lt;$D33-1," ",IF(AU$2-$K$2+1&gt;'Primary Inputs Alt'!$C$17,0,(SUM(OFFSET($K$114:$K$163,0,AU$2-$K$2-$D33+1)))*$F33))</f>
        <v>0</v>
      </c>
      <c r="AV33" s="139">
        <f ca="1">IF(AV$2-$K$2&lt;$D33-1," ",IF(AV$2-$K$2+1&gt;'Primary Inputs Alt'!$C$17,0,(SUM(OFFSET($K$114:$K$163,0,AV$2-$K$2-$D33+1)))*$F33))</f>
        <v>0</v>
      </c>
      <c r="AW33" s="139">
        <f ca="1">IF(AW$2-$K$2&lt;$D33-1," ",IF(AW$2-$K$2+1&gt;'Primary Inputs Alt'!$C$17,0,(SUM(OFFSET($K$114:$K$163,0,AW$2-$K$2-$D33+1)))*$F33))</f>
        <v>0</v>
      </c>
      <c r="AX33" s="139">
        <f ca="1">IF(AX$2-$K$2&lt;$D33-1," ",IF(AX$2-$K$2+1&gt;'Primary Inputs Alt'!$C$17,0,(SUM(OFFSET($K$114:$K$163,0,AX$2-$K$2-$D33+1)))*$F33))</f>
        <v>0</v>
      </c>
      <c r="AY33" s="139">
        <f ca="1">IF(AY$2-$K$2&lt;$D33-1," ",IF(AY$2-$K$2+1&gt;'Primary Inputs Alt'!$C$17,0,(SUM(OFFSET($K$114:$K$163,0,AY$2-$K$2-$D33+1)))*$F33))</f>
        <v>0</v>
      </c>
      <c r="AZ33" s="139">
        <f ca="1">IF(AZ$2-$K$2&lt;$D33-1," ",IF(AZ$2-$K$2+1&gt;'Primary Inputs Alt'!$C$17,0,(SUM(OFFSET($K$114:$K$163,0,AZ$2-$K$2-$D33+1)))*$F33))</f>
        <v>0</v>
      </c>
      <c r="BA33" s="139">
        <f ca="1">IF(BA$2-$K$2&lt;$D33-1," ",IF(BA$2-$K$2+1&gt;'Primary Inputs Alt'!$C$17,0,(SUM(OFFSET($K$114:$K$163,0,BA$2-$K$2-$D33+1)))*$F33))</f>
        <v>0</v>
      </c>
      <c r="BB33" s="139">
        <f ca="1">IF(BB$2-$K$2&lt;$D33-1," ",IF(BB$2-$K$2+1&gt;'Primary Inputs Alt'!$C$17,0,(SUM(OFFSET($K$114:$K$163,0,BB$2-$K$2-$D33+1)))*$F33))</f>
        <v>0</v>
      </c>
      <c r="BC33" s="139">
        <f ca="1">IF(BC$2-$K$2&lt;$D33-1," ",IF(BC$2-$K$2+1&gt;'Primary Inputs Alt'!$C$17,0,(SUM(OFFSET($K$114:$K$163,0,BC$2-$K$2-$D33+1)))*$F33))</f>
        <v>0</v>
      </c>
      <c r="BD33" s="139">
        <f ca="1">IF(BD$2-$K$2&lt;$D33-1," ",IF(BD$2-$K$2+1&gt;'Primary Inputs Alt'!$C$17,0,(SUM(OFFSET($K$114:$K$163,0,BD$2-$K$2-$D33+1)))*$F33))</f>
        <v>0</v>
      </c>
      <c r="BE33" s="139">
        <f ca="1">IF(BE$2-$K$2&lt;$D33-1," ",IF(BE$2-$K$2+1&gt;'Primary Inputs Alt'!$C$17,0,(SUM(OFFSET($K$114:$K$163,0,BE$2-$K$2-$D33+1)))*$F33))</f>
        <v>0</v>
      </c>
      <c r="BF33" s="139">
        <f ca="1">IF(BF$2-$K$2&lt;$D33-1," ",IF(BF$2-$K$2+1&gt;'Primary Inputs Alt'!$C$17,0,(SUM(OFFSET($K$114:$K$163,0,BF$2-$K$2-$D33+1)))*$F33))</f>
        <v>0</v>
      </c>
      <c r="BG33" s="139">
        <f ca="1">IF(BG$2-$K$2&lt;$D33-1," ",IF(BG$2-$K$2+1&gt;'Primary Inputs Alt'!$C$17,0,(SUM(OFFSET($K$114:$K$163,0,BG$2-$K$2-$D33+1)))*$F33))</f>
        <v>0</v>
      </c>
      <c r="BH33" s="139">
        <f ca="1">IF(BH$2-$K$2&lt;$D33-1," ",IF(BH$2-$K$2+1&gt;'Primary Inputs Alt'!$C$17,0,(SUM(OFFSET($K$114:$K$163,0,BH$2-$K$2-$D33+1)))*$F33))</f>
        <v>0</v>
      </c>
    </row>
    <row r="34" spans="1:60">
      <c r="A34" s="106"/>
      <c r="B34" s="106"/>
      <c r="C34" s="106"/>
      <c r="D34" s="184">
        <v>28</v>
      </c>
      <c r="E34" t="s">
        <v>200</v>
      </c>
      <c r="F34" s="106">
        <f ca="1">OFFSET('Primary Inputs Alt'!$E$12,0,'Calculations Alt'!$D34-1)</f>
        <v>0</v>
      </c>
      <c r="G34" s="106"/>
      <c r="H34" s="106"/>
      <c r="I34" s="106"/>
      <c r="J34" s="106"/>
      <c r="K34" s="139" t="str">
        <f ca="1">IF(K$2-$K$2&lt;$D34-1," ",IF(K$2-$K$2+1&gt;'Primary Inputs Alt'!$C$17,0,(SUM(OFFSET($K$114:$K$163,0,K$2-$K$2-$D34+1)))*$F34))</f>
        <v xml:space="preserve"> </v>
      </c>
      <c r="L34" s="139" t="str">
        <f ca="1">IF(L$2-$K$2&lt;$D34-1," ",IF(L$2-$K$2+1&gt;'Primary Inputs Alt'!$C$17,0,(SUM(OFFSET($K$114:$K$163,0,L$2-$K$2-$D34+1)))*$F34))</f>
        <v xml:space="preserve"> </v>
      </c>
      <c r="M34" s="139" t="str">
        <f ca="1">IF(M$2-$K$2&lt;$D34-1," ",IF(M$2-$K$2+1&gt;'Primary Inputs Alt'!$C$17,0,(SUM(OFFSET($K$114:$K$163,0,M$2-$K$2-$D34+1)))*$F34))</f>
        <v xml:space="preserve"> </v>
      </c>
      <c r="N34" s="139" t="str">
        <f ca="1">IF(N$2-$K$2&lt;$D34-1," ",IF(N$2-$K$2+1&gt;'Primary Inputs Alt'!$C$17,0,(SUM(OFFSET($K$114:$K$163,0,N$2-$K$2-$D34+1)))*$F34))</f>
        <v xml:space="preserve"> </v>
      </c>
      <c r="O34" s="139" t="str">
        <f ca="1">IF(O$2-$K$2&lt;$D34-1," ",IF(O$2-$K$2+1&gt;'Primary Inputs Alt'!$C$17,0,(SUM(OFFSET($K$114:$K$163,0,O$2-$K$2-$D34+1)))*$F34))</f>
        <v xml:space="preserve"> </v>
      </c>
      <c r="P34" s="139" t="str">
        <f ca="1">IF(P$2-$K$2&lt;$D34-1," ",IF(P$2-$K$2+1&gt;'Primary Inputs Alt'!$C$17,0,(SUM(OFFSET($K$114:$K$163,0,P$2-$K$2-$D34+1)))*$F34))</f>
        <v xml:space="preserve"> </v>
      </c>
      <c r="Q34" s="139" t="str">
        <f ca="1">IF(Q$2-$K$2&lt;$D34-1," ",IF(Q$2-$K$2+1&gt;'Primary Inputs Alt'!$C$17,0,(SUM(OFFSET($K$114:$K$163,0,Q$2-$K$2-$D34+1)))*$F34))</f>
        <v xml:space="preserve"> </v>
      </c>
      <c r="R34" s="139" t="str">
        <f ca="1">IF(R$2-$K$2&lt;$D34-1," ",IF(R$2-$K$2+1&gt;'Primary Inputs Alt'!$C$17,0,(SUM(OFFSET($K$114:$K$163,0,R$2-$K$2-$D34+1)))*$F34))</f>
        <v xml:space="preserve"> </v>
      </c>
      <c r="S34" s="139" t="str">
        <f ca="1">IF(S$2-$K$2&lt;$D34-1," ",IF(S$2-$K$2+1&gt;'Primary Inputs Alt'!$C$17,0,(SUM(OFFSET($K$114:$K$163,0,S$2-$K$2-$D34+1)))*$F34))</f>
        <v xml:space="preserve"> </v>
      </c>
      <c r="T34" s="139" t="str">
        <f ca="1">IF(T$2-$K$2&lt;$D34-1," ",IF(T$2-$K$2+1&gt;'Primary Inputs Alt'!$C$17,0,(SUM(OFFSET($K$114:$K$163,0,T$2-$K$2-$D34+1)))*$F34))</f>
        <v xml:space="preserve"> </v>
      </c>
      <c r="U34" s="139" t="str">
        <f ca="1">IF(U$2-$K$2&lt;$D34-1," ",IF(U$2-$K$2+1&gt;'Primary Inputs Alt'!$C$17,0,(SUM(OFFSET($K$114:$K$163,0,U$2-$K$2-$D34+1)))*$F34))</f>
        <v xml:space="preserve"> </v>
      </c>
      <c r="V34" s="139" t="str">
        <f ca="1">IF(V$2-$K$2&lt;$D34-1," ",IF(V$2-$K$2+1&gt;'Primary Inputs Alt'!$C$17,0,(SUM(OFFSET($K$114:$K$163,0,V$2-$K$2-$D34+1)))*$F34))</f>
        <v xml:space="preserve"> </v>
      </c>
      <c r="W34" s="139" t="str">
        <f ca="1">IF(W$2-$K$2&lt;$D34-1," ",IF(W$2-$K$2+1&gt;'Primary Inputs Alt'!$C$17,0,(SUM(OFFSET($K$114:$K$163,0,W$2-$K$2-$D34+1)))*$F34))</f>
        <v xml:space="preserve"> </v>
      </c>
      <c r="X34" s="139" t="str">
        <f ca="1">IF(X$2-$K$2&lt;$D34-1," ",IF(X$2-$K$2+1&gt;'Primary Inputs Alt'!$C$17,0,(SUM(OFFSET($K$114:$K$163,0,X$2-$K$2-$D34+1)))*$F34))</f>
        <v xml:space="preserve"> </v>
      </c>
      <c r="Y34" s="139" t="str">
        <f ca="1">IF(Y$2-$K$2&lt;$D34-1," ",IF(Y$2-$K$2+1&gt;'Primary Inputs Alt'!$C$17,0,(SUM(OFFSET($K$114:$K$163,0,Y$2-$K$2-$D34+1)))*$F34))</f>
        <v xml:space="preserve"> </v>
      </c>
      <c r="Z34" s="139" t="str">
        <f ca="1">IF(Z$2-$K$2&lt;$D34-1," ",IF(Z$2-$K$2+1&gt;'Primary Inputs Alt'!$C$17,0,(SUM(OFFSET($K$114:$K$163,0,Z$2-$K$2-$D34+1)))*$F34))</f>
        <v xml:space="preserve"> </v>
      </c>
      <c r="AA34" s="139" t="str">
        <f ca="1">IF(AA$2-$K$2&lt;$D34-1," ",IF(AA$2-$K$2+1&gt;'Primary Inputs Alt'!$C$17,0,(SUM(OFFSET($K$114:$K$163,0,AA$2-$K$2-$D34+1)))*$F34))</f>
        <v xml:space="preserve"> </v>
      </c>
      <c r="AB34" s="139" t="str">
        <f ca="1">IF(AB$2-$K$2&lt;$D34-1," ",IF(AB$2-$K$2+1&gt;'Primary Inputs Alt'!$C$17,0,(SUM(OFFSET($K$114:$K$163,0,AB$2-$K$2-$D34+1)))*$F34))</f>
        <v xml:space="preserve"> </v>
      </c>
      <c r="AC34" s="139" t="str">
        <f ca="1">IF(AC$2-$K$2&lt;$D34-1," ",IF(AC$2-$K$2+1&gt;'Primary Inputs Alt'!$C$17,0,(SUM(OFFSET($K$114:$K$163,0,AC$2-$K$2-$D34+1)))*$F34))</f>
        <v xml:space="preserve"> </v>
      </c>
      <c r="AD34" s="139" t="str">
        <f ca="1">IF(AD$2-$K$2&lt;$D34-1," ",IF(AD$2-$K$2+1&gt;'Primary Inputs Alt'!$C$17,0,(SUM(OFFSET($K$114:$K$163,0,AD$2-$K$2-$D34+1)))*$F34))</f>
        <v xml:space="preserve"> </v>
      </c>
      <c r="AE34" s="139" t="str">
        <f ca="1">IF(AE$2-$K$2&lt;$D34-1," ",IF(AE$2-$K$2+1&gt;'Primary Inputs Alt'!$C$17,0,(SUM(OFFSET($K$114:$K$163,0,AE$2-$K$2-$D34+1)))*$F34))</f>
        <v xml:space="preserve"> </v>
      </c>
      <c r="AF34" s="139" t="str">
        <f ca="1">IF(AF$2-$K$2&lt;$D34-1," ",IF(AF$2-$K$2+1&gt;'Primary Inputs Alt'!$C$17,0,(SUM(OFFSET($K$114:$K$163,0,AF$2-$K$2-$D34+1)))*$F34))</f>
        <v xml:space="preserve"> </v>
      </c>
      <c r="AG34" s="139" t="str">
        <f ca="1">IF(AG$2-$K$2&lt;$D34-1," ",IF(AG$2-$K$2+1&gt;'Primary Inputs Alt'!$C$17,0,(SUM(OFFSET($K$114:$K$163,0,AG$2-$K$2-$D34+1)))*$F34))</f>
        <v xml:space="preserve"> </v>
      </c>
      <c r="AH34" s="139" t="str">
        <f ca="1">IF(AH$2-$K$2&lt;$D34-1," ",IF(AH$2-$K$2+1&gt;'Primary Inputs Alt'!$C$17,0,(SUM(OFFSET($K$114:$K$163,0,AH$2-$K$2-$D34+1)))*$F34))</f>
        <v xml:space="preserve"> </v>
      </c>
      <c r="AI34" s="139" t="str">
        <f ca="1">IF(AI$2-$K$2&lt;$D34-1," ",IF(AI$2-$K$2+1&gt;'Primary Inputs Alt'!$C$17,0,(SUM(OFFSET($K$114:$K$163,0,AI$2-$K$2-$D34+1)))*$F34))</f>
        <v xml:space="preserve"> </v>
      </c>
      <c r="AJ34" s="139" t="str">
        <f ca="1">IF(AJ$2-$K$2&lt;$D34-1," ",IF(AJ$2-$K$2+1&gt;'Primary Inputs Alt'!$C$17,0,(SUM(OFFSET($K$114:$K$163,0,AJ$2-$K$2-$D34+1)))*$F34))</f>
        <v xml:space="preserve"> </v>
      </c>
      <c r="AK34" s="139" t="str">
        <f ca="1">IF(AK$2-$K$2&lt;$D34-1," ",IF(AK$2-$K$2+1&gt;'Primary Inputs Alt'!$C$17,0,(SUM(OFFSET($K$114:$K$163,0,AK$2-$K$2-$D34+1)))*$F34))</f>
        <v xml:space="preserve"> </v>
      </c>
      <c r="AL34" s="139">
        <f ca="1">IF(AL$2-$K$2&lt;$D34-1," ",IF(AL$2-$K$2+1&gt;'Primary Inputs Alt'!$C$17,0,(SUM(OFFSET($K$114:$K$163,0,AL$2-$K$2-$D34+1)))*$F34))</f>
        <v>0</v>
      </c>
      <c r="AM34" s="139">
        <f ca="1">IF(AM$2-$K$2&lt;$D34-1," ",IF(AM$2-$K$2+1&gt;'Primary Inputs Alt'!$C$17,0,(SUM(OFFSET($K$114:$K$163,0,AM$2-$K$2-$D34+1)))*$F34))</f>
        <v>0</v>
      </c>
      <c r="AN34" s="139">
        <f ca="1">IF(AN$2-$K$2&lt;$D34-1," ",IF(AN$2-$K$2+1&gt;'Primary Inputs Alt'!$C$17,0,(SUM(OFFSET($K$114:$K$163,0,AN$2-$K$2-$D34+1)))*$F34))</f>
        <v>0</v>
      </c>
      <c r="AO34" s="139">
        <f ca="1">IF(AO$2-$K$2&lt;$D34-1," ",IF(AO$2-$K$2+1&gt;'Primary Inputs Alt'!$C$17,0,(SUM(OFFSET($K$114:$K$163,0,AO$2-$K$2-$D34+1)))*$F34))</f>
        <v>0</v>
      </c>
      <c r="AP34" s="139">
        <f ca="1">IF(AP$2-$K$2&lt;$D34-1," ",IF(AP$2-$K$2+1&gt;'Primary Inputs Alt'!$C$17,0,(SUM(OFFSET($K$114:$K$163,0,AP$2-$K$2-$D34+1)))*$F34))</f>
        <v>0</v>
      </c>
      <c r="AQ34" s="139">
        <f ca="1">IF(AQ$2-$K$2&lt;$D34-1," ",IF(AQ$2-$K$2+1&gt;'Primary Inputs Alt'!$C$17,0,(SUM(OFFSET($K$114:$K$163,0,AQ$2-$K$2-$D34+1)))*$F34))</f>
        <v>0</v>
      </c>
      <c r="AR34" s="139">
        <f ca="1">IF(AR$2-$K$2&lt;$D34-1," ",IF(AR$2-$K$2+1&gt;'Primary Inputs Alt'!$C$17,0,(SUM(OFFSET($K$114:$K$163,0,AR$2-$K$2-$D34+1)))*$F34))</f>
        <v>0</v>
      </c>
      <c r="AS34" s="139">
        <f ca="1">IF(AS$2-$K$2&lt;$D34-1," ",IF(AS$2-$K$2+1&gt;'Primary Inputs Alt'!$C$17,0,(SUM(OFFSET($K$114:$K$163,0,AS$2-$K$2-$D34+1)))*$F34))</f>
        <v>0</v>
      </c>
      <c r="AT34" s="139">
        <f ca="1">IF(AT$2-$K$2&lt;$D34-1," ",IF(AT$2-$K$2+1&gt;'Primary Inputs Alt'!$C$17,0,(SUM(OFFSET($K$114:$K$163,0,AT$2-$K$2-$D34+1)))*$F34))</f>
        <v>0</v>
      </c>
      <c r="AU34" s="139">
        <f ca="1">IF(AU$2-$K$2&lt;$D34-1," ",IF(AU$2-$K$2+1&gt;'Primary Inputs Alt'!$C$17,0,(SUM(OFFSET($K$114:$K$163,0,AU$2-$K$2-$D34+1)))*$F34))</f>
        <v>0</v>
      </c>
      <c r="AV34" s="139">
        <f ca="1">IF(AV$2-$K$2&lt;$D34-1," ",IF(AV$2-$K$2+1&gt;'Primary Inputs Alt'!$C$17,0,(SUM(OFFSET($K$114:$K$163,0,AV$2-$K$2-$D34+1)))*$F34))</f>
        <v>0</v>
      </c>
      <c r="AW34" s="139">
        <f ca="1">IF(AW$2-$K$2&lt;$D34-1," ",IF(AW$2-$K$2+1&gt;'Primary Inputs Alt'!$C$17,0,(SUM(OFFSET($K$114:$K$163,0,AW$2-$K$2-$D34+1)))*$F34))</f>
        <v>0</v>
      </c>
      <c r="AX34" s="139">
        <f ca="1">IF(AX$2-$K$2&lt;$D34-1," ",IF(AX$2-$K$2+1&gt;'Primary Inputs Alt'!$C$17,0,(SUM(OFFSET($K$114:$K$163,0,AX$2-$K$2-$D34+1)))*$F34))</f>
        <v>0</v>
      </c>
      <c r="AY34" s="139">
        <f ca="1">IF(AY$2-$K$2&lt;$D34-1," ",IF(AY$2-$K$2+1&gt;'Primary Inputs Alt'!$C$17,0,(SUM(OFFSET($K$114:$K$163,0,AY$2-$K$2-$D34+1)))*$F34))</f>
        <v>0</v>
      </c>
      <c r="AZ34" s="139">
        <f ca="1">IF(AZ$2-$K$2&lt;$D34-1," ",IF(AZ$2-$K$2+1&gt;'Primary Inputs Alt'!$C$17,0,(SUM(OFFSET($K$114:$K$163,0,AZ$2-$K$2-$D34+1)))*$F34))</f>
        <v>0</v>
      </c>
      <c r="BA34" s="139">
        <f ca="1">IF(BA$2-$K$2&lt;$D34-1," ",IF(BA$2-$K$2+1&gt;'Primary Inputs Alt'!$C$17,0,(SUM(OFFSET($K$114:$K$163,0,BA$2-$K$2-$D34+1)))*$F34))</f>
        <v>0</v>
      </c>
      <c r="BB34" s="139">
        <f ca="1">IF(BB$2-$K$2&lt;$D34-1," ",IF(BB$2-$K$2+1&gt;'Primary Inputs Alt'!$C$17,0,(SUM(OFFSET($K$114:$K$163,0,BB$2-$K$2-$D34+1)))*$F34))</f>
        <v>0</v>
      </c>
      <c r="BC34" s="139">
        <f ca="1">IF(BC$2-$K$2&lt;$D34-1," ",IF(BC$2-$K$2+1&gt;'Primary Inputs Alt'!$C$17,0,(SUM(OFFSET($K$114:$K$163,0,BC$2-$K$2-$D34+1)))*$F34))</f>
        <v>0</v>
      </c>
      <c r="BD34" s="139">
        <f ca="1">IF(BD$2-$K$2&lt;$D34-1," ",IF(BD$2-$K$2+1&gt;'Primary Inputs Alt'!$C$17,0,(SUM(OFFSET($K$114:$K$163,0,BD$2-$K$2-$D34+1)))*$F34))</f>
        <v>0</v>
      </c>
      <c r="BE34" s="139">
        <f ca="1">IF(BE$2-$K$2&lt;$D34-1," ",IF(BE$2-$K$2+1&gt;'Primary Inputs Alt'!$C$17,0,(SUM(OFFSET($K$114:$K$163,0,BE$2-$K$2-$D34+1)))*$F34))</f>
        <v>0</v>
      </c>
      <c r="BF34" s="139">
        <f ca="1">IF(BF$2-$K$2&lt;$D34-1," ",IF(BF$2-$K$2+1&gt;'Primary Inputs Alt'!$C$17,0,(SUM(OFFSET($K$114:$K$163,0,BF$2-$K$2-$D34+1)))*$F34))</f>
        <v>0</v>
      </c>
      <c r="BG34" s="139">
        <f ca="1">IF(BG$2-$K$2&lt;$D34-1," ",IF(BG$2-$K$2+1&gt;'Primary Inputs Alt'!$C$17,0,(SUM(OFFSET($K$114:$K$163,0,BG$2-$K$2-$D34+1)))*$F34))</f>
        <v>0</v>
      </c>
      <c r="BH34" s="139">
        <f ca="1">IF(BH$2-$K$2&lt;$D34-1," ",IF(BH$2-$K$2+1&gt;'Primary Inputs Alt'!$C$17,0,(SUM(OFFSET($K$114:$K$163,0,BH$2-$K$2-$D34+1)))*$F34))</f>
        <v>0</v>
      </c>
    </row>
    <row r="35" spans="1:60">
      <c r="A35" s="106"/>
      <c r="B35" s="106"/>
      <c r="C35" s="106"/>
      <c r="D35" s="184">
        <v>29</v>
      </c>
      <c r="E35" t="s">
        <v>201</v>
      </c>
      <c r="F35" s="106">
        <f ca="1">OFFSET('Primary Inputs Alt'!$E$12,0,'Calculations Alt'!$D35-1)</f>
        <v>0</v>
      </c>
      <c r="G35" s="106"/>
      <c r="H35" s="106"/>
      <c r="I35" s="106"/>
      <c r="J35" s="106"/>
      <c r="K35" s="139" t="str">
        <f ca="1">IF(K$2-$K$2&lt;$D35-1," ",IF(K$2-$K$2+1&gt;'Primary Inputs Alt'!$C$17,0,(SUM(OFFSET($K$114:$K$163,0,K$2-$K$2-$D35+1)))*$F35))</f>
        <v xml:space="preserve"> </v>
      </c>
      <c r="L35" s="139" t="str">
        <f ca="1">IF(L$2-$K$2&lt;$D35-1," ",IF(L$2-$K$2+1&gt;'Primary Inputs Alt'!$C$17,0,(SUM(OFFSET($K$114:$K$163,0,L$2-$K$2-$D35+1)))*$F35))</f>
        <v xml:space="preserve"> </v>
      </c>
      <c r="M35" s="139" t="str">
        <f ca="1">IF(M$2-$K$2&lt;$D35-1," ",IF(M$2-$K$2+1&gt;'Primary Inputs Alt'!$C$17,0,(SUM(OFFSET($K$114:$K$163,0,M$2-$K$2-$D35+1)))*$F35))</f>
        <v xml:space="preserve"> </v>
      </c>
      <c r="N35" s="139" t="str">
        <f ca="1">IF(N$2-$K$2&lt;$D35-1," ",IF(N$2-$K$2+1&gt;'Primary Inputs Alt'!$C$17,0,(SUM(OFFSET($K$114:$K$163,0,N$2-$K$2-$D35+1)))*$F35))</f>
        <v xml:space="preserve"> </v>
      </c>
      <c r="O35" s="139" t="str">
        <f ca="1">IF(O$2-$K$2&lt;$D35-1," ",IF(O$2-$K$2+1&gt;'Primary Inputs Alt'!$C$17,0,(SUM(OFFSET($K$114:$K$163,0,O$2-$K$2-$D35+1)))*$F35))</f>
        <v xml:space="preserve"> </v>
      </c>
      <c r="P35" s="139" t="str">
        <f ca="1">IF(P$2-$K$2&lt;$D35-1," ",IF(P$2-$K$2+1&gt;'Primary Inputs Alt'!$C$17,0,(SUM(OFFSET($K$114:$K$163,0,P$2-$K$2-$D35+1)))*$F35))</f>
        <v xml:space="preserve"> </v>
      </c>
      <c r="Q35" s="139" t="str">
        <f ca="1">IF(Q$2-$K$2&lt;$D35-1," ",IF(Q$2-$K$2+1&gt;'Primary Inputs Alt'!$C$17,0,(SUM(OFFSET($K$114:$K$163,0,Q$2-$K$2-$D35+1)))*$F35))</f>
        <v xml:space="preserve"> </v>
      </c>
      <c r="R35" s="139" t="str">
        <f ca="1">IF(R$2-$K$2&lt;$D35-1," ",IF(R$2-$K$2+1&gt;'Primary Inputs Alt'!$C$17,0,(SUM(OFFSET($K$114:$K$163,0,R$2-$K$2-$D35+1)))*$F35))</f>
        <v xml:space="preserve"> </v>
      </c>
      <c r="S35" s="139" t="str">
        <f ca="1">IF(S$2-$K$2&lt;$D35-1," ",IF(S$2-$K$2+1&gt;'Primary Inputs Alt'!$C$17,0,(SUM(OFFSET($K$114:$K$163,0,S$2-$K$2-$D35+1)))*$F35))</f>
        <v xml:space="preserve"> </v>
      </c>
      <c r="T35" s="139" t="str">
        <f ca="1">IF(T$2-$K$2&lt;$D35-1," ",IF(T$2-$K$2+1&gt;'Primary Inputs Alt'!$C$17,0,(SUM(OFFSET($K$114:$K$163,0,T$2-$K$2-$D35+1)))*$F35))</f>
        <v xml:space="preserve"> </v>
      </c>
      <c r="U35" s="139" t="str">
        <f ca="1">IF(U$2-$K$2&lt;$D35-1," ",IF(U$2-$K$2+1&gt;'Primary Inputs Alt'!$C$17,0,(SUM(OFFSET($K$114:$K$163,0,U$2-$K$2-$D35+1)))*$F35))</f>
        <v xml:space="preserve"> </v>
      </c>
      <c r="V35" s="139" t="str">
        <f ca="1">IF(V$2-$K$2&lt;$D35-1," ",IF(V$2-$K$2+1&gt;'Primary Inputs Alt'!$C$17,0,(SUM(OFFSET($K$114:$K$163,0,V$2-$K$2-$D35+1)))*$F35))</f>
        <v xml:space="preserve"> </v>
      </c>
      <c r="W35" s="139" t="str">
        <f ca="1">IF(W$2-$K$2&lt;$D35-1," ",IF(W$2-$K$2+1&gt;'Primary Inputs Alt'!$C$17,0,(SUM(OFFSET($K$114:$K$163,0,W$2-$K$2-$D35+1)))*$F35))</f>
        <v xml:space="preserve"> </v>
      </c>
      <c r="X35" s="139" t="str">
        <f ca="1">IF(X$2-$K$2&lt;$D35-1," ",IF(X$2-$K$2+1&gt;'Primary Inputs Alt'!$C$17,0,(SUM(OFFSET($K$114:$K$163,0,X$2-$K$2-$D35+1)))*$F35))</f>
        <v xml:space="preserve"> </v>
      </c>
      <c r="Y35" s="139" t="str">
        <f ca="1">IF(Y$2-$K$2&lt;$D35-1," ",IF(Y$2-$K$2+1&gt;'Primary Inputs Alt'!$C$17,0,(SUM(OFFSET($K$114:$K$163,0,Y$2-$K$2-$D35+1)))*$F35))</f>
        <v xml:space="preserve"> </v>
      </c>
      <c r="Z35" s="139" t="str">
        <f ca="1">IF(Z$2-$K$2&lt;$D35-1," ",IF(Z$2-$K$2+1&gt;'Primary Inputs Alt'!$C$17,0,(SUM(OFFSET($K$114:$K$163,0,Z$2-$K$2-$D35+1)))*$F35))</f>
        <v xml:space="preserve"> </v>
      </c>
      <c r="AA35" s="139" t="str">
        <f ca="1">IF(AA$2-$K$2&lt;$D35-1," ",IF(AA$2-$K$2+1&gt;'Primary Inputs Alt'!$C$17,0,(SUM(OFFSET($K$114:$K$163,0,AA$2-$K$2-$D35+1)))*$F35))</f>
        <v xml:space="preserve"> </v>
      </c>
      <c r="AB35" s="139" t="str">
        <f ca="1">IF(AB$2-$K$2&lt;$D35-1," ",IF(AB$2-$K$2+1&gt;'Primary Inputs Alt'!$C$17,0,(SUM(OFFSET($K$114:$K$163,0,AB$2-$K$2-$D35+1)))*$F35))</f>
        <v xml:space="preserve"> </v>
      </c>
      <c r="AC35" s="139" t="str">
        <f ca="1">IF(AC$2-$K$2&lt;$D35-1," ",IF(AC$2-$K$2+1&gt;'Primary Inputs Alt'!$C$17,0,(SUM(OFFSET($K$114:$K$163,0,AC$2-$K$2-$D35+1)))*$F35))</f>
        <v xml:space="preserve"> </v>
      </c>
      <c r="AD35" s="139" t="str">
        <f ca="1">IF(AD$2-$K$2&lt;$D35-1," ",IF(AD$2-$K$2+1&gt;'Primary Inputs Alt'!$C$17,0,(SUM(OFFSET($K$114:$K$163,0,AD$2-$K$2-$D35+1)))*$F35))</f>
        <v xml:space="preserve"> </v>
      </c>
      <c r="AE35" s="139" t="str">
        <f ca="1">IF(AE$2-$K$2&lt;$D35-1," ",IF(AE$2-$K$2+1&gt;'Primary Inputs Alt'!$C$17,0,(SUM(OFFSET($K$114:$K$163,0,AE$2-$K$2-$D35+1)))*$F35))</f>
        <v xml:space="preserve"> </v>
      </c>
      <c r="AF35" s="139" t="str">
        <f ca="1">IF(AF$2-$K$2&lt;$D35-1," ",IF(AF$2-$K$2+1&gt;'Primary Inputs Alt'!$C$17,0,(SUM(OFFSET($K$114:$K$163,0,AF$2-$K$2-$D35+1)))*$F35))</f>
        <v xml:space="preserve"> </v>
      </c>
      <c r="AG35" s="139" t="str">
        <f ca="1">IF(AG$2-$K$2&lt;$D35-1," ",IF(AG$2-$K$2+1&gt;'Primary Inputs Alt'!$C$17,0,(SUM(OFFSET($K$114:$K$163,0,AG$2-$K$2-$D35+1)))*$F35))</f>
        <v xml:space="preserve"> </v>
      </c>
      <c r="AH35" s="139" t="str">
        <f ca="1">IF(AH$2-$K$2&lt;$D35-1," ",IF(AH$2-$K$2+1&gt;'Primary Inputs Alt'!$C$17,0,(SUM(OFFSET($K$114:$K$163,0,AH$2-$K$2-$D35+1)))*$F35))</f>
        <v xml:space="preserve"> </v>
      </c>
      <c r="AI35" s="139" t="str">
        <f ca="1">IF(AI$2-$K$2&lt;$D35-1," ",IF(AI$2-$K$2+1&gt;'Primary Inputs Alt'!$C$17,0,(SUM(OFFSET($K$114:$K$163,0,AI$2-$K$2-$D35+1)))*$F35))</f>
        <v xml:space="preserve"> </v>
      </c>
      <c r="AJ35" s="139" t="str">
        <f ca="1">IF(AJ$2-$K$2&lt;$D35-1," ",IF(AJ$2-$K$2+1&gt;'Primary Inputs Alt'!$C$17,0,(SUM(OFFSET($K$114:$K$163,0,AJ$2-$K$2-$D35+1)))*$F35))</f>
        <v xml:space="preserve"> </v>
      </c>
      <c r="AK35" s="139" t="str">
        <f ca="1">IF(AK$2-$K$2&lt;$D35-1," ",IF(AK$2-$K$2+1&gt;'Primary Inputs Alt'!$C$17,0,(SUM(OFFSET($K$114:$K$163,0,AK$2-$K$2-$D35+1)))*$F35))</f>
        <v xml:space="preserve"> </v>
      </c>
      <c r="AL35" s="139" t="str">
        <f ca="1">IF(AL$2-$K$2&lt;$D35-1," ",IF(AL$2-$K$2+1&gt;'Primary Inputs Alt'!$C$17,0,(SUM(OFFSET($K$114:$K$163,0,AL$2-$K$2-$D35+1)))*$F35))</f>
        <v xml:space="preserve"> </v>
      </c>
      <c r="AM35" s="139">
        <f ca="1">IF(AM$2-$K$2&lt;$D35-1," ",IF(AM$2-$K$2+1&gt;'Primary Inputs Alt'!$C$17,0,(SUM(OFFSET($K$114:$K$163,0,AM$2-$K$2-$D35+1)))*$F35))</f>
        <v>0</v>
      </c>
      <c r="AN35" s="139">
        <f ca="1">IF(AN$2-$K$2&lt;$D35-1," ",IF(AN$2-$K$2+1&gt;'Primary Inputs Alt'!$C$17,0,(SUM(OFFSET($K$114:$K$163,0,AN$2-$K$2-$D35+1)))*$F35))</f>
        <v>0</v>
      </c>
      <c r="AO35" s="139">
        <f ca="1">IF(AO$2-$K$2&lt;$D35-1," ",IF(AO$2-$K$2+1&gt;'Primary Inputs Alt'!$C$17,0,(SUM(OFFSET($K$114:$K$163,0,AO$2-$K$2-$D35+1)))*$F35))</f>
        <v>0</v>
      </c>
      <c r="AP35" s="139">
        <f ca="1">IF(AP$2-$K$2&lt;$D35-1," ",IF(AP$2-$K$2+1&gt;'Primary Inputs Alt'!$C$17,0,(SUM(OFFSET($K$114:$K$163,0,AP$2-$K$2-$D35+1)))*$F35))</f>
        <v>0</v>
      </c>
      <c r="AQ35" s="139">
        <f ca="1">IF(AQ$2-$K$2&lt;$D35-1," ",IF(AQ$2-$K$2+1&gt;'Primary Inputs Alt'!$C$17,0,(SUM(OFFSET($K$114:$K$163,0,AQ$2-$K$2-$D35+1)))*$F35))</f>
        <v>0</v>
      </c>
      <c r="AR35" s="139">
        <f ca="1">IF(AR$2-$K$2&lt;$D35-1," ",IF(AR$2-$K$2+1&gt;'Primary Inputs Alt'!$C$17,0,(SUM(OFFSET($K$114:$K$163,0,AR$2-$K$2-$D35+1)))*$F35))</f>
        <v>0</v>
      </c>
      <c r="AS35" s="139">
        <f ca="1">IF(AS$2-$K$2&lt;$D35-1," ",IF(AS$2-$K$2+1&gt;'Primary Inputs Alt'!$C$17,0,(SUM(OFFSET($K$114:$K$163,0,AS$2-$K$2-$D35+1)))*$F35))</f>
        <v>0</v>
      </c>
      <c r="AT35" s="139">
        <f ca="1">IF(AT$2-$K$2&lt;$D35-1," ",IF(AT$2-$K$2+1&gt;'Primary Inputs Alt'!$C$17,0,(SUM(OFFSET($K$114:$K$163,0,AT$2-$K$2-$D35+1)))*$F35))</f>
        <v>0</v>
      </c>
      <c r="AU35" s="139">
        <f ca="1">IF(AU$2-$K$2&lt;$D35-1," ",IF(AU$2-$K$2+1&gt;'Primary Inputs Alt'!$C$17,0,(SUM(OFFSET($K$114:$K$163,0,AU$2-$K$2-$D35+1)))*$F35))</f>
        <v>0</v>
      </c>
      <c r="AV35" s="139">
        <f ca="1">IF(AV$2-$K$2&lt;$D35-1," ",IF(AV$2-$K$2+1&gt;'Primary Inputs Alt'!$C$17,0,(SUM(OFFSET($K$114:$K$163,0,AV$2-$K$2-$D35+1)))*$F35))</f>
        <v>0</v>
      </c>
      <c r="AW35" s="139">
        <f ca="1">IF(AW$2-$K$2&lt;$D35-1," ",IF(AW$2-$K$2+1&gt;'Primary Inputs Alt'!$C$17,0,(SUM(OFFSET($K$114:$K$163,0,AW$2-$K$2-$D35+1)))*$F35))</f>
        <v>0</v>
      </c>
      <c r="AX35" s="139">
        <f ca="1">IF(AX$2-$K$2&lt;$D35-1," ",IF(AX$2-$K$2+1&gt;'Primary Inputs Alt'!$C$17,0,(SUM(OFFSET($K$114:$K$163,0,AX$2-$K$2-$D35+1)))*$F35))</f>
        <v>0</v>
      </c>
      <c r="AY35" s="139">
        <f ca="1">IF(AY$2-$K$2&lt;$D35-1," ",IF(AY$2-$K$2+1&gt;'Primary Inputs Alt'!$C$17,0,(SUM(OFFSET($K$114:$K$163,0,AY$2-$K$2-$D35+1)))*$F35))</f>
        <v>0</v>
      </c>
      <c r="AZ35" s="139">
        <f ca="1">IF(AZ$2-$K$2&lt;$D35-1," ",IF(AZ$2-$K$2+1&gt;'Primary Inputs Alt'!$C$17,0,(SUM(OFFSET($K$114:$K$163,0,AZ$2-$K$2-$D35+1)))*$F35))</f>
        <v>0</v>
      </c>
      <c r="BA35" s="139">
        <f ca="1">IF(BA$2-$K$2&lt;$D35-1," ",IF(BA$2-$K$2+1&gt;'Primary Inputs Alt'!$C$17,0,(SUM(OFFSET($K$114:$K$163,0,BA$2-$K$2-$D35+1)))*$F35))</f>
        <v>0</v>
      </c>
      <c r="BB35" s="139">
        <f ca="1">IF(BB$2-$K$2&lt;$D35-1," ",IF(BB$2-$K$2+1&gt;'Primary Inputs Alt'!$C$17,0,(SUM(OFFSET($K$114:$K$163,0,BB$2-$K$2-$D35+1)))*$F35))</f>
        <v>0</v>
      </c>
      <c r="BC35" s="139">
        <f ca="1">IF(BC$2-$K$2&lt;$D35-1," ",IF(BC$2-$K$2+1&gt;'Primary Inputs Alt'!$C$17,0,(SUM(OFFSET($K$114:$K$163,0,BC$2-$K$2-$D35+1)))*$F35))</f>
        <v>0</v>
      </c>
      <c r="BD35" s="139">
        <f ca="1">IF(BD$2-$K$2&lt;$D35-1," ",IF(BD$2-$K$2+1&gt;'Primary Inputs Alt'!$C$17,0,(SUM(OFFSET($K$114:$K$163,0,BD$2-$K$2-$D35+1)))*$F35))</f>
        <v>0</v>
      </c>
      <c r="BE35" s="139">
        <f ca="1">IF(BE$2-$K$2&lt;$D35-1," ",IF(BE$2-$K$2+1&gt;'Primary Inputs Alt'!$C$17,0,(SUM(OFFSET($K$114:$K$163,0,BE$2-$K$2-$D35+1)))*$F35))</f>
        <v>0</v>
      </c>
      <c r="BF35" s="139">
        <f ca="1">IF(BF$2-$K$2&lt;$D35-1," ",IF(BF$2-$K$2+1&gt;'Primary Inputs Alt'!$C$17,0,(SUM(OFFSET($K$114:$K$163,0,BF$2-$K$2-$D35+1)))*$F35))</f>
        <v>0</v>
      </c>
      <c r="BG35" s="139">
        <f ca="1">IF(BG$2-$K$2&lt;$D35-1," ",IF(BG$2-$K$2+1&gt;'Primary Inputs Alt'!$C$17,0,(SUM(OFFSET($K$114:$K$163,0,BG$2-$K$2-$D35+1)))*$F35))</f>
        <v>0</v>
      </c>
      <c r="BH35" s="139">
        <f ca="1">IF(BH$2-$K$2&lt;$D35-1," ",IF(BH$2-$K$2+1&gt;'Primary Inputs Alt'!$C$17,0,(SUM(OFFSET($K$114:$K$163,0,BH$2-$K$2-$D35+1)))*$F35))</f>
        <v>0</v>
      </c>
    </row>
    <row r="36" spans="1:60">
      <c r="A36" s="106"/>
      <c r="B36" s="106"/>
      <c r="C36" s="106"/>
      <c r="D36" s="184">
        <v>30</v>
      </c>
      <c r="E36" t="s">
        <v>202</v>
      </c>
      <c r="F36" s="106">
        <f ca="1">OFFSET('Primary Inputs Alt'!$E$12,0,'Calculations Alt'!$D36-1)</f>
        <v>0</v>
      </c>
      <c r="G36" s="106"/>
      <c r="H36" s="106"/>
      <c r="I36" s="106"/>
      <c r="J36" s="106"/>
      <c r="K36" s="139" t="str">
        <f ca="1">IF(K$2-$K$2&lt;$D36-1," ",IF(K$2-$K$2+1&gt;'Primary Inputs Alt'!$C$17,0,(SUM(OFFSET($K$114:$K$163,0,K$2-$K$2-$D36+1)))*$F36))</f>
        <v xml:space="preserve"> </v>
      </c>
      <c r="L36" s="139" t="str">
        <f ca="1">IF(L$2-$K$2&lt;$D36-1," ",IF(L$2-$K$2+1&gt;'Primary Inputs Alt'!$C$17,0,(SUM(OFFSET($K$114:$K$163,0,L$2-$K$2-$D36+1)))*$F36))</f>
        <v xml:space="preserve"> </v>
      </c>
      <c r="M36" s="139" t="str">
        <f ca="1">IF(M$2-$K$2&lt;$D36-1," ",IF(M$2-$K$2+1&gt;'Primary Inputs Alt'!$C$17,0,(SUM(OFFSET($K$114:$K$163,0,M$2-$K$2-$D36+1)))*$F36))</f>
        <v xml:space="preserve"> </v>
      </c>
      <c r="N36" s="139" t="str">
        <f ca="1">IF(N$2-$K$2&lt;$D36-1," ",IF(N$2-$K$2+1&gt;'Primary Inputs Alt'!$C$17,0,(SUM(OFFSET($K$114:$K$163,0,N$2-$K$2-$D36+1)))*$F36))</f>
        <v xml:space="preserve"> </v>
      </c>
      <c r="O36" s="139" t="str">
        <f ca="1">IF(O$2-$K$2&lt;$D36-1," ",IF(O$2-$K$2+1&gt;'Primary Inputs Alt'!$C$17,0,(SUM(OFFSET($K$114:$K$163,0,O$2-$K$2-$D36+1)))*$F36))</f>
        <v xml:space="preserve"> </v>
      </c>
      <c r="P36" s="139" t="str">
        <f ca="1">IF(P$2-$K$2&lt;$D36-1," ",IF(P$2-$K$2+1&gt;'Primary Inputs Alt'!$C$17,0,(SUM(OFFSET($K$114:$K$163,0,P$2-$K$2-$D36+1)))*$F36))</f>
        <v xml:space="preserve"> </v>
      </c>
      <c r="Q36" s="139" t="str">
        <f ca="1">IF(Q$2-$K$2&lt;$D36-1," ",IF(Q$2-$K$2+1&gt;'Primary Inputs Alt'!$C$17,0,(SUM(OFFSET($K$114:$K$163,0,Q$2-$K$2-$D36+1)))*$F36))</f>
        <v xml:space="preserve"> </v>
      </c>
      <c r="R36" s="139" t="str">
        <f ca="1">IF(R$2-$K$2&lt;$D36-1," ",IF(R$2-$K$2+1&gt;'Primary Inputs Alt'!$C$17,0,(SUM(OFFSET($K$114:$K$163,0,R$2-$K$2-$D36+1)))*$F36))</f>
        <v xml:space="preserve"> </v>
      </c>
      <c r="S36" s="139" t="str">
        <f ca="1">IF(S$2-$K$2&lt;$D36-1," ",IF(S$2-$K$2+1&gt;'Primary Inputs Alt'!$C$17,0,(SUM(OFFSET($K$114:$K$163,0,S$2-$K$2-$D36+1)))*$F36))</f>
        <v xml:space="preserve"> </v>
      </c>
      <c r="T36" s="139" t="str">
        <f ca="1">IF(T$2-$K$2&lt;$D36-1," ",IF(T$2-$K$2+1&gt;'Primary Inputs Alt'!$C$17,0,(SUM(OFFSET($K$114:$K$163,0,T$2-$K$2-$D36+1)))*$F36))</f>
        <v xml:space="preserve"> </v>
      </c>
      <c r="U36" s="139" t="str">
        <f ca="1">IF(U$2-$K$2&lt;$D36-1," ",IF(U$2-$K$2+1&gt;'Primary Inputs Alt'!$C$17,0,(SUM(OFFSET($K$114:$K$163,0,U$2-$K$2-$D36+1)))*$F36))</f>
        <v xml:space="preserve"> </v>
      </c>
      <c r="V36" s="139" t="str">
        <f ca="1">IF(V$2-$K$2&lt;$D36-1," ",IF(V$2-$K$2+1&gt;'Primary Inputs Alt'!$C$17,0,(SUM(OFFSET($K$114:$K$163,0,V$2-$K$2-$D36+1)))*$F36))</f>
        <v xml:space="preserve"> </v>
      </c>
      <c r="W36" s="139" t="str">
        <f ca="1">IF(W$2-$K$2&lt;$D36-1," ",IF(W$2-$K$2+1&gt;'Primary Inputs Alt'!$C$17,0,(SUM(OFFSET($K$114:$K$163,0,W$2-$K$2-$D36+1)))*$F36))</f>
        <v xml:space="preserve"> </v>
      </c>
      <c r="X36" s="139" t="str">
        <f ca="1">IF(X$2-$K$2&lt;$D36-1," ",IF(X$2-$K$2+1&gt;'Primary Inputs Alt'!$C$17,0,(SUM(OFFSET($K$114:$K$163,0,X$2-$K$2-$D36+1)))*$F36))</f>
        <v xml:space="preserve"> </v>
      </c>
      <c r="Y36" s="139" t="str">
        <f ca="1">IF(Y$2-$K$2&lt;$D36-1," ",IF(Y$2-$K$2+1&gt;'Primary Inputs Alt'!$C$17,0,(SUM(OFFSET($K$114:$K$163,0,Y$2-$K$2-$D36+1)))*$F36))</f>
        <v xml:space="preserve"> </v>
      </c>
      <c r="Z36" s="139" t="str">
        <f ca="1">IF(Z$2-$K$2&lt;$D36-1," ",IF(Z$2-$K$2+1&gt;'Primary Inputs Alt'!$C$17,0,(SUM(OFFSET($K$114:$K$163,0,Z$2-$K$2-$D36+1)))*$F36))</f>
        <v xml:space="preserve"> </v>
      </c>
      <c r="AA36" s="139" t="str">
        <f ca="1">IF(AA$2-$K$2&lt;$D36-1," ",IF(AA$2-$K$2+1&gt;'Primary Inputs Alt'!$C$17,0,(SUM(OFFSET($K$114:$K$163,0,AA$2-$K$2-$D36+1)))*$F36))</f>
        <v xml:space="preserve"> </v>
      </c>
      <c r="AB36" s="139" t="str">
        <f ca="1">IF(AB$2-$K$2&lt;$D36-1," ",IF(AB$2-$K$2+1&gt;'Primary Inputs Alt'!$C$17,0,(SUM(OFFSET($K$114:$K$163,0,AB$2-$K$2-$D36+1)))*$F36))</f>
        <v xml:space="preserve"> </v>
      </c>
      <c r="AC36" s="139" t="str">
        <f ca="1">IF(AC$2-$K$2&lt;$D36-1," ",IF(AC$2-$K$2+1&gt;'Primary Inputs Alt'!$C$17,0,(SUM(OFFSET($K$114:$K$163,0,AC$2-$K$2-$D36+1)))*$F36))</f>
        <v xml:space="preserve"> </v>
      </c>
      <c r="AD36" s="139" t="str">
        <f ca="1">IF(AD$2-$K$2&lt;$D36-1," ",IF(AD$2-$K$2+1&gt;'Primary Inputs Alt'!$C$17,0,(SUM(OFFSET($K$114:$K$163,0,AD$2-$K$2-$D36+1)))*$F36))</f>
        <v xml:space="preserve"> </v>
      </c>
      <c r="AE36" s="139" t="str">
        <f ca="1">IF(AE$2-$K$2&lt;$D36-1," ",IF(AE$2-$K$2+1&gt;'Primary Inputs Alt'!$C$17,0,(SUM(OFFSET($K$114:$K$163,0,AE$2-$K$2-$D36+1)))*$F36))</f>
        <v xml:space="preserve"> </v>
      </c>
      <c r="AF36" s="139" t="str">
        <f ca="1">IF(AF$2-$K$2&lt;$D36-1," ",IF(AF$2-$K$2+1&gt;'Primary Inputs Alt'!$C$17,0,(SUM(OFFSET($K$114:$K$163,0,AF$2-$K$2-$D36+1)))*$F36))</f>
        <v xml:space="preserve"> </v>
      </c>
      <c r="AG36" s="139" t="str">
        <f ca="1">IF(AG$2-$K$2&lt;$D36-1," ",IF(AG$2-$K$2+1&gt;'Primary Inputs Alt'!$C$17,0,(SUM(OFFSET($K$114:$K$163,0,AG$2-$K$2-$D36+1)))*$F36))</f>
        <v xml:space="preserve"> </v>
      </c>
      <c r="AH36" s="139" t="str">
        <f ca="1">IF(AH$2-$K$2&lt;$D36-1," ",IF(AH$2-$K$2+1&gt;'Primary Inputs Alt'!$C$17,0,(SUM(OFFSET($K$114:$K$163,0,AH$2-$K$2-$D36+1)))*$F36))</f>
        <v xml:space="preserve"> </v>
      </c>
      <c r="AI36" s="139" t="str">
        <f ca="1">IF(AI$2-$K$2&lt;$D36-1," ",IF(AI$2-$K$2+1&gt;'Primary Inputs Alt'!$C$17,0,(SUM(OFFSET($K$114:$K$163,0,AI$2-$K$2-$D36+1)))*$F36))</f>
        <v xml:space="preserve"> </v>
      </c>
      <c r="AJ36" s="139" t="str">
        <f ca="1">IF(AJ$2-$K$2&lt;$D36-1," ",IF(AJ$2-$K$2+1&gt;'Primary Inputs Alt'!$C$17,0,(SUM(OFFSET($K$114:$K$163,0,AJ$2-$K$2-$D36+1)))*$F36))</f>
        <v xml:space="preserve"> </v>
      </c>
      <c r="AK36" s="139" t="str">
        <f ca="1">IF(AK$2-$K$2&lt;$D36-1," ",IF(AK$2-$K$2+1&gt;'Primary Inputs Alt'!$C$17,0,(SUM(OFFSET($K$114:$K$163,0,AK$2-$K$2-$D36+1)))*$F36))</f>
        <v xml:space="preserve"> </v>
      </c>
      <c r="AL36" s="139" t="str">
        <f ca="1">IF(AL$2-$K$2&lt;$D36-1," ",IF(AL$2-$K$2+1&gt;'Primary Inputs Alt'!$C$17,0,(SUM(OFFSET($K$114:$K$163,0,AL$2-$K$2-$D36+1)))*$F36))</f>
        <v xml:space="preserve"> </v>
      </c>
      <c r="AM36" s="139" t="str">
        <f ca="1">IF(AM$2-$K$2&lt;$D36-1," ",IF(AM$2-$K$2+1&gt;'Primary Inputs Alt'!$C$17,0,(SUM(OFFSET($K$114:$K$163,0,AM$2-$K$2-$D36+1)))*$F36))</f>
        <v xml:space="preserve"> </v>
      </c>
      <c r="AN36" s="139">
        <f ca="1">IF(AN$2-$K$2&lt;$D36-1," ",IF(AN$2-$K$2+1&gt;'Primary Inputs Alt'!$C$17,0,(SUM(OFFSET($K$114:$K$163,0,AN$2-$K$2-$D36+1)))*$F36))</f>
        <v>0</v>
      </c>
      <c r="AO36" s="139">
        <f ca="1">IF(AO$2-$K$2&lt;$D36-1," ",IF(AO$2-$K$2+1&gt;'Primary Inputs Alt'!$C$17,0,(SUM(OFFSET($K$114:$K$163,0,AO$2-$K$2-$D36+1)))*$F36))</f>
        <v>0</v>
      </c>
      <c r="AP36" s="139">
        <f ca="1">IF(AP$2-$K$2&lt;$D36-1," ",IF(AP$2-$K$2+1&gt;'Primary Inputs Alt'!$C$17,0,(SUM(OFFSET($K$114:$K$163,0,AP$2-$K$2-$D36+1)))*$F36))</f>
        <v>0</v>
      </c>
      <c r="AQ36" s="139">
        <f ca="1">IF(AQ$2-$K$2&lt;$D36-1," ",IF(AQ$2-$K$2+1&gt;'Primary Inputs Alt'!$C$17,0,(SUM(OFFSET($K$114:$K$163,0,AQ$2-$K$2-$D36+1)))*$F36))</f>
        <v>0</v>
      </c>
      <c r="AR36" s="139">
        <f ca="1">IF(AR$2-$K$2&lt;$D36-1," ",IF(AR$2-$K$2+1&gt;'Primary Inputs Alt'!$C$17,0,(SUM(OFFSET($K$114:$K$163,0,AR$2-$K$2-$D36+1)))*$F36))</f>
        <v>0</v>
      </c>
      <c r="AS36" s="139">
        <f ca="1">IF(AS$2-$K$2&lt;$D36-1," ",IF(AS$2-$K$2+1&gt;'Primary Inputs Alt'!$C$17,0,(SUM(OFFSET($K$114:$K$163,0,AS$2-$K$2-$D36+1)))*$F36))</f>
        <v>0</v>
      </c>
      <c r="AT36" s="139">
        <f ca="1">IF(AT$2-$K$2&lt;$D36-1," ",IF(AT$2-$K$2+1&gt;'Primary Inputs Alt'!$C$17,0,(SUM(OFFSET($K$114:$K$163,0,AT$2-$K$2-$D36+1)))*$F36))</f>
        <v>0</v>
      </c>
      <c r="AU36" s="139">
        <f ca="1">IF(AU$2-$K$2&lt;$D36-1," ",IF(AU$2-$K$2+1&gt;'Primary Inputs Alt'!$C$17,0,(SUM(OFFSET($K$114:$K$163,0,AU$2-$K$2-$D36+1)))*$F36))</f>
        <v>0</v>
      </c>
      <c r="AV36" s="139">
        <f ca="1">IF(AV$2-$K$2&lt;$D36-1," ",IF(AV$2-$K$2+1&gt;'Primary Inputs Alt'!$C$17,0,(SUM(OFFSET($K$114:$K$163,0,AV$2-$K$2-$D36+1)))*$F36))</f>
        <v>0</v>
      </c>
      <c r="AW36" s="139">
        <f ca="1">IF(AW$2-$K$2&lt;$D36-1," ",IF(AW$2-$K$2+1&gt;'Primary Inputs Alt'!$C$17,0,(SUM(OFFSET($K$114:$K$163,0,AW$2-$K$2-$D36+1)))*$F36))</f>
        <v>0</v>
      </c>
      <c r="AX36" s="139">
        <f ca="1">IF(AX$2-$K$2&lt;$D36-1," ",IF(AX$2-$K$2+1&gt;'Primary Inputs Alt'!$C$17,0,(SUM(OFFSET($K$114:$K$163,0,AX$2-$K$2-$D36+1)))*$F36))</f>
        <v>0</v>
      </c>
      <c r="AY36" s="139">
        <f ca="1">IF(AY$2-$K$2&lt;$D36-1," ",IF(AY$2-$K$2+1&gt;'Primary Inputs Alt'!$C$17,0,(SUM(OFFSET($K$114:$K$163,0,AY$2-$K$2-$D36+1)))*$F36))</f>
        <v>0</v>
      </c>
      <c r="AZ36" s="139">
        <f ca="1">IF(AZ$2-$K$2&lt;$D36-1," ",IF(AZ$2-$K$2+1&gt;'Primary Inputs Alt'!$C$17,0,(SUM(OFFSET($K$114:$K$163,0,AZ$2-$K$2-$D36+1)))*$F36))</f>
        <v>0</v>
      </c>
      <c r="BA36" s="139">
        <f ca="1">IF(BA$2-$K$2&lt;$D36-1," ",IF(BA$2-$K$2+1&gt;'Primary Inputs Alt'!$C$17,0,(SUM(OFFSET($K$114:$K$163,0,BA$2-$K$2-$D36+1)))*$F36))</f>
        <v>0</v>
      </c>
      <c r="BB36" s="139">
        <f ca="1">IF(BB$2-$K$2&lt;$D36-1," ",IF(BB$2-$K$2+1&gt;'Primary Inputs Alt'!$C$17,0,(SUM(OFFSET($K$114:$K$163,0,BB$2-$K$2-$D36+1)))*$F36))</f>
        <v>0</v>
      </c>
      <c r="BC36" s="139">
        <f ca="1">IF(BC$2-$K$2&lt;$D36-1," ",IF(BC$2-$K$2+1&gt;'Primary Inputs Alt'!$C$17,0,(SUM(OFFSET($K$114:$K$163,0,BC$2-$K$2-$D36+1)))*$F36))</f>
        <v>0</v>
      </c>
      <c r="BD36" s="139">
        <f ca="1">IF(BD$2-$K$2&lt;$D36-1," ",IF(BD$2-$K$2+1&gt;'Primary Inputs Alt'!$C$17,0,(SUM(OFFSET($K$114:$K$163,0,BD$2-$K$2-$D36+1)))*$F36))</f>
        <v>0</v>
      </c>
      <c r="BE36" s="139">
        <f ca="1">IF(BE$2-$K$2&lt;$D36-1," ",IF(BE$2-$K$2+1&gt;'Primary Inputs Alt'!$C$17,0,(SUM(OFFSET($K$114:$K$163,0,BE$2-$K$2-$D36+1)))*$F36))</f>
        <v>0</v>
      </c>
      <c r="BF36" s="139">
        <f ca="1">IF(BF$2-$K$2&lt;$D36-1," ",IF(BF$2-$K$2+1&gt;'Primary Inputs Alt'!$C$17,0,(SUM(OFFSET($K$114:$K$163,0,BF$2-$K$2-$D36+1)))*$F36))</f>
        <v>0</v>
      </c>
      <c r="BG36" s="139">
        <f ca="1">IF(BG$2-$K$2&lt;$D36-1," ",IF(BG$2-$K$2+1&gt;'Primary Inputs Alt'!$C$17,0,(SUM(OFFSET($K$114:$K$163,0,BG$2-$K$2-$D36+1)))*$F36))</f>
        <v>0</v>
      </c>
      <c r="BH36" s="139">
        <f ca="1">IF(BH$2-$K$2&lt;$D36-1," ",IF(BH$2-$K$2+1&gt;'Primary Inputs Alt'!$C$17,0,(SUM(OFFSET($K$114:$K$163,0,BH$2-$K$2-$D36+1)))*$F36))</f>
        <v>0</v>
      </c>
    </row>
    <row r="37" spans="1:60">
      <c r="A37" s="106"/>
      <c r="B37" s="106"/>
      <c r="C37" s="106"/>
      <c r="D37" s="184">
        <v>31</v>
      </c>
      <c r="E37" t="s">
        <v>203</v>
      </c>
      <c r="F37" s="106">
        <f ca="1">OFFSET('Primary Inputs Alt'!$E$12,0,'Calculations Alt'!$D37-1)</f>
        <v>0</v>
      </c>
      <c r="G37" s="106"/>
      <c r="H37" s="106"/>
      <c r="I37" s="106"/>
      <c r="J37" s="106"/>
      <c r="K37" s="139" t="str">
        <f ca="1">IF(K$2-$K$2&lt;$D37-1," ",IF(K$2-$K$2+1&gt;'Primary Inputs Alt'!$C$17,0,(SUM(OFFSET($K$114:$K$163,0,K$2-$K$2-$D37+1)))*$F37))</f>
        <v xml:space="preserve"> </v>
      </c>
      <c r="L37" s="139" t="str">
        <f ca="1">IF(L$2-$K$2&lt;$D37-1," ",IF(L$2-$K$2+1&gt;'Primary Inputs Alt'!$C$17,0,(SUM(OFFSET($K$114:$K$163,0,L$2-$K$2-$D37+1)))*$F37))</f>
        <v xml:space="preserve"> </v>
      </c>
      <c r="M37" s="139" t="str">
        <f ca="1">IF(M$2-$K$2&lt;$D37-1," ",IF(M$2-$K$2+1&gt;'Primary Inputs Alt'!$C$17,0,(SUM(OFFSET($K$114:$K$163,0,M$2-$K$2-$D37+1)))*$F37))</f>
        <v xml:space="preserve"> </v>
      </c>
      <c r="N37" s="139" t="str">
        <f ca="1">IF(N$2-$K$2&lt;$D37-1," ",IF(N$2-$K$2+1&gt;'Primary Inputs Alt'!$C$17,0,(SUM(OFFSET($K$114:$K$163,0,N$2-$K$2-$D37+1)))*$F37))</f>
        <v xml:space="preserve"> </v>
      </c>
      <c r="O37" s="139" t="str">
        <f ca="1">IF(O$2-$K$2&lt;$D37-1," ",IF(O$2-$K$2+1&gt;'Primary Inputs Alt'!$C$17,0,(SUM(OFFSET($K$114:$K$163,0,O$2-$K$2-$D37+1)))*$F37))</f>
        <v xml:space="preserve"> </v>
      </c>
      <c r="P37" s="139" t="str">
        <f ca="1">IF(P$2-$K$2&lt;$D37-1," ",IF(P$2-$K$2+1&gt;'Primary Inputs Alt'!$C$17,0,(SUM(OFFSET($K$114:$K$163,0,P$2-$K$2-$D37+1)))*$F37))</f>
        <v xml:space="preserve"> </v>
      </c>
      <c r="Q37" s="139" t="str">
        <f ca="1">IF(Q$2-$K$2&lt;$D37-1," ",IF(Q$2-$K$2+1&gt;'Primary Inputs Alt'!$C$17,0,(SUM(OFFSET($K$114:$K$163,0,Q$2-$K$2-$D37+1)))*$F37))</f>
        <v xml:space="preserve"> </v>
      </c>
      <c r="R37" s="139" t="str">
        <f ca="1">IF(R$2-$K$2&lt;$D37-1," ",IF(R$2-$K$2+1&gt;'Primary Inputs Alt'!$C$17,0,(SUM(OFFSET($K$114:$K$163,0,R$2-$K$2-$D37+1)))*$F37))</f>
        <v xml:space="preserve"> </v>
      </c>
      <c r="S37" s="139" t="str">
        <f ca="1">IF(S$2-$K$2&lt;$D37-1," ",IF(S$2-$K$2+1&gt;'Primary Inputs Alt'!$C$17,0,(SUM(OFFSET($K$114:$K$163,0,S$2-$K$2-$D37+1)))*$F37))</f>
        <v xml:space="preserve"> </v>
      </c>
      <c r="T37" s="139" t="str">
        <f ca="1">IF(T$2-$K$2&lt;$D37-1," ",IF(T$2-$K$2+1&gt;'Primary Inputs Alt'!$C$17,0,(SUM(OFFSET($K$114:$K$163,0,T$2-$K$2-$D37+1)))*$F37))</f>
        <v xml:space="preserve"> </v>
      </c>
      <c r="U37" s="139" t="str">
        <f ca="1">IF(U$2-$K$2&lt;$D37-1," ",IF(U$2-$K$2+1&gt;'Primary Inputs Alt'!$C$17,0,(SUM(OFFSET($K$114:$K$163,0,U$2-$K$2-$D37+1)))*$F37))</f>
        <v xml:space="preserve"> </v>
      </c>
      <c r="V37" s="139" t="str">
        <f ca="1">IF(V$2-$K$2&lt;$D37-1," ",IF(V$2-$K$2+1&gt;'Primary Inputs Alt'!$C$17,0,(SUM(OFFSET($K$114:$K$163,0,V$2-$K$2-$D37+1)))*$F37))</f>
        <v xml:space="preserve"> </v>
      </c>
      <c r="W37" s="139" t="str">
        <f ca="1">IF(W$2-$K$2&lt;$D37-1," ",IF(W$2-$K$2+1&gt;'Primary Inputs Alt'!$C$17,0,(SUM(OFFSET($K$114:$K$163,0,W$2-$K$2-$D37+1)))*$F37))</f>
        <v xml:space="preserve"> </v>
      </c>
      <c r="X37" s="139" t="str">
        <f ca="1">IF(X$2-$K$2&lt;$D37-1," ",IF(X$2-$K$2+1&gt;'Primary Inputs Alt'!$C$17,0,(SUM(OFFSET($K$114:$K$163,0,X$2-$K$2-$D37+1)))*$F37))</f>
        <v xml:space="preserve"> </v>
      </c>
      <c r="Y37" s="139" t="str">
        <f ca="1">IF(Y$2-$K$2&lt;$D37-1," ",IF(Y$2-$K$2+1&gt;'Primary Inputs Alt'!$C$17,0,(SUM(OFFSET($K$114:$K$163,0,Y$2-$K$2-$D37+1)))*$F37))</f>
        <v xml:space="preserve"> </v>
      </c>
      <c r="Z37" s="139" t="str">
        <f ca="1">IF(Z$2-$K$2&lt;$D37-1," ",IF(Z$2-$K$2+1&gt;'Primary Inputs Alt'!$C$17,0,(SUM(OFFSET($K$114:$K$163,0,Z$2-$K$2-$D37+1)))*$F37))</f>
        <v xml:space="preserve"> </v>
      </c>
      <c r="AA37" s="139" t="str">
        <f ca="1">IF(AA$2-$K$2&lt;$D37-1," ",IF(AA$2-$K$2+1&gt;'Primary Inputs Alt'!$C$17,0,(SUM(OFFSET($K$114:$K$163,0,AA$2-$K$2-$D37+1)))*$F37))</f>
        <v xml:space="preserve"> </v>
      </c>
      <c r="AB37" s="139" t="str">
        <f ca="1">IF(AB$2-$K$2&lt;$D37-1," ",IF(AB$2-$K$2+1&gt;'Primary Inputs Alt'!$C$17,0,(SUM(OFFSET($K$114:$K$163,0,AB$2-$K$2-$D37+1)))*$F37))</f>
        <v xml:space="preserve"> </v>
      </c>
      <c r="AC37" s="139" t="str">
        <f ca="1">IF(AC$2-$K$2&lt;$D37-1," ",IF(AC$2-$K$2+1&gt;'Primary Inputs Alt'!$C$17,0,(SUM(OFFSET($K$114:$K$163,0,AC$2-$K$2-$D37+1)))*$F37))</f>
        <v xml:space="preserve"> </v>
      </c>
      <c r="AD37" s="139" t="str">
        <f ca="1">IF(AD$2-$K$2&lt;$D37-1," ",IF(AD$2-$K$2+1&gt;'Primary Inputs Alt'!$C$17,0,(SUM(OFFSET($K$114:$K$163,0,AD$2-$K$2-$D37+1)))*$F37))</f>
        <v xml:space="preserve"> </v>
      </c>
      <c r="AE37" s="139" t="str">
        <f ca="1">IF(AE$2-$K$2&lt;$D37-1," ",IF(AE$2-$K$2+1&gt;'Primary Inputs Alt'!$C$17,0,(SUM(OFFSET($K$114:$K$163,0,AE$2-$K$2-$D37+1)))*$F37))</f>
        <v xml:space="preserve"> </v>
      </c>
      <c r="AF37" s="139" t="str">
        <f ca="1">IF(AF$2-$K$2&lt;$D37-1," ",IF(AF$2-$K$2+1&gt;'Primary Inputs Alt'!$C$17,0,(SUM(OFFSET($K$114:$K$163,0,AF$2-$K$2-$D37+1)))*$F37))</f>
        <v xml:space="preserve"> </v>
      </c>
      <c r="AG37" s="139" t="str">
        <f ca="1">IF(AG$2-$K$2&lt;$D37-1," ",IF(AG$2-$K$2+1&gt;'Primary Inputs Alt'!$C$17,0,(SUM(OFFSET($K$114:$K$163,0,AG$2-$K$2-$D37+1)))*$F37))</f>
        <v xml:space="preserve"> </v>
      </c>
      <c r="AH37" s="139" t="str">
        <f ca="1">IF(AH$2-$K$2&lt;$D37-1," ",IF(AH$2-$K$2+1&gt;'Primary Inputs Alt'!$C$17,0,(SUM(OFFSET($K$114:$K$163,0,AH$2-$K$2-$D37+1)))*$F37))</f>
        <v xml:space="preserve"> </v>
      </c>
      <c r="AI37" s="139" t="str">
        <f ca="1">IF(AI$2-$K$2&lt;$D37-1," ",IF(AI$2-$K$2+1&gt;'Primary Inputs Alt'!$C$17,0,(SUM(OFFSET($K$114:$K$163,0,AI$2-$K$2-$D37+1)))*$F37))</f>
        <v xml:space="preserve"> </v>
      </c>
      <c r="AJ37" s="139" t="str">
        <f ca="1">IF(AJ$2-$K$2&lt;$D37-1," ",IF(AJ$2-$K$2+1&gt;'Primary Inputs Alt'!$C$17,0,(SUM(OFFSET($K$114:$K$163,0,AJ$2-$K$2-$D37+1)))*$F37))</f>
        <v xml:space="preserve"> </v>
      </c>
      <c r="AK37" s="139" t="str">
        <f ca="1">IF(AK$2-$K$2&lt;$D37-1," ",IF(AK$2-$K$2+1&gt;'Primary Inputs Alt'!$C$17,0,(SUM(OFFSET($K$114:$K$163,0,AK$2-$K$2-$D37+1)))*$F37))</f>
        <v xml:space="preserve"> </v>
      </c>
      <c r="AL37" s="139" t="str">
        <f ca="1">IF(AL$2-$K$2&lt;$D37-1," ",IF(AL$2-$K$2+1&gt;'Primary Inputs Alt'!$C$17,0,(SUM(OFFSET($K$114:$K$163,0,AL$2-$K$2-$D37+1)))*$F37))</f>
        <v xml:space="preserve"> </v>
      </c>
      <c r="AM37" s="139" t="str">
        <f ca="1">IF(AM$2-$K$2&lt;$D37-1," ",IF(AM$2-$K$2+1&gt;'Primary Inputs Alt'!$C$17,0,(SUM(OFFSET($K$114:$K$163,0,AM$2-$K$2-$D37+1)))*$F37))</f>
        <v xml:space="preserve"> </v>
      </c>
      <c r="AN37" s="139" t="str">
        <f ca="1">IF(AN$2-$K$2&lt;$D37-1," ",IF(AN$2-$K$2+1&gt;'Primary Inputs Alt'!$C$17,0,(SUM(OFFSET($K$114:$K$163,0,AN$2-$K$2-$D37+1)))*$F37))</f>
        <v xml:space="preserve"> </v>
      </c>
      <c r="AO37" s="139">
        <f ca="1">IF(AO$2-$K$2&lt;$D37-1," ",IF(AO$2-$K$2+1&gt;'Primary Inputs Alt'!$C$17,0,(SUM(OFFSET($K$114:$K$163,0,AO$2-$K$2-$D37+1)))*$F37))</f>
        <v>0</v>
      </c>
      <c r="AP37" s="139">
        <f ca="1">IF(AP$2-$K$2&lt;$D37-1," ",IF(AP$2-$K$2+1&gt;'Primary Inputs Alt'!$C$17,0,(SUM(OFFSET($K$114:$K$163,0,AP$2-$K$2-$D37+1)))*$F37))</f>
        <v>0</v>
      </c>
      <c r="AQ37" s="139">
        <f ca="1">IF(AQ$2-$K$2&lt;$D37-1," ",IF(AQ$2-$K$2+1&gt;'Primary Inputs Alt'!$C$17,0,(SUM(OFFSET($K$114:$K$163,0,AQ$2-$K$2-$D37+1)))*$F37))</f>
        <v>0</v>
      </c>
      <c r="AR37" s="139">
        <f ca="1">IF(AR$2-$K$2&lt;$D37-1," ",IF(AR$2-$K$2+1&gt;'Primary Inputs Alt'!$C$17,0,(SUM(OFFSET($K$114:$K$163,0,AR$2-$K$2-$D37+1)))*$F37))</f>
        <v>0</v>
      </c>
      <c r="AS37" s="139">
        <f ca="1">IF(AS$2-$K$2&lt;$D37-1," ",IF(AS$2-$K$2+1&gt;'Primary Inputs Alt'!$C$17,0,(SUM(OFFSET($K$114:$K$163,0,AS$2-$K$2-$D37+1)))*$F37))</f>
        <v>0</v>
      </c>
      <c r="AT37" s="139">
        <f ca="1">IF(AT$2-$K$2&lt;$D37-1," ",IF(AT$2-$K$2+1&gt;'Primary Inputs Alt'!$C$17,0,(SUM(OFFSET($K$114:$K$163,0,AT$2-$K$2-$D37+1)))*$F37))</f>
        <v>0</v>
      </c>
      <c r="AU37" s="139">
        <f ca="1">IF(AU$2-$K$2&lt;$D37-1," ",IF(AU$2-$K$2+1&gt;'Primary Inputs Alt'!$C$17,0,(SUM(OFFSET($K$114:$K$163,0,AU$2-$K$2-$D37+1)))*$F37))</f>
        <v>0</v>
      </c>
      <c r="AV37" s="139">
        <f ca="1">IF(AV$2-$K$2&lt;$D37-1," ",IF(AV$2-$K$2+1&gt;'Primary Inputs Alt'!$C$17,0,(SUM(OFFSET($K$114:$K$163,0,AV$2-$K$2-$D37+1)))*$F37))</f>
        <v>0</v>
      </c>
      <c r="AW37" s="139">
        <f ca="1">IF(AW$2-$K$2&lt;$D37-1," ",IF(AW$2-$K$2+1&gt;'Primary Inputs Alt'!$C$17,0,(SUM(OFFSET($K$114:$K$163,0,AW$2-$K$2-$D37+1)))*$F37))</f>
        <v>0</v>
      </c>
      <c r="AX37" s="139">
        <f ca="1">IF(AX$2-$K$2&lt;$D37-1," ",IF(AX$2-$K$2+1&gt;'Primary Inputs Alt'!$C$17,0,(SUM(OFFSET($K$114:$K$163,0,AX$2-$K$2-$D37+1)))*$F37))</f>
        <v>0</v>
      </c>
      <c r="AY37" s="139">
        <f ca="1">IF(AY$2-$K$2&lt;$D37-1," ",IF(AY$2-$K$2+1&gt;'Primary Inputs Alt'!$C$17,0,(SUM(OFFSET($K$114:$K$163,0,AY$2-$K$2-$D37+1)))*$F37))</f>
        <v>0</v>
      </c>
      <c r="AZ37" s="139">
        <f ca="1">IF(AZ$2-$K$2&lt;$D37-1," ",IF(AZ$2-$K$2+1&gt;'Primary Inputs Alt'!$C$17,0,(SUM(OFFSET($K$114:$K$163,0,AZ$2-$K$2-$D37+1)))*$F37))</f>
        <v>0</v>
      </c>
      <c r="BA37" s="139">
        <f ca="1">IF(BA$2-$K$2&lt;$D37-1," ",IF(BA$2-$K$2+1&gt;'Primary Inputs Alt'!$C$17,0,(SUM(OFFSET($K$114:$K$163,0,BA$2-$K$2-$D37+1)))*$F37))</f>
        <v>0</v>
      </c>
      <c r="BB37" s="139">
        <f ca="1">IF(BB$2-$K$2&lt;$D37-1," ",IF(BB$2-$K$2+1&gt;'Primary Inputs Alt'!$C$17,0,(SUM(OFFSET($K$114:$K$163,0,BB$2-$K$2-$D37+1)))*$F37))</f>
        <v>0</v>
      </c>
      <c r="BC37" s="139">
        <f ca="1">IF(BC$2-$K$2&lt;$D37-1," ",IF(BC$2-$K$2+1&gt;'Primary Inputs Alt'!$C$17,0,(SUM(OFFSET($K$114:$K$163,0,BC$2-$K$2-$D37+1)))*$F37))</f>
        <v>0</v>
      </c>
      <c r="BD37" s="139">
        <f ca="1">IF(BD$2-$K$2&lt;$D37-1," ",IF(BD$2-$K$2+1&gt;'Primary Inputs Alt'!$C$17,0,(SUM(OFFSET($K$114:$K$163,0,BD$2-$K$2-$D37+1)))*$F37))</f>
        <v>0</v>
      </c>
      <c r="BE37" s="139">
        <f ca="1">IF(BE$2-$K$2&lt;$D37-1," ",IF(BE$2-$K$2+1&gt;'Primary Inputs Alt'!$C$17,0,(SUM(OFFSET($K$114:$K$163,0,BE$2-$K$2-$D37+1)))*$F37))</f>
        <v>0</v>
      </c>
      <c r="BF37" s="139">
        <f ca="1">IF(BF$2-$K$2&lt;$D37-1," ",IF(BF$2-$K$2+1&gt;'Primary Inputs Alt'!$C$17,0,(SUM(OFFSET($K$114:$K$163,0,BF$2-$K$2-$D37+1)))*$F37))</f>
        <v>0</v>
      </c>
      <c r="BG37" s="139">
        <f ca="1">IF(BG$2-$K$2&lt;$D37-1," ",IF(BG$2-$K$2+1&gt;'Primary Inputs Alt'!$C$17,0,(SUM(OFFSET($K$114:$K$163,0,BG$2-$K$2-$D37+1)))*$F37))</f>
        <v>0</v>
      </c>
      <c r="BH37" s="139">
        <f ca="1">IF(BH$2-$K$2&lt;$D37-1," ",IF(BH$2-$K$2+1&gt;'Primary Inputs Alt'!$C$17,0,(SUM(OFFSET($K$114:$K$163,0,BH$2-$K$2-$D37+1)))*$F37))</f>
        <v>0</v>
      </c>
    </row>
    <row r="38" spans="1:60">
      <c r="A38" s="106"/>
      <c r="B38" s="106"/>
      <c r="C38" s="106"/>
      <c r="D38" s="184">
        <v>32</v>
      </c>
      <c r="E38" t="s">
        <v>204</v>
      </c>
      <c r="F38" s="106">
        <f ca="1">OFFSET('Primary Inputs Alt'!$E$12,0,'Calculations Alt'!$D38-1)</f>
        <v>0</v>
      </c>
      <c r="G38" s="106"/>
      <c r="H38" s="106"/>
      <c r="I38" s="106"/>
      <c r="J38" s="106"/>
      <c r="K38" s="139" t="str">
        <f ca="1">IF(K$2-$K$2&lt;$D38-1," ",IF(K$2-$K$2+1&gt;'Primary Inputs Alt'!$C$17,0,(SUM(OFFSET($K$114:$K$163,0,K$2-$K$2-$D38+1)))*$F38))</f>
        <v xml:space="preserve"> </v>
      </c>
      <c r="L38" s="139" t="str">
        <f ca="1">IF(L$2-$K$2&lt;$D38-1," ",IF(L$2-$K$2+1&gt;'Primary Inputs Alt'!$C$17,0,(SUM(OFFSET($K$114:$K$163,0,L$2-$K$2-$D38+1)))*$F38))</f>
        <v xml:space="preserve"> </v>
      </c>
      <c r="M38" s="139" t="str">
        <f ca="1">IF(M$2-$K$2&lt;$D38-1," ",IF(M$2-$K$2+1&gt;'Primary Inputs Alt'!$C$17,0,(SUM(OFFSET($K$114:$K$163,0,M$2-$K$2-$D38+1)))*$F38))</f>
        <v xml:space="preserve"> </v>
      </c>
      <c r="N38" s="139" t="str">
        <f ca="1">IF(N$2-$K$2&lt;$D38-1," ",IF(N$2-$K$2+1&gt;'Primary Inputs Alt'!$C$17,0,(SUM(OFFSET($K$114:$K$163,0,N$2-$K$2-$D38+1)))*$F38))</f>
        <v xml:space="preserve"> </v>
      </c>
      <c r="O38" s="139" t="str">
        <f ca="1">IF(O$2-$K$2&lt;$D38-1," ",IF(O$2-$K$2+1&gt;'Primary Inputs Alt'!$C$17,0,(SUM(OFFSET($K$114:$K$163,0,O$2-$K$2-$D38+1)))*$F38))</f>
        <v xml:space="preserve"> </v>
      </c>
      <c r="P38" s="139" t="str">
        <f ca="1">IF(P$2-$K$2&lt;$D38-1," ",IF(P$2-$K$2+1&gt;'Primary Inputs Alt'!$C$17,0,(SUM(OFFSET($K$114:$K$163,0,P$2-$K$2-$D38+1)))*$F38))</f>
        <v xml:space="preserve"> </v>
      </c>
      <c r="Q38" s="139" t="str">
        <f ca="1">IF(Q$2-$K$2&lt;$D38-1," ",IF(Q$2-$K$2+1&gt;'Primary Inputs Alt'!$C$17,0,(SUM(OFFSET($K$114:$K$163,0,Q$2-$K$2-$D38+1)))*$F38))</f>
        <v xml:space="preserve"> </v>
      </c>
      <c r="R38" s="139" t="str">
        <f ca="1">IF(R$2-$K$2&lt;$D38-1," ",IF(R$2-$K$2+1&gt;'Primary Inputs Alt'!$C$17,0,(SUM(OFFSET($K$114:$K$163,0,R$2-$K$2-$D38+1)))*$F38))</f>
        <v xml:space="preserve"> </v>
      </c>
      <c r="S38" s="139" t="str">
        <f ca="1">IF(S$2-$K$2&lt;$D38-1," ",IF(S$2-$K$2+1&gt;'Primary Inputs Alt'!$C$17,0,(SUM(OFFSET($K$114:$K$163,0,S$2-$K$2-$D38+1)))*$F38))</f>
        <v xml:space="preserve"> </v>
      </c>
      <c r="T38" s="139" t="str">
        <f ca="1">IF(T$2-$K$2&lt;$D38-1," ",IF(T$2-$K$2+1&gt;'Primary Inputs Alt'!$C$17,0,(SUM(OFFSET($K$114:$K$163,0,T$2-$K$2-$D38+1)))*$F38))</f>
        <v xml:space="preserve"> </v>
      </c>
      <c r="U38" s="139" t="str">
        <f ca="1">IF(U$2-$K$2&lt;$D38-1," ",IF(U$2-$K$2+1&gt;'Primary Inputs Alt'!$C$17,0,(SUM(OFFSET($K$114:$K$163,0,U$2-$K$2-$D38+1)))*$F38))</f>
        <v xml:space="preserve"> </v>
      </c>
      <c r="V38" s="139" t="str">
        <f ca="1">IF(V$2-$K$2&lt;$D38-1," ",IF(V$2-$K$2+1&gt;'Primary Inputs Alt'!$C$17,0,(SUM(OFFSET($K$114:$K$163,0,V$2-$K$2-$D38+1)))*$F38))</f>
        <v xml:space="preserve"> </v>
      </c>
      <c r="W38" s="139" t="str">
        <f ca="1">IF(W$2-$K$2&lt;$D38-1," ",IF(W$2-$K$2+1&gt;'Primary Inputs Alt'!$C$17,0,(SUM(OFFSET($K$114:$K$163,0,W$2-$K$2-$D38+1)))*$F38))</f>
        <v xml:space="preserve"> </v>
      </c>
      <c r="X38" s="139" t="str">
        <f ca="1">IF(X$2-$K$2&lt;$D38-1," ",IF(X$2-$K$2+1&gt;'Primary Inputs Alt'!$C$17,0,(SUM(OFFSET($K$114:$K$163,0,X$2-$K$2-$D38+1)))*$F38))</f>
        <v xml:space="preserve"> </v>
      </c>
      <c r="Y38" s="139" t="str">
        <f ca="1">IF(Y$2-$K$2&lt;$D38-1," ",IF(Y$2-$K$2+1&gt;'Primary Inputs Alt'!$C$17,0,(SUM(OFFSET($K$114:$K$163,0,Y$2-$K$2-$D38+1)))*$F38))</f>
        <v xml:space="preserve"> </v>
      </c>
      <c r="Z38" s="139" t="str">
        <f ca="1">IF(Z$2-$K$2&lt;$D38-1," ",IF(Z$2-$K$2+1&gt;'Primary Inputs Alt'!$C$17,0,(SUM(OFFSET($K$114:$K$163,0,Z$2-$K$2-$D38+1)))*$F38))</f>
        <v xml:space="preserve"> </v>
      </c>
      <c r="AA38" s="139" t="str">
        <f ca="1">IF(AA$2-$K$2&lt;$D38-1," ",IF(AA$2-$K$2+1&gt;'Primary Inputs Alt'!$C$17,0,(SUM(OFFSET($K$114:$K$163,0,AA$2-$K$2-$D38+1)))*$F38))</f>
        <v xml:space="preserve"> </v>
      </c>
      <c r="AB38" s="139" t="str">
        <f ca="1">IF(AB$2-$K$2&lt;$D38-1," ",IF(AB$2-$K$2+1&gt;'Primary Inputs Alt'!$C$17,0,(SUM(OFFSET($K$114:$K$163,0,AB$2-$K$2-$D38+1)))*$F38))</f>
        <v xml:space="preserve"> </v>
      </c>
      <c r="AC38" s="139" t="str">
        <f ca="1">IF(AC$2-$K$2&lt;$D38-1," ",IF(AC$2-$K$2+1&gt;'Primary Inputs Alt'!$C$17,0,(SUM(OFFSET($K$114:$K$163,0,AC$2-$K$2-$D38+1)))*$F38))</f>
        <v xml:space="preserve"> </v>
      </c>
      <c r="AD38" s="139" t="str">
        <f ca="1">IF(AD$2-$K$2&lt;$D38-1," ",IF(AD$2-$K$2+1&gt;'Primary Inputs Alt'!$C$17,0,(SUM(OFFSET($K$114:$K$163,0,AD$2-$K$2-$D38+1)))*$F38))</f>
        <v xml:space="preserve"> </v>
      </c>
      <c r="AE38" s="139" t="str">
        <f ca="1">IF(AE$2-$K$2&lt;$D38-1," ",IF(AE$2-$K$2+1&gt;'Primary Inputs Alt'!$C$17,0,(SUM(OFFSET($K$114:$K$163,0,AE$2-$K$2-$D38+1)))*$F38))</f>
        <v xml:space="preserve"> </v>
      </c>
      <c r="AF38" s="139" t="str">
        <f ca="1">IF(AF$2-$K$2&lt;$D38-1," ",IF(AF$2-$K$2+1&gt;'Primary Inputs Alt'!$C$17,0,(SUM(OFFSET($K$114:$K$163,0,AF$2-$K$2-$D38+1)))*$F38))</f>
        <v xml:space="preserve"> </v>
      </c>
      <c r="AG38" s="139" t="str">
        <f ca="1">IF(AG$2-$K$2&lt;$D38-1," ",IF(AG$2-$K$2+1&gt;'Primary Inputs Alt'!$C$17,0,(SUM(OFFSET($K$114:$K$163,0,AG$2-$K$2-$D38+1)))*$F38))</f>
        <v xml:space="preserve"> </v>
      </c>
      <c r="AH38" s="139" t="str">
        <f ca="1">IF(AH$2-$K$2&lt;$D38-1," ",IF(AH$2-$K$2+1&gt;'Primary Inputs Alt'!$C$17,0,(SUM(OFFSET($K$114:$K$163,0,AH$2-$K$2-$D38+1)))*$F38))</f>
        <v xml:space="preserve"> </v>
      </c>
      <c r="AI38" s="139" t="str">
        <f ca="1">IF(AI$2-$K$2&lt;$D38-1," ",IF(AI$2-$K$2+1&gt;'Primary Inputs Alt'!$C$17,0,(SUM(OFFSET($K$114:$K$163,0,AI$2-$K$2-$D38+1)))*$F38))</f>
        <v xml:space="preserve"> </v>
      </c>
      <c r="AJ38" s="139" t="str">
        <f ca="1">IF(AJ$2-$K$2&lt;$D38-1," ",IF(AJ$2-$K$2+1&gt;'Primary Inputs Alt'!$C$17,0,(SUM(OFFSET($K$114:$K$163,0,AJ$2-$K$2-$D38+1)))*$F38))</f>
        <v xml:space="preserve"> </v>
      </c>
      <c r="AK38" s="139" t="str">
        <f ca="1">IF(AK$2-$K$2&lt;$D38-1," ",IF(AK$2-$K$2+1&gt;'Primary Inputs Alt'!$C$17,0,(SUM(OFFSET($K$114:$K$163,0,AK$2-$K$2-$D38+1)))*$F38))</f>
        <v xml:space="preserve"> </v>
      </c>
      <c r="AL38" s="139" t="str">
        <f ca="1">IF(AL$2-$K$2&lt;$D38-1," ",IF(AL$2-$K$2+1&gt;'Primary Inputs Alt'!$C$17,0,(SUM(OFFSET($K$114:$K$163,0,AL$2-$K$2-$D38+1)))*$F38))</f>
        <v xml:space="preserve"> </v>
      </c>
      <c r="AM38" s="139" t="str">
        <f ca="1">IF(AM$2-$K$2&lt;$D38-1," ",IF(AM$2-$K$2+1&gt;'Primary Inputs Alt'!$C$17,0,(SUM(OFFSET($K$114:$K$163,0,AM$2-$K$2-$D38+1)))*$F38))</f>
        <v xml:space="preserve"> </v>
      </c>
      <c r="AN38" s="139" t="str">
        <f ca="1">IF(AN$2-$K$2&lt;$D38-1," ",IF(AN$2-$K$2+1&gt;'Primary Inputs Alt'!$C$17,0,(SUM(OFFSET($K$114:$K$163,0,AN$2-$K$2-$D38+1)))*$F38))</f>
        <v xml:space="preserve"> </v>
      </c>
      <c r="AO38" s="139" t="str">
        <f ca="1">IF(AO$2-$K$2&lt;$D38-1," ",IF(AO$2-$K$2+1&gt;'Primary Inputs Alt'!$C$17,0,(SUM(OFFSET($K$114:$K$163,0,AO$2-$K$2-$D38+1)))*$F38))</f>
        <v xml:space="preserve"> </v>
      </c>
      <c r="AP38" s="139">
        <f ca="1">IF(AP$2-$K$2&lt;$D38-1," ",IF(AP$2-$K$2+1&gt;'Primary Inputs Alt'!$C$17,0,(SUM(OFFSET($K$114:$K$163,0,AP$2-$K$2-$D38+1)))*$F38))</f>
        <v>0</v>
      </c>
      <c r="AQ38" s="139">
        <f ca="1">IF(AQ$2-$K$2&lt;$D38-1," ",IF(AQ$2-$K$2+1&gt;'Primary Inputs Alt'!$C$17,0,(SUM(OFFSET($K$114:$K$163,0,AQ$2-$K$2-$D38+1)))*$F38))</f>
        <v>0</v>
      </c>
      <c r="AR38" s="139">
        <f ca="1">IF(AR$2-$K$2&lt;$D38-1," ",IF(AR$2-$K$2+1&gt;'Primary Inputs Alt'!$C$17,0,(SUM(OFFSET($K$114:$K$163,0,AR$2-$K$2-$D38+1)))*$F38))</f>
        <v>0</v>
      </c>
      <c r="AS38" s="139">
        <f ca="1">IF(AS$2-$K$2&lt;$D38-1," ",IF(AS$2-$K$2+1&gt;'Primary Inputs Alt'!$C$17,0,(SUM(OFFSET($K$114:$K$163,0,AS$2-$K$2-$D38+1)))*$F38))</f>
        <v>0</v>
      </c>
      <c r="AT38" s="139">
        <f ca="1">IF(AT$2-$K$2&lt;$D38-1," ",IF(AT$2-$K$2+1&gt;'Primary Inputs Alt'!$C$17,0,(SUM(OFFSET($K$114:$K$163,0,AT$2-$K$2-$D38+1)))*$F38))</f>
        <v>0</v>
      </c>
      <c r="AU38" s="139">
        <f ca="1">IF(AU$2-$K$2&lt;$D38-1," ",IF(AU$2-$K$2+1&gt;'Primary Inputs Alt'!$C$17,0,(SUM(OFFSET($K$114:$K$163,0,AU$2-$K$2-$D38+1)))*$F38))</f>
        <v>0</v>
      </c>
      <c r="AV38" s="139">
        <f ca="1">IF(AV$2-$K$2&lt;$D38-1," ",IF(AV$2-$K$2+1&gt;'Primary Inputs Alt'!$C$17,0,(SUM(OFFSET($K$114:$K$163,0,AV$2-$K$2-$D38+1)))*$F38))</f>
        <v>0</v>
      </c>
      <c r="AW38" s="139">
        <f ca="1">IF(AW$2-$K$2&lt;$D38-1," ",IF(AW$2-$K$2+1&gt;'Primary Inputs Alt'!$C$17,0,(SUM(OFFSET($K$114:$K$163,0,AW$2-$K$2-$D38+1)))*$F38))</f>
        <v>0</v>
      </c>
      <c r="AX38" s="139">
        <f ca="1">IF(AX$2-$K$2&lt;$D38-1," ",IF(AX$2-$K$2+1&gt;'Primary Inputs Alt'!$C$17,0,(SUM(OFFSET($K$114:$K$163,0,AX$2-$K$2-$D38+1)))*$F38))</f>
        <v>0</v>
      </c>
      <c r="AY38" s="139">
        <f ca="1">IF(AY$2-$K$2&lt;$D38-1," ",IF(AY$2-$K$2+1&gt;'Primary Inputs Alt'!$C$17,0,(SUM(OFFSET($K$114:$K$163,0,AY$2-$K$2-$D38+1)))*$F38))</f>
        <v>0</v>
      </c>
      <c r="AZ38" s="139">
        <f ca="1">IF(AZ$2-$K$2&lt;$D38-1," ",IF(AZ$2-$K$2+1&gt;'Primary Inputs Alt'!$C$17,0,(SUM(OFFSET($K$114:$K$163,0,AZ$2-$K$2-$D38+1)))*$F38))</f>
        <v>0</v>
      </c>
      <c r="BA38" s="139">
        <f ca="1">IF(BA$2-$K$2&lt;$D38-1," ",IF(BA$2-$K$2+1&gt;'Primary Inputs Alt'!$C$17,0,(SUM(OFFSET($K$114:$K$163,0,BA$2-$K$2-$D38+1)))*$F38))</f>
        <v>0</v>
      </c>
      <c r="BB38" s="139">
        <f ca="1">IF(BB$2-$K$2&lt;$D38-1," ",IF(BB$2-$K$2+1&gt;'Primary Inputs Alt'!$C$17,0,(SUM(OFFSET($K$114:$K$163,0,BB$2-$K$2-$D38+1)))*$F38))</f>
        <v>0</v>
      </c>
      <c r="BC38" s="139">
        <f ca="1">IF(BC$2-$K$2&lt;$D38-1," ",IF(BC$2-$K$2+1&gt;'Primary Inputs Alt'!$C$17,0,(SUM(OFFSET($K$114:$K$163,0,BC$2-$K$2-$D38+1)))*$F38))</f>
        <v>0</v>
      </c>
      <c r="BD38" s="139">
        <f ca="1">IF(BD$2-$K$2&lt;$D38-1," ",IF(BD$2-$K$2+1&gt;'Primary Inputs Alt'!$C$17,0,(SUM(OFFSET($K$114:$K$163,0,BD$2-$K$2-$D38+1)))*$F38))</f>
        <v>0</v>
      </c>
      <c r="BE38" s="139">
        <f ca="1">IF(BE$2-$K$2&lt;$D38-1," ",IF(BE$2-$K$2+1&gt;'Primary Inputs Alt'!$C$17,0,(SUM(OFFSET($K$114:$K$163,0,BE$2-$K$2-$D38+1)))*$F38))</f>
        <v>0</v>
      </c>
      <c r="BF38" s="139">
        <f ca="1">IF(BF$2-$K$2&lt;$D38-1," ",IF(BF$2-$K$2+1&gt;'Primary Inputs Alt'!$C$17,0,(SUM(OFFSET($K$114:$K$163,0,BF$2-$K$2-$D38+1)))*$F38))</f>
        <v>0</v>
      </c>
      <c r="BG38" s="139">
        <f ca="1">IF(BG$2-$K$2&lt;$D38-1," ",IF(BG$2-$K$2+1&gt;'Primary Inputs Alt'!$C$17,0,(SUM(OFFSET($K$114:$K$163,0,BG$2-$K$2-$D38+1)))*$F38))</f>
        <v>0</v>
      </c>
      <c r="BH38" s="139">
        <f ca="1">IF(BH$2-$K$2&lt;$D38-1," ",IF(BH$2-$K$2+1&gt;'Primary Inputs Alt'!$C$17,0,(SUM(OFFSET($K$114:$K$163,0,BH$2-$K$2-$D38+1)))*$F38))</f>
        <v>0</v>
      </c>
    </row>
    <row r="39" spans="1:60">
      <c r="A39" s="106"/>
      <c r="B39" s="106"/>
      <c r="C39" s="106"/>
      <c r="D39" s="184">
        <v>33</v>
      </c>
      <c r="E39" t="s">
        <v>205</v>
      </c>
      <c r="F39" s="106">
        <f ca="1">OFFSET('Primary Inputs Alt'!$E$12,0,'Calculations Alt'!$D39-1)</f>
        <v>0</v>
      </c>
      <c r="G39" s="106"/>
      <c r="H39" s="106"/>
      <c r="I39" s="106"/>
      <c r="J39" s="106"/>
      <c r="K39" s="139" t="str">
        <f ca="1">IF(K$2-$K$2&lt;$D39-1," ",IF(K$2-$K$2+1&gt;'Primary Inputs Alt'!$C$17,0,(SUM(OFFSET($K$114:$K$163,0,K$2-$K$2-$D39+1)))*$F39))</f>
        <v xml:space="preserve"> </v>
      </c>
      <c r="L39" s="139" t="str">
        <f ca="1">IF(L$2-$K$2&lt;$D39-1," ",IF(L$2-$K$2+1&gt;'Primary Inputs Alt'!$C$17,0,(SUM(OFFSET($K$114:$K$163,0,L$2-$K$2-$D39+1)))*$F39))</f>
        <v xml:space="preserve"> </v>
      </c>
      <c r="M39" s="139" t="str">
        <f ca="1">IF(M$2-$K$2&lt;$D39-1," ",IF(M$2-$K$2+1&gt;'Primary Inputs Alt'!$C$17,0,(SUM(OFFSET($K$114:$K$163,0,M$2-$K$2-$D39+1)))*$F39))</f>
        <v xml:space="preserve"> </v>
      </c>
      <c r="N39" s="139" t="str">
        <f ca="1">IF(N$2-$K$2&lt;$D39-1," ",IF(N$2-$K$2+1&gt;'Primary Inputs Alt'!$C$17,0,(SUM(OFFSET($K$114:$K$163,0,N$2-$K$2-$D39+1)))*$F39))</f>
        <v xml:space="preserve"> </v>
      </c>
      <c r="O39" s="139" t="str">
        <f ca="1">IF(O$2-$K$2&lt;$D39-1," ",IF(O$2-$K$2+1&gt;'Primary Inputs Alt'!$C$17,0,(SUM(OFFSET($K$114:$K$163,0,O$2-$K$2-$D39+1)))*$F39))</f>
        <v xml:space="preserve"> </v>
      </c>
      <c r="P39" s="139" t="str">
        <f ca="1">IF(P$2-$K$2&lt;$D39-1," ",IF(P$2-$K$2+1&gt;'Primary Inputs Alt'!$C$17,0,(SUM(OFFSET($K$114:$K$163,0,P$2-$K$2-$D39+1)))*$F39))</f>
        <v xml:space="preserve"> </v>
      </c>
      <c r="Q39" s="139" t="str">
        <f ca="1">IF(Q$2-$K$2&lt;$D39-1," ",IF(Q$2-$K$2+1&gt;'Primary Inputs Alt'!$C$17,0,(SUM(OFFSET($K$114:$K$163,0,Q$2-$K$2-$D39+1)))*$F39))</f>
        <v xml:space="preserve"> </v>
      </c>
      <c r="R39" s="139" t="str">
        <f ca="1">IF(R$2-$K$2&lt;$D39-1," ",IF(R$2-$K$2+1&gt;'Primary Inputs Alt'!$C$17,0,(SUM(OFFSET($K$114:$K$163,0,R$2-$K$2-$D39+1)))*$F39))</f>
        <v xml:space="preserve"> </v>
      </c>
      <c r="S39" s="139" t="str">
        <f ca="1">IF(S$2-$K$2&lt;$D39-1," ",IF(S$2-$K$2+1&gt;'Primary Inputs Alt'!$C$17,0,(SUM(OFFSET($K$114:$K$163,0,S$2-$K$2-$D39+1)))*$F39))</f>
        <v xml:space="preserve"> </v>
      </c>
      <c r="T39" s="139" t="str">
        <f ca="1">IF(T$2-$K$2&lt;$D39-1," ",IF(T$2-$K$2+1&gt;'Primary Inputs Alt'!$C$17,0,(SUM(OFFSET($K$114:$K$163,0,T$2-$K$2-$D39+1)))*$F39))</f>
        <v xml:space="preserve"> </v>
      </c>
      <c r="U39" s="139" t="str">
        <f ca="1">IF(U$2-$K$2&lt;$D39-1," ",IF(U$2-$K$2+1&gt;'Primary Inputs Alt'!$C$17,0,(SUM(OFFSET($K$114:$K$163,0,U$2-$K$2-$D39+1)))*$F39))</f>
        <v xml:space="preserve"> </v>
      </c>
      <c r="V39" s="139" t="str">
        <f ca="1">IF(V$2-$K$2&lt;$D39-1," ",IF(V$2-$K$2+1&gt;'Primary Inputs Alt'!$C$17,0,(SUM(OFFSET($K$114:$K$163,0,V$2-$K$2-$D39+1)))*$F39))</f>
        <v xml:space="preserve"> </v>
      </c>
      <c r="W39" s="139" t="str">
        <f ca="1">IF(W$2-$K$2&lt;$D39-1," ",IF(W$2-$K$2+1&gt;'Primary Inputs Alt'!$C$17,0,(SUM(OFFSET($K$114:$K$163,0,W$2-$K$2-$D39+1)))*$F39))</f>
        <v xml:space="preserve"> </v>
      </c>
      <c r="X39" s="139" t="str">
        <f ca="1">IF(X$2-$K$2&lt;$D39-1," ",IF(X$2-$K$2+1&gt;'Primary Inputs Alt'!$C$17,0,(SUM(OFFSET($K$114:$K$163,0,X$2-$K$2-$D39+1)))*$F39))</f>
        <v xml:space="preserve"> </v>
      </c>
      <c r="Y39" s="139" t="str">
        <f ca="1">IF(Y$2-$K$2&lt;$D39-1," ",IF(Y$2-$K$2+1&gt;'Primary Inputs Alt'!$C$17,0,(SUM(OFFSET($K$114:$K$163,0,Y$2-$K$2-$D39+1)))*$F39))</f>
        <v xml:space="preserve"> </v>
      </c>
      <c r="Z39" s="139" t="str">
        <f ca="1">IF(Z$2-$K$2&lt;$D39-1," ",IF(Z$2-$K$2+1&gt;'Primary Inputs Alt'!$C$17,0,(SUM(OFFSET($K$114:$K$163,0,Z$2-$K$2-$D39+1)))*$F39))</f>
        <v xml:space="preserve"> </v>
      </c>
      <c r="AA39" s="139" t="str">
        <f ca="1">IF(AA$2-$K$2&lt;$D39-1," ",IF(AA$2-$K$2+1&gt;'Primary Inputs Alt'!$C$17,0,(SUM(OFFSET($K$114:$K$163,0,AA$2-$K$2-$D39+1)))*$F39))</f>
        <v xml:space="preserve"> </v>
      </c>
      <c r="AB39" s="139" t="str">
        <f ca="1">IF(AB$2-$K$2&lt;$D39-1," ",IF(AB$2-$K$2+1&gt;'Primary Inputs Alt'!$C$17,0,(SUM(OFFSET($K$114:$K$163,0,AB$2-$K$2-$D39+1)))*$F39))</f>
        <v xml:space="preserve"> </v>
      </c>
      <c r="AC39" s="139" t="str">
        <f ca="1">IF(AC$2-$K$2&lt;$D39-1," ",IF(AC$2-$K$2+1&gt;'Primary Inputs Alt'!$C$17,0,(SUM(OFFSET($K$114:$K$163,0,AC$2-$K$2-$D39+1)))*$F39))</f>
        <v xml:space="preserve"> </v>
      </c>
      <c r="AD39" s="139" t="str">
        <f ca="1">IF(AD$2-$K$2&lt;$D39-1," ",IF(AD$2-$K$2+1&gt;'Primary Inputs Alt'!$C$17,0,(SUM(OFFSET($K$114:$K$163,0,AD$2-$K$2-$D39+1)))*$F39))</f>
        <v xml:space="preserve"> </v>
      </c>
      <c r="AE39" s="139" t="str">
        <f ca="1">IF(AE$2-$K$2&lt;$D39-1," ",IF(AE$2-$K$2+1&gt;'Primary Inputs Alt'!$C$17,0,(SUM(OFFSET($K$114:$K$163,0,AE$2-$K$2-$D39+1)))*$F39))</f>
        <v xml:space="preserve"> </v>
      </c>
      <c r="AF39" s="139" t="str">
        <f ca="1">IF(AF$2-$K$2&lt;$D39-1," ",IF(AF$2-$K$2+1&gt;'Primary Inputs Alt'!$C$17,0,(SUM(OFFSET($K$114:$K$163,0,AF$2-$K$2-$D39+1)))*$F39))</f>
        <v xml:space="preserve"> </v>
      </c>
      <c r="AG39" s="139" t="str">
        <f ca="1">IF(AG$2-$K$2&lt;$D39-1," ",IF(AG$2-$K$2+1&gt;'Primary Inputs Alt'!$C$17,0,(SUM(OFFSET($K$114:$K$163,0,AG$2-$K$2-$D39+1)))*$F39))</f>
        <v xml:space="preserve"> </v>
      </c>
      <c r="AH39" s="139" t="str">
        <f ca="1">IF(AH$2-$K$2&lt;$D39-1," ",IF(AH$2-$K$2+1&gt;'Primary Inputs Alt'!$C$17,0,(SUM(OFFSET($K$114:$K$163,0,AH$2-$K$2-$D39+1)))*$F39))</f>
        <v xml:space="preserve"> </v>
      </c>
      <c r="AI39" s="139" t="str">
        <f ca="1">IF(AI$2-$K$2&lt;$D39-1," ",IF(AI$2-$K$2+1&gt;'Primary Inputs Alt'!$C$17,0,(SUM(OFFSET($K$114:$K$163,0,AI$2-$K$2-$D39+1)))*$F39))</f>
        <v xml:space="preserve"> </v>
      </c>
      <c r="AJ39" s="139" t="str">
        <f ca="1">IF(AJ$2-$K$2&lt;$D39-1," ",IF(AJ$2-$K$2+1&gt;'Primary Inputs Alt'!$C$17,0,(SUM(OFFSET($K$114:$K$163,0,AJ$2-$K$2-$D39+1)))*$F39))</f>
        <v xml:space="preserve"> </v>
      </c>
      <c r="AK39" s="139" t="str">
        <f ca="1">IF(AK$2-$K$2&lt;$D39-1," ",IF(AK$2-$K$2+1&gt;'Primary Inputs Alt'!$C$17,0,(SUM(OFFSET($K$114:$K$163,0,AK$2-$K$2-$D39+1)))*$F39))</f>
        <v xml:space="preserve"> </v>
      </c>
      <c r="AL39" s="139" t="str">
        <f ca="1">IF(AL$2-$K$2&lt;$D39-1," ",IF(AL$2-$K$2+1&gt;'Primary Inputs Alt'!$C$17,0,(SUM(OFFSET($K$114:$K$163,0,AL$2-$K$2-$D39+1)))*$F39))</f>
        <v xml:space="preserve"> </v>
      </c>
      <c r="AM39" s="139" t="str">
        <f ca="1">IF(AM$2-$K$2&lt;$D39-1," ",IF(AM$2-$K$2+1&gt;'Primary Inputs Alt'!$C$17,0,(SUM(OFFSET($K$114:$K$163,0,AM$2-$K$2-$D39+1)))*$F39))</f>
        <v xml:space="preserve"> </v>
      </c>
      <c r="AN39" s="139" t="str">
        <f ca="1">IF(AN$2-$K$2&lt;$D39-1," ",IF(AN$2-$K$2+1&gt;'Primary Inputs Alt'!$C$17,0,(SUM(OFFSET($K$114:$K$163,0,AN$2-$K$2-$D39+1)))*$F39))</f>
        <v xml:space="preserve"> </v>
      </c>
      <c r="AO39" s="139" t="str">
        <f ca="1">IF(AO$2-$K$2&lt;$D39-1," ",IF(AO$2-$K$2+1&gt;'Primary Inputs Alt'!$C$17,0,(SUM(OFFSET($K$114:$K$163,0,AO$2-$K$2-$D39+1)))*$F39))</f>
        <v xml:space="preserve"> </v>
      </c>
      <c r="AP39" s="139" t="str">
        <f ca="1">IF(AP$2-$K$2&lt;$D39-1," ",IF(AP$2-$K$2+1&gt;'Primary Inputs Alt'!$C$17,0,(SUM(OFFSET($K$114:$K$163,0,AP$2-$K$2-$D39+1)))*$F39))</f>
        <v xml:space="preserve"> </v>
      </c>
      <c r="AQ39" s="139">
        <f ca="1">IF(AQ$2-$K$2&lt;$D39-1," ",IF(AQ$2-$K$2+1&gt;'Primary Inputs Alt'!$C$17,0,(SUM(OFFSET($K$114:$K$163,0,AQ$2-$K$2-$D39+1)))*$F39))</f>
        <v>0</v>
      </c>
      <c r="AR39" s="139">
        <f ca="1">IF(AR$2-$K$2&lt;$D39-1," ",IF(AR$2-$K$2+1&gt;'Primary Inputs Alt'!$C$17,0,(SUM(OFFSET($K$114:$K$163,0,AR$2-$K$2-$D39+1)))*$F39))</f>
        <v>0</v>
      </c>
      <c r="AS39" s="139">
        <f ca="1">IF(AS$2-$K$2&lt;$D39-1," ",IF(AS$2-$K$2+1&gt;'Primary Inputs Alt'!$C$17,0,(SUM(OFFSET($K$114:$K$163,0,AS$2-$K$2-$D39+1)))*$F39))</f>
        <v>0</v>
      </c>
      <c r="AT39" s="139">
        <f ca="1">IF(AT$2-$K$2&lt;$D39-1," ",IF(AT$2-$K$2+1&gt;'Primary Inputs Alt'!$C$17,0,(SUM(OFFSET($K$114:$K$163,0,AT$2-$K$2-$D39+1)))*$F39))</f>
        <v>0</v>
      </c>
      <c r="AU39" s="139">
        <f ca="1">IF(AU$2-$K$2&lt;$D39-1," ",IF(AU$2-$K$2+1&gt;'Primary Inputs Alt'!$C$17,0,(SUM(OFFSET($K$114:$K$163,0,AU$2-$K$2-$D39+1)))*$F39))</f>
        <v>0</v>
      </c>
      <c r="AV39" s="139">
        <f ca="1">IF(AV$2-$K$2&lt;$D39-1," ",IF(AV$2-$K$2+1&gt;'Primary Inputs Alt'!$C$17,0,(SUM(OFFSET($K$114:$K$163,0,AV$2-$K$2-$D39+1)))*$F39))</f>
        <v>0</v>
      </c>
      <c r="AW39" s="139">
        <f ca="1">IF(AW$2-$K$2&lt;$D39-1," ",IF(AW$2-$K$2+1&gt;'Primary Inputs Alt'!$C$17,0,(SUM(OFFSET($K$114:$K$163,0,AW$2-$K$2-$D39+1)))*$F39))</f>
        <v>0</v>
      </c>
      <c r="AX39" s="139">
        <f ca="1">IF(AX$2-$K$2&lt;$D39-1," ",IF(AX$2-$K$2+1&gt;'Primary Inputs Alt'!$C$17,0,(SUM(OFFSET($K$114:$K$163,0,AX$2-$K$2-$D39+1)))*$F39))</f>
        <v>0</v>
      </c>
      <c r="AY39" s="139">
        <f ca="1">IF(AY$2-$K$2&lt;$D39-1," ",IF(AY$2-$K$2+1&gt;'Primary Inputs Alt'!$C$17,0,(SUM(OFFSET($K$114:$K$163,0,AY$2-$K$2-$D39+1)))*$F39))</f>
        <v>0</v>
      </c>
      <c r="AZ39" s="139">
        <f ca="1">IF(AZ$2-$K$2&lt;$D39-1," ",IF(AZ$2-$K$2+1&gt;'Primary Inputs Alt'!$C$17,0,(SUM(OFFSET($K$114:$K$163,0,AZ$2-$K$2-$D39+1)))*$F39))</f>
        <v>0</v>
      </c>
      <c r="BA39" s="139">
        <f ca="1">IF(BA$2-$K$2&lt;$D39-1," ",IF(BA$2-$K$2+1&gt;'Primary Inputs Alt'!$C$17,0,(SUM(OFFSET($K$114:$K$163,0,BA$2-$K$2-$D39+1)))*$F39))</f>
        <v>0</v>
      </c>
      <c r="BB39" s="139">
        <f ca="1">IF(BB$2-$K$2&lt;$D39-1," ",IF(BB$2-$K$2+1&gt;'Primary Inputs Alt'!$C$17,0,(SUM(OFFSET($K$114:$K$163,0,BB$2-$K$2-$D39+1)))*$F39))</f>
        <v>0</v>
      </c>
      <c r="BC39" s="139">
        <f ca="1">IF(BC$2-$K$2&lt;$D39-1," ",IF(BC$2-$K$2+1&gt;'Primary Inputs Alt'!$C$17,0,(SUM(OFFSET($K$114:$K$163,0,BC$2-$K$2-$D39+1)))*$F39))</f>
        <v>0</v>
      </c>
      <c r="BD39" s="139">
        <f ca="1">IF(BD$2-$K$2&lt;$D39-1," ",IF(BD$2-$K$2+1&gt;'Primary Inputs Alt'!$C$17,0,(SUM(OFFSET($K$114:$K$163,0,BD$2-$K$2-$D39+1)))*$F39))</f>
        <v>0</v>
      </c>
      <c r="BE39" s="139">
        <f ca="1">IF(BE$2-$K$2&lt;$D39-1," ",IF(BE$2-$K$2+1&gt;'Primary Inputs Alt'!$C$17,0,(SUM(OFFSET($K$114:$K$163,0,BE$2-$K$2-$D39+1)))*$F39))</f>
        <v>0</v>
      </c>
      <c r="BF39" s="139">
        <f ca="1">IF(BF$2-$K$2&lt;$D39-1," ",IF(BF$2-$K$2+1&gt;'Primary Inputs Alt'!$C$17,0,(SUM(OFFSET($K$114:$K$163,0,BF$2-$K$2-$D39+1)))*$F39))</f>
        <v>0</v>
      </c>
      <c r="BG39" s="139">
        <f ca="1">IF(BG$2-$K$2&lt;$D39-1," ",IF(BG$2-$K$2+1&gt;'Primary Inputs Alt'!$C$17,0,(SUM(OFFSET($K$114:$K$163,0,BG$2-$K$2-$D39+1)))*$F39))</f>
        <v>0</v>
      </c>
      <c r="BH39" s="139">
        <f ca="1">IF(BH$2-$K$2&lt;$D39-1," ",IF(BH$2-$K$2+1&gt;'Primary Inputs Alt'!$C$17,0,(SUM(OFFSET($K$114:$K$163,0,BH$2-$K$2-$D39+1)))*$F39))</f>
        <v>0</v>
      </c>
    </row>
    <row r="40" spans="1:60">
      <c r="A40" s="106"/>
      <c r="B40" s="106"/>
      <c r="C40" s="106"/>
      <c r="D40" s="184">
        <v>34</v>
      </c>
      <c r="E40" t="s">
        <v>206</v>
      </c>
      <c r="F40" s="106">
        <f ca="1">OFFSET('Primary Inputs Alt'!$E$12,0,'Calculations Alt'!$D40-1)</f>
        <v>0</v>
      </c>
      <c r="G40" s="106"/>
      <c r="H40" s="106"/>
      <c r="I40" s="106"/>
      <c r="J40" s="106"/>
      <c r="K40" s="139" t="str">
        <f ca="1">IF(K$2-$K$2&lt;$D40-1," ",IF(K$2-$K$2+1&gt;'Primary Inputs Alt'!$C$17,0,(SUM(OFFSET($K$114:$K$163,0,K$2-$K$2-$D40+1)))*$F40))</f>
        <v xml:space="preserve"> </v>
      </c>
      <c r="L40" s="139" t="str">
        <f ca="1">IF(L$2-$K$2&lt;$D40-1," ",IF(L$2-$K$2+1&gt;'Primary Inputs Alt'!$C$17,0,(SUM(OFFSET($K$114:$K$163,0,L$2-$K$2-$D40+1)))*$F40))</f>
        <v xml:space="preserve"> </v>
      </c>
      <c r="M40" s="139" t="str">
        <f ca="1">IF(M$2-$K$2&lt;$D40-1," ",IF(M$2-$K$2+1&gt;'Primary Inputs Alt'!$C$17,0,(SUM(OFFSET($K$114:$K$163,0,M$2-$K$2-$D40+1)))*$F40))</f>
        <v xml:space="preserve"> </v>
      </c>
      <c r="N40" s="139" t="str">
        <f ca="1">IF(N$2-$K$2&lt;$D40-1," ",IF(N$2-$K$2+1&gt;'Primary Inputs Alt'!$C$17,0,(SUM(OFFSET($K$114:$K$163,0,N$2-$K$2-$D40+1)))*$F40))</f>
        <v xml:space="preserve"> </v>
      </c>
      <c r="O40" s="139" t="str">
        <f ca="1">IF(O$2-$K$2&lt;$D40-1," ",IF(O$2-$K$2+1&gt;'Primary Inputs Alt'!$C$17,0,(SUM(OFFSET($K$114:$K$163,0,O$2-$K$2-$D40+1)))*$F40))</f>
        <v xml:space="preserve"> </v>
      </c>
      <c r="P40" s="139" t="str">
        <f ca="1">IF(P$2-$K$2&lt;$D40-1," ",IF(P$2-$K$2+1&gt;'Primary Inputs Alt'!$C$17,0,(SUM(OFFSET($K$114:$K$163,0,P$2-$K$2-$D40+1)))*$F40))</f>
        <v xml:space="preserve"> </v>
      </c>
      <c r="Q40" s="139" t="str">
        <f ca="1">IF(Q$2-$K$2&lt;$D40-1," ",IF(Q$2-$K$2+1&gt;'Primary Inputs Alt'!$C$17,0,(SUM(OFFSET($K$114:$K$163,0,Q$2-$K$2-$D40+1)))*$F40))</f>
        <v xml:space="preserve"> </v>
      </c>
      <c r="R40" s="139" t="str">
        <f ca="1">IF(R$2-$K$2&lt;$D40-1," ",IF(R$2-$K$2+1&gt;'Primary Inputs Alt'!$C$17,0,(SUM(OFFSET($K$114:$K$163,0,R$2-$K$2-$D40+1)))*$F40))</f>
        <v xml:space="preserve"> </v>
      </c>
      <c r="S40" s="139" t="str">
        <f ca="1">IF(S$2-$K$2&lt;$D40-1," ",IF(S$2-$K$2+1&gt;'Primary Inputs Alt'!$C$17,0,(SUM(OFFSET($K$114:$K$163,0,S$2-$K$2-$D40+1)))*$F40))</f>
        <v xml:space="preserve"> </v>
      </c>
      <c r="T40" s="139" t="str">
        <f ca="1">IF(T$2-$K$2&lt;$D40-1," ",IF(T$2-$K$2+1&gt;'Primary Inputs Alt'!$C$17,0,(SUM(OFFSET($K$114:$K$163,0,T$2-$K$2-$D40+1)))*$F40))</f>
        <v xml:space="preserve"> </v>
      </c>
      <c r="U40" s="139" t="str">
        <f ca="1">IF(U$2-$K$2&lt;$D40-1," ",IF(U$2-$K$2+1&gt;'Primary Inputs Alt'!$C$17,0,(SUM(OFFSET($K$114:$K$163,0,U$2-$K$2-$D40+1)))*$F40))</f>
        <v xml:space="preserve"> </v>
      </c>
      <c r="V40" s="139" t="str">
        <f ca="1">IF(V$2-$K$2&lt;$D40-1," ",IF(V$2-$K$2+1&gt;'Primary Inputs Alt'!$C$17,0,(SUM(OFFSET($K$114:$K$163,0,V$2-$K$2-$D40+1)))*$F40))</f>
        <v xml:space="preserve"> </v>
      </c>
      <c r="W40" s="139" t="str">
        <f ca="1">IF(W$2-$K$2&lt;$D40-1," ",IF(W$2-$K$2+1&gt;'Primary Inputs Alt'!$C$17,0,(SUM(OFFSET($K$114:$K$163,0,W$2-$K$2-$D40+1)))*$F40))</f>
        <v xml:space="preserve"> </v>
      </c>
      <c r="X40" s="139" t="str">
        <f ca="1">IF(X$2-$K$2&lt;$D40-1," ",IF(X$2-$K$2+1&gt;'Primary Inputs Alt'!$C$17,0,(SUM(OFFSET($K$114:$K$163,0,X$2-$K$2-$D40+1)))*$F40))</f>
        <v xml:space="preserve"> </v>
      </c>
      <c r="Y40" s="139" t="str">
        <f ca="1">IF(Y$2-$K$2&lt;$D40-1," ",IF(Y$2-$K$2+1&gt;'Primary Inputs Alt'!$C$17,0,(SUM(OFFSET($K$114:$K$163,0,Y$2-$K$2-$D40+1)))*$F40))</f>
        <v xml:space="preserve"> </v>
      </c>
      <c r="Z40" s="139" t="str">
        <f ca="1">IF(Z$2-$K$2&lt;$D40-1," ",IF(Z$2-$K$2+1&gt;'Primary Inputs Alt'!$C$17,0,(SUM(OFFSET($K$114:$K$163,0,Z$2-$K$2-$D40+1)))*$F40))</f>
        <v xml:space="preserve"> </v>
      </c>
      <c r="AA40" s="139" t="str">
        <f ca="1">IF(AA$2-$K$2&lt;$D40-1," ",IF(AA$2-$K$2+1&gt;'Primary Inputs Alt'!$C$17,0,(SUM(OFFSET($K$114:$K$163,0,AA$2-$K$2-$D40+1)))*$F40))</f>
        <v xml:space="preserve"> </v>
      </c>
      <c r="AB40" s="139" t="str">
        <f ca="1">IF(AB$2-$K$2&lt;$D40-1," ",IF(AB$2-$K$2+1&gt;'Primary Inputs Alt'!$C$17,0,(SUM(OFFSET($K$114:$K$163,0,AB$2-$K$2-$D40+1)))*$F40))</f>
        <v xml:space="preserve"> </v>
      </c>
      <c r="AC40" s="139" t="str">
        <f ca="1">IF(AC$2-$K$2&lt;$D40-1," ",IF(AC$2-$K$2+1&gt;'Primary Inputs Alt'!$C$17,0,(SUM(OFFSET($K$114:$K$163,0,AC$2-$K$2-$D40+1)))*$F40))</f>
        <v xml:space="preserve"> </v>
      </c>
      <c r="AD40" s="139" t="str">
        <f ca="1">IF(AD$2-$K$2&lt;$D40-1," ",IF(AD$2-$K$2+1&gt;'Primary Inputs Alt'!$C$17,0,(SUM(OFFSET($K$114:$K$163,0,AD$2-$K$2-$D40+1)))*$F40))</f>
        <v xml:space="preserve"> </v>
      </c>
      <c r="AE40" s="139" t="str">
        <f ca="1">IF(AE$2-$K$2&lt;$D40-1," ",IF(AE$2-$K$2+1&gt;'Primary Inputs Alt'!$C$17,0,(SUM(OFFSET($K$114:$K$163,0,AE$2-$K$2-$D40+1)))*$F40))</f>
        <v xml:space="preserve"> </v>
      </c>
      <c r="AF40" s="139" t="str">
        <f ca="1">IF(AF$2-$K$2&lt;$D40-1," ",IF(AF$2-$K$2+1&gt;'Primary Inputs Alt'!$C$17,0,(SUM(OFFSET($K$114:$K$163,0,AF$2-$K$2-$D40+1)))*$F40))</f>
        <v xml:space="preserve"> </v>
      </c>
      <c r="AG40" s="139" t="str">
        <f ca="1">IF(AG$2-$K$2&lt;$D40-1," ",IF(AG$2-$K$2+1&gt;'Primary Inputs Alt'!$C$17,0,(SUM(OFFSET($K$114:$K$163,0,AG$2-$K$2-$D40+1)))*$F40))</f>
        <v xml:space="preserve"> </v>
      </c>
      <c r="AH40" s="139" t="str">
        <f ca="1">IF(AH$2-$K$2&lt;$D40-1," ",IF(AH$2-$K$2+1&gt;'Primary Inputs Alt'!$C$17,0,(SUM(OFFSET($K$114:$K$163,0,AH$2-$K$2-$D40+1)))*$F40))</f>
        <v xml:space="preserve"> </v>
      </c>
      <c r="AI40" s="139" t="str">
        <f ca="1">IF(AI$2-$K$2&lt;$D40-1," ",IF(AI$2-$K$2+1&gt;'Primary Inputs Alt'!$C$17,0,(SUM(OFFSET($K$114:$K$163,0,AI$2-$K$2-$D40+1)))*$F40))</f>
        <v xml:space="preserve"> </v>
      </c>
      <c r="AJ40" s="139" t="str">
        <f ca="1">IF(AJ$2-$K$2&lt;$D40-1," ",IF(AJ$2-$K$2+1&gt;'Primary Inputs Alt'!$C$17,0,(SUM(OFFSET($K$114:$K$163,0,AJ$2-$K$2-$D40+1)))*$F40))</f>
        <v xml:space="preserve"> </v>
      </c>
      <c r="AK40" s="139" t="str">
        <f ca="1">IF(AK$2-$K$2&lt;$D40-1," ",IF(AK$2-$K$2+1&gt;'Primary Inputs Alt'!$C$17,0,(SUM(OFFSET($K$114:$K$163,0,AK$2-$K$2-$D40+1)))*$F40))</f>
        <v xml:space="preserve"> </v>
      </c>
      <c r="AL40" s="139" t="str">
        <f ca="1">IF(AL$2-$K$2&lt;$D40-1," ",IF(AL$2-$K$2+1&gt;'Primary Inputs Alt'!$C$17,0,(SUM(OFFSET($K$114:$K$163,0,AL$2-$K$2-$D40+1)))*$F40))</f>
        <v xml:space="preserve"> </v>
      </c>
      <c r="AM40" s="139" t="str">
        <f ca="1">IF(AM$2-$K$2&lt;$D40-1," ",IF(AM$2-$K$2+1&gt;'Primary Inputs Alt'!$C$17,0,(SUM(OFFSET($K$114:$K$163,0,AM$2-$K$2-$D40+1)))*$F40))</f>
        <v xml:space="preserve"> </v>
      </c>
      <c r="AN40" s="139" t="str">
        <f ca="1">IF(AN$2-$K$2&lt;$D40-1," ",IF(AN$2-$K$2+1&gt;'Primary Inputs Alt'!$C$17,0,(SUM(OFFSET($K$114:$K$163,0,AN$2-$K$2-$D40+1)))*$F40))</f>
        <v xml:space="preserve"> </v>
      </c>
      <c r="AO40" s="139" t="str">
        <f ca="1">IF(AO$2-$K$2&lt;$D40-1," ",IF(AO$2-$K$2+1&gt;'Primary Inputs Alt'!$C$17,0,(SUM(OFFSET($K$114:$K$163,0,AO$2-$K$2-$D40+1)))*$F40))</f>
        <v xml:space="preserve"> </v>
      </c>
      <c r="AP40" s="139" t="str">
        <f ca="1">IF(AP$2-$K$2&lt;$D40-1," ",IF(AP$2-$K$2+1&gt;'Primary Inputs Alt'!$C$17,0,(SUM(OFFSET($K$114:$K$163,0,AP$2-$K$2-$D40+1)))*$F40))</f>
        <v xml:space="preserve"> </v>
      </c>
      <c r="AQ40" s="139" t="str">
        <f ca="1">IF(AQ$2-$K$2&lt;$D40-1," ",IF(AQ$2-$K$2+1&gt;'Primary Inputs Alt'!$C$17,0,(SUM(OFFSET($K$114:$K$163,0,AQ$2-$K$2-$D40+1)))*$F40))</f>
        <v xml:space="preserve"> </v>
      </c>
      <c r="AR40" s="139">
        <f ca="1">IF(AR$2-$K$2&lt;$D40-1," ",IF(AR$2-$K$2+1&gt;'Primary Inputs Alt'!$C$17,0,(SUM(OFFSET($K$114:$K$163,0,AR$2-$K$2-$D40+1)))*$F40))</f>
        <v>0</v>
      </c>
      <c r="AS40" s="139">
        <f ca="1">IF(AS$2-$K$2&lt;$D40-1," ",IF(AS$2-$K$2+1&gt;'Primary Inputs Alt'!$C$17,0,(SUM(OFFSET($K$114:$K$163,0,AS$2-$K$2-$D40+1)))*$F40))</f>
        <v>0</v>
      </c>
      <c r="AT40" s="139">
        <f ca="1">IF(AT$2-$K$2&lt;$D40-1," ",IF(AT$2-$K$2+1&gt;'Primary Inputs Alt'!$C$17,0,(SUM(OFFSET($K$114:$K$163,0,AT$2-$K$2-$D40+1)))*$F40))</f>
        <v>0</v>
      </c>
      <c r="AU40" s="139">
        <f ca="1">IF(AU$2-$K$2&lt;$D40-1," ",IF(AU$2-$K$2+1&gt;'Primary Inputs Alt'!$C$17,0,(SUM(OFFSET($K$114:$K$163,0,AU$2-$K$2-$D40+1)))*$F40))</f>
        <v>0</v>
      </c>
      <c r="AV40" s="139">
        <f ca="1">IF(AV$2-$K$2&lt;$D40-1," ",IF(AV$2-$K$2+1&gt;'Primary Inputs Alt'!$C$17,0,(SUM(OFFSET($K$114:$K$163,0,AV$2-$K$2-$D40+1)))*$F40))</f>
        <v>0</v>
      </c>
      <c r="AW40" s="139">
        <f ca="1">IF(AW$2-$K$2&lt;$D40-1," ",IF(AW$2-$K$2+1&gt;'Primary Inputs Alt'!$C$17,0,(SUM(OFFSET($K$114:$K$163,0,AW$2-$K$2-$D40+1)))*$F40))</f>
        <v>0</v>
      </c>
      <c r="AX40" s="139">
        <f ca="1">IF(AX$2-$K$2&lt;$D40-1," ",IF(AX$2-$K$2+1&gt;'Primary Inputs Alt'!$C$17,0,(SUM(OFFSET($K$114:$K$163,0,AX$2-$K$2-$D40+1)))*$F40))</f>
        <v>0</v>
      </c>
      <c r="AY40" s="139">
        <f ca="1">IF(AY$2-$K$2&lt;$D40-1," ",IF(AY$2-$K$2+1&gt;'Primary Inputs Alt'!$C$17,0,(SUM(OFFSET($K$114:$K$163,0,AY$2-$K$2-$D40+1)))*$F40))</f>
        <v>0</v>
      </c>
      <c r="AZ40" s="139">
        <f ca="1">IF(AZ$2-$K$2&lt;$D40-1," ",IF(AZ$2-$K$2+1&gt;'Primary Inputs Alt'!$C$17,0,(SUM(OFFSET($K$114:$K$163,0,AZ$2-$K$2-$D40+1)))*$F40))</f>
        <v>0</v>
      </c>
      <c r="BA40" s="139">
        <f ca="1">IF(BA$2-$K$2&lt;$D40-1," ",IF(BA$2-$K$2+1&gt;'Primary Inputs Alt'!$C$17,0,(SUM(OFFSET($K$114:$K$163,0,BA$2-$K$2-$D40+1)))*$F40))</f>
        <v>0</v>
      </c>
      <c r="BB40" s="139">
        <f ca="1">IF(BB$2-$K$2&lt;$D40-1," ",IF(BB$2-$K$2+1&gt;'Primary Inputs Alt'!$C$17,0,(SUM(OFFSET($K$114:$K$163,0,BB$2-$K$2-$D40+1)))*$F40))</f>
        <v>0</v>
      </c>
      <c r="BC40" s="139">
        <f ca="1">IF(BC$2-$K$2&lt;$D40-1," ",IF(BC$2-$K$2+1&gt;'Primary Inputs Alt'!$C$17,0,(SUM(OFFSET($K$114:$K$163,0,BC$2-$K$2-$D40+1)))*$F40))</f>
        <v>0</v>
      </c>
      <c r="BD40" s="139">
        <f ca="1">IF(BD$2-$K$2&lt;$D40-1," ",IF(BD$2-$K$2+1&gt;'Primary Inputs Alt'!$C$17,0,(SUM(OFFSET($K$114:$K$163,0,BD$2-$K$2-$D40+1)))*$F40))</f>
        <v>0</v>
      </c>
      <c r="BE40" s="139">
        <f ca="1">IF(BE$2-$K$2&lt;$D40-1," ",IF(BE$2-$K$2+1&gt;'Primary Inputs Alt'!$C$17,0,(SUM(OFFSET($K$114:$K$163,0,BE$2-$K$2-$D40+1)))*$F40))</f>
        <v>0</v>
      </c>
      <c r="BF40" s="139">
        <f ca="1">IF(BF$2-$K$2&lt;$D40-1," ",IF(BF$2-$K$2+1&gt;'Primary Inputs Alt'!$C$17,0,(SUM(OFFSET($K$114:$K$163,0,BF$2-$K$2-$D40+1)))*$F40))</f>
        <v>0</v>
      </c>
      <c r="BG40" s="139">
        <f ca="1">IF(BG$2-$K$2&lt;$D40-1," ",IF(BG$2-$K$2+1&gt;'Primary Inputs Alt'!$C$17,0,(SUM(OFFSET($K$114:$K$163,0,BG$2-$K$2-$D40+1)))*$F40))</f>
        <v>0</v>
      </c>
      <c r="BH40" s="139">
        <f ca="1">IF(BH$2-$K$2&lt;$D40-1," ",IF(BH$2-$K$2+1&gt;'Primary Inputs Alt'!$C$17,0,(SUM(OFFSET($K$114:$K$163,0,BH$2-$K$2-$D40+1)))*$F40))</f>
        <v>0</v>
      </c>
    </row>
    <row r="41" spans="1:60">
      <c r="A41" s="106"/>
      <c r="B41" s="106"/>
      <c r="C41" s="106"/>
      <c r="D41" s="184">
        <v>35</v>
      </c>
      <c r="E41" t="s">
        <v>207</v>
      </c>
      <c r="F41" s="106">
        <f ca="1">OFFSET('Primary Inputs Alt'!$E$12,0,'Calculations Alt'!$D41-1)</f>
        <v>0</v>
      </c>
      <c r="G41" s="106"/>
      <c r="H41" s="106"/>
      <c r="I41" s="106"/>
      <c r="J41" s="106"/>
      <c r="K41" s="139" t="str">
        <f ca="1">IF(K$2-$K$2&lt;$D41-1," ",IF(K$2-$K$2+1&gt;'Primary Inputs Alt'!$C$17,0,(SUM(OFFSET($K$114:$K$163,0,K$2-$K$2-$D41+1)))*$F41))</f>
        <v xml:space="preserve"> </v>
      </c>
      <c r="L41" s="139" t="str">
        <f ca="1">IF(L$2-$K$2&lt;$D41-1," ",IF(L$2-$K$2+1&gt;'Primary Inputs Alt'!$C$17,0,(SUM(OFFSET($K$114:$K$163,0,L$2-$K$2-$D41+1)))*$F41))</f>
        <v xml:space="preserve"> </v>
      </c>
      <c r="M41" s="139" t="str">
        <f ca="1">IF(M$2-$K$2&lt;$D41-1," ",IF(M$2-$K$2+1&gt;'Primary Inputs Alt'!$C$17,0,(SUM(OFFSET($K$114:$K$163,0,M$2-$K$2-$D41+1)))*$F41))</f>
        <v xml:space="preserve"> </v>
      </c>
      <c r="N41" s="139" t="str">
        <f ca="1">IF(N$2-$K$2&lt;$D41-1," ",IF(N$2-$K$2+1&gt;'Primary Inputs Alt'!$C$17,0,(SUM(OFFSET($K$114:$K$163,0,N$2-$K$2-$D41+1)))*$F41))</f>
        <v xml:space="preserve"> </v>
      </c>
      <c r="O41" s="139" t="str">
        <f ca="1">IF(O$2-$K$2&lt;$D41-1," ",IF(O$2-$K$2+1&gt;'Primary Inputs Alt'!$C$17,0,(SUM(OFFSET($K$114:$K$163,0,O$2-$K$2-$D41+1)))*$F41))</f>
        <v xml:space="preserve"> </v>
      </c>
      <c r="P41" s="139" t="str">
        <f ca="1">IF(P$2-$K$2&lt;$D41-1," ",IF(P$2-$K$2+1&gt;'Primary Inputs Alt'!$C$17,0,(SUM(OFFSET($K$114:$K$163,0,P$2-$K$2-$D41+1)))*$F41))</f>
        <v xml:space="preserve"> </v>
      </c>
      <c r="Q41" s="139" t="str">
        <f ca="1">IF(Q$2-$K$2&lt;$D41-1," ",IF(Q$2-$K$2+1&gt;'Primary Inputs Alt'!$C$17,0,(SUM(OFFSET($K$114:$K$163,0,Q$2-$K$2-$D41+1)))*$F41))</f>
        <v xml:space="preserve"> </v>
      </c>
      <c r="R41" s="139" t="str">
        <f ca="1">IF(R$2-$K$2&lt;$D41-1," ",IF(R$2-$K$2+1&gt;'Primary Inputs Alt'!$C$17,0,(SUM(OFFSET($K$114:$K$163,0,R$2-$K$2-$D41+1)))*$F41))</f>
        <v xml:space="preserve"> </v>
      </c>
      <c r="S41" s="139" t="str">
        <f ca="1">IF(S$2-$K$2&lt;$D41-1," ",IF(S$2-$K$2+1&gt;'Primary Inputs Alt'!$C$17,0,(SUM(OFFSET($K$114:$K$163,0,S$2-$K$2-$D41+1)))*$F41))</f>
        <v xml:space="preserve"> </v>
      </c>
      <c r="T41" s="139" t="str">
        <f ca="1">IF(T$2-$K$2&lt;$D41-1," ",IF(T$2-$K$2+1&gt;'Primary Inputs Alt'!$C$17,0,(SUM(OFFSET($K$114:$K$163,0,T$2-$K$2-$D41+1)))*$F41))</f>
        <v xml:space="preserve"> </v>
      </c>
      <c r="U41" s="139" t="str">
        <f ca="1">IF(U$2-$K$2&lt;$D41-1," ",IF(U$2-$K$2+1&gt;'Primary Inputs Alt'!$C$17,0,(SUM(OFFSET($K$114:$K$163,0,U$2-$K$2-$D41+1)))*$F41))</f>
        <v xml:space="preserve"> </v>
      </c>
      <c r="V41" s="139" t="str">
        <f ca="1">IF(V$2-$K$2&lt;$D41-1," ",IF(V$2-$K$2+1&gt;'Primary Inputs Alt'!$C$17,0,(SUM(OFFSET($K$114:$K$163,0,V$2-$K$2-$D41+1)))*$F41))</f>
        <v xml:space="preserve"> </v>
      </c>
      <c r="W41" s="139" t="str">
        <f ca="1">IF(W$2-$K$2&lt;$D41-1," ",IF(W$2-$K$2+1&gt;'Primary Inputs Alt'!$C$17,0,(SUM(OFFSET($K$114:$K$163,0,W$2-$K$2-$D41+1)))*$F41))</f>
        <v xml:space="preserve"> </v>
      </c>
      <c r="X41" s="139" t="str">
        <f ca="1">IF(X$2-$K$2&lt;$D41-1," ",IF(X$2-$K$2+1&gt;'Primary Inputs Alt'!$C$17,0,(SUM(OFFSET($K$114:$K$163,0,X$2-$K$2-$D41+1)))*$F41))</f>
        <v xml:space="preserve"> </v>
      </c>
      <c r="Y41" s="139" t="str">
        <f ca="1">IF(Y$2-$K$2&lt;$D41-1," ",IF(Y$2-$K$2+1&gt;'Primary Inputs Alt'!$C$17,0,(SUM(OFFSET($K$114:$K$163,0,Y$2-$K$2-$D41+1)))*$F41))</f>
        <v xml:space="preserve"> </v>
      </c>
      <c r="Z41" s="139" t="str">
        <f ca="1">IF(Z$2-$K$2&lt;$D41-1," ",IF(Z$2-$K$2+1&gt;'Primary Inputs Alt'!$C$17,0,(SUM(OFFSET($K$114:$K$163,0,Z$2-$K$2-$D41+1)))*$F41))</f>
        <v xml:space="preserve"> </v>
      </c>
      <c r="AA41" s="139" t="str">
        <f ca="1">IF(AA$2-$K$2&lt;$D41-1," ",IF(AA$2-$K$2+1&gt;'Primary Inputs Alt'!$C$17,0,(SUM(OFFSET($K$114:$K$163,0,AA$2-$K$2-$D41+1)))*$F41))</f>
        <v xml:space="preserve"> </v>
      </c>
      <c r="AB41" s="139" t="str">
        <f ca="1">IF(AB$2-$K$2&lt;$D41-1," ",IF(AB$2-$K$2+1&gt;'Primary Inputs Alt'!$C$17,0,(SUM(OFFSET($K$114:$K$163,0,AB$2-$K$2-$D41+1)))*$F41))</f>
        <v xml:space="preserve"> </v>
      </c>
      <c r="AC41" s="139" t="str">
        <f ca="1">IF(AC$2-$K$2&lt;$D41-1," ",IF(AC$2-$K$2+1&gt;'Primary Inputs Alt'!$C$17,0,(SUM(OFFSET($K$114:$K$163,0,AC$2-$K$2-$D41+1)))*$F41))</f>
        <v xml:space="preserve"> </v>
      </c>
      <c r="AD41" s="139" t="str">
        <f ca="1">IF(AD$2-$K$2&lt;$D41-1," ",IF(AD$2-$K$2+1&gt;'Primary Inputs Alt'!$C$17,0,(SUM(OFFSET($K$114:$K$163,0,AD$2-$K$2-$D41+1)))*$F41))</f>
        <v xml:space="preserve"> </v>
      </c>
      <c r="AE41" s="139" t="str">
        <f ca="1">IF(AE$2-$K$2&lt;$D41-1," ",IF(AE$2-$K$2+1&gt;'Primary Inputs Alt'!$C$17,0,(SUM(OFFSET($K$114:$K$163,0,AE$2-$K$2-$D41+1)))*$F41))</f>
        <v xml:space="preserve"> </v>
      </c>
      <c r="AF41" s="139" t="str">
        <f ca="1">IF(AF$2-$K$2&lt;$D41-1," ",IF(AF$2-$K$2+1&gt;'Primary Inputs Alt'!$C$17,0,(SUM(OFFSET($K$114:$K$163,0,AF$2-$K$2-$D41+1)))*$F41))</f>
        <v xml:space="preserve"> </v>
      </c>
      <c r="AG41" s="139" t="str">
        <f ca="1">IF(AG$2-$K$2&lt;$D41-1," ",IF(AG$2-$K$2+1&gt;'Primary Inputs Alt'!$C$17,0,(SUM(OFFSET($K$114:$K$163,0,AG$2-$K$2-$D41+1)))*$F41))</f>
        <v xml:space="preserve"> </v>
      </c>
      <c r="AH41" s="139" t="str">
        <f ca="1">IF(AH$2-$K$2&lt;$D41-1," ",IF(AH$2-$K$2+1&gt;'Primary Inputs Alt'!$C$17,0,(SUM(OFFSET($K$114:$K$163,0,AH$2-$K$2-$D41+1)))*$F41))</f>
        <v xml:space="preserve"> </v>
      </c>
      <c r="AI41" s="139" t="str">
        <f ca="1">IF(AI$2-$K$2&lt;$D41-1," ",IF(AI$2-$K$2+1&gt;'Primary Inputs Alt'!$C$17,0,(SUM(OFFSET($K$114:$K$163,0,AI$2-$K$2-$D41+1)))*$F41))</f>
        <v xml:space="preserve"> </v>
      </c>
      <c r="AJ41" s="139" t="str">
        <f ca="1">IF(AJ$2-$K$2&lt;$D41-1," ",IF(AJ$2-$K$2+1&gt;'Primary Inputs Alt'!$C$17,0,(SUM(OFFSET($K$114:$K$163,0,AJ$2-$K$2-$D41+1)))*$F41))</f>
        <v xml:space="preserve"> </v>
      </c>
      <c r="AK41" s="139" t="str">
        <f ca="1">IF(AK$2-$K$2&lt;$D41-1," ",IF(AK$2-$K$2+1&gt;'Primary Inputs Alt'!$C$17,0,(SUM(OFFSET($K$114:$K$163,0,AK$2-$K$2-$D41+1)))*$F41))</f>
        <v xml:space="preserve"> </v>
      </c>
      <c r="AL41" s="139" t="str">
        <f ca="1">IF(AL$2-$K$2&lt;$D41-1," ",IF(AL$2-$K$2+1&gt;'Primary Inputs Alt'!$C$17,0,(SUM(OFFSET($K$114:$K$163,0,AL$2-$K$2-$D41+1)))*$F41))</f>
        <v xml:space="preserve"> </v>
      </c>
      <c r="AM41" s="139" t="str">
        <f ca="1">IF(AM$2-$K$2&lt;$D41-1," ",IF(AM$2-$K$2+1&gt;'Primary Inputs Alt'!$C$17,0,(SUM(OFFSET($K$114:$K$163,0,AM$2-$K$2-$D41+1)))*$F41))</f>
        <v xml:space="preserve"> </v>
      </c>
      <c r="AN41" s="139" t="str">
        <f ca="1">IF(AN$2-$K$2&lt;$D41-1," ",IF(AN$2-$K$2+1&gt;'Primary Inputs Alt'!$C$17,0,(SUM(OFFSET($K$114:$K$163,0,AN$2-$K$2-$D41+1)))*$F41))</f>
        <v xml:space="preserve"> </v>
      </c>
      <c r="AO41" s="139" t="str">
        <f ca="1">IF(AO$2-$K$2&lt;$D41-1," ",IF(AO$2-$K$2+1&gt;'Primary Inputs Alt'!$C$17,0,(SUM(OFFSET($K$114:$K$163,0,AO$2-$K$2-$D41+1)))*$F41))</f>
        <v xml:space="preserve"> </v>
      </c>
      <c r="AP41" s="139" t="str">
        <f ca="1">IF(AP$2-$K$2&lt;$D41-1," ",IF(AP$2-$K$2+1&gt;'Primary Inputs Alt'!$C$17,0,(SUM(OFFSET($K$114:$K$163,0,AP$2-$K$2-$D41+1)))*$F41))</f>
        <v xml:space="preserve"> </v>
      </c>
      <c r="AQ41" s="139" t="str">
        <f ca="1">IF(AQ$2-$K$2&lt;$D41-1," ",IF(AQ$2-$K$2+1&gt;'Primary Inputs Alt'!$C$17,0,(SUM(OFFSET($K$114:$K$163,0,AQ$2-$K$2-$D41+1)))*$F41))</f>
        <v xml:space="preserve"> </v>
      </c>
      <c r="AR41" s="139" t="str">
        <f ca="1">IF(AR$2-$K$2&lt;$D41-1," ",IF(AR$2-$K$2+1&gt;'Primary Inputs Alt'!$C$17,0,(SUM(OFFSET($K$114:$K$163,0,AR$2-$K$2-$D41+1)))*$F41))</f>
        <v xml:space="preserve"> </v>
      </c>
      <c r="AS41" s="139">
        <f ca="1">IF(AS$2-$K$2&lt;$D41-1," ",IF(AS$2-$K$2+1&gt;'Primary Inputs Alt'!$C$17,0,(SUM(OFFSET($K$114:$K$163,0,AS$2-$K$2-$D41+1)))*$F41))</f>
        <v>0</v>
      </c>
      <c r="AT41" s="139">
        <f ca="1">IF(AT$2-$K$2&lt;$D41-1," ",IF(AT$2-$K$2+1&gt;'Primary Inputs Alt'!$C$17,0,(SUM(OFFSET($K$114:$K$163,0,AT$2-$K$2-$D41+1)))*$F41))</f>
        <v>0</v>
      </c>
      <c r="AU41" s="139">
        <f ca="1">IF(AU$2-$K$2&lt;$D41-1," ",IF(AU$2-$K$2+1&gt;'Primary Inputs Alt'!$C$17,0,(SUM(OFFSET($K$114:$K$163,0,AU$2-$K$2-$D41+1)))*$F41))</f>
        <v>0</v>
      </c>
      <c r="AV41" s="139">
        <f ca="1">IF(AV$2-$K$2&lt;$D41-1," ",IF(AV$2-$K$2+1&gt;'Primary Inputs Alt'!$C$17,0,(SUM(OFFSET($K$114:$K$163,0,AV$2-$K$2-$D41+1)))*$F41))</f>
        <v>0</v>
      </c>
      <c r="AW41" s="139">
        <f ca="1">IF(AW$2-$K$2&lt;$D41-1," ",IF(AW$2-$K$2+1&gt;'Primary Inputs Alt'!$C$17,0,(SUM(OFFSET($K$114:$K$163,0,AW$2-$K$2-$D41+1)))*$F41))</f>
        <v>0</v>
      </c>
      <c r="AX41" s="139">
        <f ca="1">IF(AX$2-$K$2&lt;$D41-1," ",IF(AX$2-$K$2+1&gt;'Primary Inputs Alt'!$C$17,0,(SUM(OFFSET($K$114:$K$163,0,AX$2-$K$2-$D41+1)))*$F41))</f>
        <v>0</v>
      </c>
      <c r="AY41" s="139">
        <f ca="1">IF(AY$2-$K$2&lt;$D41-1," ",IF(AY$2-$K$2+1&gt;'Primary Inputs Alt'!$C$17,0,(SUM(OFFSET($K$114:$K$163,0,AY$2-$K$2-$D41+1)))*$F41))</f>
        <v>0</v>
      </c>
      <c r="AZ41" s="139">
        <f ca="1">IF(AZ$2-$K$2&lt;$D41-1," ",IF(AZ$2-$K$2+1&gt;'Primary Inputs Alt'!$C$17,0,(SUM(OFFSET($K$114:$K$163,0,AZ$2-$K$2-$D41+1)))*$F41))</f>
        <v>0</v>
      </c>
      <c r="BA41" s="139">
        <f ca="1">IF(BA$2-$K$2&lt;$D41-1," ",IF(BA$2-$K$2+1&gt;'Primary Inputs Alt'!$C$17,0,(SUM(OFFSET($K$114:$K$163,0,BA$2-$K$2-$D41+1)))*$F41))</f>
        <v>0</v>
      </c>
      <c r="BB41" s="139">
        <f ca="1">IF(BB$2-$K$2&lt;$D41-1," ",IF(BB$2-$K$2+1&gt;'Primary Inputs Alt'!$C$17,0,(SUM(OFFSET($K$114:$K$163,0,BB$2-$K$2-$D41+1)))*$F41))</f>
        <v>0</v>
      </c>
      <c r="BC41" s="139">
        <f ca="1">IF(BC$2-$K$2&lt;$D41-1," ",IF(BC$2-$K$2+1&gt;'Primary Inputs Alt'!$C$17,0,(SUM(OFFSET($K$114:$K$163,0,BC$2-$K$2-$D41+1)))*$F41))</f>
        <v>0</v>
      </c>
      <c r="BD41" s="139">
        <f ca="1">IF(BD$2-$K$2&lt;$D41-1," ",IF(BD$2-$K$2+1&gt;'Primary Inputs Alt'!$C$17,0,(SUM(OFFSET($K$114:$K$163,0,BD$2-$K$2-$D41+1)))*$F41))</f>
        <v>0</v>
      </c>
      <c r="BE41" s="139">
        <f ca="1">IF(BE$2-$K$2&lt;$D41-1," ",IF(BE$2-$K$2+1&gt;'Primary Inputs Alt'!$C$17,0,(SUM(OFFSET($K$114:$K$163,0,BE$2-$K$2-$D41+1)))*$F41))</f>
        <v>0</v>
      </c>
      <c r="BF41" s="139">
        <f ca="1">IF(BF$2-$K$2&lt;$D41-1," ",IF(BF$2-$K$2+1&gt;'Primary Inputs Alt'!$C$17,0,(SUM(OFFSET($K$114:$K$163,0,BF$2-$K$2-$D41+1)))*$F41))</f>
        <v>0</v>
      </c>
      <c r="BG41" s="139">
        <f ca="1">IF(BG$2-$K$2&lt;$D41-1," ",IF(BG$2-$K$2+1&gt;'Primary Inputs Alt'!$C$17,0,(SUM(OFFSET($K$114:$K$163,0,BG$2-$K$2-$D41+1)))*$F41))</f>
        <v>0</v>
      </c>
      <c r="BH41" s="139">
        <f ca="1">IF(BH$2-$K$2&lt;$D41-1," ",IF(BH$2-$K$2+1&gt;'Primary Inputs Alt'!$C$17,0,(SUM(OFFSET($K$114:$K$163,0,BH$2-$K$2-$D41+1)))*$F41))</f>
        <v>0</v>
      </c>
    </row>
    <row r="42" spans="1:60">
      <c r="A42" s="106"/>
      <c r="B42" s="106"/>
      <c r="C42" s="106"/>
      <c r="D42" s="184">
        <v>36</v>
      </c>
      <c r="E42" t="s">
        <v>208</v>
      </c>
      <c r="F42" s="106">
        <f ca="1">OFFSET('Primary Inputs Alt'!$E$12,0,'Calculations Alt'!$D42-1)</f>
        <v>0</v>
      </c>
      <c r="G42" s="106"/>
      <c r="H42" s="106"/>
      <c r="I42" s="106"/>
      <c r="J42" s="106"/>
      <c r="K42" s="139" t="str">
        <f ca="1">IF(K$2-$K$2&lt;$D42-1," ",IF(K$2-$K$2+1&gt;'Primary Inputs Alt'!$C$17,0,(SUM(OFFSET($K$114:$K$163,0,K$2-$K$2-$D42+1)))*$F42))</f>
        <v xml:space="preserve"> </v>
      </c>
      <c r="L42" s="139" t="str">
        <f ca="1">IF(L$2-$K$2&lt;$D42-1," ",IF(L$2-$K$2+1&gt;'Primary Inputs Alt'!$C$17,0,(SUM(OFFSET($K$114:$K$163,0,L$2-$K$2-$D42+1)))*$F42))</f>
        <v xml:space="preserve"> </v>
      </c>
      <c r="M42" s="139" t="str">
        <f ca="1">IF(M$2-$K$2&lt;$D42-1," ",IF(M$2-$K$2+1&gt;'Primary Inputs Alt'!$C$17,0,(SUM(OFFSET($K$114:$K$163,0,M$2-$K$2-$D42+1)))*$F42))</f>
        <v xml:space="preserve"> </v>
      </c>
      <c r="N42" s="139" t="str">
        <f ca="1">IF(N$2-$K$2&lt;$D42-1," ",IF(N$2-$K$2+1&gt;'Primary Inputs Alt'!$C$17,0,(SUM(OFFSET($K$114:$K$163,0,N$2-$K$2-$D42+1)))*$F42))</f>
        <v xml:space="preserve"> </v>
      </c>
      <c r="O42" s="139" t="str">
        <f ca="1">IF(O$2-$K$2&lt;$D42-1," ",IF(O$2-$K$2+1&gt;'Primary Inputs Alt'!$C$17,0,(SUM(OFFSET($K$114:$K$163,0,O$2-$K$2-$D42+1)))*$F42))</f>
        <v xml:space="preserve"> </v>
      </c>
      <c r="P42" s="139" t="str">
        <f ca="1">IF(P$2-$K$2&lt;$D42-1," ",IF(P$2-$K$2+1&gt;'Primary Inputs Alt'!$C$17,0,(SUM(OFFSET($K$114:$K$163,0,P$2-$K$2-$D42+1)))*$F42))</f>
        <v xml:space="preserve"> </v>
      </c>
      <c r="Q42" s="139" t="str">
        <f ca="1">IF(Q$2-$K$2&lt;$D42-1," ",IF(Q$2-$K$2+1&gt;'Primary Inputs Alt'!$C$17,0,(SUM(OFFSET($K$114:$K$163,0,Q$2-$K$2-$D42+1)))*$F42))</f>
        <v xml:space="preserve"> </v>
      </c>
      <c r="R42" s="139" t="str">
        <f ca="1">IF(R$2-$K$2&lt;$D42-1," ",IF(R$2-$K$2+1&gt;'Primary Inputs Alt'!$C$17,0,(SUM(OFFSET($K$114:$K$163,0,R$2-$K$2-$D42+1)))*$F42))</f>
        <v xml:space="preserve"> </v>
      </c>
      <c r="S42" s="139" t="str">
        <f ca="1">IF(S$2-$K$2&lt;$D42-1," ",IF(S$2-$K$2+1&gt;'Primary Inputs Alt'!$C$17,0,(SUM(OFFSET($K$114:$K$163,0,S$2-$K$2-$D42+1)))*$F42))</f>
        <v xml:space="preserve"> </v>
      </c>
      <c r="T42" s="139" t="str">
        <f ca="1">IF(T$2-$K$2&lt;$D42-1," ",IF(T$2-$K$2+1&gt;'Primary Inputs Alt'!$C$17,0,(SUM(OFFSET($K$114:$K$163,0,T$2-$K$2-$D42+1)))*$F42))</f>
        <v xml:space="preserve"> </v>
      </c>
      <c r="U42" s="139" t="str">
        <f ca="1">IF(U$2-$K$2&lt;$D42-1," ",IF(U$2-$K$2+1&gt;'Primary Inputs Alt'!$C$17,0,(SUM(OFFSET($K$114:$K$163,0,U$2-$K$2-$D42+1)))*$F42))</f>
        <v xml:space="preserve"> </v>
      </c>
      <c r="V42" s="139" t="str">
        <f ca="1">IF(V$2-$K$2&lt;$D42-1," ",IF(V$2-$K$2+1&gt;'Primary Inputs Alt'!$C$17,0,(SUM(OFFSET($K$114:$K$163,0,V$2-$K$2-$D42+1)))*$F42))</f>
        <v xml:space="preserve"> </v>
      </c>
      <c r="W42" s="139" t="str">
        <f ca="1">IF(W$2-$K$2&lt;$D42-1," ",IF(W$2-$K$2+1&gt;'Primary Inputs Alt'!$C$17,0,(SUM(OFFSET($K$114:$K$163,0,W$2-$K$2-$D42+1)))*$F42))</f>
        <v xml:space="preserve"> </v>
      </c>
      <c r="X42" s="139" t="str">
        <f ca="1">IF(X$2-$K$2&lt;$D42-1," ",IF(X$2-$K$2+1&gt;'Primary Inputs Alt'!$C$17,0,(SUM(OFFSET($K$114:$K$163,0,X$2-$K$2-$D42+1)))*$F42))</f>
        <v xml:space="preserve"> </v>
      </c>
      <c r="Y42" s="139" t="str">
        <f ca="1">IF(Y$2-$K$2&lt;$D42-1," ",IF(Y$2-$K$2+1&gt;'Primary Inputs Alt'!$C$17,0,(SUM(OFFSET($K$114:$K$163,0,Y$2-$K$2-$D42+1)))*$F42))</f>
        <v xml:space="preserve"> </v>
      </c>
      <c r="Z42" s="139" t="str">
        <f ca="1">IF(Z$2-$K$2&lt;$D42-1," ",IF(Z$2-$K$2+1&gt;'Primary Inputs Alt'!$C$17,0,(SUM(OFFSET($K$114:$K$163,0,Z$2-$K$2-$D42+1)))*$F42))</f>
        <v xml:space="preserve"> </v>
      </c>
      <c r="AA42" s="139" t="str">
        <f ca="1">IF(AA$2-$K$2&lt;$D42-1," ",IF(AA$2-$K$2+1&gt;'Primary Inputs Alt'!$C$17,0,(SUM(OFFSET($K$114:$K$163,0,AA$2-$K$2-$D42+1)))*$F42))</f>
        <v xml:space="preserve"> </v>
      </c>
      <c r="AB42" s="139" t="str">
        <f ca="1">IF(AB$2-$K$2&lt;$D42-1," ",IF(AB$2-$K$2+1&gt;'Primary Inputs Alt'!$C$17,0,(SUM(OFFSET($K$114:$K$163,0,AB$2-$K$2-$D42+1)))*$F42))</f>
        <v xml:space="preserve"> </v>
      </c>
      <c r="AC42" s="139" t="str">
        <f ca="1">IF(AC$2-$K$2&lt;$D42-1," ",IF(AC$2-$K$2+1&gt;'Primary Inputs Alt'!$C$17,0,(SUM(OFFSET($K$114:$K$163,0,AC$2-$K$2-$D42+1)))*$F42))</f>
        <v xml:space="preserve"> </v>
      </c>
      <c r="AD42" s="139" t="str">
        <f ca="1">IF(AD$2-$K$2&lt;$D42-1," ",IF(AD$2-$K$2+1&gt;'Primary Inputs Alt'!$C$17,0,(SUM(OFFSET($K$114:$K$163,0,AD$2-$K$2-$D42+1)))*$F42))</f>
        <v xml:space="preserve"> </v>
      </c>
      <c r="AE42" s="139" t="str">
        <f ca="1">IF(AE$2-$K$2&lt;$D42-1," ",IF(AE$2-$K$2+1&gt;'Primary Inputs Alt'!$C$17,0,(SUM(OFFSET($K$114:$K$163,0,AE$2-$K$2-$D42+1)))*$F42))</f>
        <v xml:space="preserve"> </v>
      </c>
      <c r="AF42" s="139" t="str">
        <f ca="1">IF(AF$2-$K$2&lt;$D42-1," ",IF(AF$2-$K$2+1&gt;'Primary Inputs Alt'!$C$17,0,(SUM(OFFSET($K$114:$K$163,0,AF$2-$K$2-$D42+1)))*$F42))</f>
        <v xml:space="preserve"> </v>
      </c>
      <c r="AG42" s="139" t="str">
        <f ca="1">IF(AG$2-$K$2&lt;$D42-1," ",IF(AG$2-$K$2+1&gt;'Primary Inputs Alt'!$C$17,0,(SUM(OFFSET($K$114:$K$163,0,AG$2-$K$2-$D42+1)))*$F42))</f>
        <v xml:space="preserve"> </v>
      </c>
      <c r="AH42" s="139" t="str">
        <f ca="1">IF(AH$2-$K$2&lt;$D42-1," ",IF(AH$2-$K$2+1&gt;'Primary Inputs Alt'!$C$17,0,(SUM(OFFSET($K$114:$K$163,0,AH$2-$K$2-$D42+1)))*$F42))</f>
        <v xml:space="preserve"> </v>
      </c>
      <c r="AI42" s="139" t="str">
        <f ca="1">IF(AI$2-$K$2&lt;$D42-1," ",IF(AI$2-$K$2+1&gt;'Primary Inputs Alt'!$C$17,0,(SUM(OFFSET($K$114:$K$163,0,AI$2-$K$2-$D42+1)))*$F42))</f>
        <v xml:space="preserve"> </v>
      </c>
      <c r="AJ42" s="139" t="str">
        <f ca="1">IF(AJ$2-$K$2&lt;$D42-1," ",IF(AJ$2-$K$2+1&gt;'Primary Inputs Alt'!$C$17,0,(SUM(OFFSET($K$114:$K$163,0,AJ$2-$K$2-$D42+1)))*$F42))</f>
        <v xml:space="preserve"> </v>
      </c>
      <c r="AK42" s="139" t="str">
        <f ca="1">IF(AK$2-$K$2&lt;$D42-1," ",IF(AK$2-$K$2+1&gt;'Primary Inputs Alt'!$C$17,0,(SUM(OFFSET($K$114:$K$163,0,AK$2-$K$2-$D42+1)))*$F42))</f>
        <v xml:space="preserve"> </v>
      </c>
      <c r="AL42" s="139" t="str">
        <f ca="1">IF(AL$2-$K$2&lt;$D42-1," ",IF(AL$2-$K$2+1&gt;'Primary Inputs Alt'!$C$17,0,(SUM(OFFSET($K$114:$K$163,0,AL$2-$K$2-$D42+1)))*$F42))</f>
        <v xml:space="preserve"> </v>
      </c>
      <c r="AM42" s="139" t="str">
        <f ca="1">IF(AM$2-$K$2&lt;$D42-1," ",IF(AM$2-$K$2+1&gt;'Primary Inputs Alt'!$C$17,0,(SUM(OFFSET($K$114:$K$163,0,AM$2-$K$2-$D42+1)))*$F42))</f>
        <v xml:space="preserve"> </v>
      </c>
      <c r="AN42" s="139" t="str">
        <f ca="1">IF(AN$2-$K$2&lt;$D42-1," ",IF(AN$2-$K$2+1&gt;'Primary Inputs Alt'!$C$17,0,(SUM(OFFSET($K$114:$K$163,0,AN$2-$K$2-$D42+1)))*$F42))</f>
        <v xml:space="preserve"> </v>
      </c>
      <c r="AO42" s="139" t="str">
        <f ca="1">IF(AO$2-$K$2&lt;$D42-1," ",IF(AO$2-$K$2+1&gt;'Primary Inputs Alt'!$C$17,0,(SUM(OFFSET($K$114:$K$163,0,AO$2-$K$2-$D42+1)))*$F42))</f>
        <v xml:space="preserve"> </v>
      </c>
      <c r="AP42" s="139" t="str">
        <f ca="1">IF(AP$2-$K$2&lt;$D42-1," ",IF(AP$2-$K$2+1&gt;'Primary Inputs Alt'!$C$17,0,(SUM(OFFSET($K$114:$K$163,0,AP$2-$K$2-$D42+1)))*$F42))</f>
        <v xml:space="preserve"> </v>
      </c>
      <c r="AQ42" s="139" t="str">
        <f ca="1">IF(AQ$2-$K$2&lt;$D42-1," ",IF(AQ$2-$K$2+1&gt;'Primary Inputs Alt'!$C$17,0,(SUM(OFFSET($K$114:$K$163,0,AQ$2-$K$2-$D42+1)))*$F42))</f>
        <v xml:space="preserve"> </v>
      </c>
      <c r="AR42" s="139" t="str">
        <f ca="1">IF(AR$2-$K$2&lt;$D42-1," ",IF(AR$2-$K$2+1&gt;'Primary Inputs Alt'!$C$17,0,(SUM(OFFSET($K$114:$K$163,0,AR$2-$K$2-$D42+1)))*$F42))</f>
        <v xml:space="preserve"> </v>
      </c>
      <c r="AS42" s="139" t="str">
        <f ca="1">IF(AS$2-$K$2&lt;$D42-1," ",IF(AS$2-$K$2+1&gt;'Primary Inputs Alt'!$C$17,0,(SUM(OFFSET($K$114:$K$163,0,AS$2-$K$2-$D42+1)))*$F42))</f>
        <v xml:space="preserve"> </v>
      </c>
      <c r="AT42" s="139">
        <f ca="1">IF(AT$2-$K$2&lt;$D42-1," ",IF(AT$2-$K$2+1&gt;'Primary Inputs Alt'!$C$17,0,(SUM(OFFSET($K$114:$K$163,0,AT$2-$K$2-$D42+1)))*$F42))</f>
        <v>0</v>
      </c>
      <c r="AU42" s="139">
        <f ca="1">IF(AU$2-$K$2&lt;$D42-1," ",IF(AU$2-$K$2+1&gt;'Primary Inputs Alt'!$C$17,0,(SUM(OFFSET($K$114:$K$163,0,AU$2-$K$2-$D42+1)))*$F42))</f>
        <v>0</v>
      </c>
      <c r="AV42" s="139">
        <f ca="1">IF(AV$2-$K$2&lt;$D42-1," ",IF(AV$2-$K$2+1&gt;'Primary Inputs Alt'!$C$17,0,(SUM(OFFSET($K$114:$K$163,0,AV$2-$K$2-$D42+1)))*$F42))</f>
        <v>0</v>
      </c>
      <c r="AW42" s="139">
        <f ca="1">IF(AW$2-$K$2&lt;$D42-1," ",IF(AW$2-$K$2+1&gt;'Primary Inputs Alt'!$C$17,0,(SUM(OFFSET($K$114:$K$163,0,AW$2-$K$2-$D42+1)))*$F42))</f>
        <v>0</v>
      </c>
      <c r="AX42" s="139">
        <f ca="1">IF(AX$2-$K$2&lt;$D42-1," ",IF(AX$2-$K$2+1&gt;'Primary Inputs Alt'!$C$17,0,(SUM(OFFSET($K$114:$K$163,0,AX$2-$K$2-$D42+1)))*$F42))</f>
        <v>0</v>
      </c>
      <c r="AY42" s="139">
        <f ca="1">IF(AY$2-$K$2&lt;$D42-1," ",IF(AY$2-$K$2+1&gt;'Primary Inputs Alt'!$C$17,0,(SUM(OFFSET($K$114:$K$163,0,AY$2-$K$2-$D42+1)))*$F42))</f>
        <v>0</v>
      </c>
      <c r="AZ42" s="139">
        <f ca="1">IF(AZ$2-$K$2&lt;$D42-1," ",IF(AZ$2-$K$2+1&gt;'Primary Inputs Alt'!$C$17,0,(SUM(OFFSET($K$114:$K$163,0,AZ$2-$K$2-$D42+1)))*$F42))</f>
        <v>0</v>
      </c>
      <c r="BA42" s="139">
        <f ca="1">IF(BA$2-$K$2&lt;$D42-1," ",IF(BA$2-$K$2+1&gt;'Primary Inputs Alt'!$C$17,0,(SUM(OFFSET($K$114:$K$163,0,BA$2-$K$2-$D42+1)))*$F42))</f>
        <v>0</v>
      </c>
      <c r="BB42" s="139">
        <f ca="1">IF(BB$2-$K$2&lt;$D42-1," ",IF(BB$2-$K$2+1&gt;'Primary Inputs Alt'!$C$17,0,(SUM(OFFSET($K$114:$K$163,0,BB$2-$K$2-$D42+1)))*$F42))</f>
        <v>0</v>
      </c>
      <c r="BC42" s="139">
        <f ca="1">IF(BC$2-$K$2&lt;$D42-1," ",IF(BC$2-$K$2+1&gt;'Primary Inputs Alt'!$C$17,0,(SUM(OFFSET($K$114:$K$163,0,BC$2-$K$2-$D42+1)))*$F42))</f>
        <v>0</v>
      </c>
      <c r="BD42" s="139">
        <f ca="1">IF(BD$2-$K$2&lt;$D42-1," ",IF(BD$2-$K$2+1&gt;'Primary Inputs Alt'!$C$17,0,(SUM(OFFSET($K$114:$K$163,0,BD$2-$K$2-$D42+1)))*$F42))</f>
        <v>0</v>
      </c>
      <c r="BE42" s="139">
        <f ca="1">IF(BE$2-$K$2&lt;$D42-1," ",IF(BE$2-$K$2+1&gt;'Primary Inputs Alt'!$C$17,0,(SUM(OFFSET($K$114:$K$163,0,BE$2-$K$2-$D42+1)))*$F42))</f>
        <v>0</v>
      </c>
      <c r="BF42" s="139">
        <f ca="1">IF(BF$2-$K$2&lt;$D42-1," ",IF(BF$2-$K$2+1&gt;'Primary Inputs Alt'!$C$17,0,(SUM(OFFSET($K$114:$K$163,0,BF$2-$K$2-$D42+1)))*$F42))</f>
        <v>0</v>
      </c>
      <c r="BG42" s="139">
        <f ca="1">IF(BG$2-$K$2&lt;$D42-1," ",IF(BG$2-$K$2+1&gt;'Primary Inputs Alt'!$C$17,0,(SUM(OFFSET($K$114:$K$163,0,BG$2-$K$2-$D42+1)))*$F42))</f>
        <v>0</v>
      </c>
      <c r="BH42" s="139">
        <f ca="1">IF(BH$2-$K$2&lt;$D42-1," ",IF(BH$2-$K$2+1&gt;'Primary Inputs Alt'!$C$17,0,(SUM(OFFSET($K$114:$K$163,0,BH$2-$K$2-$D42+1)))*$F42))</f>
        <v>0</v>
      </c>
    </row>
    <row r="43" spans="1:60">
      <c r="A43" s="106"/>
      <c r="B43" s="106"/>
      <c r="C43" s="106"/>
      <c r="D43" s="184">
        <v>37</v>
      </c>
      <c r="E43" t="s">
        <v>209</v>
      </c>
      <c r="F43" s="106">
        <f ca="1">OFFSET('Primary Inputs Alt'!$E$12,0,'Calculations Alt'!$D43-1)</f>
        <v>0</v>
      </c>
      <c r="G43" s="106"/>
      <c r="H43" s="106"/>
      <c r="I43" s="106"/>
      <c r="J43" s="106"/>
      <c r="K43" s="139" t="str">
        <f ca="1">IF(K$2-$K$2&lt;$D43-1," ",IF(K$2-$K$2+1&gt;'Primary Inputs Alt'!$C$17,0,(SUM(OFFSET($K$114:$K$163,0,K$2-$K$2-$D43+1)))*$F43))</f>
        <v xml:space="preserve"> </v>
      </c>
      <c r="L43" s="139" t="str">
        <f ca="1">IF(L$2-$K$2&lt;$D43-1," ",IF(L$2-$K$2+1&gt;'Primary Inputs Alt'!$C$17,0,(SUM(OFFSET($K$114:$K$163,0,L$2-$K$2-$D43+1)))*$F43))</f>
        <v xml:space="preserve"> </v>
      </c>
      <c r="M43" s="139" t="str">
        <f ca="1">IF(M$2-$K$2&lt;$D43-1," ",IF(M$2-$K$2+1&gt;'Primary Inputs Alt'!$C$17,0,(SUM(OFFSET($K$114:$K$163,0,M$2-$K$2-$D43+1)))*$F43))</f>
        <v xml:space="preserve"> </v>
      </c>
      <c r="N43" s="139" t="str">
        <f ca="1">IF(N$2-$K$2&lt;$D43-1," ",IF(N$2-$K$2+1&gt;'Primary Inputs Alt'!$C$17,0,(SUM(OFFSET($K$114:$K$163,0,N$2-$K$2-$D43+1)))*$F43))</f>
        <v xml:space="preserve"> </v>
      </c>
      <c r="O43" s="139" t="str">
        <f ca="1">IF(O$2-$K$2&lt;$D43-1," ",IF(O$2-$K$2+1&gt;'Primary Inputs Alt'!$C$17,0,(SUM(OFFSET($K$114:$K$163,0,O$2-$K$2-$D43+1)))*$F43))</f>
        <v xml:space="preserve"> </v>
      </c>
      <c r="P43" s="139" t="str">
        <f ca="1">IF(P$2-$K$2&lt;$D43-1," ",IF(P$2-$K$2+1&gt;'Primary Inputs Alt'!$C$17,0,(SUM(OFFSET($K$114:$K$163,0,P$2-$K$2-$D43+1)))*$F43))</f>
        <v xml:space="preserve"> </v>
      </c>
      <c r="Q43" s="139" t="str">
        <f ca="1">IF(Q$2-$K$2&lt;$D43-1," ",IF(Q$2-$K$2+1&gt;'Primary Inputs Alt'!$C$17,0,(SUM(OFFSET($K$114:$K$163,0,Q$2-$K$2-$D43+1)))*$F43))</f>
        <v xml:space="preserve"> </v>
      </c>
      <c r="R43" s="139" t="str">
        <f ca="1">IF(R$2-$K$2&lt;$D43-1," ",IF(R$2-$K$2+1&gt;'Primary Inputs Alt'!$C$17,0,(SUM(OFFSET($K$114:$K$163,0,R$2-$K$2-$D43+1)))*$F43))</f>
        <v xml:space="preserve"> </v>
      </c>
      <c r="S43" s="139" t="str">
        <f ca="1">IF(S$2-$K$2&lt;$D43-1," ",IF(S$2-$K$2+1&gt;'Primary Inputs Alt'!$C$17,0,(SUM(OFFSET($K$114:$K$163,0,S$2-$K$2-$D43+1)))*$F43))</f>
        <v xml:space="preserve"> </v>
      </c>
      <c r="T43" s="139" t="str">
        <f ca="1">IF(T$2-$K$2&lt;$D43-1," ",IF(T$2-$K$2+1&gt;'Primary Inputs Alt'!$C$17,0,(SUM(OFFSET($K$114:$K$163,0,T$2-$K$2-$D43+1)))*$F43))</f>
        <v xml:space="preserve"> </v>
      </c>
      <c r="U43" s="139" t="str">
        <f ca="1">IF(U$2-$K$2&lt;$D43-1," ",IF(U$2-$K$2+1&gt;'Primary Inputs Alt'!$C$17,0,(SUM(OFFSET($K$114:$K$163,0,U$2-$K$2-$D43+1)))*$F43))</f>
        <v xml:space="preserve"> </v>
      </c>
      <c r="V43" s="139" t="str">
        <f ca="1">IF(V$2-$K$2&lt;$D43-1," ",IF(V$2-$K$2+1&gt;'Primary Inputs Alt'!$C$17,0,(SUM(OFFSET($K$114:$K$163,0,V$2-$K$2-$D43+1)))*$F43))</f>
        <v xml:space="preserve"> </v>
      </c>
      <c r="W43" s="139" t="str">
        <f ca="1">IF(W$2-$K$2&lt;$D43-1," ",IF(W$2-$K$2+1&gt;'Primary Inputs Alt'!$C$17,0,(SUM(OFFSET($K$114:$K$163,0,W$2-$K$2-$D43+1)))*$F43))</f>
        <v xml:space="preserve"> </v>
      </c>
      <c r="X43" s="139" t="str">
        <f ca="1">IF(X$2-$K$2&lt;$D43-1," ",IF(X$2-$K$2+1&gt;'Primary Inputs Alt'!$C$17,0,(SUM(OFFSET($K$114:$K$163,0,X$2-$K$2-$D43+1)))*$F43))</f>
        <v xml:space="preserve"> </v>
      </c>
      <c r="Y43" s="139" t="str">
        <f ca="1">IF(Y$2-$K$2&lt;$D43-1," ",IF(Y$2-$K$2+1&gt;'Primary Inputs Alt'!$C$17,0,(SUM(OFFSET($K$114:$K$163,0,Y$2-$K$2-$D43+1)))*$F43))</f>
        <v xml:space="preserve"> </v>
      </c>
      <c r="Z43" s="139" t="str">
        <f ca="1">IF(Z$2-$K$2&lt;$D43-1," ",IF(Z$2-$K$2+1&gt;'Primary Inputs Alt'!$C$17,0,(SUM(OFFSET($K$114:$K$163,0,Z$2-$K$2-$D43+1)))*$F43))</f>
        <v xml:space="preserve"> </v>
      </c>
      <c r="AA43" s="139" t="str">
        <f ca="1">IF(AA$2-$K$2&lt;$D43-1," ",IF(AA$2-$K$2+1&gt;'Primary Inputs Alt'!$C$17,0,(SUM(OFFSET($K$114:$K$163,0,AA$2-$K$2-$D43+1)))*$F43))</f>
        <v xml:space="preserve"> </v>
      </c>
      <c r="AB43" s="139" t="str">
        <f ca="1">IF(AB$2-$K$2&lt;$D43-1," ",IF(AB$2-$K$2+1&gt;'Primary Inputs Alt'!$C$17,0,(SUM(OFFSET($K$114:$K$163,0,AB$2-$K$2-$D43+1)))*$F43))</f>
        <v xml:space="preserve"> </v>
      </c>
      <c r="AC43" s="139" t="str">
        <f ca="1">IF(AC$2-$K$2&lt;$D43-1," ",IF(AC$2-$K$2+1&gt;'Primary Inputs Alt'!$C$17,0,(SUM(OFFSET($K$114:$K$163,0,AC$2-$K$2-$D43+1)))*$F43))</f>
        <v xml:space="preserve"> </v>
      </c>
      <c r="AD43" s="139" t="str">
        <f ca="1">IF(AD$2-$K$2&lt;$D43-1," ",IF(AD$2-$K$2+1&gt;'Primary Inputs Alt'!$C$17,0,(SUM(OFFSET($K$114:$K$163,0,AD$2-$K$2-$D43+1)))*$F43))</f>
        <v xml:space="preserve"> </v>
      </c>
      <c r="AE43" s="139" t="str">
        <f ca="1">IF(AE$2-$K$2&lt;$D43-1," ",IF(AE$2-$K$2+1&gt;'Primary Inputs Alt'!$C$17,0,(SUM(OFFSET($K$114:$K$163,0,AE$2-$K$2-$D43+1)))*$F43))</f>
        <v xml:space="preserve"> </v>
      </c>
      <c r="AF43" s="139" t="str">
        <f ca="1">IF(AF$2-$K$2&lt;$D43-1," ",IF(AF$2-$K$2+1&gt;'Primary Inputs Alt'!$C$17,0,(SUM(OFFSET($K$114:$K$163,0,AF$2-$K$2-$D43+1)))*$F43))</f>
        <v xml:space="preserve"> </v>
      </c>
      <c r="AG43" s="139" t="str">
        <f ca="1">IF(AG$2-$K$2&lt;$D43-1," ",IF(AG$2-$K$2+1&gt;'Primary Inputs Alt'!$C$17,0,(SUM(OFFSET($K$114:$K$163,0,AG$2-$K$2-$D43+1)))*$F43))</f>
        <v xml:space="preserve"> </v>
      </c>
      <c r="AH43" s="139" t="str">
        <f ca="1">IF(AH$2-$K$2&lt;$D43-1," ",IF(AH$2-$K$2+1&gt;'Primary Inputs Alt'!$C$17,0,(SUM(OFFSET($K$114:$K$163,0,AH$2-$K$2-$D43+1)))*$F43))</f>
        <v xml:space="preserve"> </v>
      </c>
      <c r="AI43" s="139" t="str">
        <f ca="1">IF(AI$2-$K$2&lt;$D43-1," ",IF(AI$2-$K$2+1&gt;'Primary Inputs Alt'!$C$17,0,(SUM(OFFSET($K$114:$K$163,0,AI$2-$K$2-$D43+1)))*$F43))</f>
        <v xml:space="preserve"> </v>
      </c>
      <c r="AJ43" s="139" t="str">
        <f ca="1">IF(AJ$2-$K$2&lt;$D43-1," ",IF(AJ$2-$K$2+1&gt;'Primary Inputs Alt'!$C$17,0,(SUM(OFFSET($K$114:$K$163,0,AJ$2-$K$2-$D43+1)))*$F43))</f>
        <v xml:space="preserve"> </v>
      </c>
      <c r="AK43" s="139" t="str">
        <f ca="1">IF(AK$2-$K$2&lt;$D43-1," ",IF(AK$2-$K$2+1&gt;'Primary Inputs Alt'!$C$17,0,(SUM(OFFSET($K$114:$K$163,0,AK$2-$K$2-$D43+1)))*$F43))</f>
        <v xml:space="preserve"> </v>
      </c>
      <c r="AL43" s="139" t="str">
        <f ca="1">IF(AL$2-$K$2&lt;$D43-1," ",IF(AL$2-$K$2+1&gt;'Primary Inputs Alt'!$C$17,0,(SUM(OFFSET($K$114:$K$163,0,AL$2-$K$2-$D43+1)))*$F43))</f>
        <v xml:space="preserve"> </v>
      </c>
      <c r="AM43" s="139" t="str">
        <f ca="1">IF(AM$2-$K$2&lt;$D43-1," ",IF(AM$2-$K$2+1&gt;'Primary Inputs Alt'!$C$17,0,(SUM(OFFSET($K$114:$K$163,0,AM$2-$K$2-$D43+1)))*$F43))</f>
        <v xml:space="preserve"> </v>
      </c>
      <c r="AN43" s="139" t="str">
        <f ca="1">IF(AN$2-$K$2&lt;$D43-1," ",IF(AN$2-$K$2+1&gt;'Primary Inputs Alt'!$C$17,0,(SUM(OFFSET($K$114:$K$163,0,AN$2-$K$2-$D43+1)))*$F43))</f>
        <v xml:space="preserve"> </v>
      </c>
      <c r="AO43" s="139" t="str">
        <f ca="1">IF(AO$2-$K$2&lt;$D43-1," ",IF(AO$2-$K$2+1&gt;'Primary Inputs Alt'!$C$17,0,(SUM(OFFSET($K$114:$K$163,0,AO$2-$K$2-$D43+1)))*$F43))</f>
        <v xml:space="preserve"> </v>
      </c>
      <c r="AP43" s="139" t="str">
        <f ca="1">IF(AP$2-$K$2&lt;$D43-1," ",IF(AP$2-$K$2+1&gt;'Primary Inputs Alt'!$C$17,0,(SUM(OFFSET($K$114:$K$163,0,AP$2-$K$2-$D43+1)))*$F43))</f>
        <v xml:space="preserve"> </v>
      </c>
      <c r="AQ43" s="139" t="str">
        <f ca="1">IF(AQ$2-$K$2&lt;$D43-1," ",IF(AQ$2-$K$2+1&gt;'Primary Inputs Alt'!$C$17,0,(SUM(OFFSET($K$114:$K$163,0,AQ$2-$K$2-$D43+1)))*$F43))</f>
        <v xml:space="preserve"> </v>
      </c>
      <c r="AR43" s="139" t="str">
        <f ca="1">IF(AR$2-$K$2&lt;$D43-1," ",IF(AR$2-$K$2+1&gt;'Primary Inputs Alt'!$C$17,0,(SUM(OFFSET($K$114:$K$163,0,AR$2-$K$2-$D43+1)))*$F43))</f>
        <v xml:space="preserve"> </v>
      </c>
      <c r="AS43" s="139" t="str">
        <f ca="1">IF(AS$2-$K$2&lt;$D43-1," ",IF(AS$2-$K$2+1&gt;'Primary Inputs Alt'!$C$17,0,(SUM(OFFSET($K$114:$K$163,0,AS$2-$K$2-$D43+1)))*$F43))</f>
        <v xml:space="preserve"> </v>
      </c>
      <c r="AT43" s="139" t="str">
        <f ca="1">IF(AT$2-$K$2&lt;$D43-1," ",IF(AT$2-$K$2+1&gt;'Primary Inputs Alt'!$C$17,0,(SUM(OFFSET($K$114:$K$163,0,AT$2-$K$2-$D43+1)))*$F43))</f>
        <v xml:space="preserve"> </v>
      </c>
      <c r="AU43" s="139">
        <f ca="1">IF(AU$2-$K$2&lt;$D43-1," ",IF(AU$2-$K$2+1&gt;'Primary Inputs Alt'!$C$17,0,(SUM(OFFSET($K$114:$K$163,0,AU$2-$K$2-$D43+1)))*$F43))</f>
        <v>0</v>
      </c>
      <c r="AV43" s="139">
        <f ca="1">IF(AV$2-$K$2&lt;$D43-1," ",IF(AV$2-$K$2+1&gt;'Primary Inputs Alt'!$C$17,0,(SUM(OFFSET($K$114:$K$163,0,AV$2-$K$2-$D43+1)))*$F43))</f>
        <v>0</v>
      </c>
      <c r="AW43" s="139">
        <f ca="1">IF(AW$2-$K$2&lt;$D43-1," ",IF(AW$2-$K$2+1&gt;'Primary Inputs Alt'!$C$17,0,(SUM(OFFSET($K$114:$K$163,0,AW$2-$K$2-$D43+1)))*$F43))</f>
        <v>0</v>
      </c>
      <c r="AX43" s="139">
        <f ca="1">IF(AX$2-$K$2&lt;$D43-1," ",IF(AX$2-$K$2+1&gt;'Primary Inputs Alt'!$C$17,0,(SUM(OFFSET($K$114:$K$163,0,AX$2-$K$2-$D43+1)))*$F43))</f>
        <v>0</v>
      </c>
      <c r="AY43" s="139">
        <f ca="1">IF(AY$2-$K$2&lt;$D43-1," ",IF(AY$2-$K$2+1&gt;'Primary Inputs Alt'!$C$17,0,(SUM(OFFSET($K$114:$K$163,0,AY$2-$K$2-$D43+1)))*$F43))</f>
        <v>0</v>
      </c>
      <c r="AZ43" s="139">
        <f ca="1">IF(AZ$2-$K$2&lt;$D43-1," ",IF(AZ$2-$K$2+1&gt;'Primary Inputs Alt'!$C$17,0,(SUM(OFFSET($K$114:$K$163,0,AZ$2-$K$2-$D43+1)))*$F43))</f>
        <v>0</v>
      </c>
      <c r="BA43" s="139">
        <f ca="1">IF(BA$2-$K$2&lt;$D43-1," ",IF(BA$2-$K$2+1&gt;'Primary Inputs Alt'!$C$17,0,(SUM(OFFSET($K$114:$K$163,0,BA$2-$K$2-$D43+1)))*$F43))</f>
        <v>0</v>
      </c>
      <c r="BB43" s="139">
        <f ca="1">IF(BB$2-$K$2&lt;$D43-1," ",IF(BB$2-$K$2+1&gt;'Primary Inputs Alt'!$C$17,0,(SUM(OFFSET($K$114:$K$163,0,BB$2-$K$2-$D43+1)))*$F43))</f>
        <v>0</v>
      </c>
      <c r="BC43" s="139">
        <f ca="1">IF(BC$2-$K$2&lt;$D43-1," ",IF(BC$2-$K$2+1&gt;'Primary Inputs Alt'!$C$17,0,(SUM(OFFSET($K$114:$K$163,0,BC$2-$K$2-$D43+1)))*$F43))</f>
        <v>0</v>
      </c>
      <c r="BD43" s="139">
        <f ca="1">IF(BD$2-$K$2&lt;$D43-1," ",IF(BD$2-$K$2+1&gt;'Primary Inputs Alt'!$C$17,0,(SUM(OFFSET($K$114:$K$163,0,BD$2-$K$2-$D43+1)))*$F43))</f>
        <v>0</v>
      </c>
      <c r="BE43" s="139">
        <f ca="1">IF(BE$2-$K$2&lt;$D43-1," ",IF(BE$2-$K$2+1&gt;'Primary Inputs Alt'!$C$17,0,(SUM(OFFSET($K$114:$K$163,0,BE$2-$K$2-$D43+1)))*$F43))</f>
        <v>0</v>
      </c>
      <c r="BF43" s="139">
        <f ca="1">IF(BF$2-$K$2&lt;$D43-1," ",IF(BF$2-$K$2+1&gt;'Primary Inputs Alt'!$C$17,0,(SUM(OFFSET($K$114:$K$163,0,BF$2-$K$2-$D43+1)))*$F43))</f>
        <v>0</v>
      </c>
      <c r="BG43" s="139">
        <f ca="1">IF(BG$2-$K$2&lt;$D43-1," ",IF(BG$2-$K$2+1&gt;'Primary Inputs Alt'!$C$17,0,(SUM(OFFSET($K$114:$K$163,0,BG$2-$K$2-$D43+1)))*$F43))</f>
        <v>0</v>
      </c>
      <c r="BH43" s="139">
        <f ca="1">IF(BH$2-$K$2&lt;$D43-1," ",IF(BH$2-$K$2+1&gt;'Primary Inputs Alt'!$C$17,0,(SUM(OFFSET($K$114:$K$163,0,BH$2-$K$2-$D43+1)))*$F43))</f>
        <v>0</v>
      </c>
    </row>
    <row r="44" spans="1:60">
      <c r="A44" s="106"/>
      <c r="B44" s="106"/>
      <c r="C44" s="106"/>
      <c r="D44" s="184">
        <v>38</v>
      </c>
      <c r="E44" t="s">
        <v>210</v>
      </c>
      <c r="F44" s="106">
        <f ca="1">OFFSET('Primary Inputs Alt'!$E$12,0,'Calculations Alt'!$D44-1)</f>
        <v>0</v>
      </c>
      <c r="G44" s="106"/>
      <c r="H44" s="106"/>
      <c r="I44" s="106"/>
      <c r="J44" s="106"/>
      <c r="K44" s="139" t="str">
        <f ca="1">IF(K$2-$K$2&lt;$D44-1," ",IF(K$2-$K$2+1&gt;'Primary Inputs Alt'!$C$17,0,(SUM(OFFSET($K$114:$K$163,0,K$2-$K$2-$D44+1)))*$F44))</f>
        <v xml:space="preserve"> </v>
      </c>
      <c r="L44" s="139" t="str">
        <f ca="1">IF(L$2-$K$2&lt;$D44-1," ",IF(L$2-$K$2+1&gt;'Primary Inputs Alt'!$C$17,0,(SUM(OFFSET($K$114:$K$163,0,L$2-$K$2-$D44+1)))*$F44))</f>
        <v xml:space="preserve"> </v>
      </c>
      <c r="M44" s="139" t="str">
        <f ca="1">IF(M$2-$K$2&lt;$D44-1," ",IF(M$2-$K$2+1&gt;'Primary Inputs Alt'!$C$17,0,(SUM(OFFSET($K$114:$K$163,0,M$2-$K$2-$D44+1)))*$F44))</f>
        <v xml:space="preserve"> </v>
      </c>
      <c r="N44" s="139" t="str">
        <f ca="1">IF(N$2-$K$2&lt;$D44-1," ",IF(N$2-$K$2+1&gt;'Primary Inputs Alt'!$C$17,0,(SUM(OFFSET($K$114:$K$163,0,N$2-$K$2-$D44+1)))*$F44))</f>
        <v xml:space="preserve"> </v>
      </c>
      <c r="O44" s="139" t="str">
        <f ca="1">IF(O$2-$K$2&lt;$D44-1," ",IF(O$2-$K$2+1&gt;'Primary Inputs Alt'!$C$17,0,(SUM(OFFSET($K$114:$K$163,0,O$2-$K$2-$D44+1)))*$F44))</f>
        <v xml:space="preserve"> </v>
      </c>
      <c r="P44" s="139" t="str">
        <f ca="1">IF(P$2-$K$2&lt;$D44-1," ",IF(P$2-$K$2+1&gt;'Primary Inputs Alt'!$C$17,0,(SUM(OFFSET($K$114:$K$163,0,P$2-$K$2-$D44+1)))*$F44))</f>
        <v xml:space="preserve"> </v>
      </c>
      <c r="Q44" s="139" t="str">
        <f ca="1">IF(Q$2-$K$2&lt;$D44-1," ",IF(Q$2-$K$2+1&gt;'Primary Inputs Alt'!$C$17,0,(SUM(OFFSET($K$114:$K$163,0,Q$2-$K$2-$D44+1)))*$F44))</f>
        <v xml:space="preserve"> </v>
      </c>
      <c r="R44" s="139" t="str">
        <f ca="1">IF(R$2-$K$2&lt;$D44-1," ",IF(R$2-$K$2+1&gt;'Primary Inputs Alt'!$C$17,0,(SUM(OFFSET($K$114:$K$163,0,R$2-$K$2-$D44+1)))*$F44))</f>
        <v xml:space="preserve"> </v>
      </c>
      <c r="S44" s="139" t="str">
        <f ca="1">IF(S$2-$K$2&lt;$D44-1," ",IF(S$2-$K$2+1&gt;'Primary Inputs Alt'!$C$17,0,(SUM(OFFSET($K$114:$K$163,0,S$2-$K$2-$D44+1)))*$F44))</f>
        <v xml:space="preserve"> </v>
      </c>
      <c r="T44" s="139" t="str">
        <f ca="1">IF(T$2-$K$2&lt;$D44-1," ",IF(T$2-$K$2+1&gt;'Primary Inputs Alt'!$C$17,0,(SUM(OFFSET($K$114:$K$163,0,T$2-$K$2-$D44+1)))*$F44))</f>
        <v xml:space="preserve"> </v>
      </c>
      <c r="U44" s="139" t="str">
        <f ca="1">IF(U$2-$K$2&lt;$D44-1," ",IF(U$2-$K$2+1&gt;'Primary Inputs Alt'!$C$17,0,(SUM(OFFSET($K$114:$K$163,0,U$2-$K$2-$D44+1)))*$F44))</f>
        <v xml:space="preserve"> </v>
      </c>
      <c r="V44" s="139" t="str">
        <f ca="1">IF(V$2-$K$2&lt;$D44-1," ",IF(V$2-$K$2+1&gt;'Primary Inputs Alt'!$C$17,0,(SUM(OFFSET($K$114:$K$163,0,V$2-$K$2-$D44+1)))*$F44))</f>
        <v xml:space="preserve"> </v>
      </c>
      <c r="W44" s="139" t="str">
        <f ca="1">IF(W$2-$K$2&lt;$D44-1," ",IF(W$2-$K$2+1&gt;'Primary Inputs Alt'!$C$17,0,(SUM(OFFSET($K$114:$K$163,0,W$2-$K$2-$D44+1)))*$F44))</f>
        <v xml:space="preserve"> </v>
      </c>
      <c r="X44" s="139" t="str">
        <f ca="1">IF(X$2-$K$2&lt;$D44-1," ",IF(X$2-$K$2+1&gt;'Primary Inputs Alt'!$C$17,0,(SUM(OFFSET($K$114:$K$163,0,X$2-$K$2-$D44+1)))*$F44))</f>
        <v xml:space="preserve"> </v>
      </c>
      <c r="Y44" s="139" t="str">
        <f ca="1">IF(Y$2-$K$2&lt;$D44-1," ",IF(Y$2-$K$2+1&gt;'Primary Inputs Alt'!$C$17,0,(SUM(OFFSET($K$114:$K$163,0,Y$2-$K$2-$D44+1)))*$F44))</f>
        <v xml:space="preserve"> </v>
      </c>
      <c r="Z44" s="139" t="str">
        <f ca="1">IF(Z$2-$K$2&lt;$D44-1," ",IF(Z$2-$K$2+1&gt;'Primary Inputs Alt'!$C$17,0,(SUM(OFFSET($K$114:$K$163,0,Z$2-$K$2-$D44+1)))*$F44))</f>
        <v xml:space="preserve"> </v>
      </c>
      <c r="AA44" s="139" t="str">
        <f ca="1">IF(AA$2-$K$2&lt;$D44-1," ",IF(AA$2-$K$2+1&gt;'Primary Inputs Alt'!$C$17,0,(SUM(OFFSET($K$114:$K$163,0,AA$2-$K$2-$D44+1)))*$F44))</f>
        <v xml:space="preserve"> </v>
      </c>
      <c r="AB44" s="139" t="str">
        <f ca="1">IF(AB$2-$K$2&lt;$D44-1," ",IF(AB$2-$K$2+1&gt;'Primary Inputs Alt'!$C$17,0,(SUM(OFFSET($K$114:$K$163,0,AB$2-$K$2-$D44+1)))*$F44))</f>
        <v xml:space="preserve"> </v>
      </c>
      <c r="AC44" s="139" t="str">
        <f ca="1">IF(AC$2-$K$2&lt;$D44-1," ",IF(AC$2-$K$2+1&gt;'Primary Inputs Alt'!$C$17,0,(SUM(OFFSET($K$114:$K$163,0,AC$2-$K$2-$D44+1)))*$F44))</f>
        <v xml:space="preserve"> </v>
      </c>
      <c r="AD44" s="139" t="str">
        <f ca="1">IF(AD$2-$K$2&lt;$D44-1," ",IF(AD$2-$K$2+1&gt;'Primary Inputs Alt'!$C$17,0,(SUM(OFFSET($K$114:$K$163,0,AD$2-$K$2-$D44+1)))*$F44))</f>
        <v xml:space="preserve"> </v>
      </c>
      <c r="AE44" s="139" t="str">
        <f ca="1">IF(AE$2-$K$2&lt;$D44-1," ",IF(AE$2-$K$2+1&gt;'Primary Inputs Alt'!$C$17,0,(SUM(OFFSET($K$114:$K$163,0,AE$2-$K$2-$D44+1)))*$F44))</f>
        <v xml:space="preserve"> </v>
      </c>
      <c r="AF44" s="139" t="str">
        <f ca="1">IF(AF$2-$K$2&lt;$D44-1," ",IF(AF$2-$K$2+1&gt;'Primary Inputs Alt'!$C$17,0,(SUM(OFFSET($K$114:$K$163,0,AF$2-$K$2-$D44+1)))*$F44))</f>
        <v xml:space="preserve"> </v>
      </c>
      <c r="AG44" s="139" t="str">
        <f ca="1">IF(AG$2-$K$2&lt;$D44-1," ",IF(AG$2-$K$2+1&gt;'Primary Inputs Alt'!$C$17,0,(SUM(OFFSET($K$114:$K$163,0,AG$2-$K$2-$D44+1)))*$F44))</f>
        <v xml:space="preserve"> </v>
      </c>
      <c r="AH44" s="139" t="str">
        <f ca="1">IF(AH$2-$K$2&lt;$D44-1," ",IF(AH$2-$K$2+1&gt;'Primary Inputs Alt'!$C$17,0,(SUM(OFFSET($K$114:$K$163,0,AH$2-$K$2-$D44+1)))*$F44))</f>
        <v xml:space="preserve"> </v>
      </c>
      <c r="AI44" s="139" t="str">
        <f ca="1">IF(AI$2-$K$2&lt;$D44-1," ",IF(AI$2-$K$2+1&gt;'Primary Inputs Alt'!$C$17,0,(SUM(OFFSET($K$114:$K$163,0,AI$2-$K$2-$D44+1)))*$F44))</f>
        <v xml:space="preserve"> </v>
      </c>
      <c r="AJ44" s="139" t="str">
        <f ca="1">IF(AJ$2-$K$2&lt;$D44-1," ",IF(AJ$2-$K$2+1&gt;'Primary Inputs Alt'!$C$17,0,(SUM(OFFSET($K$114:$K$163,0,AJ$2-$K$2-$D44+1)))*$F44))</f>
        <v xml:space="preserve"> </v>
      </c>
      <c r="AK44" s="139" t="str">
        <f ca="1">IF(AK$2-$K$2&lt;$D44-1," ",IF(AK$2-$K$2+1&gt;'Primary Inputs Alt'!$C$17,0,(SUM(OFFSET($K$114:$K$163,0,AK$2-$K$2-$D44+1)))*$F44))</f>
        <v xml:space="preserve"> </v>
      </c>
      <c r="AL44" s="139" t="str">
        <f ca="1">IF(AL$2-$K$2&lt;$D44-1," ",IF(AL$2-$K$2+1&gt;'Primary Inputs Alt'!$C$17,0,(SUM(OFFSET($K$114:$K$163,0,AL$2-$K$2-$D44+1)))*$F44))</f>
        <v xml:space="preserve"> </v>
      </c>
      <c r="AM44" s="139" t="str">
        <f ca="1">IF(AM$2-$K$2&lt;$D44-1," ",IF(AM$2-$K$2+1&gt;'Primary Inputs Alt'!$C$17,0,(SUM(OFFSET($K$114:$K$163,0,AM$2-$K$2-$D44+1)))*$F44))</f>
        <v xml:space="preserve"> </v>
      </c>
      <c r="AN44" s="139" t="str">
        <f ca="1">IF(AN$2-$K$2&lt;$D44-1," ",IF(AN$2-$K$2+1&gt;'Primary Inputs Alt'!$C$17,0,(SUM(OFFSET($K$114:$K$163,0,AN$2-$K$2-$D44+1)))*$F44))</f>
        <v xml:space="preserve"> </v>
      </c>
      <c r="AO44" s="139" t="str">
        <f ca="1">IF(AO$2-$K$2&lt;$D44-1," ",IF(AO$2-$K$2+1&gt;'Primary Inputs Alt'!$C$17,0,(SUM(OFFSET($K$114:$K$163,0,AO$2-$K$2-$D44+1)))*$F44))</f>
        <v xml:space="preserve"> </v>
      </c>
      <c r="AP44" s="139" t="str">
        <f ca="1">IF(AP$2-$K$2&lt;$D44-1," ",IF(AP$2-$K$2+1&gt;'Primary Inputs Alt'!$C$17,0,(SUM(OFFSET($K$114:$K$163,0,AP$2-$K$2-$D44+1)))*$F44))</f>
        <v xml:space="preserve"> </v>
      </c>
      <c r="AQ44" s="139" t="str">
        <f ca="1">IF(AQ$2-$K$2&lt;$D44-1," ",IF(AQ$2-$K$2+1&gt;'Primary Inputs Alt'!$C$17,0,(SUM(OFFSET($K$114:$K$163,0,AQ$2-$K$2-$D44+1)))*$F44))</f>
        <v xml:space="preserve"> </v>
      </c>
      <c r="AR44" s="139" t="str">
        <f ca="1">IF(AR$2-$K$2&lt;$D44-1," ",IF(AR$2-$K$2+1&gt;'Primary Inputs Alt'!$C$17,0,(SUM(OFFSET($K$114:$K$163,0,AR$2-$K$2-$D44+1)))*$F44))</f>
        <v xml:space="preserve"> </v>
      </c>
      <c r="AS44" s="139" t="str">
        <f ca="1">IF(AS$2-$K$2&lt;$D44-1," ",IF(AS$2-$K$2+1&gt;'Primary Inputs Alt'!$C$17,0,(SUM(OFFSET($K$114:$K$163,0,AS$2-$K$2-$D44+1)))*$F44))</f>
        <v xml:space="preserve"> </v>
      </c>
      <c r="AT44" s="139" t="str">
        <f ca="1">IF(AT$2-$K$2&lt;$D44-1," ",IF(AT$2-$K$2+1&gt;'Primary Inputs Alt'!$C$17,0,(SUM(OFFSET($K$114:$K$163,0,AT$2-$K$2-$D44+1)))*$F44))</f>
        <v xml:space="preserve"> </v>
      </c>
      <c r="AU44" s="139" t="str">
        <f ca="1">IF(AU$2-$K$2&lt;$D44-1," ",IF(AU$2-$K$2+1&gt;'Primary Inputs Alt'!$C$17,0,(SUM(OFFSET($K$114:$K$163,0,AU$2-$K$2-$D44+1)))*$F44))</f>
        <v xml:space="preserve"> </v>
      </c>
      <c r="AV44" s="139">
        <f ca="1">IF(AV$2-$K$2&lt;$D44-1," ",IF(AV$2-$K$2+1&gt;'Primary Inputs Alt'!$C$17,0,(SUM(OFFSET($K$114:$K$163,0,AV$2-$K$2-$D44+1)))*$F44))</f>
        <v>0</v>
      </c>
      <c r="AW44" s="139">
        <f ca="1">IF(AW$2-$K$2&lt;$D44-1," ",IF(AW$2-$K$2+1&gt;'Primary Inputs Alt'!$C$17,0,(SUM(OFFSET($K$114:$K$163,0,AW$2-$K$2-$D44+1)))*$F44))</f>
        <v>0</v>
      </c>
      <c r="AX44" s="139">
        <f ca="1">IF(AX$2-$K$2&lt;$D44-1," ",IF(AX$2-$K$2+1&gt;'Primary Inputs Alt'!$C$17,0,(SUM(OFFSET($K$114:$K$163,0,AX$2-$K$2-$D44+1)))*$F44))</f>
        <v>0</v>
      </c>
      <c r="AY44" s="139">
        <f ca="1">IF(AY$2-$K$2&lt;$D44-1," ",IF(AY$2-$K$2+1&gt;'Primary Inputs Alt'!$C$17,0,(SUM(OFFSET($K$114:$K$163,0,AY$2-$K$2-$D44+1)))*$F44))</f>
        <v>0</v>
      </c>
      <c r="AZ44" s="139">
        <f ca="1">IF(AZ$2-$K$2&lt;$D44-1," ",IF(AZ$2-$K$2+1&gt;'Primary Inputs Alt'!$C$17,0,(SUM(OFFSET($K$114:$K$163,0,AZ$2-$K$2-$D44+1)))*$F44))</f>
        <v>0</v>
      </c>
      <c r="BA44" s="139">
        <f ca="1">IF(BA$2-$K$2&lt;$D44-1," ",IF(BA$2-$K$2+1&gt;'Primary Inputs Alt'!$C$17,0,(SUM(OFFSET($K$114:$K$163,0,BA$2-$K$2-$D44+1)))*$F44))</f>
        <v>0</v>
      </c>
      <c r="BB44" s="139">
        <f ca="1">IF(BB$2-$K$2&lt;$D44-1," ",IF(BB$2-$K$2+1&gt;'Primary Inputs Alt'!$C$17,0,(SUM(OFFSET($K$114:$K$163,0,BB$2-$K$2-$D44+1)))*$F44))</f>
        <v>0</v>
      </c>
      <c r="BC44" s="139">
        <f ca="1">IF(BC$2-$K$2&lt;$D44-1," ",IF(BC$2-$K$2+1&gt;'Primary Inputs Alt'!$C$17,0,(SUM(OFFSET($K$114:$K$163,0,BC$2-$K$2-$D44+1)))*$F44))</f>
        <v>0</v>
      </c>
      <c r="BD44" s="139">
        <f ca="1">IF(BD$2-$K$2&lt;$D44-1," ",IF(BD$2-$K$2+1&gt;'Primary Inputs Alt'!$C$17,0,(SUM(OFFSET($K$114:$K$163,0,BD$2-$K$2-$D44+1)))*$F44))</f>
        <v>0</v>
      </c>
      <c r="BE44" s="139">
        <f ca="1">IF(BE$2-$K$2&lt;$D44-1," ",IF(BE$2-$K$2+1&gt;'Primary Inputs Alt'!$C$17,0,(SUM(OFFSET($K$114:$K$163,0,BE$2-$K$2-$D44+1)))*$F44))</f>
        <v>0</v>
      </c>
      <c r="BF44" s="139">
        <f ca="1">IF(BF$2-$K$2&lt;$D44-1," ",IF(BF$2-$K$2+1&gt;'Primary Inputs Alt'!$C$17,0,(SUM(OFFSET($K$114:$K$163,0,BF$2-$K$2-$D44+1)))*$F44))</f>
        <v>0</v>
      </c>
      <c r="BG44" s="139">
        <f ca="1">IF(BG$2-$K$2&lt;$D44-1," ",IF(BG$2-$K$2+1&gt;'Primary Inputs Alt'!$C$17,0,(SUM(OFFSET($K$114:$K$163,0,BG$2-$K$2-$D44+1)))*$F44))</f>
        <v>0</v>
      </c>
      <c r="BH44" s="139">
        <f ca="1">IF(BH$2-$K$2&lt;$D44-1," ",IF(BH$2-$K$2+1&gt;'Primary Inputs Alt'!$C$17,0,(SUM(OFFSET($K$114:$K$163,0,BH$2-$K$2-$D44+1)))*$F44))</f>
        <v>0</v>
      </c>
    </row>
    <row r="45" spans="1:60">
      <c r="A45" s="106"/>
      <c r="B45" s="106"/>
      <c r="C45" s="106"/>
      <c r="D45" s="184">
        <v>39</v>
      </c>
      <c r="E45" t="s">
        <v>211</v>
      </c>
      <c r="F45" s="106">
        <f ca="1">OFFSET('Primary Inputs Alt'!$E$12,0,'Calculations Alt'!$D45-1)</f>
        <v>0</v>
      </c>
      <c r="G45" s="106"/>
      <c r="H45" s="106"/>
      <c r="I45" s="106"/>
      <c r="J45" s="106"/>
      <c r="K45" s="139" t="str">
        <f ca="1">IF(K$2-$K$2&lt;$D45-1," ",IF(K$2-$K$2+1&gt;'Primary Inputs Alt'!$C$17,0,(SUM(OFFSET($K$114:$K$163,0,K$2-$K$2-$D45+1)))*$F45))</f>
        <v xml:space="preserve"> </v>
      </c>
      <c r="L45" s="139" t="str">
        <f ca="1">IF(L$2-$K$2&lt;$D45-1," ",IF(L$2-$K$2+1&gt;'Primary Inputs Alt'!$C$17,0,(SUM(OFFSET($K$114:$K$163,0,L$2-$K$2-$D45+1)))*$F45))</f>
        <v xml:space="preserve"> </v>
      </c>
      <c r="M45" s="139" t="str">
        <f ca="1">IF(M$2-$K$2&lt;$D45-1," ",IF(M$2-$K$2+1&gt;'Primary Inputs Alt'!$C$17,0,(SUM(OFFSET($K$114:$K$163,0,M$2-$K$2-$D45+1)))*$F45))</f>
        <v xml:space="preserve"> </v>
      </c>
      <c r="N45" s="139" t="str">
        <f ca="1">IF(N$2-$K$2&lt;$D45-1," ",IF(N$2-$K$2+1&gt;'Primary Inputs Alt'!$C$17,0,(SUM(OFFSET($K$114:$K$163,0,N$2-$K$2-$D45+1)))*$F45))</f>
        <v xml:space="preserve"> </v>
      </c>
      <c r="O45" s="139" t="str">
        <f ca="1">IF(O$2-$K$2&lt;$D45-1," ",IF(O$2-$K$2+1&gt;'Primary Inputs Alt'!$C$17,0,(SUM(OFFSET($K$114:$K$163,0,O$2-$K$2-$D45+1)))*$F45))</f>
        <v xml:space="preserve"> </v>
      </c>
      <c r="P45" s="139" t="str">
        <f ca="1">IF(P$2-$K$2&lt;$D45-1," ",IF(P$2-$K$2+1&gt;'Primary Inputs Alt'!$C$17,0,(SUM(OFFSET($K$114:$K$163,0,P$2-$K$2-$D45+1)))*$F45))</f>
        <v xml:space="preserve"> </v>
      </c>
      <c r="Q45" s="139" t="str">
        <f ca="1">IF(Q$2-$K$2&lt;$D45-1," ",IF(Q$2-$K$2+1&gt;'Primary Inputs Alt'!$C$17,0,(SUM(OFFSET($K$114:$K$163,0,Q$2-$K$2-$D45+1)))*$F45))</f>
        <v xml:space="preserve"> </v>
      </c>
      <c r="R45" s="139" t="str">
        <f ca="1">IF(R$2-$K$2&lt;$D45-1," ",IF(R$2-$K$2+1&gt;'Primary Inputs Alt'!$C$17,0,(SUM(OFFSET($K$114:$K$163,0,R$2-$K$2-$D45+1)))*$F45))</f>
        <v xml:space="preserve"> </v>
      </c>
      <c r="S45" s="139" t="str">
        <f ca="1">IF(S$2-$K$2&lt;$D45-1," ",IF(S$2-$K$2+1&gt;'Primary Inputs Alt'!$C$17,0,(SUM(OFFSET($K$114:$K$163,0,S$2-$K$2-$D45+1)))*$F45))</f>
        <v xml:space="preserve"> </v>
      </c>
      <c r="T45" s="139" t="str">
        <f ca="1">IF(T$2-$K$2&lt;$D45-1," ",IF(T$2-$K$2+1&gt;'Primary Inputs Alt'!$C$17,0,(SUM(OFFSET($K$114:$K$163,0,T$2-$K$2-$D45+1)))*$F45))</f>
        <v xml:space="preserve"> </v>
      </c>
      <c r="U45" s="139" t="str">
        <f ca="1">IF(U$2-$K$2&lt;$D45-1," ",IF(U$2-$K$2+1&gt;'Primary Inputs Alt'!$C$17,0,(SUM(OFFSET($K$114:$K$163,0,U$2-$K$2-$D45+1)))*$F45))</f>
        <v xml:space="preserve"> </v>
      </c>
      <c r="V45" s="139" t="str">
        <f ca="1">IF(V$2-$K$2&lt;$D45-1," ",IF(V$2-$K$2+1&gt;'Primary Inputs Alt'!$C$17,0,(SUM(OFFSET($K$114:$K$163,0,V$2-$K$2-$D45+1)))*$F45))</f>
        <v xml:space="preserve"> </v>
      </c>
      <c r="W45" s="139" t="str">
        <f ca="1">IF(W$2-$K$2&lt;$D45-1," ",IF(W$2-$K$2+1&gt;'Primary Inputs Alt'!$C$17,0,(SUM(OFFSET($K$114:$K$163,0,W$2-$K$2-$D45+1)))*$F45))</f>
        <v xml:space="preserve"> </v>
      </c>
      <c r="X45" s="139" t="str">
        <f ca="1">IF(X$2-$K$2&lt;$D45-1," ",IF(X$2-$K$2+1&gt;'Primary Inputs Alt'!$C$17,0,(SUM(OFFSET($K$114:$K$163,0,X$2-$K$2-$D45+1)))*$F45))</f>
        <v xml:space="preserve"> </v>
      </c>
      <c r="Y45" s="139" t="str">
        <f ca="1">IF(Y$2-$K$2&lt;$D45-1," ",IF(Y$2-$K$2+1&gt;'Primary Inputs Alt'!$C$17,0,(SUM(OFFSET($K$114:$K$163,0,Y$2-$K$2-$D45+1)))*$F45))</f>
        <v xml:space="preserve"> </v>
      </c>
      <c r="Z45" s="139" t="str">
        <f ca="1">IF(Z$2-$K$2&lt;$D45-1," ",IF(Z$2-$K$2+1&gt;'Primary Inputs Alt'!$C$17,0,(SUM(OFFSET($K$114:$K$163,0,Z$2-$K$2-$D45+1)))*$F45))</f>
        <v xml:space="preserve"> </v>
      </c>
      <c r="AA45" s="139" t="str">
        <f ca="1">IF(AA$2-$K$2&lt;$D45-1," ",IF(AA$2-$K$2+1&gt;'Primary Inputs Alt'!$C$17,0,(SUM(OFFSET($K$114:$K$163,0,AA$2-$K$2-$D45+1)))*$F45))</f>
        <v xml:space="preserve"> </v>
      </c>
      <c r="AB45" s="139" t="str">
        <f ca="1">IF(AB$2-$K$2&lt;$D45-1," ",IF(AB$2-$K$2+1&gt;'Primary Inputs Alt'!$C$17,0,(SUM(OFFSET($K$114:$K$163,0,AB$2-$K$2-$D45+1)))*$F45))</f>
        <v xml:space="preserve"> </v>
      </c>
      <c r="AC45" s="139" t="str">
        <f ca="1">IF(AC$2-$K$2&lt;$D45-1," ",IF(AC$2-$K$2+1&gt;'Primary Inputs Alt'!$C$17,0,(SUM(OFFSET($K$114:$K$163,0,AC$2-$K$2-$D45+1)))*$F45))</f>
        <v xml:space="preserve"> </v>
      </c>
      <c r="AD45" s="139" t="str">
        <f ca="1">IF(AD$2-$K$2&lt;$D45-1," ",IF(AD$2-$K$2+1&gt;'Primary Inputs Alt'!$C$17,0,(SUM(OFFSET($K$114:$K$163,0,AD$2-$K$2-$D45+1)))*$F45))</f>
        <v xml:space="preserve"> </v>
      </c>
      <c r="AE45" s="139" t="str">
        <f ca="1">IF(AE$2-$K$2&lt;$D45-1," ",IF(AE$2-$K$2+1&gt;'Primary Inputs Alt'!$C$17,0,(SUM(OFFSET($K$114:$K$163,0,AE$2-$K$2-$D45+1)))*$F45))</f>
        <v xml:space="preserve"> </v>
      </c>
      <c r="AF45" s="139" t="str">
        <f ca="1">IF(AF$2-$K$2&lt;$D45-1," ",IF(AF$2-$K$2+1&gt;'Primary Inputs Alt'!$C$17,0,(SUM(OFFSET($K$114:$K$163,0,AF$2-$K$2-$D45+1)))*$F45))</f>
        <v xml:space="preserve"> </v>
      </c>
      <c r="AG45" s="139" t="str">
        <f ca="1">IF(AG$2-$K$2&lt;$D45-1," ",IF(AG$2-$K$2+1&gt;'Primary Inputs Alt'!$C$17,0,(SUM(OFFSET($K$114:$K$163,0,AG$2-$K$2-$D45+1)))*$F45))</f>
        <v xml:space="preserve"> </v>
      </c>
      <c r="AH45" s="139" t="str">
        <f ca="1">IF(AH$2-$K$2&lt;$D45-1," ",IF(AH$2-$K$2+1&gt;'Primary Inputs Alt'!$C$17,0,(SUM(OFFSET($K$114:$K$163,0,AH$2-$K$2-$D45+1)))*$F45))</f>
        <v xml:space="preserve"> </v>
      </c>
      <c r="AI45" s="139" t="str">
        <f ca="1">IF(AI$2-$K$2&lt;$D45-1," ",IF(AI$2-$K$2+1&gt;'Primary Inputs Alt'!$C$17,0,(SUM(OFFSET($K$114:$K$163,0,AI$2-$K$2-$D45+1)))*$F45))</f>
        <v xml:space="preserve"> </v>
      </c>
      <c r="AJ45" s="139" t="str">
        <f ca="1">IF(AJ$2-$K$2&lt;$D45-1," ",IF(AJ$2-$K$2+1&gt;'Primary Inputs Alt'!$C$17,0,(SUM(OFFSET($K$114:$K$163,0,AJ$2-$K$2-$D45+1)))*$F45))</f>
        <v xml:space="preserve"> </v>
      </c>
      <c r="AK45" s="139" t="str">
        <f ca="1">IF(AK$2-$K$2&lt;$D45-1," ",IF(AK$2-$K$2+1&gt;'Primary Inputs Alt'!$C$17,0,(SUM(OFFSET($K$114:$K$163,0,AK$2-$K$2-$D45+1)))*$F45))</f>
        <v xml:space="preserve"> </v>
      </c>
      <c r="AL45" s="139" t="str">
        <f ca="1">IF(AL$2-$K$2&lt;$D45-1," ",IF(AL$2-$K$2+1&gt;'Primary Inputs Alt'!$C$17,0,(SUM(OFFSET($K$114:$K$163,0,AL$2-$K$2-$D45+1)))*$F45))</f>
        <v xml:space="preserve"> </v>
      </c>
      <c r="AM45" s="139" t="str">
        <f ca="1">IF(AM$2-$K$2&lt;$D45-1," ",IF(AM$2-$K$2+1&gt;'Primary Inputs Alt'!$C$17,0,(SUM(OFFSET($K$114:$K$163,0,AM$2-$K$2-$D45+1)))*$F45))</f>
        <v xml:space="preserve"> </v>
      </c>
      <c r="AN45" s="139" t="str">
        <f ca="1">IF(AN$2-$K$2&lt;$D45-1," ",IF(AN$2-$K$2+1&gt;'Primary Inputs Alt'!$C$17,0,(SUM(OFFSET($K$114:$K$163,0,AN$2-$K$2-$D45+1)))*$F45))</f>
        <v xml:space="preserve"> </v>
      </c>
      <c r="AO45" s="139" t="str">
        <f ca="1">IF(AO$2-$K$2&lt;$D45-1," ",IF(AO$2-$K$2+1&gt;'Primary Inputs Alt'!$C$17,0,(SUM(OFFSET($K$114:$K$163,0,AO$2-$K$2-$D45+1)))*$F45))</f>
        <v xml:space="preserve"> </v>
      </c>
      <c r="AP45" s="139" t="str">
        <f ca="1">IF(AP$2-$K$2&lt;$D45-1," ",IF(AP$2-$K$2+1&gt;'Primary Inputs Alt'!$C$17,0,(SUM(OFFSET($K$114:$K$163,0,AP$2-$K$2-$D45+1)))*$F45))</f>
        <v xml:space="preserve"> </v>
      </c>
      <c r="AQ45" s="139" t="str">
        <f ca="1">IF(AQ$2-$K$2&lt;$D45-1," ",IF(AQ$2-$K$2+1&gt;'Primary Inputs Alt'!$C$17,0,(SUM(OFFSET($K$114:$K$163,0,AQ$2-$K$2-$D45+1)))*$F45))</f>
        <v xml:space="preserve"> </v>
      </c>
      <c r="AR45" s="139" t="str">
        <f ca="1">IF(AR$2-$K$2&lt;$D45-1," ",IF(AR$2-$K$2+1&gt;'Primary Inputs Alt'!$C$17,0,(SUM(OFFSET($K$114:$K$163,0,AR$2-$K$2-$D45+1)))*$F45))</f>
        <v xml:space="preserve"> </v>
      </c>
      <c r="AS45" s="139" t="str">
        <f ca="1">IF(AS$2-$K$2&lt;$D45-1," ",IF(AS$2-$K$2+1&gt;'Primary Inputs Alt'!$C$17,0,(SUM(OFFSET($K$114:$K$163,0,AS$2-$K$2-$D45+1)))*$F45))</f>
        <v xml:space="preserve"> </v>
      </c>
      <c r="AT45" s="139" t="str">
        <f ca="1">IF(AT$2-$K$2&lt;$D45-1," ",IF(AT$2-$K$2+1&gt;'Primary Inputs Alt'!$C$17,0,(SUM(OFFSET($K$114:$K$163,0,AT$2-$K$2-$D45+1)))*$F45))</f>
        <v xml:space="preserve"> </v>
      </c>
      <c r="AU45" s="139" t="str">
        <f ca="1">IF(AU$2-$K$2&lt;$D45-1," ",IF(AU$2-$K$2+1&gt;'Primary Inputs Alt'!$C$17,0,(SUM(OFFSET($K$114:$K$163,0,AU$2-$K$2-$D45+1)))*$F45))</f>
        <v xml:space="preserve"> </v>
      </c>
      <c r="AV45" s="139" t="str">
        <f ca="1">IF(AV$2-$K$2&lt;$D45-1," ",IF(AV$2-$K$2+1&gt;'Primary Inputs Alt'!$C$17,0,(SUM(OFFSET($K$114:$K$163,0,AV$2-$K$2-$D45+1)))*$F45))</f>
        <v xml:space="preserve"> </v>
      </c>
      <c r="AW45" s="139">
        <f ca="1">IF(AW$2-$K$2&lt;$D45-1," ",IF(AW$2-$K$2+1&gt;'Primary Inputs Alt'!$C$17,0,(SUM(OFFSET($K$114:$K$163,0,AW$2-$K$2-$D45+1)))*$F45))</f>
        <v>0</v>
      </c>
      <c r="AX45" s="139">
        <f ca="1">IF(AX$2-$K$2&lt;$D45-1," ",IF(AX$2-$K$2+1&gt;'Primary Inputs Alt'!$C$17,0,(SUM(OFFSET($K$114:$K$163,0,AX$2-$K$2-$D45+1)))*$F45))</f>
        <v>0</v>
      </c>
      <c r="AY45" s="139">
        <f ca="1">IF(AY$2-$K$2&lt;$D45-1," ",IF(AY$2-$K$2+1&gt;'Primary Inputs Alt'!$C$17,0,(SUM(OFFSET($K$114:$K$163,0,AY$2-$K$2-$D45+1)))*$F45))</f>
        <v>0</v>
      </c>
      <c r="AZ45" s="139">
        <f ca="1">IF(AZ$2-$K$2&lt;$D45-1," ",IF(AZ$2-$K$2+1&gt;'Primary Inputs Alt'!$C$17,0,(SUM(OFFSET($K$114:$K$163,0,AZ$2-$K$2-$D45+1)))*$F45))</f>
        <v>0</v>
      </c>
      <c r="BA45" s="139">
        <f ca="1">IF(BA$2-$K$2&lt;$D45-1," ",IF(BA$2-$K$2+1&gt;'Primary Inputs Alt'!$C$17,0,(SUM(OFFSET($K$114:$K$163,0,BA$2-$K$2-$D45+1)))*$F45))</f>
        <v>0</v>
      </c>
      <c r="BB45" s="139">
        <f ca="1">IF(BB$2-$K$2&lt;$D45-1," ",IF(BB$2-$K$2+1&gt;'Primary Inputs Alt'!$C$17,0,(SUM(OFFSET($K$114:$K$163,0,BB$2-$K$2-$D45+1)))*$F45))</f>
        <v>0</v>
      </c>
      <c r="BC45" s="139">
        <f ca="1">IF(BC$2-$K$2&lt;$D45-1," ",IF(BC$2-$K$2+1&gt;'Primary Inputs Alt'!$C$17,0,(SUM(OFFSET($K$114:$K$163,0,BC$2-$K$2-$D45+1)))*$F45))</f>
        <v>0</v>
      </c>
      <c r="BD45" s="139">
        <f ca="1">IF(BD$2-$K$2&lt;$D45-1," ",IF(BD$2-$K$2+1&gt;'Primary Inputs Alt'!$C$17,0,(SUM(OFFSET($K$114:$K$163,0,BD$2-$K$2-$D45+1)))*$F45))</f>
        <v>0</v>
      </c>
      <c r="BE45" s="139">
        <f ca="1">IF(BE$2-$K$2&lt;$D45-1," ",IF(BE$2-$K$2+1&gt;'Primary Inputs Alt'!$C$17,0,(SUM(OFFSET($K$114:$K$163,0,BE$2-$K$2-$D45+1)))*$F45))</f>
        <v>0</v>
      </c>
      <c r="BF45" s="139">
        <f ca="1">IF(BF$2-$K$2&lt;$D45-1," ",IF(BF$2-$K$2+1&gt;'Primary Inputs Alt'!$C$17,0,(SUM(OFFSET($K$114:$K$163,0,BF$2-$K$2-$D45+1)))*$F45))</f>
        <v>0</v>
      </c>
      <c r="BG45" s="139">
        <f ca="1">IF(BG$2-$K$2&lt;$D45-1," ",IF(BG$2-$K$2+1&gt;'Primary Inputs Alt'!$C$17,0,(SUM(OFFSET($K$114:$K$163,0,BG$2-$K$2-$D45+1)))*$F45))</f>
        <v>0</v>
      </c>
      <c r="BH45" s="139">
        <f ca="1">IF(BH$2-$K$2&lt;$D45-1," ",IF(BH$2-$K$2+1&gt;'Primary Inputs Alt'!$C$17,0,(SUM(OFFSET($K$114:$K$163,0,BH$2-$K$2-$D45+1)))*$F45))</f>
        <v>0</v>
      </c>
    </row>
    <row r="46" spans="1:60">
      <c r="A46" s="106"/>
      <c r="B46" s="106"/>
      <c r="C46" s="106"/>
      <c r="D46" s="184">
        <v>40</v>
      </c>
      <c r="E46" t="s">
        <v>212</v>
      </c>
      <c r="F46" s="106">
        <f ca="1">OFFSET('Primary Inputs Alt'!$E$12,0,'Calculations Alt'!$D46-1)</f>
        <v>0</v>
      </c>
      <c r="G46" s="106"/>
      <c r="H46" s="106"/>
      <c r="I46" s="106"/>
      <c r="J46" s="106"/>
      <c r="K46" s="139" t="str">
        <f ca="1">IF(K$2-$K$2&lt;$D46-1," ",IF(K$2-$K$2+1&gt;'Primary Inputs Alt'!$C$17,0,(SUM(OFFSET($K$114:$K$163,0,K$2-$K$2-$D46+1)))*$F46))</f>
        <v xml:space="preserve"> </v>
      </c>
      <c r="L46" s="139" t="str">
        <f ca="1">IF(L$2-$K$2&lt;$D46-1," ",IF(L$2-$K$2+1&gt;'Primary Inputs Alt'!$C$17,0,(SUM(OFFSET($K$114:$K$163,0,L$2-$K$2-$D46+1)))*$F46))</f>
        <v xml:space="preserve"> </v>
      </c>
      <c r="M46" s="139" t="str">
        <f ca="1">IF(M$2-$K$2&lt;$D46-1," ",IF(M$2-$K$2+1&gt;'Primary Inputs Alt'!$C$17,0,(SUM(OFFSET($K$114:$K$163,0,M$2-$K$2-$D46+1)))*$F46))</f>
        <v xml:space="preserve"> </v>
      </c>
      <c r="N46" s="139" t="str">
        <f ca="1">IF(N$2-$K$2&lt;$D46-1," ",IF(N$2-$K$2+1&gt;'Primary Inputs Alt'!$C$17,0,(SUM(OFFSET($K$114:$K$163,0,N$2-$K$2-$D46+1)))*$F46))</f>
        <v xml:space="preserve"> </v>
      </c>
      <c r="O46" s="139" t="str">
        <f ca="1">IF(O$2-$K$2&lt;$D46-1," ",IF(O$2-$K$2+1&gt;'Primary Inputs Alt'!$C$17,0,(SUM(OFFSET($K$114:$K$163,0,O$2-$K$2-$D46+1)))*$F46))</f>
        <v xml:space="preserve"> </v>
      </c>
      <c r="P46" s="139" t="str">
        <f ca="1">IF(P$2-$K$2&lt;$D46-1," ",IF(P$2-$K$2+1&gt;'Primary Inputs Alt'!$C$17,0,(SUM(OFFSET($K$114:$K$163,0,P$2-$K$2-$D46+1)))*$F46))</f>
        <v xml:space="preserve"> </v>
      </c>
      <c r="Q46" s="139" t="str">
        <f ca="1">IF(Q$2-$K$2&lt;$D46-1," ",IF(Q$2-$K$2+1&gt;'Primary Inputs Alt'!$C$17,0,(SUM(OFFSET($K$114:$K$163,0,Q$2-$K$2-$D46+1)))*$F46))</f>
        <v xml:space="preserve"> </v>
      </c>
      <c r="R46" s="139" t="str">
        <f ca="1">IF(R$2-$K$2&lt;$D46-1," ",IF(R$2-$K$2+1&gt;'Primary Inputs Alt'!$C$17,0,(SUM(OFFSET($K$114:$K$163,0,R$2-$K$2-$D46+1)))*$F46))</f>
        <v xml:space="preserve"> </v>
      </c>
      <c r="S46" s="139" t="str">
        <f ca="1">IF(S$2-$K$2&lt;$D46-1," ",IF(S$2-$K$2+1&gt;'Primary Inputs Alt'!$C$17,0,(SUM(OFFSET($K$114:$K$163,0,S$2-$K$2-$D46+1)))*$F46))</f>
        <v xml:space="preserve"> </v>
      </c>
      <c r="T46" s="139" t="str">
        <f ca="1">IF(T$2-$K$2&lt;$D46-1," ",IF(T$2-$K$2+1&gt;'Primary Inputs Alt'!$C$17,0,(SUM(OFFSET($K$114:$K$163,0,T$2-$K$2-$D46+1)))*$F46))</f>
        <v xml:space="preserve"> </v>
      </c>
      <c r="U46" s="139" t="str">
        <f ca="1">IF(U$2-$K$2&lt;$D46-1," ",IF(U$2-$K$2+1&gt;'Primary Inputs Alt'!$C$17,0,(SUM(OFFSET($K$114:$K$163,0,U$2-$K$2-$D46+1)))*$F46))</f>
        <v xml:space="preserve"> </v>
      </c>
      <c r="V46" s="139" t="str">
        <f ca="1">IF(V$2-$K$2&lt;$D46-1," ",IF(V$2-$K$2+1&gt;'Primary Inputs Alt'!$C$17,0,(SUM(OFFSET($K$114:$K$163,0,V$2-$K$2-$D46+1)))*$F46))</f>
        <v xml:space="preserve"> </v>
      </c>
      <c r="W46" s="139" t="str">
        <f ca="1">IF(W$2-$K$2&lt;$D46-1," ",IF(W$2-$K$2+1&gt;'Primary Inputs Alt'!$C$17,0,(SUM(OFFSET($K$114:$K$163,0,W$2-$K$2-$D46+1)))*$F46))</f>
        <v xml:space="preserve"> </v>
      </c>
      <c r="X46" s="139" t="str">
        <f ca="1">IF(X$2-$K$2&lt;$D46-1," ",IF(X$2-$K$2+1&gt;'Primary Inputs Alt'!$C$17,0,(SUM(OFFSET($K$114:$K$163,0,X$2-$K$2-$D46+1)))*$F46))</f>
        <v xml:space="preserve"> </v>
      </c>
      <c r="Y46" s="139" t="str">
        <f ca="1">IF(Y$2-$K$2&lt;$D46-1," ",IF(Y$2-$K$2+1&gt;'Primary Inputs Alt'!$C$17,0,(SUM(OFFSET($K$114:$K$163,0,Y$2-$K$2-$D46+1)))*$F46))</f>
        <v xml:space="preserve"> </v>
      </c>
      <c r="Z46" s="139" t="str">
        <f ca="1">IF(Z$2-$K$2&lt;$D46-1," ",IF(Z$2-$K$2+1&gt;'Primary Inputs Alt'!$C$17,0,(SUM(OFFSET($K$114:$K$163,0,Z$2-$K$2-$D46+1)))*$F46))</f>
        <v xml:space="preserve"> </v>
      </c>
      <c r="AA46" s="139" t="str">
        <f ca="1">IF(AA$2-$K$2&lt;$D46-1," ",IF(AA$2-$K$2+1&gt;'Primary Inputs Alt'!$C$17,0,(SUM(OFFSET($K$114:$K$163,0,AA$2-$K$2-$D46+1)))*$F46))</f>
        <v xml:space="preserve"> </v>
      </c>
      <c r="AB46" s="139" t="str">
        <f ca="1">IF(AB$2-$K$2&lt;$D46-1," ",IF(AB$2-$K$2+1&gt;'Primary Inputs Alt'!$C$17,0,(SUM(OFFSET($K$114:$K$163,0,AB$2-$K$2-$D46+1)))*$F46))</f>
        <v xml:space="preserve"> </v>
      </c>
      <c r="AC46" s="139" t="str">
        <f ca="1">IF(AC$2-$K$2&lt;$D46-1," ",IF(AC$2-$K$2+1&gt;'Primary Inputs Alt'!$C$17,0,(SUM(OFFSET($K$114:$K$163,0,AC$2-$K$2-$D46+1)))*$F46))</f>
        <v xml:space="preserve"> </v>
      </c>
      <c r="AD46" s="139" t="str">
        <f ca="1">IF(AD$2-$K$2&lt;$D46-1," ",IF(AD$2-$K$2+1&gt;'Primary Inputs Alt'!$C$17,0,(SUM(OFFSET($K$114:$K$163,0,AD$2-$K$2-$D46+1)))*$F46))</f>
        <v xml:space="preserve"> </v>
      </c>
      <c r="AE46" s="139" t="str">
        <f ca="1">IF(AE$2-$K$2&lt;$D46-1," ",IF(AE$2-$K$2+1&gt;'Primary Inputs Alt'!$C$17,0,(SUM(OFFSET($K$114:$K$163,0,AE$2-$K$2-$D46+1)))*$F46))</f>
        <v xml:space="preserve"> </v>
      </c>
      <c r="AF46" s="139" t="str">
        <f ca="1">IF(AF$2-$K$2&lt;$D46-1," ",IF(AF$2-$K$2+1&gt;'Primary Inputs Alt'!$C$17,0,(SUM(OFFSET($K$114:$K$163,0,AF$2-$K$2-$D46+1)))*$F46))</f>
        <v xml:space="preserve"> </v>
      </c>
      <c r="AG46" s="139" t="str">
        <f ca="1">IF(AG$2-$K$2&lt;$D46-1," ",IF(AG$2-$K$2+1&gt;'Primary Inputs Alt'!$C$17,0,(SUM(OFFSET($K$114:$K$163,0,AG$2-$K$2-$D46+1)))*$F46))</f>
        <v xml:space="preserve"> </v>
      </c>
      <c r="AH46" s="139" t="str">
        <f ca="1">IF(AH$2-$K$2&lt;$D46-1," ",IF(AH$2-$K$2+1&gt;'Primary Inputs Alt'!$C$17,0,(SUM(OFFSET($K$114:$K$163,0,AH$2-$K$2-$D46+1)))*$F46))</f>
        <v xml:space="preserve"> </v>
      </c>
      <c r="AI46" s="139" t="str">
        <f ca="1">IF(AI$2-$K$2&lt;$D46-1," ",IF(AI$2-$K$2+1&gt;'Primary Inputs Alt'!$C$17,0,(SUM(OFFSET($K$114:$K$163,0,AI$2-$K$2-$D46+1)))*$F46))</f>
        <v xml:space="preserve"> </v>
      </c>
      <c r="AJ46" s="139" t="str">
        <f ca="1">IF(AJ$2-$K$2&lt;$D46-1," ",IF(AJ$2-$K$2+1&gt;'Primary Inputs Alt'!$C$17,0,(SUM(OFFSET($K$114:$K$163,0,AJ$2-$K$2-$D46+1)))*$F46))</f>
        <v xml:space="preserve"> </v>
      </c>
      <c r="AK46" s="139" t="str">
        <f ca="1">IF(AK$2-$K$2&lt;$D46-1," ",IF(AK$2-$K$2+1&gt;'Primary Inputs Alt'!$C$17,0,(SUM(OFFSET($K$114:$K$163,0,AK$2-$K$2-$D46+1)))*$F46))</f>
        <v xml:space="preserve"> </v>
      </c>
      <c r="AL46" s="139" t="str">
        <f ca="1">IF(AL$2-$K$2&lt;$D46-1," ",IF(AL$2-$K$2+1&gt;'Primary Inputs Alt'!$C$17,0,(SUM(OFFSET($K$114:$K$163,0,AL$2-$K$2-$D46+1)))*$F46))</f>
        <v xml:space="preserve"> </v>
      </c>
      <c r="AM46" s="139" t="str">
        <f ca="1">IF(AM$2-$K$2&lt;$D46-1," ",IF(AM$2-$K$2+1&gt;'Primary Inputs Alt'!$C$17,0,(SUM(OFFSET($K$114:$K$163,0,AM$2-$K$2-$D46+1)))*$F46))</f>
        <v xml:space="preserve"> </v>
      </c>
      <c r="AN46" s="139" t="str">
        <f ca="1">IF(AN$2-$K$2&lt;$D46-1," ",IF(AN$2-$K$2+1&gt;'Primary Inputs Alt'!$C$17,0,(SUM(OFFSET($K$114:$K$163,0,AN$2-$K$2-$D46+1)))*$F46))</f>
        <v xml:space="preserve"> </v>
      </c>
      <c r="AO46" s="139" t="str">
        <f ca="1">IF(AO$2-$K$2&lt;$D46-1," ",IF(AO$2-$K$2+1&gt;'Primary Inputs Alt'!$C$17,0,(SUM(OFFSET($K$114:$K$163,0,AO$2-$K$2-$D46+1)))*$F46))</f>
        <v xml:space="preserve"> </v>
      </c>
      <c r="AP46" s="139" t="str">
        <f ca="1">IF(AP$2-$K$2&lt;$D46-1," ",IF(AP$2-$K$2+1&gt;'Primary Inputs Alt'!$C$17,0,(SUM(OFFSET($K$114:$K$163,0,AP$2-$K$2-$D46+1)))*$F46))</f>
        <v xml:space="preserve"> </v>
      </c>
      <c r="AQ46" s="139" t="str">
        <f ca="1">IF(AQ$2-$K$2&lt;$D46-1," ",IF(AQ$2-$K$2+1&gt;'Primary Inputs Alt'!$C$17,0,(SUM(OFFSET($K$114:$K$163,0,AQ$2-$K$2-$D46+1)))*$F46))</f>
        <v xml:space="preserve"> </v>
      </c>
      <c r="AR46" s="139" t="str">
        <f ca="1">IF(AR$2-$K$2&lt;$D46-1," ",IF(AR$2-$K$2+1&gt;'Primary Inputs Alt'!$C$17,0,(SUM(OFFSET($K$114:$K$163,0,AR$2-$K$2-$D46+1)))*$F46))</f>
        <v xml:space="preserve"> </v>
      </c>
      <c r="AS46" s="139" t="str">
        <f ca="1">IF(AS$2-$K$2&lt;$D46-1," ",IF(AS$2-$K$2+1&gt;'Primary Inputs Alt'!$C$17,0,(SUM(OFFSET($K$114:$K$163,0,AS$2-$K$2-$D46+1)))*$F46))</f>
        <v xml:space="preserve"> </v>
      </c>
      <c r="AT46" s="139" t="str">
        <f ca="1">IF(AT$2-$K$2&lt;$D46-1," ",IF(AT$2-$K$2+1&gt;'Primary Inputs Alt'!$C$17,0,(SUM(OFFSET($K$114:$K$163,0,AT$2-$K$2-$D46+1)))*$F46))</f>
        <v xml:space="preserve"> </v>
      </c>
      <c r="AU46" s="139" t="str">
        <f ca="1">IF(AU$2-$K$2&lt;$D46-1," ",IF(AU$2-$K$2+1&gt;'Primary Inputs Alt'!$C$17,0,(SUM(OFFSET($K$114:$K$163,0,AU$2-$K$2-$D46+1)))*$F46))</f>
        <v xml:space="preserve"> </v>
      </c>
      <c r="AV46" s="139" t="str">
        <f ca="1">IF(AV$2-$K$2&lt;$D46-1," ",IF(AV$2-$K$2+1&gt;'Primary Inputs Alt'!$C$17,0,(SUM(OFFSET($K$114:$K$163,0,AV$2-$K$2-$D46+1)))*$F46))</f>
        <v xml:space="preserve"> </v>
      </c>
      <c r="AW46" s="139" t="str">
        <f ca="1">IF(AW$2-$K$2&lt;$D46-1," ",IF(AW$2-$K$2+1&gt;'Primary Inputs Alt'!$C$17,0,(SUM(OFFSET($K$114:$K$163,0,AW$2-$K$2-$D46+1)))*$F46))</f>
        <v xml:space="preserve"> </v>
      </c>
      <c r="AX46" s="139">
        <f ca="1">IF(AX$2-$K$2&lt;$D46-1," ",IF(AX$2-$K$2+1&gt;'Primary Inputs Alt'!$C$17,0,(SUM(OFFSET($K$114:$K$163,0,AX$2-$K$2-$D46+1)))*$F46))</f>
        <v>0</v>
      </c>
      <c r="AY46" s="139">
        <f ca="1">IF(AY$2-$K$2&lt;$D46-1," ",IF(AY$2-$K$2+1&gt;'Primary Inputs Alt'!$C$17,0,(SUM(OFFSET($K$114:$K$163,0,AY$2-$K$2-$D46+1)))*$F46))</f>
        <v>0</v>
      </c>
      <c r="AZ46" s="139">
        <f ca="1">IF(AZ$2-$K$2&lt;$D46-1," ",IF(AZ$2-$K$2+1&gt;'Primary Inputs Alt'!$C$17,0,(SUM(OFFSET($K$114:$K$163,0,AZ$2-$K$2-$D46+1)))*$F46))</f>
        <v>0</v>
      </c>
      <c r="BA46" s="139">
        <f ca="1">IF(BA$2-$K$2&lt;$D46-1," ",IF(BA$2-$K$2+1&gt;'Primary Inputs Alt'!$C$17,0,(SUM(OFFSET($K$114:$K$163,0,BA$2-$K$2-$D46+1)))*$F46))</f>
        <v>0</v>
      </c>
      <c r="BB46" s="139">
        <f ca="1">IF(BB$2-$K$2&lt;$D46-1," ",IF(BB$2-$K$2+1&gt;'Primary Inputs Alt'!$C$17,0,(SUM(OFFSET($K$114:$K$163,0,BB$2-$K$2-$D46+1)))*$F46))</f>
        <v>0</v>
      </c>
      <c r="BC46" s="139">
        <f ca="1">IF(BC$2-$K$2&lt;$D46-1," ",IF(BC$2-$K$2+1&gt;'Primary Inputs Alt'!$C$17,0,(SUM(OFFSET($K$114:$K$163,0,BC$2-$K$2-$D46+1)))*$F46))</f>
        <v>0</v>
      </c>
      <c r="BD46" s="139">
        <f ca="1">IF(BD$2-$K$2&lt;$D46-1," ",IF(BD$2-$K$2+1&gt;'Primary Inputs Alt'!$C$17,0,(SUM(OFFSET($K$114:$K$163,0,BD$2-$K$2-$D46+1)))*$F46))</f>
        <v>0</v>
      </c>
      <c r="BE46" s="139">
        <f ca="1">IF(BE$2-$K$2&lt;$D46-1," ",IF(BE$2-$K$2+1&gt;'Primary Inputs Alt'!$C$17,0,(SUM(OFFSET($K$114:$K$163,0,BE$2-$K$2-$D46+1)))*$F46))</f>
        <v>0</v>
      </c>
      <c r="BF46" s="139">
        <f ca="1">IF(BF$2-$K$2&lt;$D46-1," ",IF(BF$2-$K$2+1&gt;'Primary Inputs Alt'!$C$17,0,(SUM(OFFSET($K$114:$K$163,0,BF$2-$K$2-$D46+1)))*$F46))</f>
        <v>0</v>
      </c>
      <c r="BG46" s="139">
        <f ca="1">IF(BG$2-$K$2&lt;$D46-1," ",IF(BG$2-$K$2+1&gt;'Primary Inputs Alt'!$C$17,0,(SUM(OFFSET($K$114:$K$163,0,BG$2-$K$2-$D46+1)))*$F46))</f>
        <v>0</v>
      </c>
      <c r="BH46" s="139">
        <f ca="1">IF(BH$2-$K$2&lt;$D46-1," ",IF(BH$2-$K$2+1&gt;'Primary Inputs Alt'!$C$17,0,(SUM(OFFSET($K$114:$K$163,0,BH$2-$K$2-$D46+1)))*$F46))</f>
        <v>0</v>
      </c>
    </row>
    <row r="47" spans="1:60">
      <c r="A47" s="106"/>
      <c r="B47" s="106"/>
      <c r="C47" s="106"/>
      <c r="D47" s="184">
        <v>41</v>
      </c>
      <c r="E47" t="s">
        <v>213</v>
      </c>
      <c r="F47" s="106">
        <f ca="1">OFFSET('Primary Inputs Alt'!$E$12,0,'Calculations Alt'!$D47-1)</f>
        <v>0</v>
      </c>
      <c r="G47" s="106"/>
      <c r="H47" s="106"/>
      <c r="I47" s="106"/>
      <c r="J47" s="106"/>
      <c r="K47" s="139" t="str">
        <f ca="1">IF(K$2-$K$2&lt;$D47-1," ",IF(K$2-$K$2+1&gt;'Primary Inputs Alt'!$C$17,0,(SUM(OFFSET($K$114:$K$163,0,K$2-$K$2-$D47+1)))*$F47))</f>
        <v xml:space="preserve"> </v>
      </c>
      <c r="L47" s="139" t="str">
        <f ca="1">IF(L$2-$K$2&lt;$D47-1," ",IF(L$2-$K$2+1&gt;'Primary Inputs Alt'!$C$17,0,(SUM(OFFSET($K$114:$K$163,0,L$2-$K$2-$D47+1)))*$F47))</f>
        <v xml:space="preserve"> </v>
      </c>
      <c r="M47" s="139" t="str">
        <f ca="1">IF(M$2-$K$2&lt;$D47-1," ",IF(M$2-$K$2+1&gt;'Primary Inputs Alt'!$C$17,0,(SUM(OFFSET($K$114:$K$163,0,M$2-$K$2-$D47+1)))*$F47))</f>
        <v xml:space="preserve"> </v>
      </c>
      <c r="N47" s="139" t="str">
        <f ca="1">IF(N$2-$K$2&lt;$D47-1," ",IF(N$2-$K$2+1&gt;'Primary Inputs Alt'!$C$17,0,(SUM(OFFSET($K$114:$K$163,0,N$2-$K$2-$D47+1)))*$F47))</f>
        <v xml:space="preserve"> </v>
      </c>
      <c r="O47" s="139" t="str">
        <f ca="1">IF(O$2-$K$2&lt;$D47-1," ",IF(O$2-$K$2+1&gt;'Primary Inputs Alt'!$C$17,0,(SUM(OFFSET($K$114:$K$163,0,O$2-$K$2-$D47+1)))*$F47))</f>
        <v xml:space="preserve"> </v>
      </c>
      <c r="P47" s="139" t="str">
        <f ca="1">IF(P$2-$K$2&lt;$D47-1," ",IF(P$2-$K$2+1&gt;'Primary Inputs Alt'!$C$17,0,(SUM(OFFSET($K$114:$K$163,0,P$2-$K$2-$D47+1)))*$F47))</f>
        <v xml:space="preserve"> </v>
      </c>
      <c r="Q47" s="139" t="str">
        <f ca="1">IF(Q$2-$K$2&lt;$D47-1," ",IF(Q$2-$K$2+1&gt;'Primary Inputs Alt'!$C$17,0,(SUM(OFFSET($K$114:$K$163,0,Q$2-$K$2-$D47+1)))*$F47))</f>
        <v xml:space="preserve"> </v>
      </c>
      <c r="R47" s="139" t="str">
        <f ca="1">IF(R$2-$K$2&lt;$D47-1," ",IF(R$2-$K$2+1&gt;'Primary Inputs Alt'!$C$17,0,(SUM(OFFSET($K$114:$K$163,0,R$2-$K$2-$D47+1)))*$F47))</f>
        <v xml:space="preserve"> </v>
      </c>
      <c r="S47" s="139" t="str">
        <f ca="1">IF(S$2-$K$2&lt;$D47-1," ",IF(S$2-$K$2+1&gt;'Primary Inputs Alt'!$C$17,0,(SUM(OFFSET($K$114:$K$163,0,S$2-$K$2-$D47+1)))*$F47))</f>
        <v xml:space="preserve"> </v>
      </c>
      <c r="T47" s="139" t="str">
        <f ca="1">IF(T$2-$K$2&lt;$D47-1," ",IF(T$2-$K$2+1&gt;'Primary Inputs Alt'!$C$17,0,(SUM(OFFSET($K$114:$K$163,0,T$2-$K$2-$D47+1)))*$F47))</f>
        <v xml:space="preserve"> </v>
      </c>
      <c r="U47" s="139" t="str">
        <f ca="1">IF(U$2-$K$2&lt;$D47-1," ",IF(U$2-$K$2+1&gt;'Primary Inputs Alt'!$C$17,0,(SUM(OFFSET($K$114:$K$163,0,U$2-$K$2-$D47+1)))*$F47))</f>
        <v xml:space="preserve"> </v>
      </c>
      <c r="V47" s="139" t="str">
        <f ca="1">IF(V$2-$K$2&lt;$D47-1," ",IF(V$2-$K$2+1&gt;'Primary Inputs Alt'!$C$17,0,(SUM(OFFSET($K$114:$K$163,0,V$2-$K$2-$D47+1)))*$F47))</f>
        <v xml:space="preserve"> </v>
      </c>
      <c r="W47" s="139" t="str">
        <f ca="1">IF(W$2-$K$2&lt;$D47-1," ",IF(W$2-$K$2+1&gt;'Primary Inputs Alt'!$C$17,0,(SUM(OFFSET($K$114:$K$163,0,W$2-$K$2-$D47+1)))*$F47))</f>
        <v xml:space="preserve"> </v>
      </c>
      <c r="X47" s="139" t="str">
        <f ca="1">IF(X$2-$K$2&lt;$D47-1," ",IF(X$2-$K$2+1&gt;'Primary Inputs Alt'!$C$17,0,(SUM(OFFSET($K$114:$K$163,0,X$2-$K$2-$D47+1)))*$F47))</f>
        <v xml:space="preserve"> </v>
      </c>
      <c r="Y47" s="139" t="str">
        <f ca="1">IF(Y$2-$K$2&lt;$D47-1," ",IF(Y$2-$K$2+1&gt;'Primary Inputs Alt'!$C$17,0,(SUM(OFFSET($K$114:$K$163,0,Y$2-$K$2-$D47+1)))*$F47))</f>
        <v xml:space="preserve"> </v>
      </c>
      <c r="Z47" s="139" t="str">
        <f ca="1">IF(Z$2-$K$2&lt;$D47-1," ",IF(Z$2-$K$2+1&gt;'Primary Inputs Alt'!$C$17,0,(SUM(OFFSET($K$114:$K$163,0,Z$2-$K$2-$D47+1)))*$F47))</f>
        <v xml:space="preserve"> </v>
      </c>
      <c r="AA47" s="139" t="str">
        <f ca="1">IF(AA$2-$K$2&lt;$D47-1," ",IF(AA$2-$K$2+1&gt;'Primary Inputs Alt'!$C$17,0,(SUM(OFFSET($K$114:$K$163,0,AA$2-$K$2-$D47+1)))*$F47))</f>
        <v xml:space="preserve"> </v>
      </c>
      <c r="AB47" s="139" t="str">
        <f ca="1">IF(AB$2-$K$2&lt;$D47-1," ",IF(AB$2-$K$2+1&gt;'Primary Inputs Alt'!$C$17,0,(SUM(OFFSET($K$114:$K$163,0,AB$2-$K$2-$D47+1)))*$F47))</f>
        <v xml:space="preserve"> </v>
      </c>
      <c r="AC47" s="139" t="str">
        <f ca="1">IF(AC$2-$K$2&lt;$D47-1," ",IF(AC$2-$K$2+1&gt;'Primary Inputs Alt'!$C$17,0,(SUM(OFFSET($K$114:$K$163,0,AC$2-$K$2-$D47+1)))*$F47))</f>
        <v xml:space="preserve"> </v>
      </c>
      <c r="AD47" s="139" t="str">
        <f ca="1">IF(AD$2-$K$2&lt;$D47-1," ",IF(AD$2-$K$2+1&gt;'Primary Inputs Alt'!$C$17,0,(SUM(OFFSET($K$114:$K$163,0,AD$2-$K$2-$D47+1)))*$F47))</f>
        <v xml:space="preserve"> </v>
      </c>
      <c r="AE47" s="139" t="str">
        <f ca="1">IF(AE$2-$K$2&lt;$D47-1," ",IF(AE$2-$K$2+1&gt;'Primary Inputs Alt'!$C$17,0,(SUM(OFFSET($K$114:$K$163,0,AE$2-$K$2-$D47+1)))*$F47))</f>
        <v xml:space="preserve"> </v>
      </c>
      <c r="AF47" s="139" t="str">
        <f ca="1">IF(AF$2-$K$2&lt;$D47-1," ",IF(AF$2-$K$2+1&gt;'Primary Inputs Alt'!$C$17,0,(SUM(OFFSET($K$114:$K$163,0,AF$2-$K$2-$D47+1)))*$F47))</f>
        <v xml:space="preserve"> </v>
      </c>
      <c r="AG47" s="139" t="str">
        <f ca="1">IF(AG$2-$K$2&lt;$D47-1," ",IF(AG$2-$K$2+1&gt;'Primary Inputs Alt'!$C$17,0,(SUM(OFFSET($K$114:$K$163,0,AG$2-$K$2-$D47+1)))*$F47))</f>
        <v xml:space="preserve"> </v>
      </c>
      <c r="AH47" s="139" t="str">
        <f ca="1">IF(AH$2-$K$2&lt;$D47-1," ",IF(AH$2-$K$2+1&gt;'Primary Inputs Alt'!$C$17,0,(SUM(OFFSET($K$114:$K$163,0,AH$2-$K$2-$D47+1)))*$F47))</f>
        <v xml:space="preserve"> </v>
      </c>
      <c r="AI47" s="139" t="str">
        <f ca="1">IF(AI$2-$K$2&lt;$D47-1," ",IF(AI$2-$K$2+1&gt;'Primary Inputs Alt'!$C$17,0,(SUM(OFFSET($K$114:$K$163,0,AI$2-$K$2-$D47+1)))*$F47))</f>
        <v xml:space="preserve"> </v>
      </c>
      <c r="AJ47" s="139" t="str">
        <f ca="1">IF(AJ$2-$K$2&lt;$D47-1," ",IF(AJ$2-$K$2+1&gt;'Primary Inputs Alt'!$C$17,0,(SUM(OFFSET($K$114:$K$163,0,AJ$2-$K$2-$D47+1)))*$F47))</f>
        <v xml:space="preserve"> </v>
      </c>
      <c r="AK47" s="139" t="str">
        <f ca="1">IF(AK$2-$K$2&lt;$D47-1," ",IF(AK$2-$K$2+1&gt;'Primary Inputs Alt'!$C$17,0,(SUM(OFFSET($K$114:$K$163,0,AK$2-$K$2-$D47+1)))*$F47))</f>
        <v xml:space="preserve"> </v>
      </c>
      <c r="AL47" s="139" t="str">
        <f ca="1">IF(AL$2-$K$2&lt;$D47-1," ",IF(AL$2-$K$2+1&gt;'Primary Inputs Alt'!$C$17,0,(SUM(OFFSET($K$114:$K$163,0,AL$2-$K$2-$D47+1)))*$F47))</f>
        <v xml:space="preserve"> </v>
      </c>
      <c r="AM47" s="139" t="str">
        <f ca="1">IF(AM$2-$K$2&lt;$D47-1," ",IF(AM$2-$K$2+1&gt;'Primary Inputs Alt'!$C$17,0,(SUM(OFFSET($K$114:$K$163,0,AM$2-$K$2-$D47+1)))*$F47))</f>
        <v xml:space="preserve"> </v>
      </c>
      <c r="AN47" s="139" t="str">
        <f ca="1">IF(AN$2-$K$2&lt;$D47-1," ",IF(AN$2-$K$2+1&gt;'Primary Inputs Alt'!$C$17,0,(SUM(OFFSET($K$114:$K$163,0,AN$2-$K$2-$D47+1)))*$F47))</f>
        <v xml:space="preserve"> </v>
      </c>
      <c r="AO47" s="139" t="str">
        <f ca="1">IF(AO$2-$K$2&lt;$D47-1," ",IF(AO$2-$K$2+1&gt;'Primary Inputs Alt'!$C$17,0,(SUM(OFFSET($K$114:$K$163,0,AO$2-$K$2-$D47+1)))*$F47))</f>
        <v xml:space="preserve"> </v>
      </c>
      <c r="AP47" s="139" t="str">
        <f ca="1">IF(AP$2-$K$2&lt;$D47-1," ",IF(AP$2-$K$2+1&gt;'Primary Inputs Alt'!$C$17,0,(SUM(OFFSET($K$114:$K$163,0,AP$2-$K$2-$D47+1)))*$F47))</f>
        <v xml:space="preserve"> </v>
      </c>
      <c r="AQ47" s="139" t="str">
        <f ca="1">IF(AQ$2-$K$2&lt;$D47-1," ",IF(AQ$2-$K$2+1&gt;'Primary Inputs Alt'!$C$17,0,(SUM(OFFSET($K$114:$K$163,0,AQ$2-$K$2-$D47+1)))*$F47))</f>
        <v xml:space="preserve"> </v>
      </c>
      <c r="AR47" s="139" t="str">
        <f ca="1">IF(AR$2-$K$2&lt;$D47-1," ",IF(AR$2-$K$2+1&gt;'Primary Inputs Alt'!$C$17,0,(SUM(OFFSET($K$114:$K$163,0,AR$2-$K$2-$D47+1)))*$F47))</f>
        <v xml:space="preserve"> </v>
      </c>
      <c r="AS47" s="139" t="str">
        <f ca="1">IF(AS$2-$K$2&lt;$D47-1," ",IF(AS$2-$K$2+1&gt;'Primary Inputs Alt'!$C$17,0,(SUM(OFFSET($K$114:$K$163,0,AS$2-$K$2-$D47+1)))*$F47))</f>
        <v xml:space="preserve"> </v>
      </c>
      <c r="AT47" s="139" t="str">
        <f ca="1">IF(AT$2-$K$2&lt;$D47-1," ",IF(AT$2-$K$2+1&gt;'Primary Inputs Alt'!$C$17,0,(SUM(OFFSET($K$114:$K$163,0,AT$2-$K$2-$D47+1)))*$F47))</f>
        <v xml:space="preserve"> </v>
      </c>
      <c r="AU47" s="139" t="str">
        <f ca="1">IF(AU$2-$K$2&lt;$D47-1," ",IF(AU$2-$K$2+1&gt;'Primary Inputs Alt'!$C$17,0,(SUM(OFFSET($K$114:$K$163,0,AU$2-$K$2-$D47+1)))*$F47))</f>
        <v xml:space="preserve"> </v>
      </c>
      <c r="AV47" s="139" t="str">
        <f ca="1">IF(AV$2-$K$2&lt;$D47-1," ",IF(AV$2-$K$2+1&gt;'Primary Inputs Alt'!$C$17,0,(SUM(OFFSET($K$114:$K$163,0,AV$2-$K$2-$D47+1)))*$F47))</f>
        <v xml:space="preserve"> </v>
      </c>
      <c r="AW47" s="139" t="str">
        <f ca="1">IF(AW$2-$K$2&lt;$D47-1," ",IF(AW$2-$K$2+1&gt;'Primary Inputs Alt'!$C$17,0,(SUM(OFFSET($K$114:$K$163,0,AW$2-$K$2-$D47+1)))*$F47))</f>
        <v xml:space="preserve"> </v>
      </c>
      <c r="AX47" s="139" t="str">
        <f ca="1">IF(AX$2-$K$2&lt;$D47-1," ",IF(AX$2-$K$2+1&gt;'Primary Inputs Alt'!$C$17,0,(SUM(OFFSET($K$114:$K$163,0,AX$2-$K$2-$D47+1)))*$F47))</f>
        <v xml:space="preserve"> </v>
      </c>
      <c r="AY47" s="139">
        <f ca="1">IF(AY$2-$K$2&lt;$D47-1," ",IF(AY$2-$K$2+1&gt;'Primary Inputs Alt'!$C$17,0,(SUM(OFFSET($K$114:$K$163,0,AY$2-$K$2-$D47+1)))*$F47))</f>
        <v>0</v>
      </c>
      <c r="AZ47" s="139">
        <f ca="1">IF(AZ$2-$K$2&lt;$D47-1," ",IF(AZ$2-$K$2+1&gt;'Primary Inputs Alt'!$C$17,0,(SUM(OFFSET($K$114:$K$163,0,AZ$2-$K$2-$D47+1)))*$F47))</f>
        <v>0</v>
      </c>
      <c r="BA47" s="139">
        <f ca="1">IF(BA$2-$K$2&lt;$D47-1," ",IF(BA$2-$K$2+1&gt;'Primary Inputs Alt'!$C$17,0,(SUM(OFFSET($K$114:$K$163,0,BA$2-$K$2-$D47+1)))*$F47))</f>
        <v>0</v>
      </c>
      <c r="BB47" s="139">
        <f ca="1">IF(BB$2-$K$2&lt;$D47-1," ",IF(BB$2-$K$2+1&gt;'Primary Inputs Alt'!$C$17,0,(SUM(OFFSET($K$114:$K$163,0,BB$2-$K$2-$D47+1)))*$F47))</f>
        <v>0</v>
      </c>
      <c r="BC47" s="139">
        <f ca="1">IF(BC$2-$K$2&lt;$D47-1," ",IF(BC$2-$K$2+1&gt;'Primary Inputs Alt'!$C$17,0,(SUM(OFFSET($K$114:$K$163,0,BC$2-$K$2-$D47+1)))*$F47))</f>
        <v>0</v>
      </c>
      <c r="BD47" s="139">
        <f ca="1">IF(BD$2-$K$2&lt;$D47-1," ",IF(BD$2-$K$2+1&gt;'Primary Inputs Alt'!$C$17,0,(SUM(OFFSET($K$114:$K$163,0,BD$2-$K$2-$D47+1)))*$F47))</f>
        <v>0</v>
      </c>
      <c r="BE47" s="139">
        <f ca="1">IF(BE$2-$K$2&lt;$D47-1," ",IF(BE$2-$K$2+1&gt;'Primary Inputs Alt'!$C$17,0,(SUM(OFFSET($K$114:$K$163,0,BE$2-$K$2-$D47+1)))*$F47))</f>
        <v>0</v>
      </c>
      <c r="BF47" s="139">
        <f ca="1">IF(BF$2-$K$2&lt;$D47-1," ",IF(BF$2-$K$2+1&gt;'Primary Inputs Alt'!$C$17,0,(SUM(OFFSET($K$114:$K$163,0,BF$2-$K$2-$D47+1)))*$F47))</f>
        <v>0</v>
      </c>
      <c r="BG47" s="139">
        <f ca="1">IF(BG$2-$K$2&lt;$D47-1," ",IF(BG$2-$K$2+1&gt;'Primary Inputs Alt'!$C$17,0,(SUM(OFFSET($K$114:$K$163,0,BG$2-$K$2-$D47+1)))*$F47))</f>
        <v>0</v>
      </c>
      <c r="BH47" s="139">
        <f ca="1">IF(BH$2-$K$2&lt;$D47-1," ",IF(BH$2-$K$2+1&gt;'Primary Inputs Alt'!$C$17,0,(SUM(OFFSET($K$114:$K$163,0,BH$2-$K$2-$D47+1)))*$F47))</f>
        <v>0</v>
      </c>
    </row>
    <row r="48" spans="1:60">
      <c r="A48" s="106"/>
      <c r="B48" s="106"/>
      <c r="C48" s="106"/>
      <c r="D48" s="184">
        <v>42</v>
      </c>
      <c r="E48" t="s">
        <v>214</v>
      </c>
      <c r="F48" s="106">
        <f ca="1">OFFSET('Primary Inputs Alt'!$E$12,0,'Calculations Alt'!$D48-1)</f>
        <v>0</v>
      </c>
      <c r="G48" s="106"/>
      <c r="H48" s="106"/>
      <c r="I48" s="106"/>
      <c r="J48" s="106"/>
      <c r="K48" s="139" t="str">
        <f ca="1">IF(K$2-$K$2&lt;$D48-1," ",IF(K$2-$K$2+1&gt;'Primary Inputs Alt'!$C$17,0,(SUM(OFFSET($K$114:$K$163,0,K$2-$K$2-$D48+1)))*$F48))</f>
        <v xml:space="preserve"> </v>
      </c>
      <c r="L48" s="139" t="str">
        <f ca="1">IF(L$2-$K$2&lt;$D48-1," ",IF(L$2-$K$2+1&gt;'Primary Inputs Alt'!$C$17,0,(SUM(OFFSET($K$114:$K$163,0,L$2-$K$2-$D48+1)))*$F48))</f>
        <v xml:space="preserve"> </v>
      </c>
      <c r="M48" s="139" t="str">
        <f ca="1">IF(M$2-$K$2&lt;$D48-1," ",IF(M$2-$K$2+1&gt;'Primary Inputs Alt'!$C$17,0,(SUM(OFFSET($K$114:$K$163,0,M$2-$K$2-$D48+1)))*$F48))</f>
        <v xml:space="preserve"> </v>
      </c>
      <c r="N48" s="139" t="str">
        <f ca="1">IF(N$2-$K$2&lt;$D48-1," ",IF(N$2-$K$2+1&gt;'Primary Inputs Alt'!$C$17,0,(SUM(OFFSET($K$114:$K$163,0,N$2-$K$2-$D48+1)))*$F48))</f>
        <v xml:space="preserve"> </v>
      </c>
      <c r="O48" s="139" t="str">
        <f ca="1">IF(O$2-$K$2&lt;$D48-1," ",IF(O$2-$K$2+1&gt;'Primary Inputs Alt'!$C$17,0,(SUM(OFFSET($K$114:$K$163,0,O$2-$K$2-$D48+1)))*$F48))</f>
        <v xml:space="preserve"> </v>
      </c>
      <c r="P48" s="139" t="str">
        <f ca="1">IF(P$2-$K$2&lt;$D48-1," ",IF(P$2-$K$2+1&gt;'Primary Inputs Alt'!$C$17,0,(SUM(OFFSET($K$114:$K$163,0,P$2-$K$2-$D48+1)))*$F48))</f>
        <v xml:space="preserve"> </v>
      </c>
      <c r="Q48" s="139" t="str">
        <f ca="1">IF(Q$2-$K$2&lt;$D48-1," ",IF(Q$2-$K$2+1&gt;'Primary Inputs Alt'!$C$17,0,(SUM(OFFSET($K$114:$K$163,0,Q$2-$K$2-$D48+1)))*$F48))</f>
        <v xml:space="preserve"> </v>
      </c>
      <c r="R48" s="139" t="str">
        <f ca="1">IF(R$2-$K$2&lt;$D48-1," ",IF(R$2-$K$2+1&gt;'Primary Inputs Alt'!$C$17,0,(SUM(OFFSET($K$114:$K$163,0,R$2-$K$2-$D48+1)))*$F48))</f>
        <v xml:space="preserve"> </v>
      </c>
      <c r="S48" s="139" t="str">
        <f ca="1">IF(S$2-$K$2&lt;$D48-1," ",IF(S$2-$K$2+1&gt;'Primary Inputs Alt'!$C$17,0,(SUM(OFFSET($K$114:$K$163,0,S$2-$K$2-$D48+1)))*$F48))</f>
        <v xml:space="preserve"> </v>
      </c>
      <c r="T48" s="139" t="str">
        <f ca="1">IF(T$2-$K$2&lt;$D48-1," ",IF(T$2-$K$2+1&gt;'Primary Inputs Alt'!$C$17,0,(SUM(OFFSET($K$114:$K$163,0,T$2-$K$2-$D48+1)))*$F48))</f>
        <v xml:space="preserve"> </v>
      </c>
      <c r="U48" s="139" t="str">
        <f ca="1">IF(U$2-$K$2&lt;$D48-1," ",IF(U$2-$K$2+1&gt;'Primary Inputs Alt'!$C$17,0,(SUM(OFFSET($K$114:$K$163,0,U$2-$K$2-$D48+1)))*$F48))</f>
        <v xml:space="preserve"> </v>
      </c>
      <c r="V48" s="139" t="str">
        <f ca="1">IF(V$2-$K$2&lt;$D48-1," ",IF(V$2-$K$2+1&gt;'Primary Inputs Alt'!$C$17,0,(SUM(OFFSET($K$114:$K$163,0,V$2-$K$2-$D48+1)))*$F48))</f>
        <v xml:space="preserve"> </v>
      </c>
      <c r="W48" s="139" t="str">
        <f ca="1">IF(W$2-$K$2&lt;$D48-1," ",IF(W$2-$K$2+1&gt;'Primary Inputs Alt'!$C$17,0,(SUM(OFFSET($K$114:$K$163,0,W$2-$K$2-$D48+1)))*$F48))</f>
        <v xml:space="preserve"> </v>
      </c>
      <c r="X48" s="139" t="str">
        <f ca="1">IF(X$2-$K$2&lt;$D48-1," ",IF(X$2-$K$2+1&gt;'Primary Inputs Alt'!$C$17,0,(SUM(OFFSET($K$114:$K$163,0,X$2-$K$2-$D48+1)))*$F48))</f>
        <v xml:space="preserve"> </v>
      </c>
      <c r="Y48" s="139" t="str">
        <f ca="1">IF(Y$2-$K$2&lt;$D48-1," ",IF(Y$2-$K$2+1&gt;'Primary Inputs Alt'!$C$17,0,(SUM(OFFSET($K$114:$K$163,0,Y$2-$K$2-$D48+1)))*$F48))</f>
        <v xml:space="preserve"> </v>
      </c>
      <c r="Z48" s="139" t="str">
        <f ca="1">IF(Z$2-$K$2&lt;$D48-1," ",IF(Z$2-$K$2+1&gt;'Primary Inputs Alt'!$C$17,0,(SUM(OFFSET($K$114:$K$163,0,Z$2-$K$2-$D48+1)))*$F48))</f>
        <v xml:space="preserve"> </v>
      </c>
      <c r="AA48" s="139" t="str">
        <f ca="1">IF(AA$2-$K$2&lt;$D48-1," ",IF(AA$2-$K$2+1&gt;'Primary Inputs Alt'!$C$17,0,(SUM(OFFSET($K$114:$K$163,0,AA$2-$K$2-$D48+1)))*$F48))</f>
        <v xml:space="preserve"> </v>
      </c>
      <c r="AB48" s="139" t="str">
        <f ca="1">IF(AB$2-$K$2&lt;$D48-1," ",IF(AB$2-$K$2+1&gt;'Primary Inputs Alt'!$C$17,0,(SUM(OFFSET($K$114:$K$163,0,AB$2-$K$2-$D48+1)))*$F48))</f>
        <v xml:space="preserve"> </v>
      </c>
      <c r="AC48" s="139" t="str">
        <f ca="1">IF(AC$2-$K$2&lt;$D48-1," ",IF(AC$2-$K$2+1&gt;'Primary Inputs Alt'!$C$17,0,(SUM(OFFSET($K$114:$K$163,0,AC$2-$K$2-$D48+1)))*$F48))</f>
        <v xml:space="preserve"> </v>
      </c>
      <c r="AD48" s="139" t="str">
        <f ca="1">IF(AD$2-$K$2&lt;$D48-1," ",IF(AD$2-$K$2+1&gt;'Primary Inputs Alt'!$C$17,0,(SUM(OFFSET($K$114:$K$163,0,AD$2-$K$2-$D48+1)))*$F48))</f>
        <v xml:space="preserve"> </v>
      </c>
      <c r="AE48" s="139" t="str">
        <f ca="1">IF(AE$2-$K$2&lt;$D48-1," ",IF(AE$2-$K$2+1&gt;'Primary Inputs Alt'!$C$17,0,(SUM(OFFSET($K$114:$K$163,0,AE$2-$K$2-$D48+1)))*$F48))</f>
        <v xml:space="preserve"> </v>
      </c>
      <c r="AF48" s="139" t="str">
        <f ca="1">IF(AF$2-$K$2&lt;$D48-1," ",IF(AF$2-$K$2+1&gt;'Primary Inputs Alt'!$C$17,0,(SUM(OFFSET($K$114:$K$163,0,AF$2-$K$2-$D48+1)))*$F48))</f>
        <v xml:space="preserve"> </v>
      </c>
      <c r="AG48" s="139" t="str">
        <f ca="1">IF(AG$2-$K$2&lt;$D48-1," ",IF(AG$2-$K$2+1&gt;'Primary Inputs Alt'!$C$17,0,(SUM(OFFSET($K$114:$K$163,0,AG$2-$K$2-$D48+1)))*$F48))</f>
        <v xml:space="preserve"> </v>
      </c>
      <c r="AH48" s="139" t="str">
        <f ca="1">IF(AH$2-$K$2&lt;$D48-1," ",IF(AH$2-$K$2+1&gt;'Primary Inputs Alt'!$C$17,0,(SUM(OFFSET($K$114:$K$163,0,AH$2-$K$2-$D48+1)))*$F48))</f>
        <v xml:space="preserve"> </v>
      </c>
      <c r="AI48" s="139" t="str">
        <f ca="1">IF(AI$2-$K$2&lt;$D48-1," ",IF(AI$2-$K$2+1&gt;'Primary Inputs Alt'!$C$17,0,(SUM(OFFSET($K$114:$K$163,0,AI$2-$K$2-$D48+1)))*$F48))</f>
        <v xml:space="preserve"> </v>
      </c>
      <c r="AJ48" s="139" t="str">
        <f ca="1">IF(AJ$2-$K$2&lt;$D48-1," ",IF(AJ$2-$K$2+1&gt;'Primary Inputs Alt'!$C$17,0,(SUM(OFFSET($K$114:$K$163,0,AJ$2-$K$2-$D48+1)))*$F48))</f>
        <v xml:space="preserve"> </v>
      </c>
      <c r="AK48" s="139" t="str">
        <f ca="1">IF(AK$2-$K$2&lt;$D48-1," ",IF(AK$2-$K$2+1&gt;'Primary Inputs Alt'!$C$17,0,(SUM(OFFSET($K$114:$K$163,0,AK$2-$K$2-$D48+1)))*$F48))</f>
        <v xml:space="preserve"> </v>
      </c>
      <c r="AL48" s="139" t="str">
        <f ca="1">IF(AL$2-$K$2&lt;$D48-1," ",IF(AL$2-$K$2+1&gt;'Primary Inputs Alt'!$C$17,0,(SUM(OFFSET($K$114:$K$163,0,AL$2-$K$2-$D48+1)))*$F48))</f>
        <v xml:space="preserve"> </v>
      </c>
      <c r="AM48" s="139" t="str">
        <f ca="1">IF(AM$2-$K$2&lt;$D48-1," ",IF(AM$2-$K$2+1&gt;'Primary Inputs Alt'!$C$17,0,(SUM(OFFSET($K$114:$K$163,0,AM$2-$K$2-$D48+1)))*$F48))</f>
        <v xml:space="preserve"> </v>
      </c>
      <c r="AN48" s="139" t="str">
        <f ca="1">IF(AN$2-$K$2&lt;$D48-1," ",IF(AN$2-$K$2+1&gt;'Primary Inputs Alt'!$C$17,0,(SUM(OFFSET($K$114:$K$163,0,AN$2-$K$2-$D48+1)))*$F48))</f>
        <v xml:space="preserve"> </v>
      </c>
      <c r="AO48" s="139" t="str">
        <f ca="1">IF(AO$2-$K$2&lt;$D48-1," ",IF(AO$2-$K$2+1&gt;'Primary Inputs Alt'!$C$17,0,(SUM(OFFSET($K$114:$K$163,0,AO$2-$K$2-$D48+1)))*$F48))</f>
        <v xml:space="preserve"> </v>
      </c>
      <c r="AP48" s="139" t="str">
        <f ca="1">IF(AP$2-$K$2&lt;$D48-1," ",IF(AP$2-$K$2+1&gt;'Primary Inputs Alt'!$C$17,0,(SUM(OFFSET($K$114:$K$163,0,AP$2-$K$2-$D48+1)))*$F48))</f>
        <v xml:space="preserve"> </v>
      </c>
      <c r="AQ48" s="139" t="str">
        <f ca="1">IF(AQ$2-$K$2&lt;$D48-1," ",IF(AQ$2-$K$2+1&gt;'Primary Inputs Alt'!$C$17,0,(SUM(OFFSET($K$114:$K$163,0,AQ$2-$K$2-$D48+1)))*$F48))</f>
        <v xml:space="preserve"> </v>
      </c>
      <c r="AR48" s="139" t="str">
        <f ca="1">IF(AR$2-$K$2&lt;$D48-1," ",IF(AR$2-$K$2+1&gt;'Primary Inputs Alt'!$C$17,0,(SUM(OFFSET($K$114:$K$163,0,AR$2-$K$2-$D48+1)))*$F48))</f>
        <v xml:space="preserve"> </v>
      </c>
      <c r="AS48" s="139" t="str">
        <f ca="1">IF(AS$2-$K$2&lt;$D48-1," ",IF(AS$2-$K$2+1&gt;'Primary Inputs Alt'!$C$17,0,(SUM(OFFSET($K$114:$K$163,0,AS$2-$K$2-$D48+1)))*$F48))</f>
        <v xml:space="preserve"> </v>
      </c>
      <c r="AT48" s="139" t="str">
        <f ca="1">IF(AT$2-$K$2&lt;$D48-1," ",IF(AT$2-$K$2+1&gt;'Primary Inputs Alt'!$C$17,0,(SUM(OFFSET($K$114:$K$163,0,AT$2-$K$2-$D48+1)))*$F48))</f>
        <v xml:space="preserve"> </v>
      </c>
      <c r="AU48" s="139" t="str">
        <f ca="1">IF(AU$2-$K$2&lt;$D48-1," ",IF(AU$2-$K$2+1&gt;'Primary Inputs Alt'!$C$17,0,(SUM(OFFSET($K$114:$K$163,0,AU$2-$K$2-$D48+1)))*$F48))</f>
        <v xml:space="preserve"> </v>
      </c>
      <c r="AV48" s="139" t="str">
        <f ca="1">IF(AV$2-$K$2&lt;$D48-1," ",IF(AV$2-$K$2+1&gt;'Primary Inputs Alt'!$C$17,0,(SUM(OFFSET($K$114:$K$163,0,AV$2-$K$2-$D48+1)))*$F48))</f>
        <v xml:space="preserve"> </v>
      </c>
      <c r="AW48" s="139" t="str">
        <f ca="1">IF(AW$2-$K$2&lt;$D48-1," ",IF(AW$2-$K$2+1&gt;'Primary Inputs Alt'!$C$17,0,(SUM(OFFSET($K$114:$K$163,0,AW$2-$K$2-$D48+1)))*$F48))</f>
        <v xml:space="preserve"> </v>
      </c>
      <c r="AX48" s="139" t="str">
        <f ca="1">IF(AX$2-$K$2&lt;$D48-1," ",IF(AX$2-$K$2+1&gt;'Primary Inputs Alt'!$C$17,0,(SUM(OFFSET($K$114:$K$163,0,AX$2-$K$2-$D48+1)))*$F48))</f>
        <v xml:space="preserve"> </v>
      </c>
      <c r="AY48" s="139" t="str">
        <f ca="1">IF(AY$2-$K$2&lt;$D48-1," ",IF(AY$2-$K$2+1&gt;'Primary Inputs Alt'!$C$17,0,(SUM(OFFSET($K$114:$K$163,0,AY$2-$K$2-$D48+1)))*$F48))</f>
        <v xml:space="preserve"> </v>
      </c>
      <c r="AZ48" s="139">
        <f ca="1">IF(AZ$2-$K$2&lt;$D48-1," ",IF(AZ$2-$K$2+1&gt;'Primary Inputs Alt'!$C$17,0,(SUM(OFFSET($K$114:$K$163,0,AZ$2-$K$2-$D48+1)))*$F48))</f>
        <v>0</v>
      </c>
      <c r="BA48" s="139">
        <f ca="1">IF(BA$2-$K$2&lt;$D48-1," ",IF(BA$2-$K$2+1&gt;'Primary Inputs Alt'!$C$17,0,(SUM(OFFSET($K$114:$K$163,0,BA$2-$K$2-$D48+1)))*$F48))</f>
        <v>0</v>
      </c>
      <c r="BB48" s="139">
        <f ca="1">IF(BB$2-$K$2&lt;$D48-1," ",IF(BB$2-$K$2+1&gt;'Primary Inputs Alt'!$C$17,0,(SUM(OFFSET($K$114:$K$163,0,BB$2-$K$2-$D48+1)))*$F48))</f>
        <v>0</v>
      </c>
      <c r="BC48" s="139">
        <f ca="1">IF(BC$2-$K$2&lt;$D48-1," ",IF(BC$2-$K$2+1&gt;'Primary Inputs Alt'!$C$17,0,(SUM(OFFSET($K$114:$K$163,0,BC$2-$K$2-$D48+1)))*$F48))</f>
        <v>0</v>
      </c>
      <c r="BD48" s="139">
        <f ca="1">IF(BD$2-$K$2&lt;$D48-1," ",IF(BD$2-$K$2+1&gt;'Primary Inputs Alt'!$C$17,0,(SUM(OFFSET($K$114:$K$163,0,BD$2-$K$2-$D48+1)))*$F48))</f>
        <v>0</v>
      </c>
      <c r="BE48" s="139">
        <f ca="1">IF(BE$2-$K$2&lt;$D48-1," ",IF(BE$2-$K$2+1&gt;'Primary Inputs Alt'!$C$17,0,(SUM(OFFSET($K$114:$K$163,0,BE$2-$K$2-$D48+1)))*$F48))</f>
        <v>0</v>
      </c>
      <c r="BF48" s="139">
        <f ca="1">IF(BF$2-$K$2&lt;$D48-1," ",IF(BF$2-$K$2+1&gt;'Primary Inputs Alt'!$C$17,0,(SUM(OFFSET($K$114:$K$163,0,BF$2-$K$2-$D48+1)))*$F48))</f>
        <v>0</v>
      </c>
      <c r="BG48" s="139">
        <f ca="1">IF(BG$2-$K$2&lt;$D48-1," ",IF(BG$2-$K$2+1&gt;'Primary Inputs Alt'!$C$17,0,(SUM(OFFSET($K$114:$K$163,0,BG$2-$K$2-$D48+1)))*$F48))</f>
        <v>0</v>
      </c>
      <c r="BH48" s="139">
        <f ca="1">IF(BH$2-$K$2&lt;$D48-1," ",IF(BH$2-$K$2+1&gt;'Primary Inputs Alt'!$C$17,0,(SUM(OFFSET($K$114:$K$163,0,BH$2-$K$2-$D48+1)))*$F48))</f>
        <v>0</v>
      </c>
    </row>
    <row r="49" spans="1:60">
      <c r="A49" s="106"/>
      <c r="B49" s="106"/>
      <c r="C49" s="106"/>
      <c r="D49" s="184">
        <v>43</v>
      </c>
      <c r="E49" t="s">
        <v>215</v>
      </c>
      <c r="F49" s="106">
        <f ca="1">OFFSET('Primary Inputs Alt'!$E$12,0,'Calculations Alt'!$D49-1)</f>
        <v>0</v>
      </c>
      <c r="G49" s="106"/>
      <c r="H49" s="106"/>
      <c r="I49" s="106"/>
      <c r="J49" s="106"/>
      <c r="K49" s="139" t="str">
        <f ca="1">IF(K$2-$K$2&lt;$D49-1," ",IF(K$2-$K$2+1&gt;'Primary Inputs Alt'!$C$17,0,(SUM(OFFSET($K$114:$K$163,0,K$2-$K$2-$D49+1)))*$F49))</f>
        <v xml:space="preserve"> </v>
      </c>
      <c r="L49" s="139" t="str">
        <f ca="1">IF(L$2-$K$2&lt;$D49-1," ",IF(L$2-$K$2+1&gt;'Primary Inputs Alt'!$C$17,0,(SUM(OFFSET($K$114:$K$163,0,L$2-$K$2-$D49+1)))*$F49))</f>
        <v xml:space="preserve"> </v>
      </c>
      <c r="M49" s="139" t="str">
        <f ca="1">IF(M$2-$K$2&lt;$D49-1," ",IF(M$2-$K$2+1&gt;'Primary Inputs Alt'!$C$17,0,(SUM(OFFSET($K$114:$K$163,0,M$2-$K$2-$D49+1)))*$F49))</f>
        <v xml:space="preserve"> </v>
      </c>
      <c r="N49" s="139" t="str">
        <f ca="1">IF(N$2-$K$2&lt;$D49-1," ",IF(N$2-$K$2+1&gt;'Primary Inputs Alt'!$C$17,0,(SUM(OFFSET($K$114:$K$163,0,N$2-$K$2-$D49+1)))*$F49))</f>
        <v xml:space="preserve"> </v>
      </c>
      <c r="O49" s="139" t="str">
        <f ca="1">IF(O$2-$K$2&lt;$D49-1," ",IF(O$2-$K$2+1&gt;'Primary Inputs Alt'!$C$17,0,(SUM(OFFSET($K$114:$K$163,0,O$2-$K$2-$D49+1)))*$F49))</f>
        <v xml:space="preserve"> </v>
      </c>
      <c r="P49" s="139" t="str">
        <f ca="1">IF(P$2-$K$2&lt;$D49-1," ",IF(P$2-$K$2+1&gt;'Primary Inputs Alt'!$C$17,0,(SUM(OFFSET($K$114:$K$163,0,P$2-$K$2-$D49+1)))*$F49))</f>
        <v xml:space="preserve"> </v>
      </c>
      <c r="Q49" s="139" t="str">
        <f ca="1">IF(Q$2-$K$2&lt;$D49-1," ",IF(Q$2-$K$2+1&gt;'Primary Inputs Alt'!$C$17,0,(SUM(OFFSET($K$114:$K$163,0,Q$2-$K$2-$D49+1)))*$F49))</f>
        <v xml:space="preserve"> </v>
      </c>
      <c r="R49" s="139" t="str">
        <f ca="1">IF(R$2-$K$2&lt;$D49-1," ",IF(R$2-$K$2+1&gt;'Primary Inputs Alt'!$C$17,0,(SUM(OFFSET($K$114:$K$163,0,R$2-$K$2-$D49+1)))*$F49))</f>
        <v xml:space="preserve"> </v>
      </c>
      <c r="S49" s="139" t="str">
        <f ca="1">IF(S$2-$K$2&lt;$D49-1," ",IF(S$2-$K$2+1&gt;'Primary Inputs Alt'!$C$17,0,(SUM(OFFSET($K$114:$K$163,0,S$2-$K$2-$D49+1)))*$F49))</f>
        <v xml:space="preserve"> </v>
      </c>
      <c r="T49" s="139" t="str">
        <f ca="1">IF(T$2-$K$2&lt;$D49-1," ",IF(T$2-$K$2+1&gt;'Primary Inputs Alt'!$C$17,0,(SUM(OFFSET($K$114:$K$163,0,T$2-$K$2-$D49+1)))*$F49))</f>
        <v xml:space="preserve"> </v>
      </c>
      <c r="U49" s="139" t="str">
        <f ca="1">IF(U$2-$K$2&lt;$D49-1," ",IF(U$2-$K$2+1&gt;'Primary Inputs Alt'!$C$17,0,(SUM(OFFSET($K$114:$K$163,0,U$2-$K$2-$D49+1)))*$F49))</f>
        <v xml:space="preserve"> </v>
      </c>
      <c r="V49" s="139" t="str">
        <f ca="1">IF(V$2-$K$2&lt;$D49-1," ",IF(V$2-$K$2+1&gt;'Primary Inputs Alt'!$C$17,0,(SUM(OFFSET($K$114:$K$163,0,V$2-$K$2-$D49+1)))*$F49))</f>
        <v xml:space="preserve"> </v>
      </c>
      <c r="W49" s="139" t="str">
        <f ca="1">IF(W$2-$K$2&lt;$D49-1," ",IF(W$2-$K$2+1&gt;'Primary Inputs Alt'!$C$17,0,(SUM(OFFSET($K$114:$K$163,0,W$2-$K$2-$D49+1)))*$F49))</f>
        <v xml:space="preserve"> </v>
      </c>
      <c r="X49" s="139" t="str">
        <f ca="1">IF(X$2-$K$2&lt;$D49-1," ",IF(X$2-$K$2+1&gt;'Primary Inputs Alt'!$C$17,0,(SUM(OFFSET($K$114:$K$163,0,X$2-$K$2-$D49+1)))*$F49))</f>
        <v xml:space="preserve"> </v>
      </c>
      <c r="Y49" s="139" t="str">
        <f ca="1">IF(Y$2-$K$2&lt;$D49-1," ",IF(Y$2-$K$2+1&gt;'Primary Inputs Alt'!$C$17,0,(SUM(OFFSET($K$114:$K$163,0,Y$2-$K$2-$D49+1)))*$F49))</f>
        <v xml:space="preserve"> </v>
      </c>
      <c r="Z49" s="139" t="str">
        <f ca="1">IF(Z$2-$K$2&lt;$D49-1," ",IF(Z$2-$K$2+1&gt;'Primary Inputs Alt'!$C$17,0,(SUM(OFFSET($K$114:$K$163,0,Z$2-$K$2-$D49+1)))*$F49))</f>
        <v xml:space="preserve"> </v>
      </c>
      <c r="AA49" s="139" t="str">
        <f ca="1">IF(AA$2-$K$2&lt;$D49-1," ",IF(AA$2-$K$2+1&gt;'Primary Inputs Alt'!$C$17,0,(SUM(OFFSET($K$114:$K$163,0,AA$2-$K$2-$D49+1)))*$F49))</f>
        <v xml:space="preserve"> </v>
      </c>
      <c r="AB49" s="139" t="str">
        <f ca="1">IF(AB$2-$K$2&lt;$D49-1," ",IF(AB$2-$K$2+1&gt;'Primary Inputs Alt'!$C$17,0,(SUM(OFFSET($K$114:$K$163,0,AB$2-$K$2-$D49+1)))*$F49))</f>
        <v xml:space="preserve"> </v>
      </c>
      <c r="AC49" s="139" t="str">
        <f ca="1">IF(AC$2-$K$2&lt;$D49-1," ",IF(AC$2-$K$2+1&gt;'Primary Inputs Alt'!$C$17,0,(SUM(OFFSET($K$114:$K$163,0,AC$2-$K$2-$D49+1)))*$F49))</f>
        <v xml:space="preserve"> </v>
      </c>
      <c r="AD49" s="139" t="str">
        <f ca="1">IF(AD$2-$K$2&lt;$D49-1," ",IF(AD$2-$K$2+1&gt;'Primary Inputs Alt'!$C$17,0,(SUM(OFFSET($K$114:$K$163,0,AD$2-$K$2-$D49+1)))*$F49))</f>
        <v xml:space="preserve"> </v>
      </c>
      <c r="AE49" s="139" t="str">
        <f ca="1">IF(AE$2-$K$2&lt;$D49-1," ",IF(AE$2-$K$2+1&gt;'Primary Inputs Alt'!$C$17,0,(SUM(OFFSET($K$114:$K$163,0,AE$2-$K$2-$D49+1)))*$F49))</f>
        <v xml:space="preserve"> </v>
      </c>
      <c r="AF49" s="139" t="str">
        <f ca="1">IF(AF$2-$K$2&lt;$D49-1," ",IF(AF$2-$K$2+1&gt;'Primary Inputs Alt'!$C$17,0,(SUM(OFFSET($K$114:$K$163,0,AF$2-$K$2-$D49+1)))*$F49))</f>
        <v xml:space="preserve"> </v>
      </c>
      <c r="AG49" s="139" t="str">
        <f ca="1">IF(AG$2-$K$2&lt;$D49-1," ",IF(AG$2-$K$2+1&gt;'Primary Inputs Alt'!$C$17,0,(SUM(OFFSET($K$114:$K$163,0,AG$2-$K$2-$D49+1)))*$F49))</f>
        <v xml:space="preserve"> </v>
      </c>
      <c r="AH49" s="139" t="str">
        <f ca="1">IF(AH$2-$K$2&lt;$D49-1," ",IF(AH$2-$K$2+1&gt;'Primary Inputs Alt'!$C$17,0,(SUM(OFFSET($K$114:$K$163,0,AH$2-$K$2-$D49+1)))*$F49))</f>
        <v xml:space="preserve"> </v>
      </c>
      <c r="AI49" s="139" t="str">
        <f ca="1">IF(AI$2-$K$2&lt;$D49-1," ",IF(AI$2-$K$2+1&gt;'Primary Inputs Alt'!$C$17,0,(SUM(OFFSET($K$114:$K$163,0,AI$2-$K$2-$D49+1)))*$F49))</f>
        <v xml:space="preserve"> </v>
      </c>
      <c r="AJ49" s="139" t="str">
        <f ca="1">IF(AJ$2-$K$2&lt;$D49-1," ",IF(AJ$2-$K$2+1&gt;'Primary Inputs Alt'!$C$17,0,(SUM(OFFSET($K$114:$K$163,0,AJ$2-$K$2-$D49+1)))*$F49))</f>
        <v xml:space="preserve"> </v>
      </c>
      <c r="AK49" s="139" t="str">
        <f ca="1">IF(AK$2-$K$2&lt;$D49-1," ",IF(AK$2-$K$2+1&gt;'Primary Inputs Alt'!$C$17,0,(SUM(OFFSET($K$114:$K$163,0,AK$2-$K$2-$D49+1)))*$F49))</f>
        <v xml:space="preserve"> </v>
      </c>
      <c r="AL49" s="139" t="str">
        <f ca="1">IF(AL$2-$K$2&lt;$D49-1," ",IF(AL$2-$K$2+1&gt;'Primary Inputs Alt'!$C$17,0,(SUM(OFFSET($K$114:$K$163,0,AL$2-$K$2-$D49+1)))*$F49))</f>
        <v xml:space="preserve"> </v>
      </c>
      <c r="AM49" s="139" t="str">
        <f ca="1">IF(AM$2-$K$2&lt;$D49-1," ",IF(AM$2-$K$2+1&gt;'Primary Inputs Alt'!$C$17,0,(SUM(OFFSET($K$114:$K$163,0,AM$2-$K$2-$D49+1)))*$F49))</f>
        <v xml:space="preserve"> </v>
      </c>
      <c r="AN49" s="139" t="str">
        <f ca="1">IF(AN$2-$K$2&lt;$D49-1," ",IF(AN$2-$K$2+1&gt;'Primary Inputs Alt'!$C$17,0,(SUM(OFFSET($K$114:$K$163,0,AN$2-$K$2-$D49+1)))*$F49))</f>
        <v xml:space="preserve"> </v>
      </c>
      <c r="AO49" s="139" t="str">
        <f ca="1">IF(AO$2-$K$2&lt;$D49-1," ",IF(AO$2-$K$2+1&gt;'Primary Inputs Alt'!$C$17,0,(SUM(OFFSET($K$114:$K$163,0,AO$2-$K$2-$D49+1)))*$F49))</f>
        <v xml:space="preserve"> </v>
      </c>
      <c r="AP49" s="139" t="str">
        <f ca="1">IF(AP$2-$K$2&lt;$D49-1," ",IF(AP$2-$K$2+1&gt;'Primary Inputs Alt'!$C$17,0,(SUM(OFFSET($K$114:$K$163,0,AP$2-$K$2-$D49+1)))*$F49))</f>
        <v xml:space="preserve"> </v>
      </c>
      <c r="AQ49" s="139" t="str">
        <f ca="1">IF(AQ$2-$K$2&lt;$D49-1," ",IF(AQ$2-$K$2+1&gt;'Primary Inputs Alt'!$C$17,0,(SUM(OFFSET($K$114:$K$163,0,AQ$2-$K$2-$D49+1)))*$F49))</f>
        <v xml:space="preserve"> </v>
      </c>
      <c r="AR49" s="139" t="str">
        <f ca="1">IF(AR$2-$K$2&lt;$D49-1," ",IF(AR$2-$K$2+1&gt;'Primary Inputs Alt'!$C$17,0,(SUM(OFFSET($K$114:$K$163,0,AR$2-$K$2-$D49+1)))*$F49))</f>
        <v xml:space="preserve"> </v>
      </c>
      <c r="AS49" s="139" t="str">
        <f ca="1">IF(AS$2-$K$2&lt;$D49-1," ",IF(AS$2-$K$2+1&gt;'Primary Inputs Alt'!$C$17,0,(SUM(OFFSET($K$114:$K$163,0,AS$2-$K$2-$D49+1)))*$F49))</f>
        <v xml:space="preserve"> </v>
      </c>
      <c r="AT49" s="139" t="str">
        <f ca="1">IF(AT$2-$K$2&lt;$D49-1," ",IF(AT$2-$K$2+1&gt;'Primary Inputs Alt'!$C$17,0,(SUM(OFFSET($K$114:$K$163,0,AT$2-$K$2-$D49+1)))*$F49))</f>
        <v xml:space="preserve"> </v>
      </c>
      <c r="AU49" s="139" t="str">
        <f ca="1">IF(AU$2-$K$2&lt;$D49-1," ",IF(AU$2-$K$2+1&gt;'Primary Inputs Alt'!$C$17,0,(SUM(OFFSET($K$114:$K$163,0,AU$2-$K$2-$D49+1)))*$F49))</f>
        <v xml:space="preserve"> </v>
      </c>
      <c r="AV49" s="139" t="str">
        <f ca="1">IF(AV$2-$K$2&lt;$D49-1," ",IF(AV$2-$K$2+1&gt;'Primary Inputs Alt'!$C$17,0,(SUM(OFFSET($K$114:$K$163,0,AV$2-$K$2-$D49+1)))*$F49))</f>
        <v xml:space="preserve"> </v>
      </c>
      <c r="AW49" s="139" t="str">
        <f ca="1">IF(AW$2-$K$2&lt;$D49-1," ",IF(AW$2-$K$2+1&gt;'Primary Inputs Alt'!$C$17,0,(SUM(OFFSET($K$114:$K$163,0,AW$2-$K$2-$D49+1)))*$F49))</f>
        <v xml:space="preserve"> </v>
      </c>
      <c r="AX49" s="139" t="str">
        <f ca="1">IF(AX$2-$K$2&lt;$D49-1," ",IF(AX$2-$K$2+1&gt;'Primary Inputs Alt'!$C$17,0,(SUM(OFFSET($K$114:$K$163,0,AX$2-$K$2-$D49+1)))*$F49))</f>
        <v xml:space="preserve"> </v>
      </c>
      <c r="AY49" s="139" t="str">
        <f ca="1">IF(AY$2-$K$2&lt;$D49-1," ",IF(AY$2-$K$2+1&gt;'Primary Inputs Alt'!$C$17,0,(SUM(OFFSET($K$114:$K$163,0,AY$2-$K$2-$D49+1)))*$F49))</f>
        <v xml:space="preserve"> </v>
      </c>
      <c r="AZ49" s="139" t="str">
        <f ca="1">IF(AZ$2-$K$2&lt;$D49-1," ",IF(AZ$2-$K$2+1&gt;'Primary Inputs Alt'!$C$17,0,(SUM(OFFSET($K$114:$K$163,0,AZ$2-$K$2-$D49+1)))*$F49))</f>
        <v xml:space="preserve"> </v>
      </c>
      <c r="BA49" s="139">
        <f ca="1">IF(BA$2-$K$2&lt;$D49-1," ",IF(BA$2-$K$2+1&gt;'Primary Inputs Alt'!$C$17,0,(SUM(OFFSET($K$114:$K$163,0,BA$2-$K$2-$D49+1)))*$F49))</f>
        <v>0</v>
      </c>
      <c r="BB49" s="139">
        <f ca="1">IF(BB$2-$K$2&lt;$D49-1," ",IF(BB$2-$K$2+1&gt;'Primary Inputs Alt'!$C$17,0,(SUM(OFFSET($K$114:$K$163,0,BB$2-$K$2-$D49+1)))*$F49))</f>
        <v>0</v>
      </c>
      <c r="BC49" s="139">
        <f ca="1">IF(BC$2-$K$2&lt;$D49-1," ",IF(BC$2-$K$2+1&gt;'Primary Inputs Alt'!$C$17,0,(SUM(OFFSET($K$114:$K$163,0,BC$2-$K$2-$D49+1)))*$F49))</f>
        <v>0</v>
      </c>
      <c r="BD49" s="139">
        <f ca="1">IF(BD$2-$K$2&lt;$D49-1," ",IF(BD$2-$K$2+1&gt;'Primary Inputs Alt'!$C$17,0,(SUM(OFFSET($K$114:$K$163,0,BD$2-$K$2-$D49+1)))*$F49))</f>
        <v>0</v>
      </c>
      <c r="BE49" s="139">
        <f ca="1">IF(BE$2-$K$2&lt;$D49-1," ",IF(BE$2-$K$2+1&gt;'Primary Inputs Alt'!$C$17,0,(SUM(OFFSET($K$114:$K$163,0,BE$2-$K$2-$D49+1)))*$F49))</f>
        <v>0</v>
      </c>
      <c r="BF49" s="139">
        <f ca="1">IF(BF$2-$K$2&lt;$D49-1," ",IF(BF$2-$K$2+1&gt;'Primary Inputs Alt'!$C$17,0,(SUM(OFFSET($K$114:$K$163,0,BF$2-$K$2-$D49+1)))*$F49))</f>
        <v>0</v>
      </c>
      <c r="BG49" s="139">
        <f ca="1">IF(BG$2-$K$2&lt;$D49-1," ",IF(BG$2-$K$2+1&gt;'Primary Inputs Alt'!$C$17,0,(SUM(OFFSET($K$114:$K$163,0,BG$2-$K$2-$D49+1)))*$F49))</f>
        <v>0</v>
      </c>
      <c r="BH49" s="139">
        <f ca="1">IF(BH$2-$K$2&lt;$D49-1," ",IF(BH$2-$K$2+1&gt;'Primary Inputs Alt'!$C$17,0,(SUM(OFFSET($K$114:$K$163,0,BH$2-$K$2-$D49+1)))*$F49))</f>
        <v>0</v>
      </c>
    </row>
    <row r="50" spans="1:60">
      <c r="A50" s="106"/>
      <c r="B50" s="106"/>
      <c r="C50" s="106"/>
      <c r="D50" s="184">
        <v>44</v>
      </c>
      <c r="E50" t="s">
        <v>216</v>
      </c>
      <c r="F50" s="106">
        <f ca="1">OFFSET('Primary Inputs Alt'!$E$12,0,'Calculations Alt'!$D50-1)</f>
        <v>0</v>
      </c>
      <c r="G50" s="106"/>
      <c r="H50" s="106"/>
      <c r="I50" s="106"/>
      <c r="J50" s="106"/>
      <c r="K50" s="139" t="str">
        <f ca="1">IF(K$2-$K$2&lt;$D50-1," ",IF(K$2-$K$2+1&gt;'Primary Inputs Alt'!$C$17,0,(SUM(OFFSET($K$114:$K$163,0,K$2-$K$2-$D50+1)))*$F50))</f>
        <v xml:space="preserve"> </v>
      </c>
      <c r="L50" s="139" t="str">
        <f ca="1">IF(L$2-$K$2&lt;$D50-1," ",IF(L$2-$K$2+1&gt;'Primary Inputs Alt'!$C$17,0,(SUM(OFFSET($K$114:$K$163,0,L$2-$K$2-$D50+1)))*$F50))</f>
        <v xml:space="preserve"> </v>
      </c>
      <c r="M50" s="139" t="str">
        <f ca="1">IF(M$2-$K$2&lt;$D50-1," ",IF(M$2-$K$2+1&gt;'Primary Inputs Alt'!$C$17,0,(SUM(OFFSET($K$114:$K$163,0,M$2-$K$2-$D50+1)))*$F50))</f>
        <v xml:space="preserve"> </v>
      </c>
      <c r="N50" s="139" t="str">
        <f ca="1">IF(N$2-$K$2&lt;$D50-1," ",IF(N$2-$K$2+1&gt;'Primary Inputs Alt'!$C$17,0,(SUM(OFFSET($K$114:$K$163,0,N$2-$K$2-$D50+1)))*$F50))</f>
        <v xml:space="preserve"> </v>
      </c>
      <c r="O50" s="139" t="str">
        <f ca="1">IF(O$2-$K$2&lt;$D50-1," ",IF(O$2-$K$2+1&gt;'Primary Inputs Alt'!$C$17,0,(SUM(OFFSET($K$114:$K$163,0,O$2-$K$2-$D50+1)))*$F50))</f>
        <v xml:space="preserve"> </v>
      </c>
      <c r="P50" s="139" t="str">
        <f ca="1">IF(P$2-$K$2&lt;$D50-1," ",IF(P$2-$K$2+1&gt;'Primary Inputs Alt'!$C$17,0,(SUM(OFFSET($K$114:$K$163,0,P$2-$K$2-$D50+1)))*$F50))</f>
        <v xml:space="preserve"> </v>
      </c>
      <c r="Q50" s="139" t="str">
        <f ca="1">IF(Q$2-$K$2&lt;$D50-1," ",IF(Q$2-$K$2+1&gt;'Primary Inputs Alt'!$C$17,0,(SUM(OFFSET($K$114:$K$163,0,Q$2-$K$2-$D50+1)))*$F50))</f>
        <v xml:space="preserve"> </v>
      </c>
      <c r="R50" s="139" t="str">
        <f ca="1">IF(R$2-$K$2&lt;$D50-1," ",IF(R$2-$K$2+1&gt;'Primary Inputs Alt'!$C$17,0,(SUM(OFFSET($K$114:$K$163,0,R$2-$K$2-$D50+1)))*$F50))</f>
        <v xml:space="preserve"> </v>
      </c>
      <c r="S50" s="139" t="str">
        <f ca="1">IF(S$2-$K$2&lt;$D50-1," ",IF(S$2-$K$2+1&gt;'Primary Inputs Alt'!$C$17,0,(SUM(OFFSET($K$114:$K$163,0,S$2-$K$2-$D50+1)))*$F50))</f>
        <v xml:space="preserve"> </v>
      </c>
      <c r="T50" s="139" t="str">
        <f ca="1">IF(T$2-$K$2&lt;$D50-1," ",IF(T$2-$K$2+1&gt;'Primary Inputs Alt'!$C$17,0,(SUM(OFFSET($K$114:$K$163,0,T$2-$K$2-$D50+1)))*$F50))</f>
        <v xml:space="preserve"> </v>
      </c>
      <c r="U50" s="139" t="str">
        <f ca="1">IF(U$2-$K$2&lt;$D50-1," ",IF(U$2-$K$2+1&gt;'Primary Inputs Alt'!$C$17,0,(SUM(OFFSET($K$114:$K$163,0,U$2-$K$2-$D50+1)))*$F50))</f>
        <v xml:space="preserve"> </v>
      </c>
      <c r="V50" s="139" t="str">
        <f ca="1">IF(V$2-$K$2&lt;$D50-1," ",IF(V$2-$K$2+1&gt;'Primary Inputs Alt'!$C$17,0,(SUM(OFFSET($K$114:$K$163,0,V$2-$K$2-$D50+1)))*$F50))</f>
        <v xml:space="preserve"> </v>
      </c>
      <c r="W50" s="139" t="str">
        <f ca="1">IF(W$2-$K$2&lt;$D50-1," ",IF(W$2-$K$2+1&gt;'Primary Inputs Alt'!$C$17,0,(SUM(OFFSET($K$114:$K$163,0,W$2-$K$2-$D50+1)))*$F50))</f>
        <v xml:space="preserve"> </v>
      </c>
      <c r="X50" s="139" t="str">
        <f ca="1">IF(X$2-$K$2&lt;$D50-1," ",IF(X$2-$K$2+1&gt;'Primary Inputs Alt'!$C$17,0,(SUM(OFFSET($K$114:$K$163,0,X$2-$K$2-$D50+1)))*$F50))</f>
        <v xml:space="preserve"> </v>
      </c>
      <c r="Y50" s="139" t="str">
        <f ca="1">IF(Y$2-$K$2&lt;$D50-1," ",IF(Y$2-$K$2+1&gt;'Primary Inputs Alt'!$C$17,0,(SUM(OFFSET($K$114:$K$163,0,Y$2-$K$2-$D50+1)))*$F50))</f>
        <v xml:space="preserve"> </v>
      </c>
      <c r="Z50" s="139" t="str">
        <f ca="1">IF(Z$2-$K$2&lt;$D50-1," ",IF(Z$2-$K$2+1&gt;'Primary Inputs Alt'!$C$17,0,(SUM(OFFSET($K$114:$K$163,0,Z$2-$K$2-$D50+1)))*$F50))</f>
        <v xml:space="preserve"> </v>
      </c>
      <c r="AA50" s="139" t="str">
        <f ca="1">IF(AA$2-$K$2&lt;$D50-1," ",IF(AA$2-$K$2+1&gt;'Primary Inputs Alt'!$C$17,0,(SUM(OFFSET($K$114:$K$163,0,AA$2-$K$2-$D50+1)))*$F50))</f>
        <v xml:space="preserve"> </v>
      </c>
      <c r="AB50" s="139" t="str">
        <f ca="1">IF(AB$2-$K$2&lt;$D50-1," ",IF(AB$2-$K$2+1&gt;'Primary Inputs Alt'!$C$17,0,(SUM(OFFSET($K$114:$K$163,0,AB$2-$K$2-$D50+1)))*$F50))</f>
        <v xml:space="preserve"> </v>
      </c>
      <c r="AC50" s="139" t="str">
        <f ca="1">IF(AC$2-$K$2&lt;$D50-1," ",IF(AC$2-$K$2+1&gt;'Primary Inputs Alt'!$C$17,0,(SUM(OFFSET($K$114:$K$163,0,AC$2-$K$2-$D50+1)))*$F50))</f>
        <v xml:space="preserve"> </v>
      </c>
      <c r="AD50" s="139" t="str">
        <f ca="1">IF(AD$2-$K$2&lt;$D50-1," ",IF(AD$2-$K$2+1&gt;'Primary Inputs Alt'!$C$17,0,(SUM(OFFSET($K$114:$K$163,0,AD$2-$K$2-$D50+1)))*$F50))</f>
        <v xml:space="preserve"> </v>
      </c>
      <c r="AE50" s="139" t="str">
        <f ca="1">IF(AE$2-$K$2&lt;$D50-1," ",IF(AE$2-$K$2+1&gt;'Primary Inputs Alt'!$C$17,0,(SUM(OFFSET($K$114:$K$163,0,AE$2-$K$2-$D50+1)))*$F50))</f>
        <v xml:space="preserve"> </v>
      </c>
      <c r="AF50" s="139" t="str">
        <f ca="1">IF(AF$2-$K$2&lt;$D50-1," ",IF(AF$2-$K$2+1&gt;'Primary Inputs Alt'!$C$17,0,(SUM(OFFSET($K$114:$K$163,0,AF$2-$K$2-$D50+1)))*$F50))</f>
        <v xml:space="preserve"> </v>
      </c>
      <c r="AG50" s="139" t="str">
        <f ca="1">IF(AG$2-$K$2&lt;$D50-1," ",IF(AG$2-$K$2+1&gt;'Primary Inputs Alt'!$C$17,0,(SUM(OFFSET($K$114:$K$163,0,AG$2-$K$2-$D50+1)))*$F50))</f>
        <v xml:space="preserve"> </v>
      </c>
      <c r="AH50" s="139" t="str">
        <f ca="1">IF(AH$2-$K$2&lt;$D50-1," ",IF(AH$2-$K$2+1&gt;'Primary Inputs Alt'!$C$17,0,(SUM(OFFSET($K$114:$K$163,0,AH$2-$K$2-$D50+1)))*$F50))</f>
        <v xml:space="preserve"> </v>
      </c>
      <c r="AI50" s="139" t="str">
        <f ca="1">IF(AI$2-$K$2&lt;$D50-1," ",IF(AI$2-$K$2+1&gt;'Primary Inputs Alt'!$C$17,0,(SUM(OFFSET($K$114:$K$163,0,AI$2-$K$2-$D50+1)))*$F50))</f>
        <v xml:space="preserve"> </v>
      </c>
      <c r="AJ50" s="139" t="str">
        <f ca="1">IF(AJ$2-$K$2&lt;$D50-1," ",IF(AJ$2-$K$2+1&gt;'Primary Inputs Alt'!$C$17,0,(SUM(OFFSET($K$114:$K$163,0,AJ$2-$K$2-$D50+1)))*$F50))</f>
        <v xml:space="preserve"> </v>
      </c>
      <c r="AK50" s="139" t="str">
        <f ca="1">IF(AK$2-$K$2&lt;$D50-1," ",IF(AK$2-$K$2+1&gt;'Primary Inputs Alt'!$C$17,0,(SUM(OFFSET($K$114:$K$163,0,AK$2-$K$2-$D50+1)))*$F50))</f>
        <v xml:space="preserve"> </v>
      </c>
      <c r="AL50" s="139" t="str">
        <f ca="1">IF(AL$2-$K$2&lt;$D50-1," ",IF(AL$2-$K$2+1&gt;'Primary Inputs Alt'!$C$17,0,(SUM(OFFSET($K$114:$K$163,0,AL$2-$K$2-$D50+1)))*$F50))</f>
        <v xml:space="preserve"> </v>
      </c>
      <c r="AM50" s="139" t="str">
        <f ca="1">IF(AM$2-$K$2&lt;$D50-1," ",IF(AM$2-$K$2+1&gt;'Primary Inputs Alt'!$C$17,0,(SUM(OFFSET($K$114:$K$163,0,AM$2-$K$2-$D50+1)))*$F50))</f>
        <v xml:space="preserve"> </v>
      </c>
      <c r="AN50" s="139" t="str">
        <f ca="1">IF(AN$2-$K$2&lt;$D50-1," ",IF(AN$2-$K$2+1&gt;'Primary Inputs Alt'!$C$17,0,(SUM(OFFSET($K$114:$K$163,0,AN$2-$K$2-$D50+1)))*$F50))</f>
        <v xml:space="preserve"> </v>
      </c>
      <c r="AO50" s="139" t="str">
        <f ca="1">IF(AO$2-$K$2&lt;$D50-1," ",IF(AO$2-$K$2+1&gt;'Primary Inputs Alt'!$C$17,0,(SUM(OFFSET($K$114:$K$163,0,AO$2-$K$2-$D50+1)))*$F50))</f>
        <v xml:space="preserve"> </v>
      </c>
      <c r="AP50" s="139" t="str">
        <f ca="1">IF(AP$2-$K$2&lt;$D50-1," ",IF(AP$2-$K$2+1&gt;'Primary Inputs Alt'!$C$17,0,(SUM(OFFSET($K$114:$K$163,0,AP$2-$K$2-$D50+1)))*$F50))</f>
        <v xml:space="preserve"> </v>
      </c>
      <c r="AQ50" s="139" t="str">
        <f ca="1">IF(AQ$2-$K$2&lt;$D50-1," ",IF(AQ$2-$K$2+1&gt;'Primary Inputs Alt'!$C$17,0,(SUM(OFFSET($K$114:$K$163,0,AQ$2-$K$2-$D50+1)))*$F50))</f>
        <v xml:space="preserve"> </v>
      </c>
      <c r="AR50" s="139" t="str">
        <f ca="1">IF(AR$2-$K$2&lt;$D50-1," ",IF(AR$2-$K$2+1&gt;'Primary Inputs Alt'!$C$17,0,(SUM(OFFSET($K$114:$K$163,0,AR$2-$K$2-$D50+1)))*$F50))</f>
        <v xml:space="preserve"> </v>
      </c>
      <c r="AS50" s="139" t="str">
        <f ca="1">IF(AS$2-$K$2&lt;$D50-1," ",IF(AS$2-$K$2+1&gt;'Primary Inputs Alt'!$C$17,0,(SUM(OFFSET($K$114:$K$163,0,AS$2-$K$2-$D50+1)))*$F50))</f>
        <v xml:space="preserve"> </v>
      </c>
      <c r="AT50" s="139" t="str">
        <f ca="1">IF(AT$2-$K$2&lt;$D50-1," ",IF(AT$2-$K$2+1&gt;'Primary Inputs Alt'!$C$17,0,(SUM(OFFSET($K$114:$K$163,0,AT$2-$K$2-$D50+1)))*$F50))</f>
        <v xml:space="preserve"> </v>
      </c>
      <c r="AU50" s="139" t="str">
        <f ca="1">IF(AU$2-$K$2&lt;$D50-1," ",IF(AU$2-$K$2+1&gt;'Primary Inputs Alt'!$C$17,0,(SUM(OFFSET($K$114:$K$163,0,AU$2-$K$2-$D50+1)))*$F50))</f>
        <v xml:space="preserve"> </v>
      </c>
      <c r="AV50" s="139" t="str">
        <f ca="1">IF(AV$2-$K$2&lt;$D50-1," ",IF(AV$2-$K$2+1&gt;'Primary Inputs Alt'!$C$17,0,(SUM(OFFSET($K$114:$K$163,0,AV$2-$K$2-$D50+1)))*$F50))</f>
        <v xml:space="preserve"> </v>
      </c>
      <c r="AW50" s="139" t="str">
        <f ca="1">IF(AW$2-$K$2&lt;$D50-1," ",IF(AW$2-$K$2+1&gt;'Primary Inputs Alt'!$C$17,0,(SUM(OFFSET($K$114:$K$163,0,AW$2-$K$2-$D50+1)))*$F50))</f>
        <v xml:space="preserve"> </v>
      </c>
      <c r="AX50" s="139" t="str">
        <f ca="1">IF(AX$2-$K$2&lt;$D50-1," ",IF(AX$2-$K$2+1&gt;'Primary Inputs Alt'!$C$17,0,(SUM(OFFSET($K$114:$K$163,0,AX$2-$K$2-$D50+1)))*$F50))</f>
        <v xml:space="preserve"> </v>
      </c>
      <c r="AY50" s="139" t="str">
        <f ca="1">IF(AY$2-$K$2&lt;$D50-1," ",IF(AY$2-$K$2+1&gt;'Primary Inputs Alt'!$C$17,0,(SUM(OFFSET($K$114:$K$163,0,AY$2-$K$2-$D50+1)))*$F50))</f>
        <v xml:space="preserve"> </v>
      </c>
      <c r="AZ50" s="139" t="str">
        <f ca="1">IF(AZ$2-$K$2&lt;$D50-1," ",IF(AZ$2-$K$2+1&gt;'Primary Inputs Alt'!$C$17,0,(SUM(OFFSET($K$114:$K$163,0,AZ$2-$K$2-$D50+1)))*$F50))</f>
        <v xml:space="preserve"> </v>
      </c>
      <c r="BA50" s="139" t="str">
        <f ca="1">IF(BA$2-$K$2&lt;$D50-1," ",IF(BA$2-$K$2+1&gt;'Primary Inputs Alt'!$C$17,0,(SUM(OFFSET($K$114:$K$163,0,BA$2-$K$2-$D50+1)))*$F50))</f>
        <v xml:space="preserve"> </v>
      </c>
      <c r="BB50" s="139">
        <f ca="1">IF(BB$2-$K$2&lt;$D50-1," ",IF(BB$2-$K$2+1&gt;'Primary Inputs Alt'!$C$17,0,(SUM(OFFSET($K$114:$K$163,0,BB$2-$K$2-$D50+1)))*$F50))</f>
        <v>0</v>
      </c>
      <c r="BC50" s="139">
        <f ca="1">IF(BC$2-$K$2&lt;$D50-1," ",IF(BC$2-$K$2+1&gt;'Primary Inputs Alt'!$C$17,0,(SUM(OFFSET($K$114:$K$163,0,BC$2-$K$2-$D50+1)))*$F50))</f>
        <v>0</v>
      </c>
      <c r="BD50" s="139">
        <f ca="1">IF(BD$2-$K$2&lt;$D50-1," ",IF(BD$2-$K$2+1&gt;'Primary Inputs Alt'!$C$17,0,(SUM(OFFSET($K$114:$K$163,0,BD$2-$K$2-$D50+1)))*$F50))</f>
        <v>0</v>
      </c>
      <c r="BE50" s="139">
        <f ca="1">IF(BE$2-$K$2&lt;$D50-1," ",IF(BE$2-$K$2+1&gt;'Primary Inputs Alt'!$C$17,0,(SUM(OFFSET($K$114:$K$163,0,BE$2-$K$2-$D50+1)))*$F50))</f>
        <v>0</v>
      </c>
      <c r="BF50" s="139">
        <f ca="1">IF(BF$2-$K$2&lt;$D50-1," ",IF(BF$2-$K$2+1&gt;'Primary Inputs Alt'!$C$17,0,(SUM(OFFSET($K$114:$K$163,0,BF$2-$K$2-$D50+1)))*$F50))</f>
        <v>0</v>
      </c>
      <c r="BG50" s="139">
        <f ca="1">IF(BG$2-$K$2&lt;$D50-1," ",IF(BG$2-$K$2+1&gt;'Primary Inputs Alt'!$C$17,0,(SUM(OFFSET($K$114:$K$163,0,BG$2-$K$2-$D50+1)))*$F50))</f>
        <v>0</v>
      </c>
      <c r="BH50" s="139">
        <f ca="1">IF(BH$2-$K$2&lt;$D50-1," ",IF(BH$2-$K$2+1&gt;'Primary Inputs Alt'!$C$17,0,(SUM(OFFSET($K$114:$K$163,0,BH$2-$K$2-$D50+1)))*$F50))</f>
        <v>0</v>
      </c>
    </row>
    <row r="51" spans="1:60">
      <c r="A51" s="106"/>
      <c r="B51" s="106"/>
      <c r="C51" s="106"/>
      <c r="D51" s="184">
        <v>45</v>
      </c>
      <c r="E51" t="s">
        <v>217</v>
      </c>
      <c r="F51" s="106">
        <f ca="1">OFFSET('Primary Inputs Alt'!$E$12,0,'Calculations Alt'!$D51-1)</f>
        <v>0</v>
      </c>
      <c r="G51" s="106"/>
      <c r="H51" s="106"/>
      <c r="I51" s="106"/>
      <c r="J51" s="106"/>
      <c r="K51" s="139" t="str">
        <f ca="1">IF(K$2-$K$2&lt;$D51-1," ",IF(K$2-$K$2+1&gt;'Primary Inputs Alt'!$C$17,0,(SUM(OFFSET($K$114:$K$163,0,K$2-$K$2-$D51+1)))*$F51))</f>
        <v xml:space="preserve"> </v>
      </c>
      <c r="L51" s="139" t="str">
        <f ca="1">IF(L$2-$K$2&lt;$D51-1," ",IF(L$2-$K$2+1&gt;'Primary Inputs Alt'!$C$17,0,(SUM(OFFSET($K$114:$K$163,0,L$2-$K$2-$D51+1)))*$F51))</f>
        <v xml:space="preserve"> </v>
      </c>
      <c r="M51" s="139" t="str">
        <f ca="1">IF(M$2-$K$2&lt;$D51-1," ",IF(M$2-$K$2+1&gt;'Primary Inputs Alt'!$C$17,0,(SUM(OFFSET($K$114:$K$163,0,M$2-$K$2-$D51+1)))*$F51))</f>
        <v xml:space="preserve"> </v>
      </c>
      <c r="N51" s="139" t="str">
        <f ca="1">IF(N$2-$K$2&lt;$D51-1," ",IF(N$2-$K$2+1&gt;'Primary Inputs Alt'!$C$17,0,(SUM(OFFSET($K$114:$K$163,0,N$2-$K$2-$D51+1)))*$F51))</f>
        <v xml:space="preserve"> </v>
      </c>
      <c r="O51" s="139" t="str">
        <f ca="1">IF(O$2-$K$2&lt;$D51-1," ",IF(O$2-$K$2+1&gt;'Primary Inputs Alt'!$C$17,0,(SUM(OFFSET($K$114:$K$163,0,O$2-$K$2-$D51+1)))*$F51))</f>
        <v xml:space="preserve"> </v>
      </c>
      <c r="P51" s="139" t="str">
        <f ca="1">IF(P$2-$K$2&lt;$D51-1," ",IF(P$2-$K$2+1&gt;'Primary Inputs Alt'!$C$17,0,(SUM(OFFSET($K$114:$K$163,0,P$2-$K$2-$D51+1)))*$F51))</f>
        <v xml:space="preserve"> </v>
      </c>
      <c r="Q51" s="139" t="str">
        <f ca="1">IF(Q$2-$K$2&lt;$D51-1," ",IF(Q$2-$K$2+1&gt;'Primary Inputs Alt'!$C$17,0,(SUM(OFFSET($K$114:$K$163,0,Q$2-$K$2-$D51+1)))*$F51))</f>
        <v xml:space="preserve"> </v>
      </c>
      <c r="R51" s="139" t="str">
        <f ca="1">IF(R$2-$K$2&lt;$D51-1," ",IF(R$2-$K$2+1&gt;'Primary Inputs Alt'!$C$17,0,(SUM(OFFSET($K$114:$K$163,0,R$2-$K$2-$D51+1)))*$F51))</f>
        <v xml:space="preserve"> </v>
      </c>
      <c r="S51" s="139" t="str">
        <f ca="1">IF(S$2-$K$2&lt;$D51-1," ",IF(S$2-$K$2+1&gt;'Primary Inputs Alt'!$C$17,0,(SUM(OFFSET($K$114:$K$163,0,S$2-$K$2-$D51+1)))*$F51))</f>
        <v xml:space="preserve"> </v>
      </c>
      <c r="T51" s="139" t="str">
        <f ca="1">IF(T$2-$K$2&lt;$D51-1," ",IF(T$2-$K$2+1&gt;'Primary Inputs Alt'!$C$17,0,(SUM(OFFSET($K$114:$K$163,0,T$2-$K$2-$D51+1)))*$F51))</f>
        <v xml:space="preserve"> </v>
      </c>
      <c r="U51" s="139" t="str">
        <f ca="1">IF(U$2-$K$2&lt;$D51-1," ",IF(U$2-$K$2+1&gt;'Primary Inputs Alt'!$C$17,0,(SUM(OFFSET($K$114:$K$163,0,U$2-$K$2-$D51+1)))*$F51))</f>
        <v xml:space="preserve"> </v>
      </c>
      <c r="V51" s="139" t="str">
        <f ca="1">IF(V$2-$K$2&lt;$D51-1," ",IF(V$2-$K$2+1&gt;'Primary Inputs Alt'!$C$17,0,(SUM(OFFSET($K$114:$K$163,0,V$2-$K$2-$D51+1)))*$F51))</f>
        <v xml:space="preserve"> </v>
      </c>
      <c r="W51" s="139" t="str">
        <f ca="1">IF(W$2-$K$2&lt;$D51-1," ",IF(W$2-$K$2+1&gt;'Primary Inputs Alt'!$C$17,0,(SUM(OFFSET($K$114:$K$163,0,W$2-$K$2-$D51+1)))*$F51))</f>
        <v xml:space="preserve"> </v>
      </c>
      <c r="X51" s="139" t="str">
        <f ca="1">IF(X$2-$K$2&lt;$D51-1," ",IF(X$2-$K$2+1&gt;'Primary Inputs Alt'!$C$17,0,(SUM(OFFSET($K$114:$K$163,0,X$2-$K$2-$D51+1)))*$F51))</f>
        <v xml:space="preserve"> </v>
      </c>
      <c r="Y51" s="139" t="str">
        <f ca="1">IF(Y$2-$K$2&lt;$D51-1," ",IF(Y$2-$K$2+1&gt;'Primary Inputs Alt'!$C$17,0,(SUM(OFFSET($K$114:$K$163,0,Y$2-$K$2-$D51+1)))*$F51))</f>
        <v xml:space="preserve"> </v>
      </c>
      <c r="Z51" s="139" t="str">
        <f ca="1">IF(Z$2-$K$2&lt;$D51-1," ",IF(Z$2-$K$2+1&gt;'Primary Inputs Alt'!$C$17,0,(SUM(OFFSET($K$114:$K$163,0,Z$2-$K$2-$D51+1)))*$F51))</f>
        <v xml:space="preserve"> </v>
      </c>
      <c r="AA51" s="139" t="str">
        <f ca="1">IF(AA$2-$K$2&lt;$D51-1," ",IF(AA$2-$K$2+1&gt;'Primary Inputs Alt'!$C$17,0,(SUM(OFFSET($K$114:$K$163,0,AA$2-$K$2-$D51+1)))*$F51))</f>
        <v xml:space="preserve"> </v>
      </c>
      <c r="AB51" s="139" t="str">
        <f ca="1">IF(AB$2-$K$2&lt;$D51-1," ",IF(AB$2-$K$2+1&gt;'Primary Inputs Alt'!$C$17,0,(SUM(OFFSET($K$114:$K$163,0,AB$2-$K$2-$D51+1)))*$F51))</f>
        <v xml:space="preserve"> </v>
      </c>
      <c r="AC51" s="139" t="str">
        <f ca="1">IF(AC$2-$K$2&lt;$D51-1," ",IF(AC$2-$K$2+1&gt;'Primary Inputs Alt'!$C$17,0,(SUM(OFFSET($K$114:$K$163,0,AC$2-$K$2-$D51+1)))*$F51))</f>
        <v xml:space="preserve"> </v>
      </c>
      <c r="AD51" s="139" t="str">
        <f ca="1">IF(AD$2-$K$2&lt;$D51-1," ",IF(AD$2-$K$2+1&gt;'Primary Inputs Alt'!$C$17,0,(SUM(OFFSET($K$114:$K$163,0,AD$2-$K$2-$D51+1)))*$F51))</f>
        <v xml:space="preserve"> </v>
      </c>
      <c r="AE51" s="139" t="str">
        <f ca="1">IF(AE$2-$K$2&lt;$D51-1," ",IF(AE$2-$K$2+1&gt;'Primary Inputs Alt'!$C$17,0,(SUM(OFFSET($K$114:$K$163,0,AE$2-$K$2-$D51+1)))*$F51))</f>
        <v xml:space="preserve"> </v>
      </c>
      <c r="AF51" s="139" t="str">
        <f ca="1">IF(AF$2-$K$2&lt;$D51-1," ",IF(AF$2-$K$2+1&gt;'Primary Inputs Alt'!$C$17,0,(SUM(OFFSET($K$114:$K$163,0,AF$2-$K$2-$D51+1)))*$F51))</f>
        <v xml:space="preserve"> </v>
      </c>
      <c r="AG51" s="139" t="str">
        <f ca="1">IF(AG$2-$K$2&lt;$D51-1," ",IF(AG$2-$K$2+1&gt;'Primary Inputs Alt'!$C$17,0,(SUM(OFFSET($K$114:$K$163,0,AG$2-$K$2-$D51+1)))*$F51))</f>
        <v xml:space="preserve"> </v>
      </c>
      <c r="AH51" s="139" t="str">
        <f ca="1">IF(AH$2-$K$2&lt;$D51-1," ",IF(AH$2-$K$2+1&gt;'Primary Inputs Alt'!$C$17,0,(SUM(OFFSET($K$114:$K$163,0,AH$2-$K$2-$D51+1)))*$F51))</f>
        <v xml:space="preserve"> </v>
      </c>
      <c r="AI51" s="139" t="str">
        <f ca="1">IF(AI$2-$K$2&lt;$D51-1," ",IF(AI$2-$K$2+1&gt;'Primary Inputs Alt'!$C$17,0,(SUM(OFFSET($K$114:$K$163,0,AI$2-$K$2-$D51+1)))*$F51))</f>
        <v xml:space="preserve"> </v>
      </c>
      <c r="AJ51" s="139" t="str">
        <f ca="1">IF(AJ$2-$K$2&lt;$D51-1," ",IF(AJ$2-$K$2+1&gt;'Primary Inputs Alt'!$C$17,0,(SUM(OFFSET($K$114:$K$163,0,AJ$2-$K$2-$D51+1)))*$F51))</f>
        <v xml:space="preserve"> </v>
      </c>
      <c r="AK51" s="139" t="str">
        <f ca="1">IF(AK$2-$K$2&lt;$D51-1," ",IF(AK$2-$K$2+1&gt;'Primary Inputs Alt'!$C$17,0,(SUM(OFFSET($K$114:$K$163,0,AK$2-$K$2-$D51+1)))*$F51))</f>
        <v xml:space="preserve"> </v>
      </c>
      <c r="AL51" s="139" t="str">
        <f ca="1">IF(AL$2-$K$2&lt;$D51-1," ",IF(AL$2-$K$2+1&gt;'Primary Inputs Alt'!$C$17,0,(SUM(OFFSET($K$114:$K$163,0,AL$2-$K$2-$D51+1)))*$F51))</f>
        <v xml:space="preserve"> </v>
      </c>
      <c r="AM51" s="139" t="str">
        <f ca="1">IF(AM$2-$K$2&lt;$D51-1," ",IF(AM$2-$K$2+1&gt;'Primary Inputs Alt'!$C$17,0,(SUM(OFFSET($K$114:$K$163,0,AM$2-$K$2-$D51+1)))*$F51))</f>
        <v xml:space="preserve"> </v>
      </c>
      <c r="AN51" s="139" t="str">
        <f ca="1">IF(AN$2-$K$2&lt;$D51-1," ",IF(AN$2-$K$2+1&gt;'Primary Inputs Alt'!$C$17,0,(SUM(OFFSET($K$114:$K$163,0,AN$2-$K$2-$D51+1)))*$F51))</f>
        <v xml:space="preserve"> </v>
      </c>
      <c r="AO51" s="139" t="str">
        <f ca="1">IF(AO$2-$K$2&lt;$D51-1," ",IF(AO$2-$K$2+1&gt;'Primary Inputs Alt'!$C$17,0,(SUM(OFFSET($K$114:$K$163,0,AO$2-$K$2-$D51+1)))*$F51))</f>
        <v xml:space="preserve"> </v>
      </c>
      <c r="AP51" s="139" t="str">
        <f ca="1">IF(AP$2-$K$2&lt;$D51-1," ",IF(AP$2-$K$2+1&gt;'Primary Inputs Alt'!$C$17,0,(SUM(OFFSET($K$114:$K$163,0,AP$2-$K$2-$D51+1)))*$F51))</f>
        <v xml:space="preserve"> </v>
      </c>
      <c r="AQ51" s="139" t="str">
        <f ca="1">IF(AQ$2-$K$2&lt;$D51-1," ",IF(AQ$2-$K$2+1&gt;'Primary Inputs Alt'!$C$17,0,(SUM(OFFSET($K$114:$K$163,0,AQ$2-$K$2-$D51+1)))*$F51))</f>
        <v xml:space="preserve"> </v>
      </c>
      <c r="AR51" s="139" t="str">
        <f ca="1">IF(AR$2-$K$2&lt;$D51-1," ",IF(AR$2-$K$2+1&gt;'Primary Inputs Alt'!$C$17,0,(SUM(OFFSET($K$114:$K$163,0,AR$2-$K$2-$D51+1)))*$F51))</f>
        <v xml:space="preserve"> </v>
      </c>
      <c r="AS51" s="139" t="str">
        <f ca="1">IF(AS$2-$K$2&lt;$D51-1," ",IF(AS$2-$K$2+1&gt;'Primary Inputs Alt'!$C$17,0,(SUM(OFFSET($K$114:$K$163,0,AS$2-$K$2-$D51+1)))*$F51))</f>
        <v xml:space="preserve"> </v>
      </c>
      <c r="AT51" s="139" t="str">
        <f ca="1">IF(AT$2-$K$2&lt;$D51-1," ",IF(AT$2-$K$2+1&gt;'Primary Inputs Alt'!$C$17,0,(SUM(OFFSET($K$114:$K$163,0,AT$2-$K$2-$D51+1)))*$F51))</f>
        <v xml:space="preserve"> </v>
      </c>
      <c r="AU51" s="139" t="str">
        <f ca="1">IF(AU$2-$K$2&lt;$D51-1," ",IF(AU$2-$K$2+1&gt;'Primary Inputs Alt'!$C$17,0,(SUM(OFFSET($K$114:$K$163,0,AU$2-$K$2-$D51+1)))*$F51))</f>
        <v xml:space="preserve"> </v>
      </c>
      <c r="AV51" s="139" t="str">
        <f ca="1">IF(AV$2-$K$2&lt;$D51-1," ",IF(AV$2-$K$2+1&gt;'Primary Inputs Alt'!$C$17,0,(SUM(OFFSET($K$114:$K$163,0,AV$2-$K$2-$D51+1)))*$F51))</f>
        <v xml:space="preserve"> </v>
      </c>
      <c r="AW51" s="139" t="str">
        <f ca="1">IF(AW$2-$K$2&lt;$D51-1," ",IF(AW$2-$K$2+1&gt;'Primary Inputs Alt'!$C$17,0,(SUM(OFFSET($K$114:$K$163,0,AW$2-$K$2-$D51+1)))*$F51))</f>
        <v xml:space="preserve"> </v>
      </c>
      <c r="AX51" s="139" t="str">
        <f ca="1">IF(AX$2-$K$2&lt;$D51-1," ",IF(AX$2-$K$2+1&gt;'Primary Inputs Alt'!$C$17,0,(SUM(OFFSET($K$114:$K$163,0,AX$2-$K$2-$D51+1)))*$F51))</f>
        <v xml:space="preserve"> </v>
      </c>
      <c r="AY51" s="139" t="str">
        <f ca="1">IF(AY$2-$K$2&lt;$D51-1," ",IF(AY$2-$K$2+1&gt;'Primary Inputs Alt'!$C$17,0,(SUM(OFFSET($K$114:$K$163,0,AY$2-$K$2-$D51+1)))*$F51))</f>
        <v xml:space="preserve"> </v>
      </c>
      <c r="AZ51" s="139" t="str">
        <f ca="1">IF(AZ$2-$K$2&lt;$D51-1," ",IF(AZ$2-$K$2+1&gt;'Primary Inputs Alt'!$C$17,0,(SUM(OFFSET($K$114:$K$163,0,AZ$2-$K$2-$D51+1)))*$F51))</f>
        <v xml:space="preserve"> </v>
      </c>
      <c r="BA51" s="139" t="str">
        <f ca="1">IF(BA$2-$K$2&lt;$D51-1," ",IF(BA$2-$K$2+1&gt;'Primary Inputs Alt'!$C$17,0,(SUM(OFFSET($K$114:$K$163,0,BA$2-$K$2-$D51+1)))*$F51))</f>
        <v xml:space="preserve"> </v>
      </c>
      <c r="BB51" s="139" t="str">
        <f ca="1">IF(BB$2-$K$2&lt;$D51-1," ",IF(BB$2-$K$2+1&gt;'Primary Inputs Alt'!$C$17,0,(SUM(OFFSET($K$114:$K$163,0,BB$2-$K$2-$D51+1)))*$F51))</f>
        <v xml:space="preserve"> </v>
      </c>
      <c r="BC51" s="139">
        <f ca="1">IF(BC$2-$K$2&lt;$D51-1," ",IF(BC$2-$K$2+1&gt;'Primary Inputs Alt'!$C$17,0,(SUM(OFFSET($K$114:$K$163,0,BC$2-$K$2-$D51+1)))*$F51))</f>
        <v>0</v>
      </c>
      <c r="BD51" s="139">
        <f ca="1">IF(BD$2-$K$2&lt;$D51-1," ",IF(BD$2-$K$2+1&gt;'Primary Inputs Alt'!$C$17,0,(SUM(OFFSET($K$114:$K$163,0,BD$2-$K$2-$D51+1)))*$F51))</f>
        <v>0</v>
      </c>
      <c r="BE51" s="139">
        <f ca="1">IF(BE$2-$K$2&lt;$D51-1," ",IF(BE$2-$K$2+1&gt;'Primary Inputs Alt'!$C$17,0,(SUM(OFFSET($K$114:$K$163,0,BE$2-$K$2-$D51+1)))*$F51))</f>
        <v>0</v>
      </c>
      <c r="BF51" s="139">
        <f ca="1">IF(BF$2-$K$2&lt;$D51-1," ",IF(BF$2-$K$2+1&gt;'Primary Inputs Alt'!$C$17,0,(SUM(OFFSET($K$114:$K$163,0,BF$2-$K$2-$D51+1)))*$F51))</f>
        <v>0</v>
      </c>
      <c r="BG51" s="139">
        <f ca="1">IF(BG$2-$K$2&lt;$D51-1," ",IF(BG$2-$K$2+1&gt;'Primary Inputs Alt'!$C$17,0,(SUM(OFFSET($K$114:$K$163,0,BG$2-$K$2-$D51+1)))*$F51))</f>
        <v>0</v>
      </c>
      <c r="BH51" s="139">
        <f ca="1">IF(BH$2-$K$2&lt;$D51-1," ",IF(BH$2-$K$2+1&gt;'Primary Inputs Alt'!$C$17,0,(SUM(OFFSET($K$114:$K$163,0,BH$2-$K$2-$D51+1)))*$F51))</f>
        <v>0</v>
      </c>
    </row>
    <row r="52" spans="1:60">
      <c r="A52" s="106"/>
      <c r="B52" s="106"/>
      <c r="C52" s="106"/>
      <c r="D52" s="184">
        <v>46</v>
      </c>
      <c r="E52" t="s">
        <v>218</v>
      </c>
      <c r="F52" s="106">
        <f ca="1">OFFSET('Primary Inputs Alt'!$E$12,0,'Calculations Alt'!$D52-1)</f>
        <v>0</v>
      </c>
      <c r="G52" s="106"/>
      <c r="H52" s="106"/>
      <c r="I52" s="106"/>
      <c r="J52" s="106"/>
      <c r="K52" s="139" t="str">
        <f ca="1">IF(K$2-$K$2&lt;$D52-1," ",IF(K$2-$K$2+1&gt;'Primary Inputs Alt'!$C$17,0,(SUM(OFFSET($K$114:$K$163,0,K$2-$K$2-$D52+1)))*$F52))</f>
        <v xml:space="preserve"> </v>
      </c>
      <c r="L52" s="139" t="str">
        <f ca="1">IF(L$2-$K$2&lt;$D52-1," ",IF(L$2-$K$2+1&gt;'Primary Inputs Alt'!$C$17,0,(SUM(OFFSET($K$114:$K$163,0,L$2-$K$2-$D52+1)))*$F52))</f>
        <v xml:space="preserve"> </v>
      </c>
      <c r="M52" s="139" t="str">
        <f ca="1">IF(M$2-$K$2&lt;$D52-1," ",IF(M$2-$K$2+1&gt;'Primary Inputs Alt'!$C$17,0,(SUM(OFFSET($K$114:$K$163,0,M$2-$K$2-$D52+1)))*$F52))</f>
        <v xml:space="preserve"> </v>
      </c>
      <c r="N52" s="139" t="str">
        <f ca="1">IF(N$2-$K$2&lt;$D52-1," ",IF(N$2-$K$2+1&gt;'Primary Inputs Alt'!$C$17,0,(SUM(OFFSET($K$114:$K$163,0,N$2-$K$2-$D52+1)))*$F52))</f>
        <v xml:space="preserve"> </v>
      </c>
      <c r="O52" s="139" t="str">
        <f ca="1">IF(O$2-$K$2&lt;$D52-1," ",IF(O$2-$K$2+1&gt;'Primary Inputs Alt'!$C$17,0,(SUM(OFFSET($K$114:$K$163,0,O$2-$K$2-$D52+1)))*$F52))</f>
        <v xml:space="preserve"> </v>
      </c>
      <c r="P52" s="139" t="str">
        <f ca="1">IF(P$2-$K$2&lt;$D52-1," ",IF(P$2-$K$2+1&gt;'Primary Inputs Alt'!$C$17,0,(SUM(OFFSET($K$114:$K$163,0,P$2-$K$2-$D52+1)))*$F52))</f>
        <v xml:space="preserve"> </v>
      </c>
      <c r="Q52" s="139" t="str">
        <f ca="1">IF(Q$2-$K$2&lt;$D52-1," ",IF(Q$2-$K$2+1&gt;'Primary Inputs Alt'!$C$17,0,(SUM(OFFSET($K$114:$K$163,0,Q$2-$K$2-$D52+1)))*$F52))</f>
        <v xml:space="preserve"> </v>
      </c>
      <c r="R52" s="139" t="str">
        <f ca="1">IF(R$2-$K$2&lt;$D52-1," ",IF(R$2-$K$2+1&gt;'Primary Inputs Alt'!$C$17,0,(SUM(OFFSET($K$114:$K$163,0,R$2-$K$2-$D52+1)))*$F52))</f>
        <v xml:space="preserve"> </v>
      </c>
      <c r="S52" s="139" t="str">
        <f ca="1">IF(S$2-$K$2&lt;$D52-1," ",IF(S$2-$K$2+1&gt;'Primary Inputs Alt'!$C$17,0,(SUM(OFFSET($K$114:$K$163,0,S$2-$K$2-$D52+1)))*$F52))</f>
        <v xml:space="preserve"> </v>
      </c>
      <c r="T52" s="139" t="str">
        <f ca="1">IF(T$2-$K$2&lt;$D52-1," ",IF(T$2-$K$2+1&gt;'Primary Inputs Alt'!$C$17,0,(SUM(OFFSET($K$114:$K$163,0,T$2-$K$2-$D52+1)))*$F52))</f>
        <v xml:space="preserve"> </v>
      </c>
      <c r="U52" s="139" t="str">
        <f ca="1">IF(U$2-$K$2&lt;$D52-1," ",IF(U$2-$K$2+1&gt;'Primary Inputs Alt'!$C$17,0,(SUM(OFFSET($K$114:$K$163,0,U$2-$K$2-$D52+1)))*$F52))</f>
        <v xml:space="preserve"> </v>
      </c>
      <c r="V52" s="139" t="str">
        <f ca="1">IF(V$2-$K$2&lt;$D52-1," ",IF(V$2-$K$2+1&gt;'Primary Inputs Alt'!$C$17,0,(SUM(OFFSET($K$114:$K$163,0,V$2-$K$2-$D52+1)))*$F52))</f>
        <v xml:space="preserve"> </v>
      </c>
      <c r="W52" s="139" t="str">
        <f ca="1">IF(W$2-$K$2&lt;$D52-1," ",IF(W$2-$K$2+1&gt;'Primary Inputs Alt'!$C$17,0,(SUM(OFFSET($K$114:$K$163,0,W$2-$K$2-$D52+1)))*$F52))</f>
        <v xml:space="preserve"> </v>
      </c>
      <c r="X52" s="139" t="str">
        <f ca="1">IF(X$2-$K$2&lt;$D52-1," ",IF(X$2-$K$2+1&gt;'Primary Inputs Alt'!$C$17,0,(SUM(OFFSET($K$114:$K$163,0,X$2-$K$2-$D52+1)))*$F52))</f>
        <v xml:space="preserve"> </v>
      </c>
      <c r="Y52" s="139" t="str">
        <f ca="1">IF(Y$2-$K$2&lt;$D52-1," ",IF(Y$2-$K$2+1&gt;'Primary Inputs Alt'!$C$17,0,(SUM(OFFSET($K$114:$K$163,0,Y$2-$K$2-$D52+1)))*$F52))</f>
        <v xml:space="preserve"> </v>
      </c>
      <c r="Z52" s="139" t="str">
        <f ca="1">IF(Z$2-$K$2&lt;$D52-1," ",IF(Z$2-$K$2+1&gt;'Primary Inputs Alt'!$C$17,0,(SUM(OFFSET($K$114:$K$163,0,Z$2-$K$2-$D52+1)))*$F52))</f>
        <v xml:space="preserve"> </v>
      </c>
      <c r="AA52" s="139" t="str">
        <f ca="1">IF(AA$2-$K$2&lt;$D52-1," ",IF(AA$2-$K$2+1&gt;'Primary Inputs Alt'!$C$17,0,(SUM(OFFSET($K$114:$K$163,0,AA$2-$K$2-$D52+1)))*$F52))</f>
        <v xml:space="preserve"> </v>
      </c>
      <c r="AB52" s="139" t="str">
        <f ca="1">IF(AB$2-$K$2&lt;$D52-1," ",IF(AB$2-$K$2+1&gt;'Primary Inputs Alt'!$C$17,0,(SUM(OFFSET($K$114:$K$163,0,AB$2-$K$2-$D52+1)))*$F52))</f>
        <v xml:space="preserve"> </v>
      </c>
      <c r="AC52" s="139" t="str">
        <f ca="1">IF(AC$2-$K$2&lt;$D52-1," ",IF(AC$2-$K$2+1&gt;'Primary Inputs Alt'!$C$17,0,(SUM(OFFSET($K$114:$K$163,0,AC$2-$K$2-$D52+1)))*$F52))</f>
        <v xml:space="preserve"> </v>
      </c>
      <c r="AD52" s="139" t="str">
        <f ca="1">IF(AD$2-$K$2&lt;$D52-1," ",IF(AD$2-$K$2+1&gt;'Primary Inputs Alt'!$C$17,0,(SUM(OFFSET($K$114:$K$163,0,AD$2-$K$2-$D52+1)))*$F52))</f>
        <v xml:space="preserve"> </v>
      </c>
      <c r="AE52" s="139" t="str">
        <f ca="1">IF(AE$2-$K$2&lt;$D52-1," ",IF(AE$2-$K$2+1&gt;'Primary Inputs Alt'!$C$17,0,(SUM(OFFSET($K$114:$K$163,0,AE$2-$K$2-$D52+1)))*$F52))</f>
        <v xml:space="preserve"> </v>
      </c>
      <c r="AF52" s="139" t="str">
        <f ca="1">IF(AF$2-$K$2&lt;$D52-1," ",IF(AF$2-$K$2+1&gt;'Primary Inputs Alt'!$C$17,0,(SUM(OFFSET($K$114:$K$163,0,AF$2-$K$2-$D52+1)))*$F52))</f>
        <v xml:space="preserve"> </v>
      </c>
      <c r="AG52" s="139" t="str">
        <f ca="1">IF(AG$2-$K$2&lt;$D52-1," ",IF(AG$2-$K$2+1&gt;'Primary Inputs Alt'!$C$17,0,(SUM(OFFSET($K$114:$K$163,0,AG$2-$K$2-$D52+1)))*$F52))</f>
        <v xml:space="preserve"> </v>
      </c>
      <c r="AH52" s="139" t="str">
        <f ca="1">IF(AH$2-$K$2&lt;$D52-1," ",IF(AH$2-$K$2+1&gt;'Primary Inputs Alt'!$C$17,0,(SUM(OFFSET($K$114:$K$163,0,AH$2-$K$2-$D52+1)))*$F52))</f>
        <v xml:space="preserve"> </v>
      </c>
      <c r="AI52" s="139" t="str">
        <f ca="1">IF(AI$2-$K$2&lt;$D52-1," ",IF(AI$2-$K$2+1&gt;'Primary Inputs Alt'!$C$17,0,(SUM(OFFSET($K$114:$K$163,0,AI$2-$K$2-$D52+1)))*$F52))</f>
        <v xml:space="preserve"> </v>
      </c>
      <c r="AJ52" s="139" t="str">
        <f ca="1">IF(AJ$2-$K$2&lt;$D52-1," ",IF(AJ$2-$K$2+1&gt;'Primary Inputs Alt'!$C$17,0,(SUM(OFFSET($K$114:$K$163,0,AJ$2-$K$2-$D52+1)))*$F52))</f>
        <v xml:space="preserve"> </v>
      </c>
      <c r="AK52" s="139" t="str">
        <f ca="1">IF(AK$2-$K$2&lt;$D52-1," ",IF(AK$2-$K$2+1&gt;'Primary Inputs Alt'!$C$17,0,(SUM(OFFSET($K$114:$K$163,0,AK$2-$K$2-$D52+1)))*$F52))</f>
        <v xml:space="preserve"> </v>
      </c>
      <c r="AL52" s="139" t="str">
        <f ca="1">IF(AL$2-$K$2&lt;$D52-1," ",IF(AL$2-$K$2+1&gt;'Primary Inputs Alt'!$C$17,0,(SUM(OFFSET($K$114:$K$163,0,AL$2-$K$2-$D52+1)))*$F52))</f>
        <v xml:space="preserve"> </v>
      </c>
      <c r="AM52" s="139" t="str">
        <f ca="1">IF(AM$2-$K$2&lt;$D52-1," ",IF(AM$2-$K$2+1&gt;'Primary Inputs Alt'!$C$17,0,(SUM(OFFSET($K$114:$K$163,0,AM$2-$K$2-$D52+1)))*$F52))</f>
        <v xml:space="preserve"> </v>
      </c>
      <c r="AN52" s="139" t="str">
        <f ca="1">IF(AN$2-$K$2&lt;$D52-1," ",IF(AN$2-$K$2+1&gt;'Primary Inputs Alt'!$C$17,0,(SUM(OFFSET($K$114:$K$163,0,AN$2-$K$2-$D52+1)))*$F52))</f>
        <v xml:space="preserve"> </v>
      </c>
      <c r="AO52" s="139" t="str">
        <f ca="1">IF(AO$2-$K$2&lt;$D52-1," ",IF(AO$2-$K$2+1&gt;'Primary Inputs Alt'!$C$17,0,(SUM(OFFSET($K$114:$K$163,0,AO$2-$K$2-$D52+1)))*$F52))</f>
        <v xml:space="preserve"> </v>
      </c>
      <c r="AP52" s="139" t="str">
        <f ca="1">IF(AP$2-$K$2&lt;$D52-1," ",IF(AP$2-$K$2+1&gt;'Primary Inputs Alt'!$C$17,0,(SUM(OFFSET($K$114:$K$163,0,AP$2-$K$2-$D52+1)))*$F52))</f>
        <v xml:space="preserve"> </v>
      </c>
      <c r="AQ52" s="139" t="str">
        <f ca="1">IF(AQ$2-$K$2&lt;$D52-1," ",IF(AQ$2-$K$2+1&gt;'Primary Inputs Alt'!$C$17,0,(SUM(OFFSET($K$114:$K$163,0,AQ$2-$K$2-$D52+1)))*$F52))</f>
        <v xml:space="preserve"> </v>
      </c>
      <c r="AR52" s="139" t="str">
        <f ca="1">IF(AR$2-$K$2&lt;$D52-1," ",IF(AR$2-$K$2+1&gt;'Primary Inputs Alt'!$C$17,0,(SUM(OFFSET($K$114:$K$163,0,AR$2-$K$2-$D52+1)))*$F52))</f>
        <v xml:space="preserve"> </v>
      </c>
      <c r="AS52" s="139" t="str">
        <f ca="1">IF(AS$2-$K$2&lt;$D52-1," ",IF(AS$2-$K$2+1&gt;'Primary Inputs Alt'!$C$17,0,(SUM(OFFSET($K$114:$K$163,0,AS$2-$K$2-$D52+1)))*$F52))</f>
        <v xml:space="preserve"> </v>
      </c>
      <c r="AT52" s="139" t="str">
        <f ca="1">IF(AT$2-$K$2&lt;$D52-1," ",IF(AT$2-$K$2+1&gt;'Primary Inputs Alt'!$C$17,0,(SUM(OFFSET($K$114:$K$163,0,AT$2-$K$2-$D52+1)))*$F52))</f>
        <v xml:space="preserve"> </v>
      </c>
      <c r="AU52" s="139" t="str">
        <f ca="1">IF(AU$2-$K$2&lt;$D52-1," ",IF(AU$2-$K$2+1&gt;'Primary Inputs Alt'!$C$17,0,(SUM(OFFSET($K$114:$K$163,0,AU$2-$K$2-$D52+1)))*$F52))</f>
        <v xml:space="preserve"> </v>
      </c>
      <c r="AV52" s="139" t="str">
        <f ca="1">IF(AV$2-$K$2&lt;$D52-1," ",IF(AV$2-$K$2+1&gt;'Primary Inputs Alt'!$C$17,0,(SUM(OFFSET($K$114:$K$163,0,AV$2-$K$2-$D52+1)))*$F52))</f>
        <v xml:space="preserve"> </v>
      </c>
      <c r="AW52" s="139" t="str">
        <f ca="1">IF(AW$2-$K$2&lt;$D52-1," ",IF(AW$2-$K$2+1&gt;'Primary Inputs Alt'!$C$17,0,(SUM(OFFSET($K$114:$K$163,0,AW$2-$K$2-$D52+1)))*$F52))</f>
        <v xml:space="preserve"> </v>
      </c>
      <c r="AX52" s="139" t="str">
        <f ca="1">IF(AX$2-$K$2&lt;$D52-1," ",IF(AX$2-$K$2+1&gt;'Primary Inputs Alt'!$C$17,0,(SUM(OFFSET($K$114:$K$163,0,AX$2-$K$2-$D52+1)))*$F52))</f>
        <v xml:space="preserve"> </v>
      </c>
      <c r="AY52" s="139" t="str">
        <f ca="1">IF(AY$2-$K$2&lt;$D52-1," ",IF(AY$2-$K$2+1&gt;'Primary Inputs Alt'!$C$17,0,(SUM(OFFSET($K$114:$K$163,0,AY$2-$K$2-$D52+1)))*$F52))</f>
        <v xml:space="preserve"> </v>
      </c>
      <c r="AZ52" s="139" t="str">
        <f ca="1">IF(AZ$2-$K$2&lt;$D52-1," ",IF(AZ$2-$K$2+1&gt;'Primary Inputs Alt'!$C$17,0,(SUM(OFFSET($K$114:$K$163,0,AZ$2-$K$2-$D52+1)))*$F52))</f>
        <v xml:space="preserve"> </v>
      </c>
      <c r="BA52" s="139" t="str">
        <f ca="1">IF(BA$2-$K$2&lt;$D52-1," ",IF(BA$2-$K$2+1&gt;'Primary Inputs Alt'!$C$17,0,(SUM(OFFSET($K$114:$K$163,0,BA$2-$K$2-$D52+1)))*$F52))</f>
        <v xml:space="preserve"> </v>
      </c>
      <c r="BB52" s="139" t="str">
        <f ca="1">IF(BB$2-$K$2&lt;$D52-1," ",IF(BB$2-$K$2+1&gt;'Primary Inputs Alt'!$C$17,0,(SUM(OFFSET($K$114:$K$163,0,BB$2-$K$2-$D52+1)))*$F52))</f>
        <v xml:space="preserve"> </v>
      </c>
      <c r="BC52" s="139" t="str">
        <f ca="1">IF(BC$2-$K$2&lt;$D52-1," ",IF(BC$2-$K$2+1&gt;'Primary Inputs Alt'!$C$17,0,(SUM(OFFSET($K$114:$K$163,0,BC$2-$K$2-$D52+1)))*$F52))</f>
        <v xml:space="preserve"> </v>
      </c>
      <c r="BD52" s="139">
        <f ca="1">IF(BD$2-$K$2&lt;$D52-1," ",IF(BD$2-$K$2+1&gt;'Primary Inputs Alt'!$C$17,0,(SUM(OFFSET($K$114:$K$163,0,BD$2-$K$2-$D52+1)))*$F52))</f>
        <v>0</v>
      </c>
      <c r="BE52" s="139">
        <f ca="1">IF(BE$2-$K$2&lt;$D52-1," ",IF(BE$2-$K$2+1&gt;'Primary Inputs Alt'!$C$17,0,(SUM(OFFSET($K$114:$K$163,0,BE$2-$K$2-$D52+1)))*$F52))</f>
        <v>0</v>
      </c>
      <c r="BF52" s="139">
        <f ca="1">IF(BF$2-$K$2&lt;$D52-1," ",IF(BF$2-$K$2+1&gt;'Primary Inputs Alt'!$C$17,0,(SUM(OFFSET($K$114:$K$163,0,BF$2-$K$2-$D52+1)))*$F52))</f>
        <v>0</v>
      </c>
      <c r="BG52" s="139">
        <f ca="1">IF(BG$2-$K$2&lt;$D52-1," ",IF(BG$2-$K$2+1&gt;'Primary Inputs Alt'!$C$17,0,(SUM(OFFSET($K$114:$K$163,0,BG$2-$K$2-$D52+1)))*$F52))</f>
        <v>0</v>
      </c>
      <c r="BH52" s="139">
        <f ca="1">IF(BH$2-$K$2&lt;$D52-1," ",IF(BH$2-$K$2+1&gt;'Primary Inputs Alt'!$C$17,0,(SUM(OFFSET($K$114:$K$163,0,BH$2-$K$2-$D52+1)))*$F52))</f>
        <v>0</v>
      </c>
    </row>
    <row r="53" spans="1:60">
      <c r="A53" s="106"/>
      <c r="B53" s="106"/>
      <c r="C53" s="106"/>
      <c r="D53" s="184">
        <v>47</v>
      </c>
      <c r="E53" t="s">
        <v>219</v>
      </c>
      <c r="F53" s="106">
        <f ca="1">OFFSET('Primary Inputs Alt'!$E$12,0,'Calculations Alt'!$D53-1)</f>
        <v>0</v>
      </c>
      <c r="G53" s="106"/>
      <c r="H53" s="106"/>
      <c r="I53" s="106"/>
      <c r="J53" s="106"/>
      <c r="K53" s="139" t="str">
        <f ca="1">IF(K$2-$K$2&lt;$D53-1," ",IF(K$2-$K$2+1&gt;'Primary Inputs Alt'!$C$17,0,(SUM(OFFSET($K$114:$K$163,0,K$2-$K$2-$D53+1)))*$F53))</f>
        <v xml:space="preserve"> </v>
      </c>
      <c r="L53" s="139" t="str">
        <f ca="1">IF(L$2-$K$2&lt;$D53-1," ",IF(L$2-$K$2+1&gt;'Primary Inputs Alt'!$C$17,0,(SUM(OFFSET($K$114:$K$163,0,L$2-$K$2-$D53+1)))*$F53))</f>
        <v xml:space="preserve"> </v>
      </c>
      <c r="M53" s="139" t="str">
        <f ca="1">IF(M$2-$K$2&lt;$D53-1," ",IF(M$2-$K$2+1&gt;'Primary Inputs Alt'!$C$17,0,(SUM(OFFSET($K$114:$K$163,0,M$2-$K$2-$D53+1)))*$F53))</f>
        <v xml:space="preserve"> </v>
      </c>
      <c r="N53" s="139" t="str">
        <f ca="1">IF(N$2-$K$2&lt;$D53-1," ",IF(N$2-$K$2+1&gt;'Primary Inputs Alt'!$C$17,0,(SUM(OFFSET($K$114:$K$163,0,N$2-$K$2-$D53+1)))*$F53))</f>
        <v xml:space="preserve"> </v>
      </c>
      <c r="O53" s="139" t="str">
        <f ca="1">IF(O$2-$K$2&lt;$D53-1," ",IF(O$2-$K$2+1&gt;'Primary Inputs Alt'!$C$17,0,(SUM(OFFSET($K$114:$K$163,0,O$2-$K$2-$D53+1)))*$F53))</f>
        <v xml:space="preserve"> </v>
      </c>
      <c r="P53" s="139" t="str">
        <f ca="1">IF(P$2-$K$2&lt;$D53-1," ",IF(P$2-$K$2+1&gt;'Primary Inputs Alt'!$C$17,0,(SUM(OFFSET($K$114:$K$163,0,P$2-$K$2-$D53+1)))*$F53))</f>
        <v xml:space="preserve"> </v>
      </c>
      <c r="Q53" s="139" t="str">
        <f ca="1">IF(Q$2-$K$2&lt;$D53-1," ",IF(Q$2-$K$2+1&gt;'Primary Inputs Alt'!$C$17,0,(SUM(OFFSET($K$114:$K$163,0,Q$2-$K$2-$D53+1)))*$F53))</f>
        <v xml:space="preserve"> </v>
      </c>
      <c r="R53" s="139" t="str">
        <f ca="1">IF(R$2-$K$2&lt;$D53-1," ",IF(R$2-$K$2+1&gt;'Primary Inputs Alt'!$C$17,0,(SUM(OFFSET($K$114:$K$163,0,R$2-$K$2-$D53+1)))*$F53))</f>
        <v xml:space="preserve"> </v>
      </c>
      <c r="S53" s="139" t="str">
        <f ca="1">IF(S$2-$K$2&lt;$D53-1," ",IF(S$2-$K$2+1&gt;'Primary Inputs Alt'!$C$17,0,(SUM(OFFSET($K$114:$K$163,0,S$2-$K$2-$D53+1)))*$F53))</f>
        <v xml:space="preserve"> </v>
      </c>
      <c r="T53" s="139" t="str">
        <f ca="1">IF(T$2-$K$2&lt;$D53-1," ",IF(T$2-$K$2+1&gt;'Primary Inputs Alt'!$C$17,0,(SUM(OFFSET($K$114:$K$163,0,T$2-$K$2-$D53+1)))*$F53))</f>
        <v xml:space="preserve"> </v>
      </c>
      <c r="U53" s="139" t="str">
        <f ca="1">IF(U$2-$K$2&lt;$D53-1," ",IF(U$2-$K$2+1&gt;'Primary Inputs Alt'!$C$17,0,(SUM(OFFSET($K$114:$K$163,0,U$2-$K$2-$D53+1)))*$F53))</f>
        <v xml:space="preserve"> </v>
      </c>
      <c r="V53" s="139" t="str">
        <f ca="1">IF(V$2-$K$2&lt;$D53-1," ",IF(V$2-$K$2+1&gt;'Primary Inputs Alt'!$C$17,0,(SUM(OFFSET($K$114:$K$163,0,V$2-$K$2-$D53+1)))*$F53))</f>
        <v xml:space="preserve"> </v>
      </c>
      <c r="W53" s="139" t="str">
        <f ca="1">IF(W$2-$K$2&lt;$D53-1," ",IF(W$2-$K$2+1&gt;'Primary Inputs Alt'!$C$17,0,(SUM(OFFSET($K$114:$K$163,0,W$2-$K$2-$D53+1)))*$F53))</f>
        <v xml:space="preserve"> </v>
      </c>
      <c r="X53" s="139" t="str">
        <f ca="1">IF(X$2-$K$2&lt;$D53-1," ",IF(X$2-$K$2+1&gt;'Primary Inputs Alt'!$C$17,0,(SUM(OFFSET($K$114:$K$163,0,X$2-$K$2-$D53+1)))*$F53))</f>
        <v xml:space="preserve"> </v>
      </c>
      <c r="Y53" s="139" t="str">
        <f ca="1">IF(Y$2-$K$2&lt;$D53-1," ",IF(Y$2-$K$2+1&gt;'Primary Inputs Alt'!$C$17,0,(SUM(OFFSET($K$114:$K$163,0,Y$2-$K$2-$D53+1)))*$F53))</f>
        <v xml:space="preserve"> </v>
      </c>
      <c r="Z53" s="139" t="str">
        <f ca="1">IF(Z$2-$K$2&lt;$D53-1," ",IF(Z$2-$K$2+1&gt;'Primary Inputs Alt'!$C$17,0,(SUM(OFFSET($K$114:$K$163,0,Z$2-$K$2-$D53+1)))*$F53))</f>
        <v xml:space="preserve"> </v>
      </c>
      <c r="AA53" s="139" t="str">
        <f ca="1">IF(AA$2-$K$2&lt;$D53-1," ",IF(AA$2-$K$2+1&gt;'Primary Inputs Alt'!$C$17,0,(SUM(OFFSET($K$114:$K$163,0,AA$2-$K$2-$D53+1)))*$F53))</f>
        <v xml:space="preserve"> </v>
      </c>
      <c r="AB53" s="139" t="str">
        <f ca="1">IF(AB$2-$K$2&lt;$D53-1," ",IF(AB$2-$K$2+1&gt;'Primary Inputs Alt'!$C$17,0,(SUM(OFFSET($K$114:$K$163,0,AB$2-$K$2-$D53+1)))*$F53))</f>
        <v xml:space="preserve"> </v>
      </c>
      <c r="AC53" s="139" t="str">
        <f ca="1">IF(AC$2-$K$2&lt;$D53-1," ",IF(AC$2-$K$2+1&gt;'Primary Inputs Alt'!$C$17,0,(SUM(OFFSET($K$114:$K$163,0,AC$2-$K$2-$D53+1)))*$F53))</f>
        <v xml:space="preserve"> </v>
      </c>
      <c r="AD53" s="139" t="str">
        <f ca="1">IF(AD$2-$K$2&lt;$D53-1," ",IF(AD$2-$K$2+1&gt;'Primary Inputs Alt'!$C$17,0,(SUM(OFFSET($K$114:$K$163,0,AD$2-$K$2-$D53+1)))*$F53))</f>
        <v xml:space="preserve"> </v>
      </c>
      <c r="AE53" s="139" t="str">
        <f ca="1">IF(AE$2-$K$2&lt;$D53-1," ",IF(AE$2-$K$2+1&gt;'Primary Inputs Alt'!$C$17,0,(SUM(OFFSET($K$114:$K$163,0,AE$2-$K$2-$D53+1)))*$F53))</f>
        <v xml:space="preserve"> </v>
      </c>
      <c r="AF53" s="139" t="str">
        <f ca="1">IF(AF$2-$K$2&lt;$D53-1," ",IF(AF$2-$K$2+1&gt;'Primary Inputs Alt'!$C$17,0,(SUM(OFFSET($K$114:$K$163,0,AF$2-$K$2-$D53+1)))*$F53))</f>
        <v xml:space="preserve"> </v>
      </c>
      <c r="AG53" s="139" t="str">
        <f ca="1">IF(AG$2-$K$2&lt;$D53-1," ",IF(AG$2-$K$2+1&gt;'Primary Inputs Alt'!$C$17,0,(SUM(OFFSET($K$114:$K$163,0,AG$2-$K$2-$D53+1)))*$F53))</f>
        <v xml:space="preserve"> </v>
      </c>
      <c r="AH53" s="139" t="str">
        <f ca="1">IF(AH$2-$K$2&lt;$D53-1," ",IF(AH$2-$K$2+1&gt;'Primary Inputs Alt'!$C$17,0,(SUM(OFFSET($K$114:$K$163,0,AH$2-$K$2-$D53+1)))*$F53))</f>
        <v xml:space="preserve"> </v>
      </c>
      <c r="AI53" s="139" t="str">
        <f ca="1">IF(AI$2-$K$2&lt;$D53-1," ",IF(AI$2-$K$2+1&gt;'Primary Inputs Alt'!$C$17,0,(SUM(OFFSET($K$114:$K$163,0,AI$2-$K$2-$D53+1)))*$F53))</f>
        <v xml:space="preserve"> </v>
      </c>
      <c r="AJ53" s="139" t="str">
        <f ca="1">IF(AJ$2-$K$2&lt;$D53-1," ",IF(AJ$2-$K$2+1&gt;'Primary Inputs Alt'!$C$17,0,(SUM(OFFSET($K$114:$K$163,0,AJ$2-$K$2-$D53+1)))*$F53))</f>
        <v xml:space="preserve"> </v>
      </c>
      <c r="AK53" s="139" t="str">
        <f ca="1">IF(AK$2-$K$2&lt;$D53-1," ",IF(AK$2-$K$2+1&gt;'Primary Inputs Alt'!$C$17,0,(SUM(OFFSET($K$114:$K$163,0,AK$2-$K$2-$D53+1)))*$F53))</f>
        <v xml:space="preserve"> </v>
      </c>
      <c r="AL53" s="139" t="str">
        <f ca="1">IF(AL$2-$K$2&lt;$D53-1," ",IF(AL$2-$K$2+1&gt;'Primary Inputs Alt'!$C$17,0,(SUM(OFFSET($K$114:$K$163,0,AL$2-$K$2-$D53+1)))*$F53))</f>
        <v xml:space="preserve"> </v>
      </c>
      <c r="AM53" s="139" t="str">
        <f ca="1">IF(AM$2-$K$2&lt;$D53-1," ",IF(AM$2-$K$2+1&gt;'Primary Inputs Alt'!$C$17,0,(SUM(OFFSET($K$114:$K$163,0,AM$2-$K$2-$D53+1)))*$F53))</f>
        <v xml:space="preserve"> </v>
      </c>
      <c r="AN53" s="139" t="str">
        <f ca="1">IF(AN$2-$K$2&lt;$D53-1," ",IF(AN$2-$K$2+1&gt;'Primary Inputs Alt'!$C$17,0,(SUM(OFFSET($K$114:$K$163,0,AN$2-$K$2-$D53+1)))*$F53))</f>
        <v xml:space="preserve"> </v>
      </c>
      <c r="AO53" s="139" t="str">
        <f ca="1">IF(AO$2-$K$2&lt;$D53-1," ",IF(AO$2-$K$2+1&gt;'Primary Inputs Alt'!$C$17,0,(SUM(OFFSET($K$114:$K$163,0,AO$2-$K$2-$D53+1)))*$F53))</f>
        <v xml:space="preserve"> </v>
      </c>
      <c r="AP53" s="139" t="str">
        <f ca="1">IF(AP$2-$K$2&lt;$D53-1," ",IF(AP$2-$K$2+1&gt;'Primary Inputs Alt'!$C$17,0,(SUM(OFFSET($K$114:$K$163,0,AP$2-$K$2-$D53+1)))*$F53))</f>
        <v xml:space="preserve"> </v>
      </c>
      <c r="AQ53" s="139" t="str">
        <f ca="1">IF(AQ$2-$K$2&lt;$D53-1," ",IF(AQ$2-$K$2+1&gt;'Primary Inputs Alt'!$C$17,0,(SUM(OFFSET($K$114:$K$163,0,AQ$2-$K$2-$D53+1)))*$F53))</f>
        <v xml:space="preserve"> </v>
      </c>
      <c r="AR53" s="139" t="str">
        <f ca="1">IF(AR$2-$K$2&lt;$D53-1," ",IF(AR$2-$K$2+1&gt;'Primary Inputs Alt'!$C$17,0,(SUM(OFFSET($K$114:$K$163,0,AR$2-$K$2-$D53+1)))*$F53))</f>
        <v xml:space="preserve"> </v>
      </c>
      <c r="AS53" s="139" t="str">
        <f ca="1">IF(AS$2-$K$2&lt;$D53-1," ",IF(AS$2-$K$2+1&gt;'Primary Inputs Alt'!$C$17,0,(SUM(OFFSET($K$114:$K$163,0,AS$2-$K$2-$D53+1)))*$F53))</f>
        <v xml:space="preserve"> </v>
      </c>
      <c r="AT53" s="139" t="str">
        <f ca="1">IF(AT$2-$K$2&lt;$D53-1," ",IF(AT$2-$K$2+1&gt;'Primary Inputs Alt'!$C$17,0,(SUM(OFFSET($K$114:$K$163,0,AT$2-$K$2-$D53+1)))*$F53))</f>
        <v xml:space="preserve"> </v>
      </c>
      <c r="AU53" s="139" t="str">
        <f ca="1">IF(AU$2-$K$2&lt;$D53-1," ",IF(AU$2-$K$2+1&gt;'Primary Inputs Alt'!$C$17,0,(SUM(OFFSET($K$114:$K$163,0,AU$2-$K$2-$D53+1)))*$F53))</f>
        <v xml:space="preserve"> </v>
      </c>
      <c r="AV53" s="139" t="str">
        <f ca="1">IF(AV$2-$K$2&lt;$D53-1," ",IF(AV$2-$K$2+1&gt;'Primary Inputs Alt'!$C$17,0,(SUM(OFFSET($K$114:$K$163,0,AV$2-$K$2-$D53+1)))*$F53))</f>
        <v xml:space="preserve"> </v>
      </c>
      <c r="AW53" s="139" t="str">
        <f ca="1">IF(AW$2-$K$2&lt;$D53-1," ",IF(AW$2-$K$2+1&gt;'Primary Inputs Alt'!$C$17,0,(SUM(OFFSET($K$114:$K$163,0,AW$2-$K$2-$D53+1)))*$F53))</f>
        <v xml:space="preserve"> </v>
      </c>
      <c r="AX53" s="139" t="str">
        <f ca="1">IF(AX$2-$K$2&lt;$D53-1," ",IF(AX$2-$K$2+1&gt;'Primary Inputs Alt'!$C$17,0,(SUM(OFFSET($K$114:$K$163,0,AX$2-$K$2-$D53+1)))*$F53))</f>
        <v xml:space="preserve"> </v>
      </c>
      <c r="AY53" s="139" t="str">
        <f ca="1">IF(AY$2-$K$2&lt;$D53-1," ",IF(AY$2-$K$2+1&gt;'Primary Inputs Alt'!$C$17,0,(SUM(OFFSET($K$114:$K$163,0,AY$2-$K$2-$D53+1)))*$F53))</f>
        <v xml:space="preserve"> </v>
      </c>
      <c r="AZ53" s="139" t="str">
        <f ca="1">IF(AZ$2-$K$2&lt;$D53-1," ",IF(AZ$2-$K$2+1&gt;'Primary Inputs Alt'!$C$17,0,(SUM(OFFSET($K$114:$K$163,0,AZ$2-$K$2-$D53+1)))*$F53))</f>
        <v xml:space="preserve"> </v>
      </c>
      <c r="BA53" s="139" t="str">
        <f ca="1">IF(BA$2-$K$2&lt;$D53-1," ",IF(BA$2-$K$2+1&gt;'Primary Inputs Alt'!$C$17,0,(SUM(OFFSET($K$114:$K$163,0,BA$2-$K$2-$D53+1)))*$F53))</f>
        <v xml:space="preserve"> </v>
      </c>
      <c r="BB53" s="139" t="str">
        <f ca="1">IF(BB$2-$K$2&lt;$D53-1," ",IF(BB$2-$K$2+1&gt;'Primary Inputs Alt'!$C$17,0,(SUM(OFFSET($K$114:$K$163,0,BB$2-$K$2-$D53+1)))*$F53))</f>
        <v xml:space="preserve"> </v>
      </c>
      <c r="BC53" s="139" t="str">
        <f ca="1">IF(BC$2-$K$2&lt;$D53-1," ",IF(BC$2-$K$2+1&gt;'Primary Inputs Alt'!$C$17,0,(SUM(OFFSET($K$114:$K$163,0,BC$2-$K$2-$D53+1)))*$F53))</f>
        <v xml:space="preserve"> </v>
      </c>
      <c r="BD53" s="139" t="str">
        <f ca="1">IF(BD$2-$K$2&lt;$D53-1," ",IF(BD$2-$K$2+1&gt;'Primary Inputs Alt'!$C$17,0,(SUM(OFFSET($K$114:$K$163,0,BD$2-$K$2-$D53+1)))*$F53))</f>
        <v xml:space="preserve"> </v>
      </c>
      <c r="BE53" s="139">
        <f ca="1">IF(BE$2-$K$2&lt;$D53-1," ",IF(BE$2-$K$2+1&gt;'Primary Inputs Alt'!$C$17,0,(SUM(OFFSET($K$114:$K$163,0,BE$2-$K$2-$D53+1)))*$F53))</f>
        <v>0</v>
      </c>
      <c r="BF53" s="139">
        <f ca="1">IF(BF$2-$K$2&lt;$D53-1," ",IF(BF$2-$K$2+1&gt;'Primary Inputs Alt'!$C$17,0,(SUM(OFFSET($K$114:$K$163,0,BF$2-$K$2-$D53+1)))*$F53))</f>
        <v>0</v>
      </c>
      <c r="BG53" s="139">
        <f ca="1">IF(BG$2-$K$2&lt;$D53-1," ",IF(BG$2-$K$2+1&gt;'Primary Inputs Alt'!$C$17,0,(SUM(OFFSET($K$114:$K$163,0,BG$2-$K$2-$D53+1)))*$F53))</f>
        <v>0</v>
      </c>
      <c r="BH53" s="139">
        <f ca="1">IF(BH$2-$K$2&lt;$D53-1," ",IF(BH$2-$K$2+1&gt;'Primary Inputs Alt'!$C$17,0,(SUM(OFFSET($K$114:$K$163,0,BH$2-$K$2-$D53+1)))*$F53))</f>
        <v>0</v>
      </c>
    </row>
    <row r="54" spans="1:60">
      <c r="A54" s="106"/>
      <c r="B54" s="106"/>
      <c r="C54" s="106"/>
      <c r="D54" s="184">
        <v>48</v>
      </c>
      <c r="E54" t="s">
        <v>220</v>
      </c>
      <c r="F54" s="106">
        <f ca="1">OFFSET('Primary Inputs Alt'!$E$12,0,'Calculations Alt'!$D54-1)</f>
        <v>0</v>
      </c>
      <c r="G54" s="106"/>
      <c r="H54" s="106"/>
      <c r="I54" s="106"/>
      <c r="J54" s="106"/>
      <c r="K54" s="139" t="str">
        <f ca="1">IF(K$2-$K$2&lt;$D54-1," ",IF(K$2-$K$2+1&gt;'Primary Inputs Alt'!$C$17,0,(SUM(OFFSET($K$114:$K$163,0,K$2-$K$2-$D54+1)))*$F54))</f>
        <v xml:space="preserve"> </v>
      </c>
      <c r="L54" s="139" t="str">
        <f ca="1">IF(L$2-$K$2&lt;$D54-1," ",IF(L$2-$K$2+1&gt;'Primary Inputs Alt'!$C$17,0,(SUM(OFFSET($K$114:$K$163,0,L$2-$K$2-$D54+1)))*$F54))</f>
        <v xml:space="preserve"> </v>
      </c>
      <c r="M54" s="139" t="str">
        <f ca="1">IF(M$2-$K$2&lt;$D54-1," ",IF(M$2-$K$2+1&gt;'Primary Inputs Alt'!$C$17,0,(SUM(OFFSET($K$114:$K$163,0,M$2-$K$2-$D54+1)))*$F54))</f>
        <v xml:space="preserve"> </v>
      </c>
      <c r="N54" s="139" t="str">
        <f ca="1">IF(N$2-$K$2&lt;$D54-1," ",IF(N$2-$K$2+1&gt;'Primary Inputs Alt'!$C$17,0,(SUM(OFFSET($K$114:$K$163,0,N$2-$K$2-$D54+1)))*$F54))</f>
        <v xml:space="preserve"> </v>
      </c>
      <c r="O54" s="139" t="str">
        <f ca="1">IF(O$2-$K$2&lt;$D54-1," ",IF(O$2-$K$2+1&gt;'Primary Inputs Alt'!$C$17,0,(SUM(OFFSET($K$114:$K$163,0,O$2-$K$2-$D54+1)))*$F54))</f>
        <v xml:space="preserve"> </v>
      </c>
      <c r="P54" s="139" t="str">
        <f ca="1">IF(P$2-$K$2&lt;$D54-1," ",IF(P$2-$K$2+1&gt;'Primary Inputs Alt'!$C$17,0,(SUM(OFFSET($K$114:$K$163,0,P$2-$K$2-$D54+1)))*$F54))</f>
        <v xml:space="preserve"> </v>
      </c>
      <c r="Q54" s="139" t="str">
        <f ca="1">IF(Q$2-$K$2&lt;$D54-1," ",IF(Q$2-$K$2+1&gt;'Primary Inputs Alt'!$C$17,0,(SUM(OFFSET($K$114:$K$163,0,Q$2-$K$2-$D54+1)))*$F54))</f>
        <v xml:space="preserve"> </v>
      </c>
      <c r="R54" s="139" t="str">
        <f ca="1">IF(R$2-$K$2&lt;$D54-1," ",IF(R$2-$K$2+1&gt;'Primary Inputs Alt'!$C$17,0,(SUM(OFFSET($K$114:$K$163,0,R$2-$K$2-$D54+1)))*$F54))</f>
        <v xml:space="preserve"> </v>
      </c>
      <c r="S54" s="139" t="str">
        <f ca="1">IF(S$2-$K$2&lt;$D54-1," ",IF(S$2-$K$2+1&gt;'Primary Inputs Alt'!$C$17,0,(SUM(OFFSET($K$114:$K$163,0,S$2-$K$2-$D54+1)))*$F54))</f>
        <v xml:space="preserve"> </v>
      </c>
      <c r="T54" s="139" t="str">
        <f ca="1">IF(T$2-$K$2&lt;$D54-1," ",IF(T$2-$K$2+1&gt;'Primary Inputs Alt'!$C$17,0,(SUM(OFFSET($K$114:$K$163,0,T$2-$K$2-$D54+1)))*$F54))</f>
        <v xml:space="preserve"> </v>
      </c>
      <c r="U54" s="139" t="str">
        <f ca="1">IF(U$2-$K$2&lt;$D54-1," ",IF(U$2-$K$2+1&gt;'Primary Inputs Alt'!$C$17,0,(SUM(OFFSET($K$114:$K$163,0,U$2-$K$2-$D54+1)))*$F54))</f>
        <v xml:space="preserve"> </v>
      </c>
      <c r="V54" s="139" t="str">
        <f ca="1">IF(V$2-$K$2&lt;$D54-1," ",IF(V$2-$K$2+1&gt;'Primary Inputs Alt'!$C$17,0,(SUM(OFFSET($K$114:$K$163,0,V$2-$K$2-$D54+1)))*$F54))</f>
        <v xml:space="preserve"> </v>
      </c>
      <c r="W54" s="139" t="str">
        <f ca="1">IF(W$2-$K$2&lt;$D54-1," ",IF(W$2-$K$2+1&gt;'Primary Inputs Alt'!$C$17,0,(SUM(OFFSET($K$114:$K$163,0,W$2-$K$2-$D54+1)))*$F54))</f>
        <v xml:space="preserve"> </v>
      </c>
      <c r="X54" s="139" t="str">
        <f ca="1">IF(X$2-$K$2&lt;$D54-1," ",IF(X$2-$K$2+1&gt;'Primary Inputs Alt'!$C$17,0,(SUM(OFFSET($K$114:$K$163,0,X$2-$K$2-$D54+1)))*$F54))</f>
        <v xml:space="preserve"> </v>
      </c>
      <c r="Y54" s="139" t="str">
        <f ca="1">IF(Y$2-$K$2&lt;$D54-1," ",IF(Y$2-$K$2+1&gt;'Primary Inputs Alt'!$C$17,0,(SUM(OFFSET($K$114:$K$163,0,Y$2-$K$2-$D54+1)))*$F54))</f>
        <v xml:space="preserve"> </v>
      </c>
      <c r="Z54" s="139" t="str">
        <f ca="1">IF(Z$2-$K$2&lt;$D54-1," ",IF(Z$2-$K$2+1&gt;'Primary Inputs Alt'!$C$17,0,(SUM(OFFSET($K$114:$K$163,0,Z$2-$K$2-$D54+1)))*$F54))</f>
        <v xml:space="preserve"> </v>
      </c>
      <c r="AA54" s="139" t="str">
        <f ca="1">IF(AA$2-$K$2&lt;$D54-1," ",IF(AA$2-$K$2+1&gt;'Primary Inputs Alt'!$C$17,0,(SUM(OFFSET($K$114:$K$163,0,AA$2-$K$2-$D54+1)))*$F54))</f>
        <v xml:space="preserve"> </v>
      </c>
      <c r="AB54" s="139" t="str">
        <f ca="1">IF(AB$2-$K$2&lt;$D54-1," ",IF(AB$2-$K$2+1&gt;'Primary Inputs Alt'!$C$17,0,(SUM(OFFSET($K$114:$K$163,0,AB$2-$K$2-$D54+1)))*$F54))</f>
        <v xml:space="preserve"> </v>
      </c>
      <c r="AC54" s="139" t="str">
        <f ca="1">IF(AC$2-$K$2&lt;$D54-1," ",IF(AC$2-$K$2+1&gt;'Primary Inputs Alt'!$C$17,0,(SUM(OFFSET($K$114:$K$163,0,AC$2-$K$2-$D54+1)))*$F54))</f>
        <v xml:space="preserve"> </v>
      </c>
      <c r="AD54" s="139" t="str">
        <f ca="1">IF(AD$2-$K$2&lt;$D54-1," ",IF(AD$2-$K$2+1&gt;'Primary Inputs Alt'!$C$17,0,(SUM(OFFSET($K$114:$K$163,0,AD$2-$K$2-$D54+1)))*$F54))</f>
        <v xml:space="preserve"> </v>
      </c>
      <c r="AE54" s="139" t="str">
        <f ca="1">IF(AE$2-$K$2&lt;$D54-1," ",IF(AE$2-$K$2+1&gt;'Primary Inputs Alt'!$C$17,0,(SUM(OFFSET($K$114:$K$163,0,AE$2-$K$2-$D54+1)))*$F54))</f>
        <v xml:space="preserve"> </v>
      </c>
      <c r="AF54" s="139" t="str">
        <f ca="1">IF(AF$2-$K$2&lt;$D54-1," ",IF(AF$2-$K$2+1&gt;'Primary Inputs Alt'!$C$17,0,(SUM(OFFSET($K$114:$K$163,0,AF$2-$K$2-$D54+1)))*$F54))</f>
        <v xml:space="preserve"> </v>
      </c>
      <c r="AG54" s="139" t="str">
        <f ca="1">IF(AG$2-$K$2&lt;$D54-1," ",IF(AG$2-$K$2+1&gt;'Primary Inputs Alt'!$C$17,0,(SUM(OFFSET($K$114:$K$163,0,AG$2-$K$2-$D54+1)))*$F54))</f>
        <v xml:space="preserve"> </v>
      </c>
      <c r="AH54" s="139" t="str">
        <f ca="1">IF(AH$2-$K$2&lt;$D54-1," ",IF(AH$2-$K$2+1&gt;'Primary Inputs Alt'!$C$17,0,(SUM(OFFSET($K$114:$K$163,0,AH$2-$K$2-$D54+1)))*$F54))</f>
        <v xml:space="preserve"> </v>
      </c>
      <c r="AI54" s="139" t="str">
        <f ca="1">IF(AI$2-$K$2&lt;$D54-1," ",IF(AI$2-$K$2+1&gt;'Primary Inputs Alt'!$C$17,0,(SUM(OFFSET($K$114:$K$163,0,AI$2-$K$2-$D54+1)))*$F54))</f>
        <v xml:space="preserve"> </v>
      </c>
      <c r="AJ54" s="139" t="str">
        <f ca="1">IF(AJ$2-$K$2&lt;$D54-1," ",IF(AJ$2-$K$2+1&gt;'Primary Inputs Alt'!$C$17,0,(SUM(OFFSET($K$114:$K$163,0,AJ$2-$K$2-$D54+1)))*$F54))</f>
        <v xml:space="preserve"> </v>
      </c>
      <c r="AK54" s="139" t="str">
        <f ca="1">IF(AK$2-$K$2&lt;$D54-1," ",IF(AK$2-$K$2+1&gt;'Primary Inputs Alt'!$C$17,0,(SUM(OFFSET($K$114:$K$163,0,AK$2-$K$2-$D54+1)))*$F54))</f>
        <v xml:space="preserve"> </v>
      </c>
      <c r="AL54" s="139" t="str">
        <f ca="1">IF(AL$2-$K$2&lt;$D54-1," ",IF(AL$2-$K$2+1&gt;'Primary Inputs Alt'!$C$17,0,(SUM(OFFSET($K$114:$K$163,0,AL$2-$K$2-$D54+1)))*$F54))</f>
        <v xml:space="preserve"> </v>
      </c>
      <c r="AM54" s="139" t="str">
        <f ca="1">IF(AM$2-$K$2&lt;$D54-1," ",IF(AM$2-$K$2+1&gt;'Primary Inputs Alt'!$C$17,0,(SUM(OFFSET($K$114:$K$163,0,AM$2-$K$2-$D54+1)))*$F54))</f>
        <v xml:space="preserve"> </v>
      </c>
      <c r="AN54" s="139" t="str">
        <f ca="1">IF(AN$2-$K$2&lt;$D54-1," ",IF(AN$2-$K$2+1&gt;'Primary Inputs Alt'!$C$17,0,(SUM(OFFSET($K$114:$K$163,0,AN$2-$K$2-$D54+1)))*$F54))</f>
        <v xml:space="preserve"> </v>
      </c>
      <c r="AO54" s="139" t="str">
        <f ca="1">IF(AO$2-$K$2&lt;$D54-1," ",IF(AO$2-$K$2+1&gt;'Primary Inputs Alt'!$C$17,0,(SUM(OFFSET($K$114:$K$163,0,AO$2-$K$2-$D54+1)))*$F54))</f>
        <v xml:space="preserve"> </v>
      </c>
      <c r="AP54" s="139" t="str">
        <f ca="1">IF(AP$2-$K$2&lt;$D54-1," ",IF(AP$2-$K$2+1&gt;'Primary Inputs Alt'!$C$17,0,(SUM(OFFSET($K$114:$K$163,0,AP$2-$K$2-$D54+1)))*$F54))</f>
        <v xml:space="preserve"> </v>
      </c>
      <c r="AQ54" s="139" t="str">
        <f ca="1">IF(AQ$2-$K$2&lt;$D54-1," ",IF(AQ$2-$K$2+1&gt;'Primary Inputs Alt'!$C$17,0,(SUM(OFFSET($K$114:$K$163,0,AQ$2-$K$2-$D54+1)))*$F54))</f>
        <v xml:space="preserve"> </v>
      </c>
      <c r="AR54" s="139" t="str">
        <f ca="1">IF(AR$2-$K$2&lt;$D54-1," ",IF(AR$2-$K$2+1&gt;'Primary Inputs Alt'!$C$17,0,(SUM(OFFSET($K$114:$K$163,0,AR$2-$K$2-$D54+1)))*$F54))</f>
        <v xml:space="preserve"> </v>
      </c>
      <c r="AS54" s="139" t="str">
        <f ca="1">IF(AS$2-$K$2&lt;$D54-1," ",IF(AS$2-$K$2+1&gt;'Primary Inputs Alt'!$C$17,0,(SUM(OFFSET($K$114:$K$163,0,AS$2-$K$2-$D54+1)))*$F54))</f>
        <v xml:space="preserve"> </v>
      </c>
      <c r="AT54" s="139" t="str">
        <f ca="1">IF(AT$2-$K$2&lt;$D54-1," ",IF(AT$2-$K$2+1&gt;'Primary Inputs Alt'!$C$17,0,(SUM(OFFSET($K$114:$K$163,0,AT$2-$K$2-$D54+1)))*$F54))</f>
        <v xml:space="preserve"> </v>
      </c>
      <c r="AU54" s="139" t="str">
        <f ca="1">IF(AU$2-$K$2&lt;$D54-1," ",IF(AU$2-$K$2+1&gt;'Primary Inputs Alt'!$C$17,0,(SUM(OFFSET($K$114:$K$163,0,AU$2-$K$2-$D54+1)))*$F54))</f>
        <v xml:space="preserve"> </v>
      </c>
      <c r="AV54" s="139" t="str">
        <f ca="1">IF(AV$2-$K$2&lt;$D54-1," ",IF(AV$2-$K$2+1&gt;'Primary Inputs Alt'!$C$17,0,(SUM(OFFSET($K$114:$K$163,0,AV$2-$K$2-$D54+1)))*$F54))</f>
        <v xml:space="preserve"> </v>
      </c>
      <c r="AW54" s="139" t="str">
        <f ca="1">IF(AW$2-$K$2&lt;$D54-1," ",IF(AW$2-$K$2+1&gt;'Primary Inputs Alt'!$C$17,0,(SUM(OFFSET($K$114:$K$163,0,AW$2-$K$2-$D54+1)))*$F54))</f>
        <v xml:space="preserve"> </v>
      </c>
      <c r="AX54" s="139" t="str">
        <f ca="1">IF(AX$2-$K$2&lt;$D54-1," ",IF(AX$2-$K$2+1&gt;'Primary Inputs Alt'!$C$17,0,(SUM(OFFSET($K$114:$K$163,0,AX$2-$K$2-$D54+1)))*$F54))</f>
        <v xml:space="preserve"> </v>
      </c>
      <c r="AY54" s="139" t="str">
        <f ca="1">IF(AY$2-$K$2&lt;$D54-1," ",IF(AY$2-$K$2+1&gt;'Primary Inputs Alt'!$C$17,0,(SUM(OFFSET($K$114:$K$163,0,AY$2-$K$2-$D54+1)))*$F54))</f>
        <v xml:space="preserve"> </v>
      </c>
      <c r="AZ54" s="139" t="str">
        <f ca="1">IF(AZ$2-$K$2&lt;$D54-1," ",IF(AZ$2-$K$2+1&gt;'Primary Inputs Alt'!$C$17,0,(SUM(OFFSET($K$114:$K$163,0,AZ$2-$K$2-$D54+1)))*$F54))</f>
        <v xml:space="preserve"> </v>
      </c>
      <c r="BA54" s="139" t="str">
        <f ca="1">IF(BA$2-$K$2&lt;$D54-1," ",IF(BA$2-$K$2+1&gt;'Primary Inputs Alt'!$C$17,0,(SUM(OFFSET($K$114:$K$163,0,BA$2-$K$2-$D54+1)))*$F54))</f>
        <v xml:space="preserve"> </v>
      </c>
      <c r="BB54" s="139" t="str">
        <f ca="1">IF(BB$2-$K$2&lt;$D54-1," ",IF(BB$2-$K$2+1&gt;'Primary Inputs Alt'!$C$17,0,(SUM(OFFSET($K$114:$K$163,0,BB$2-$K$2-$D54+1)))*$F54))</f>
        <v xml:space="preserve"> </v>
      </c>
      <c r="BC54" s="139" t="str">
        <f ca="1">IF(BC$2-$K$2&lt;$D54-1," ",IF(BC$2-$K$2+1&gt;'Primary Inputs Alt'!$C$17,0,(SUM(OFFSET($K$114:$K$163,0,BC$2-$K$2-$D54+1)))*$F54))</f>
        <v xml:space="preserve"> </v>
      </c>
      <c r="BD54" s="139" t="str">
        <f ca="1">IF(BD$2-$K$2&lt;$D54-1," ",IF(BD$2-$K$2+1&gt;'Primary Inputs Alt'!$C$17,0,(SUM(OFFSET($K$114:$K$163,0,BD$2-$K$2-$D54+1)))*$F54))</f>
        <v xml:space="preserve"> </v>
      </c>
      <c r="BE54" s="139" t="str">
        <f ca="1">IF(BE$2-$K$2&lt;$D54-1," ",IF(BE$2-$K$2+1&gt;'Primary Inputs Alt'!$C$17,0,(SUM(OFFSET($K$114:$K$163,0,BE$2-$K$2-$D54+1)))*$F54))</f>
        <v xml:space="preserve"> </v>
      </c>
      <c r="BF54" s="139">
        <f ca="1">IF(BF$2-$K$2&lt;$D54-1," ",IF(BF$2-$K$2+1&gt;'Primary Inputs Alt'!$C$17,0,(SUM(OFFSET($K$114:$K$163,0,BF$2-$K$2-$D54+1)))*$F54))</f>
        <v>0</v>
      </c>
      <c r="BG54" s="139">
        <f ca="1">IF(BG$2-$K$2&lt;$D54-1," ",IF(BG$2-$K$2+1&gt;'Primary Inputs Alt'!$C$17,0,(SUM(OFFSET($K$114:$K$163,0,BG$2-$K$2-$D54+1)))*$F54))</f>
        <v>0</v>
      </c>
      <c r="BH54" s="139">
        <f ca="1">IF(BH$2-$K$2&lt;$D54-1," ",IF(BH$2-$K$2+1&gt;'Primary Inputs Alt'!$C$17,0,(SUM(OFFSET($K$114:$K$163,0,BH$2-$K$2-$D54+1)))*$F54))</f>
        <v>0</v>
      </c>
    </row>
    <row r="55" spans="1:60">
      <c r="A55" s="106"/>
      <c r="B55" s="106"/>
      <c r="C55" s="106"/>
      <c r="D55" s="184">
        <v>49</v>
      </c>
      <c r="E55" t="s">
        <v>221</v>
      </c>
      <c r="F55" s="106">
        <f ca="1">OFFSET('Primary Inputs Alt'!$E$12,0,'Calculations Alt'!$D55-1)</f>
        <v>0</v>
      </c>
      <c r="G55" s="106"/>
      <c r="H55" s="106"/>
      <c r="I55" s="106"/>
      <c r="J55" s="106"/>
      <c r="K55" s="139" t="str">
        <f ca="1">IF(K$2-$K$2&lt;$D55-1," ",IF(K$2-$K$2+1&gt;'Primary Inputs Alt'!$C$17,0,(SUM(OFFSET($K$114:$K$163,0,K$2-$K$2-$D55+1)))*$F55))</f>
        <v xml:space="preserve"> </v>
      </c>
      <c r="L55" s="139" t="str">
        <f ca="1">IF(L$2-$K$2&lt;$D55-1," ",IF(L$2-$K$2+1&gt;'Primary Inputs Alt'!$C$17,0,(SUM(OFFSET($K$114:$K$163,0,L$2-$K$2-$D55+1)))*$F55))</f>
        <v xml:space="preserve"> </v>
      </c>
      <c r="M55" s="139" t="str">
        <f ca="1">IF(M$2-$K$2&lt;$D55-1," ",IF(M$2-$K$2+1&gt;'Primary Inputs Alt'!$C$17,0,(SUM(OFFSET($K$114:$K$163,0,M$2-$K$2-$D55+1)))*$F55))</f>
        <v xml:space="preserve"> </v>
      </c>
      <c r="N55" s="139" t="str">
        <f ca="1">IF(N$2-$K$2&lt;$D55-1," ",IF(N$2-$K$2+1&gt;'Primary Inputs Alt'!$C$17,0,(SUM(OFFSET($K$114:$K$163,0,N$2-$K$2-$D55+1)))*$F55))</f>
        <v xml:space="preserve"> </v>
      </c>
      <c r="O55" s="139" t="str">
        <f ca="1">IF(O$2-$K$2&lt;$D55-1," ",IF(O$2-$K$2+1&gt;'Primary Inputs Alt'!$C$17,0,(SUM(OFFSET($K$114:$K$163,0,O$2-$K$2-$D55+1)))*$F55))</f>
        <v xml:space="preserve"> </v>
      </c>
      <c r="P55" s="139" t="str">
        <f ca="1">IF(P$2-$K$2&lt;$D55-1," ",IF(P$2-$K$2+1&gt;'Primary Inputs Alt'!$C$17,0,(SUM(OFFSET($K$114:$K$163,0,P$2-$K$2-$D55+1)))*$F55))</f>
        <v xml:space="preserve"> </v>
      </c>
      <c r="Q55" s="139" t="str">
        <f ca="1">IF(Q$2-$K$2&lt;$D55-1," ",IF(Q$2-$K$2+1&gt;'Primary Inputs Alt'!$C$17,0,(SUM(OFFSET($K$114:$K$163,0,Q$2-$K$2-$D55+1)))*$F55))</f>
        <v xml:space="preserve"> </v>
      </c>
      <c r="R55" s="139" t="str">
        <f ca="1">IF(R$2-$K$2&lt;$D55-1," ",IF(R$2-$K$2+1&gt;'Primary Inputs Alt'!$C$17,0,(SUM(OFFSET($K$114:$K$163,0,R$2-$K$2-$D55+1)))*$F55))</f>
        <v xml:space="preserve"> </v>
      </c>
      <c r="S55" s="139" t="str">
        <f ca="1">IF(S$2-$K$2&lt;$D55-1," ",IF(S$2-$K$2+1&gt;'Primary Inputs Alt'!$C$17,0,(SUM(OFFSET($K$114:$K$163,0,S$2-$K$2-$D55+1)))*$F55))</f>
        <v xml:space="preserve"> </v>
      </c>
      <c r="T55" s="139" t="str">
        <f ca="1">IF(T$2-$K$2&lt;$D55-1," ",IF(T$2-$K$2+1&gt;'Primary Inputs Alt'!$C$17,0,(SUM(OFFSET($K$114:$K$163,0,T$2-$K$2-$D55+1)))*$F55))</f>
        <v xml:space="preserve"> </v>
      </c>
      <c r="U55" s="139" t="str">
        <f ca="1">IF(U$2-$K$2&lt;$D55-1," ",IF(U$2-$K$2+1&gt;'Primary Inputs Alt'!$C$17,0,(SUM(OFFSET($K$114:$K$163,0,U$2-$K$2-$D55+1)))*$F55))</f>
        <v xml:space="preserve"> </v>
      </c>
      <c r="V55" s="139" t="str">
        <f ca="1">IF(V$2-$K$2&lt;$D55-1," ",IF(V$2-$K$2+1&gt;'Primary Inputs Alt'!$C$17,0,(SUM(OFFSET($K$114:$K$163,0,V$2-$K$2-$D55+1)))*$F55))</f>
        <v xml:space="preserve"> </v>
      </c>
      <c r="W55" s="139" t="str">
        <f ca="1">IF(W$2-$K$2&lt;$D55-1," ",IF(W$2-$K$2+1&gt;'Primary Inputs Alt'!$C$17,0,(SUM(OFFSET($K$114:$K$163,0,W$2-$K$2-$D55+1)))*$F55))</f>
        <v xml:space="preserve"> </v>
      </c>
      <c r="X55" s="139" t="str">
        <f ca="1">IF(X$2-$K$2&lt;$D55-1," ",IF(X$2-$K$2+1&gt;'Primary Inputs Alt'!$C$17,0,(SUM(OFFSET($K$114:$K$163,0,X$2-$K$2-$D55+1)))*$F55))</f>
        <v xml:space="preserve"> </v>
      </c>
      <c r="Y55" s="139" t="str">
        <f ca="1">IF(Y$2-$K$2&lt;$D55-1," ",IF(Y$2-$K$2+1&gt;'Primary Inputs Alt'!$C$17,0,(SUM(OFFSET($K$114:$K$163,0,Y$2-$K$2-$D55+1)))*$F55))</f>
        <v xml:space="preserve"> </v>
      </c>
      <c r="Z55" s="139" t="str">
        <f ca="1">IF(Z$2-$K$2&lt;$D55-1," ",IF(Z$2-$K$2+1&gt;'Primary Inputs Alt'!$C$17,0,(SUM(OFFSET($K$114:$K$163,0,Z$2-$K$2-$D55+1)))*$F55))</f>
        <v xml:space="preserve"> </v>
      </c>
      <c r="AA55" s="139" t="str">
        <f ca="1">IF(AA$2-$K$2&lt;$D55-1," ",IF(AA$2-$K$2+1&gt;'Primary Inputs Alt'!$C$17,0,(SUM(OFFSET($K$114:$K$163,0,AA$2-$K$2-$D55+1)))*$F55))</f>
        <v xml:space="preserve"> </v>
      </c>
      <c r="AB55" s="139" t="str">
        <f ca="1">IF(AB$2-$K$2&lt;$D55-1," ",IF(AB$2-$K$2+1&gt;'Primary Inputs Alt'!$C$17,0,(SUM(OFFSET($K$114:$K$163,0,AB$2-$K$2-$D55+1)))*$F55))</f>
        <v xml:space="preserve"> </v>
      </c>
      <c r="AC55" s="139" t="str">
        <f ca="1">IF(AC$2-$K$2&lt;$D55-1," ",IF(AC$2-$K$2+1&gt;'Primary Inputs Alt'!$C$17,0,(SUM(OFFSET($K$114:$K$163,0,AC$2-$K$2-$D55+1)))*$F55))</f>
        <v xml:space="preserve"> </v>
      </c>
      <c r="AD55" s="139" t="str">
        <f ca="1">IF(AD$2-$K$2&lt;$D55-1," ",IF(AD$2-$K$2+1&gt;'Primary Inputs Alt'!$C$17,0,(SUM(OFFSET($K$114:$K$163,0,AD$2-$K$2-$D55+1)))*$F55))</f>
        <v xml:space="preserve"> </v>
      </c>
      <c r="AE55" s="139" t="str">
        <f ca="1">IF(AE$2-$K$2&lt;$D55-1," ",IF(AE$2-$K$2+1&gt;'Primary Inputs Alt'!$C$17,0,(SUM(OFFSET($K$114:$K$163,0,AE$2-$K$2-$D55+1)))*$F55))</f>
        <v xml:space="preserve"> </v>
      </c>
      <c r="AF55" s="139" t="str">
        <f ca="1">IF(AF$2-$K$2&lt;$D55-1," ",IF(AF$2-$K$2+1&gt;'Primary Inputs Alt'!$C$17,0,(SUM(OFFSET($K$114:$K$163,0,AF$2-$K$2-$D55+1)))*$F55))</f>
        <v xml:space="preserve"> </v>
      </c>
      <c r="AG55" s="139" t="str">
        <f ca="1">IF(AG$2-$K$2&lt;$D55-1," ",IF(AG$2-$K$2+1&gt;'Primary Inputs Alt'!$C$17,0,(SUM(OFFSET($K$114:$K$163,0,AG$2-$K$2-$D55+1)))*$F55))</f>
        <v xml:space="preserve"> </v>
      </c>
      <c r="AH55" s="139" t="str">
        <f ca="1">IF(AH$2-$K$2&lt;$D55-1," ",IF(AH$2-$K$2+1&gt;'Primary Inputs Alt'!$C$17,0,(SUM(OFFSET($K$114:$K$163,0,AH$2-$K$2-$D55+1)))*$F55))</f>
        <v xml:space="preserve"> </v>
      </c>
      <c r="AI55" s="139" t="str">
        <f ca="1">IF(AI$2-$K$2&lt;$D55-1," ",IF(AI$2-$K$2+1&gt;'Primary Inputs Alt'!$C$17,0,(SUM(OFFSET($K$114:$K$163,0,AI$2-$K$2-$D55+1)))*$F55))</f>
        <v xml:space="preserve"> </v>
      </c>
      <c r="AJ55" s="139" t="str">
        <f ca="1">IF(AJ$2-$K$2&lt;$D55-1," ",IF(AJ$2-$K$2+1&gt;'Primary Inputs Alt'!$C$17,0,(SUM(OFFSET($K$114:$K$163,0,AJ$2-$K$2-$D55+1)))*$F55))</f>
        <v xml:space="preserve"> </v>
      </c>
      <c r="AK55" s="139" t="str">
        <f ca="1">IF(AK$2-$K$2&lt;$D55-1," ",IF(AK$2-$K$2+1&gt;'Primary Inputs Alt'!$C$17,0,(SUM(OFFSET($K$114:$K$163,0,AK$2-$K$2-$D55+1)))*$F55))</f>
        <v xml:space="preserve"> </v>
      </c>
      <c r="AL55" s="139" t="str">
        <f ca="1">IF(AL$2-$K$2&lt;$D55-1," ",IF(AL$2-$K$2+1&gt;'Primary Inputs Alt'!$C$17,0,(SUM(OFFSET($K$114:$K$163,0,AL$2-$K$2-$D55+1)))*$F55))</f>
        <v xml:space="preserve"> </v>
      </c>
      <c r="AM55" s="139" t="str">
        <f ca="1">IF(AM$2-$K$2&lt;$D55-1," ",IF(AM$2-$K$2+1&gt;'Primary Inputs Alt'!$C$17,0,(SUM(OFFSET($K$114:$K$163,0,AM$2-$K$2-$D55+1)))*$F55))</f>
        <v xml:space="preserve"> </v>
      </c>
      <c r="AN55" s="139" t="str">
        <f ca="1">IF(AN$2-$K$2&lt;$D55-1," ",IF(AN$2-$K$2+1&gt;'Primary Inputs Alt'!$C$17,0,(SUM(OFFSET($K$114:$K$163,0,AN$2-$K$2-$D55+1)))*$F55))</f>
        <v xml:space="preserve"> </v>
      </c>
      <c r="AO55" s="139" t="str">
        <f ca="1">IF(AO$2-$K$2&lt;$D55-1," ",IF(AO$2-$K$2+1&gt;'Primary Inputs Alt'!$C$17,0,(SUM(OFFSET($K$114:$K$163,0,AO$2-$K$2-$D55+1)))*$F55))</f>
        <v xml:space="preserve"> </v>
      </c>
      <c r="AP55" s="139" t="str">
        <f ca="1">IF(AP$2-$K$2&lt;$D55-1," ",IF(AP$2-$K$2+1&gt;'Primary Inputs Alt'!$C$17,0,(SUM(OFFSET($K$114:$K$163,0,AP$2-$K$2-$D55+1)))*$F55))</f>
        <v xml:space="preserve"> </v>
      </c>
      <c r="AQ55" s="139" t="str">
        <f ca="1">IF(AQ$2-$K$2&lt;$D55-1," ",IF(AQ$2-$K$2+1&gt;'Primary Inputs Alt'!$C$17,0,(SUM(OFFSET($K$114:$K$163,0,AQ$2-$K$2-$D55+1)))*$F55))</f>
        <v xml:space="preserve"> </v>
      </c>
      <c r="AR55" s="139" t="str">
        <f ca="1">IF(AR$2-$K$2&lt;$D55-1," ",IF(AR$2-$K$2+1&gt;'Primary Inputs Alt'!$C$17,0,(SUM(OFFSET($K$114:$K$163,0,AR$2-$K$2-$D55+1)))*$F55))</f>
        <v xml:space="preserve"> </v>
      </c>
      <c r="AS55" s="139" t="str">
        <f ca="1">IF(AS$2-$K$2&lt;$D55-1," ",IF(AS$2-$K$2+1&gt;'Primary Inputs Alt'!$C$17,0,(SUM(OFFSET($K$114:$K$163,0,AS$2-$K$2-$D55+1)))*$F55))</f>
        <v xml:space="preserve"> </v>
      </c>
      <c r="AT55" s="139" t="str">
        <f ca="1">IF(AT$2-$K$2&lt;$D55-1," ",IF(AT$2-$K$2+1&gt;'Primary Inputs Alt'!$C$17,0,(SUM(OFFSET($K$114:$K$163,0,AT$2-$K$2-$D55+1)))*$F55))</f>
        <v xml:space="preserve"> </v>
      </c>
      <c r="AU55" s="139" t="str">
        <f ca="1">IF(AU$2-$K$2&lt;$D55-1," ",IF(AU$2-$K$2+1&gt;'Primary Inputs Alt'!$C$17,0,(SUM(OFFSET($K$114:$K$163,0,AU$2-$K$2-$D55+1)))*$F55))</f>
        <v xml:space="preserve"> </v>
      </c>
      <c r="AV55" s="139" t="str">
        <f ca="1">IF(AV$2-$K$2&lt;$D55-1," ",IF(AV$2-$K$2+1&gt;'Primary Inputs Alt'!$C$17,0,(SUM(OFFSET($K$114:$K$163,0,AV$2-$K$2-$D55+1)))*$F55))</f>
        <v xml:space="preserve"> </v>
      </c>
      <c r="AW55" s="139" t="str">
        <f ca="1">IF(AW$2-$K$2&lt;$D55-1," ",IF(AW$2-$K$2+1&gt;'Primary Inputs Alt'!$C$17,0,(SUM(OFFSET($K$114:$K$163,0,AW$2-$K$2-$D55+1)))*$F55))</f>
        <v xml:space="preserve"> </v>
      </c>
      <c r="AX55" s="139" t="str">
        <f ca="1">IF(AX$2-$K$2&lt;$D55-1," ",IF(AX$2-$K$2+1&gt;'Primary Inputs Alt'!$C$17,0,(SUM(OFFSET($K$114:$K$163,0,AX$2-$K$2-$D55+1)))*$F55))</f>
        <v xml:space="preserve"> </v>
      </c>
      <c r="AY55" s="139" t="str">
        <f ca="1">IF(AY$2-$K$2&lt;$D55-1," ",IF(AY$2-$K$2+1&gt;'Primary Inputs Alt'!$C$17,0,(SUM(OFFSET($K$114:$K$163,0,AY$2-$K$2-$D55+1)))*$F55))</f>
        <v xml:space="preserve"> </v>
      </c>
      <c r="AZ55" s="139" t="str">
        <f ca="1">IF(AZ$2-$K$2&lt;$D55-1," ",IF(AZ$2-$K$2+1&gt;'Primary Inputs Alt'!$C$17,0,(SUM(OFFSET($K$114:$K$163,0,AZ$2-$K$2-$D55+1)))*$F55))</f>
        <v xml:space="preserve"> </v>
      </c>
      <c r="BA55" s="139" t="str">
        <f ca="1">IF(BA$2-$K$2&lt;$D55-1," ",IF(BA$2-$K$2+1&gt;'Primary Inputs Alt'!$C$17,0,(SUM(OFFSET($K$114:$K$163,0,BA$2-$K$2-$D55+1)))*$F55))</f>
        <v xml:space="preserve"> </v>
      </c>
      <c r="BB55" s="139" t="str">
        <f ca="1">IF(BB$2-$K$2&lt;$D55-1," ",IF(BB$2-$K$2+1&gt;'Primary Inputs Alt'!$C$17,0,(SUM(OFFSET($K$114:$K$163,0,BB$2-$K$2-$D55+1)))*$F55))</f>
        <v xml:space="preserve"> </v>
      </c>
      <c r="BC55" s="139" t="str">
        <f ca="1">IF(BC$2-$K$2&lt;$D55-1," ",IF(BC$2-$K$2+1&gt;'Primary Inputs Alt'!$C$17,0,(SUM(OFFSET($K$114:$K$163,0,BC$2-$K$2-$D55+1)))*$F55))</f>
        <v xml:space="preserve"> </v>
      </c>
      <c r="BD55" s="139" t="str">
        <f ca="1">IF(BD$2-$K$2&lt;$D55-1," ",IF(BD$2-$K$2+1&gt;'Primary Inputs Alt'!$C$17,0,(SUM(OFFSET($K$114:$K$163,0,BD$2-$K$2-$D55+1)))*$F55))</f>
        <v xml:space="preserve"> </v>
      </c>
      <c r="BE55" s="139" t="str">
        <f ca="1">IF(BE$2-$K$2&lt;$D55-1," ",IF(BE$2-$K$2+1&gt;'Primary Inputs Alt'!$C$17,0,(SUM(OFFSET($K$114:$K$163,0,BE$2-$K$2-$D55+1)))*$F55))</f>
        <v xml:space="preserve"> </v>
      </c>
      <c r="BF55" s="139" t="str">
        <f ca="1">IF(BF$2-$K$2&lt;$D55-1," ",IF(BF$2-$K$2+1&gt;'Primary Inputs Alt'!$C$17,0,(SUM(OFFSET($K$114:$K$163,0,BF$2-$K$2-$D55+1)))*$F55))</f>
        <v xml:space="preserve"> </v>
      </c>
      <c r="BG55" s="139">
        <f ca="1">IF(BG$2-$K$2&lt;$D55-1," ",IF(BG$2-$K$2+1&gt;'Primary Inputs Alt'!$C$17,0,(SUM(OFFSET($K$114:$K$163,0,BG$2-$K$2-$D55+1)))*$F55))</f>
        <v>0</v>
      </c>
      <c r="BH55" s="139">
        <f ca="1">IF(BH$2-$K$2&lt;$D55-1," ",IF(BH$2-$K$2+1&gt;'Primary Inputs Alt'!$C$17,0,(SUM(OFFSET($K$114:$K$163,0,BH$2-$K$2-$D55+1)))*$F55))</f>
        <v>0</v>
      </c>
    </row>
    <row r="56" spans="1:60">
      <c r="A56" s="106"/>
      <c r="B56" s="106"/>
      <c r="C56" s="106"/>
      <c r="D56" s="184">
        <v>50</v>
      </c>
      <c r="E56" t="s">
        <v>222</v>
      </c>
      <c r="F56" s="106">
        <f ca="1">OFFSET('Primary Inputs Alt'!$E$12,0,'Calculations Alt'!$D56-1)</f>
        <v>0</v>
      </c>
      <c r="G56" s="106"/>
      <c r="H56" s="106"/>
      <c r="I56" s="106"/>
      <c r="J56" s="106"/>
      <c r="K56" s="139" t="str">
        <f ca="1">IF(K$2-$K$2&lt;$D56-1," ",IF(K$2-$K$2+1&gt;'Primary Inputs Alt'!$C$17,0,(SUM(OFFSET($K$114:$K$163,0,K$2-$K$2-$D56+1)))*$F56))</f>
        <v xml:space="preserve"> </v>
      </c>
      <c r="L56" s="139" t="str">
        <f ca="1">IF(L$2-$K$2&lt;$D56-1," ",IF(L$2-$K$2+1&gt;'Primary Inputs Alt'!$C$17,0,(SUM(OFFSET($K$114:$K$163,0,L$2-$K$2-$D56+1)))*$F56))</f>
        <v xml:space="preserve"> </v>
      </c>
      <c r="M56" s="139" t="str">
        <f ca="1">IF(M$2-$K$2&lt;$D56-1," ",IF(M$2-$K$2+1&gt;'Primary Inputs Alt'!$C$17,0,(SUM(OFFSET($K$114:$K$163,0,M$2-$K$2-$D56+1)))*$F56))</f>
        <v xml:space="preserve"> </v>
      </c>
      <c r="N56" s="139" t="str">
        <f ca="1">IF(N$2-$K$2&lt;$D56-1," ",IF(N$2-$K$2+1&gt;'Primary Inputs Alt'!$C$17,0,(SUM(OFFSET($K$114:$K$163,0,N$2-$K$2-$D56+1)))*$F56))</f>
        <v xml:space="preserve"> </v>
      </c>
      <c r="O56" s="139" t="str">
        <f ca="1">IF(O$2-$K$2&lt;$D56-1," ",IF(O$2-$K$2+1&gt;'Primary Inputs Alt'!$C$17,0,(SUM(OFFSET($K$114:$K$163,0,O$2-$K$2-$D56+1)))*$F56))</f>
        <v xml:space="preserve"> </v>
      </c>
      <c r="P56" s="139" t="str">
        <f ca="1">IF(P$2-$K$2&lt;$D56-1," ",IF(P$2-$K$2+1&gt;'Primary Inputs Alt'!$C$17,0,(SUM(OFFSET($K$114:$K$163,0,P$2-$K$2-$D56+1)))*$F56))</f>
        <v xml:space="preserve"> </v>
      </c>
      <c r="Q56" s="139" t="str">
        <f ca="1">IF(Q$2-$K$2&lt;$D56-1," ",IF(Q$2-$K$2+1&gt;'Primary Inputs Alt'!$C$17,0,(SUM(OFFSET($K$114:$K$163,0,Q$2-$K$2-$D56+1)))*$F56))</f>
        <v xml:space="preserve"> </v>
      </c>
      <c r="R56" s="139" t="str">
        <f ca="1">IF(R$2-$K$2&lt;$D56-1," ",IF(R$2-$K$2+1&gt;'Primary Inputs Alt'!$C$17,0,(SUM(OFFSET($K$114:$K$163,0,R$2-$K$2-$D56+1)))*$F56))</f>
        <v xml:space="preserve"> </v>
      </c>
      <c r="S56" s="139" t="str">
        <f ca="1">IF(S$2-$K$2&lt;$D56-1," ",IF(S$2-$K$2+1&gt;'Primary Inputs Alt'!$C$17,0,(SUM(OFFSET($K$114:$K$163,0,S$2-$K$2-$D56+1)))*$F56))</f>
        <v xml:space="preserve"> </v>
      </c>
      <c r="T56" s="139" t="str">
        <f ca="1">IF(T$2-$K$2&lt;$D56-1," ",IF(T$2-$K$2+1&gt;'Primary Inputs Alt'!$C$17,0,(SUM(OFFSET($K$114:$K$163,0,T$2-$K$2-$D56+1)))*$F56))</f>
        <v xml:space="preserve"> </v>
      </c>
      <c r="U56" s="139" t="str">
        <f ca="1">IF(U$2-$K$2&lt;$D56-1," ",IF(U$2-$K$2+1&gt;'Primary Inputs Alt'!$C$17,0,(SUM(OFFSET($K$114:$K$163,0,U$2-$K$2-$D56+1)))*$F56))</f>
        <v xml:space="preserve"> </v>
      </c>
      <c r="V56" s="139" t="str">
        <f ca="1">IF(V$2-$K$2&lt;$D56-1," ",IF(V$2-$K$2+1&gt;'Primary Inputs Alt'!$C$17,0,(SUM(OFFSET($K$114:$K$163,0,V$2-$K$2-$D56+1)))*$F56))</f>
        <v xml:space="preserve"> </v>
      </c>
      <c r="W56" s="139" t="str">
        <f ca="1">IF(W$2-$K$2&lt;$D56-1," ",IF(W$2-$K$2+1&gt;'Primary Inputs Alt'!$C$17,0,(SUM(OFFSET($K$114:$K$163,0,W$2-$K$2-$D56+1)))*$F56))</f>
        <v xml:space="preserve"> </v>
      </c>
      <c r="X56" s="139" t="str">
        <f ca="1">IF(X$2-$K$2&lt;$D56-1," ",IF(X$2-$K$2+1&gt;'Primary Inputs Alt'!$C$17,0,(SUM(OFFSET($K$114:$K$163,0,X$2-$K$2-$D56+1)))*$F56))</f>
        <v xml:space="preserve"> </v>
      </c>
      <c r="Y56" s="139" t="str">
        <f ca="1">IF(Y$2-$K$2&lt;$D56-1," ",IF(Y$2-$K$2+1&gt;'Primary Inputs Alt'!$C$17,0,(SUM(OFFSET($K$114:$K$163,0,Y$2-$K$2-$D56+1)))*$F56))</f>
        <v xml:space="preserve"> </v>
      </c>
      <c r="Z56" s="139" t="str">
        <f ca="1">IF(Z$2-$K$2&lt;$D56-1," ",IF(Z$2-$K$2+1&gt;'Primary Inputs Alt'!$C$17,0,(SUM(OFFSET($K$114:$K$163,0,Z$2-$K$2-$D56+1)))*$F56))</f>
        <v xml:space="preserve"> </v>
      </c>
      <c r="AA56" s="139" t="str">
        <f ca="1">IF(AA$2-$K$2&lt;$D56-1," ",IF(AA$2-$K$2+1&gt;'Primary Inputs Alt'!$C$17,0,(SUM(OFFSET($K$114:$K$163,0,AA$2-$K$2-$D56+1)))*$F56))</f>
        <v xml:space="preserve"> </v>
      </c>
      <c r="AB56" s="139" t="str">
        <f ca="1">IF(AB$2-$K$2&lt;$D56-1," ",IF(AB$2-$K$2+1&gt;'Primary Inputs Alt'!$C$17,0,(SUM(OFFSET($K$114:$K$163,0,AB$2-$K$2-$D56+1)))*$F56))</f>
        <v xml:space="preserve"> </v>
      </c>
      <c r="AC56" s="139" t="str">
        <f ca="1">IF(AC$2-$K$2&lt;$D56-1," ",IF(AC$2-$K$2+1&gt;'Primary Inputs Alt'!$C$17,0,(SUM(OFFSET($K$114:$K$163,0,AC$2-$K$2-$D56+1)))*$F56))</f>
        <v xml:space="preserve"> </v>
      </c>
      <c r="AD56" s="139" t="str">
        <f ca="1">IF(AD$2-$K$2&lt;$D56-1," ",IF(AD$2-$K$2+1&gt;'Primary Inputs Alt'!$C$17,0,(SUM(OFFSET($K$114:$K$163,0,AD$2-$K$2-$D56+1)))*$F56))</f>
        <v xml:space="preserve"> </v>
      </c>
      <c r="AE56" s="139" t="str">
        <f ca="1">IF(AE$2-$K$2&lt;$D56-1," ",IF(AE$2-$K$2+1&gt;'Primary Inputs Alt'!$C$17,0,(SUM(OFFSET($K$114:$K$163,0,AE$2-$K$2-$D56+1)))*$F56))</f>
        <v xml:space="preserve"> </v>
      </c>
      <c r="AF56" s="139" t="str">
        <f ca="1">IF(AF$2-$K$2&lt;$D56-1," ",IF(AF$2-$K$2+1&gt;'Primary Inputs Alt'!$C$17,0,(SUM(OFFSET($K$114:$K$163,0,AF$2-$K$2-$D56+1)))*$F56))</f>
        <v xml:space="preserve"> </v>
      </c>
      <c r="AG56" s="139" t="str">
        <f ca="1">IF(AG$2-$K$2&lt;$D56-1," ",IF(AG$2-$K$2+1&gt;'Primary Inputs Alt'!$C$17,0,(SUM(OFFSET($K$114:$K$163,0,AG$2-$K$2-$D56+1)))*$F56))</f>
        <v xml:space="preserve"> </v>
      </c>
      <c r="AH56" s="139" t="str">
        <f ca="1">IF(AH$2-$K$2&lt;$D56-1," ",IF(AH$2-$K$2+1&gt;'Primary Inputs Alt'!$C$17,0,(SUM(OFFSET($K$114:$K$163,0,AH$2-$K$2-$D56+1)))*$F56))</f>
        <v xml:space="preserve"> </v>
      </c>
      <c r="AI56" s="139" t="str">
        <f ca="1">IF(AI$2-$K$2&lt;$D56-1," ",IF(AI$2-$K$2+1&gt;'Primary Inputs Alt'!$C$17,0,(SUM(OFFSET($K$114:$K$163,0,AI$2-$K$2-$D56+1)))*$F56))</f>
        <v xml:space="preserve"> </v>
      </c>
      <c r="AJ56" s="139" t="str">
        <f ca="1">IF(AJ$2-$K$2&lt;$D56-1," ",IF(AJ$2-$K$2+1&gt;'Primary Inputs Alt'!$C$17,0,(SUM(OFFSET($K$114:$K$163,0,AJ$2-$K$2-$D56+1)))*$F56))</f>
        <v xml:space="preserve"> </v>
      </c>
      <c r="AK56" s="139" t="str">
        <f ca="1">IF(AK$2-$K$2&lt;$D56-1," ",IF(AK$2-$K$2+1&gt;'Primary Inputs Alt'!$C$17,0,(SUM(OFFSET($K$114:$K$163,0,AK$2-$K$2-$D56+1)))*$F56))</f>
        <v xml:space="preserve"> </v>
      </c>
      <c r="AL56" s="139" t="str">
        <f ca="1">IF(AL$2-$K$2&lt;$D56-1," ",IF(AL$2-$K$2+1&gt;'Primary Inputs Alt'!$C$17,0,(SUM(OFFSET($K$114:$K$163,0,AL$2-$K$2-$D56+1)))*$F56))</f>
        <v xml:space="preserve"> </v>
      </c>
      <c r="AM56" s="139" t="str">
        <f ca="1">IF(AM$2-$K$2&lt;$D56-1," ",IF(AM$2-$K$2+1&gt;'Primary Inputs Alt'!$C$17,0,(SUM(OFFSET($K$114:$K$163,0,AM$2-$K$2-$D56+1)))*$F56))</f>
        <v xml:space="preserve"> </v>
      </c>
      <c r="AN56" s="139" t="str">
        <f ca="1">IF(AN$2-$K$2&lt;$D56-1," ",IF(AN$2-$K$2+1&gt;'Primary Inputs Alt'!$C$17,0,(SUM(OFFSET($K$114:$K$163,0,AN$2-$K$2-$D56+1)))*$F56))</f>
        <v xml:space="preserve"> </v>
      </c>
      <c r="AO56" s="139" t="str">
        <f ca="1">IF(AO$2-$K$2&lt;$D56-1," ",IF(AO$2-$K$2+1&gt;'Primary Inputs Alt'!$C$17,0,(SUM(OFFSET($K$114:$K$163,0,AO$2-$K$2-$D56+1)))*$F56))</f>
        <v xml:space="preserve"> </v>
      </c>
      <c r="AP56" s="139" t="str">
        <f ca="1">IF(AP$2-$K$2&lt;$D56-1," ",IF(AP$2-$K$2+1&gt;'Primary Inputs Alt'!$C$17,0,(SUM(OFFSET($K$114:$K$163,0,AP$2-$K$2-$D56+1)))*$F56))</f>
        <v xml:space="preserve"> </v>
      </c>
      <c r="AQ56" s="139" t="str">
        <f ca="1">IF(AQ$2-$K$2&lt;$D56-1," ",IF(AQ$2-$K$2+1&gt;'Primary Inputs Alt'!$C$17,0,(SUM(OFFSET($K$114:$K$163,0,AQ$2-$K$2-$D56+1)))*$F56))</f>
        <v xml:space="preserve"> </v>
      </c>
      <c r="AR56" s="139" t="str">
        <f ca="1">IF(AR$2-$K$2&lt;$D56-1," ",IF(AR$2-$K$2+1&gt;'Primary Inputs Alt'!$C$17,0,(SUM(OFFSET($K$114:$K$163,0,AR$2-$K$2-$D56+1)))*$F56))</f>
        <v xml:space="preserve"> </v>
      </c>
      <c r="AS56" s="139" t="str">
        <f ca="1">IF(AS$2-$K$2&lt;$D56-1," ",IF(AS$2-$K$2+1&gt;'Primary Inputs Alt'!$C$17,0,(SUM(OFFSET($K$114:$K$163,0,AS$2-$K$2-$D56+1)))*$F56))</f>
        <v xml:space="preserve"> </v>
      </c>
      <c r="AT56" s="139" t="str">
        <f ca="1">IF(AT$2-$K$2&lt;$D56-1," ",IF(AT$2-$K$2+1&gt;'Primary Inputs Alt'!$C$17,0,(SUM(OFFSET($K$114:$K$163,0,AT$2-$K$2-$D56+1)))*$F56))</f>
        <v xml:space="preserve"> </v>
      </c>
      <c r="AU56" s="139" t="str">
        <f ca="1">IF(AU$2-$K$2&lt;$D56-1," ",IF(AU$2-$K$2+1&gt;'Primary Inputs Alt'!$C$17,0,(SUM(OFFSET($K$114:$K$163,0,AU$2-$K$2-$D56+1)))*$F56))</f>
        <v xml:space="preserve"> </v>
      </c>
      <c r="AV56" s="139" t="str">
        <f ca="1">IF(AV$2-$K$2&lt;$D56-1," ",IF(AV$2-$K$2+1&gt;'Primary Inputs Alt'!$C$17,0,(SUM(OFFSET($K$114:$K$163,0,AV$2-$K$2-$D56+1)))*$F56))</f>
        <v xml:space="preserve"> </v>
      </c>
      <c r="AW56" s="139" t="str">
        <f ca="1">IF(AW$2-$K$2&lt;$D56-1," ",IF(AW$2-$K$2+1&gt;'Primary Inputs Alt'!$C$17,0,(SUM(OFFSET($K$114:$K$163,0,AW$2-$K$2-$D56+1)))*$F56))</f>
        <v xml:space="preserve"> </v>
      </c>
      <c r="AX56" s="139" t="str">
        <f ca="1">IF(AX$2-$K$2&lt;$D56-1," ",IF(AX$2-$K$2+1&gt;'Primary Inputs Alt'!$C$17,0,(SUM(OFFSET($K$114:$K$163,0,AX$2-$K$2-$D56+1)))*$F56))</f>
        <v xml:space="preserve"> </v>
      </c>
      <c r="AY56" s="139" t="str">
        <f ca="1">IF(AY$2-$K$2&lt;$D56-1," ",IF(AY$2-$K$2+1&gt;'Primary Inputs Alt'!$C$17,0,(SUM(OFFSET($K$114:$K$163,0,AY$2-$K$2-$D56+1)))*$F56))</f>
        <v xml:space="preserve"> </v>
      </c>
      <c r="AZ56" s="139" t="str">
        <f ca="1">IF(AZ$2-$K$2&lt;$D56-1," ",IF(AZ$2-$K$2+1&gt;'Primary Inputs Alt'!$C$17,0,(SUM(OFFSET($K$114:$K$163,0,AZ$2-$K$2-$D56+1)))*$F56))</f>
        <v xml:space="preserve"> </v>
      </c>
      <c r="BA56" s="139" t="str">
        <f ca="1">IF(BA$2-$K$2&lt;$D56-1," ",IF(BA$2-$K$2+1&gt;'Primary Inputs Alt'!$C$17,0,(SUM(OFFSET($K$114:$K$163,0,BA$2-$K$2-$D56+1)))*$F56))</f>
        <v xml:space="preserve"> </v>
      </c>
      <c r="BB56" s="139" t="str">
        <f ca="1">IF(BB$2-$K$2&lt;$D56-1," ",IF(BB$2-$K$2+1&gt;'Primary Inputs Alt'!$C$17,0,(SUM(OFFSET($K$114:$K$163,0,BB$2-$K$2-$D56+1)))*$F56))</f>
        <v xml:space="preserve"> </v>
      </c>
      <c r="BC56" s="139" t="str">
        <f ca="1">IF(BC$2-$K$2&lt;$D56-1," ",IF(BC$2-$K$2+1&gt;'Primary Inputs Alt'!$C$17,0,(SUM(OFFSET($K$114:$K$163,0,BC$2-$K$2-$D56+1)))*$F56))</f>
        <v xml:space="preserve"> </v>
      </c>
      <c r="BD56" s="139" t="str">
        <f ca="1">IF(BD$2-$K$2&lt;$D56-1," ",IF(BD$2-$K$2+1&gt;'Primary Inputs Alt'!$C$17,0,(SUM(OFFSET($K$114:$K$163,0,BD$2-$K$2-$D56+1)))*$F56))</f>
        <v xml:space="preserve"> </v>
      </c>
      <c r="BE56" s="139" t="str">
        <f ca="1">IF(BE$2-$K$2&lt;$D56-1," ",IF(BE$2-$K$2+1&gt;'Primary Inputs Alt'!$C$17,0,(SUM(OFFSET($K$114:$K$163,0,BE$2-$K$2-$D56+1)))*$F56))</f>
        <v xml:space="preserve"> </v>
      </c>
      <c r="BF56" s="139" t="str">
        <f ca="1">IF(BF$2-$K$2&lt;$D56-1," ",IF(BF$2-$K$2+1&gt;'Primary Inputs Alt'!$C$17,0,(SUM(OFFSET($K$114:$K$163,0,BF$2-$K$2-$D56+1)))*$F56))</f>
        <v xml:space="preserve"> </v>
      </c>
      <c r="BG56" s="139" t="str">
        <f ca="1">IF(BG$2-$K$2&lt;$D56-1," ",IF(BG$2-$K$2+1&gt;'Primary Inputs Alt'!$C$17,0,(SUM(OFFSET($K$114:$K$163,0,BG$2-$K$2-$D56+1)))*$F56))</f>
        <v xml:space="preserve"> </v>
      </c>
      <c r="BH56" s="139">
        <f ca="1">IF(BH$2-$K$2&lt;$D56-1," ",IF(BH$2-$K$2+1&gt;'Primary Inputs Alt'!$C$17,0,(SUM(OFFSET($K$114:$K$163,0,BH$2-$K$2-$D56+1)))*$F56))</f>
        <v>0</v>
      </c>
    </row>
    <row r="57" spans="1:60" s="113" customFormat="1" ht="15">
      <c r="A57" s="148"/>
      <c r="B57" s="148"/>
      <c r="C57" s="148"/>
      <c r="D57" s="148"/>
      <c r="E57" s="148"/>
      <c r="F57" s="148"/>
      <c r="G57" s="148"/>
      <c r="H57" s="148"/>
      <c r="I57" s="148"/>
      <c r="J57" s="168" t="s">
        <v>156</v>
      </c>
      <c r="K57" s="170">
        <f ca="1">SUM(K7:K56)</f>
        <v>0</v>
      </c>
      <c r="L57" s="170">
        <f t="shared" ref="L57:BH57" ca="1" si="0">SUM(L7:L56)</f>
        <v>34842672.984630331</v>
      </c>
      <c r="M57" s="170">
        <f t="shared" ca="1" si="0"/>
        <v>6870.1351610356614</v>
      </c>
      <c r="N57" s="170">
        <f t="shared" ca="1" si="0"/>
        <v>13740.270322071323</v>
      </c>
      <c r="O57" s="170">
        <f t="shared" ca="1" si="0"/>
        <v>13740.270322071323</v>
      </c>
      <c r="P57" s="170">
        <f t="shared" ca="1" si="0"/>
        <v>13740.270322071323</v>
      </c>
      <c r="Q57" s="170">
        <f t="shared" ca="1" si="0"/>
        <v>13740.270322071323</v>
      </c>
      <c r="R57" s="170">
        <f t="shared" ca="1" si="0"/>
        <v>13740.270322071323</v>
      </c>
      <c r="S57" s="170">
        <f t="shared" ca="1" si="0"/>
        <v>13740.270322071323</v>
      </c>
      <c r="T57" s="170">
        <f t="shared" ca="1" si="0"/>
        <v>13740.270322071323</v>
      </c>
      <c r="U57" s="170">
        <f t="shared" ca="1" si="0"/>
        <v>13740.270322071323</v>
      </c>
      <c r="V57" s="170">
        <f t="shared" ca="1" si="0"/>
        <v>13740.270322071323</v>
      </c>
      <c r="W57" s="170">
        <f t="shared" ca="1" si="0"/>
        <v>13740.270322071323</v>
      </c>
      <c r="X57" s="170">
        <f t="shared" ca="1" si="0"/>
        <v>13740.270322071323</v>
      </c>
      <c r="Y57" s="170">
        <f t="shared" ca="1" si="0"/>
        <v>13740.270322071323</v>
      </c>
      <c r="Z57" s="170">
        <f t="shared" ca="1" si="0"/>
        <v>13740.270322071323</v>
      </c>
      <c r="AA57" s="170">
        <f t="shared" ca="1" si="0"/>
        <v>13740.270322071323</v>
      </c>
      <c r="AB57" s="170">
        <f t="shared" ca="1" si="0"/>
        <v>13740.270322071323</v>
      </c>
      <c r="AC57" s="170">
        <f t="shared" ca="1" si="0"/>
        <v>13740.270322071323</v>
      </c>
      <c r="AD57" s="170">
        <f t="shared" ca="1" si="0"/>
        <v>13740.270322071323</v>
      </c>
      <c r="AE57" s="170">
        <f t="shared" ca="1" si="0"/>
        <v>13740.270322071323</v>
      </c>
      <c r="AF57" s="170">
        <f t="shared" ca="1" si="0"/>
        <v>13740.270322071323</v>
      </c>
      <c r="AG57" s="170">
        <f t="shared" ca="1" si="0"/>
        <v>13740.270322071323</v>
      </c>
      <c r="AH57" s="170">
        <f t="shared" ca="1" si="0"/>
        <v>13740.270322071323</v>
      </c>
      <c r="AI57" s="170">
        <f t="shared" ca="1" si="0"/>
        <v>13740.270322071323</v>
      </c>
      <c r="AJ57" s="170">
        <f t="shared" ca="1" si="0"/>
        <v>13740.270322071323</v>
      </c>
      <c r="AK57" s="170">
        <f t="shared" ca="1" si="0"/>
        <v>13740.270322071323</v>
      </c>
      <c r="AL57" s="170">
        <f t="shared" ca="1" si="0"/>
        <v>13740.270322071323</v>
      </c>
      <c r="AM57" s="170">
        <f t="shared" ca="1" si="0"/>
        <v>13740.270322071323</v>
      </c>
      <c r="AN57" s="170">
        <f t="shared" ca="1" si="0"/>
        <v>13740.270322071323</v>
      </c>
      <c r="AO57" s="170">
        <f t="shared" ca="1" si="0"/>
        <v>13740.270322071323</v>
      </c>
      <c r="AP57" s="170">
        <f t="shared" ca="1" si="0"/>
        <v>13740.270322071323</v>
      </c>
      <c r="AQ57" s="170">
        <f t="shared" ca="1" si="0"/>
        <v>13740.270322071323</v>
      </c>
      <c r="AR57" s="170">
        <f t="shared" ca="1" si="0"/>
        <v>13740.270322071323</v>
      </c>
      <c r="AS57" s="170">
        <f t="shared" ca="1" si="0"/>
        <v>13740.270322071323</v>
      </c>
      <c r="AT57" s="170">
        <f t="shared" ca="1" si="0"/>
        <v>13740.270322071323</v>
      </c>
      <c r="AU57" s="170">
        <f t="shared" ca="1" si="0"/>
        <v>13740.270322071323</v>
      </c>
      <c r="AV57" s="170">
        <f t="shared" ca="1" si="0"/>
        <v>13740.270322071323</v>
      </c>
      <c r="AW57" s="170">
        <f t="shared" ca="1" si="0"/>
        <v>13740.270322071323</v>
      </c>
      <c r="AX57" s="170">
        <f t="shared" ca="1" si="0"/>
        <v>13740.270322071323</v>
      </c>
      <c r="AY57" s="170">
        <f t="shared" ca="1" si="0"/>
        <v>13740.270322071323</v>
      </c>
      <c r="AZ57" s="170">
        <f t="shared" ca="1" si="0"/>
        <v>13740.270322071323</v>
      </c>
      <c r="BA57" s="170">
        <f t="shared" ca="1" si="0"/>
        <v>13740.270322071323</v>
      </c>
      <c r="BB57" s="170">
        <f t="shared" ca="1" si="0"/>
        <v>13740.270322071323</v>
      </c>
      <c r="BC57" s="170">
        <f t="shared" ca="1" si="0"/>
        <v>13740.270322071323</v>
      </c>
      <c r="BD57" s="170">
        <f t="shared" ca="1" si="0"/>
        <v>13740.270322071323</v>
      </c>
      <c r="BE57" s="170">
        <f t="shared" ca="1" si="0"/>
        <v>13740.270322071323</v>
      </c>
      <c r="BF57" s="170">
        <f t="shared" ca="1" si="0"/>
        <v>13740.270322071323</v>
      </c>
      <c r="BG57" s="170">
        <f t="shared" ca="1" si="0"/>
        <v>13740.270322071323</v>
      </c>
      <c r="BH57" s="170">
        <f t="shared" ca="1" si="0"/>
        <v>13740.270322071323</v>
      </c>
    </row>
    <row r="58" spans="1:60">
      <c r="A58" s="106"/>
      <c r="B58" s="106"/>
      <c r="C58" s="106"/>
      <c r="D58" s="106"/>
      <c r="E58" s="106"/>
      <c r="F58" s="106"/>
      <c r="G58" s="106"/>
      <c r="H58" s="106"/>
      <c r="I58" s="106"/>
      <c r="J58" s="106"/>
      <c r="K58" s="140"/>
      <c r="L58" s="140"/>
      <c r="M58" s="140"/>
      <c r="N58" s="140"/>
      <c r="O58" s="139"/>
      <c r="P58" s="139"/>
      <c r="Q58" s="139"/>
      <c r="R58" s="139"/>
      <c r="S58" s="139"/>
      <c r="T58" s="139"/>
      <c r="U58" s="139"/>
      <c r="V58" s="139"/>
      <c r="W58" s="139"/>
      <c r="X58" s="139"/>
      <c r="Y58" s="139"/>
      <c r="Z58" s="139"/>
      <c r="AA58" s="139"/>
      <c r="AB58" s="139"/>
      <c r="AC58" s="139"/>
      <c r="AD58" s="139"/>
      <c r="AE58" s="139"/>
      <c r="AF58" s="139"/>
      <c r="AG58" s="139"/>
      <c r="AH58" s="139"/>
      <c r="AI58" s="139"/>
      <c r="AJ58" s="139"/>
      <c r="AK58" s="139"/>
      <c r="AL58" s="139"/>
      <c r="AM58" s="139"/>
      <c r="AN58" s="139"/>
      <c r="AO58" s="139"/>
      <c r="AP58" s="139"/>
      <c r="AQ58" s="139"/>
      <c r="AR58" s="139"/>
      <c r="AS58" s="139"/>
      <c r="AT58" s="139"/>
      <c r="AU58" s="139"/>
      <c r="AV58" s="139"/>
      <c r="AW58" s="139"/>
      <c r="AX58" s="139"/>
      <c r="AY58" s="139"/>
      <c r="AZ58" s="139"/>
      <c r="BA58" s="139"/>
      <c r="BB58" s="139"/>
      <c r="BC58" s="139"/>
      <c r="BD58" s="139"/>
      <c r="BE58" s="139"/>
      <c r="BF58" s="139"/>
      <c r="BG58" s="139"/>
      <c r="BH58" s="139"/>
    </row>
    <row r="59" spans="1:60">
      <c r="A59" s="106"/>
      <c r="B59" s="106"/>
      <c r="C59" s="106"/>
      <c r="D59" s="138" t="s">
        <v>71</v>
      </c>
      <c r="E59" s="106"/>
      <c r="F59" s="138" t="s">
        <v>147</v>
      </c>
      <c r="G59" s="138"/>
      <c r="H59" s="22" t="s">
        <v>93</v>
      </c>
      <c r="I59" s="22" t="s">
        <v>92</v>
      </c>
      <c r="J59" s="22" t="str">
        <f>'Primary Inputs Alt'!$C$17&amp;"-Year NPV"</f>
        <v>50-Year NPV</v>
      </c>
      <c r="K59" s="106"/>
      <c r="L59" s="106"/>
      <c r="M59" s="106"/>
      <c r="N59" s="106"/>
      <c r="O59" s="106"/>
      <c r="P59" s="106"/>
      <c r="Q59" s="106"/>
      <c r="R59" s="106"/>
      <c r="S59" s="106"/>
      <c r="T59" s="106"/>
      <c r="U59" s="106"/>
      <c r="V59" s="106"/>
      <c r="W59" s="106"/>
      <c r="X59" s="106"/>
      <c r="Y59" s="106"/>
      <c r="Z59" s="106"/>
      <c r="AA59" s="106"/>
      <c r="AB59" s="106"/>
      <c r="AC59" s="106"/>
      <c r="AD59" s="106"/>
      <c r="AE59" s="106"/>
      <c r="AF59" s="106"/>
      <c r="AG59" s="106"/>
      <c r="AH59" s="106"/>
      <c r="AI59" s="106"/>
      <c r="AJ59" s="106"/>
      <c r="AK59" s="106"/>
      <c r="AL59" s="106"/>
      <c r="AM59" s="106"/>
      <c r="AN59" s="106"/>
      <c r="AO59" s="106"/>
      <c r="AP59" s="106"/>
      <c r="AQ59" s="106"/>
      <c r="AR59" s="106"/>
      <c r="AS59" s="106"/>
      <c r="AT59" s="106"/>
      <c r="AU59" s="106"/>
      <c r="AV59" s="106"/>
      <c r="AW59" s="106"/>
      <c r="AX59" s="106"/>
      <c r="AY59" s="106"/>
      <c r="AZ59" s="106"/>
      <c r="BA59" s="106"/>
      <c r="BB59" s="106"/>
      <c r="BC59" s="106"/>
      <c r="BD59" s="106"/>
      <c r="BE59" s="106"/>
      <c r="BF59" s="106"/>
      <c r="BG59" s="106"/>
      <c r="BH59" s="106"/>
    </row>
    <row r="60" spans="1:60">
      <c r="A60" s="106"/>
      <c r="B60" s="106"/>
      <c r="C60" s="106"/>
      <c r="D60" s="106"/>
      <c r="E60" s="106" t="s">
        <v>7</v>
      </c>
      <c r="F60" s="106">
        <f ca="1">OFFSET('Primary Inputs Alt'!$E$12,0,'Calculations Alt'!$D7-1)</f>
        <v>0</v>
      </c>
      <c r="G60" s="106"/>
      <c r="H60" s="139">
        <f ca="1">SUM(K60:O60)</f>
        <v>0</v>
      </c>
      <c r="I60" s="139">
        <f ca="1">SUM(K60:T60)</f>
        <v>0</v>
      </c>
      <c r="J60" s="139">
        <f ca="1">SUM(K60:BH60)</f>
        <v>0</v>
      </c>
      <c r="K60" s="139">
        <f t="shared" ref="K60:AP60" ca="1" si="1">IF(K$2-$K$2&lt;$D7-1," ",K7*K$3)</f>
        <v>0</v>
      </c>
      <c r="L60" s="139">
        <f t="shared" ca="1" si="1"/>
        <v>0</v>
      </c>
      <c r="M60" s="139">
        <f t="shared" ca="1" si="1"/>
        <v>0</v>
      </c>
      <c r="N60" s="139">
        <f t="shared" ca="1" si="1"/>
        <v>0</v>
      </c>
      <c r="O60" s="139">
        <f t="shared" ca="1" si="1"/>
        <v>0</v>
      </c>
      <c r="P60" s="139">
        <f t="shared" ca="1" si="1"/>
        <v>0</v>
      </c>
      <c r="Q60" s="139">
        <f t="shared" ca="1" si="1"/>
        <v>0</v>
      </c>
      <c r="R60" s="139">
        <f t="shared" ca="1" si="1"/>
        <v>0</v>
      </c>
      <c r="S60" s="139">
        <f t="shared" ca="1" si="1"/>
        <v>0</v>
      </c>
      <c r="T60" s="139">
        <f t="shared" ca="1" si="1"/>
        <v>0</v>
      </c>
      <c r="U60" s="139">
        <f t="shared" ca="1" si="1"/>
        <v>0</v>
      </c>
      <c r="V60" s="139">
        <f t="shared" ca="1" si="1"/>
        <v>0</v>
      </c>
      <c r="W60" s="139">
        <f t="shared" ca="1" si="1"/>
        <v>0</v>
      </c>
      <c r="X60" s="139">
        <f t="shared" ca="1" si="1"/>
        <v>0</v>
      </c>
      <c r="Y60" s="139">
        <f t="shared" ca="1" si="1"/>
        <v>0</v>
      </c>
      <c r="Z60" s="139">
        <f t="shared" ca="1" si="1"/>
        <v>0</v>
      </c>
      <c r="AA60" s="139">
        <f t="shared" ca="1" si="1"/>
        <v>0</v>
      </c>
      <c r="AB60" s="139">
        <f t="shared" ca="1" si="1"/>
        <v>0</v>
      </c>
      <c r="AC60" s="139">
        <f t="shared" ca="1" si="1"/>
        <v>0</v>
      </c>
      <c r="AD60" s="139">
        <f t="shared" ca="1" si="1"/>
        <v>0</v>
      </c>
      <c r="AE60" s="139">
        <f t="shared" ca="1" si="1"/>
        <v>0</v>
      </c>
      <c r="AF60" s="139">
        <f t="shared" ca="1" si="1"/>
        <v>0</v>
      </c>
      <c r="AG60" s="139">
        <f t="shared" ca="1" si="1"/>
        <v>0</v>
      </c>
      <c r="AH60" s="139">
        <f t="shared" ca="1" si="1"/>
        <v>0</v>
      </c>
      <c r="AI60" s="139">
        <f t="shared" ca="1" si="1"/>
        <v>0</v>
      </c>
      <c r="AJ60" s="139">
        <f t="shared" ca="1" si="1"/>
        <v>0</v>
      </c>
      <c r="AK60" s="139">
        <f t="shared" ca="1" si="1"/>
        <v>0</v>
      </c>
      <c r="AL60" s="139">
        <f t="shared" ca="1" si="1"/>
        <v>0</v>
      </c>
      <c r="AM60" s="139">
        <f t="shared" ca="1" si="1"/>
        <v>0</v>
      </c>
      <c r="AN60" s="139">
        <f t="shared" ca="1" si="1"/>
        <v>0</v>
      </c>
      <c r="AO60" s="139">
        <f t="shared" ca="1" si="1"/>
        <v>0</v>
      </c>
      <c r="AP60" s="139">
        <f t="shared" ca="1" si="1"/>
        <v>0</v>
      </c>
      <c r="AQ60" s="139">
        <f t="shared" ref="AQ60:BH60" ca="1" si="2">IF(AQ$2-$K$2&lt;$D7-1," ",AQ7*AQ$3)</f>
        <v>0</v>
      </c>
      <c r="AR60" s="139">
        <f t="shared" ca="1" si="2"/>
        <v>0</v>
      </c>
      <c r="AS60" s="139">
        <f t="shared" ca="1" si="2"/>
        <v>0</v>
      </c>
      <c r="AT60" s="139">
        <f t="shared" ca="1" si="2"/>
        <v>0</v>
      </c>
      <c r="AU60" s="139">
        <f t="shared" ca="1" si="2"/>
        <v>0</v>
      </c>
      <c r="AV60" s="139">
        <f t="shared" ca="1" si="2"/>
        <v>0</v>
      </c>
      <c r="AW60" s="139">
        <f t="shared" ca="1" si="2"/>
        <v>0</v>
      </c>
      <c r="AX60" s="139">
        <f t="shared" ca="1" si="2"/>
        <v>0</v>
      </c>
      <c r="AY60" s="139">
        <f t="shared" ca="1" si="2"/>
        <v>0</v>
      </c>
      <c r="AZ60" s="139">
        <f t="shared" ca="1" si="2"/>
        <v>0</v>
      </c>
      <c r="BA60" s="139">
        <f t="shared" ca="1" si="2"/>
        <v>0</v>
      </c>
      <c r="BB60" s="139">
        <f t="shared" ca="1" si="2"/>
        <v>0</v>
      </c>
      <c r="BC60" s="139">
        <f t="shared" ca="1" si="2"/>
        <v>0</v>
      </c>
      <c r="BD60" s="139">
        <f t="shared" ca="1" si="2"/>
        <v>0</v>
      </c>
      <c r="BE60" s="139">
        <f t="shared" ca="1" si="2"/>
        <v>0</v>
      </c>
      <c r="BF60" s="139">
        <f t="shared" ca="1" si="2"/>
        <v>0</v>
      </c>
      <c r="BG60" s="139">
        <f t="shared" ca="1" si="2"/>
        <v>0</v>
      </c>
      <c r="BH60" s="139">
        <f t="shared" ca="1" si="2"/>
        <v>0</v>
      </c>
    </row>
    <row r="61" spans="1:60">
      <c r="A61" s="106"/>
      <c r="B61" s="106"/>
      <c r="C61" s="106"/>
      <c r="D61" s="106"/>
      <c r="E61" s="106" t="s">
        <v>8</v>
      </c>
      <c r="F61" s="106">
        <f ca="1">OFFSET('Primary Inputs Alt'!$E$12,0,'Calculations Alt'!$D8-1)</f>
        <v>792</v>
      </c>
      <c r="G61" s="106"/>
      <c r="H61" s="139">
        <f t="shared" ref="H61:H109" ca="1" si="3">SUM(K61:O61)</f>
        <v>33854855.793304339</v>
      </c>
      <c r="I61" s="139">
        <f t="shared" ref="I61:I109" ca="1" si="4">SUM(K61:T61)</f>
        <v>33914098.417086877</v>
      </c>
      <c r="J61" s="139">
        <f t="shared" ref="J61:J109" ca="1" si="5">SUM(K61:BH61)</f>
        <v>34225512.302303687</v>
      </c>
      <c r="K61" s="139" t="str">
        <f t="shared" ref="K61:AP61" si="6">IF(K$2-$K$2&lt;$D8-1," ",K8*K$3)</f>
        <v xml:space="preserve"> </v>
      </c>
      <c r="L61" s="139">
        <f t="shared" ca="1" si="6"/>
        <v>33822928.476932809</v>
      </c>
      <c r="M61" s="139">
        <f t="shared" ca="1" si="6"/>
        <v>6538.3001245839278</v>
      </c>
      <c r="N61" s="139">
        <f t="shared" ca="1" si="6"/>
        <v>12820.196322713586</v>
      </c>
      <c r="O61" s="139">
        <f t="shared" ca="1" si="6"/>
        <v>12568.819924229005</v>
      </c>
      <c r="P61" s="139">
        <f t="shared" ca="1" si="6"/>
        <v>12322.372474734317</v>
      </c>
      <c r="Q61" s="139">
        <f t="shared" ca="1" si="6"/>
        <v>12080.757328170899</v>
      </c>
      <c r="R61" s="139">
        <f t="shared" ca="1" si="6"/>
        <v>11843.879733500882</v>
      </c>
      <c r="S61" s="139">
        <f t="shared" ca="1" si="6"/>
        <v>11611.646797549884</v>
      </c>
      <c r="T61" s="139">
        <f t="shared" ca="1" si="6"/>
        <v>11383.967448578318</v>
      </c>
      <c r="U61" s="139">
        <f t="shared" ca="1" si="6"/>
        <v>11160.752400566978</v>
      </c>
      <c r="V61" s="139">
        <f t="shared" ca="1" si="6"/>
        <v>10941.91411820292</v>
      </c>
      <c r="W61" s="139">
        <f t="shared" ca="1" si="6"/>
        <v>10727.366782551882</v>
      </c>
      <c r="X61" s="139">
        <f t="shared" ca="1" si="6"/>
        <v>10517.026257403806</v>
      </c>
      <c r="Y61" s="139">
        <f t="shared" ca="1" si="6"/>
        <v>10310.810056278242</v>
      </c>
      <c r="Z61" s="139">
        <f t="shared" ca="1" si="6"/>
        <v>10108.637310076707</v>
      </c>
      <c r="AA61" s="139">
        <f t="shared" ca="1" si="6"/>
        <v>9910.4287353693198</v>
      </c>
      <c r="AB61" s="139">
        <f t="shared" ca="1" si="6"/>
        <v>9716.1066033032548</v>
      </c>
      <c r="AC61" s="139">
        <f t="shared" ca="1" si="6"/>
        <v>9525.5947091208382</v>
      </c>
      <c r="AD61" s="139">
        <f t="shared" ca="1" si="6"/>
        <v>9338.8183422753318</v>
      </c>
      <c r="AE61" s="139">
        <f t="shared" ca="1" si="6"/>
        <v>9155.7042571326765</v>
      </c>
      <c r="AF61" s="139">
        <f t="shared" ca="1" si="6"/>
        <v>8976.1806442477209</v>
      </c>
      <c r="AG61" s="139">
        <f t="shared" ca="1" si="6"/>
        <v>8800.1771022036482</v>
      </c>
      <c r="AH61" s="139">
        <f t="shared" ca="1" si="6"/>
        <v>8627.6246100035751</v>
      </c>
      <c r="AI61" s="139">
        <f t="shared" ca="1" si="6"/>
        <v>8458.4555000035052</v>
      </c>
      <c r="AJ61" s="139">
        <f t="shared" ca="1" si="6"/>
        <v>8292.6034313759865</v>
      </c>
      <c r="AK61" s="139">
        <f t="shared" ca="1" si="6"/>
        <v>8130.0033640941037</v>
      </c>
      <c r="AL61" s="139">
        <f t="shared" ca="1" si="6"/>
        <v>7970.5915334255924</v>
      </c>
      <c r="AM61" s="139">
        <f t="shared" ca="1" si="6"/>
        <v>7814.3054249270508</v>
      </c>
      <c r="AN61" s="139">
        <f t="shared" ca="1" si="6"/>
        <v>7661.0837499284808</v>
      </c>
      <c r="AO61" s="139">
        <f t="shared" ca="1" si="6"/>
        <v>7510.8664214985101</v>
      </c>
      <c r="AP61" s="139">
        <f t="shared" ca="1" si="6"/>
        <v>7363.5945308808923</v>
      </c>
      <c r="AQ61" s="139">
        <f t="shared" ref="AQ61:BH61" ca="1" si="7">IF(AQ$2-$K$2&lt;$D8-1," ",AQ8*AQ$3)</f>
        <v>7219.2103243930314</v>
      </c>
      <c r="AR61" s="139">
        <f t="shared" ca="1" si="7"/>
        <v>7077.6571807774817</v>
      </c>
      <c r="AS61" s="139">
        <f t="shared" ca="1" si="7"/>
        <v>6938.8795889975308</v>
      </c>
      <c r="AT61" s="139">
        <f t="shared" ca="1" si="7"/>
        <v>6802.8231264681672</v>
      </c>
      <c r="AU61" s="139">
        <f t="shared" ca="1" si="7"/>
        <v>6669.4344377138896</v>
      </c>
      <c r="AV61" s="139">
        <f t="shared" ca="1" si="7"/>
        <v>6538.6612134449879</v>
      </c>
      <c r="AW61" s="139">
        <f t="shared" ca="1" si="7"/>
        <v>6410.4521700441064</v>
      </c>
      <c r="AX61" s="139">
        <f t="shared" ca="1" si="7"/>
        <v>6284.757029455006</v>
      </c>
      <c r="AY61" s="139">
        <f t="shared" ca="1" si="7"/>
        <v>6161.5264994656918</v>
      </c>
      <c r="AZ61" s="139">
        <f t="shared" ca="1" si="7"/>
        <v>6040.7122543781288</v>
      </c>
      <c r="BA61" s="139">
        <f t="shared" ca="1" si="7"/>
        <v>5922.2669160569885</v>
      </c>
      <c r="BB61" s="139">
        <f t="shared" ca="1" si="7"/>
        <v>5806.1440353499893</v>
      </c>
      <c r="BC61" s="139">
        <f t="shared" ca="1" si="7"/>
        <v>5692.2980738725382</v>
      </c>
      <c r="BD61" s="139">
        <f t="shared" ca="1" si="7"/>
        <v>5580.6843861495472</v>
      </c>
      <c r="BE61" s="139">
        <f t="shared" ca="1" si="7"/>
        <v>5471.2592021073988</v>
      </c>
      <c r="BF61" s="139">
        <f t="shared" ca="1" si="7"/>
        <v>5363.9796099092146</v>
      </c>
      <c r="BG61" s="139">
        <f t="shared" ca="1" si="7"/>
        <v>5258.8035391266803</v>
      </c>
      <c r="BH61" s="139">
        <f t="shared" ca="1" si="7"/>
        <v>5155.689744241844</v>
      </c>
    </row>
    <row r="62" spans="1:60">
      <c r="A62" s="106"/>
      <c r="B62" s="106"/>
      <c r="C62" s="106"/>
      <c r="D62" s="106"/>
      <c r="E62" s="106" t="s">
        <v>9</v>
      </c>
      <c r="F62" s="106">
        <f ca="1">OFFSET('Primary Inputs Alt'!$E$12,0,'Calculations Alt'!$D9-1)</f>
        <v>0</v>
      </c>
      <c r="G62" s="106"/>
      <c r="H62" s="139">
        <f t="shared" ca="1" si="3"/>
        <v>0</v>
      </c>
      <c r="I62" s="139">
        <f t="shared" ca="1" si="4"/>
        <v>0</v>
      </c>
      <c r="J62" s="139">
        <f t="shared" ca="1" si="5"/>
        <v>0</v>
      </c>
      <c r="K62" s="139" t="str">
        <f t="shared" ref="K62:AP62" si="8">IF(K$2-$K$2&lt;$D9-1," ",K9*K$3)</f>
        <v xml:space="preserve"> </v>
      </c>
      <c r="L62" s="139" t="str">
        <f t="shared" si="8"/>
        <v xml:space="preserve"> </v>
      </c>
      <c r="M62" s="139">
        <f t="shared" ca="1" si="8"/>
        <v>0</v>
      </c>
      <c r="N62" s="139">
        <f t="shared" ca="1" si="8"/>
        <v>0</v>
      </c>
      <c r="O62" s="139">
        <f t="shared" ca="1" si="8"/>
        <v>0</v>
      </c>
      <c r="P62" s="139">
        <f t="shared" ca="1" si="8"/>
        <v>0</v>
      </c>
      <c r="Q62" s="139">
        <f t="shared" ca="1" si="8"/>
        <v>0</v>
      </c>
      <c r="R62" s="139">
        <f t="shared" ca="1" si="8"/>
        <v>0</v>
      </c>
      <c r="S62" s="139">
        <f t="shared" ca="1" si="8"/>
        <v>0</v>
      </c>
      <c r="T62" s="139">
        <f t="shared" ca="1" si="8"/>
        <v>0</v>
      </c>
      <c r="U62" s="139">
        <f t="shared" ca="1" si="8"/>
        <v>0</v>
      </c>
      <c r="V62" s="139">
        <f t="shared" ca="1" si="8"/>
        <v>0</v>
      </c>
      <c r="W62" s="139">
        <f t="shared" ca="1" si="8"/>
        <v>0</v>
      </c>
      <c r="X62" s="139">
        <f t="shared" ca="1" si="8"/>
        <v>0</v>
      </c>
      <c r="Y62" s="139">
        <f t="shared" ca="1" si="8"/>
        <v>0</v>
      </c>
      <c r="Z62" s="139">
        <f t="shared" ca="1" si="8"/>
        <v>0</v>
      </c>
      <c r="AA62" s="139">
        <f t="shared" ca="1" si="8"/>
        <v>0</v>
      </c>
      <c r="AB62" s="139">
        <f t="shared" ca="1" si="8"/>
        <v>0</v>
      </c>
      <c r="AC62" s="139">
        <f t="shared" ca="1" si="8"/>
        <v>0</v>
      </c>
      <c r="AD62" s="139">
        <f t="shared" ca="1" si="8"/>
        <v>0</v>
      </c>
      <c r="AE62" s="139">
        <f t="shared" ca="1" si="8"/>
        <v>0</v>
      </c>
      <c r="AF62" s="139">
        <f t="shared" ca="1" si="8"/>
        <v>0</v>
      </c>
      <c r="AG62" s="139">
        <f t="shared" ca="1" si="8"/>
        <v>0</v>
      </c>
      <c r="AH62" s="139">
        <f t="shared" ca="1" si="8"/>
        <v>0</v>
      </c>
      <c r="AI62" s="139">
        <f t="shared" ca="1" si="8"/>
        <v>0</v>
      </c>
      <c r="AJ62" s="139">
        <f t="shared" ca="1" si="8"/>
        <v>0</v>
      </c>
      <c r="AK62" s="139">
        <f t="shared" ca="1" si="8"/>
        <v>0</v>
      </c>
      <c r="AL62" s="139">
        <f t="shared" ca="1" si="8"/>
        <v>0</v>
      </c>
      <c r="AM62" s="139">
        <f t="shared" ca="1" si="8"/>
        <v>0</v>
      </c>
      <c r="AN62" s="139">
        <f t="shared" ca="1" si="8"/>
        <v>0</v>
      </c>
      <c r="AO62" s="139">
        <f t="shared" ca="1" si="8"/>
        <v>0</v>
      </c>
      <c r="AP62" s="139">
        <f t="shared" ca="1" si="8"/>
        <v>0</v>
      </c>
      <c r="AQ62" s="139">
        <f t="shared" ref="AQ62:BH62" ca="1" si="9">IF(AQ$2-$K$2&lt;$D9-1," ",AQ9*AQ$3)</f>
        <v>0</v>
      </c>
      <c r="AR62" s="139">
        <f t="shared" ca="1" si="9"/>
        <v>0</v>
      </c>
      <c r="AS62" s="139">
        <f t="shared" ca="1" si="9"/>
        <v>0</v>
      </c>
      <c r="AT62" s="139">
        <f t="shared" ca="1" si="9"/>
        <v>0</v>
      </c>
      <c r="AU62" s="139">
        <f t="shared" ca="1" si="9"/>
        <v>0</v>
      </c>
      <c r="AV62" s="139">
        <f t="shared" ca="1" si="9"/>
        <v>0</v>
      </c>
      <c r="AW62" s="139">
        <f t="shared" ca="1" si="9"/>
        <v>0</v>
      </c>
      <c r="AX62" s="139">
        <f t="shared" ca="1" si="9"/>
        <v>0</v>
      </c>
      <c r="AY62" s="139">
        <f t="shared" ca="1" si="9"/>
        <v>0</v>
      </c>
      <c r="AZ62" s="139">
        <f t="shared" ca="1" si="9"/>
        <v>0</v>
      </c>
      <c r="BA62" s="139">
        <f t="shared" ca="1" si="9"/>
        <v>0</v>
      </c>
      <c r="BB62" s="139">
        <f t="shared" ca="1" si="9"/>
        <v>0</v>
      </c>
      <c r="BC62" s="139">
        <f t="shared" ca="1" si="9"/>
        <v>0</v>
      </c>
      <c r="BD62" s="139">
        <f t="shared" ca="1" si="9"/>
        <v>0</v>
      </c>
      <c r="BE62" s="139">
        <f t="shared" ca="1" si="9"/>
        <v>0</v>
      </c>
      <c r="BF62" s="139">
        <f t="shared" ca="1" si="9"/>
        <v>0</v>
      </c>
      <c r="BG62" s="139">
        <f t="shared" ca="1" si="9"/>
        <v>0</v>
      </c>
      <c r="BH62" s="139">
        <f t="shared" ca="1" si="9"/>
        <v>0</v>
      </c>
    </row>
    <row r="63" spans="1:60">
      <c r="A63" s="106"/>
      <c r="B63" s="106"/>
      <c r="C63" s="106"/>
      <c r="D63" s="106"/>
      <c r="E63" s="106" t="s">
        <v>10</v>
      </c>
      <c r="F63" s="106">
        <f ca="1">OFFSET('Primary Inputs Alt'!$E$12,0,'Calculations Alt'!$D10-1)</f>
        <v>0</v>
      </c>
      <c r="G63" s="106"/>
      <c r="H63" s="139">
        <f t="shared" ca="1" si="3"/>
        <v>0</v>
      </c>
      <c r="I63" s="139">
        <f t="shared" ca="1" si="4"/>
        <v>0</v>
      </c>
      <c r="J63" s="139">
        <f t="shared" ca="1" si="5"/>
        <v>0</v>
      </c>
      <c r="K63" s="139" t="str">
        <f t="shared" ref="K63:AP63" si="10">IF(K$2-$K$2&lt;$D10-1," ",K10*K$3)</f>
        <v xml:space="preserve"> </v>
      </c>
      <c r="L63" s="139" t="str">
        <f t="shared" si="10"/>
        <v xml:space="preserve"> </v>
      </c>
      <c r="M63" s="139" t="str">
        <f t="shared" si="10"/>
        <v xml:space="preserve"> </v>
      </c>
      <c r="N63" s="139">
        <f t="shared" ca="1" si="10"/>
        <v>0</v>
      </c>
      <c r="O63" s="139">
        <f t="shared" ca="1" si="10"/>
        <v>0</v>
      </c>
      <c r="P63" s="139">
        <f t="shared" ca="1" si="10"/>
        <v>0</v>
      </c>
      <c r="Q63" s="139">
        <f t="shared" ca="1" si="10"/>
        <v>0</v>
      </c>
      <c r="R63" s="139">
        <f t="shared" ca="1" si="10"/>
        <v>0</v>
      </c>
      <c r="S63" s="139">
        <f t="shared" ca="1" si="10"/>
        <v>0</v>
      </c>
      <c r="T63" s="139">
        <f t="shared" ca="1" si="10"/>
        <v>0</v>
      </c>
      <c r="U63" s="139">
        <f t="shared" ca="1" si="10"/>
        <v>0</v>
      </c>
      <c r="V63" s="139">
        <f t="shared" ca="1" si="10"/>
        <v>0</v>
      </c>
      <c r="W63" s="139">
        <f t="shared" ca="1" si="10"/>
        <v>0</v>
      </c>
      <c r="X63" s="139">
        <f t="shared" ca="1" si="10"/>
        <v>0</v>
      </c>
      <c r="Y63" s="139">
        <f t="shared" ca="1" si="10"/>
        <v>0</v>
      </c>
      <c r="Z63" s="139">
        <f t="shared" ca="1" si="10"/>
        <v>0</v>
      </c>
      <c r="AA63" s="139">
        <f t="shared" ca="1" si="10"/>
        <v>0</v>
      </c>
      <c r="AB63" s="139">
        <f t="shared" ca="1" si="10"/>
        <v>0</v>
      </c>
      <c r="AC63" s="139">
        <f t="shared" ca="1" si="10"/>
        <v>0</v>
      </c>
      <c r="AD63" s="139">
        <f t="shared" ca="1" si="10"/>
        <v>0</v>
      </c>
      <c r="AE63" s="139">
        <f t="shared" ca="1" si="10"/>
        <v>0</v>
      </c>
      <c r="AF63" s="139">
        <f t="shared" ca="1" si="10"/>
        <v>0</v>
      </c>
      <c r="AG63" s="139">
        <f t="shared" ca="1" si="10"/>
        <v>0</v>
      </c>
      <c r="AH63" s="139">
        <f t="shared" ca="1" si="10"/>
        <v>0</v>
      </c>
      <c r="AI63" s="139">
        <f t="shared" ca="1" si="10"/>
        <v>0</v>
      </c>
      <c r="AJ63" s="139">
        <f t="shared" ca="1" si="10"/>
        <v>0</v>
      </c>
      <c r="AK63" s="139">
        <f t="shared" ca="1" si="10"/>
        <v>0</v>
      </c>
      <c r="AL63" s="139">
        <f t="shared" ca="1" si="10"/>
        <v>0</v>
      </c>
      <c r="AM63" s="139">
        <f t="shared" ca="1" si="10"/>
        <v>0</v>
      </c>
      <c r="AN63" s="139">
        <f t="shared" ca="1" si="10"/>
        <v>0</v>
      </c>
      <c r="AO63" s="139">
        <f t="shared" ca="1" si="10"/>
        <v>0</v>
      </c>
      <c r="AP63" s="139">
        <f t="shared" ca="1" si="10"/>
        <v>0</v>
      </c>
      <c r="AQ63" s="139">
        <f t="shared" ref="AQ63:BH63" ca="1" si="11">IF(AQ$2-$K$2&lt;$D10-1," ",AQ10*AQ$3)</f>
        <v>0</v>
      </c>
      <c r="AR63" s="139">
        <f t="shared" ca="1" si="11"/>
        <v>0</v>
      </c>
      <c r="AS63" s="139">
        <f t="shared" ca="1" si="11"/>
        <v>0</v>
      </c>
      <c r="AT63" s="139">
        <f t="shared" ca="1" si="11"/>
        <v>0</v>
      </c>
      <c r="AU63" s="139">
        <f t="shared" ca="1" si="11"/>
        <v>0</v>
      </c>
      <c r="AV63" s="139">
        <f t="shared" ca="1" si="11"/>
        <v>0</v>
      </c>
      <c r="AW63" s="139">
        <f t="shared" ca="1" si="11"/>
        <v>0</v>
      </c>
      <c r="AX63" s="139">
        <f t="shared" ca="1" si="11"/>
        <v>0</v>
      </c>
      <c r="AY63" s="139">
        <f t="shared" ca="1" si="11"/>
        <v>0</v>
      </c>
      <c r="AZ63" s="139">
        <f t="shared" ca="1" si="11"/>
        <v>0</v>
      </c>
      <c r="BA63" s="139">
        <f t="shared" ca="1" si="11"/>
        <v>0</v>
      </c>
      <c r="BB63" s="139">
        <f t="shared" ca="1" si="11"/>
        <v>0</v>
      </c>
      <c r="BC63" s="139">
        <f t="shared" ca="1" si="11"/>
        <v>0</v>
      </c>
      <c r="BD63" s="139">
        <f t="shared" ca="1" si="11"/>
        <v>0</v>
      </c>
      <c r="BE63" s="139">
        <f t="shared" ca="1" si="11"/>
        <v>0</v>
      </c>
      <c r="BF63" s="139">
        <f t="shared" ca="1" si="11"/>
        <v>0</v>
      </c>
      <c r="BG63" s="139">
        <f t="shared" ca="1" si="11"/>
        <v>0</v>
      </c>
      <c r="BH63" s="139">
        <f t="shared" ca="1" si="11"/>
        <v>0</v>
      </c>
    </row>
    <row r="64" spans="1:60">
      <c r="A64" s="106"/>
      <c r="B64" s="106"/>
      <c r="C64" s="106"/>
      <c r="D64" s="106"/>
      <c r="E64" s="106" t="s">
        <v>11</v>
      </c>
      <c r="F64" s="106">
        <f ca="1">OFFSET('Primary Inputs Alt'!$E$12,0,'Calculations Alt'!$D11-1)</f>
        <v>0</v>
      </c>
      <c r="G64" s="106"/>
      <c r="H64" s="139">
        <f t="shared" ca="1" si="3"/>
        <v>0</v>
      </c>
      <c r="I64" s="139">
        <f t="shared" ca="1" si="4"/>
        <v>0</v>
      </c>
      <c r="J64" s="139">
        <f t="shared" ca="1" si="5"/>
        <v>0</v>
      </c>
      <c r="K64" s="139" t="str">
        <f t="shared" ref="K64:AP64" si="12">IF(K$2-$K$2&lt;$D11-1," ",K11*K$3)</f>
        <v xml:space="preserve"> </v>
      </c>
      <c r="L64" s="139" t="str">
        <f t="shared" si="12"/>
        <v xml:space="preserve"> </v>
      </c>
      <c r="M64" s="139" t="str">
        <f t="shared" si="12"/>
        <v xml:space="preserve"> </v>
      </c>
      <c r="N64" s="139" t="str">
        <f t="shared" si="12"/>
        <v xml:space="preserve"> </v>
      </c>
      <c r="O64" s="139">
        <f t="shared" ca="1" si="12"/>
        <v>0</v>
      </c>
      <c r="P64" s="139">
        <f t="shared" ca="1" si="12"/>
        <v>0</v>
      </c>
      <c r="Q64" s="139">
        <f t="shared" ca="1" si="12"/>
        <v>0</v>
      </c>
      <c r="R64" s="139">
        <f t="shared" ca="1" si="12"/>
        <v>0</v>
      </c>
      <c r="S64" s="139">
        <f t="shared" ca="1" si="12"/>
        <v>0</v>
      </c>
      <c r="T64" s="139">
        <f t="shared" ca="1" si="12"/>
        <v>0</v>
      </c>
      <c r="U64" s="139">
        <f t="shared" ca="1" si="12"/>
        <v>0</v>
      </c>
      <c r="V64" s="139">
        <f t="shared" ca="1" si="12"/>
        <v>0</v>
      </c>
      <c r="W64" s="139">
        <f t="shared" ca="1" si="12"/>
        <v>0</v>
      </c>
      <c r="X64" s="139">
        <f t="shared" ca="1" si="12"/>
        <v>0</v>
      </c>
      <c r="Y64" s="139">
        <f t="shared" ca="1" si="12"/>
        <v>0</v>
      </c>
      <c r="Z64" s="139">
        <f t="shared" ca="1" si="12"/>
        <v>0</v>
      </c>
      <c r="AA64" s="139">
        <f t="shared" ca="1" si="12"/>
        <v>0</v>
      </c>
      <c r="AB64" s="139">
        <f t="shared" ca="1" si="12"/>
        <v>0</v>
      </c>
      <c r="AC64" s="139">
        <f t="shared" ca="1" si="12"/>
        <v>0</v>
      </c>
      <c r="AD64" s="139">
        <f t="shared" ca="1" si="12"/>
        <v>0</v>
      </c>
      <c r="AE64" s="139">
        <f t="shared" ca="1" si="12"/>
        <v>0</v>
      </c>
      <c r="AF64" s="139">
        <f t="shared" ca="1" si="12"/>
        <v>0</v>
      </c>
      <c r="AG64" s="139">
        <f t="shared" ca="1" si="12"/>
        <v>0</v>
      </c>
      <c r="AH64" s="139">
        <f t="shared" ca="1" si="12"/>
        <v>0</v>
      </c>
      <c r="AI64" s="139">
        <f t="shared" ca="1" si="12"/>
        <v>0</v>
      </c>
      <c r="AJ64" s="139">
        <f t="shared" ca="1" si="12"/>
        <v>0</v>
      </c>
      <c r="AK64" s="139">
        <f t="shared" ca="1" si="12"/>
        <v>0</v>
      </c>
      <c r="AL64" s="139">
        <f t="shared" ca="1" si="12"/>
        <v>0</v>
      </c>
      <c r="AM64" s="139">
        <f t="shared" ca="1" si="12"/>
        <v>0</v>
      </c>
      <c r="AN64" s="139">
        <f t="shared" ca="1" si="12"/>
        <v>0</v>
      </c>
      <c r="AO64" s="139">
        <f t="shared" ca="1" si="12"/>
        <v>0</v>
      </c>
      <c r="AP64" s="139">
        <f t="shared" ca="1" si="12"/>
        <v>0</v>
      </c>
      <c r="AQ64" s="139">
        <f t="shared" ref="AQ64:BH64" ca="1" si="13">IF(AQ$2-$K$2&lt;$D11-1," ",AQ11*AQ$3)</f>
        <v>0</v>
      </c>
      <c r="AR64" s="139">
        <f t="shared" ca="1" si="13"/>
        <v>0</v>
      </c>
      <c r="AS64" s="139">
        <f t="shared" ca="1" si="13"/>
        <v>0</v>
      </c>
      <c r="AT64" s="139">
        <f t="shared" ca="1" si="13"/>
        <v>0</v>
      </c>
      <c r="AU64" s="139">
        <f t="shared" ca="1" si="13"/>
        <v>0</v>
      </c>
      <c r="AV64" s="139">
        <f t="shared" ca="1" si="13"/>
        <v>0</v>
      </c>
      <c r="AW64" s="139">
        <f t="shared" ca="1" si="13"/>
        <v>0</v>
      </c>
      <c r="AX64" s="139">
        <f t="shared" ca="1" si="13"/>
        <v>0</v>
      </c>
      <c r="AY64" s="139">
        <f t="shared" ca="1" si="13"/>
        <v>0</v>
      </c>
      <c r="AZ64" s="139">
        <f t="shared" ca="1" si="13"/>
        <v>0</v>
      </c>
      <c r="BA64" s="139">
        <f t="shared" ca="1" si="13"/>
        <v>0</v>
      </c>
      <c r="BB64" s="139">
        <f t="shared" ca="1" si="13"/>
        <v>0</v>
      </c>
      <c r="BC64" s="139">
        <f t="shared" ca="1" si="13"/>
        <v>0</v>
      </c>
      <c r="BD64" s="139">
        <f t="shared" ca="1" si="13"/>
        <v>0</v>
      </c>
      <c r="BE64" s="139">
        <f t="shared" ca="1" si="13"/>
        <v>0</v>
      </c>
      <c r="BF64" s="139">
        <f t="shared" ca="1" si="13"/>
        <v>0</v>
      </c>
      <c r="BG64" s="139">
        <f t="shared" ca="1" si="13"/>
        <v>0</v>
      </c>
      <c r="BH64" s="139">
        <f t="shared" ca="1" si="13"/>
        <v>0</v>
      </c>
    </row>
    <row r="65" spans="1:60">
      <c r="A65" s="106"/>
      <c r="B65" s="106"/>
      <c r="C65" s="106"/>
      <c r="D65" s="106"/>
      <c r="E65" s="106" t="s">
        <v>178</v>
      </c>
      <c r="F65" s="106">
        <f ca="1">OFFSET('Primary Inputs Alt'!$E$12,0,'Calculations Alt'!$D12-1)</f>
        <v>0</v>
      </c>
      <c r="G65" s="106"/>
      <c r="H65" s="139">
        <f t="shared" si="3"/>
        <v>0</v>
      </c>
      <c r="I65" s="139">
        <f t="shared" ca="1" si="4"/>
        <v>0</v>
      </c>
      <c r="J65" s="139">
        <f t="shared" ca="1" si="5"/>
        <v>0</v>
      </c>
      <c r="K65" s="139" t="str">
        <f t="shared" ref="K65:AP65" si="14">IF(K$2-$K$2&lt;$D12-1," ",K12*K$3)</f>
        <v xml:space="preserve"> </v>
      </c>
      <c r="L65" s="139" t="str">
        <f t="shared" si="14"/>
        <v xml:space="preserve"> </v>
      </c>
      <c r="M65" s="139" t="str">
        <f t="shared" si="14"/>
        <v xml:space="preserve"> </v>
      </c>
      <c r="N65" s="139" t="str">
        <f t="shared" si="14"/>
        <v xml:space="preserve"> </v>
      </c>
      <c r="O65" s="139" t="str">
        <f t="shared" si="14"/>
        <v xml:space="preserve"> </v>
      </c>
      <c r="P65" s="139">
        <f t="shared" ca="1" si="14"/>
        <v>0</v>
      </c>
      <c r="Q65" s="139">
        <f t="shared" ca="1" si="14"/>
        <v>0</v>
      </c>
      <c r="R65" s="139">
        <f t="shared" ca="1" si="14"/>
        <v>0</v>
      </c>
      <c r="S65" s="139">
        <f t="shared" ca="1" si="14"/>
        <v>0</v>
      </c>
      <c r="T65" s="139">
        <f t="shared" ca="1" si="14"/>
        <v>0</v>
      </c>
      <c r="U65" s="139">
        <f t="shared" ca="1" si="14"/>
        <v>0</v>
      </c>
      <c r="V65" s="139">
        <f t="shared" ca="1" si="14"/>
        <v>0</v>
      </c>
      <c r="W65" s="139">
        <f t="shared" ca="1" si="14"/>
        <v>0</v>
      </c>
      <c r="X65" s="139">
        <f t="shared" ca="1" si="14"/>
        <v>0</v>
      </c>
      <c r="Y65" s="139">
        <f t="shared" ca="1" si="14"/>
        <v>0</v>
      </c>
      <c r="Z65" s="139">
        <f t="shared" ca="1" si="14"/>
        <v>0</v>
      </c>
      <c r="AA65" s="139">
        <f t="shared" ca="1" si="14"/>
        <v>0</v>
      </c>
      <c r="AB65" s="139">
        <f t="shared" ca="1" si="14"/>
        <v>0</v>
      </c>
      <c r="AC65" s="139">
        <f t="shared" ca="1" si="14"/>
        <v>0</v>
      </c>
      <c r="AD65" s="139">
        <f t="shared" ca="1" si="14"/>
        <v>0</v>
      </c>
      <c r="AE65" s="139">
        <f t="shared" ca="1" si="14"/>
        <v>0</v>
      </c>
      <c r="AF65" s="139">
        <f t="shared" ca="1" si="14"/>
        <v>0</v>
      </c>
      <c r="AG65" s="139">
        <f t="shared" ca="1" si="14"/>
        <v>0</v>
      </c>
      <c r="AH65" s="139">
        <f t="shared" ca="1" si="14"/>
        <v>0</v>
      </c>
      <c r="AI65" s="139">
        <f t="shared" ca="1" si="14"/>
        <v>0</v>
      </c>
      <c r="AJ65" s="139">
        <f t="shared" ca="1" si="14"/>
        <v>0</v>
      </c>
      <c r="AK65" s="139">
        <f t="shared" ca="1" si="14"/>
        <v>0</v>
      </c>
      <c r="AL65" s="139">
        <f t="shared" ca="1" si="14"/>
        <v>0</v>
      </c>
      <c r="AM65" s="139">
        <f t="shared" ca="1" si="14"/>
        <v>0</v>
      </c>
      <c r="AN65" s="139">
        <f t="shared" ca="1" si="14"/>
        <v>0</v>
      </c>
      <c r="AO65" s="139">
        <f t="shared" ca="1" si="14"/>
        <v>0</v>
      </c>
      <c r="AP65" s="139">
        <f t="shared" ca="1" si="14"/>
        <v>0</v>
      </c>
      <c r="AQ65" s="139">
        <f t="shared" ref="AQ65:BH65" ca="1" si="15">IF(AQ$2-$K$2&lt;$D12-1," ",AQ12*AQ$3)</f>
        <v>0</v>
      </c>
      <c r="AR65" s="139">
        <f t="shared" ca="1" si="15"/>
        <v>0</v>
      </c>
      <c r="AS65" s="139">
        <f t="shared" ca="1" si="15"/>
        <v>0</v>
      </c>
      <c r="AT65" s="139">
        <f t="shared" ca="1" si="15"/>
        <v>0</v>
      </c>
      <c r="AU65" s="139">
        <f t="shared" ca="1" si="15"/>
        <v>0</v>
      </c>
      <c r="AV65" s="139">
        <f t="shared" ca="1" si="15"/>
        <v>0</v>
      </c>
      <c r="AW65" s="139">
        <f t="shared" ca="1" si="15"/>
        <v>0</v>
      </c>
      <c r="AX65" s="139">
        <f t="shared" ca="1" si="15"/>
        <v>0</v>
      </c>
      <c r="AY65" s="139">
        <f t="shared" ca="1" si="15"/>
        <v>0</v>
      </c>
      <c r="AZ65" s="139">
        <f t="shared" ca="1" si="15"/>
        <v>0</v>
      </c>
      <c r="BA65" s="139">
        <f t="shared" ca="1" si="15"/>
        <v>0</v>
      </c>
      <c r="BB65" s="139">
        <f t="shared" ca="1" si="15"/>
        <v>0</v>
      </c>
      <c r="BC65" s="139">
        <f t="shared" ca="1" si="15"/>
        <v>0</v>
      </c>
      <c r="BD65" s="139">
        <f t="shared" ca="1" si="15"/>
        <v>0</v>
      </c>
      <c r="BE65" s="139">
        <f t="shared" ca="1" si="15"/>
        <v>0</v>
      </c>
      <c r="BF65" s="139">
        <f t="shared" ca="1" si="15"/>
        <v>0</v>
      </c>
      <c r="BG65" s="139">
        <f t="shared" ca="1" si="15"/>
        <v>0</v>
      </c>
      <c r="BH65" s="139">
        <f t="shared" ca="1" si="15"/>
        <v>0</v>
      </c>
    </row>
    <row r="66" spans="1:60">
      <c r="A66" s="106"/>
      <c r="B66" s="106"/>
      <c r="C66" s="106"/>
      <c r="D66" s="106"/>
      <c r="E66" s="106" t="s">
        <v>179</v>
      </c>
      <c r="F66" s="106">
        <f ca="1">OFFSET('Primary Inputs Alt'!$E$12,0,'Calculations Alt'!$D13-1)</f>
        <v>0</v>
      </c>
      <c r="G66" s="106"/>
      <c r="H66" s="139">
        <f t="shared" si="3"/>
        <v>0</v>
      </c>
      <c r="I66" s="139">
        <f t="shared" ca="1" si="4"/>
        <v>0</v>
      </c>
      <c r="J66" s="139">
        <f t="shared" ca="1" si="5"/>
        <v>0</v>
      </c>
      <c r="K66" s="139" t="str">
        <f t="shared" ref="K66:AP66" si="16">IF(K$2-$K$2&lt;$D13-1," ",K13*K$3)</f>
        <v xml:space="preserve"> </v>
      </c>
      <c r="L66" s="139" t="str">
        <f t="shared" si="16"/>
        <v xml:space="preserve"> </v>
      </c>
      <c r="M66" s="139" t="str">
        <f t="shared" si="16"/>
        <v xml:space="preserve"> </v>
      </c>
      <c r="N66" s="139" t="str">
        <f t="shared" si="16"/>
        <v xml:space="preserve"> </v>
      </c>
      <c r="O66" s="139" t="str">
        <f t="shared" si="16"/>
        <v xml:space="preserve"> </v>
      </c>
      <c r="P66" s="139" t="str">
        <f t="shared" si="16"/>
        <v xml:space="preserve"> </v>
      </c>
      <c r="Q66" s="139">
        <f t="shared" ca="1" si="16"/>
        <v>0</v>
      </c>
      <c r="R66" s="139">
        <f t="shared" ca="1" si="16"/>
        <v>0</v>
      </c>
      <c r="S66" s="139">
        <f t="shared" ca="1" si="16"/>
        <v>0</v>
      </c>
      <c r="T66" s="139">
        <f t="shared" ca="1" si="16"/>
        <v>0</v>
      </c>
      <c r="U66" s="139">
        <f t="shared" ca="1" si="16"/>
        <v>0</v>
      </c>
      <c r="V66" s="139">
        <f t="shared" ca="1" si="16"/>
        <v>0</v>
      </c>
      <c r="W66" s="139">
        <f t="shared" ca="1" si="16"/>
        <v>0</v>
      </c>
      <c r="X66" s="139">
        <f t="shared" ca="1" si="16"/>
        <v>0</v>
      </c>
      <c r="Y66" s="139">
        <f t="shared" ca="1" si="16"/>
        <v>0</v>
      </c>
      <c r="Z66" s="139">
        <f t="shared" ca="1" si="16"/>
        <v>0</v>
      </c>
      <c r="AA66" s="139">
        <f t="shared" ca="1" si="16"/>
        <v>0</v>
      </c>
      <c r="AB66" s="139">
        <f t="shared" ca="1" si="16"/>
        <v>0</v>
      </c>
      <c r="AC66" s="139">
        <f t="shared" ca="1" si="16"/>
        <v>0</v>
      </c>
      <c r="AD66" s="139">
        <f t="shared" ca="1" si="16"/>
        <v>0</v>
      </c>
      <c r="AE66" s="139">
        <f t="shared" ca="1" si="16"/>
        <v>0</v>
      </c>
      <c r="AF66" s="139">
        <f t="shared" ca="1" si="16"/>
        <v>0</v>
      </c>
      <c r="AG66" s="139">
        <f t="shared" ca="1" si="16"/>
        <v>0</v>
      </c>
      <c r="AH66" s="139">
        <f t="shared" ca="1" si="16"/>
        <v>0</v>
      </c>
      <c r="AI66" s="139">
        <f t="shared" ca="1" si="16"/>
        <v>0</v>
      </c>
      <c r="AJ66" s="139">
        <f t="shared" ca="1" si="16"/>
        <v>0</v>
      </c>
      <c r="AK66" s="139">
        <f t="shared" ca="1" si="16"/>
        <v>0</v>
      </c>
      <c r="AL66" s="139">
        <f t="shared" ca="1" si="16"/>
        <v>0</v>
      </c>
      <c r="AM66" s="139">
        <f t="shared" ca="1" si="16"/>
        <v>0</v>
      </c>
      <c r="AN66" s="139">
        <f t="shared" ca="1" si="16"/>
        <v>0</v>
      </c>
      <c r="AO66" s="139">
        <f t="shared" ca="1" si="16"/>
        <v>0</v>
      </c>
      <c r="AP66" s="139">
        <f t="shared" ca="1" si="16"/>
        <v>0</v>
      </c>
      <c r="AQ66" s="139">
        <f t="shared" ref="AQ66:BH66" ca="1" si="17">IF(AQ$2-$K$2&lt;$D13-1," ",AQ13*AQ$3)</f>
        <v>0</v>
      </c>
      <c r="AR66" s="139">
        <f t="shared" ca="1" si="17"/>
        <v>0</v>
      </c>
      <c r="AS66" s="139">
        <f t="shared" ca="1" si="17"/>
        <v>0</v>
      </c>
      <c r="AT66" s="139">
        <f t="shared" ca="1" si="17"/>
        <v>0</v>
      </c>
      <c r="AU66" s="139">
        <f t="shared" ca="1" si="17"/>
        <v>0</v>
      </c>
      <c r="AV66" s="139">
        <f t="shared" ca="1" si="17"/>
        <v>0</v>
      </c>
      <c r="AW66" s="139">
        <f t="shared" ca="1" si="17"/>
        <v>0</v>
      </c>
      <c r="AX66" s="139">
        <f t="shared" ca="1" si="17"/>
        <v>0</v>
      </c>
      <c r="AY66" s="139">
        <f t="shared" ca="1" si="17"/>
        <v>0</v>
      </c>
      <c r="AZ66" s="139">
        <f t="shared" ca="1" si="17"/>
        <v>0</v>
      </c>
      <c r="BA66" s="139">
        <f t="shared" ca="1" si="17"/>
        <v>0</v>
      </c>
      <c r="BB66" s="139">
        <f t="shared" ca="1" si="17"/>
        <v>0</v>
      </c>
      <c r="BC66" s="139">
        <f t="shared" ca="1" si="17"/>
        <v>0</v>
      </c>
      <c r="BD66" s="139">
        <f t="shared" ca="1" si="17"/>
        <v>0</v>
      </c>
      <c r="BE66" s="139">
        <f t="shared" ca="1" si="17"/>
        <v>0</v>
      </c>
      <c r="BF66" s="139">
        <f t="shared" ca="1" si="17"/>
        <v>0</v>
      </c>
      <c r="BG66" s="139">
        <f t="shared" ca="1" si="17"/>
        <v>0</v>
      </c>
      <c r="BH66" s="139">
        <f t="shared" ca="1" si="17"/>
        <v>0</v>
      </c>
    </row>
    <row r="67" spans="1:60">
      <c r="A67" s="106"/>
      <c r="B67" s="106"/>
      <c r="C67" s="106"/>
      <c r="D67" s="106"/>
      <c r="E67" s="106" t="s">
        <v>180</v>
      </c>
      <c r="F67" s="106">
        <f ca="1">OFFSET('Primary Inputs Alt'!$E$12,0,'Calculations Alt'!$D14-1)</f>
        <v>0</v>
      </c>
      <c r="G67" s="106"/>
      <c r="H67" s="139">
        <f t="shared" si="3"/>
        <v>0</v>
      </c>
      <c r="I67" s="139">
        <f t="shared" ca="1" si="4"/>
        <v>0</v>
      </c>
      <c r="J67" s="139">
        <f t="shared" ca="1" si="5"/>
        <v>0</v>
      </c>
      <c r="K67" s="139" t="str">
        <f t="shared" ref="K67:AP67" si="18">IF(K$2-$K$2&lt;$D14-1," ",K14*K$3)</f>
        <v xml:space="preserve"> </v>
      </c>
      <c r="L67" s="139" t="str">
        <f t="shared" si="18"/>
        <v xml:space="preserve"> </v>
      </c>
      <c r="M67" s="139" t="str">
        <f t="shared" si="18"/>
        <v xml:space="preserve"> </v>
      </c>
      <c r="N67" s="139" t="str">
        <f t="shared" si="18"/>
        <v xml:space="preserve"> </v>
      </c>
      <c r="O67" s="139" t="str">
        <f t="shared" si="18"/>
        <v xml:space="preserve"> </v>
      </c>
      <c r="P67" s="139" t="str">
        <f t="shared" si="18"/>
        <v xml:space="preserve"> </v>
      </c>
      <c r="Q67" s="139" t="str">
        <f t="shared" si="18"/>
        <v xml:space="preserve"> </v>
      </c>
      <c r="R67" s="139">
        <f t="shared" ca="1" si="18"/>
        <v>0</v>
      </c>
      <c r="S67" s="139">
        <f t="shared" ca="1" si="18"/>
        <v>0</v>
      </c>
      <c r="T67" s="139">
        <f t="shared" ca="1" si="18"/>
        <v>0</v>
      </c>
      <c r="U67" s="139">
        <f t="shared" ca="1" si="18"/>
        <v>0</v>
      </c>
      <c r="V67" s="139">
        <f t="shared" ca="1" si="18"/>
        <v>0</v>
      </c>
      <c r="W67" s="139">
        <f t="shared" ca="1" si="18"/>
        <v>0</v>
      </c>
      <c r="X67" s="139">
        <f t="shared" ca="1" si="18"/>
        <v>0</v>
      </c>
      <c r="Y67" s="139">
        <f t="shared" ca="1" si="18"/>
        <v>0</v>
      </c>
      <c r="Z67" s="139">
        <f t="shared" ca="1" si="18"/>
        <v>0</v>
      </c>
      <c r="AA67" s="139">
        <f t="shared" ca="1" si="18"/>
        <v>0</v>
      </c>
      <c r="AB67" s="139">
        <f t="shared" ca="1" si="18"/>
        <v>0</v>
      </c>
      <c r="AC67" s="139">
        <f t="shared" ca="1" si="18"/>
        <v>0</v>
      </c>
      <c r="AD67" s="139">
        <f t="shared" ca="1" si="18"/>
        <v>0</v>
      </c>
      <c r="AE67" s="139">
        <f t="shared" ca="1" si="18"/>
        <v>0</v>
      </c>
      <c r="AF67" s="139">
        <f t="shared" ca="1" si="18"/>
        <v>0</v>
      </c>
      <c r="AG67" s="139">
        <f t="shared" ca="1" si="18"/>
        <v>0</v>
      </c>
      <c r="AH67" s="139">
        <f t="shared" ca="1" si="18"/>
        <v>0</v>
      </c>
      <c r="AI67" s="139">
        <f t="shared" ca="1" si="18"/>
        <v>0</v>
      </c>
      <c r="AJ67" s="139">
        <f t="shared" ca="1" si="18"/>
        <v>0</v>
      </c>
      <c r="AK67" s="139">
        <f t="shared" ca="1" si="18"/>
        <v>0</v>
      </c>
      <c r="AL67" s="139">
        <f t="shared" ca="1" si="18"/>
        <v>0</v>
      </c>
      <c r="AM67" s="139">
        <f t="shared" ca="1" si="18"/>
        <v>0</v>
      </c>
      <c r="AN67" s="139">
        <f t="shared" ca="1" si="18"/>
        <v>0</v>
      </c>
      <c r="AO67" s="139">
        <f t="shared" ca="1" si="18"/>
        <v>0</v>
      </c>
      <c r="AP67" s="139">
        <f t="shared" ca="1" si="18"/>
        <v>0</v>
      </c>
      <c r="AQ67" s="139">
        <f t="shared" ref="AQ67:BH67" ca="1" si="19">IF(AQ$2-$K$2&lt;$D14-1," ",AQ14*AQ$3)</f>
        <v>0</v>
      </c>
      <c r="AR67" s="139">
        <f t="shared" ca="1" si="19"/>
        <v>0</v>
      </c>
      <c r="AS67" s="139">
        <f t="shared" ca="1" si="19"/>
        <v>0</v>
      </c>
      <c r="AT67" s="139">
        <f t="shared" ca="1" si="19"/>
        <v>0</v>
      </c>
      <c r="AU67" s="139">
        <f t="shared" ca="1" si="19"/>
        <v>0</v>
      </c>
      <c r="AV67" s="139">
        <f t="shared" ca="1" si="19"/>
        <v>0</v>
      </c>
      <c r="AW67" s="139">
        <f t="shared" ca="1" si="19"/>
        <v>0</v>
      </c>
      <c r="AX67" s="139">
        <f t="shared" ca="1" si="19"/>
        <v>0</v>
      </c>
      <c r="AY67" s="139">
        <f t="shared" ca="1" si="19"/>
        <v>0</v>
      </c>
      <c r="AZ67" s="139">
        <f t="shared" ca="1" si="19"/>
        <v>0</v>
      </c>
      <c r="BA67" s="139">
        <f t="shared" ca="1" si="19"/>
        <v>0</v>
      </c>
      <c r="BB67" s="139">
        <f t="shared" ca="1" si="19"/>
        <v>0</v>
      </c>
      <c r="BC67" s="139">
        <f t="shared" ca="1" si="19"/>
        <v>0</v>
      </c>
      <c r="BD67" s="139">
        <f t="shared" ca="1" si="19"/>
        <v>0</v>
      </c>
      <c r="BE67" s="139">
        <f t="shared" ca="1" si="19"/>
        <v>0</v>
      </c>
      <c r="BF67" s="139">
        <f t="shared" ca="1" si="19"/>
        <v>0</v>
      </c>
      <c r="BG67" s="139">
        <f t="shared" ca="1" si="19"/>
        <v>0</v>
      </c>
      <c r="BH67" s="139">
        <f t="shared" ca="1" si="19"/>
        <v>0</v>
      </c>
    </row>
    <row r="68" spans="1:60">
      <c r="A68" s="106"/>
      <c r="B68" s="106"/>
      <c r="C68" s="106"/>
      <c r="D68" s="106"/>
      <c r="E68" s="106" t="s">
        <v>181</v>
      </c>
      <c r="F68" s="106">
        <f ca="1">OFFSET('Primary Inputs Alt'!$E$12,0,'Calculations Alt'!$D15-1)</f>
        <v>0</v>
      </c>
      <c r="G68" s="106"/>
      <c r="H68" s="139">
        <f t="shared" si="3"/>
        <v>0</v>
      </c>
      <c r="I68" s="139">
        <f t="shared" ca="1" si="4"/>
        <v>0</v>
      </c>
      <c r="J68" s="139">
        <f t="shared" ca="1" si="5"/>
        <v>0</v>
      </c>
      <c r="K68" s="139" t="str">
        <f t="shared" ref="K68:AP68" si="20">IF(K$2-$K$2&lt;$D15-1," ",K15*K$3)</f>
        <v xml:space="preserve"> </v>
      </c>
      <c r="L68" s="139" t="str">
        <f t="shared" si="20"/>
        <v xml:space="preserve"> </v>
      </c>
      <c r="M68" s="139" t="str">
        <f t="shared" si="20"/>
        <v xml:space="preserve"> </v>
      </c>
      <c r="N68" s="139" t="str">
        <f t="shared" si="20"/>
        <v xml:space="preserve"> </v>
      </c>
      <c r="O68" s="139" t="str">
        <f t="shared" si="20"/>
        <v xml:space="preserve"> </v>
      </c>
      <c r="P68" s="139" t="str">
        <f t="shared" si="20"/>
        <v xml:space="preserve"> </v>
      </c>
      <c r="Q68" s="139" t="str">
        <f t="shared" si="20"/>
        <v xml:space="preserve"> </v>
      </c>
      <c r="R68" s="139" t="str">
        <f t="shared" si="20"/>
        <v xml:space="preserve"> </v>
      </c>
      <c r="S68" s="139">
        <f t="shared" ca="1" si="20"/>
        <v>0</v>
      </c>
      <c r="T68" s="139">
        <f t="shared" ca="1" si="20"/>
        <v>0</v>
      </c>
      <c r="U68" s="139">
        <f t="shared" ca="1" si="20"/>
        <v>0</v>
      </c>
      <c r="V68" s="139">
        <f t="shared" ca="1" si="20"/>
        <v>0</v>
      </c>
      <c r="W68" s="139">
        <f t="shared" ca="1" si="20"/>
        <v>0</v>
      </c>
      <c r="X68" s="139">
        <f t="shared" ca="1" si="20"/>
        <v>0</v>
      </c>
      <c r="Y68" s="139">
        <f t="shared" ca="1" si="20"/>
        <v>0</v>
      </c>
      <c r="Z68" s="139">
        <f t="shared" ca="1" si="20"/>
        <v>0</v>
      </c>
      <c r="AA68" s="139">
        <f t="shared" ca="1" si="20"/>
        <v>0</v>
      </c>
      <c r="AB68" s="139">
        <f t="shared" ca="1" si="20"/>
        <v>0</v>
      </c>
      <c r="AC68" s="139">
        <f t="shared" ca="1" si="20"/>
        <v>0</v>
      </c>
      <c r="AD68" s="139">
        <f t="shared" ca="1" si="20"/>
        <v>0</v>
      </c>
      <c r="AE68" s="139">
        <f t="shared" ca="1" si="20"/>
        <v>0</v>
      </c>
      <c r="AF68" s="139">
        <f t="shared" ca="1" si="20"/>
        <v>0</v>
      </c>
      <c r="AG68" s="139">
        <f t="shared" ca="1" si="20"/>
        <v>0</v>
      </c>
      <c r="AH68" s="139">
        <f t="shared" ca="1" si="20"/>
        <v>0</v>
      </c>
      <c r="AI68" s="139">
        <f t="shared" ca="1" si="20"/>
        <v>0</v>
      </c>
      <c r="AJ68" s="139">
        <f t="shared" ca="1" si="20"/>
        <v>0</v>
      </c>
      <c r="AK68" s="139">
        <f t="shared" ca="1" si="20"/>
        <v>0</v>
      </c>
      <c r="AL68" s="139">
        <f t="shared" ca="1" si="20"/>
        <v>0</v>
      </c>
      <c r="AM68" s="139">
        <f t="shared" ca="1" si="20"/>
        <v>0</v>
      </c>
      <c r="AN68" s="139">
        <f t="shared" ca="1" si="20"/>
        <v>0</v>
      </c>
      <c r="AO68" s="139">
        <f t="shared" ca="1" si="20"/>
        <v>0</v>
      </c>
      <c r="AP68" s="139">
        <f t="shared" ca="1" si="20"/>
        <v>0</v>
      </c>
      <c r="AQ68" s="139">
        <f t="shared" ref="AQ68:BH68" ca="1" si="21">IF(AQ$2-$K$2&lt;$D15-1," ",AQ15*AQ$3)</f>
        <v>0</v>
      </c>
      <c r="AR68" s="139">
        <f t="shared" ca="1" si="21"/>
        <v>0</v>
      </c>
      <c r="AS68" s="139">
        <f t="shared" ca="1" si="21"/>
        <v>0</v>
      </c>
      <c r="AT68" s="139">
        <f t="shared" ca="1" si="21"/>
        <v>0</v>
      </c>
      <c r="AU68" s="139">
        <f t="shared" ca="1" si="21"/>
        <v>0</v>
      </c>
      <c r="AV68" s="139">
        <f t="shared" ca="1" si="21"/>
        <v>0</v>
      </c>
      <c r="AW68" s="139">
        <f t="shared" ca="1" si="21"/>
        <v>0</v>
      </c>
      <c r="AX68" s="139">
        <f t="shared" ca="1" si="21"/>
        <v>0</v>
      </c>
      <c r="AY68" s="139">
        <f t="shared" ca="1" si="21"/>
        <v>0</v>
      </c>
      <c r="AZ68" s="139">
        <f t="shared" ca="1" si="21"/>
        <v>0</v>
      </c>
      <c r="BA68" s="139">
        <f t="shared" ca="1" si="21"/>
        <v>0</v>
      </c>
      <c r="BB68" s="139">
        <f t="shared" ca="1" si="21"/>
        <v>0</v>
      </c>
      <c r="BC68" s="139">
        <f t="shared" ca="1" si="21"/>
        <v>0</v>
      </c>
      <c r="BD68" s="139">
        <f t="shared" ca="1" si="21"/>
        <v>0</v>
      </c>
      <c r="BE68" s="139">
        <f t="shared" ca="1" si="21"/>
        <v>0</v>
      </c>
      <c r="BF68" s="139">
        <f t="shared" ca="1" si="21"/>
        <v>0</v>
      </c>
      <c r="BG68" s="139">
        <f t="shared" ca="1" si="21"/>
        <v>0</v>
      </c>
      <c r="BH68" s="139">
        <f t="shared" ca="1" si="21"/>
        <v>0</v>
      </c>
    </row>
    <row r="69" spans="1:60">
      <c r="A69" s="106"/>
      <c r="B69" s="106"/>
      <c r="C69" s="106"/>
      <c r="D69" s="106"/>
      <c r="E69" s="106" t="s">
        <v>182</v>
      </c>
      <c r="F69" s="106">
        <f ca="1">OFFSET('Primary Inputs Alt'!$E$12,0,'Calculations Alt'!$D16-1)</f>
        <v>0</v>
      </c>
      <c r="G69" s="106"/>
      <c r="H69" s="139">
        <f t="shared" si="3"/>
        <v>0</v>
      </c>
      <c r="I69" s="139">
        <f t="shared" ca="1" si="4"/>
        <v>0</v>
      </c>
      <c r="J69" s="139">
        <f t="shared" ca="1" si="5"/>
        <v>0</v>
      </c>
      <c r="K69" s="139" t="str">
        <f t="shared" ref="K69:AP69" si="22">IF(K$2-$K$2&lt;$D16-1," ",K16*K$3)</f>
        <v xml:space="preserve"> </v>
      </c>
      <c r="L69" s="139" t="str">
        <f t="shared" si="22"/>
        <v xml:space="preserve"> </v>
      </c>
      <c r="M69" s="139" t="str">
        <f t="shared" si="22"/>
        <v xml:space="preserve"> </v>
      </c>
      <c r="N69" s="139" t="str">
        <f t="shared" si="22"/>
        <v xml:space="preserve"> </v>
      </c>
      <c r="O69" s="139" t="str">
        <f t="shared" si="22"/>
        <v xml:space="preserve"> </v>
      </c>
      <c r="P69" s="139" t="str">
        <f t="shared" si="22"/>
        <v xml:space="preserve"> </v>
      </c>
      <c r="Q69" s="139" t="str">
        <f t="shared" si="22"/>
        <v xml:space="preserve"> </v>
      </c>
      <c r="R69" s="139" t="str">
        <f t="shared" si="22"/>
        <v xml:space="preserve"> </v>
      </c>
      <c r="S69" s="139" t="str">
        <f t="shared" si="22"/>
        <v xml:space="preserve"> </v>
      </c>
      <c r="T69" s="139">
        <f t="shared" ca="1" si="22"/>
        <v>0</v>
      </c>
      <c r="U69" s="139">
        <f t="shared" ca="1" si="22"/>
        <v>0</v>
      </c>
      <c r="V69" s="139">
        <f t="shared" ca="1" si="22"/>
        <v>0</v>
      </c>
      <c r="W69" s="139">
        <f t="shared" ca="1" si="22"/>
        <v>0</v>
      </c>
      <c r="X69" s="139">
        <f t="shared" ca="1" si="22"/>
        <v>0</v>
      </c>
      <c r="Y69" s="139">
        <f t="shared" ca="1" si="22"/>
        <v>0</v>
      </c>
      <c r="Z69" s="139">
        <f t="shared" ca="1" si="22"/>
        <v>0</v>
      </c>
      <c r="AA69" s="139">
        <f t="shared" ca="1" si="22"/>
        <v>0</v>
      </c>
      <c r="AB69" s="139">
        <f t="shared" ca="1" si="22"/>
        <v>0</v>
      </c>
      <c r="AC69" s="139">
        <f t="shared" ca="1" si="22"/>
        <v>0</v>
      </c>
      <c r="AD69" s="139">
        <f t="shared" ca="1" si="22"/>
        <v>0</v>
      </c>
      <c r="AE69" s="139">
        <f t="shared" ca="1" si="22"/>
        <v>0</v>
      </c>
      <c r="AF69" s="139">
        <f t="shared" ca="1" si="22"/>
        <v>0</v>
      </c>
      <c r="AG69" s="139">
        <f t="shared" ca="1" si="22"/>
        <v>0</v>
      </c>
      <c r="AH69" s="139">
        <f t="shared" ca="1" si="22"/>
        <v>0</v>
      </c>
      <c r="AI69" s="139">
        <f t="shared" ca="1" si="22"/>
        <v>0</v>
      </c>
      <c r="AJ69" s="139">
        <f t="shared" ca="1" si="22"/>
        <v>0</v>
      </c>
      <c r="AK69" s="139">
        <f t="shared" ca="1" si="22"/>
        <v>0</v>
      </c>
      <c r="AL69" s="139">
        <f t="shared" ca="1" si="22"/>
        <v>0</v>
      </c>
      <c r="AM69" s="139">
        <f t="shared" ca="1" si="22"/>
        <v>0</v>
      </c>
      <c r="AN69" s="139">
        <f t="shared" ca="1" si="22"/>
        <v>0</v>
      </c>
      <c r="AO69" s="139">
        <f t="shared" ca="1" si="22"/>
        <v>0</v>
      </c>
      <c r="AP69" s="139">
        <f t="shared" ca="1" si="22"/>
        <v>0</v>
      </c>
      <c r="AQ69" s="139">
        <f t="shared" ref="AQ69:BH69" ca="1" si="23">IF(AQ$2-$K$2&lt;$D16-1," ",AQ16*AQ$3)</f>
        <v>0</v>
      </c>
      <c r="AR69" s="139">
        <f t="shared" ca="1" si="23"/>
        <v>0</v>
      </c>
      <c r="AS69" s="139">
        <f t="shared" ca="1" si="23"/>
        <v>0</v>
      </c>
      <c r="AT69" s="139">
        <f t="shared" ca="1" si="23"/>
        <v>0</v>
      </c>
      <c r="AU69" s="139">
        <f t="shared" ca="1" si="23"/>
        <v>0</v>
      </c>
      <c r="AV69" s="139">
        <f t="shared" ca="1" si="23"/>
        <v>0</v>
      </c>
      <c r="AW69" s="139">
        <f t="shared" ca="1" si="23"/>
        <v>0</v>
      </c>
      <c r="AX69" s="139">
        <f t="shared" ca="1" si="23"/>
        <v>0</v>
      </c>
      <c r="AY69" s="139">
        <f t="shared" ca="1" si="23"/>
        <v>0</v>
      </c>
      <c r="AZ69" s="139">
        <f t="shared" ca="1" si="23"/>
        <v>0</v>
      </c>
      <c r="BA69" s="139">
        <f t="shared" ca="1" si="23"/>
        <v>0</v>
      </c>
      <c r="BB69" s="139">
        <f t="shared" ca="1" si="23"/>
        <v>0</v>
      </c>
      <c r="BC69" s="139">
        <f t="shared" ca="1" si="23"/>
        <v>0</v>
      </c>
      <c r="BD69" s="139">
        <f t="shared" ca="1" si="23"/>
        <v>0</v>
      </c>
      <c r="BE69" s="139">
        <f t="shared" ca="1" si="23"/>
        <v>0</v>
      </c>
      <c r="BF69" s="139">
        <f t="shared" ca="1" si="23"/>
        <v>0</v>
      </c>
      <c r="BG69" s="139">
        <f t="shared" ca="1" si="23"/>
        <v>0</v>
      </c>
      <c r="BH69" s="139">
        <f t="shared" ca="1" si="23"/>
        <v>0</v>
      </c>
    </row>
    <row r="70" spans="1:60">
      <c r="A70" s="106"/>
      <c r="B70" s="106"/>
      <c r="C70" s="106"/>
      <c r="D70" s="106"/>
      <c r="E70" s="106" t="s">
        <v>183</v>
      </c>
      <c r="F70" s="106">
        <f ca="1">OFFSET('Primary Inputs Alt'!$E$12,0,'Calculations Alt'!$D17-1)</f>
        <v>0</v>
      </c>
      <c r="G70" s="106"/>
      <c r="H70" s="139">
        <f t="shared" si="3"/>
        <v>0</v>
      </c>
      <c r="I70" s="139">
        <f t="shared" si="4"/>
        <v>0</v>
      </c>
      <c r="J70" s="139">
        <f t="shared" ca="1" si="5"/>
        <v>0</v>
      </c>
      <c r="K70" s="139" t="str">
        <f t="shared" ref="K70:AP70" si="24">IF(K$2-$K$2&lt;$D17-1," ",K17*K$3)</f>
        <v xml:space="preserve"> </v>
      </c>
      <c r="L70" s="139" t="str">
        <f t="shared" si="24"/>
        <v xml:space="preserve"> </v>
      </c>
      <c r="M70" s="139" t="str">
        <f t="shared" si="24"/>
        <v xml:space="preserve"> </v>
      </c>
      <c r="N70" s="139" t="str">
        <f t="shared" si="24"/>
        <v xml:space="preserve"> </v>
      </c>
      <c r="O70" s="139" t="str">
        <f t="shared" si="24"/>
        <v xml:space="preserve"> </v>
      </c>
      <c r="P70" s="139" t="str">
        <f t="shared" si="24"/>
        <v xml:space="preserve"> </v>
      </c>
      <c r="Q70" s="139" t="str">
        <f t="shared" si="24"/>
        <v xml:space="preserve"> </v>
      </c>
      <c r="R70" s="139" t="str">
        <f t="shared" si="24"/>
        <v xml:space="preserve"> </v>
      </c>
      <c r="S70" s="139" t="str">
        <f t="shared" si="24"/>
        <v xml:space="preserve"> </v>
      </c>
      <c r="T70" s="139" t="str">
        <f t="shared" si="24"/>
        <v xml:space="preserve"> </v>
      </c>
      <c r="U70" s="139">
        <f t="shared" ca="1" si="24"/>
        <v>0</v>
      </c>
      <c r="V70" s="139">
        <f t="shared" ca="1" si="24"/>
        <v>0</v>
      </c>
      <c r="W70" s="139">
        <f t="shared" ca="1" si="24"/>
        <v>0</v>
      </c>
      <c r="X70" s="139">
        <f t="shared" ca="1" si="24"/>
        <v>0</v>
      </c>
      <c r="Y70" s="139">
        <f t="shared" ca="1" si="24"/>
        <v>0</v>
      </c>
      <c r="Z70" s="139">
        <f t="shared" ca="1" si="24"/>
        <v>0</v>
      </c>
      <c r="AA70" s="139">
        <f t="shared" ca="1" si="24"/>
        <v>0</v>
      </c>
      <c r="AB70" s="139">
        <f t="shared" ca="1" si="24"/>
        <v>0</v>
      </c>
      <c r="AC70" s="139">
        <f t="shared" ca="1" si="24"/>
        <v>0</v>
      </c>
      <c r="AD70" s="139">
        <f t="shared" ca="1" si="24"/>
        <v>0</v>
      </c>
      <c r="AE70" s="139">
        <f t="shared" ca="1" si="24"/>
        <v>0</v>
      </c>
      <c r="AF70" s="139">
        <f t="shared" ca="1" si="24"/>
        <v>0</v>
      </c>
      <c r="AG70" s="139">
        <f t="shared" ca="1" si="24"/>
        <v>0</v>
      </c>
      <c r="AH70" s="139">
        <f t="shared" ca="1" si="24"/>
        <v>0</v>
      </c>
      <c r="AI70" s="139">
        <f t="shared" ca="1" si="24"/>
        <v>0</v>
      </c>
      <c r="AJ70" s="139">
        <f t="shared" ca="1" si="24"/>
        <v>0</v>
      </c>
      <c r="AK70" s="139">
        <f t="shared" ca="1" si="24"/>
        <v>0</v>
      </c>
      <c r="AL70" s="139">
        <f t="shared" ca="1" si="24"/>
        <v>0</v>
      </c>
      <c r="AM70" s="139">
        <f t="shared" ca="1" si="24"/>
        <v>0</v>
      </c>
      <c r="AN70" s="139">
        <f t="shared" ca="1" si="24"/>
        <v>0</v>
      </c>
      <c r="AO70" s="139">
        <f t="shared" ca="1" si="24"/>
        <v>0</v>
      </c>
      <c r="AP70" s="139">
        <f t="shared" ca="1" si="24"/>
        <v>0</v>
      </c>
      <c r="AQ70" s="139">
        <f t="shared" ref="AQ70:BH70" ca="1" si="25">IF(AQ$2-$K$2&lt;$D17-1," ",AQ17*AQ$3)</f>
        <v>0</v>
      </c>
      <c r="AR70" s="139">
        <f t="shared" ca="1" si="25"/>
        <v>0</v>
      </c>
      <c r="AS70" s="139">
        <f t="shared" ca="1" si="25"/>
        <v>0</v>
      </c>
      <c r="AT70" s="139">
        <f t="shared" ca="1" si="25"/>
        <v>0</v>
      </c>
      <c r="AU70" s="139">
        <f t="shared" ca="1" si="25"/>
        <v>0</v>
      </c>
      <c r="AV70" s="139">
        <f t="shared" ca="1" si="25"/>
        <v>0</v>
      </c>
      <c r="AW70" s="139">
        <f t="shared" ca="1" si="25"/>
        <v>0</v>
      </c>
      <c r="AX70" s="139">
        <f t="shared" ca="1" si="25"/>
        <v>0</v>
      </c>
      <c r="AY70" s="139">
        <f t="shared" ca="1" si="25"/>
        <v>0</v>
      </c>
      <c r="AZ70" s="139">
        <f t="shared" ca="1" si="25"/>
        <v>0</v>
      </c>
      <c r="BA70" s="139">
        <f t="shared" ca="1" si="25"/>
        <v>0</v>
      </c>
      <c r="BB70" s="139">
        <f t="shared" ca="1" si="25"/>
        <v>0</v>
      </c>
      <c r="BC70" s="139">
        <f t="shared" ca="1" si="25"/>
        <v>0</v>
      </c>
      <c r="BD70" s="139">
        <f t="shared" ca="1" si="25"/>
        <v>0</v>
      </c>
      <c r="BE70" s="139">
        <f t="shared" ca="1" si="25"/>
        <v>0</v>
      </c>
      <c r="BF70" s="139">
        <f t="shared" ca="1" si="25"/>
        <v>0</v>
      </c>
      <c r="BG70" s="139">
        <f t="shared" ca="1" si="25"/>
        <v>0</v>
      </c>
      <c r="BH70" s="139">
        <f t="shared" ca="1" si="25"/>
        <v>0</v>
      </c>
    </row>
    <row r="71" spans="1:60">
      <c r="A71" s="106"/>
      <c r="B71" s="106"/>
      <c r="C71" s="106"/>
      <c r="D71" s="106"/>
      <c r="E71" s="106" t="s">
        <v>184</v>
      </c>
      <c r="F71" s="106">
        <f ca="1">OFFSET('Primary Inputs Alt'!$E$12,0,'Calculations Alt'!$D18-1)</f>
        <v>0</v>
      </c>
      <c r="G71" s="106"/>
      <c r="H71" s="139">
        <f t="shared" si="3"/>
        <v>0</v>
      </c>
      <c r="I71" s="139">
        <f t="shared" si="4"/>
        <v>0</v>
      </c>
      <c r="J71" s="139">
        <f t="shared" ca="1" si="5"/>
        <v>0</v>
      </c>
      <c r="K71" s="139" t="str">
        <f t="shared" ref="K71:AP71" si="26">IF(K$2-$K$2&lt;$D18-1," ",K18*K$3)</f>
        <v xml:space="preserve"> </v>
      </c>
      <c r="L71" s="139" t="str">
        <f t="shared" si="26"/>
        <v xml:space="preserve"> </v>
      </c>
      <c r="M71" s="139" t="str">
        <f t="shared" si="26"/>
        <v xml:space="preserve"> </v>
      </c>
      <c r="N71" s="139" t="str">
        <f t="shared" si="26"/>
        <v xml:space="preserve"> </v>
      </c>
      <c r="O71" s="139" t="str">
        <f t="shared" si="26"/>
        <v xml:space="preserve"> </v>
      </c>
      <c r="P71" s="139" t="str">
        <f t="shared" si="26"/>
        <v xml:space="preserve"> </v>
      </c>
      <c r="Q71" s="139" t="str">
        <f t="shared" si="26"/>
        <v xml:space="preserve"> </v>
      </c>
      <c r="R71" s="139" t="str">
        <f t="shared" si="26"/>
        <v xml:space="preserve"> </v>
      </c>
      <c r="S71" s="139" t="str">
        <f t="shared" si="26"/>
        <v xml:space="preserve"> </v>
      </c>
      <c r="T71" s="139" t="str">
        <f t="shared" si="26"/>
        <v xml:space="preserve"> </v>
      </c>
      <c r="U71" s="139" t="str">
        <f t="shared" si="26"/>
        <v xml:space="preserve"> </v>
      </c>
      <c r="V71" s="139">
        <f t="shared" ca="1" si="26"/>
        <v>0</v>
      </c>
      <c r="W71" s="139">
        <f t="shared" ca="1" si="26"/>
        <v>0</v>
      </c>
      <c r="X71" s="139">
        <f t="shared" ca="1" si="26"/>
        <v>0</v>
      </c>
      <c r="Y71" s="139">
        <f t="shared" ca="1" si="26"/>
        <v>0</v>
      </c>
      <c r="Z71" s="139">
        <f t="shared" ca="1" si="26"/>
        <v>0</v>
      </c>
      <c r="AA71" s="139">
        <f t="shared" ca="1" si="26"/>
        <v>0</v>
      </c>
      <c r="AB71" s="139">
        <f t="shared" ca="1" si="26"/>
        <v>0</v>
      </c>
      <c r="AC71" s="139">
        <f t="shared" ca="1" si="26"/>
        <v>0</v>
      </c>
      <c r="AD71" s="139">
        <f t="shared" ca="1" si="26"/>
        <v>0</v>
      </c>
      <c r="AE71" s="139">
        <f t="shared" ca="1" si="26"/>
        <v>0</v>
      </c>
      <c r="AF71" s="139">
        <f t="shared" ca="1" si="26"/>
        <v>0</v>
      </c>
      <c r="AG71" s="139">
        <f t="shared" ca="1" si="26"/>
        <v>0</v>
      </c>
      <c r="AH71" s="139">
        <f t="shared" ca="1" si="26"/>
        <v>0</v>
      </c>
      <c r="AI71" s="139">
        <f t="shared" ca="1" si="26"/>
        <v>0</v>
      </c>
      <c r="AJ71" s="139">
        <f t="shared" ca="1" si="26"/>
        <v>0</v>
      </c>
      <c r="AK71" s="139">
        <f t="shared" ca="1" si="26"/>
        <v>0</v>
      </c>
      <c r="AL71" s="139">
        <f t="shared" ca="1" si="26"/>
        <v>0</v>
      </c>
      <c r="AM71" s="139">
        <f t="shared" ca="1" si="26"/>
        <v>0</v>
      </c>
      <c r="AN71" s="139">
        <f t="shared" ca="1" si="26"/>
        <v>0</v>
      </c>
      <c r="AO71" s="139">
        <f t="shared" ca="1" si="26"/>
        <v>0</v>
      </c>
      <c r="AP71" s="139">
        <f t="shared" ca="1" si="26"/>
        <v>0</v>
      </c>
      <c r="AQ71" s="139">
        <f t="shared" ref="AQ71:BH71" ca="1" si="27">IF(AQ$2-$K$2&lt;$D18-1," ",AQ18*AQ$3)</f>
        <v>0</v>
      </c>
      <c r="AR71" s="139">
        <f t="shared" ca="1" si="27"/>
        <v>0</v>
      </c>
      <c r="AS71" s="139">
        <f t="shared" ca="1" si="27"/>
        <v>0</v>
      </c>
      <c r="AT71" s="139">
        <f t="shared" ca="1" si="27"/>
        <v>0</v>
      </c>
      <c r="AU71" s="139">
        <f t="shared" ca="1" si="27"/>
        <v>0</v>
      </c>
      <c r="AV71" s="139">
        <f t="shared" ca="1" si="27"/>
        <v>0</v>
      </c>
      <c r="AW71" s="139">
        <f t="shared" ca="1" si="27"/>
        <v>0</v>
      </c>
      <c r="AX71" s="139">
        <f t="shared" ca="1" si="27"/>
        <v>0</v>
      </c>
      <c r="AY71" s="139">
        <f t="shared" ca="1" si="27"/>
        <v>0</v>
      </c>
      <c r="AZ71" s="139">
        <f t="shared" ca="1" si="27"/>
        <v>0</v>
      </c>
      <c r="BA71" s="139">
        <f t="shared" ca="1" si="27"/>
        <v>0</v>
      </c>
      <c r="BB71" s="139">
        <f t="shared" ca="1" si="27"/>
        <v>0</v>
      </c>
      <c r="BC71" s="139">
        <f t="shared" ca="1" si="27"/>
        <v>0</v>
      </c>
      <c r="BD71" s="139">
        <f t="shared" ca="1" si="27"/>
        <v>0</v>
      </c>
      <c r="BE71" s="139">
        <f t="shared" ca="1" si="27"/>
        <v>0</v>
      </c>
      <c r="BF71" s="139">
        <f t="shared" ca="1" si="27"/>
        <v>0</v>
      </c>
      <c r="BG71" s="139">
        <f t="shared" ca="1" si="27"/>
        <v>0</v>
      </c>
      <c r="BH71" s="139">
        <f t="shared" ca="1" si="27"/>
        <v>0</v>
      </c>
    </row>
    <row r="72" spans="1:60">
      <c r="A72" s="106"/>
      <c r="B72" s="106"/>
      <c r="C72" s="106"/>
      <c r="D72" s="106"/>
      <c r="E72" s="106" t="s">
        <v>185</v>
      </c>
      <c r="F72" s="106">
        <f ca="1">OFFSET('Primary Inputs Alt'!$E$12,0,'Calculations Alt'!$D19-1)</f>
        <v>0</v>
      </c>
      <c r="G72" s="106"/>
      <c r="H72" s="139">
        <f t="shared" si="3"/>
        <v>0</v>
      </c>
      <c r="I72" s="139">
        <f t="shared" si="4"/>
        <v>0</v>
      </c>
      <c r="J72" s="139">
        <f t="shared" ca="1" si="5"/>
        <v>0</v>
      </c>
      <c r="K72" s="139" t="str">
        <f t="shared" ref="K72:AP72" si="28">IF(K$2-$K$2&lt;$D19-1," ",K19*K$3)</f>
        <v xml:space="preserve"> </v>
      </c>
      <c r="L72" s="139" t="str">
        <f t="shared" si="28"/>
        <v xml:space="preserve"> </v>
      </c>
      <c r="M72" s="139" t="str">
        <f t="shared" si="28"/>
        <v xml:space="preserve"> </v>
      </c>
      <c r="N72" s="139" t="str">
        <f t="shared" si="28"/>
        <v xml:space="preserve"> </v>
      </c>
      <c r="O72" s="139" t="str">
        <f t="shared" si="28"/>
        <v xml:space="preserve"> </v>
      </c>
      <c r="P72" s="139" t="str">
        <f t="shared" si="28"/>
        <v xml:space="preserve"> </v>
      </c>
      <c r="Q72" s="139" t="str">
        <f t="shared" si="28"/>
        <v xml:space="preserve"> </v>
      </c>
      <c r="R72" s="139" t="str">
        <f t="shared" si="28"/>
        <v xml:space="preserve"> </v>
      </c>
      <c r="S72" s="139" t="str">
        <f t="shared" si="28"/>
        <v xml:space="preserve"> </v>
      </c>
      <c r="T72" s="139" t="str">
        <f t="shared" si="28"/>
        <v xml:space="preserve"> </v>
      </c>
      <c r="U72" s="139" t="str">
        <f t="shared" si="28"/>
        <v xml:space="preserve"> </v>
      </c>
      <c r="V72" s="139" t="str">
        <f t="shared" si="28"/>
        <v xml:space="preserve"> </v>
      </c>
      <c r="W72" s="139">
        <f t="shared" ca="1" si="28"/>
        <v>0</v>
      </c>
      <c r="X72" s="139">
        <f t="shared" ca="1" si="28"/>
        <v>0</v>
      </c>
      <c r="Y72" s="139">
        <f t="shared" ca="1" si="28"/>
        <v>0</v>
      </c>
      <c r="Z72" s="139">
        <f t="shared" ca="1" si="28"/>
        <v>0</v>
      </c>
      <c r="AA72" s="139">
        <f t="shared" ca="1" si="28"/>
        <v>0</v>
      </c>
      <c r="AB72" s="139">
        <f t="shared" ca="1" si="28"/>
        <v>0</v>
      </c>
      <c r="AC72" s="139">
        <f t="shared" ca="1" si="28"/>
        <v>0</v>
      </c>
      <c r="AD72" s="139">
        <f t="shared" ca="1" si="28"/>
        <v>0</v>
      </c>
      <c r="AE72" s="139">
        <f t="shared" ca="1" si="28"/>
        <v>0</v>
      </c>
      <c r="AF72" s="139">
        <f t="shared" ca="1" si="28"/>
        <v>0</v>
      </c>
      <c r="AG72" s="139">
        <f t="shared" ca="1" si="28"/>
        <v>0</v>
      </c>
      <c r="AH72" s="139">
        <f t="shared" ca="1" si="28"/>
        <v>0</v>
      </c>
      <c r="AI72" s="139">
        <f t="shared" ca="1" si="28"/>
        <v>0</v>
      </c>
      <c r="AJ72" s="139">
        <f t="shared" ca="1" si="28"/>
        <v>0</v>
      </c>
      <c r="AK72" s="139">
        <f t="shared" ca="1" si="28"/>
        <v>0</v>
      </c>
      <c r="AL72" s="139">
        <f t="shared" ca="1" si="28"/>
        <v>0</v>
      </c>
      <c r="AM72" s="139">
        <f t="shared" ca="1" si="28"/>
        <v>0</v>
      </c>
      <c r="AN72" s="139">
        <f t="shared" ca="1" si="28"/>
        <v>0</v>
      </c>
      <c r="AO72" s="139">
        <f t="shared" ca="1" si="28"/>
        <v>0</v>
      </c>
      <c r="AP72" s="139">
        <f t="shared" ca="1" si="28"/>
        <v>0</v>
      </c>
      <c r="AQ72" s="139">
        <f t="shared" ref="AQ72:BH72" ca="1" si="29">IF(AQ$2-$K$2&lt;$D19-1," ",AQ19*AQ$3)</f>
        <v>0</v>
      </c>
      <c r="AR72" s="139">
        <f t="shared" ca="1" si="29"/>
        <v>0</v>
      </c>
      <c r="AS72" s="139">
        <f t="shared" ca="1" si="29"/>
        <v>0</v>
      </c>
      <c r="AT72" s="139">
        <f t="shared" ca="1" si="29"/>
        <v>0</v>
      </c>
      <c r="AU72" s="139">
        <f t="shared" ca="1" si="29"/>
        <v>0</v>
      </c>
      <c r="AV72" s="139">
        <f t="shared" ca="1" si="29"/>
        <v>0</v>
      </c>
      <c r="AW72" s="139">
        <f t="shared" ca="1" si="29"/>
        <v>0</v>
      </c>
      <c r="AX72" s="139">
        <f t="shared" ca="1" si="29"/>
        <v>0</v>
      </c>
      <c r="AY72" s="139">
        <f t="shared" ca="1" si="29"/>
        <v>0</v>
      </c>
      <c r="AZ72" s="139">
        <f t="shared" ca="1" si="29"/>
        <v>0</v>
      </c>
      <c r="BA72" s="139">
        <f t="shared" ca="1" si="29"/>
        <v>0</v>
      </c>
      <c r="BB72" s="139">
        <f t="shared" ca="1" si="29"/>
        <v>0</v>
      </c>
      <c r="BC72" s="139">
        <f t="shared" ca="1" si="29"/>
        <v>0</v>
      </c>
      <c r="BD72" s="139">
        <f t="shared" ca="1" si="29"/>
        <v>0</v>
      </c>
      <c r="BE72" s="139">
        <f t="shared" ca="1" si="29"/>
        <v>0</v>
      </c>
      <c r="BF72" s="139">
        <f t="shared" ca="1" si="29"/>
        <v>0</v>
      </c>
      <c r="BG72" s="139">
        <f t="shared" ca="1" si="29"/>
        <v>0</v>
      </c>
      <c r="BH72" s="139">
        <f t="shared" ca="1" si="29"/>
        <v>0</v>
      </c>
    </row>
    <row r="73" spans="1:60">
      <c r="A73" s="106"/>
      <c r="B73" s="106"/>
      <c r="C73" s="106"/>
      <c r="D73" s="106"/>
      <c r="E73" s="106" t="s">
        <v>186</v>
      </c>
      <c r="F73" s="106">
        <f ca="1">OFFSET('Primary Inputs Alt'!$E$12,0,'Calculations Alt'!$D20-1)</f>
        <v>0</v>
      </c>
      <c r="G73" s="106"/>
      <c r="H73" s="139">
        <f t="shared" si="3"/>
        <v>0</v>
      </c>
      <c r="I73" s="139">
        <f t="shared" si="4"/>
        <v>0</v>
      </c>
      <c r="J73" s="139">
        <f t="shared" ca="1" si="5"/>
        <v>0</v>
      </c>
      <c r="K73" s="139" t="str">
        <f t="shared" ref="K73:AP73" si="30">IF(K$2-$K$2&lt;$D20-1," ",K20*K$3)</f>
        <v xml:space="preserve"> </v>
      </c>
      <c r="L73" s="139" t="str">
        <f t="shared" si="30"/>
        <v xml:space="preserve"> </v>
      </c>
      <c r="M73" s="139" t="str">
        <f t="shared" si="30"/>
        <v xml:space="preserve"> </v>
      </c>
      <c r="N73" s="139" t="str">
        <f t="shared" si="30"/>
        <v xml:space="preserve"> </v>
      </c>
      <c r="O73" s="139" t="str">
        <f t="shared" si="30"/>
        <v xml:space="preserve"> </v>
      </c>
      <c r="P73" s="139" t="str">
        <f t="shared" si="30"/>
        <v xml:space="preserve"> </v>
      </c>
      <c r="Q73" s="139" t="str">
        <f t="shared" si="30"/>
        <v xml:space="preserve"> </v>
      </c>
      <c r="R73" s="139" t="str">
        <f t="shared" si="30"/>
        <v xml:space="preserve"> </v>
      </c>
      <c r="S73" s="139" t="str">
        <f t="shared" si="30"/>
        <v xml:space="preserve"> </v>
      </c>
      <c r="T73" s="139" t="str">
        <f t="shared" si="30"/>
        <v xml:space="preserve"> </v>
      </c>
      <c r="U73" s="139" t="str">
        <f t="shared" si="30"/>
        <v xml:space="preserve"> </v>
      </c>
      <c r="V73" s="139" t="str">
        <f t="shared" si="30"/>
        <v xml:space="preserve"> </v>
      </c>
      <c r="W73" s="139" t="str">
        <f t="shared" si="30"/>
        <v xml:space="preserve"> </v>
      </c>
      <c r="X73" s="139">
        <f t="shared" ca="1" si="30"/>
        <v>0</v>
      </c>
      <c r="Y73" s="139">
        <f t="shared" ca="1" si="30"/>
        <v>0</v>
      </c>
      <c r="Z73" s="139">
        <f t="shared" ca="1" si="30"/>
        <v>0</v>
      </c>
      <c r="AA73" s="139">
        <f t="shared" ca="1" si="30"/>
        <v>0</v>
      </c>
      <c r="AB73" s="139">
        <f t="shared" ca="1" si="30"/>
        <v>0</v>
      </c>
      <c r="AC73" s="139">
        <f t="shared" ca="1" si="30"/>
        <v>0</v>
      </c>
      <c r="AD73" s="139">
        <f t="shared" ca="1" si="30"/>
        <v>0</v>
      </c>
      <c r="AE73" s="139">
        <f t="shared" ca="1" si="30"/>
        <v>0</v>
      </c>
      <c r="AF73" s="139">
        <f t="shared" ca="1" si="30"/>
        <v>0</v>
      </c>
      <c r="AG73" s="139">
        <f t="shared" ca="1" si="30"/>
        <v>0</v>
      </c>
      <c r="AH73" s="139">
        <f t="shared" ca="1" si="30"/>
        <v>0</v>
      </c>
      <c r="AI73" s="139">
        <f t="shared" ca="1" si="30"/>
        <v>0</v>
      </c>
      <c r="AJ73" s="139">
        <f t="shared" ca="1" si="30"/>
        <v>0</v>
      </c>
      <c r="AK73" s="139">
        <f t="shared" ca="1" si="30"/>
        <v>0</v>
      </c>
      <c r="AL73" s="139">
        <f t="shared" ca="1" si="30"/>
        <v>0</v>
      </c>
      <c r="AM73" s="139">
        <f t="shared" ca="1" si="30"/>
        <v>0</v>
      </c>
      <c r="AN73" s="139">
        <f t="shared" ca="1" si="30"/>
        <v>0</v>
      </c>
      <c r="AO73" s="139">
        <f t="shared" ca="1" si="30"/>
        <v>0</v>
      </c>
      <c r="AP73" s="139">
        <f t="shared" ca="1" si="30"/>
        <v>0</v>
      </c>
      <c r="AQ73" s="139">
        <f t="shared" ref="AQ73:BH73" ca="1" si="31">IF(AQ$2-$K$2&lt;$D20-1," ",AQ20*AQ$3)</f>
        <v>0</v>
      </c>
      <c r="AR73" s="139">
        <f t="shared" ca="1" si="31"/>
        <v>0</v>
      </c>
      <c r="AS73" s="139">
        <f t="shared" ca="1" si="31"/>
        <v>0</v>
      </c>
      <c r="AT73" s="139">
        <f t="shared" ca="1" si="31"/>
        <v>0</v>
      </c>
      <c r="AU73" s="139">
        <f t="shared" ca="1" si="31"/>
        <v>0</v>
      </c>
      <c r="AV73" s="139">
        <f t="shared" ca="1" si="31"/>
        <v>0</v>
      </c>
      <c r="AW73" s="139">
        <f t="shared" ca="1" si="31"/>
        <v>0</v>
      </c>
      <c r="AX73" s="139">
        <f t="shared" ca="1" si="31"/>
        <v>0</v>
      </c>
      <c r="AY73" s="139">
        <f t="shared" ca="1" si="31"/>
        <v>0</v>
      </c>
      <c r="AZ73" s="139">
        <f t="shared" ca="1" si="31"/>
        <v>0</v>
      </c>
      <c r="BA73" s="139">
        <f t="shared" ca="1" si="31"/>
        <v>0</v>
      </c>
      <c r="BB73" s="139">
        <f t="shared" ca="1" si="31"/>
        <v>0</v>
      </c>
      <c r="BC73" s="139">
        <f t="shared" ca="1" si="31"/>
        <v>0</v>
      </c>
      <c r="BD73" s="139">
        <f t="shared" ca="1" si="31"/>
        <v>0</v>
      </c>
      <c r="BE73" s="139">
        <f t="shared" ca="1" si="31"/>
        <v>0</v>
      </c>
      <c r="BF73" s="139">
        <f t="shared" ca="1" si="31"/>
        <v>0</v>
      </c>
      <c r="BG73" s="139">
        <f t="shared" ca="1" si="31"/>
        <v>0</v>
      </c>
      <c r="BH73" s="139">
        <f t="shared" ca="1" si="31"/>
        <v>0</v>
      </c>
    </row>
    <row r="74" spans="1:60">
      <c r="A74" s="106"/>
      <c r="B74" s="106"/>
      <c r="C74" s="106"/>
      <c r="D74" s="106"/>
      <c r="E74" s="106" t="s">
        <v>187</v>
      </c>
      <c r="F74" s="106">
        <f ca="1">OFFSET('Primary Inputs Alt'!$E$12,0,'Calculations Alt'!$D21-1)</f>
        <v>0</v>
      </c>
      <c r="G74" s="106"/>
      <c r="H74" s="139">
        <f t="shared" si="3"/>
        <v>0</v>
      </c>
      <c r="I74" s="139">
        <f t="shared" si="4"/>
        <v>0</v>
      </c>
      <c r="J74" s="139">
        <f t="shared" ca="1" si="5"/>
        <v>0</v>
      </c>
      <c r="K74" s="139" t="str">
        <f t="shared" ref="K74:AP74" si="32">IF(K$2-$K$2&lt;$D21-1," ",K21*K$3)</f>
        <v xml:space="preserve"> </v>
      </c>
      <c r="L74" s="139" t="str">
        <f t="shared" si="32"/>
        <v xml:space="preserve"> </v>
      </c>
      <c r="M74" s="139" t="str">
        <f t="shared" si="32"/>
        <v xml:space="preserve"> </v>
      </c>
      <c r="N74" s="139" t="str">
        <f t="shared" si="32"/>
        <v xml:space="preserve"> </v>
      </c>
      <c r="O74" s="139" t="str">
        <f t="shared" si="32"/>
        <v xml:space="preserve"> </v>
      </c>
      <c r="P74" s="139" t="str">
        <f t="shared" si="32"/>
        <v xml:space="preserve"> </v>
      </c>
      <c r="Q74" s="139" t="str">
        <f t="shared" si="32"/>
        <v xml:space="preserve"> </v>
      </c>
      <c r="R74" s="139" t="str">
        <f t="shared" si="32"/>
        <v xml:space="preserve"> </v>
      </c>
      <c r="S74" s="139" t="str">
        <f t="shared" si="32"/>
        <v xml:space="preserve"> </v>
      </c>
      <c r="T74" s="139" t="str">
        <f t="shared" si="32"/>
        <v xml:space="preserve"> </v>
      </c>
      <c r="U74" s="139" t="str">
        <f t="shared" si="32"/>
        <v xml:space="preserve"> </v>
      </c>
      <c r="V74" s="139" t="str">
        <f t="shared" si="32"/>
        <v xml:space="preserve"> </v>
      </c>
      <c r="W74" s="139" t="str">
        <f t="shared" si="32"/>
        <v xml:space="preserve"> </v>
      </c>
      <c r="X74" s="139" t="str">
        <f t="shared" si="32"/>
        <v xml:space="preserve"> </v>
      </c>
      <c r="Y74" s="139">
        <f t="shared" ca="1" si="32"/>
        <v>0</v>
      </c>
      <c r="Z74" s="139">
        <f t="shared" ca="1" si="32"/>
        <v>0</v>
      </c>
      <c r="AA74" s="139">
        <f t="shared" ca="1" si="32"/>
        <v>0</v>
      </c>
      <c r="AB74" s="139">
        <f t="shared" ca="1" si="32"/>
        <v>0</v>
      </c>
      <c r="AC74" s="139">
        <f t="shared" ca="1" si="32"/>
        <v>0</v>
      </c>
      <c r="AD74" s="139">
        <f t="shared" ca="1" si="32"/>
        <v>0</v>
      </c>
      <c r="AE74" s="139">
        <f t="shared" ca="1" si="32"/>
        <v>0</v>
      </c>
      <c r="AF74" s="139">
        <f t="shared" ca="1" si="32"/>
        <v>0</v>
      </c>
      <c r="AG74" s="139">
        <f t="shared" ca="1" si="32"/>
        <v>0</v>
      </c>
      <c r="AH74" s="139">
        <f t="shared" ca="1" si="32"/>
        <v>0</v>
      </c>
      <c r="AI74" s="139">
        <f t="shared" ca="1" si="32"/>
        <v>0</v>
      </c>
      <c r="AJ74" s="139">
        <f t="shared" ca="1" si="32"/>
        <v>0</v>
      </c>
      <c r="AK74" s="139">
        <f t="shared" ca="1" si="32"/>
        <v>0</v>
      </c>
      <c r="AL74" s="139">
        <f t="shared" ca="1" si="32"/>
        <v>0</v>
      </c>
      <c r="AM74" s="139">
        <f t="shared" ca="1" si="32"/>
        <v>0</v>
      </c>
      <c r="AN74" s="139">
        <f t="shared" ca="1" si="32"/>
        <v>0</v>
      </c>
      <c r="AO74" s="139">
        <f t="shared" ca="1" si="32"/>
        <v>0</v>
      </c>
      <c r="AP74" s="139">
        <f t="shared" ca="1" si="32"/>
        <v>0</v>
      </c>
      <c r="AQ74" s="139">
        <f t="shared" ref="AQ74:BH74" ca="1" si="33">IF(AQ$2-$K$2&lt;$D21-1," ",AQ21*AQ$3)</f>
        <v>0</v>
      </c>
      <c r="AR74" s="139">
        <f t="shared" ca="1" si="33"/>
        <v>0</v>
      </c>
      <c r="AS74" s="139">
        <f t="shared" ca="1" si="33"/>
        <v>0</v>
      </c>
      <c r="AT74" s="139">
        <f t="shared" ca="1" si="33"/>
        <v>0</v>
      </c>
      <c r="AU74" s="139">
        <f t="shared" ca="1" si="33"/>
        <v>0</v>
      </c>
      <c r="AV74" s="139">
        <f t="shared" ca="1" si="33"/>
        <v>0</v>
      </c>
      <c r="AW74" s="139">
        <f t="shared" ca="1" si="33"/>
        <v>0</v>
      </c>
      <c r="AX74" s="139">
        <f t="shared" ca="1" si="33"/>
        <v>0</v>
      </c>
      <c r="AY74" s="139">
        <f t="shared" ca="1" si="33"/>
        <v>0</v>
      </c>
      <c r="AZ74" s="139">
        <f t="shared" ca="1" si="33"/>
        <v>0</v>
      </c>
      <c r="BA74" s="139">
        <f t="shared" ca="1" si="33"/>
        <v>0</v>
      </c>
      <c r="BB74" s="139">
        <f t="shared" ca="1" si="33"/>
        <v>0</v>
      </c>
      <c r="BC74" s="139">
        <f t="shared" ca="1" si="33"/>
        <v>0</v>
      </c>
      <c r="BD74" s="139">
        <f t="shared" ca="1" si="33"/>
        <v>0</v>
      </c>
      <c r="BE74" s="139">
        <f t="shared" ca="1" si="33"/>
        <v>0</v>
      </c>
      <c r="BF74" s="139">
        <f t="shared" ca="1" si="33"/>
        <v>0</v>
      </c>
      <c r="BG74" s="139">
        <f t="shared" ca="1" si="33"/>
        <v>0</v>
      </c>
      <c r="BH74" s="139">
        <f t="shared" ca="1" si="33"/>
        <v>0</v>
      </c>
    </row>
    <row r="75" spans="1:60">
      <c r="A75" s="106"/>
      <c r="B75" s="106"/>
      <c r="C75" s="106"/>
      <c r="D75" s="106"/>
      <c r="E75" s="106" t="s">
        <v>188</v>
      </c>
      <c r="F75" s="106">
        <f ca="1">OFFSET('Primary Inputs Alt'!$E$12,0,'Calculations Alt'!$D22-1)</f>
        <v>0</v>
      </c>
      <c r="G75" s="106"/>
      <c r="H75" s="139">
        <f t="shared" si="3"/>
        <v>0</v>
      </c>
      <c r="I75" s="139">
        <f t="shared" si="4"/>
        <v>0</v>
      </c>
      <c r="J75" s="139">
        <f t="shared" ca="1" si="5"/>
        <v>0</v>
      </c>
      <c r="K75" s="139" t="str">
        <f t="shared" ref="K75:AP75" si="34">IF(K$2-$K$2&lt;$D22-1," ",K22*K$3)</f>
        <v xml:space="preserve"> </v>
      </c>
      <c r="L75" s="139" t="str">
        <f t="shared" si="34"/>
        <v xml:space="preserve"> </v>
      </c>
      <c r="M75" s="139" t="str">
        <f t="shared" si="34"/>
        <v xml:space="preserve"> </v>
      </c>
      <c r="N75" s="139" t="str">
        <f t="shared" si="34"/>
        <v xml:space="preserve"> </v>
      </c>
      <c r="O75" s="139" t="str">
        <f t="shared" si="34"/>
        <v xml:space="preserve"> </v>
      </c>
      <c r="P75" s="139" t="str">
        <f t="shared" si="34"/>
        <v xml:space="preserve"> </v>
      </c>
      <c r="Q75" s="139" t="str">
        <f t="shared" si="34"/>
        <v xml:space="preserve"> </v>
      </c>
      <c r="R75" s="139" t="str">
        <f t="shared" si="34"/>
        <v xml:space="preserve"> </v>
      </c>
      <c r="S75" s="139" t="str">
        <f t="shared" si="34"/>
        <v xml:space="preserve"> </v>
      </c>
      <c r="T75" s="139" t="str">
        <f t="shared" si="34"/>
        <v xml:space="preserve"> </v>
      </c>
      <c r="U75" s="139" t="str">
        <f t="shared" si="34"/>
        <v xml:space="preserve"> </v>
      </c>
      <c r="V75" s="139" t="str">
        <f t="shared" si="34"/>
        <v xml:space="preserve"> </v>
      </c>
      <c r="W75" s="139" t="str">
        <f t="shared" si="34"/>
        <v xml:space="preserve"> </v>
      </c>
      <c r="X75" s="139" t="str">
        <f t="shared" si="34"/>
        <v xml:space="preserve"> </v>
      </c>
      <c r="Y75" s="139" t="str">
        <f t="shared" si="34"/>
        <v xml:space="preserve"> </v>
      </c>
      <c r="Z75" s="139">
        <f t="shared" ca="1" si="34"/>
        <v>0</v>
      </c>
      <c r="AA75" s="139">
        <f t="shared" ca="1" si="34"/>
        <v>0</v>
      </c>
      <c r="AB75" s="139">
        <f t="shared" ca="1" si="34"/>
        <v>0</v>
      </c>
      <c r="AC75" s="139">
        <f t="shared" ca="1" si="34"/>
        <v>0</v>
      </c>
      <c r="AD75" s="139">
        <f t="shared" ca="1" si="34"/>
        <v>0</v>
      </c>
      <c r="AE75" s="139">
        <f t="shared" ca="1" si="34"/>
        <v>0</v>
      </c>
      <c r="AF75" s="139">
        <f t="shared" ca="1" si="34"/>
        <v>0</v>
      </c>
      <c r="AG75" s="139">
        <f t="shared" ca="1" si="34"/>
        <v>0</v>
      </c>
      <c r="AH75" s="139">
        <f t="shared" ca="1" si="34"/>
        <v>0</v>
      </c>
      <c r="AI75" s="139">
        <f t="shared" ca="1" si="34"/>
        <v>0</v>
      </c>
      <c r="AJ75" s="139">
        <f t="shared" ca="1" si="34"/>
        <v>0</v>
      </c>
      <c r="AK75" s="139">
        <f t="shared" ca="1" si="34"/>
        <v>0</v>
      </c>
      <c r="AL75" s="139">
        <f t="shared" ca="1" si="34"/>
        <v>0</v>
      </c>
      <c r="AM75" s="139">
        <f t="shared" ca="1" si="34"/>
        <v>0</v>
      </c>
      <c r="AN75" s="139">
        <f t="shared" ca="1" si="34"/>
        <v>0</v>
      </c>
      <c r="AO75" s="139">
        <f t="shared" ca="1" si="34"/>
        <v>0</v>
      </c>
      <c r="AP75" s="139">
        <f t="shared" ca="1" si="34"/>
        <v>0</v>
      </c>
      <c r="AQ75" s="139">
        <f t="shared" ref="AQ75:BH75" ca="1" si="35">IF(AQ$2-$K$2&lt;$D22-1," ",AQ22*AQ$3)</f>
        <v>0</v>
      </c>
      <c r="AR75" s="139">
        <f t="shared" ca="1" si="35"/>
        <v>0</v>
      </c>
      <c r="AS75" s="139">
        <f t="shared" ca="1" si="35"/>
        <v>0</v>
      </c>
      <c r="AT75" s="139">
        <f t="shared" ca="1" si="35"/>
        <v>0</v>
      </c>
      <c r="AU75" s="139">
        <f t="shared" ca="1" si="35"/>
        <v>0</v>
      </c>
      <c r="AV75" s="139">
        <f t="shared" ca="1" si="35"/>
        <v>0</v>
      </c>
      <c r="AW75" s="139">
        <f t="shared" ca="1" si="35"/>
        <v>0</v>
      </c>
      <c r="AX75" s="139">
        <f t="shared" ca="1" si="35"/>
        <v>0</v>
      </c>
      <c r="AY75" s="139">
        <f t="shared" ca="1" si="35"/>
        <v>0</v>
      </c>
      <c r="AZ75" s="139">
        <f t="shared" ca="1" si="35"/>
        <v>0</v>
      </c>
      <c r="BA75" s="139">
        <f t="shared" ca="1" si="35"/>
        <v>0</v>
      </c>
      <c r="BB75" s="139">
        <f t="shared" ca="1" si="35"/>
        <v>0</v>
      </c>
      <c r="BC75" s="139">
        <f t="shared" ca="1" si="35"/>
        <v>0</v>
      </c>
      <c r="BD75" s="139">
        <f t="shared" ca="1" si="35"/>
        <v>0</v>
      </c>
      <c r="BE75" s="139">
        <f t="shared" ca="1" si="35"/>
        <v>0</v>
      </c>
      <c r="BF75" s="139">
        <f t="shared" ca="1" si="35"/>
        <v>0</v>
      </c>
      <c r="BG75" s="139">
        <f t="shared" ca="1" si="35"/>
        <v>0</v>
      </c>
      <c r="BH75" s="139">
        <f t="shared" ca="1" si="35"/>
        <v>0</v>
      </c>
    </row>
    <row r="76" spans="1:60">
      <c r="A76" s="106"/>
      <c r="B76" s="106"/>
      <c r="C76" s="106"/>
      <c r="D76" s="106"/>
      <c r="E76" s="106" t="s">
        <v>189</v>
      </c>
      <c r="F76" s="106">
        <f ca="1">OFFSET('Primary Inputs Alt'!$E$12,0,'Calculations Alt'!$D23-1)</f>
        <v>0</v>
      </c>
      <c r="G76" s="106"/>
      <c r="H76" s="139">
        <f t="shared" si="3"/>
        <v>0</v>
      </c>
      <c r="I76" s="139">
        <f t="shared" si="4"/>
        <v>0</v>
      </c>
      <c r="J76" s="139">
        <f t="shared" ca="1" si="5"/>
        <v>0</v>
      </c>
      <c r="K76" s="139" t="str">
        <f t="shared" ref="K76:AP76" si="36">IF(K$2-$K$2&lt;$D23-1," ",K23*K$3)</f>
        <v xml:space="preserve"> </v>
      </c>
      <c r="L76" s="139" t="str">
        <f t="shared" si="36"/>
        <v xml:space="preserve"> </v>
      </c>
      <c r="M76" s="139" t="str">
        <f t="shared" si="36"/>
        <v xml:space="preserve"> </v>
      </c>
      <c r="N76" s="139" t="str">
        <f t="shared" si="36"/>
        <v xml:space="preserve"> </v>
      </c>
      <c r="O76" s="139" t="str">
        <f t="shared" si="36"/>
        <v xml:space="preserve"> </v>
      </c>
      <c r="P76" s="139" t="str">
        <f t="shared" si="36"/>
        <v xml:space="preserve"> </v>
      </c>
      <c r="Q76" s="139" t="str">
        <f t="shared" si="36"/>
        <v xml:space="preserve"> </v>
      </c>
      <c r="R76" s="139" t="str">
        <f t="shared" si="36"/>
        <v xml:space="preserve"> </v>
      </c>
      <c r="S76" s="139" t="str">
        <f t="shared" si="36"/>
        <v xml:space="preserve"> </v>
      </c>
      <c r="T76" s="139" t="str">
        <f t="shared" si="36"/>
        <v xml:space="preserve"> </v>
      </c>
      <c r="U76" s="139" t="str">
        <f t="shared" si="36"/>
        <v xml:space="preserve"> </v>
      </c>
      <c r="V76" s="139" t="str">
        <f t="shared" si="36"/>
        <v xml:space="preserve"> </v>
      </c>
      <c r="W76" s="139" t="str">
        <f t="shared" si="36"/>
        <v xml:space="preserve"> </v>
      </c>
      <c r="X76" s="139" t="str">
        <f t="shared" si="36"/>
        <v xml:space="preserve"> </v>
      </c>
      <c r="Y76" s="139" t="str">
        <f t="shared" si="36"/>
        <v xml:space="preserve"> </v>
      </c>
      <c r="Z76" s="139" t="str">
        <f t="shared" si="36"/>
        <v xml:space="preserve"> </v>
      </c>
      <c r="AA76" s="139">
        <f t="shared" ca="1" si="36"/>
        <v>0</v>
      </c>
      <c r="AB76" s="139">
        <f t="shared" ca="1" si="36"/>
        <v>0</v>
      </c>
      <c r="AC76" s="139">
        <f t="shared" ca="1" si="36"/>
        <v>0</v>
      </c>
      <c r="AD76" s="139">
        <f t="shared" ca="1" si="36"/>
        <v>0</v>
      </c>
      <c r="AE76" s="139">
        <f t="shared" ca="1" si="36"/>
        <v>0</v>
      </c>
      <c r="AF76" s="139">
        <f t="shared" ca="1" si="36"/>
        <v>0</v>
      </c>
      <c r="AG76" s="139">
        <f t="shared" ca="1" si="36"/>
        <v>0</v>
      </c>
      <c r="AH76" s="139">
        <f t="shared" ca="1" si="36"/>
        <v>0</v>
      </c>
      <c r="AI76" s="139">
        <f t="shared" ca="1" si="36"/>
        <v>0</v>
      </c>
      <c r="AJ76" s="139">
        <f t="shared" ca="1" si="36"/>
        <v>0</v>
      </c>
      <c r="AK76" s="139">
        <f t="shared" ca="1" si="36"/>
        <v>0</v>
      </c>
      <c r="AL76" s="139">
        <f t="shared" ca="1" si="36"/>
        <v>0</v>
      </c>
      <c r="AM76" s="139">
        <f t="shared" ca="1" si="36"/>
        <v>0</v>
      </c>
      <c r="AN76" s="139">
        <f t="shared" ca="1" si="36"/>
        <v>0</v>
      </c>
      <c r="AO76" s="139">
        <f t="shared" ca="1" si="36"/>
        <v>0</v>
      </c>
      <c r="AP76" s="139">
        <f t="shared" ca="1" si="36"/>
        <v>0</v>
      </c>
      <c r="AQ76" s="139">
        <f t="shared" ref="AQ76:BH76" ca="1" si="37">IF(AQ$2-$K$2&lt;$D23-1," ",AQ23*AQ$3)</f>
        <v>0</v>
      </c>
      <c r="AR76" s="139">
        <f t="shared" ca="1" si="37"/>
        <v>0</v>
      </c>
      <c r="AS76" s="139">
        <f t="shared" ca="1" si="37"/>
        <v>0</v>
      </c>
      <c r="AT76" s="139">
        <f t="shared" ca="1" si="37"/>
        <v>0</v>
      </c>
      <c r="AU76" s="139">
        <f t="shared" ca="1" si="37"/>
        <v>0</v>
      </c>
      <c r="AV76" s="139">
        <f t="shared" ca="1" si="37"/>
        <v>0</v>
      </c>
      <c r="AW76" s="139">
        <f t="shared" ca="1" si="37"/>
        <v>0</v>
      </c>
      <c r="AX76" s="139">
        <f t="shared" ca="1" si="37"/>
        <v>0</v>
      </c>
      <c r="AY76" s="139">
        <f t="shared" ca="1" si="37"/>
        <v>0</v>
      </c>
      <c r="AZ76" s="139">
        <f t="shared" ca="1" si="37"/>
        <v>0</v>
      </c>
      <c r="BA76" s="139">
        <f t="shared" ca="1" si="37"/>
        <v>0</v>
      </c>
      <c r="BB76" s="139">
        <f t="shared" ca="1" si="37"/>
        <v>0</v>
      </c>
      <c r="BC76" s="139">
        <f t="shared" ca="1" si="37"/>
        <v>0</v>
      </c>
      <c r="BD76" s="139">
        <f t="shared" ca="1" si="37"/>
        <v>0</v>
      </c>
      <c r="BE76" s="139">
        <f t="shared" ca="1" si="37"/>
        <v>0</v>
      </c>
      <c r="BF76" s="139">
        <f t="shared" ca="1" si="37"/>
        <v>0</v>
      </c>
      <c r="BG76" s="139">
        <f t="shared" ca="1" si="37"/>
        <v>0</v>
      </c>
      <c r="BH76" s="139">
        <f t="shared" ca="1" si="37"/>
        <v>0</v>
      </c>
    </row>
    <row r="77" spans="1:60">
      <c r="A77" s="106"/>
      <c r="B77" s="106"/>
      <c r="C77" s="106"/>
      <c r="D77" s="106"/>
      <c r="E77" s="106" t="s">
        <v>190</v>
      </c>
      <c r="F77" s="106">
        <f ca="1">OFFSET('Primary Inputs Alt'!$E$12,0,'Calculations Alt'!$D24-1)</f>
        <v>0</v>
      </c>
      <c r="G77" s="106"/>
      <c r="H77" s="139">
        <f t="shared" si="3"/>
        <v>0</v>
      </c>
      <c r="I77" s="139">
        <f t="shared" si="4"/>
        <v>0</v>
      </c>
      <c r="J77" s="139">
        <f t="shared" ca="1" si="5"/>
        <v>0</v>
      </c>
      <c r="K77" s="139" t="str">
        <f t="shared" ref="K77:AP77" si="38">IF(K$2-$K$2&lt;$D24-1," ",K24*K$3)</f>
        <v xml:space="preserve"> </v>
      </c>
      <c r="L77" s="139" t="str">
        <f t="shared" si="38"/>
        <v xml:space="preserve"> </v>
      </c>
      <c r="M77" s="139" t="str">
        <f t="shared" si="38"/>
        <v xml:space="preserve"> </v>
      </c>
      <c r="N77" s="139" t="str">
        <f t="shared" si="38"/>
        <v xml:space="preserve"> </v>
      </c>
      <c r="O77" s="139" t="str">
        <f t="shared" si="38"/>
        <v xml:space="preserve"> </v>
      </c>
      <c r="P77" s="139" t="str">
        <f t="shared" si="38"/>
        <v xml:space="preserve"> </v>
      </c>
      <c r="Q77" s="139" t="str">
        <f t="shared" si="38"/>
        <v xml:space="preserve"> </v>
      </c>
      <c r="R77" s="139" t="str">
        <f t="shared" si="38"/>
        <v xml:space="preserve"> </v>
      </c>
      <c r="S77" s="139" t="str">
        <f t="shared" si="38"/>
        <v xml:space="preserve"> </v>
      </c>
      <c r="T77" s="139" t="str">
        <f t="shared" si="38"/>
        <v xml:space="preserve"> </v>
      </c>
      <c r="U77" s="139" t="str">
        <f t="shared" si="38"/>
        <v xml:space="preserve"> </v>
      </c>
      <c r="V77" s="139" t="str">
        <f t="shared" si="38"/>
        <v xml:space="preserve"> </v>
      </c>
      <c r="W77" s="139" t="str">
        <f t="shared" si="38"/>
        <v xml:space="preserve"> </v>
      </c>
      <c r="X77" s="139" t="str">
        <f t="shared" si="38"/>
        <v xml:space="preserve"> </v>
      </c>
      <c r="Y77" s="139" t="str">
        <f t="shared" si="38"/>
        <v xml:space="preserve"> </v>
      </c>
      <c r="Z77" s="139" t="str">
        <f t="shared" si="38"/>
        <v xml:space="preserve"> </v>
      </c>
      <c r="AA77" s="139" t="str">
        <f t="shared" si="38"/>
        <v xml:space="preserve"> </v>
      </c>
      <c r="AB77" s="139">
        <f t="shared" ca="1" si="38"/>
        <v>0</v>
      </c>
      <c r="AC77" s="139">
        <f t="shared" ca="1" si="38"/>
        <v>0</v>
      </c>
      <c r="AD77" s="139">
        <f t="shared" ca="1" si="38"/>
        <v>0</v>
      </c>
      <c r="AE77" s="139">
        <f t="shared" ca="1" si="38"/>
        <v>0</v>
      </c>
      <c r="AF77" s="139">
        <f t="shared" ca="1" si="38"/>
        <v>0</v>
      </c>
      <c r="AG77" s="139">
        <f t="shared" ca="1" si="38"/>
        <v>0</v>
      </c>
      <c r="AH77" s="139">
        <f t="shared" ca="1" si="38"/>
        <v>0</v>
      </c>
      <c r="AI77" s="139">
        <f t="shared" ca="1" si="38"/>
        <v>0</v>
      </c>
      <c r="AJ77" s="139">
        <f t="shared" ca="1" si="38"/>
        <v>0</v>
      </c>
      <c r="AK77" s="139">
        <f t="shared" ca="1" si="38"/>
        <v>0</v>
      </c>
      <c r="AL77" s="139">
        <f t="shared" ca="1" si="38"/>
        <v>0</v>
      </c>
      <c r="AM77" s="139">
        <f t="shared" ca="1" si="38"/>
        <v>0</v>
      </c>
      <c r="AN77" s="139">
        <f t="shared" ca="1" si="38"/>
        <v>0</v>
      </c>
      <c r="AO77" s="139">
        <f t="shared" ca="1" si="38"/>
        <v>0</v>
      </c>
      <c r="AP77" s="139">
        <f t="shared" ca="1" si="38"/>
        <v>0</v>
      </c>
      <c r="AQ77" s="139">
        <f t="shared" ref="AQ77:BH77" ca="1" si="39">IF(AQ$2-$K$2&lt;$D24-1," ",AQ24*AQ$3)</f>
        <v>0</v>
      </c>
      <c r="AR77" s="139">
        <f t="shared" ca="1" si="39"/>
        <v>0</v>
      </c>
      <c r="AS77" s="139">
        <f t="shared" ca="1" si="39"/>
        <v>0</v>
      </c>
      <c r="AT77" s="139">
        <f t="shared" ca="1" si="39"/>
        <v>0</v>
      </c>
      <c r="AU77" s="139">
        <f t="shared" ca="1" si="39"/>
        <v>0</v>
      </c>
      <c r="AV77" s="139">
        <f t="shared" ca="1" si="39"/>
        <v>0</v>
      </c>
      <c r="AW77" s="139">
        <f t="shared" ca="1" si="39"/>
        <v>0</v>
      </c>
      <c r="AX77" s="139">
        <f t="shared" ca="1" si="39"/>
        <v>0</v>
      </c>
      <c r="AY77" s="139">
        <f t="shared" ca="1" si="39"/>
        <v>0</v>
      </c>
      <c r="AZ77" s="139">
        <f t="shared" ca="1" si="39"/>
        <v>0</v>
      </c>
      <c r="BA77" s="139">
        <f t="shared" ca="1" si="39"/>
        <v>0</v>
      </c>
      <c r="BB77" s="139">
        <f t="shared" ca="1" si="39"/>
        <v>0</v>
      </c>
      <c r="BC77" s="139">
        <f t="shared" ca="1" si="39"/>
        <v>0</v>
      </c>
      <c r="BD77" s="139">
        <f t="shared" ca="1" si="39"/>
        <v>0</v>
      </c>
      <c r="BE77" s="139">
        <f t="shared" ca="1" si="39"/>
        <v>0</v>
      </c>
      <c r="BF77" s="139">
        <f t="shared" ca="1" si="39"/>
        <v>0</v>
      </c>
      <c r="BG77" s="139">
        <f t="shared" ca="1" si="39"/>
        <v>0</v>
      </c>
      <c r="BH77" s="139">
        <f t="shared" ca="1" si="39"/>
        <v>0</v>
      </c>
    </row>
    <row r="78" spans="1:60">
      <c r="A78" s="106"/>
      <c r="B78" s="106"/>
      <c r="C78" s="106"/>
      <c r="D78" s="106"/>
      <c r="E78" s="106" t="s">
        <v>191</v>
      </c>
      <c r="F78" s="106">
        <f ca="1">OFFSET('Primary Inputs Alt'!$E$12,0,'Calculations Alt'!$D25-1)</f>
        <v>0</v>
      </c>
      <c r="G78" s="106"/>
      <c r="H78" s="139">
        <f t="shared" si="3"/>
        <v>0</v>
      </c>
      <c r="I78" s="139">
        <f t="shared" si="4"/>
        <v>0</v>
      </c>
      <c r="J78" s="139">
        <f t="shared" ca="1" si="5"/>
        <v>0</v>
      </c>
      <c r="K78" s="139" t="str">
        <f t="shared" ref="K78:AP78" si="40">IF(K$2-$K$2&lt;$D25-1," ",K25*K$3)</f>
        <v xml:space="preserve"> </v>
      </c>
      <c r="L78" s="139" t="str">
        <f t="shared" si="40"/>
        <v xml:space="preserve"> </v>
      </c>
      <c r="M78" s="139" t="str">
        <f t="shared" si="40"/>
        <v xml:space="preserve"> </v>
      </c>
      <c r="N78" s="139" t="str">
        <f t="shared" si="40"/>
        <v xml:space="preserve"> </v>
      </c>
      <c r="O78" s="139" t="str">
        <f t="shared" si="40"/>
        <v xml:space="preserve"> </v>
      </c>
      <c r="P78" s="139" t="str">
        <f t="shared" si="40"/>
        <v xml:space="preserve"> </v>
      </c>
      <c r="Q78" s="139" t="str">
        <f t="shared" si="40"/>
        <v xml:space="preserve"> </v>
      </c>
      <c r="R78" s="139" t="str">
        <f t="shared" si="40"/>
        <v xml:space="preserve"> </v>
      </c>
      <c r="S78" s="139" t="str">
        <f t="shared" si="40"/>
        <v xml:space="preserve"> </v>
      </c>
      <c r="T78" s="139" t="str">
        <f t="shared" si="40"/>
        <v xml:space="preserve"> </v>
      </c>
      <c r="U78" s="139" t="str">
        <f t="shared" si="40"/>
        <v xml:space="preserve"> </v>
      </c>
      <c r="V78" s="139" t="str">
        <f t="shared" si="40"/>
        <v xml:space="preserve"> </v>
      </c>
      <c r="W78" s="139" t="str">
        <f t="shared" si="40"/>
        <v xml:space="preserve"> </v>
      </c>
      <c r="X78" s="139" t="str">
        <f t="shared" si="40"/>
        <v xml:space="preserve"> </v>
      </c>
      <c r="Y78" s="139" t="str">
        <f t="shared" si="40"/>
        <v xml:space="preserve"> </v>
      </c>
      <c r="Z78" s="139" t="str">
        <f t="shared" si="40"/>
        <v xml:space="preserve"> </v>
      </c>
      <c r="AA78" s="139" t="str">
        <f t="shared" si="40"/>
        <v xml:space="preserve"> </v>
      </c>
      <c r="AB78" s="139" t="str">
        <f t="shared" si="40"/>
        <v xml:space="preserve"> </v>
      </c>
      <c r="AC78" s="139">
        <f t="shared" ca="1" si="40"/>
        <v>0</v>
      </c>
      <c r="AD78" s="139">
        <f t="shared" ca="1" si="40"/>
        <v>0</v>
      </c>
      <c r="AE78" s="139">
        <f t="shared" ca="1" si="40"/>
        <v>0</v>
      </c>
      <c r="AF78" s="139">
        <f t="shared" ca="1" si="40"/>
        <v>0</v>
      </c>
      <c r="AG78" s="139">
        <f t="shared" ca="1" si="40"/>
        <v>0</v>
      </c>
      <c r="AH78" s="139">
        <f t="shared" ca="1" si="40"/>
        <v>0</v>
      </c>
      <c r="AI78" s="139">
        <f t="shared" ca="1" si="40"/>
        <v>0</v>
      </c>
      <c r="AJ78" s="139">
        <f t="shared" ca="1" si="40"/>
        <v>0</v>
      </c>
      <c r="AK78" s="139">
        <f t="shared" ca="1" si="40"/>
        <v>0</v>
      </c>
      <c r="AL78" s="139">
        <f t="shared" ca="1" si="40"/>
        <v>0</v>
      </c>
      <c r="AM78" s="139">
        <f t="shared" ca="1" si="40"/>
        <v>0</v>
      </c>
      <c r="AN78" s="139">
        <f t="shared" ca="1" si="40"/>
        <v>0</v>
      </c>
      <c r="AO78" s="139">
        <f t="shared" ca="1" si="40"/>
        <v>0</v>
      </c>
      <c r="AP78" s="139">
        <f t="shared" ca="1" si="40"/>
        <v>0</v>
      </c>
      <c r="AQ78" s="139">
        <f t="shared" ref="AQ78:BH78" ca="1" si="41">IF(AQ$2-$K$2&lt;$D25-1," ",AQ25*AQ$3)</f>
        <v>0</v>
      </c>
      <c r="AR78" s="139">
        <f t="shared" ca="1" si="41"/>
        <v>0</v>
      </c>
      <c r="AS78" s="139">
        <f t="shared" ca="1" si="41"/>
        <v>0</v>
      </c>
      <c r="AT78" s="139">
        <f t="shared" ca="1" si="41"/>
        <v>0</v>
      </c>
      <c r="AU78" s="139">
        <f t="shared" ca="1" si="41"/>
        <v>0</v>
      </c>
      <c r="AV78" s="139">
        <f t="shared" ca="1" si="41"/>
        <v>0</v>
      </c>
      <c r="AW78" s="139">
        <f t="shared" ca="1" si="41"/>
        <v>0</v>
      </c>
      <c r="AX78" s="139">
        <f t="shared" ca="1" si="41"/>
        <v>0</v>
      </c>
      <c r="AY78" s="139">
        <f t="shared" ca="1" si="41"/>
        <v>0</v>
      </c>
      <c r="AZ78" s="139">
        <f t="shared" ca="1" si="41"/>
        <v>0</v>
      </c>
      <c r="BA78" s="139">
        <f t="shared" ca="1" si="41"/>
        <v>0</v>
      </c>
      <c r="BB78" s="139">
        <f t="shared" ca="1" si="41"/>
        <v>0</v>
      </c>
      <c r="BC78" s="139">
        <f t="shared" ca="1" si="41"/>
        <v>0</v>
      </c>
      <c r="BD78" s="139">
        <f t="shared" ca="1" si="41"/>
        <v>0</v>
      </c>
      <c r="BE78" s="139">
        <f t="shared" ca="1" si="41"/>
        <v>0</v>
      </c>
      <c r="BF78" s="139">
        <f t="shared" ca="1" si="41"/>
        <v>0</v>
      </c>
      <c r="BG78" s="139">
        <f t="shared" ca="1" si="41"/>
        <v>0</v>
      </c>
      <c r="BH78" s="139">
        <f t="shared" ca="1" si="41"/>
        <v>0</v>
      </c>
    </row>
    <row r="79" spans="1:60">
      <c r="A79" s="106"/>
      <c r="B79" s="106"/>
      <c r="C79" s="106"/>
      <c r="D79" s="106"/>
      <c r="E79" s="106" t="s">
        <v>192</v>
      </c>
      <c r="F79" s="106">
        <f ca="1">OFFSET('Primary Inputs Alt'!$E$12,0,'Calculations Alt'!$D26-1)</f>
        <v>0</v>
      </c>
      <c r="G79" s="106"/>
      <c r="H79" s="139">
        <f t="shared" si="3"/>
        <v>0</v>
      </c>
      <c r="I79" s="139">
        <f t="shared" si="4"/>
        <v>0</v>
      </c>
      <c r="J79" s="139">
        <f t="shared" ca="1" si="5"/>
        <v>0</v>
      </c>
      <c r="K79" s="139" t="str">
        <f t="shared" ref="K79:AP79" si="42">IF(K$2-$K$2&lt;$D26-1," ",K26*K$3)</f>
        <v xml:space="preserve"> </v>
      </c>
      <c r="L79" s="139" t="str">
        <f t="shared" si="42"/>
        <v xml:space="preserve"> </v>
      </c>
      <c r="M79" s="139" t="str">
        <f t="shared" si="42"/>
        <v xml:space="preserve"> </v>
      </c>
      <c r="N79" s="139" t="str">
        <f t="shared" si="42"/>
        <v xml:space="preserve"> </v>
      </c>
      <c r="O79" s="139" t="str">
        <f t="shared" si="42"/>
        <v xml:space="preserve"> </v>
      </c>
      <c r="P79" s="139" t="str">
        <f t="shared" si="42"/>
        <v xml:space="preserve"> </v>
      </c>
      <c r="Q79" s="139" t="str">
        <f t="shared" si="42"/>
        <v xml:space="preserve"> </v>
      </c>
      <c r="R79" s="139" t="str">
        <f t="shared" si="42"/>
        <v xml:space="preserve"> </v>
      </c>
      <c r="S79" s="139" t="str">
        <f t="shared" si="42"/>
        <v xml:space="preserve"> </v>
      </c>
      <c r="T79" s="139" t="str">
        <f t="shared" si="42"/>
        <v xml:space="preserve"> </v>
      </c>
      <c r="U79" s="139" t="str">
        <f t="shared" si="42"/>
        <v xml:space="preserve"> </v>
      </c>
      <c r="V79" s="139" t="str">
        <f t="shared" si="42"/>
        <v xml:space="preserve"> </v>
      </c>
      <c r="W79" s="139" t="str">
        <f t="shared" si="42"/>
        <v xml:space="preserve"> </v>
      </c>
      <c r="X79" s="139" t="str">
        <f t="shared" si="42"/>
        <v xml:space="preserve"> </v>
      </c>
      <c r="Y79" s="139" t="str">
        <f t="shared" si="42"/>
        <v xml:space="preserve"> </v>
      </c>
      <c r="Z79" s="139" t="str">
        <f t="shared" si="42"/>
        <v xml:space="preserve"> </v>
      </c>
      <c r="AA79" s="139" t="str">
        <f t="shared" si="42"/>
        <v xml:space="preserve"> </v>
      </c>
      <c r="AB79" s="139" t="str">
        <f t="shared" si="42"/>
        <v xml:space="preserve"> </v>
      </c>
      <c r="AC79" s="139" t="str">
        <f t="shared" si="42"/>
        <v xml:space="preserve"> </v>
      </c>
      <c r="AD79" s="139">
        <f t="shared" ca="1" si="42"/>
        <v>0</v>
      </c>
      <c r="AE79" s="139">
        <f t="shared" ca="1" si="42"/>
        <v>0</v>
      </c>
      <c r="AF79" s="139">
        <f t="shared" ca="1" si="42"/>
        <v>0</v>
      </c>
      <c r="AG79" s="139">
        <f t="shared" ca="1" si="42"/>
        <v>0</v>
      </c>
      <c r="AH79" s="139">
        <f t="shared" ca="1" si="42"/>
        <v>0</v>
      </c>
      <c r="AI79" s="139">
        <f t="shared" ca="1" si="42"/>
        <v>0</v>
      </c>
      <c r="AJ79" s="139">
        <f t="shared" ca="1" si="42"/>
        <v>0</v>
      </c>
      <c r="AK79" s="139">
        <f t="shared" ca="1" si="42"/>
        <v>0</v>
      </c>
      <c r="AL79" s="139">
        <f t="shared" ca="1" si="42"/>
        <v>0</v>
      </c>
      <c r="AM79" s="139">
        <f t="shared" ca="1" si="42"/>
        <v>0</v>
      </c>
      <c r="AN79" s="139">
        <f t="shared" ca="1" si="42"/>
        <v>0</v>
      </c>
      <c r="AO79" s="139">
        <f t="shared" ca="1" si="42"/>
        <v>0</v>
      </c>
      <c r="AP79" s="139">
        <f t="shared" ca="1" si="42"/>
        <v>0</v>
      </c>
      <c r="AQ79" s="139">
        <f t="shared" ref="AQ79:BH79" ca="1" si="43">IF(AQ$2-$K$2&lt;$D26-1," ",AQ26*AQ$3)</f>
        <v>0</v>
      </c>
      <c r="AR79" s="139">
        <f t="shared" ca="1" si="43"/>
        <v>0</v>
      </c>
      <c r="AS79" s="139">
        <f t="shared" ca="1" si="43"/>
        <v>0</v>
      </c>
      <c r="AT79" s="139">
        <f t="shared" ca="1" si="43"/>
        <v>0</v>
      </c>
      <c r="AU79" s="139">
        <f t="shared" ca="1" si="43"/>
        <v>0</v>
      </c>
      <c r="AV79" s="139">
        <f t="shared" ca="1" si="43"/>
        <v>0</v>
      </c>
      <c r="AW79" s="139">
        <f t="shared" ca="1" si="43"/>
        <v>0</v>
      </c>
      <c r="AX79" s="139">
        <f t="shared" ca="1" si="43"/>
        <v>0</v>
      </c>
      <c r="AY79" s="139">
        <f t="shared" ca="1" si="43"/>
        <v>0</v>
      </c>
      <c r="AZ79" s="139">
        <f t="shared" ca="1" si="43"/>
        <v>0</v>
      </c>
      <c r="BA79" s="139">
        <f t="shared" ca="1" si="43"/>
        <v>0</v>
      </c>
      <c r="BB79" s="139">
        <f t="shared" ca="1" si="43"/>
        <v>0</v>
      </c>
      <c r="BC79" s="139">
        <f t="shared" ca="1" si="43"/>
        <v>0</v>
      </c>
      <c r="BD79" s="139">
        <f t="shared" ca="1" si="43"/>
        <v>0</v>
      </c>
      <c r="BE79" s="139">
        <f t="shared" ca="1" si="43"/>
        <v>0</v>
      </c>
      <c r="BF79" s="139">
        <f t="shared" ca="1" si="43"/>
        <v>0</v>
      </c>
      <c r="BG79" s="139">
        <f t="shared" ca="1" si="43"/>
        <v>0</v>
      </c>
      <c r="BH79" s="139">
        <f t="shared" ca="1" si="43"/>
        <v>0</v>
      </c>
    </row>
    <row r="80" spans="1:60">
      <c r="A80" s="106"/>
      <c r="B80" s="106"/>
      <c r="C80" s="106"/>
      <c r="D80" s="106"/>
      <c r="E80" s="106" t="s">
        <v>193</v>
      </c>
      <c r="F80" s="106">
        <f ca="1">OFFSET('Primary Inputs Alt'!$E$12,0,'Calculations Alt'!$D27-1)</f>
        <v>0</v>
      </c>
      <c r="G80" s="106"/>
      <c r="H80" s="139">
        <f t="shared" si="3"/>
        <v>0</v>
      </c>
      <c r="I80" s="139">
        <f t="shared" si="4"/>
        <v>0</v>
      </c>
      <c r="J80" s="139">
        <f t="shared" ca="1" si="5"/>
        <v>0</v>
      </c>
      <c r="K80" s="139" t="str">
        <f t="shared" ref="K80:AP80" si="44">IF(K$2-$K$2&lt;$D27-1," ",K27*K$3)</f>
        <v xml:space="preserve"> </v>
      </c>
      <c r="L80" s="139" t="str">
        <f t="shared" si="44"/>
        <v xml:space="preserve"> </v>
      </c>
      <c r="M80" s="139" t="str">
        <f t="shared" si="44"/>
        <v xml:space="preserve"> </v>
      </c>
      <c r="N80" s="139" t="str">
        <f t="shared" si="44"/>
        <v xml:space="preserve"> </v>
      </c>
      <c r="O80" s="139" t="str">
        <f t="shared" si="44"/>
        <v xml:space="preserve"> </v>
      </c>
      <c r="P80" s="139" t="str">
        <f t="shared" si="44"/>
        <v xml:space="preserve"> </v>
      </c>
      <c r="Q80" s="139" t="str">
        <f t="shared" si="44"/>
        <v xml:space="preserve"> </v>
      </c>
      <c r="R80" s="139" t="str">
        <f t="shared" si="44"/>
        <v xml:space="preserve"> </v>
      </c>
      <c r="S80" s="139" t="str">
        <f t="shared" si="44"/>
        <v xml:space="preserve"> </v>
      </c>
      <c r="T80" s="139" t="str">
        <f t="shared" si="44"/>
        <v xml:space="preserve"> </v>
      </c>
      <c r="U80" s="139" t="str">
        <f t="shared" si="44"/>
        <v xml:space="preserve"> </v>
      </c>
      <c r="V80" s="139" t="str">
        <f t="shared" si="44"/>
        <v xml:space="preserve"> </v>
      </c>
      <c r="W80" s="139" t="str">
        <f t="shared" si="44"/>
        <v xml:space="preserve"> </v>
      </c>
      <c r="X80" s="139" t="str">
        <f t="shared" si="44"/>
        <v xml:space="preserve"> </v>
      </c>
      <c r="Y80" s="139" t="str">
        <f t="shared" si="44"/>
        <v xml:space="preserve"> </v>
      </c>
      <c r="Z80" s="139" t="str">
        <f t="shared" si="44"/>
        <v xml:space="preserve"> </v>
      </c>
      <c r="AA80" s="139" t="str">
        <f t="shared" si="44"/>
        <v xml:space="preserve"> </v>
      </c>
      <c r="AB80" s="139" t="str">
        <f t="shared" si="44"/>
        <v xml:space="preserve"> </v>
      </c>
      <c r="AC80" s="139" t="str">
        <f t="shared" si="44"/>
        <v xml:space="preserve"> </v>
      </c>
      <c r="AD80" s="139" t="str">
        <f t="shared" si="44"/>
        <v xml:space="preserve"> </v>
      </c>
      <c r="AE80" s="139">
        <f t="shared" ca="1" si="44"/>
        <v>0</v>
      </c>
      <c r="AF80" s="139">
        <f t="shared" ca="1" si="44"/>
        <v>0</v>
      </c>
      <c r="AG80" s="139">
        <f t="shared" ca="1" si="44"/>
        <v>0</v>
      </c>
      <c r="AH80" s="139">
        <f t="shared" ca="1" si="44"/>
        <v>0</v>
      </c>
      <c r="AI80" s="139">
        <f t="shared" ca="1" si="44"/>
        <v>0</v>
      </c>
      <c r="AJ80" s="139">
        <f t="shared" ca="1" si="44"/>
        <v>0</v>
      </c>
      <c r="AK80" s="139">
        <f t="shared" ca="1" si="44"/>
        <v>0</v>
      </c>
      <c r="AL80" s="139">
        <f t="shared" ca="1" si="44"/>
        <v>0</v>
      </c>
      <c r="AM80" s="139">
        <f t="shared" ca="1" si="44"/>
        <v>0</v>
      </c>
      <c r="AN80" s="139">
        <f t="shared" ca="1" si="44"/>
        <v>0</v>
      </c>
      <c r="AO80" s="139">
        <f t="shared" ca="1" si="44"/>
        <v>0</v>
      </c>
      <c r="AP80" s="139">
        <f t="shared" ca="1" si="44"/>
        <v>0</v>
      </c>
      <c r="AQ80" s="139">
        <f t="shared" ref="AQ80:BH80" ca="1" si="45">IF(AQ$2-$K$2&lt;$D27-1," ",AQ27*AQ$3)</f>
        <v>0</v>
      </c>
      <c r="AR80" s="139">
        <f t="shared" ca="1" si="45"/>
        <v>0</v>
      </c>
      <c r="AS80" s="139">
        <f t="shared" ca="1" si="45"/>
        <v>0</v>
      </c>
      <c r="AT80" s="139">
        <f t="shared" ca="1" si="45"/>
        <v>0</v>
      </c>
      <c r="AU80" s="139">
        <f t="shared" ca="1" si="45"/>
        <v>0</v>
      </c>
      <c r="AV80" s="139">
        <f t="shared" ca="1" si="45"/>
        <v>0</v>
      </c>
      <c r="AW80" s="139">
        <f t="shared" ca="1" si="45"/>
        <v>0</v>
      </c>
      <c r="AX80" s="139">
        <f t="shared" ca="1" si="45"/>
        <v>0</v>
      </c>
      <c r="AY80" s="139">
        <f t="shared" ca="1" si="45"/>
        <v>0</v>
      </c>
      <c r="AZ80" s="139">
        <f t="shared" ca="1" si="45"/>
        <v>0</v>
      </c>
      <c r="BA80" s="139">
        <f t="shared" ca="1" si="45"/>
        <v>0</v>
      </c>
      <c r="BB80" s="139">
        <f t="shared" ca="1" si="45"/>
        <v>0</v>
      </c>
      <c r="BC80" s="139">
        <f t="shared" ca="1" si="45"/>
        <v>0</v>
      </c>
      <c r="BD80" s="139">
        <f t="shared" ca="1" si="45"/>
        <v>0</v>
      </c>
      <c r="BE80" s="139">
        <f t="shared" ca="1" si="45"/>
        <v>0</v>
      </c>
      <c r="BF80" s="139">
        <f t="shared" ca="1" si="45"/>
        <v>0</v>
      </c>
      <c r="BG80" s="139">
        <f t="shared" ca="1" si="45"/>
        <v>0</v>
      </c>
      <c r="BH80" s="139">
        <f t="shared" ca="1" si="45"/>
        <v>0</v>
      </c>
    </row>
    <row r="81" spans="1:60">
      <c r="A81" s="106"/>
      <c r="B81" s="106"/>
      <c r="C81" s="106"/>
      <c r="D81" s="106"/>
      <c r="E81" s="106" t="s">
        <v>194</v>
      </c>
      <c r="F81" s="106">
        <f ca="1">OFFSET('Primary Inputs Alt'!$E$12,0,'Calculations Alt'!$D28-1)</f>
        <v>0</v>
      </c>
      <c r="G81" s="106"/>
      <c r="H81" s="139">
        <f t="shared" si="3"/>
        <v>0</v>
      </c>
      <c r="I81" s="139">
        <f t="shared" si="4"/>
        <v>0</v>
      </c>
      <c r="J81" s="139">
        <f t="shared" ca="1" si="5"/>
        <v>0</v>
      </c>
      <c r="K81" s="139" t="str">
        <f t="shared" ref="K81:AP81" si="46">IF(K$2-$K$2&lt;$D28-1," ",K28*K$3)</f>
        <v xml:space="preserve"> </v>
      </c>
      <c r="L81" s="139" t="str">
        <f t="shared" si="46"/>
        <v xml:space="preserve"> </v>
      </c>
      <c r="M81" s="139" t="str">
        <f t="shared" si="46"/>
        <v xml:space="preserve"> </v>
      </c>
      <c r="N81" s="139" t="str">
        <f t="shared" si="46"/>
        <v xml:space="preserve"> </v>
      </c>
      <c r="O81" s="139" t="str">
        <f t="shared" si="46"/>
        <v xml:space="preserve"> </v>
      </c>
      <c r="P81" s="139" t="str">
        <f t="shared" si="46"/>
        <v xml:space="preserve"> </v>
      </c>
      <c r="Q81" s="139" t="str">
        <f t="shared" si="46"/>
        <v xml:space="preserve"> </v>
      </c>
      <c r="R81" s="139" t="str">
        <f t="shared" si="46"/>
        <v xml:space="preserve"> </v>
      </c>
      <c r="S81" s="139" t="str">
        <f t="shared" si="46"/>
        <v xml:space="preserve"> </v>
      </c>
      <c r="T81" s="139" t="str">
        <f t="shared" si="46"/>
        <v xml:space="preserve"> </v>
      </c>
      <c r="U81" s="139" t="str">
        <f t="shared" si="46"/>
        <v xml:space="preserve"> </v>
      </c>
      <c r="V81" s="139" t="str">
        <f t="shared" si="46"/>
        <v xml:space="preserve"> </v>
      </c>
      <c r="W81" s="139" t="str">
        <f t="shared" si="46"/>
        <v xml:space="preserve"> </v>
      </c>
      <c r="X81" s="139" t="str">
        <f t="shared" si="46"/>
        <v xml:space="preserve"> </v>
      </c>
      <c r="Y81" s="139" t="str">
        <f t="shared" si="46"/>
        <v xml:space="preserve"> </v>
      </c>
      <c r="Z81" s="139" t="str">
        <f t="shared" si="46"/>
        <v xml:space="preserve"> </v>
      </c>
      <c r="AA81" s="139" t="str">
        <f t="shared" si="46"/>
        <v xml:space="preserve"> </v>
      </c>
      <c r="AB81" s="139" t="str">
        <f t="shared" si="46"/>
        <v xml:space="preserve"> </v>
      </c>
      <c r="AC81" s="139" t="str">
        <f t="shared" si="46"/>
        <v xml:space="preserve"> </v>
      </c>
      <c r="AD81" s="139" t="str">
        <f t="shared" si="46"/>
        <v xml:space="preserve"> </v>
      </c>
      <c r="AE81" s="139" t="str">
        <f t="shared" si="46"/>
        <v xml:space="preserve"> </v>
      </c>
      <c r="AF81" s="139">
        <f t="shared" ca="1" si="46"/>
        <v>0</v>
      </c>
      <c r="AG81" s="139">
        <f t="shared" ca="1" si="46"/>
        <v>0</v>
      </c>
      <c r="AH81" s="139">
        <f t="shared" ca="1" si="46"/>
        <v>0</v>
      </c>
      <c r="AI81" s="139">
        <f t="shared" ca="1" si="46"/>
        <v>0</v>
      </c>
      <c r="AJ81" s="139">
        <f t="shared" ca="1" si="46"/>
        <v>0</v>
      </c>
      <c r="AK81" s="139">
        <f t="shared" ca="1" si="46"/>
        <v>0</v>
      </c>
      <c r="AL81" s="139">
        <f t="shared" ca="1" si="46"/>
        <v>0</v>
      </c>
      <c r="AM81" s="139">
        <f t="shared" ca="1" si="46"/>
        <v>0</v>
      </c>
      <c r="AN81" s="139">
        <f t="shared" ca="1" si="46"/>
        <v>0</v>
      </c>
      <c r="AO81" s="139">
        <f t="shared" ca="1" si="46"/>
        <v>0</v>
      </c>
      <c r="AP81" s="139">
        <f t="shared" ca="1" si="46"/>
        <v>0</v>
      </c>
      <c r="AQ81" s="139">
        <f t="shared" ref="AQ81:BH81" ca="1" si="47">IF(AQ$2-$K$2&lt;$D28-1," ",AQ28*AQ$3)</f>
        <v>0</v>
      </c>
      <c r="AR81" s="139">
        <f t="shared" ca="1" si="47"/>
        <v>0</v>
      </c>
      <c r="AS81" s="139">
        <f t="shared" ca="1" si="47"/>
        <v>0</v>
      </c>
      <c r="AT81" s="139">
        <f t="shared" ca="1" si="47"/>
        <v>0</v>
      </c>
      <c r="AU81" s="139">
        <f t="shared" ca="1" si="47"/>
        <v>0</v>
      </c>
      <c r="AV81" s="139">
        <f t="shared" ca="1" si="47"/>
        <v>0</v>
      </c>
      <c r="AW81" s="139">
        <f t="shared" ca="1" si="47"/>
        <v>0</v>
      </c>
      <c r="AX81" s="139">
        <f t="shared" ca="1" si="47"/>
        <v>0</v>
      </c>
      <c r="AY81" s="139">
        <f t="shared" ca="1" si="47"/>
        <v>0</v>
      </c>
      <c r="AZ81" s="139">
        <f t="shared" ca="1" si="47"/>
        <v>0</v>
      </c>
      <c r="BA81" s="139">
        <f t="shared" ca="1" si="47"/>
        <v>0</v>
      </c>
      <c r="BB81" s="139">
        <f t="shared" ca="1" si="47"/>
        <v>0</v>
      </c>
      <c r="BC81" s="139">
        <f t="shared" ca="1" si="47"/>
        <v>0</v>
      </c>
      <c r="BD81" s="139">
        <f t="shared" ca="1" si="47"/>
        <v>0</v>
      </c>
      <c r="BE81" s="139">
        <f t="shared" ca="1" si="47"/>
        <v>0</v>
      </c>
      <c r="BF81" s="139">
        <f t="shared" ca="1" si="47"/>
        <v>0</v>
      </c>
      <c r="BG81" s="139">
        <f t="shared" ca="1" si="47"/>
        <v>0</v>
      </c>
      <c r="BH81" s="139">
        <f t="shared" ca="1" si="47"/>
        <v>0</v>
      </c>
    </row>
    <row r="82" spans="1:60">
      <c r="A82" s="106"/>
      <c r="B82" s="106"/>
      <c r="C82" s="106"/>
      <c r="D82" s="106"/>
      <c r="E82" s="106" t="s">
        <v>195</v>
      </c>
      <c r="F82" s="106">
        <f ca="1">OFFSET('Primary Inputs Alt'!$E$12,0,'Calculations Alt'!$D29-1)</f>
        <v>0</v>
      </c>
      <c r="G82" s="106"/>
      <c r="H82" s="139">
        <f t="shared" si="3"/>
        <v>0</v>
      </c>
      <c r="I82" s="139">
        <f t="shared" si="4"/>
        <v>0</v>
      </c>
      <c r="J82" s="139">
        <f t="shared" ca="1" si="5"/>
        <v>0</v>
      </c>
      <c r="K82" s="139" t="str">
        <f t="shared" ref="K82:AP82" si="48">IF(K$2-$K$2&lt;$D29-1," ",K29*K$3)</f>
        <v xml:space="preserve"> </v>
      </c>
      <c r="L82" s="139" t="str">
        <f t="shared" si="48"/>
        <v xml:space="preserve"> </v>
      </c>
      <c r="M82" s="139" t="str">
        <f t="shared" si="48"/>
        <v xml:space="preserve"> </v>
      </c>
      <c r="N82" s="139" t="str">
        <f t="shared" si="48"/>
        <v xml:space="preserve"> </v>
      </c>
      <c r="O82" s="139" t="str">
        <f t="shared" si="48"/>
        <v xml:space="preserve"> </v>
      </c>
      <c r="P82" s="139" t="str">
        <f t="shared" si="48"/>
        <v xml:space="preserve"> </v>
      </c>
      <c r="Q82" s="139" t="str">
        <f t="shared" si="48"/>
        <v xml:space="preserve"> </v>
      </c>
      <c r="R82" s="139" t="str">
        <f t="shared" si="48"/>
        <v xml:space="preserve"> </v>
      </c>
      <c r="S82" s="139" t="str">
        <f t="shared" si="48"/>
        <v xml:space="preserve"> </v>
      </c>
      <c r="T82" s="139" t="str">
        <f t="shared" si="48"/>
        <v xml:space="preserve"> </v>
      </c>
      <c r="U82" s="139" t="str">
        <f t="shared" si="48"/>
        <v xml:space="preserve"> </v>
      </c>
      <c r="V82" s="139" t="str">
        <f t="shared" si="48"/>
        <v xml:space="preserve"> </v>
      </c>
      <c r="W82" s="139" t="str">
        <f t="shared" si="48"/>
        <v xml:space="preserve"> </v>
      </c>
      <c r="X82" s="139" t="str">
        <f t="shared" si="48"/>
        <v xml:space="preserve"> </v>
      </c>
      <c r="Y82" s="139" t="str">
        <f t="shared" si="48"/>
        <v xml:space="preserve"> </v>
      </c>
      <c r="Z82" s="139" t="str">
        <f t="shared" si="48"/>
        <v xml:space="preserve"> </v>
      </c>
      <c r="AA82" s="139" t="str">
        <f t="shared" si="48"/>
        <v xml:space="preserve"> </v>
      </c>
      <c r="AB82" s="139" t="str">
        <f t="shared" si="48"/>
        <v xml:space="preserve"> </v>
      </c>
      <c r="AC82" s="139" t="str">
        <f t="shared" si="48"/>
        <v xml:space="preserve"> </v>
      </c>
      <c r="AD82" s="139" t="str">
        <f t="shared" si="48"/>
        <v xml:space="preserve"> </v>
      </c>
      <c r="AE82" s="139" t="str">
        <f t="shared" si="48"/>
        <v xml:space="preserve"> </v>
      </c>
      <c r="AF82" s="139" t="str">
        <f t="shared" si="48"/>
        <v xml:space="preserve"> </v>
      </c>
      <c r="AG82" s="139">
        <f t="shared" ca="1" si="48"/>
        <v>0</v>
      </c>
      <c r="AH82" s="139">
        <f t="shared" ca="1" si="48"/>
        <v>0</v>
      </c>
      <c r="AI82" s="139">
        <f t="shared" ca="1" si="48"/>
        <v>0</v>
      </c>
      <c r="AJ82" s="139">
        <f t="shared" ca="1" si="48"/>
        <v>0</v>
      </c>
      <c r="AK82" s="139">
        <f t="shared" ca="1" si="48"/>
        <v>0</v>
      </c>
      <c r="AL82" s="139">
        <f t="shared" ca="1" si="48"/>
        <v>0</v>
      </c>
      <c r="AM82" s="139">
        <f t="shared" ca="1" si="48"/>
        <v>0</v>
      </c>
      <c r="AN82" s="139">
        <f t="shared" ca="1" si="48"/>
        <v>0</v>
      </c>
      <c r="AO82" s="139">
        <f t="shared" ca="1" si="48"/>
        <v>0</v>
      </c>
      <c r="AP82" s="139">
        <f t="shared" ca="1" si="48"/>
        <v>0</v>
      </c>
      <c r="AQ82" s="139">
        <f t="shared" ref="AQ82:BH82" ca="1" si="49">IF(AQ$2-$K$2&lt;$D29-1," ",AQ29*AQ$3)</f>
        <v>0</v>
      </c>
      <c r="AR82" s="139">
        <f t="shared" ca="1" si="49"/>
        <v>0</v>
      </c>
      <c r="AS82" s="139">
        <f t="shared" ca="1" si="49"/>
        <v>0</v>
      </c>
      <c r="AT82" s="139">
        <f t="shared" ca="1" si="49"/>
        <v>0</v>
      </c>
      <c r="AU82" s="139">
        <f t="shared" ca="1" si="49"/>
        <v>0</v>
      </c>
      <c r="AV82" s="139">
        <f t="shared" ca="1" si="49"/>
        <v>0</v>
      </c>
      <c r="AW82" s="139">
        <f t="shared" ca="1" si="49"/>
        <v>0</v>
      </c>
      <c r="AX82" s="139">
        <f t="shared" ca="1" si="49"/>
        <v>0</v>
      </c>
      <c r="AY82" s="139">
        <f t="shared" ca="1" si="49"/>
        <v>0</v>
      </c>
      <c r="AZ82" s="139">
        <f t="shared" ca="1" si="49"/>
        <v>0</v>
      </c>
      <c r="BA82" s="139">
        <f t="shared" ca="1" si="49"/>
        <v>0</v>
      </c>
      <c r="BB82" s="139">
        <f t="shared" ca="1" si="49"/>
        <v>0</v>
      </c>
      <c r="BC82" s="139">
        <f t="shared" ca="1" si="49"/>
        <v>0</v>
      </c>
      <c r="BD82" s="139">
        <f t="shared" ca="1" si="49"/>
        <v>0</v>
      </c>
      <c r="BE82" s="139">
        <f t="shared" ca="1" si="49"/>
        <v>0</v>
      </c>
      <c r="BF82" s="139">
        <f t="shared" ca="1" si="49"/>
        <v>0</v>
      </c>
      <c r="BG82" s="139">
        <f t="shared" ca="1" si="49"/>
        <v>0</v>
      </c>
      <c r="BH82" s="139">
        <f t="shared" ca="1" si="49"/>
        <v>0</v>
      </c>
    </row>
    <row r="83" spans="1:60">
      <c r="A83" s="106"/>
      <c r="B83" s="106"/>
      <c r="C83" s="106"/>
      <c r="D83" s="106"/>
      <c r="E83" s="106" t="s">
        <v>196</v>
      </c>
      <c r="F83" s="106">
        <f ca="1">OFFSET('Primary Inputs Alt'!$E$12,0,'Calculations Alt'!$D30-1)</f>
        <v>0</v>
      </c>
      <c r="G83" s="106"/>
      <c r="H83" s="139">
        <f t="shared" si="3"/>
        <v>0</v>
      </c>
      <c r="I83" s="139">
        <f t="shared" si="4"/>
        <v>0</v>
      </c>
      <c r="J83" s="139">
        <f t="shared" ca="1" si="5"/>
        <v>0</v>
      </c>
      <c r="K83" s="139" t="str">
        <f t="shared" ref="K83:AP83" si="50">IF(K$2-$K$2&lt;$D30-1," ",K30*K$3)</f>
        <v xml:space="preserve"> </v>
      </c>
      <c r="L83" s="139" t="str">
        <f t="shared" si="50"/>
        <v xml:space="preserve"> </v>
      </c>
      <c r="M83" s="139" t="str">
        <f t="shared" si="50"/>
        <v xml:space="preserve"> </v>
      </c>
      <c r="N83" s="139" t="str">
        <f t="shared" si="50"/>
        <v xml:space="preserve"> </v>
      </c>
      <c r="O83" s="139" t="str">
        <f t="shared" si="50"/>
        <v xml:space="preserve"> </v>
      </c>
      <c r="P83" s="139" t="str">
        <f t="shared" si="50"/>
        <v xml:space="preserve"> </v>
      </c>
      <c r="Q83" s="139" t="str">
        <f t="shared" si="50"/>
        <v xml:space="preserve"> </v>
      </c>
      <c r="R83" s="139" t="str">
        <f t="shared" si="50"/>
        <v xml:space="preserve"> </v>
      </c>
      <c r="S83" s="139" t="str">
        <f t="shared" si="50"/>
        <v xml:space="preserve"> </v>
      </c>
      <c r="T83" s="139" t="str">
        <f t="shared" si="50"/>
        <v xml:space="preserve"> </v>
      </c>
      <c r="U83" s="139" t="str">
        <f t="shared" si="50"/>
        <v xml:space="preserve"> </v>
      </c>
      <c r="V83" s="139" t="str">
        <f t="shared" si="50"/>
        <v xml:space="preserve"> </v>
      </c>
      <c r="W83" s="139" t="str">
        <f t="shared" si="50"/>
        <v xml:space="preserve"> </v>
      </c>
      <c r="X83" s="139" t="str">
        <f t="shared" si="50"/>
        <v xml:space="preserve"> </v>
      </c>
      <c r="Y83" s="139" t="str">
        <f t="shared" si="50"/>
        <v xml:space="preserve"> </v>
      </c>
      <c r="Z83" s="139" t="str">
        <f t="shared" si="50"/>
        <v xml:space="preserve"> </v>
      </c>
      <c r="AA83" s="139" t="str">
        <f t="shared" si="50"/>
        <v xml:space="preserve"> </v>
      </c>
      <c r="AB83" s="139" t="str">
        <f t="shared" si="50"/>
        <v xml:space="preserve"> </v>
      </c>
      <c r="AC83" s="139" t="str">
        <f t="shared" si="50"/>
        <v xml:space="preserve"> </v>
      </c>
      <c r="AD83" s="139" t="str">
        <f t="shared" si="50"/>
        <v xml:space="preserve"> </v>
      </c>
      <c r="AE83" s="139" t="str">
        <f t="shared" si="50"/>
        <v xml:space="preserve"> </v>
      </c>
      <c r="AF83" s="139" t="str">
        <f t="shared" si="50"/>
        <v xml:space="preserve"> </v>
      </c>
      <c r="AG83" s="139" t="str">
        <f t="shared" si="50"/>
        <v xml:space="preserve"> </v>
      </c>
      <c r="AH83" s="139">
        <f t="shared" ca="1" si="50"/>
        <v>0</v>
      </c>
      <c r="AI83" s="139">
        <f t="shared" ca="1" si="50"/>
        <v>0</v>
      </c>
      <c r="AJ83" s="139">
        <f t="shared" ca="1" si="50"/>
        <v>0</v>
      </c>
      <c r="AK83" s="139">
        <f t="shared" ca="1" si="50"/>
        <v>0</v>
      </c>
      <c r="AL83" s="139">
        <f t="shared" ca="1" si="50"/>
        <v>0</v>
      </c>
      <c r="AM83" s="139">
        <f t="shared" ca="1" si="50"/>
        <v>0</v>
      </c>
      <c r="AN83" s="139">
        <f t="shared" ca="1" si="50"/>
        <v>0</v>
      </c>
      <c r="AO83" s="139">
        <f t="shared" ca="1" si="50"/>
        <v>0</v>
      </c>
      <c r="AP83" s="139">
        <f t="shared" ca="1" si="50"/>
        <v>0</v>
      </c>
      <c r="AQ83" s="139">
        <f t="shared" ref="AQ83:BH83" ca="1" si="51">IF(AQ$2-$K$2&lt;$D30-1," ",AQ30*AQ$3)</f>
        <v>0</v>
      </c>
      <c r="AR83" s="139">
        <f t="shared" ca="1" si="51"/>
        <v>0</v>
      </c>
      <c r="AS83" s="139">
        <f t="shared" ca="1" si="51"/>
        <v>0</v>
      </c>
      <c r="AT83" s="139">
        <f t="shared" ca="1" si="51"/>
        <v>0</v>
      </c>
      <c r="AU83" s="139">
        <f t="shared" ca="1" si="51"/>
        <v>0</v>
      </c>
      <c r="AV83" s="139">
        <f t="shared" ca="1" si="51"/>
        <v>0</v>
      </c>
      <c r="AW83" s="139">
        <f t="shared" ca="1" si="51"/>
        <v>0</v>
      </c>
      <c r="AX83" s="139">
        <f t="shared" ca="1" si="51"/>
        <v>0</v>
      </c>
      <c r="AY83" s="139">
        <f t="shared" ca="1" si="51"/>
        <v>0</v>
      </c>
      <c r="AZ83" s="139">
        <f t="shared" ca="1" si="51"/>
        <v>0</v>
      </c>
      <c r="BA83" s="139">
        <f t="shared" ca="1" si="51"/>
        <v>0</v>
      </c>
      <c r="BB83" s="139">
        <f t="shared" ca="1" si="51"/>
        <v>0</v>
      </c>
      <c r="BC83" s="139">
        <f t="shared" ca="1" si="51"/>
        <v>0</v>
      </c>
      <c r="BD83" s="139">
        <f t="shared" ca="1" si="51"/>
        <v>0</v>
      </c>
      <c r="BE83" s="139">
        <f t="shared" ca="1" si="51"/>
        <v>0</v>
      </c>
      <c r="BF83" s="139">
        <f t="shared" ca="1" si="51"/>
        <v>0</v>
      </c>
      <c r="BG83" s="139">
        <f t="shared" ca="1" si="51"/>
        <v>0</v>
      </c>
      <c r="BH83" s="139">
        <f t="shared" ca="1" si="51"/>
        <v>0</v>
      </c>
    </row>
    <row r="84" spans="1:60">
      <c r="A84" s="106"/>
      <c r="B84" s="106"/>
      <c r="C84" s="106"/>
      <c r="D84" s="106"/>
      <c r="E84" s="106" t="s">
        <v>197</v>
      </c>
      <c r="F84" s="106">
        <f ca="1">OFFSET('Primary Inputs Alt'!$E$12,0,'Calculations Alt'!$D31-1)</f>
        <v>0</v>
      </c>
      <c r="G84" s="106"/>
      <c r="H84" s="139">
        <f t="shared" si="3"/>
        <v>0</v>
      </c>
      <c r="I84" s="139">
        <f t="shared" si="4"/>
        <v>0</v>
      </c>
      <c r="J84" s="139">
        <f t="shared" ca="1" si="5"/>
        <v>0</v>
      </c>
      <c r="K84" s="139" t="str">
        <f t="shared" ref="K84:AP84" si="52">IF(K$2-$K$2&lt;$D31-1," ",K31*K$3)</f>
        <v xml:space="preserve"> </v>
      </c>
      <c r="L84" s="139" t="str">
        <f t="shared" si="52"/>
        <v xml:space="preserve"> </v>
      </c>
      <c r="M84" s="139" t="str">
        <f t="shared" si="52"/>
        <v xml:space="preserve"> </v>
      </c>
      <c r="N84" s="139" t="str">
        <f t="shared" si="52"/>
        <v xml:space="preserve"> </v>
      </c>
      <c r="O84" s="139" t="str">
        <f t="shared" si="52"/>
        <v xml:space="preserve"> </v>
      </c>
      <c r="P84" s="139" t="str">
        <f t="shared" si="52"/>
        <v xml:space="preserve"> </v>
      </c>
      <c r="Q84" s="139" t="str">
        <f t="shared" si="52"/>
        <v xml:space="preserve"> </v>
      </c>
      <c r="R84" s="139" t="str">
        <f t="shared" si="52"/>
        <v xml:space="preserve"> </v>
      </c>
      <c r="S84" s="139" t="str">
        <f t="shared" si="52"/>
        <v xml:space="preserve"> </v>
      </c>
      <c r="T84" s="139" t="str">
        <f t="shared" si="52"/>
        <v xml:space="preserve"> </v>
      </c>
      <c r="U84" s="139" t="str">
        <f t="shared" si="52"/>
        <v xml:space="preserve"> </v>
      </c>
      <c r="V84" s="139" t="str">
        <f t="shared" si="52"/>
        <v xml:space="preserve"> </v>
      </c>
      <c r="W84" s="139" t="str">
        <f t="shared" si="52"/>
        <v xml:space="preserve"> </v>
      </c>
      <c r="X84" s="139" t="str">
        <f t="shared" si="52"/>
        <v xml:space="preserve"> </v>
      </c>
      <c r="Y84" s="139" t="str">
        <f t="shared" si="52"/>
        <v xml:space="preserve"> </v>
      </c>
      <c r="Z84" s="139" t="str">
        <f t="shared" si="52"/>
        <v xml:space="preserve"> </v>
      </c>
      <c r="AA84" s="139" t="str">
        <f t="shared" si="52"/>
        <v xml:space="preserve"> </v>
      </c>
      <c r="AB84" s="139" t="str">
        <f t="shared" si="52"/>
        <v xml:space="preserve"> </v>
      </c>
      <c r="AC84" s="139" t="str">
        <f t="shared" si="52"/>
        <v xml:space="preserve"> </v>
      </c>
      <c r="AD84" s="139" t="str">
        <f t="shared" si="52"/>
        <v xml:space="preserve"> </v>
      </c>
      <c r="AE84" s="139" t="str">
        <f t="shared" si="52"/>
        <v xml:space="preserve"> </v>
      </c>
      <c r="AF84" s="139" t="str">
        <f t="shared" si="52"/>
        <v xml:space="preserve"> </v>
      </c>
      <c r="AG84" s="139" t="str">
        <f t="shared" si="52"/>
        <v xml:space="preserve"> </v>
      </c>
      <c r="AH84" s="139" t="str">
        <f t="shared" si="52"/>
        <v xml:space="preserve"> </v>
      </c>
      <c r="AI84" s="139">
        <f t="shared" ca="1" si="52"/>
        <v>0</v>
      </c>
      <c r="AJ84" s="139">
        <f t="shared" ca="1" si="52"/>
        <v>0</v>
      </c>
      <c r="AK84" s="139">
        <f t="shared" ca="1" si="52"/>
        <v>0</v>
      </c>
      <c r="AL84" s="139">
        <f t="shared" ca="1" si="52"/>
        <v>0</v>
      </c>
      <c r="AM84" s="139">
        <f t="shared" ca="1" si="52"/>
        <v>0</v>
      </c>
      <c r="AN84" s="139">
        <f t="shared" ca="1" si="52"/>
        <v>0</v>
      </c>
      <c r="AO84" s="139">
        <f t="shared" ca="1" si="52"/>
        <v>0</v>
      </c>
      <c r="AP84" s="139">
        <f t="shared" ca="1" si="52"/>
        <v>0</v>
      </c>
      <c r="AQ84" s="139">
        <f t="shared" ref="AQ84:BH84" ca="1" si="53">IF(AQ$2-$K$2&lt;$D31-1," ",AQ31*AQ$3)</f>
        <v>0</v>
      </c>
      <c r="AR84" s="139">
        <f t="shared" ca="1" si="53"/>
        <v>0</v>
      </c>
      <c r="AS84" s="139">
        <f t="shared" ca="1" si="53"/>
        <v>0</v>
      </c>
      <c r="AT84" s="139">
        <f t="shared" ca="1" si="53"/>
        <v>0</v>
      </c>
      <c r="AU84" s="139">
        <f t="shared" ca="1" si="53"/>
        <v>0</v>
      </c>
      <c r="AV84" s="139">
        <f t="shared" ca="1" si="53"/>
        <v>0</v>
      </c>
      <c r="AW84" s="139">
        <f t="shared" ca="1" si="53"/>
        <v>0</v>
      </c>
      <c r="AX84" s="139">
        <f t="shared" ca="1" si="53"/>
        <v>0</v>
      </c>
      <c r="AY84" s="139">
        <f t="shared" ca="1" si="53"/>
        <v>0</v>
      </c>
      <c r="AZ84" s="139">
        <f t="shared" ca="1" si="53"/>
        <v>0</v>
      </c>
      <c r="BA84" s="139">
        <f t="shared" ca="1" si="53"/>
        <v>0</v>
      </c>
      <c r="BB84" s="139">
        <f t="shared" ca="1" si="53"/>
        <v>0</v>
      </c>
      <c r="BC84" s="139">
        <f t="shared" ca="1" si="53"/>
        <v>0</v>
      </c>
      <c r="BD84" s="139">
        <f t="shared" ca="1" si="53"/>
        <v>0</v>
      </c>
      <c r="BE84" s="139">
        <f t="shared" ca="1" si="53"/>
        <v>0</v>
      </c>
      <c r="BF84" s="139">
        <f t="shared" ca="1" si="53"/>
        <v>0</v>
      </c>
      <c r="BG84" s="139">
        <f t="shared" ca="1" si="53"/>
        <v>0</v>
      </c>
      <c r="BH84" s="139">
        <f t="shared" ca="1" si="53"/>
        <v>0</v>
      </c>
    </row>
    <row r="85" spans="1:60">
      <c r="A85" s="106"/>
      <c r="B85" s="106"/>
      <c r="C85" s="106"/>
      <c r="D85" s="106"/>
      <c r="E85" s="106" t="s">
        <v>198</v>
      </c>
      <c r="F85" s="106">
        <f ca="1">OFFSET('Primary Inputs Alt'!$E$12,0,'Calculations Alt'!$D32-1)</f>
        <v>0</v>
      </c>
      <c r="G85" s="106"/>
      <c r="H85" s="139">
        <f t="shared" si="3"/>
        <v>0</v>
      </c>
      <c r="I85" s="139">
        <f t="shared" si="4"/>
        <v>0</v>
      </c>
      <c r="J85" s="139">
        <f t="shared" ca="1" si="5"/>
        <v>0</v>
      </c>
      <c r="K85" s="139" t="str">
        <f t="shared" ref="K85:AP85" si="54">IF(K$2-$K$2&lt;$D32-1," ",K32*K$3)</f>
        <v xml:space="preserve"> </v>
      </c>
      <c r="L85" s="139" t="str">
        <f t="shared" si="54"/>
        <v xml:space="preserve"> </v>
      </c>
      <c r="M85" s="139" t="str">
        <f t="shared" si="54"/>
        <v xml:space="preserve"> </v>
      </c>
      <c r="N85" s="139" t="str">
        <f t="shared" si="54"/>
        <v xml:space="preserve"> </v>
      </c>
      <c r="O85" s="139" t="str">
        <f t="shared" si="54"/>
        <v xml:space="preserve"> </v>
      </c>
      <c r="P85" s="139" t="str">
        <f t="shared" si="54"/>
        <v xml:space="preserve"> </v>
      </c>
      <c r="Q85" s="139" t="str">
        <f t="shared" si="54"/>
        <v xml:space="preserve"> </v>
      </c>
      <c r="R85" s="139" t="str">
        <f t="shared" si="54"/>
        <v xml:space="preserve"> </v>
      </c>
      <c r="S85" s="139" t="str">
        <f t="shared" si="54"/>
        <v xml:space="preserve"> </v>
      </c>
      <c r="T85" s="139" t="str">
        <f t="shared" si="54"/>
        <v xml:space="preserve"> </v>
      </c>
      <c r="U85" s="139" t="str">
        <f t="shared" si="54"/>
        <v xml:space="preserve"> </v>
      </c>
      <c r="V85" s="139" t="str">
        <f t="shared" si="54"/>
        <v xml:space="preserve"> </v>
      </c>
      <c r="W85" s="139" t="str">
        <f t="shared" si="54"/>
        <v xml:space="preserve"> </v>
      </c>
      <c r="X85" s="139" t="str">
        <f t="shared" si="54"/>
        <v xml:space="preserve"> </v>
      </c>
      <c r="Y85" s="139" t="str">
        <f t="shared" si="54"/>
        <v xml:space="preserve"> </v>
      </c>
      <c r="Z85" s="139" t="str">
        <f t="shared" si="54"/>
        <v xml:space="preserve"> </v>
      </c>
      <c r="AA85" s="139" t="str">
        <f t="shared" si="54"/>
        <v xml:space="preserve"> </v>
      </c>
      <c r="AB85" s="139" t="str">
        <f t="shared" si="54"/>
        <v xml:space="preserve"> </v>
      </c>
      <c r="AC85" s="139" t="str">
        <f t="shared" si="54"/>
        <v xml:space="preserve"> </v>
      </c>
      <c r="AD85" s="139" t="str">
        <f t="shared" si="54"/>
        <v xml:space="preserve"> </v>
      </c>
      <c r="AE85" s="139" t="str">
        <f t="shared" si="54"/>
        <v xml:space="preserve"> </v>
      </c>
      <c r="AF85" s="139" t="str">
        <f t="shared" si="54"/>
        <v xml:space="preserve"> </v>
      </c>
      <c r="AG85" s="139" t="str">
        <f t="shared" si="54"/>
        <v xml:space="preserve"> </v>
      </c>
      <c r="AH85" s="139" t="str">
        <f t="shared" si="54"/>
        <v xml:space="preserve"> </v>
      </c>
      <c r="AI85" s="139" t="str">
        <f t="shared" si="54"/>
        <v xml:space="preserve"> </v>
      </c>
      <c r="AJ85" s="139">
        <f t="shared" ca="1" si="54"/>
        <v>0</v>
      </c>
      <c r="AK85" s="139">
        <f t="shared" ca="1" si="54"/>
        <v>0</v>
      </c>
      <c r="AL85" s="139">
        <f t="shared" ca="1" si="54"/>
        <v>0</v>
      </c>
      <c r="AM85" s="139">
        <f t="shared" ca="1" si="54"/>
        <v>0</v>
      </c>
      <c r="AN85" s="139">
        <f t="shared" ca="1" si="54"/>
        <v>0</v>
      </c>
      <c r="AO85" s="139">
        <f t="shared" ca="1" si="54"/>
        <v>0</v>
      </c>
      <c r="AP85" s="139">
        <f t="shared" ca="1" si="54"/>
        <v>0</v>
      </c>
      <c r="AQ85" s="139">
        <f t="shared" ref="AQ85:BH85" ca="1" si="55">IF(AQ$2-$K$2&lt;$D32-1," ",AQ32*AQ$3)</f>
        <v>0</v>
      </c>
      <c r="AR85" s="139">
        <f t="shared" ca="1" si="55"/>
        <v>0</v>
      </c>
      <c r="AS85" s="139">
        <f t="shared" ca="1" si="55"/>
        <v>0</v>
      </c>
      <c r="AT85" s="139">
        <f t="shared" ca="1" si="55"/>
        <v>0</v>
      </c>
      <c r="AU85" s="139">
        <f t="shared" ca="1" si="55"/>
        <v>0</v>
      </c>
      <c r="AV85" s="139">
        <f t="shared" ca="1" si="55"/>
        <v>0</v>
      </c>
      <c r="AW85" s="139">
        <f t="shared" ca="1" si="55"/>
        <v>0</v>
      </c>
      <c r="AX85" s="139">
        <f t="shared" ca="1" si="55"/>
        <v>0</v>
      </c>
      <c r="AY85" s="139">
        <f t="shared" ca="1" si="55"/>
        <v>0</v>
      </c>
      <c r="AZ85" s="139">
        <f t="shared" ca="1" si="55"/>
        <v>0</v>
      </c>
      <c r="BA85" s="139">
        <f t="shared" ca="1" si="55"/>
        <v>0</v>
      </c>
      <c r="BB85" s="139">
        <f t="shared" ca="1" si="55"/>
        <v>0</v>
      </c>
      <c r="BC85" s="139">
        <f t="shared" ca="1" si="55"/>
        <v>0</v>
      </c>
      <c r="BD85" s="139">
        <f t="shared" ca="1" si="55"/>
        <v>0</v>
      </c>
      <c r="BE85" s="139">
        <f t="shared" ca="1" si="55"/>
        <v>0</v>
      </c>
      <c r="BF85" s="139">
        <f t="shared" ca="1" si="55"/>
        <v>0</v>
      </c>
      <c r="BG85" s="139">
        <f t="shared" ca="1" si="55"/>
        <v>0</v>
      </c>
      <c r="BH85" s="139">
        <f t="shared" ca="1" si="55"/>
        <v>0</v>
      </c>
    </row>
    <row r="86" spans="1:60">
      <c r="A86" s="106"/>
      <c r="B86" s="106"/>
      <c r="C86" s="106"/>
      <c r="D86" s="106"/>
      <c r="E86" s="106" t="s">
        <v>199</v>
      </c>
      <c r="F86" s="106">
        <f ca="1">OFFSET('Primary Inputs Alt'!$E$12,0,'Calculations Alt'!$D33-1)</f>
        <v>0</v>
      </c>
      <c r="G86" s="106"/>
      <c r="H86" s="139">
        <f t="shared" si="3"/>
        <v>0</v>
      </c>
      <c r="I86" s="139">
        <f t="shared" si="4"/>
        <v>0</v>
      </c>
      <c r="J86" s="139">
        <f t="shared" ca="1" si="5"/>
        <v>0</v>
      </c>
      <c r="K86" s="139" t="str">
        <f t="shared" ref="K86:AP86" si="56">IF(K$2-$K$2&lt;$D33-1," ",K33*K$3)</f>
        <v xml:space="preserve"> </v>
      </c>
      <c r="L86" s="139" t="str">
        <f t="shared" si="56"/>
        <v xml:space="preserve"> </v>
      </c>
      <c r="M86" s="139" t="str">
        <f t="shared" si="56"/>
        <v xml:space="preserve"> </v>
      </c>
      <c r="N86" s="139" t="str">
        <f t="shared" si="56"/>
        <v xml:space="preserve"> </v>
      </c>
      <c r="O86" s="139" t="str">
        <f t="shared" si="56"/>
        <v xml:space="preserve"> </v>
      </c>
      <c r="P86" s="139" t="str">
        <f t="shared" si="56"/>
        <v xml:space="preserve"> </v>
      </c>
      <c r="Q86" s="139" t="str">
        <f t="shared" si="56"/>
        <v xml:space="preserve"> </v>
      </c>
      <c r="R86" s="139" t="str">
        <f t="shared" si="56"/>
        <v xml:space="preserve"> </v>
      </c>
      <c r="S86" s="139" t="str">
        <f t="shared" si="56"/>
        <v xml:space="preserve"> </v>
      </c>
      <c r="T86" s="139" t="str">
        <f t="shared" si="56"/>
        <v xml:space="preserve"> </v>
      </c>
      <c r="U86" s="139" t="str">
        <f t="shared" si="56"/>
        <v xml:space="preserve"> </v>
      </c>
      <c r="V86" s="139" t="str">
        <f t="shared" si="56"/>
        <v xml:space="preserve"> </v>
      </c>
      <c r="W86" s="139" t="str">
        <f t="shared" si="56"/>
        <v xml:space="preserve"> </v>
      </c>
      <c r="X86" s="139" t="str">
        <f t="shared" si="56"/>
        <v xml:space="preserve"> </v>
      </c>
      <c r="Y86" s="139" t="str">
        <f t="shared" si="56"/>
        <v xml:space="preserve"> </v>
      </c>
      <c r="Z86" s="139" t="str">
        <f t="shared" si="56"/>
        <v xml:space="preserve"> </v>
      </c>
      <c r="AA86" s="139" t="str">
        <f t="shared" si="56"/>
        <v xml:space="preserve"> </v>
      </c>
      <c r="AB86" s="139" t="str">
        <f t="shared" si="56"/>
        <v xml:space="preserve"> </v>
      </c>
      <c r="AC86" s="139" t="str">
        <f t="shared" si="56"/>
        <v xml:space="preserve"> </v>
      </c>
      <c r="AD86" s="139" t="str">
        <f t="shared" si="56"/>
        <v xml:space="preserve"> </v>
      </c>
      <c r="AE86" s="139" t="str">
        <f t="shared" si="56"/>
        <v xml:space="preserve"> </v>
      </c>
      <c r="AF86" s="139" t="str">
        <f t="shared" si="56"/>
        <v xml:space="preserve"> </v>
      </c>
      <c r="AG86" s="139" t="str">
        <f t="shared" si="56"/>
        <v xml:space="preserve"> </v>
      </c>
      <c r="AH86" s="139" t="str">
        <f t="shared" si="56"/>
        <v xml:space="preserve"> </v>
      </c>
      <c r="AI86" s="139" t="str">
        <f t="shared" si="56"/>
        <v xml:space="preserve"> </v>
      </c>
      <c r="AJ86" s="139" t="str">
        <f t="shared" si="56"/>
        <v xml:space="preserve"> </v>
      </c>
      <c r="AK86" s="139">
        <f t="shared" ca="1" si="56"/>
        <v>0</v>
      </c>
      <c r="AL86" s="139">
        <f t="shared" ca="1" si="56"/>
        <v>0</v>
      </c>
      <c r="AM86" s="139">
        <f t="shared" ca="1" si="56"/>
        <v>0</v>
      </c>
      <c r="AN86" s="139">
        <f t="shared" ca="1" si="56"/>
        <v>0</v>
      </c>
      <c r="AO86" s="139">
        <f t="shared" ca="1" si="56"/>
        <v>0</v>
      </c>
      <c r="AP86" s="139">
        <f t="shared" ca="1" si="56"/>
        <v>0</v>
      </c>
      <c r="AQ86" s="139">
        <f t="shared" ref="AQ86:BH86" ca="1" si="57">IF(AQ$2-$K$2&lt;$D33-1," ",AQ33*AQ$3)</f>
        <v>0</v>
      </c>
      <c r="AR86" s="139">
        <f t="shared" ca="1" si="57"/>
        <v>0</v>
      </c>
      <c r="AS86" s="139">
        <f t="shared" ca="1" si="57"/>
        <v>0</v>
      </c>
      <c r="AT86" s="139">
        <f t="shared" ca="1" si="57"/>
        <v>0</v>
      </c>
      <c r="AU86" s="139">
        <f t="shared" ca="1" si="57"/>
        <v>0</v>
      </c>
      <c r="AV86" s="139">
        <f t="shared" ca="1" si="57"/>
        <v>0</v>
      </c>
      <c r="AW86" s="139">
        <f t="shared" ca="1" si="57"/>
        <v>0</v>
      </c>
      <c r="AX86" s="139">
        <f t="shared" ca="1" si="57"/>
        <v>0</v>
      </c>
      <c r="AY86" s="139">
        <f t="shared" ca="1" si="57"/>
        <v>0</v>
      </c>
      <c r="AZ86" s="139">
        <f t="shared" ca="1" si="57"/>
        <v>0</v>
      </c>
      <c r="BA86" s="139">
        <f t="shared" ca="1" si="57"/>
        <v>0</v>
      </c>
      <c r="BB86" s="139">
        <f t="shared" ca="1" si="57"/>
        <v>0</v>
      </c>
      <c r="BC86" s="139">
        <f t="shared" ca="1" si="57"/>
        <v>0</v>
      </c>
      <c r="BD86" s="139">
        <f t="shared" ca="1" si="57"/>
        <v>0</v>
      </c>
      <c r="BE86" s="139">
        <f t="shared" ca="1" si="57"/>
        <v>0</v>
      </c>
      <c r="BF86" s="139">
        <f t="shared" ca="1" si="57"/>
        <v>0</v>
      </c>
      <c r="BG86" s="139">
        <f t="shared" ca="1" si="57"/>
        <v>0</v>
      </c>
      <c r="BH86" s="139">
        <f t="shared" ca="1" si="57"/>
        <v>0</v>
      </c>
    </row>
    <row r="87" spans="1:60">
      <c r="A87" s="106"/>
      <c r="B87" s="106"/>
      <c r="C87" s="106"/>
      <c r="D87" s="106"/>
      <c r="E87" s="106" t="s">
        <v>200</v>
      </c>
      <c r="F87" s="106">
        <f ca="1">OFFSET('Primary Inputs Alt'!$E$12,0,'Calculations Alt'!$D34-1)</f>
        <v>0</v>
      </c>
      <c r="G87" s="106"/>
      <c r="H87" s="139">
        <f t="shared" si="3"/>
        <v>0</v>
      </c>
      <c r="I87" s="139">
        <f t="shared" si="4"/>
        <v>0</v>
      </c>
      <c r="J87" s="139">
        <f t="shared" ca="1" si="5"/>
        <v>0</v>
      </c>
      <c r="K87" s="139" t="str">
        <f t="shared" ref="K87:AP87" si="58">IF(K$2-$K$2&lt;$D34-1," ",K34*K$3)</f>
        <v xml:space="preserve"> </v>
      </c>
      <c r="L87" s="139" t="str">
        <f t="shared" si="58"/>
        <v xml:space="preserve"> </v>
      </c>
      <c r="M87" s="139" t="str">
        <f t="shared" si="58"/>
        <v xml:space="preserve"> </v>
      </c>
      <c r="N87" s="139" t="str">
        <f t="shared" si="58"/>
        <v xml:space="preserve"> </v>
      </c>
      <c r="O87" s="139" t="str">
        <f t="shared" si="58"/>
        <v xml:space="preserve"> </v>
      </c>
      <c r="P87" s="139" t="str">
        <f t="shared" si="58"/>
        <v xml:space="preserve"> </v>
      </c>
      <c r="Q87" s="139" t="str">
        <f t="shared" si="58"/>
        <v xml:space="preserve"> </v>
      </c>
      <c r="R87" s="139" t="str">
        <f t="shared" si="58"/>
        <v xml:space="preserve"> </v>
      </c>
      <c r="S87" s="139" t="str">
        <f t="shared" si="58"/>
        <v xml:space="preserve"> </v>
      </c>
      <c r="T87" s="139" t="str">
        <f t="shared" si="58"/>
        <v xml:space="preserve"> </v>
      </c>
      <c r="U87" s="139" t="str">
        <f t="shared" si="58"/>
        <v xml:space="preserve"> </v>
      </c>
      <c r="V87" s="139" t="str">
        <f t="shared" si="58"/>
        <v xml:space="preserve"> </v>
      </c>
      <c r="W87" s="139" t="str">
        <f t="shared" si="58"/>
        <v xml:space="preserve"> </v>
      </c>
      <c r="X87" s="139" t="str">
        <f t="shared" si="58"/>
        <v xml:space="preserve"> </v>
      </c>
      <c r="Y87" s="139" t="str">
        <f t="shared" si="58"/>
        <v xml:space="preserve"> </v>
      </c>
      <c r="Z87" s="139" t="str">
        <f t="shared" si="58"/>
        <v xml:space="preserve"> </v>
      </c>
      <c r="AA87" s="139" t="str">
        <f t="shared" si="58"/>
        <v xml:space="preserve"> </v>
      </c>
      <c r="AB87" s="139" t="str">
        <f t="shared" si="58"/>
        <v xml:space="preserve"> </v>
      </c>
      <c r="AC87" s="139" t="str">
        <f t="shared" si="58"/>
        <v xml:space="preserve"> </v>
      </c>
      <c r="AD87" s="139" t="str">
        <f t="shared" si="58"/>
        <v xml:space="preserve"> </v>
      </c>
      <c r="AE87" s="139" t="str">
        <f t="shared" si="58"/>
        <v xml:space="preserve"> </v>
      </c>
      <c r="AF87" s="139" t="str">
        <f t="shared" si="58"/>
        <v xml:space="preserve"> </v>
      </c>
      <c r="AG87" s="139" t="str">
        <f t="shared" si="58"/>
        <v xml:space="preserve"> </v>
      </c>
      <c r="AH87" s="139" t="str">
        <f t="shared" si="58"/>
        <v xml:space="preserve"> </v>
      </c>
      <c r="AI87" s="139" t="str">
        <f t="shared" si="58"/>
        <v xml:space="preserve"> </v>
      </c>
      <c r="AJ87" s="139" t="str">
        <f t="shared" si="58"/>
        <v xml:space="preserve"> </v>
      </c>
      <c r="AK87" s="139" t="str">
        <f t="shared" si="58"/>
        <v xml:space="preserve"> </v>
      </c>
      <c r="AL87" s="139">
        <f t="shared" ca="1" si="58"/>
        <v>0</v>
      </c>
      <c r="AM87" s="139">
        <f t="shared" ca="1" si="58"/>
        <v>0</v>
      </c>
      <c r="AN87" s="139">
        <f t="shared" ca="1" si="58"/>
        <v>0</v>
      </c>
      <c r="AO87" s="139">
        <f t="shared" ca="1" si="58"/>
        <v>0</v>
      </c>
      <c r="AP87" s="139">
        <f t="shared" ca="1" si="58"/>
        <v>0</v>
      </c>
      <c r="AQ87" s="139">
        <f t="shared" ref="AQ87:BH87" ca="1" si="59">IF(AQ$2-$K$2&lt;$D34-1," ",AQ34*AQ$3)</f>
        <v>0</v>
      </c>
      <c r="AR87" s="139">
        <f t="shared" ca="1" si="59"/>
        <v>0</v>
      </c>
      <c r="AS87" s="139">
        <f t="shared" ca="1" si="59"/>
        <v>0</v>
      </c>
      <c r="AT87" s="139">
        <f t="shared" ca="1" si="59"/>
        <v>0</v>
      </c>
      <c r="AU87" s="139">
        <f t="shared" ca="1" si="59"/>
        <v>0</v>
      </c>
      <c r="AV87" s="139">
        <f t="shared" ca="1" si="59"/>
        <v>0</v>
      </c>
      <c r="AW87" s="139">
        <f t="shared" ca="1" si="59"/>
        <v>0</v>
      </c>
      <c r="AX87" s="139">
        <f t="shared" ca="1" si="59"/>
        <v>0</v>
      </c>
      <c r="AY87" s="139">
        <f t="shared" ca="1" si="59"/>
        <v>0</v>
      </c>
      <c r="AZ87" s="139">
        <f t="shared" ca="1" si="59"/>
        <v>0</v>
      </c>
      <c r="BA87" s="139">
        <f t="shared" ca="1" si="59"/>
        <v>0</v>
      </c>
      <c r="BB87" s="139">
        <f t="shared" ca="1" si="59"/>
        <v>0</v>
      </c>
      <c r="BC87" s="139">
        <f t="shared" ca="1" si="59"/>
        <v>0</v>
      </c>
      <c r="BD87" s="139">
        <f t="shared" ca="1" si="59"/>
        <v>0</v>
      </c>
      <c r="BE87" s="139">
        <f t="shared" ca="1" si="59"/>
        <v>0</v>
      </c>
      <c r="BF87" s="139">
        <f t="shared" ca="1" si="59"/>
        <v>0</v>
      </c>
      <c r="BG87" s="139">
        <f t="shared" ca="1" si="59"/>
        <v>0</v>
      </c>
      <c r="BH87" s="139">
        <f t="shared" ca="1" si="59"/>
        <v>0</v>
      </c>
    </row>
    <row r="88" spans="1:60">
      <c r="A88" s="106"/>
      <c r="B88" s="106"/>
      <c r="C88" s="106"/>
      <c r="D88" s="106"/>
      <c r="E88" s="106" t="s">
        <v>201</v>
      </c>
      <c r="F88" s="106">
        <f ca="1">OFFSET('Primary Inputs Alt'!$E$12,0,'Calculations Alt'!$D35-1)</f>
        <v>0</v>
      </c>
      <c r="G88" s="106"/>
      <c r="H88" s="139">
        <f t="shared" si="3"/>
        <v>0</v>
      </c>
      <c r="I88" s="139">
        <f t="shared" si="4"/>
        <v>0</v>
      </c>
      <c r="J88" s="139">
        <f t="shared" ca="1" si="5"/>
        <v>0</v>
      </c>
      <c r="K88" s="139" t="str">
        <f t="shared" ref="K88:AP88" si="60">IF(K$2-$K$2&lt;$D35-1," ",K35*K$3)</f>
        <v xml:space="preserve"> </v>
      </c>
      <c r="L88" s="139" t="str">
        <f t="shared" si="60"/>
        <v xml:space="preserve"> </v>
      </c>
      <c r="M88" s="139" t="str">
        <f t="shared" si="60"/>
        <v xml:space="preserve"> </v>
      </c>
      <c r="N88" s="139" t="str">
        <f t="shared" si="60"/>
        <v xml:space="preserve"> </v>
      </c>
      <c r="O88" s="139" t="str">
        <f t="shared" si="60"/>
        <v xml:space="preserve"> </v>
      </c>
      <c r="P88" s="139" t="str">
        <f t="shared" si="60"/>
        <v xml:space="preserve"> </v>
      </c>
      <c r="Q88" s="139" t="str">
        <f t="shared" si="60"/>
        <v xml:space="preserve"> </v>
      </c>
      <c r="R88" s="139" t="str">
        <f t="shared" si="60"/>
        <v xml:space="preserve"> </v>
      </c>
      <c r="S88" s="139" t="str">
        <f t="shared" si="60"/>
        <v xml:space="preserve"> </v>
      </c>
      <c r="T88" s="139" t="str">
        <f t="shared" si="60"/>
        <v xml:space="preserve"> </v>
      </c>
      <c r="U88" s="139" t="str">
        <f t="shared" si="60"/>
        <v xml:space="preserve"> </v>
      </c>
      <c r="V88" s="139" t="str">
        <f t="shared" si="60"/>
        <v xml:space="preserve"> </v>
      </c>
      <c r="W88" s="139" t="str">
        <f t="shared" si="60"/>
        <v xml:space="preserve"> </v>
      </c>
      <c r="X88" s="139" t="str">
        <f t="shared" si="60"/>
        <v xml:space="preserve"> </v>
      </c>
      <c r="Y88" s="139" t="str">
        <f t="shared" si="60"/>
        <v xml:space="preserve"> </v>
      </c>
      <c r="Z88" s="139" t="str">
        <f t="shared" si="60"/>
        <v xml:space="preserve"> </v>
      </c>
      <c r="AA88" s="139" t="str">
        <f t="shared" si="60"/>
        <v xml:space="preserve"> </v>
      </c>
      <c r="AB88" s="139" t="str">
        <f t="shared" si="60"/>
        <v xml:space="preserve"> </v>
      </c>
      <c r="AC88" s="139" t="str">
        <f t="shared" si="60"/>
        <v xml:space="preserve"> </v>
      </c>
      <c r="AD88" s="139" t="str">
        <f t="shared" si="60"/>
        <v xml:space="preserve"> </v>
      </c>
      <c r="AE88" s="139" t="str">
        <f t="shared" si="60"/>
        <v xml:space="preserve"> </v>
      </c>
      <c r="AF88" s="139" t="str">
        <f t="shared" si="60"/>
        <v xml:space="preserve"> </v>
      </c>
      <c r="AG88" s="139" t="str">
        <f t="shared" si="60"/>
        <v xml:space="preserve"> </v>
      </c>
      <c r="AH88" s="139" t="str">
        <f t="shared" si="60"/>
        <v xml:space="preserve"> </v>
      </c>
      <c r="AI88" s="139" t="str">
        <f t="shared" si="60"/>
        <v xml:space="preserve"> </v>
      </c>
      <c r="AJ88" s="139" t="str">
        <f t="shared" si="60"/>
        <v xml:space="preserve"> </v>
      </c>
      <c r="AK88" s="139" t="str">
        <f t="shared" si="60"/>
        <v xml:space="preserve"> </v>
      </c>
      <c r="AL88" s="139" t="str">
        <f t="shared" si="60"/>
        <v xml:space="preserve"> </v>
      </c>
      <c r="AM88" s="139">
        <f t="shared" ca="1" si="60"/>
        <v>0</v>
      </c>
      <c r="AN88" s="139">
        <f t="shared" ca="1" si="60"/>
        <v>0</v>
      </c>
      <c r="AO88" s="139">
        <f t="shared" ca="1" si="60"/>
        <v>0</v>
      </c>
      <c r="AP88" s="139">
        <f t="shared" ca="1" si="60"/>
        <v>0</v>
      </c>
      <c r="AQ88" s="139">
        <f t="shared" ref="AQ88:BH88" ca="1" si="61">IF(AQ$2-$K$2&lt;$D35-1," ",AQ35*AQ$3)</f>
        <v>0</v>
      </c>
      <c r="AR88" s="139">
        <f t="shared" ca="1" si="61"/>
        <v>0</v>
      </c>
      <c r="AS88" s="139">
        <f t="shared" ca="1" si="61"/>
        <v>0</v>
      </c>
      <c r="AT88" s="139">
        <f t="shared" ca="1" si="61"/>
        <v>0</v>
      </c>
      <c r="AU88" s="139">
        <f t="shared" ca="1" si="61"/>
        <v>0</v>
      </c>
      <c r="AV88" s="139">
        <f t="shared" ca="1" si="61"/>
        <v>0</v>
      </c>
      <c r="AW88" s="139">
        <f t="shared" ca="1" si="61"/>
        <v>0</v>
      </c>
      <c r="AX88" s="139">
        <f t="shared" ca="1" si="61"/>
        <v>0</v>
      </c>
      <c r="AY88" s="139">
        <f t="shared" ca="1" si="61"/>
        <v>0</v>
      </c>
      <c r="AZ88" s="139">
        <f t="shared" ca="1" si="61"/>
        <v>0</v>
      </c>
      <c r="BA88" s="139">
        <f t="shared" ca="1" si="61"/>
        <v>0</v>
      </c>
      <c r="BB88" s="139">
        <f t="shared" ca="1" si="61"/>
        <v>0</v>
      </c>
      <c r="BC88" s="139">
        <f t="shared" ca="1" si="61"/>
        <v>0</v>
      </c>
      <c r="BD88" s="139">
        <f t="shared" ca="1" si="61"/>
        <v>0</v>
      </c>
      <c r="BE88" s="139">
        <f t="shared" ca="1" si="61"/>
        <v>0</v>
      </c>
      <c r="BF88" s="139">
        <f t="shared" ca="1" si="61"/>
        <v>0</v>
      </c>
      <c r="BG88" s="139">
        <f t="shared" ca="1" si="61"/>
        <v>0</v>
      </c>
      <c r="BH88" s="139">
        <f t="shared" ca="1" si="61"/>
        <v>0</v>
      </c>
    </row>
    <row r="89" spans="1:60">
      <c r="A89" s="106"/>
      <c r="B89" s="106"/>
      <c r="C89" s="106"/>
      <c r="D89" s="106"/>
      <c r="E89" s="106" t="s">
        <v>202</v>
      </c>
      <c r="F89" s="106">
        <f ca="1">OFFSET('Primary Inputs Alt'!$E$12,0,'Calculations Alt'!$D36-1)</f>
        <v>0</v>
      </c>
      <c r="G89" s="106"/>
      <c r="H89" s="139">
        <f t="shared" si="3"/>
        <v>0</v>
      </c>
      <c r="I89" s="139">
        <f t="shared" si="4"/>
        <v>0</v>
      </c>
      <c r="J89" s="139">
        <f t="shared" ca="1" si="5"/>
        <v>0</v>
      </c>
      <c r="K89" s="139" t="str">
        <f t="shared" ref="K89:AP89" si="62">IF(K$2-$K$2&lt;$D36-1," ",K36*K$3)</f>
        <v xml:space="preserve"> </v>
      </c>
      <c r="L89" s="139" t="str">
        <f t="shared" si="62"/>
        <v xml:space="preserve"> </v>
      </c>
      <c r="M89" s="139" t="str">
        <f t="shared" si="62"/>
        <v xml:space="preserve"> </v>
      </c>
      <c r="N89" s="139" t="str">
        <f t="shared" si="62"/>
        <v xml:space="preserve"> </v>
      </c>
      <c r="O89" s="139" t="str">
        <f t="shared" si="62"/>
        <v xml:space="preserve"> </v>
      </c>
      <c r="P89" s="139" t="str">
        <f t="shared" si="62"/>
        <v xml:space="preserve"> </v>
      </c>
      <c r="Q89" s="139" t="str">
        <f t="shared" si="62"/>
        <v xml:space="preserve"> </v>
      </c>
      <c r="R89" s="139" t="str">
        <f t="shared" si="62"/>
        <v xml:space="preserve"> </v>
      </c>
      <c r="S89" s="139" t="str">
        <f t="shared" si="62"/>
        <v xml:space="preserve"> </v>
      </c>
      <c r="T89" s="139" t="str">
        <f t="shared" si="62"/>
        <v xml:space="preserve"> </v>
      </c>
      <c r="U89" s="139" t="str">
        <f t="shared" si="62"/>
        <v xml:space="preserve"> </v>
      </c>
      <c r="V89" s="139" t="str">
        <f t="shared" si="62"/>
        <v xml:space="preserve"> </v>
      </c>
      <c r="W89" s="139" t="str">
        <f t="shared" si="62"/>
        <v xml:space="preserve"> </v>
      </c>
      <c r="X89" s="139" t="str">
        <f t="shared" si="62"/>
        <v xml:space="preserve"> </v>
      </c>
      <c r="Y89" s="139" t="str">
        <f t="shared" si="62"/>
        <v xml:space="preserve"> </v>
      </c>
      <c r="Z89" s="139" t="str">
        <f t="shared" si="62"/>
        <v xml:space="preserve"> </v>
      </c>
      <c r="AA89" s="139" t="str">
        <f t="shared" si="62"/>
        <v xml:space="preserve"> </v>
      </c>
      <c r="AB89" s="139" t="str">
        <f t="shared" si="62"/>
        <v xml:space="preserve"> </v>
      </c>
      <c r="AC89" s="139" t="str">
        <f t="shared" si="62"/>
        <v xml:space="preserve"> </v>
      </c>
      <c r="AD89" s="139" t="str">
        <f t="shared" si="62"/>
        <v xml:space="preserve"> </v>
      </c>
      <c r="AE89" s="139" t="str">
        <f t="shared" si="62"/>
        <v xml:space="preserve"> </v>
      </c>
      <c r="AF89" s="139" t="str">
        <f t="shared" si="62"/>
        <v xml:space="preserve"> </v>
      </c>
      <c r="AG89" s="139" t="str">
        <f t="shared" si="62"/>
        <v xml:space="preserve"> </v>
      </c>
      <c r="AH89" s="139" t="str">
        <f t="shared" si="62"/>
        <v xml:space="preserve"> </v>
      </c>
      <c r="AI89" s="139" t="str">
        <f t="shared" si="62"/>
        <v xml:space="preserve"> </v>
      </c>
      <c r="AJ89" s="139" t="str">
        <f t="shared" si="62"/>
        <v xml:space="preserve"> </v>
      </c>
      <c r="AK89" s="139" t="str">
        <f t="shared" si="62"/>
        <v xml:space="preserve"> </v>
      </c>
      <c r="AL89" s="139" t="str">
        <f t="shared" si="62"/>
        <v xml:space="preserve"> </v>
      </c>
      <c r="AM89" s="139" t="str">
        <f t="shared" si="62"/>
        <v xml:space="preserve"> </v>
      </c>
      <c r="AN89" s="139">
        <f t="shared" ca="1" si="62"/>
        <v>0</v>
      </c>
      <c r="AO89" s="139">
        <f t="shared" ca="1" si="62"/>
        <v>0</v>
      </c>
      <c r="AP89" s="139">
        <f t="shared" ca="1" si="62"/>
        <v>0</v>
      </c>
      <c r="AQ89" s="139">
        <f t="shared" ref="AQ89:BH89" ca="1" si="63">IF(AQ$2-$K$2&lt;$D36-1," ",AQ36*AQ$3)</f>
        <v>0</v>
      </c>
      <c r="AR89" s="139">
        <f t="shared" ca="1" si="63"/>
        <v>0</v>
      </c>
      <c r="AS89" s="139">
        <f t="shared" ca="1" si="63"/>
        <v>0</v>
      </c>
      <c r="AT89" s="139">
        <f t="shared" ca="1" si="63"/>
        <v>0</v>
      </c>
      <c r="AU89" s="139">
        <f t="shared" ca="1" si="63"/>
        <v>0</v>
      </c>
      <c r="AV89" s="139">
        <f t="shared" ca="1" si="63"/>
        <v>0</v>
      </c>
      <c r="AW89" s="139">
        <f t="shared" ca="1" si="63"/>
        <v>0</v>
      </c>
      <c r="AX89" s="139">
        <f t="shared" ca="1" si="63"/>
        <v>0</v>
      </c>
      <c r="AY89" s="139">
        <f t="shared" ca="1" si="63"/>
        <v>0</v>
      </c>
      <c r="AZ89" s="139">
        <f t="shared" ca="1" si="63"/>
        <v>0</v>
      </c>
      <c r="BA89" s="139">
        <f t="shared" ca="1" si="63"/>
        <v>0</v>
      </c>
      <c r="BB89" s="139">
        <f t="shared" ca="1" si="63"/>
        <v>0</v>
      </c>
      <c r="BC89" s="139">
        <f t="shared" ca="1" si="63"/>
        <v>0</v>
      </c>
      <c r="BD89" s="139">
        <f t="shared" ca="1" si="63"/>
        <v>0</v>
      </c>
      <c r="BE89" s="139">
        <f t="shared" ca="1" si="63"/>
        <v>0</v>
      </c>
      <c r="BF89" s="139">
        <f t="shared" ca="1" si="63"/>
        <v>0</v>
      </c>
      <c r="BG89" s="139">
        <f t="shared" ca="1" si="63"/>
        <v>0</v>
      </c>
      <c r="BH89" s="139">
        <f t="shared" ca="1" si="63"/>
        <v>0</v>
      </c>
    </row>
    <row r="90" spans="1:60">
      <c r="A90" s="106"/>
      <c r="B90" s="106"/>
      <c r="C90" s="106"/>
      <c r="D90" s="106"/>
      <c r="E90" s="106" t="s">
        <v>203</v>
      </c>
      <c r="F90" s="106">
        <f ca="1">OFFSET('Primary Inputs Alt'!$E$12,0,'Calculations Alt'!$D37-1)</f>
        <v>0</v>
      </c>
      <c r="G90" s="106"/>
      <c r="H90" s="139">
        <f t="shared" si="3"/>
        <v>0</v>
      </c>
      <c r="I90" s="139">
        <f t="shared" si="4"/>
        <v>0</v>
      </c>
      <c r="J90" s="139">
        <f t="shared" ca="1" si="5"/>
        <v>0</v>
      </c>
      <c r="K90" s="139" t="str">
        <f t="shared" ref="K90:AP90" si="64">IF(K$2-$K$2&lt;$D37-1," ",K37*K$3)</f>
        <v xml:space="preserve"> </v>
      </c>
      <c r="L90" s="139" t="str">
        <f t="shared" si="64"/>
        <v xml:space="preserve"> </v>
      </c>
      <c r="M90" s="139" t="str">
        <f t="shared" si="64"/>
        <v xml:space="preserve"> </v>
      </c>
      <c r="N90" s="139" t="str">
        <f t="shared" si="64"/>
        <v xml:space="preserve"> </v>
      </c>
      <c r="O90" s="139" t="str">
        <f t="shared" si="64"/>
        <v xml:space="preserve"> </v>
      </c>
      <c r="P90" s="139" t="str">
        <f t="shared" si="64"/>
        <v xml:space="preserve"> </v>
      </c>
      <c r="Q90" s="139" t="str">
        <f t="shared" si="64"/>
        <v xml:space="preserve"> </v>
      </c>
      <c r="R90" s="139" t="str">
        <f t="shared" si="64"/>
        <v xml:space="preserve"> </v>
      </c>
      <c r="S90" s="139" t="str">
        <f t="shared" si="64"/>
        <v xml:space="preserve"> </v>
      </c>
      <c r="T90" s="139" t="str">
        <f t="shared" si="64"/>
        <v xml:space="preserve"> </v>
      </c>
      <c r="U90" s="139" t="str">
        <f t="shared" si="64"/>
        <v xml:space="preserve"> </v>
      </c>
      <c r="V90" s="139" t="str">
        <f t="shared" si="64"/>
        <v xml:space="preserve"> </v>
      </c>
      <c r="W90" s="139" t="str">
        <f t="shared" si="64"/>
        <v xml:space="preserve"> </v>
      </c>
      <c r="X90" s="139" t="str">
        <f t="shared" si="64"/>
        <v xml:space="preserve"> </v>
      </c>
      <c r="Y90" s="139" t="str">
        <f t="shared" si="64"/>
        <v xml:space="preserve"> </v>
      </c>
      <c r="Z90" s="139" t="str">
        <f t="shared" si="64"/>
        <v xml:space="preserve"> </v>
      </c>
      <c r="AA90" s="139" t="str">
        <f t="shared" si="64"/>
        <v xml:space="preserve"> </v>
      </c>
      <c r="AB90" s="139" t="str">
        <f t="shared" si="64"/>
        <v xml:space="preserve"> </v>
      </c>
      <c r="AC90" s="139" t="str">
        <f t="shared" si="64"/>
        <v xml:space="preserve"> </v>
      </c>
      <c r="AD90" s="139" t="str">
        <f t="shared" si="64"/>
        <v xml:space="preserve"> </v>
      </c>
      <c r="AE90" s="139" t="str">
        <f t="shared" si="64"/>
        <v xml:space="preserve"> </v>
      </c>
      <c r="AF90" s="139" t="str">
        <f t="shared" si="64"/>
        <v xml:space="preserve"> </v>
      </c>
      <c r="AG90" s="139" t="str">
        <f t="shared" si="64"/>
        <v xml:space="preserve"> </v>
      </c>
      <c r="AH90" s="139" t="str">
        <f t="shared" si="64"/>
        <v xml:space="preserve"> </v>
      </c>
      <c r="AI90" s="139" t="str">
        <f t="shared" si="64"/>
        <v xml:space="preserve"> </v>
      </c>
      <c r="AJ90" s="139" t="str">
        <f t="shared" si="64"/>
        <v xml:space="preserve"> </v>
      </c>
      <c r="AK90" s="139" t="str">
        <f t="shared" si="64"/>
        <v xml:space="preserve"> </v>
      </c>
      <c r="AL90" s="139" t="str">
        <f t="shared" si="64"/>
        <v xml:space="preserve"> </v>
      </c>
      <c r="AM90" s="139" t="str">
        <f t="shared" si="64"/>
        <v xml:space="preserve"> </v>
      </c>
      <c r="AN90" s="139" t="str">
        <f t="shared" si="64"/>
        <v xml:space="preserve"> </v>
      </c>
      <c r="AO90" s="139">
        <f t="shared" ca="1" si="64"/>
        <v>0</v>
      </c>
      <c r="AP90" s="139">
        <f t="shared" ca="1" si="64"/>
        <v>0</v>
      </c>
      <c r="AQ90" s="139">
        <f t="shared" ref="AQ90:BH90" ca="1" si="65">IF(AQ$2-$K$2&lt;$D37-1," ",AQ37*AQ$3)</f>
        <v>0</v>
      </c>
      <c r="AR90" s="139">
        <f t="shared" ca="1" si="65"/>
        <v>0</v>
      </c>
      <c r="AS90" s="139">
        <f t="shared" ca="1" si="65"/>
        <v>0</v>
      </c>
      <c r="AT90" s="139">
        <f t="shared" ca="1" si="65"/>
        <v>0</v>
      </c>
      <c r="AU90" s="139">
        <f t="shared" ca="1" si="65"/>
        <v>0</v>
      </c>
      <c r="AV90" s="139">
        <f t="shared" ca="1" si="65"/>
        <v>0</v>
      </c>
      <c r="AW90" s="139">
        <f t="shared" ca="1" si="65"/>
        <v>0</v>
      </c>
      <c r="AX90" s="139">
        <f t="shared" ca="1" si="65"/>
        <v>0</v>
      </c>
      <c r="AY90" s="139">
        <f t="shared" ca="1" si="65"/>
        <v>0</v>
      </c>
      <c r="AZ90" s="139">
        <f t="shared" ca="1" si="65"/>
        <v>0</v>
      </c>
      <c r="BA90" s="139">
        <f t="shared" ca="1" si="65"/>
        <v>0</v>
      </c>
      <c r="BB90" s="139">
        <f t="shared" ca="1" si="65"/>
        <v>0</v>
      </c>
      <c r="BC90" s="139">
        <f t="shared" ca="1" si="65"/>
        <v>0</v>
      </c>
      <c r="BD90" s="139">
        <f t="shared" ca="1" si="65"/>
        <v>0</v>
      </c>
      <c r="BE90" s="139">
        <f t="shared" ca="1" si="65"/>
        <v>0</v>
      </c>
      <c r="BF90" s="139">
        <f t="shared" ca="1" si="65"/>
        <v>0</v>
      </c>
      <c r="BG90" s="139">
        <f t="shared" ca="1" si="65"/>
        <v>0</v>
      </c>
      <c r="BH90" s="139">
        <f t="shared" ca="1" si="65"/>
        <v>0</v>
      </c>
    </row>
    <row r="91" spans="1:60">
      <c r="A91" s="106"/>
      <c r="B91" s="106"/>
      <c r="C91" s="106"/>
      <c r="D91" s="106"/>
      <c r="E91" s="106" t="s">
        <v>204</v>
      </c>
      <c r="F91" s="106">
        <f ca="1">OFFSET('Primary Inputs Alt'!$E$12,0,'Calculations Alt'!$D38-1)</f>
        <v>0</v>
      </c>
      <c r="G91" s="106"/>
      <c r="H91" s="139">
        <f t="shared" si="3"/>
        <v>0</v>
      </c>
      <c r="I91" s="139">
        <f t="shared" si="4"/>
        <v>0</v>
      </c>
      <c r="J91" s="139">
        <f t="shared" ca="1" si="5"/>
        <v>0</v>
      </c>
      <c r="K91" s="139" t="str">
        <f t="shared" ref="K91:AP91" si="66">IF(K$2-$K$2&lt;$D38-1," ",K38*K$3)</f>
        <v xml:space="preserve"> </v>
      </c>
      <c r="L91" s="139" t="str">
        <f t="shared" si="66"/>
        <v xml:space="preserve"> </v>
      </c>
      <c r="M91" s="139" t="str">
        <f t="shared" si="66"/>
        <v xml:space="preserve"> </v>
      </c>
      <c r="N91" s="139" t="str">
        <f t="shared" si="66"/>
        <v xml:space="preserve"> </v>
      </c>
      <c r="O91" s="139" t="str">
        <f t="shared" si="66"/>
        <v xml:space="preserve"> </v>
      </c>
      <c r="P91" s="139" t="str">
        <f t="shared" si="66"/>
        <v xml:space="preserve"> </v>
      </c>
      <c r="Q91" s="139" t="str">
        <f t="shared" si="66"/>
        <v xml:space="preserve"> </v>
      </c>
      <c r="R91" s="139" t="str">
        <f t="shared" si="66"/>
        <v xml:space="preserve"> </v>
      </c>
      <c r="S91" s="139" t="str">
        <f t="shared" si="66"/>
        <v xml:space="preserve"> </v>
      </c>
      <c r="T91" s="139" t="str">
        <f t="shared" si="66"/>
        <v xml:space="preserve"> </v>
      </c>
      <c r="U91" s="139" t="str">
        <f t="shared" si="66"/>
        <v xml:space="preserve"> </v>
      </c>
      <c r="V91" s="139" t="str">
        <f t="shared" si="66"/>
        <v xml:space="preserve"> </v>
      </c>
      <c r="W91" s="139" t="str">
        <f t="shared" si="66"/>
        <v xml:space="preserve"> </v>
      </c>
      <c r="X91" s="139" t="str">
        <f t="shared" si="66"/>
        <v xml:space="preserve"> </v>
      </c>
      <c r="Y91" s="139" t="str">
        <f t="shared" si="66"/>
        <v xml:space="preserve"> </v>
      </c>
      <c r="Z91" s="139" t="str">
        <f t="shared" si="66"/>
        <v xml:space="preserve"> </v>
      </c>
      <c r="AA91" s="139" t="str">
        <f t="shared" si="66"/>
        <v xml:space="preserve"> </v>
      </c>
      <c r="AB91" s="139" t="str">
        <f t="shared" si="66"/>
        <v xml:space="preserve"> </v>
      </c>
      <c r="AC91" s="139" t="str">
        <f t="shared" si="66"/>
        <v xml:space="preserve"> </v>
      </c>
      <c r="AD91" s="139" t="str">
        <f t="shared" si="66"/>
        <v xml:space="preserve"> </v>
      </c>
      <c r="AE91" s="139" t="str">
        <f t="shared" si="66"/>
        <v xml:space="preserve"> </v>
      </c>
      <c r="AF91" s="139" t="str">
        <f t="shared" si="66"/>
        <v xml:space="preserve"> </v>
      </c>
      <c r="AG91" s="139" t="str">
        <f t="shared" si="66"/>
        <v xml:space="preserve"> </v>
      </c>
      <c r="AH91" s="139" t="str">
        <f t="shared" si="66"/>
        <v xml:space="preserve"> </v>
      </c>
      <c r="AI91" s="139" t="str">
        <f t="shared" si="66"/>
        <v xml:space="preserve"> </v>
      </c>
      <c r="AJ91" s="139" t="str">
        <f t="shared" si="66"/>
        <v xml:space="preserve"> </v>
      </c>
      <c r="AK91" s="139" t="str">
        <f t="shared" si="66"/>
        <v xml:space="preserve"> </v>
      </c>
      <c r="AL91" s="139" t="str">
        <f t="shared" si="66"/>
        <v xml:space="preserve"> </v>
      </c>
      <c r="AM91" s="139" t="str">
        <f t="shared" si="66"/>
        <v xml:space="preserve"> </v>
      </c>
      <c r="AN91" s="139" t="str">
        <f t="shared" si="66"/>
        <v xml:space="preserve"> </v>
      </c>
      <c r="AO91" s="139" t="str">
        <f t="shared" si="66"/>
        <v xml:space="preserve"> </v>
      </c>
      <c r="AP91" s="139">
        <f t="shared" ca="1" si="66"/>
        <v>0</v>
      </c>
      <c r="AQ91" s="139">
        <f t="shared" ref="AQ91:BH91" ca="1" si="67">IF(AQ$2-$K$2&lt;$D38-1," ",AQ38*AQ$3)</f>
        <v>0</v>
      </c>
      <c r="AR91" s="139">
        <f t="shared" ca="1" si="67"/>
        <v>0</v>
      </c>
      <c r="AS91" s="139">
        <f t="shared" ca="1" si="67"/>
        <v>0</v>
      </c>
      <c r="AT91" s="139">
        <f t="shared" ca="1" si="67"/>
        <v>0</v>
      </c>
      <c r="AU91" s="139">
        <f t="shared" ca="1" si="67"/>
        <v>0</v>
      </c>
      <c r="AV91" s="139">
        <f t="shared" ca="1" si="67"/>
        <v>0</v>
      </c>
      <c r="AW91" s="139">
        <f t="shared" ca="1" si="67"/>
        <v>0</v>
      </c>
      <c r="AX91" s="139">
        <f t="shared" ca="1" si="67"/>
        <v>0</v>
      </c>
      <c r="AY91" s="139">
        <f t="shared" ca="1" si="67"/>
        <v>0</v>
      </c>
      <c r="AZ91" s="139">
        <f t="shared" ca="1" si="67"/>
        <v>0</v>
      </c>
      <c r="BA91" s="139">
        <f t="shared" ca="1" si="67"/>
        <v>0</v>
      </c>
      <c r="BB91" s="139">
        <f t="shared" ca="1" si="67"/>
        <v>0</v>
      </c>
      <c r="BC91" s="139">
        <f t="shared" ca="1" si="67"/>
        <v>0</v>
      </c>
      <c r="BD91" s="139">
        <f t="shared" ca="1" si="67"/>
        <v>0</v>
      </c>
      <c r="BE91" s="139">
        <f t="shared" ca="1" si="67"/>
        <v>0</v>
      </c>
      <c r="BF91" s="139">
        <f t="shared" ca="1" si="67"/>
        <v>0</v>
      </c>
      <c r="BG91" s="139">
        <f t="shared" ca="1" si="67"/>
        <v>0</v>
      </c>
      <c r="BH91" s="139">
        <f t="shared" ca="1" si="67"/>
        <v>0</v>
      </c>
    </row>
    <row r="92" spans="1:60">
      <c r="A92" s="106"/>
      <c r="B92" s="106"/>
      <c r="C92" s="106"/>
      <c r="D92" s="106"/>
      <c r="E92" s="106" t="s">
        <v>205</v>
      </c>
      <c r="F92" s="106">
        <f ca="1">OFFSET('Primary Inputs Alt'!$E$12,0,'Calculations Alt'!$D39-1)</f>
        <v>0</v>
      </c>
      <c r="G92" s="106"/>
      <c r="H92" s="139">
        <f t="shared" si="3"/>
        <v>0</v>
      </c>
      <c r="I92" s="139">
        <f t="shared" si="4"/>
        <v>0</v>
      </c>
      <c r="J92" s="139">
        <f t="shared" ca="1" si="5"/>
        <v>0</v>
      </c>
      <c r="K92" s="139" t="str">
        <f t="shared" ref="K92:AP92" si="68">IF(K$2-$K$2&lt;$D39-1," ",K39*K$3)</f>
        <v xml:space="preserve"> </v>
      </c>
      <c r="L92" s="139" t="str">
        <f t="shared" si="68"/>
        <v xml:space="preserve"> </v>
      </c>
      <c r="M92" s="139" t="str">
        <f t="shared" si="68"/>
        <v xml:space="preserve"> </v>
      </c>
      <c r="N92" s="139" t="str">
        <f t="shared" si="68"/>
        <v xml:space="preserve"> </v>
      </c>
      <c r="O92" s="139" t="str">
        <f t="shared" si="68"/>
        <v xml:space="preserve"> </v>
      </c>
      <c r="P92" s="139" t="str">
        <f t="shared" si="68"/>
        <v xml:space="preserve"> </v>
      </c>
      <c r="Q92" s="139" t="str">
        <f t="shared" si="68"/>
        <v xml:space="preserve"> </v>
      </c>
      <c r="R92" s="139" t="str">
        <f t="shared" si="68"/>
        <v xml:space="preserve"> </v>
      </c>
      <c r="S92" s="139" t="str">
        <f t="shared" si="68"/>
        <v xml:space="preserve"> </v>
      </c>
      <c r="T92" s="139" t="str">
        <f t="shared" si="68"/>
        <v xml:space="preserve"> </v>
      </c>
      <c r="U92" s="139" t="str">
        <f t="shared" si="68"/>
        <v xml:space="preserve"> </v>
      </c>
      <c r="V92" s="139" t="str">
        <f t="shared" si="68"/>
        <v xml:space="preserve"> </v>
      </c>
      <c r="W92" s="139" t="str">
        <f t="shared" si="68"/>
        <v xml:space="preserve"> </v>
      </c>
      <c r="X92" s="139" t="str">
        <f t="shared" si="68"/>
        <v xml:space="preserve"> </v>
      </c>
      <c r="Y92" s="139" t="str">
        <f t="shared" si="68"/>
        <v xml:space="preserve"> </v>
      </c>
      <c r="Z92" s="139" t="str">
        <f t="shared" si="68"/>
        <v xml:space="preserve"> </v>
      </c>
      <c r="AA92" s="139" t="str">
        <f t="shared" si="68"/>
        <v xml:space="preserve"> </v>
      </c>
      <c r="AB92" s="139" t="str">
        <f t="shared" si="68"/>
        <v xml:space="preserve"> </v>
      </c>
      <c r="AC92" s="139" t="str">
        <f t="shared" si="68"/>
        <v xml:space="preserve"> </v>
      </c>
      <c r="AD92" s="139" t="str">
        <f t="shared" si="68"/>
        <v xml:space="preserve"> </v>
      </c>
      <c r="AE92" s="139" t="str">
        <f t="shared" si="68"/>
        <v xml:space="preserve"> </v>
      </c>
      <c r="AF92" s="139" t="str">
        <f t="shared" si="68"/>
        <v xml:space="preserve"> </v>
      </c>
      <c r="AG92" s="139" t="str">
        <f t="shared" si="68"/>
        <v xml:space="preserve"> </v>
      </c>
      <c r="AH92" s="139" t="str">
        <f t="shared" si="68"/>
        <v xml:space="preserve"> </v>
      </c>
      <c r="AI92" s="139" t="str">
        <f t="shared" si="68"/>
        <v xml:space="preserve"> </v>
      </c>
      <c r="AJ92" s="139" t="str">
        <f t="shared" si="68"/>
        <v xml:space="preserve"> </v>
      </c>
      <c r="AK92" s="139" t="str">
        <f t="shared" si="68"/>
        <v xml:space="preserve"> </v>
      </c>
      <c r="AL92" s="139" t="str">
        <f t="shared" si="68"/>
        <v xml:space="preserve"> </v>
      </c>
      <c r="AM92" s="139" t="str">
        <f t="shared" si="68"/>
        <v xml:space="preserve"> </v>
      </c>
      <c r="AN92" s="139" t="str">
        <f t="shared" si="68"/>
        <v xml:space="preserve"> </v>
      </c>
      <c r="AO92" s="139" t="str">
        <f t="shared" si="68"/>
        <v xml:space="preserve"> </v>
      </c>
      <c r="AP92" s="139" t="str">
        <f t="shared" si="68"/>
        <v xml:space="preserve"> </v>
      </c>
      <c r="AQ92" s="139">
        <f t="shared" ref="AQ92:BH92" ca="1" si="69">IF(AQ$2-$K$2&lt;$D39-1," ",AQ39*AQ$3)</f>
        <v>0</v>
      </c>
      <c r="AR92" s="139">
        <f t="shared" ca="1" si="69"/>
        <v>0</v>
      </c>
      <c r="AS92" s="139">
        <f t="shared" ca="1" si="69"/>
        <v>0</v>
      </c>
      <c r="AT92" s="139">
        <f t="shared" ca="1" si="69"/>
        <v>0</v>
      </c>
      <c r="AU92" s="139">
        <f t="shared" ca="1" si="69"/>
        <v>0</v>
      </c>
      <c r="AV92" s="139">
        <f t="shared" ca="1" si="69"/>
        <v>0</v>
      </c>
      <c r="AW92" s="139">
        <f t="shared" ca="1" si="69"/>
        <v>0</v>
      </c>
      <c r="AX92" s="139">
        <f t="shared" ca="1" si="69"/>
        <v>0</v>
      </c>
      <c r="AY92" s="139">
        <f t="shared" ca="1" si="69"/>
        <v>0</v>
      </c>
      <c r="AZ92" s="139">
        <f t="shared" ca="1" si="69"/>
        <v>0</v>
      </c>
      <c r="BA92" s="139">
        <f t="shared" ca="1" si="69"/>
        <v>0</v>
      </c>
      <c r="BB92" s="139">
        <f t="shared" ca="1" si="69"/>
        <v>0</v>
      </c>
      <c r="BC92" s="139">
        <f t="shared" ca="1" si="69"/>
        <v>0</v>
      </c>
      <c r="BD92" s="139">
        <f t="shared" ca="1" si="69"/>
        <v>0</v>
      </c>
      <c r="BE92" s="139">
        <f t="shared" ca="1" si="69"/>
        <v>0</v>
      </c>
      <c r="BF92" s="139">
        <f t="shared" ca="1" si="69"/>
        <v>0</v>
      </c>
      <c r="BG92" s="139">
        <f t="shared" ca="1" si="69"/>
        <v>0</v>
      </c>
      <c r="BH92" s="139">
        <f t="shared" ca="1" si="69"/>
        <v>0</v>
      </c>
    </row>
    <row r="93" spans="1:60">
      <c r="A93" s="106"/>
      <c r="B93" s="106"/>
      <c r="C93" s="106"/>
      <c r="D93" s="106"/>
      <c r="E93" s="106" t="s">
        <v>206</v>
      </c>
      <c r="F93" s="106">
        <f ca="1">OFFSET('Primary Inputs Alt'!$E$12,0,'Calculations Alt'!$D40-1)</f>
        <v>0</v>
      </c>
      <c r="G93" s="106"/>
      <c r="H93" s="139">
        <f t="shared" si="3"/>
        <v>0</v>
      </c>
      <c r="I93" s="139">
        <f t="shared" si="4"/>
        <v>0</v>
      </c>
      <c r="J93" s="139">
        <f t="shared" ca="1" si="5"/>
        <v>0</v>
      </c>
      <c r="K93" s="139" t="str">
        <f t="shared" ref="K93:AP93" si="70">IF(K$2-$K$2&lt;$D40-1," ",K40*K$3)</f>
        <v xml:space="preserve"> </v>
      </c>
      <c r="L93" s="139" t="str">
        <f t="shared" si="70"/>
        <v xml:space="preserve"> </v>
      </c>
      <c r="M93" s="139" t="str">
        <f t="shared" si="70"/>
        <v xml:space="preserve"> </v>
      </c>
      <c r="N93" s="139" t="str">
        <f t="shared" si="70"/>
        <v xml:space="preserve"> </v>
      </c>
      <c r="O93" s="139" t="str">
        <f t="shared" si="70"/>
        <v xml:space="preserve"> </v>
      </c>
      <c r="P93" s="139" t="str">
        <f t="shared" si="70"/>
        <v xml:space="preserve"> </v>
      </c>
      <c r="Q93" s="139" t="str">
        <f t="shared" si="70"/>
        <v xml:space="preserve"> </v>
      </c>
      <c r="R93" s="139" t="str">
        <f t="shared" si="70"/>
        <v xml:space="preserve"> </v>
      </c>
      <c r="S93" s="139" t="str">
        <f t="shared" si="70"/>
        <v xml:space="preserve"> </v>
      </c>
      <c r="T93" s="139" t="str">
        <f t="shared" si="70"/>
        <v xml:space="preserve"> </v>
      </c>
      <c r="U93" s="139" t="str">
        <f t="shared" si="70"/>
        <v xml:space="preserve"> </v>
      </c>
      <c r="V93" s="139" t="str">
        <f t="shared" si="70"/>
        <v xml:space="preserve"> </v>
      </c>
      <c r="W93" s="139" t="str">
        <f t="shared" si="70"/>
        <v xml:space="preserve"> </v>
      </c>
      <c r="X93" s="139" t="str">
        <f t="shared" si="70"/>
        <v xml:space="preserve"> </v>
      </c>
      <c r="Y93" s="139" t="str">
        <f t="shared" si="70"/>
        <v xml:space="preserve"> </v>
      </c>
      <c r="Z93" s="139" t="str">
        <f t="shared" si="70"/>
        <v xml:space="preserve"> </v>
      </c>
      <c r="AA93" s="139" t="str">
        <f t="shared" si="70"/>
        <v xml:space="preserve"> </v>
      </c>
      <c r="AB93" s="139" t="str">
        <f t="shared" si="70"/>
        <v xml:space="preserve"> </v>
      </c>
      <c r="AC93" s="139" t="str">
        <f t="shared" si="70"/>
        <v xml:space="preserve"> </v>
      </c>
      <c r="AD93" s="139" t="str">
        <f t="shared" si="70"/>
        <v xml:space="preserve"> </v>
      </c>
      <c r="AE93" s="139" t="str">
        <f t="shared" si="70"/>
        <v xml:space="preserve"> </v>
      </c>
      <c r="AF93" s="139" t="str">
        <f t="shared" si="70"/>
        <v xml:space="preserve"> </v>
      </c>
      <c r="AG93" s="139" t="str">
        <f t="shared" si="70"/>
        <v xml:space="preserve"> </v>
      </c>
      <c r="AH93" s="139" t="str">
        <f t="shared" si="70"/>
        <v xml:space="preserve"> </v>
      </c>
      <c r="AI93" s="139" t="str">
        <f t="shared" si="70"/>
        <v xml:space="preserve"> </v>
      </c>
      <c r="AJ93" s="139" t="str">
        <f t="shared" si="70"/>
        <v xml:space="preserve"> </v>
      </c>
      <c r="AK93" s="139" t="str">
        <f t="shared" si="70"/>
        <v xml:space="preserve"> </v>
      </c>
      <c r="AL93" s="139" t="str">
        <f t="shared" si="70"/>
        <v xml:space="preserve"> </v>
      </c>
      <c r="AM93" s="139" t="str">
        <f t="shared" si="70"/>
        <v xml:space="preserve"> </v>
      </c>
      <c r="AN93" s="139" t="str">
        <f t="shared" si="70"/>
        <v xml:space="preserve"> </v>
      </c>
      <c r="AO93" s="139" t="str">
        <f t="shared" si="70"/>
        <v xml:space="preserve"> </v>
      </c>
      <c r="AP93" s="139" t="str">
        <f t="shared" si="70"/>
        <v xml:space="preserve"> </v>
      </c>
      <c r="AQ93" s="139" t="str">
        <f t="shared" ref="AQ93:BH93" si="71">IF(AQ$2-$K$2&lt;$D40-1," ",AQ40*AQ$3)</f>
        <v xml:space="preserve"> </v>
      </c>
      <c r="AR93" s="139">
        <f t="shared" ca="1" si="71"/>
        <v>0</v>
      </c>
      <c r="AS93" s="139">
        <f t="shared" ca="1" si="71"/>
        <v>0</v>
      </c>
      <c r="AT93" s="139">
        <f t="shared" ca="1" si="71"/>
        <v>0</v>
      </c>
      <c r="AU93" s="139">
        <f t="shared" ca="1" si="71"/>
        <v>0</v>
      </c>
      <c r="AV93" s="139">
        <f t="shared" ca="1" si="71"/>
        <v>0</v>
      </c>
      <c r="AW93" s="139">
        <f t="shared" ca="1" si="71"/>
        <v>0</v>
      </c>
      <c r="AX93" s="139">
        <f t="shared" ca="1" si="71"/>
        <v>0</v>
      </c>
      <c r="AY93" s="139">
        <f t="shared" ca="1" si="71"/>
        <v>0</v>
      </c>
      <c r="AZ93" s="139">
        <f t="shared" ca="1" si="71"/>
        <v>0</v>
      </c>
      <c r="BA93" s="139">
        <f t="shared" ca="1" si="71"/>
        <v>0</v>
      </c>
      <c r="BB93" s="139">
        <f t="shared" ca="1" si="71"/>
        <v>0</v>
      </c>
      <c r="BC93" s="139">
        <f t="shared" ca="1" si="71"/>
        <v>0</v>
      </c>
      <c r="BD93" s="139">
        <f t="shared" ca="1" si="71"/>
        <v>0</v>
      </c>
      <c r="BE93" s="139">
        <f t="shared" ca="1" si="71"/>
        <v>0</v>
      </c>
      <c r="BF93" s="139">
        <f t="shared" ca="1" si="71"/>
        <v>0</v>
      </c>
      <c r="BG93" s="139">
        <f t="shared" ca="1" si="71"/>
        <v>0</v>
      </c>
      <c r="BH93" s="139">
        <f t="shared" ca="1" si="71"/>
        <v>0</v>
      </c>
    </row>
    <row r="94" spans="1:60">
      <c r="A94" s="106"/>
      <c r="B94" s="106"/>
      <c r="C94" s="106"/>
      <c r="D94" s="106"/>
      <c r="E94" s="106" t="s">
        <v>207</v>
      </c>
      <c r="F94" s="106">
        <f ca="1">OFFSET('Primary Inputs Alt'!$E$12,0,'Calculations Alt'!$D41-1)</f>
        <v>0</v>
      </c>
      <c r="G94" s="106"/>
      <c r="H94" s="139">
        <f t="shared" si="3"/>
        <v>0</v>
      </c>
      <c r="I94" s="139">
        <f t="shared" si="4"/>
        <v>0</v>
      </c>
      <c r="J94" s="139">
        <f t="shared" ca="1" si="5"/>
        <v>0</v>
      </c>
      <c r="K94" s="139" t="str">
        <f t="shared" ref="K94:AP94" si="72">IF(K$2-$K$2&lt;$D41-1," ",K41*K$3)</f>
        <v xml:space="preserve"> </v>
      </c>
      <c r="L94" s="139" t="str">
        <f t="shared" si="72"/>
        <v xml:space="preserve"> </v>
      </c>
      <c r="M94" s="139" t="str">
        <f t="shared" si="72"/>
        <v xml:space="preserve"> </v>
      </c>
      <c r="N94" s="139" t="str">
        <f t="shared" si="72"/>
        <v xml:space="preserve"> </v>
      </c>
      <c r="O94" s="139" t="str">
        <f t="shared" si="72"/>
        <v xml:space="preserve"> </v>
      </c>
      <c r="P94" s="139" t="str">
        <f t="shared" si="72"/>
        <v xml:space="preserve"> </v>
      </c>
      <c r="Q94" s="139" t="str">
        <f t="shared" si="72"/>
        <v xml:space="preserve"> </v>
      </c>
      <c r="R94" s="139" t="str">
        <f t="shared" si="72"/>
        <v xml:space="preserve"> </v>
      </c>
      <c r="S94" s="139" t="str">
        <f t="shared" si="72"/>
        <v xml:space="preserve"> </v>
      </c>
      <c r="T94" s="139" t="str">
        <f t="shared" si="72"/>
        <v xml:space="preserve"> </v>
      </c>
      <c r="U94" s="139" t="str">
        <f t="shared" si="72"/>
        <v xml:space="preserve"> </v>
      </c>
      <c r="V94" s="139" t="str">
        <f t="shared" si="72"/>
        <v xml:space="preserve"> </v>
      </c>
      <c r="W94" s="139" t="str">
        <f t="shared" si="72"/>
        <v xml:space="preserve"> </v>
      </c>
      <c r="X94" s="139" t="str">
        <f t="shared" si="72"/>
        <v xml:space="preserve"> </v>
      </c>
      <c r="Y94" s="139" t="str">
        <f t="shared" si="72"/>
        <v xml:space="preserve"> </v>
      </c>
      <c r="Z94" s="139" t="str">
        <f t="shared" si="72"/>
        <v xml:space="preserve"> </v>
      </c>
      <c r="AA94" s="139" t="str">
        <f t="shared" si="72"/>
        <v xml:space="preserve"> </v>
      </c>
      <c r="AB94" s="139" t="str">
        <f t="shared" si="72"/>
        <v xml:space="preserve"> </v>
      </c>
      <c r="AC94" s="139" t="str">
        <f t="shared" si="72"/>
        <v xml:space="preserve"> </v>
      </c>
      <c r="AD94" s="139" t="str">
        <f t="shared" si="72"/>
        <v xml:space="preserve"> </v>
      </c>
      <c r="AE94" s="139" t="str">
        <f t="shared" si="72"/>
        <v xml:space="preserve"> </v>
      </c>
      <c r="AF94" s="139" t="str">
        <f t="shared" si="72"/>
        <v xml:space="preserve"> </v>
      </c>
      <c r="AG94" s="139" t="str">
        <f t="shared" si="72"/>
        <v xml:space="preserve"> </v>
      </c>
      <c r="AH94" s="139" t="str">
        <f t="shared" si="72"/>
        <v xml:space="preserve"> </v>
      </c>
      <c r="AI94" s="139" t="str">
        <f t="shared" si="72"/>
        <v xml:space="preserve"> </v>
      </c>
      <c r="AJ94" s="139" t="str">
        <f t="shared" si="72"/>
        <v xml:space="preserve"> </v>
      </c>
      <c r="AK94" s="139" t="str">
        <f t="shared" si="72"/>
        <v xml:space="preserve"> </v>
      </c>
      <c r="AL94" s="139" t="str">
        <f t="shared" si="72"/>
        <v xml:space="preserve"> </v>
      </c>
      <c r="AM94" s="139" t="str">
        <f t="shared" si="72"/>
        <v xml:space="preserve"> </v>
      </c>
      <c r="AN94" s="139" t="str">
        <f t="shared" si="72"/>
        <v xml:space="preserve"> </v>
      </c>
      <c r="AO94" s="139" t="str">
        <f t="shared" si="72"/>
        <v xml:space="preserve"> </v>
      </c>
      <c r="AP94" s="139" t="str">
        <f t="shared" si="72"/>
        <v xml:space="preserve"> </v>
      </c>
      <c r="AQ94" s="139" t="str">
        <f t="shared" ref="AQ94:BH94" si="73">IF(AQ$2-$K$2&lt;$D41-1," ",AQ41*AQ$3)</f>
        <v xml:space="preserve"> </v>
      </c>
      <c r="AR94" s="139" t="str">
        <f t="shared" si="73"/>
        <v xml:space="preserve"> </v>
      </c>
      <c r="AS94" s="139">
        <f t="shared" ca="1" si="73"/>
        <v>0</v>
      </c>
      <c r="AT94" s="139">
        <f t="shared" ca="1" si="73"/>
        <v>0</v>
      </c>
      <c r="AU94" s="139">
        <f t="shared" ca="1" si="73"/>
        <v>0</v>
      </c>
      <c r="AV94" s="139">
        <f t="shared" ca="1" si="73"/>
        <v>0</v>
      </c>
      <c r="AW94" s="139">
        <f t="shared" ca="1" si="73"/>
        <v>0</v>
      </c>
      <c r="AX94" s="139">
        <f t="shared" ca="1" si="73"/>
        <v>0</v>
      </c>
      <c r="AY94" s="139">
        <f t="shared" ca="1" si="73"/>
        <v>0</v>
      </c>
      <c r="AZ94" s="139">
        <f t="shared" ca="1" si="73"/>
        <v>0</v>
      </c>
      <c r="BA94" s="139">
        <f t="shared" ca="1" si="73"/>
        <v>0</v>
      </c>
      <c r="BB94" s="139">
        <f t="shared" ca="1" si="73"/>
        <v>0</v>
      </c>
      <c r="BC94" s="139">
        <f t="shared" ca="1" si="73"/>
        <v>0</v>
      </c>
      <c r="BD94" s="139">
        <f t="shared" ca="1" si="73"/>
        <v>0</v>
      </c>
      <c r="BE94" s="139">
        <f t="shared" ca="1" si="73"/>
        <v>0</v>
      </c>
      <c r="BF94" s="139">
        <f t="shared" ca="1" si="73"/>
        <v>0</v>
      </c>
      <c r="BG94" s="139">
        <f t="shared" ca="1" si="73"/>
        <v>0</v>
      </c>
      <c r="BH94" s="139">
        <f t="shared" ca="1" si="73"/>
        <v>0</v>
      </c>
    </row>
    <row r="95" spans="1:60">
      <c r="A95" s="106"/>
      <c r="B95" s="106"/>
      <c r="C95" s="106"/>
      <c r="D95" s="106"/>
      <c r="E95" s="106" t="s">
        <v>208</v>
      </c>
      <c r="F95" s="106">
        <f ca="1">OFFSET('Primary Inputs Alt'!$E$12,0,'Calculations Alt'!$D42-1)</f>
        <v>0</v>
      </c>
      <c r="G95" s="106"/>
      <c r="H95" s="139">
        <f t="shared" si="3"/>
        <v>0</v>
      </c>
      <c r="I95" s="139">
        <f t="shared" si="4"/>
        <v>0</v>
      </c>
      <c r="J95" s="139">
        <f t="shared" ca="1" si="5"/>
        <v>0</v>
      </c>
      <c r="K95" s="139" t="str">
        <f t="shared" ref="K95:AP95" si="74">IF(K$2-$K$2&lt;$D42-1," ",K42*K$3)</f>
        <v xml:space="preserve"> </v>
      </c>
      <c r="L95" s="139" t="str">
        <f t="shared" si="74"/>
        <v xml:space="preserve"> </v>
      </c>
      <c r="M95" s="139" t="str">
        <f t="shared" si="74"/>
        <v xml:space="preserve"> </v>
      </c>
      <c r="N95" s="139" t="str">
        <f t="shared" si="74"/>
        <v xml:space="preserve"> </v>
      </c>
      <c r="O95" s="139" t="str">
        <f t="shared" si="74"/>
        <v xml:space="preserve"> </v>
      </c>
      <c r="P95" s="139" t="str">
        <f t="shared" si="74"/>
        <v xml:space="preserve"> </v>
      </c>
      <c r="Q95" s="139" t="str">
        <f t="shared" si="74"/>
        <v xml:space="preserve"> </v>
      </c>
      <c r="R95" s="139" t="str">
        <f t="shared" si="74"/>
        <v xml:space="preserve"> </v>
      </c>
      <c r="S95" s="139" t="str">
        <f t="shared" si="74"/>
        <v xml:space="preserve"> </v>
      </c>
      <c r="T95" s="139" t="str">
        <f t="shared" si="74"/>
        <v xml:space="preserve"> </v>
      </c>
      <c r="U95" s="139" t="str">
        <f t="shared" si="74"/>
        <v xml:space="preserve"> </v>
      </c>
      <c r="V95" s="139" t="str">
        <f t="shared" si="74"/>
        <v xml:space="preserve"> </v>
      </c>
      <c r="W95" s="139" t="str">
        <f t="shared" si="74"/>
        <v xml:space="preserve"> </v>
      </c>
      <c r="X95" s="139" t="str">
        <f t="shared" si="74"/>
        <v xml:space="preserve"> </v>
      </c>
      <c r="Y95" s="139" t="str">
        <f t="shared" si="74"/>
        <v xml:space="preserve"> </v>
      </c>
      <c r="Z95" s="139" t="str">
        <f t="shared" si="74"/>
        <v xml:space="preserve"> </v>
      </c>
      <c r="AA95" s="139" t="str">
        <f t="shared" si="74"/>
        <v xml:space="preserve"> </v>
      </c>
      <c r="AB95" s="139" t="str">
        <f t="shared" si="74"/>
        <v xml:space="preserve"> </v>
      </c>
      <c r="AC95" s="139" t="str">
        <f t="shared" si="74"/>
        <v xml:space="preserve"> </v>
      </c>
      <c r="AD95" s="139" t="str">
        <f t="shared" si="74"/>
        <v xml:space="preserve"> </v>
      </c>
      <c r="AE95" s="139" t="str">
        <f t="shared" si="74"/>
        <v xml:space="preserve"> </v>
      </c>
      <c r="AF95" s="139" t="str">
        <f t="shared" si="74"/>
        <v xml:space="preserve"> </v>
      </c>
      <c r="AG95" s="139" t="str">
        <f t="shared" si="74"/>
        <v xml:space="preserve"> </v>
      </c>
      <c r="AH95" s="139" t="str">
        <f t="shared" si="74"/>
        <v xml:space="preserve"> </v>
      </c>
      <c r="AI95" s="139" t="str">
        <f t="shared" si="74"/>
        <v xml:space="preserve"> </v>
      </c>
      <c r="AJ95" s="139" t="str">
        <f t="shared" si="74"/>
        <v xml:space="preserve"> </v>
      </c>
      <c r="AK95" s="139" t="str">
        <f t="shared" si="74"/>
        <v xml:space="preserve"> </v>
      </c>
      <c r="AL95" s="139" t="str">
        <f t="shared" si="74"/>
        <v xml:space="preserve"> </v>
      </c>
      <c r="AM95" s="139" t="str">
        <f t="shared" si="74"/>
        <v xml:space="preserve"> </v>
      </c>
      <c r="AN95" s="139" t="str">
        <f t="shared" si="74"/>
        <v xml:space="preserve"> </v>
      </c>
      <c r="AO95" s="139" t="str">
        <f t="shared" si="74"/>
        <v xml:space="preserve"> </v>
      </c>
      <c r="AP95" s="139" t="str">
        <f t="shared" si="74"/>
        <v xml:space="preserve"> </v>
      </c>
      <c r="AQ95" s="139" t="str">
        <f t="shared" ref="AQ95:BH95" si="75">IF(AQ$2-$K$2&lt;$D42-1," ",AQ42*AQ$3)</f>
        <v xml:space="preserve"> </v>
      </c>
      <c r="AR95" s="139" t="str">
        <f t="shared" si="75"/>
        <v xml:space="preserve"> </v>
      </c>
      <c r="AS95" s="139" t="str">
        <f t="shared" si="75"/>
        <v xml:space="preserve"> </v>
      </c>
      <c r="AT95" s="139">
        <f t="shared" ca="1" si="75"/>
        <v>0</v>
      </c>
      <c r="AU95" s="139">
        <f t="shared" ca="1" si="75"/>
        <v>0</v>
      </c>
      <c r="AV95" s="139">
        <f t="shared" ca="1" si="75"/>
        <v>0</v>
      </c>
      <c r="AW95" s="139">
        <f t="shared" ca="1" si="75"/>
        <v>0</v>
      </c>
      <c r="AX95" s="139">
        <f t="shared" ca="1" si="75"/>
        <v>0</v>
      </c>
      <c r="AY95" s="139">
        <f t="shared" ca="1" si="75"/>
        <v>0</v>
      </c>
      <c r="AZ95" s="139">
        <f t="shared" ca="1" si="75"/>
        <v>0</v>
      </c>
      <c r="BA95" s="139">
        <f t="shared" ca="1" si="75"/>
        <v>0</v>
      </c>
      <c r="BB95" s="139">
        <f t="shared" ca="1" si="75"/>
        <v>0</v>
      </c>
      <c r="BC95" s="139">
        <f t="shared" ca="1" si="75"/>
        <v>0</v>
      </c>
      <c r="BD95" s="139">
        <f t="shared" ca="1" si="75"/>
        <v>0</v>
      </c>
      <c r="BE95" s="139">
        <f t="shared" ca="1" si="75"/>
        <v>0</v>
      </c>
      <c r="BF95" s="139">
        <f t="shared" ca="1" si="75"/>
        <v>0</v>
      </c>
      <c r="BG95" s="139">
        <f t="shared" ca="1" si="75"/>
        <v>0</v>
      </c>
      <c r="BH95" s="139">
        <f t="shared" ca="1" si="75"/>
        <v>0</v>
      </c>
    </row>
    <row r="96" spans="1:60">
      <c r="A96" s="106"/>
      <c r="B96" s="106"/>
      <c r="C96" s="106"/>
      <c r="D96" s="106"/>
      <c r="E96" s="106" t="s">
        <v>209</v>
      </c>
      <c r="F96" s="106">
        <f ca="1">OFFSET('Primary Inputs Alt'!$E$12,0,'Calculations Alt'!$D43-1)</f>
        <v>0</v>
      </c>
      <c r="G96" s="106"/>
      <c r="H96" s="139">
        <f t="shared" si="3"/>
        <v>0</v>
      </c>
      <c r="I96" s="139">
        <f t="shared" si="4"/>
        <v>0</v>
      </c>
      <c r="J96" s="139">
        <f t="shared" ca="1" si="5"/>
        <v>0</v>
      </c>
      <c r="K96" s="139" t="str">
        <f t="shared" ref="K96:AP96" si="76">IF(K$2-$K$2&lt;$D43-1," ",K43*K$3)</f>
        <v xml:space="preserve"> </v>
      </c>
      <c r="L96" s="139" t="str">
        <f t="shared" si="76"/>
        <v xml:space="preserve"> </v>
      </c>
      <c r="M96" s="139" t="str">
        <f t="shared" si="76"/>
        <v xml:space="preserve"> </v>
      </c>
      <c r="N96" s="139" t="str">
        <f t="shared" si="76"/>
        <v xml:space="preserve"> </v>
      </c>
      <c r="O96" s="139" t="str">
        <f t="shared" si="76"/>
        <v xml:space="preserve"> </v>
      </c>
      <c r="P96" s="139" t="str">
        <f t="shared" si="76"/>
        <v xml:space="preserve"> </v>
      </c>
      <c r="Q96" s="139" t="str">
        <f t="shared" si="76"/>
        <v xml:space="preserve"> </v>
      </c>
      <c r="R96" s="139" t="str">
        <f t="shared" si="76"/>
        <v xml:space="preserve"> </v>
      </c>
      <c r="S96" s="139" t="str">
        <f t="shared" si="76"/>
        <v xml:space="preserve"> </v>
      </c>
      <c r="T96" s="139" t="str">
        <f t="shared" si="76"/>
        <v xml:space="preserve"> </v>
      </c>
      <c r="U96" s="139" t="str">
        <f t="shared" si="76"/>
        <v xml:space="preserve"> </v>
      </c>
      <c r="V96" s="139" t="str">
        <f t="shared" si="76"/>
        <v xml:space="preserve"> </v>
      </c>
      <c r="W96" s="139" t="str">
        <f t="shared" si="76"/>
        <v xml:space="preserve"> </v>
      </c>
      <c r="X96" s="139" t="str">
        <f t="shared" si="76"/>
        <v xml:space="preserve"> </v>
      </c>
      <c r="Y96" s="139" t="str">
        <f t="shared" si="76"/>
        <v xml:space="preserve"> </v>
      </c>
      <c r="Z96" s="139" t="str">
        <f t="shared" si="76"/>
        <v xml:space="preserve"> </v>
      </c>
      <c r="AA96" s="139" t="str">
        <f t="shared" si="76"/>
        <v xml:space="preserve"> </v>
      </c>
      <c r="AB96" s="139" t="str">
        <f t="shared" si="76"/>
        <v xml:space="preserve"> </v>
      </c>
      <c r="AC96" s="139" t="str">
        <f t="shared" si="76"/>
        <v xml:space="preserve"> </v>
      </c>
      <c r="AD96" s="139" t="str">
        <f t="shared" si="76"/>
        <v xml:space="preserve"> </v>
      </c>
      <c r="AE96" s="139" t="str">
        <f t="shared" si="76"/>
        <v xml:space="preserve"> </v>
      </c>
      <c r="AF96" s="139" t="str">
        <f t="shared" si="76"/>
        <v xml:space="preserve"> </v>
      </c>
      <c r="AG96" s="139" t="str">
        <f t="shared" si="76"/>
        <v xml:space="preserve"> </v>
      </c>
      <c r="AH96" s="139" t="str">
        <f t="shared" si="76"/>
        <v xml:space="preserve"> </v>
      </c>
      <c r="AI96" s="139" t="str">
        <f t="shared" si="76"/>
        <v xml:space="preserve"> </v>
      </c>
      <c r="AJ96" s="139" t="str">
        <f t="shared" si="76"/>
        <v xml:space="preserve"> </v>
      </c>
      <c r="AK96" s="139" t="str">
        <f t="shared" si="76"/>
        <v xml:space="preserve"> </v>
      </c>
      <c r="AL96" s="139" t="str">
        <f t="shared" si="76"/>
        <v xml:space="preserve"> </v>
      </c>
      <c r="AM96" s="139" t="str">
        <f t="shared" si="76"/>
        <v xml:space="preserve"> </v>
      </c>
      <c r="AN96" s="139" t="str">
        <f t="shared" si="76"/>
        <v xml:space="preserve"> </v>
      </c>
      <c r="AO96" s="139" t="str">
        <f t="shared" si="76"/>
        <v xml:space="preserve"> </v>
      </c>
      <c r="AP96" s="139" t="str">
        <f t="shared" si="76"/>
        <v xml:space="preserve"> </v>
      </c>
      <c r="AQ96" s="139" t="str">
        <f t="shared" ref="AQ96:BH96" si="77">IF(AQ$2-$K$2&lt;$D43-1," ",AQ43*AQ$3)</f>
        <v xml:space="preserve"> </v>
      </c>
      <c r="AR96" s="139" t="str">
        <f t="shared" si="77"/>
        <v xml:space="preserve"> </v>
      </c>
      <c r="AS96" s="139" t="str">
        <f t="shared" si="77"/>
        <v xml:space="preserve"> </v>
      </c>
      <c r="AT96" s="139" t="str">
        <f t="shared" si="77"/>
        <v xml:space="preserve"> </v>
      </c>
      <c r="AU96" s="139">
        <f t="shared" ca="1" si="77"/>
        <v>0</v>
      </c>
      <c r="AV96" s="139">
        <f t="shared" ca="1" si="77"/>
        <v>0</v>
      </c>
      <c r="AW96" s="139">
        <f t="shared" ca="1" si="77"/>
        <v>0</v>
      </c>
      <c r="AX96" s="139">
        <f t="shared" ca="1" si="77"/>
        <v>0</v>
      </c>
      <c r="AY96" s="139">
        <f t="shared" ca="1" si="77"/>
        <v>0</v>
      </c>
      <c r="AZ96" s="139">
        <f t="shared" ca="1" si="77"/>
        <v>0</v>
      </c>
      <c r="BA96" s="139">
        <f t="shared" ca="1" si="77"/>
        <v>0</v>
      </c>
      <c r="BB96" s="139">
        <f t="shared" ca="1" si="77"/>
        <v>0</v>
      </c>
      <c r="BC96" s="139">
        <f t="shared" ca="1" si="77"/>
        <v>0</v>
      </c>
      <c r="BD96" s="139">
        <f t="shared" ca="1" si="77"/>
        <v>0</v>
      </c>
      <c r="BE96" s="139">
        <f t="shared" ca="1" si="77"/>
        <v>0</v>
      </c>
      <c r="BF96" s="139">
        <f t="shared" ca="1" si="77"/>
        <v>0</v>
      </c>
      <c r="BG96" s="139">
        <f t="shared" ca="1" si="77"/>
        <v>0</v>
      </c>
      <c r="BH96" s="139">
        <f t="shared" ca="1" si="77"/>
        <v>0</v>
      </c>
    </row>
    <row r="97" spans="1:60">
      <c r="A97" s="106"/>
      <c r="B97" s="106"/>
      <c r="C97" s="106"/>
      <c r="D97" s="106"/>
      <c r="E97" s="106" t="s">
        <v>210</v>
      </c>
      <c r="F97" s="106">
        <f ca="1">OFFSET('Primary Inputs Alt'!$E$12,0,'Calculations Alt'!$D44-1)</f>
        <v>0</v>
      </c>
      <c r="G97" s="106"/>
      <c r="H97" s="139">
        <f t="shared" si="3"/>
        <v>0</v>
      </c>
      <c r="I97" s="139">
        <f t="shared" si="4"/>
        <v>0</v>
      </c>
      <c r="J97" s="139">
        <f t="shared" ca="1" si="5"/>
        <v>0</v>
      </c>
      <c r="K97" s="139" t="str">
        <f t="shared" ref="K97:AP97" si="78">IF(K$2-$K$2&lt;$D44-1," ",K44*K$3)</f>
        <v xml:space="preserve"> </v>
      </c>
      <c r="L97" s="139" t="str">
        <f t="shared" si="78"/>
        <v xml:space="preserve"> </v>
      </c>
      <c r="M97" s="139" t="str">
        <f t="shared" si="78"/>
        <v xml:space="preserve"> </v>
      </c>
      <c r="N97" s="139" t="str">
        <f t="shared" si="78"/>
        <v xml:space="preserve"> </v>
      </c>
      <c r="O97" s="139" t="str">
        <f t="shared" si="78"/>
        <v xml:space="preserve"> </v>
      </c>
      <c r="P97" s="139" t="str">
        <f t="shared" si="78"/>
        <v xml:space="preserve"> </v>
      </c>
      <c r="Q97" s="139" t="str">
        <f t="shared" si="78"/>
        <v xml:space="preserve"> </v>
      </c>
      <c r="R97" s="139" t="str">
        <f t="shared" si="78"/>
        <v xml:space="preserve"> </v>
      </c>
      <c r="S97" s="139" t="str">
        <f t="shared" si="78"/>
        <v xml:space="preserve"> </v>
      </c>
      <c r="T97" s="139" t="str">
        <f t="shared" si="78"/>
        <v xml:space="preserve"> </v>
      </c>
      <c r="U97" s="139" t="str">
        <f t="shared" si="78"/>
        <v xml:space="preserve"> </v>
      </c>
      <c r="V97" s="139" t="str">
        <f t="shared" si="78"/>
        <v xml:space="preserve"> </v>
      </c>
      <c r="W97" s="139" t="str">
        <f t="shared" si="78"/>
        <v xml:space="preserve"> </v>
      </c>
      <c r="X97" s="139" t="str">
        <f t="shared" si="78"/>
        <v xml:space="preserve"> </v>
      </c>
      <c r="Y97" s="139" t="str">
        <f t="shared" si="78"/>
        <v xml:space="preserve"> </v>
      </c>
      <c r="Z97" s="139" t="str">
        <f t="shared" si="78"/>
        <v xml:space="preserve"> </v>
      </c>
      <c r="AA97" s="139" t="str">
        <f t="shared" si="78"/>
        <v xml:space="preserve"> </v>
      </c>
      <c r="AB97" s="139" t="str">
        <f t="shared" si="78"/>
        <v xml:space="preserve"> </v>
      </c>
      <c r="AC97" s="139" t="str">
        <f t="shared" si="78"/>
        <v xml:space="preserve"> </v>
      </c>
      <c r="AD97" s="139" t="str">
        <f t="shared" si="78"/>
        <v xml:space="preserve"> </v>
      </c>
      <c r="AE97" s="139" t="str">
        <f t="shared" si="78"/>
        <v xml:space="preserve"> </v>
      </c>
      <c r="AF97" s="139" t="str">
        <f t="shared" si="78"/>
        <v xml:space="preserve"> </v>
      </c>
      <c r="AG97" s="139" t="str">
        <f t="shared" si="78"/>
        <v xml:space="preserve"> </v>
      </c>
      <c r="AH97" s="139" t="str">
        <f t="shared" si="78"/>
        <v xml:space="preserve"> </v>
      </c>
      <c r="AI97" s="139" t="str">
        <f t="shared" si="78"/>
        <v xml:space="preserve"> </v>
      </c>
      <c r="AJ97" s="139" t="str">
        <f t="shared" si="78"/>
        <v xml:space="preserve"> </v>
      </c>
      <c r="AK97" s="139" t="str">
        <f t="shared" si="78"/>
        <v xml:space="preserve"> </v>
      </c>
      <c r="AL97" s="139" t="str">
        <f t="shared" si="78"/>
        <v xml:space="preserve"> </v>
      </c>
      <c r="AM97" s="139" t="str">
        <f t="shared" si="78"/>
        <v xml:space="preserve"> </v>
      </c>
      <c r="AN97" s="139" t="str">
        <f t="shared" si="78"/>
        <v xml:space="preserve"> </v>
      </c>
      <c r="AO97" s="139" t="str">
        <f t="shared" si="78"/>
        <v xml:space="preserve"> </v>
      </c>
      <c r="AP97" s="139" t="str">
        <f t="shared" si="78"/>
        <v xml:space="preserve"> </v>
      </c>
      <c r="AQ97" s="139" t="str">
        <f t="shared" ref="AQ97:BH97" si="79">IF(AQ$2-$K$2&lt;$D44-1," ",AQ44*AQ$3)</f>
        <v xml:space="preserve"> </v>
      </c>
      <c r="AR97" s="139" t="str">
        <f t="shared" si="79"/>
        <v xml:space="preserve"> </v>
      </c>
      <c r="AS97" s="139" t="str">
        <f t="shared" si="79"/>
        <v xml:space="preserve"> </v>
      </c>
      <c r="AT97" s="139" t="str">
        <f t="shared" si="79"/>
        <v xml:space="preserve"> </v>
      </c>
      <c r="AU97" s="139" t="str">
        <f t="shared" si="79"/>
        <v xml:space="preserve"> </v>
      </c>
      <c r="AV97" s="139">
        <f t="shared" ca="1" si="79"/>
        <v>0</v>
      </c>
      <c r="AW97" s="139">
        <f t="shared" ca="1" si="79"/>
        <v>0</v>
      </c>
      <c r="AX97" s="139">
        <f t="shared" ca="1" si="79"/>
        <v>0</v>
      </c>
      <c r="AY97" s="139">
        <f t="shared" ca="1" si="79"/>
        <v>0</v>
      </c>
      <c r="AZ97" s="139">
        <f t="shared" ca="1" si="79"/>
        <v>0</v>
      </c>
      <c r="BA97" s="139">
        <f t="shared" ca="1" si="79"/>
        <v>0</v>
      </c>
      <c r="BB97" s="139">
        <f t="shared" ca="1" si="79"/>
        <v>0</v>
      </c>
      <c r="BC97" s="139">
        <f t="shared" ca="1" si="79"/>
        <v>0</v>
      </c>
      <c r="BD97" s="139">
        <f t="shared" ca="1" si="79"/>
        <v>0</v>
      </c>
      <c r="BE97" s="139">
        <f t="shared" ca="1" si="79"/>
        <v>0</v>
      </c>
      <c r="BF97" s="139">
        <f t="shared" ca="1" si="79"/>
        <v>0</v>
      </c>
      <c r="BG97" s="139">
        <f t="shared" ca="1" si="79"/>
        <v>0</v>
      </c>
      <c r="BH97" s="139">
        <f t="shared" ca="1" si="79"/>
        <v>0</v>
      </c>
    </row>
    <row r="98" spans="1:60">
      <c r="A98" s="106"/>
      <c r="B98" s="106"/>
      <c r="C98" s="106"/>
      <c r="D98" s="106"/>
      <c r="E98" s="106" t="s">
        <v>211</v>
      </c>
      <c r="F98" s="106">
        <f ca="1">OFFSET('Primary Inputs Alt'!$E$12,0,'Calculations Alt'!$D45-1)</f>
        <v>0</v>
      </c>
      <c r="G98" s="106"/>
      <c r="H98" s="139">
        <f t="shared" si="3"/>
        <v>0</v>
      </c>
      <c r="I98" s="139">
        <f t="shared" si="4"/>
        <v>0</v>
      </c>
      <c r="J98" s="139">
        <f t="shared" ca="1" si="5"/>
        <v>0</v>
      </c>
      <c r="K98" s="139" t="str">
        <f t="shared" ref="K98:AP98" si="80">IF(K$2-$K$2&lt;$D45-1," ",K45*K$3)</f>
        <v xml:space="preserve"> </v>
      </c>
      <c r="L98" s="139" t="str">
        <f t="shared" si="80"/>
        <v xml:space="preserve"> </v>
      </c>
      <c r="M98" s="139" t="str">
        <f t="shared" si="80"/>
        <v xml:space="preserve"> </v>
      </c>
      <c r="N98" s="139" t="str">
        <f t="shared" si="80"/>
        <v xml:space="preserve"> </v>
      </c>
      <c r="O98" s="139" t="str">
        <f t="shared" si="80"/>
        <v xml:space="preserve"> </v>
      </c>
      <c r="P98" s="139" t="str">
        <f t="shared" si="80"/>
        <v xml:space="preserve"> </v>
      </c>
      <c r="Q98" s="139" t="str">
        <f t="shared" si="80"/>
        <v xml:space="preserve"> </v>
      </c>
      <c r="R98" s="139" t="str">
        <f t="shared" si="80"/>
        <v xml:space="preserve"> </v>
      </c>
      <c r="S98" s="139" t="str">
        <f t="shared" si="80"/>
        <v xml:space="preserve"> </v>
      </c>
      <c r="T98" s="139" t="str">
        <f t="shared" si="80"/>
        <v xml:space="preserve"> </v>
      </c>
      <c r="U98" s="139" t="str">
        <f t="shared" si="80"/>
        <v xml:space="preserve"> </v>
      </c>
      <c r="V98" s="139" t="str">
        <f t="shared" si="80"/>
        <v xml:space="preserve"> </v>
      </c>
      <c r="W98" s="139" t="str">
        <f t="shared" si="80"/>
        <v xml:space="preserve"> </v>
      </c>
      <c r="X98" s="139" t="str">
        <f t="shared" si="80"/>
        <v xml:space="preserve"> </v>
      </c>
      <c r="Y98" s="139" t="str">
        <f t="shared" si="80"/>
        <v xml:space="preserve"> </v>
      </c>
      <c r="Z98" s="139" t="str">
        <f t="shared" si="80"/>
        <v xml:space="preserve"> </v>
      </c>
      <c r="AA98" s="139" t="str">
        <f t="shared" si="80"/>
        <v xml:space="preserve"> </v>
      </c>
      <c r="AB98" s="139" t="str">
        <f t="shared" si="80"/>
        <v xml:space="preserve"> </v>
      </c>
      <c r="AC98" s="139" t="str">
        <f t="shared" si="80"/>
        <v xml:space="preserve"> </v>
      </c>
      <c r="AD98" s="139" t="str">
        <f t="shared" si="80"/>
        <v xml:space="preserve"> </v>
      </c>
      <c r="AE98" s="139" t="str">
        <f t="shared" si="80"/>
        <v xml:space="preserve"> </v>
      </c>
      <c r="AF98" s="139" t="str">
        <f t="shared" si="80"/>
        <v xml:space="preserve"> </v>
      </c>
      <c r="AG98" s="139" t="str">
        <f t="shared" si="80"/>
        <v xml:space="preserve"> </v>
      </c>
      <c r="AH98" s="139" t="str">
        <f t="shared" si="80"/>
        <v xml:space="preserve"> </v>
      </c>
      <c r="AI98" s="139" t="str">
        <f t="shared" si="80"/>
        <v xml:space="preserve"> </v>
      </c>
      <c r="AJ98" s="139" t="str">
        <f t="shared" si="80"/>
        <v xml:space="preserve"> </v>
      </c>
      <c r="AK98" s="139" t="str">
        <f t="shared" si="80"/>
        <v xml:space="preserve"> </v>
      </c>
      <c r="AL98" s="139" t="str">
        <f t="shared" si="80"/>
        <v xml:space="preserve"> </v>
      </c>
      <c r="AM98" s="139" t="str">
        <f t="shared" si="80"/>
        <v xml:space="preserve"> </v>
      </c>
      <c r="AN98" s="139" t="str">
        <f t="shared" si="80"/>
        <v xml:space="preserve"> </v>
      </c>
      <c r="AO98" s="139" t="str">
        <f t="shared" si="80"/>
        <v xml:space="preserve"> </v>
      </c>
      <c r="AP98" s="139" t="str">
        <f t="shared" si="80"/>
        <v xml:space="preserve"> </v>
      </c>
      <c r="AQ98" s="139" t="str">
        <f t="shared" ref="AQ98:BH98" si="81">IF(AQ$2-$K$2&lt;$D45-1," ",AQ45*AQ$3)</f>
        <v xml:space="preserve"> </v>
      </c>
      <c r="AR98" s="139" t="str">
        <f t="shared" si="81"/>
        <v xml:space="preserve"> </v>
      </c>
      <c r="AS98" s="139" t="str">
        <f t="shared" si="81"/>
        <v xml:space="preserve"> </v>
      </c>
      <c r="AT98" s="139" t="str">
        <f t="shared" si="81"/>
        <v xml:space="preserve"> </v>
      </c>
      <c r="AU98" s="139" t="str">
        <f t="shared" si="81"/>
        <v xml:space="preserve"> </v>
      </c>
      <c r="AV98" s="139" t="str">
        <f t="shared" si="81"/>
        <v xml:space="preserve"> </v>
      </c>
      <c r="AW98" s="139">
        <f t="shared" ca="1" si="81"/>
        <v>0</v>
      </c>
      <c r="AX98" s="139">
        <f t="shared" ca="1" si="81"/>
        <v>0</v>
      </c>
      <c r="AY98" s="139">
        <f t="shared" ca="1" si="81"/>
        <v>0</v>
      </c>
      <c r="AZ98" s="139">
        <f t="shared" ca="1" si="81"/>
        <v>0</v>
      </c>
      <c r="BA98" s="139">
        <f t="shared" ca="1" si="81"/>
        <v>0</v>
      </c>
      <c r="BB98" s="139">
        <f t="shared" ca="1" si="81"/>
        <v>0</v>
      </c>
      <c r="BC98" s="139">
        <f t="shared" ca="1" si="81"/>
        <v>0</v>
      </c>
      <c r="BD98" s="139">
        <f t="shared" ca="1" si="81"/>
        <v>0</v>
      </c>
      <c r="BE98" s="139">
        <f t="shared" ca="1" si="81"/>
        <v>0</v>
      </c>
      <c r="BF98" s="139">
        <f t="shared" ca="1" si="81"/>
        <v>0</v>
      </c>
      <c r="BG98" s="139">
        <f t="shared" ca="1" si="81"/>
        <v>0</v>
      </c>
      <c r="BH98" s="139">
        <f t="shared" ca="1" si="81"/>
        <v>0</v>
      </c>
    </row>
    <row r="99" spans="1:60">
      <c r="A99" s="106"/>
      <c r="B99" s="106"/>
      <c r="C99" s="106"/>
      <c r="D99" s="106"/>
      <c r="E99" s="106" t="s">
        <v>212</v>
      </c>
      <c r="F99" s="106">
        <f ca="1">OFFSET('Primary Inputs Alt'!$E$12,0,'Calculations Alt'!$D46-1)</f>
        <v>0</v>
      </c>
      <c r="G99" s="106"/>
      <c r="H99" s="139">
        <f t="shared" si="3"/>
        <v>0</v>
      </c>
      <c r="I99" s="139">
        <f t="shared" si="4"/>
        <v>0</v>
      </c>
      <c r="J99" s="139">
        <f t="shared" ca="1" si="5"/>
        <v>0</v>
      </c>
      <c r="K99" s="139" t="str">
        <f t="shared" ref="K99:AP99" si="82">IF(K$2-$K$2&lt;$D46-1," ",K46*K$3)</f>
        <v xml:space="preserve"> </v>
      </c>
      <c r="L99" s="139" t="str">
        <f t="shared" si="82"/>
        <v xml:space="preserve"> </v>
      </c>
      <c r="M99" s="139" t="str">
        <f t="shared" si="82"/>
        <v xml:space="preserve"> </v>
      </c>
      <c r="N99" s="139" t="str">
        <f t="shared" si="82"/>
        <v xml:space="preserve"> </v>
      </c>
      <c r="O99" s="139" t="str">
        <f t="shared" si="82"/>
        <v xml:space="preserve"> </v>
      </c>
      <c r="P99" s="139" t="str">
        <f t="shared" si="82"/>
        <v xml:space="preserve"> </v>
      </c>
      <c r="Q99" s="139" t="str">
        <f t="shared" si="82"/>
        <v xml:space="preserve"> </v>
      </c>
      <c r="R99" s="139" t="str">
        <f t="shared" si="82"/>
        <v xml:space="preserve"> </v>
      </c>
      <c r="S99" s="139" t="str">
        <f t="shared" si="82"/>
        <v xml:space="preserve"> </v>
      </c>
      <c r="T99" s="139" t="str">
        <f t="shared" si="82"/>
        <v xml:space="preserve"> </v>
      </c>
      <c r="U99" s="139" t="str">
        <f t="shared" si="82"/>
        <v xml:space="preserve"> </v>
      </c>
      <c r="V99" s="139" t="str">
        <f t="shared" si="82"/>
        <v xml:space="preserve"> </v>
      </c>
      <c r="W99" s="139" t="str">
        <f t="shared" si="82"/>
        <v xml:space="preserve"> </v>
      </c>
      <c r="X99" s="139" t="str">
        <f t="shared" si="82"/>
        <v xml:space="preserve"> </v>
      </c>
      <c r="Y99" s="139" t="str">
        <f t="shared" si="82"/>
        <v xml:space="preserve"> </v>
      </c>
      <c r="Z99" s="139" t="str">
        <f t="shared" si="82"/>
        <v xml:space="preserve"> </v>
      </c>
      <c r="AA99" s="139" t="str">
        <f t="shared" si="82"/>
        <v xml:space="preserve"> </v>
      </c>
      <c r="AB99" s="139" t="str">
        <f t="shared" si="82"/>
        <v xml:space="preserve"> </v>
      </c>
      <c r="AC99" s="139" t="str">
        <f t="shared" si="82"/>
        <v xml:space="preserve"> </v>
      </c>
      <c r="AD99" s="139" t="str">
        <f t="shared" si="82"/>
        <v xml:space="preserve"> </v>
      </c>
      <c r="AE99" s="139" t="str">
        <f t="shared" si="82"/>
        <v xml:space="preserve"> </v>
      </c>
      <c r="AF99" s="139" t="str">
        <f t="shared" si="82"/>
        <v xml:space="preserve"> </v>
      </c>
      <c r="AG99" s="139" t="str">
        <f t="shared" si="82"/>
        <v xml:space="preserve"> </v>
      </c>
      <c r="AH99" s="139" t="str">
        <f t="shared" si="82"/>
        <v xml:space="preserve"> </v>
      </c>
      <c r="AI99" s="139" t="str">
        <f t="shared" si="82"/>
        <v xml:space="preserve"> </v>
      </c>
      <c r="AJ99" s="139" t="str">
        <f t="shared" si="82"/>
        <v xml:space="preserve"> </v>
      </c>
      <c r="AK99" s="139" t="str">
        <f t="shared" si="82"/>
        <v xml:space="preserve"> </v>
      </c>
      <c r="AL99" s="139" t="str">
        <f t="shared" si="82"/>
        <v xml:space="preserve"> </v>
      </c>
      <c r="AM99" s="139" t="str">
        <f t="shared" si="82"/>
        <v xml:space="preserve"> </v>
      </c>
      <c r="AN99" s="139" t="str">
        <f t="shared" si="82"/>
        <v xml:space="preserve"> </v>
      </c>
      <c r="AO99" s="139" t="str">
        <f t="shared" si="82"/>
        <v xml:space="preserve"> </v>
      </c>
      <c r="AP99" s="139" t="str">
        <f t="shared" si="82"/>
        <v xml:space="preserve"> </v>
      </c>
      <c r="AQ99" s="139" t="str">
        <f t="shared" ref="AQ99:BH99" si="83">IF(AQ$2-$K$2&lt;$D46-1," ",AQ46*AQ$3)</f>
        <v xml:space="preserve"> </v>
      </c>
      <c r="AR99" s="139" t="str">
        <f t="shared" si="83"/>
        <v xml:space="preserve"> </v>
      </c>
      <c r="AS99" s="139" t="str">
        <f t="shared" si="83"/>
        <v xml:space="preserve"> </v>
      </c>
      <c r="AT99" s="139" t="str">
        <f t="shared" si="83"/>
        <v xml:space="preserve"> </v>
      </c>
      <c r="AU99" s="139" t="str">
        <f t="shared" si="83"/>
        <v xml:space="preserve"> </v>
      </c>
      <c r="AV99" s="139" t="str">
        <f t="shared" si="83"/>
        <v xml:space="preserve"> </v>
      </c>
      <c r="AW99" s="139" t="str">
        <f t="shared" si="83"/>
        <v xml:space="preserve"> </v>
      </c>
      <c r="AX99" s="139">
        <f t="shared" ca="1" si="83"/>
        <v>0</v>
      </c>
      <c r="AY99" s="139">
        <f t="shared" ca="1" si="83"/>
        <v>0</v>
      </c>
      <c r="AZ99" s="139">
        <f t="shared" ca="1" si="83"/>
        <v>0</v>
      </c>
      <c r="BA99" s="139">
        <f t="shared" ca="1" si="83"/>
        <v>0</v>
      </c>
      <c r="BB99" s="139">
        <f t="shared" ca="1" si="83"/>
        <v>0</v>
      </c>
      <c r="BC99" s="139">
        <f t="shared" ca="1" si="83"/>
        <v>0</v>
      </c>
      <c r="BD99" s="139">
        <f t="shared" ca="1" si="83"/>
        <v>0</v>
      </c>
      <c r="BE99" s="139">
        <f t="shared" ca="1" si="83"/>
        <v>0</v>
      </c>
      <c r="BF99" s="139">
        <f t="shared" ca="1" si="83"/>
        <v>0</v>
      </c>
      <c r="BG99" s="139">
        <f t="shared" ca="1" si="83"/>
        <v>0</v>
      </c>
      <c r="BH99" s="139">
        <f t="shared" ca="1" si="83"/>
        <v>0</v>
      </c>
    </row>
    <row r="100" spans="1:60">
      <c r="A100" s="106"/>
      <c r="B100" s="106"/>
      <c r="C100" s="106"/>
      <c r="D100" s="106"/>
      <c r="E100" s="106" t="s">
        <v>213</v>
      </c>
      <c r="F100" s="106">
        <f ca="1">OFFSET('Primary Inputs Alt'!$E$12,0,'Calculations Alt'!$D47-1)</f>
        <v>0</v>
      </c>
      <c r="G100" s="106"/>
      <c r="H100" s="139">
        <f t="shared" si="3"/>
        <v>0</v>
      </c>
      <c r="I100" s="139">
        <f t="shared" si="4"/>
        <v>0</v>
      </c>
      <c r="J100" s="139">
        <f t="shared" ca="1" si="5"/>
        <v>0</v>
      </c>
      <c r="K100" s="139" t="str">
        <f t="shared" ref="K100:AP100" si="84">IF(K$2-$K$2&lt;$D47-1," ",K47*K$3)</f>
        <v xml:space="preserve"> </v>
      </c>
      <c r="L100" s="139" t="str">
        <f t="shared" si="84"/>
        <v xml:space="preserve"> </v>
      </c>
      <c r="M100" s="139" t="str">
        <f t="shared" si="84"/>
        <v xml:space="preserve"> </v>
      </c>
      <c r="N100" s="139" t="str">
        <f t="shared" si="84"/>
        <v xml:space="preserve"> </v>
      </c>
      <c r="O100" s="139" t="str">
        <f t="shared" si="84"/>
        <v xml:space="preserve"> </v>
      </c>
      <c r="P100" s="139" t="str">
        <f t="shared" si="84"/>
        <v xml:space="preserve"> </v>
      </c>
      <c r="Q100" s="139" t="str">
        <f t="shared" si="84"/>
        <v xml:space="preserve"> </v>
      </c>
      <c r="R100" s="139" t="str">
        <f t="shared" si="84"/>
        <v xml:space="preserve"> </v>
      </c>
      <c r="S100" s="139" t="str">
        <f t="shared" si="84"/>
        <v xml:space="preserve"> </v>
      </c>
      <c r="T100" s="139" t="str">
        <f t="shared" si="84"/>
        <v xml:space="preserve"> </v>
      </c>
      <c r="U100" s="139" t="str">
        <f t="shared" si="84"/>
        <v xml:space="preserve"> </v>
      </c>
      <c r="V100" s="139" t="str">
        <f t="shared" si="84"/>
        <v xml:space="preserve"> </v>
      </c>
      <c r="W100" s="139" t="str">
        <f t="shared" si="84"/>
        <v xml:space="preserve"> </v>
      </c>
      <c r="X100" s="139" t="str">
        <f t="shared" si="84"/>
        <v xml:space="preserve"> </v>
      </c>
      <c r="Y100" s="139" t="str">
        <f t="shared" si="84"/>
        <v xml:space="preserve"> </v>
      </c>
      <c r="Z100" s="139" t="str">
        <f t="shared" si="84"/>
        <v xml:space="preserve"> </v>
      </c>
      <c r="AA100" s="139" t="str">
        <f t="shared" si="84"/>
        <v xml:space="preserve"> </v>
      </c>
      <c r="AB100" s="139" t="str">
        <f t="shared" si="84"/>
        <v xml:space="preserve"> </v>
      </c>
      <c r="AC100" s="139" t="str">
        <f t="shared" si="84"/>
        <v xml:space="preserve"> </v>
      </c>
      <c r="AD100" s="139" t="str">
        <f t="shared" si="84"/>
        <v xml:space="preserve"> </v>
      </c>
      <c r="AE100" s="139" t="str">
        <f t="shared" si="84"/>
        <v xml:space="preserve"> </v>
      </c>
      <c r="AF100" s="139" t="str">
        <f t="shared" si="84"/>
        <v xml:space="preserve"> </v>
      </c>
      <c r="AG100" s="139" t="str">
        <f t="shared" si="84"/>
        <v xml:space="preserve"> </v>
      </c>
      <c r="AH100" s="139" t="str">
        <f t="shared" si="84"/>
        <v xml:space="preserve"> </v>
      </c>
      <c r="AI100" s="139" t="str">
        <f t="shared" si="84"/>
        <v xml:space="preserve"> </v>
      </c>
      <c r="AJ100" s="139" t="str">
        <f t="shared" si="84"/>
        <v xml:space="preserve"> </v>
      </c>
      <c r="AK100" s="139" t="str">
        <f t="shared" si="84"/>
        <v xml:space="preserve"> </v>
      </c>
      <c r="AL100" s="139" t="str">
        <f t="shared" si="84"/>
        <v xml:space="preserve"> </v>
      </c>
      <c r="AM100" s="139" t="str">
        <f t="shared" si="84"/>
        <v xml:space="preserve"> </v>
      </c>
      <c r="AN100" s="139" t="str">
        <f t="shared" si="84"/>
        <v xml:space="preserve"> </v>
      </c>
      <c r="AO100" s="139" t="str">
        <f t="shared" si="84"/>
        <v xml:space="preserve"> </v>
      </c>
      <c r="AP100" s="139" t="str">
        <f t="shared" si="84"/>
        <v xml:space="preserve"> </v>
      </c>
      <c r="AQ100" s="139" t="str">
        <f t="shared" ref="AQ100:BH100" si="85">IF(AQ$2-$K$2&lt;$D47-1," ",AQ47*AQ$3)</f>
        <v xml:space="preserve"> </v>
      </c>
      <c r="AR100" s="139" t="str">
        <f t="shared" si="85"/>
        <v xml:space="preserve"> </v>
      </c>
      <c r="AS100" s="139" t="str">
        <f t="shared" si="85"/>
        <v xml:space="preserve"> </v>
      </c>
      <c r="AT100" s="139" t="str">
        <f t="shared" si="85"/>
        <v xml:space="preserve"> </v>
      </c>
      <c r="AU100" s="139" t="str">
        <f t="shared" si="85"/>
        <v xml:space="preserve"> </v>
      </c>
      <c r="AV100" s="139" t="str">
        <f t="shared" si="85"/>
        <v xml:space="preserve"> </v>
      </c>
      <c r="AW100" s="139" t="str">
        <f t="shared" si="85"/>
        <v xml:space="preserve"> </v>
      </c>
      <c r="AX100" s="139" t="str">
        <f t="shared" si="85"/>
        <v xml:space="preserve"> </v>
      </c>
      <c r="AY100" s="139">
        <f t="shared" ca="1" si="85"/>
        <v>0</v>
      </c>
      <c r="AZ100" s="139">
        <f t="shared" ca="1" si="85"/>
        <v>0</v>
      </c>
      <c r="BA100" s="139">
        <f t="shared" ca="1" si="85"/>
        <v>0</v>
      </c>
      <c r="BB100" s="139">
        <f t="shared" ca="1" si="85"/>
        <v>0</v>
      </c>
      <c r="BC100" s="139">
        <f t="shared" ca="1" si="85"/>
        <v>0</v>
      </c>
      <c r="BD100" s="139">
        <f t="shared" ca="1" si="85"/>
        <v>0</v>
      </c>
      <c r="BE100" s="139">
        <f t="shared" ca="1" si="85"/>
        <v>0</v>
      </c>
      <c r="BF100" s="139">
        <f t="shared" ca="1" si="85"/>
        <v>0</v>
      </c>
      <c r="BG100" s="139">
        <f t="shared" ca="1" si="85"/>
        <v>0</v>
      </c>
      <c r="BH100" s="139">
        <f t="shared" ca="1" si="85"/>
        <v>0</v>
      </c>
    </row>
    <row r="101" spans="1:60">
      <c r="A101" s="106"/>
      <c r="B101" s="106"/>
      <c r="C101" s="106"/>
      <c r="D101" s="106"/>
      <c r="E101" s="106" t="s">
        <v>214</v>
      </c>
      <c r="F101" s="106">
        <f ca="1">OFFSET('Primary Inputs Alt'!$E$12,0,'Calculations Alt'!$D48-1)</f>
        <v>0</v>
      </c>
      <c r="G101" s="106"/>
      <c r="H101" s="139">
        <f t="shared" si="3"/>
        <v>0</v>
      </c>
      <c r="I101" s="139">
        <f t="shared" si="4"/>
        <v>0</v>
      </c>
      <c r="J101" s="139">
        <f t="shared" ca="1" si="5"/>
        <v>0</v>
      </c>
      <c r="K101" s="139" t="str">
        <f t="shared" ref="K101:AP101" si="86">IF(K$2-$K$2&lt;$D48-1," ",K48*K$3)</f>
        <v xml:space="preserve"> </v>
      </c>
      <c r="L101" s="139" t="str">
        <f t="shared" si="86"/>
        <v xml:space="preserve"> </v>
      </c>
      <c r="M101" s="139" t="str">
        <f t="shared" si="86"/>
        <v xml:space="preserve"> </v>
      </c>
      <c r="N101" s="139" t="str">
        <f t="shared" si="86"/>
        <v xml:space="preserve"> </v>
      </c>
      <c r="O101" s="139" t="str">
        <f t="shared" si="86"/>
        <v xml:space="preserve"> </v>
      </c>
      <c r="P101" s="139" t="str">
        <f t="shared" si="86"/>
        <v xml:space="preserve"> </v>
      </c>
      <c r="Q101" s="139" t="str">
        <f t="shared" si="86"/>
        <v xml:space="preserve"> </v>
      </c>
      <c r="R101" s="139" t="str">
        <f t="shared" si="86"/>
        <v xml:space="preserve"> </v>
      </c>
      <c r="S101" s="139" t="str">
        <f t="shared" si="86"/>
        <v xml:space="preserve"> </v>
      </c>
      <c r="T101" s="139" t="str">
        <f t="shared" si="86"/>
        <v xml:space="preserve"> </v>
      </c>
      <c r="U101" s="139" t="str">
        <f t="shared" si="86"/>
        <v xml:space="preserve"> </v>
      </c>
      <c r="V101" s="139" t="str">
        <f t="shared" si="86"/>
        <v xml:space="preserve"> </v>
      </c>
      <c r="W101" s="139" t="str">
        <f t="shared" si="86"/>
        <v xml:space="preserve"> </v>
      </c>
      <c r="X101" s="139" t="str">
        <f t="shared" si="86"/>
        <v xml:space="preserve"> </v>
      </c>
      <c r="Y101" s="139" t="str">
        <f t="shared" si="86"/>
        <v xml:space="preserve"> </v>
      </c>
      <c r="Z101" s="139" t="str">
        <f t="shared" si="86"/>
        <v xml:space="preserve"> </v>
      </c>
      <c r="AA101" s="139" t="str">
        <f t="shared" si="86"/>
        <v xml:space="preserve"> </v>
      </c>
      <c r="AB101" s="139" t="str">
        <f t="shared" si="86"/>
        <v xml:space="preserve"> </v>
      </c>
      <c r="AC101" s="139" t="str">
        <f t="shared" si="86"/>
        <v xml:space="preserve"> </v>
      </c>
      <c r="AD101" s="139" t="str">
        <f t="shared" si="86"/>
        <v xml:space="preserve"> </v>
      </c>
      <c r="AE101" s="139" t="str">
        <f t="shared" si="86"/>
        <v xml:space="preserve"> </v>
      </c>
      <c r="AF101" s="139" t="str">
        <f t="shared" si="86"/>
        <v xml:space="preserve"> </v>
      </c>
      <c r="AG101" s="139" t="str">
        <f t="shared" si="86"/>
        <v xml:space="preserve"> </v>
      </c>
      <c r="AH101" s="139" t="str">
        <f t="shared" si="86"/>
        <v xml:space="preserve"> </v>
      </c>
      <c r="AI101" s="139" t="str">
        <f t="shared" si="86"/>
        <v xml:space="preserve"> </v>
      </c>
      <c r="AJ101" s="139" t="str">
        <f t="shared" si="86"/>
        <v xml:space="preserve"> </v>
      </c>
      <c r="AK101" s="139" t="str">
        <f t="shared" si="86"/>
        <v xml:space="preserve"> </v>
      </c>
      <c r="AL101" s="139" t="str">
        <f t="shared" si="86"/>
        <v xml:space="preserve"> </v>
      </c>
      <c r="AM101" s="139" t="str">
        <f t="shared" si="86"/>
        <v xml:space="preserve"> </v>
      </c>
      <c r="AN101" s="139" t="str">
        <f t="shared" si="86"/>
        <v xml:space="preserve"> </v>
      </c>
      <c r="AO101" s="139" t="str">
        <f t="shared" si="86"/>
        <v xml:space="preserve"> </v>
      </c>
      <c r="AP101" s="139" t="str">
        <f t="shared" si="86"/>
        <v xml:space="preserve"> </v>
      </c>
      <c r="AQ101" s="139" t="str">
        <f t="shared" ref="AQ101:BH101" si="87">IF(AQ$2-$K$2&lt;$D48-1," ",AQ48*AQ$3)</f>
        <v xml:space="preserve"> </v>
      </c>
      <c r="AR101" s="139" t="str">
        <f t="shared" si="87"/>
        <v xml:space="preserve"> </v>
      </c>
      <c r="AS101" s="139" t="str">
        <f t="shared" si="87"/>
        <v xml:space="preserve"> </v>
      </c>
      <c r="AT101" s="139" t="str">
        <f t="shared" si="87"/>
        <v xml:space="preserve"> </v>
      </c>
      <c r="AU101" s="139" t="str">
        <f t="shared" si="87"/>
        <v xml:space="preserve"> </v>
      </c>
      <c r="AV101" s="139" t="str">
        <f t="shared" si="87"/>
        <v xml:space="preserve"> </v>
      </c>
      <c r="AW101" s="139" t="str">
        <f t="shared" si="87"/>
        <v xml:space="preserve"> </v>
      </c>
      <c r="AX101" s="139" t="str">
        <f t="shared" si="87"/>
        <v xml:space="preserve"> </v>
      </c>
      <c r="AY101" s="139" t="str">
        <f t="shared" si="87"/>
        <v xml:space="preserve"> </v>
      </c>
      <c r="AZ101" s="139">
        <f t="shared" ca="1" si="87"/>
        <v>0</v>
      </c>
      <c r="BA101" s="139">
        <f t="shared" ca="1" si="87"/>
        <v>0</v>
      </c>
      <c r="BB101" s="139">
        <f t="shared" ca="1" si="87"/>
        <v>0</v>
      </c>
      <c r="BC101" s="139">
        <f t="shared" ca="1" si="87"/>
        <v>0</v>
      </c>
      <c r="BD101" s="139">
        <f t="shared" ca="1" si="87"/>
        <v>0</v>
      </c>
      <c r="BE101" s="139">
        <f t="shared" ca="1" si="87"/>
        <v>0</v>
      </c>
      <c r="BF101" s="139">
        <f t="shared" ca="1" si="87"/>
        <v>0</v>
      </c>
      <c r="BG101" s="139">
        <f t="shared" ca="1" si="87"/>
        <v>0</v>
      </c>
      <c r="BH101" s="139">
        <f t="shared" ca="1" si="87"/>
        <v>0</v>
      </c>
    </row>
    <row r="102" spans="1:60">
      <c r="A102" s="106"/>
      <c r="B102" s="106"/>
      <c r="C102" s="106"/>
      <c r="D102" s="106"/>
      <c r="E102" s="106" t="s">
        <v>215</v>
      </c>
      <c r="F102" s="106">
        <f ca="1">OFFSET('Primary Inputs Alt'!$E$12,0,'Calculations Alt'!$D49-1)</f>
        <v>0</v>
      </c>
      <c r="G102" s="106"/>
      <c r="H102" s="139">
        <f t="shared" si="3"/>
        <v>0</v>
      </c>
      <c r="I102" s="139">
        <f t="shared" si="4"/>
        <v>0</v>
      </c>
      <c r="J102" s="139">
        <f t="shared" ca="1" si="5"/>
        <v>0</v>
      </c>
      <c r="K102" s="139" t="str">
        <f t="shared" ref="K102:AP102" si="88">IF(K$2-$K$2&lt;$D49-1," ",K49*K$3)</f>
        <v xml:space="preserve"> </v>
      </c>
      <c r="L102" s="139" t="str">
        <f t="shared" si="88"/>
        <v xml:space="preserve"> </v>
      </c>
      <c r="M102" s="139" t="str">
        <f t="shared" si="88"/>
        <v xml:space="preserve"> </v>
      </c>
      <c r="N102" s="139" t="str">
        <f t="shared" si="88"/>
        <v xml:space="preserve"> </v>
      </c>
      <c r="O102" s="139" t="str">
        <f t="shared" si="88"/>
        <v xml:space="preserve"> </v>
      </c>
      <c r="P102" s="139" t="str">
        <f t="shared" si="88"/>
        <v xml:space="preserve"> </v>
      </c>
      <c r="Q102" s="139" t="str">
        <f t="shared" si="88"/>
        <v xml:space="preserve"> </v>
      </c>
      <c r="R102" s="139" t="str">
        <f t="shared" si="88"/>
        <v xml:space="preserve"> </v>
      </c>
      <c r="S102" s="139" t="str">
        <f t="shared" si="88"/>
        <v xml:space="preserve"> </v>
      </c>
      <c r="T102" s="139" t="str">
        <f t="shared" si="88"/>
        <v xml:space="preserve"> </v>
      </c>
      <c r="U102" s="139" t="str">
        <f t="shared" si="88"/>
        <v xml:space="preserve"> </v>
      </c>
      <c r="V102" s="139" t="str">
        <f t="shared" si="88"/>
        <v xml:space="preserve"> </v>
      </c>
      <c r="W102" s="139" t="str">
        <f t="shared" si="88"/>
        <v xml:space="preserve"> </v>
      </c>
      <c r="X102" s="139" t="str">
        <f t="shared" si="88"/>
        <v xml:space="preserve"> </v>
      </c>
      <c r="Y102" s="139" t="str">
        <f t="shared" si="88"/>
        <v xml:space="preserve"> </v>
      </c>
      <c r="Z102" s="139" t="str">
        <f t="shared" si="88"/>
        <v xml:space="preserve"> </v>
      </c>
      <c r="AA102" s="139" t="str">
        <f t="shared" si="88"/>
        <v xml:space="preserve"> </v>
      </c>
      <c r="AB102" s="139" t="str">
        <f t="shared" si="88"/>
        <v xml:space="preserve"> </v>
      </c>
      <c r="AC102" s="139" t="str">
        <f t="shared" si="88"/>
        <v xml:space="preserve"> </v>
      </c>
      <c r="AD102" s="139" t="str">
        <f t="shared" si="88"/>
        <v xml:space="preserve"> </v>
      </c>
      <c r="AE102" s="139" t="str">
        <f t="shared" si="88"/>
        <v xml:space="preserve"> </v>
      </c>
      <c r="AF102" s="139" t="str">
        <f t="shared" si="88"/>
        <v xml:space="preserve"> </v>
      </c>
      <c r="AG102" s="139" t="str">
        <f t="shared" si="88"/>
        <v xml:space="preserve"> </v>
      </c>
      <c r="AH102" s="139" t="str">
        <f t="shared" si="88"/>
        <v xml:space="preserve"> </v>
      </c>
      <c r="AI102" s="139" t="str">
        <f t="shared" si="88"/>
        <v xml:space="preserve"> </v>
      </c>
      <c r="AJ102" s="139" t="str">
        <f t="shared" si="88"/>
        <v xml:space="preserve"> </v>
      </c>
      <c r="AK102" s="139" t="str">
        <f t="shared" si="88"/>
        <v xml:space="preserve"> </v>
      </c>
      <c r="AL102" s="139" t="str">
        <f t="shared" si="88"/>
        <v xml:space="preserve"> </v>
      </c>
      <c r="AM102" s="139" t="str">
        <f t="shared" si="88"/>
        <v xml:space="preserve"> </v>
      </c>
      <c r="AN102" s="139" t="str">
        <f t="shared" si="88"/>
        <v xml:space="preserve"> </v>
      </c>
      <c r="AO102" s="139" t="str">
        <f t="shared" si="88"/>
        <v xml:space="preserve"> </v>
      </c>
      <c r="AP102" s="139" t="str">
        <f t="shared" si="88"/>
        <v xml:space="preserve"> </v>
      </c>
      <c r="AQ102" s="139" t="str">
        <f t="shared" ref="AQ102:BH102" si="89">IF(AQ$2-$K$2&lt;$D49-1," ",AQ49*AQ$3)</f>
        <v xml:space="preserve"> </v>
      </c>
      <c r="AR102" s="139" t="str">
        <f t="shared" si="89"/>
        <v xml:space="preserve"> </v>
      </c>
      <c r="AS102" s="139" t="str">
        <f t="shared" si="89"/>
        <v xml:space="preserve"> </v>
      </c>
      <c r="AT102" s="139" t="str">
        <f t="shared" si="89"/>
        <v xml:space="preserve"> </v>
      </c>
      <c r="AU102" s="139" t="str">
        <f t="shared" si="89"/>
        <v xml:space="preserve"> </v>
      </c>
      <c r="AV102" s="139" t="str">
        <f t="shared" si="89"/>
        <v xml:space="preserve"> </v>
      </c>
      <c r="AW102" s="139" t="str">
        <f t="shared" si="89"/>
        <v xml:space="preserve"> </v>
      </c>
      <c r="AX102" s="139" t="str">
        <f t="shared" si="89"/>
        <v xml:space="preserve"> </v>
      </c>
      <c r="AY102" s="139" t="str">
        <f t="shared" si="89"/>
        <v xml:space="preserve"> </v>
      </c>
      <c r="AZ102" s="139" t="str">
        <f t="shared" si="89"/>
        <v xml:space="preserve"> </v>
      </c>
      <c r="BA102" s="139">
        <f t="shared" ca="1" si="89"/>
        <v>0</v>
      </c>
      <c r="BB102" s="139">
        <f t="shared" ca="1" si="89"/>
        <v>0</v>
      </c>
      <c r="BC102" s="139">
        <f t="shared" ca="1" si="89"/>
        <v>0</v>
      </c>
      <c r="BD102" s="139">
        <f t="shared" ca="1" si="89"/>
        <v>0</v>
      </c>
      <c r="BE102" s="139">
        <f t="shared" ca="1" si="89"/>
        <v>0</v>
      </c>
      <c r="BF102" s="139">
        <f t="shared" ca="1" si="89"/>
        <v>0</v>
      </c>
      <c r="BG102" s="139">
        <f t="shared" ca="1" si="89"/>
        <v>0</v>
      </c>
      <c r="BH102" s="139">
        <f t="shared" ca="1" si="89"/>
        <v>0</v>
      </c>
    </row>
    <row r="103" spans="1:60">
      <c r="A103" s="106"/>
      <c r="B103" s="106"/>
      <c r="C103" s="106"/>
      <c r="D103" s="106"/>
      <c r="E103" s="106" t="s">
        <v>216</v>
      </c>
      <c r="F103" s="106">
        <f ca="1">OFFSET('Primary Inputs Alt'!$E$12,0,'Calculations Alt'!$D50-1)</f>
        <v>0</v>
      </c>
      <c r="G103" s="106"/>
      <c r="H103" s="139">
        <f t="shared" si="3"/>
        <v>0</v>
      </c>
      <c r="I103" s="139">
        <f t="shared" si="4"/>
        <v>0</v>
      </c>
      <c r="J103" s="139">
        <f t="shared" ca="1" si="5"/>
        <v>0</v>
      </c>
      <c r="K103" s="139" t="str">
        <f t="shared" ref="K103:AP103" si="90">IF(K$2-$K$2&lt;$D50-1," ",K50*K$3)</f>
        <v xml:space="preserve"> </v>
      </c>
      <c r="L103" s="139" t="str">
        <f t="shared" si="90"/>
        <v xml:space="preserve"> </v>
      </c>
      <c r="M103" s="139" t="str">
        <f t="shared" si="90"/>
        <v xml:space="preserve"> </v>
      </c>
      <c r="N103" s="139" t="str">
        <f t="shared" si="90"/>
        <v xml:space="preserve"> </v>
      </c>
      <c r="O103" s="139" t="str">
        <f t="shared" si="90"/>
        <v xml:space="preserve"> </v>
      </c>
      <c r="P103" s="139" t="str">
        <f t="shared" si="90"/>
        <v xml:space="preserve"> </v>
      </c>
      <c r="Q103" s="139" t="str">
        <f t="shared" si="90"/>
        <v xml:space="preserve"> </v>
      </c>
      <c r="R103" s="139" t="str">
        <f t="shared" si="90"/>
        <v xml:space="preserve"> </v>
      </c>
      <c r="S103" s="139" t="str">
        <f t="shared" si="90"/>
        <v xml:space="preserve"> </v>
      </c>
      <c r="T103" s="139" t="str">
        <f t="shared" si="90"/>
        <v xml:space="preserve"> </v>
      </c>
      <c r="U103" s="139" t="str">
        <f t="shared" si="90"/>
        <v xml:space="preserve"> </v>
      </c>
      <c r="V103" s="139" t="str">
        <f t="shared" si="90"/>
        <v xml:space="preserve"> </v>
      </c>
      <c r="W103" s="139" t="str">
        <f t="shared" si="90"/>
        <v xml:space="preserve"> </v>
      </c>
      <c r="X103" s="139" t="str">
        <f t="shared" si="90"/>
        <v xml:space="preserve"> </v>
      </c>
      <c r="Y103" s="139" t="str">
        <f t="shared" si="90"/>
        <v xml:space="preserve"> </v>
      </c>
      <c r="Z103" s="139" t="str">
        <f t="shared" si="90"/>
        <v xml:space="preserve"> </v>
      </c>
      <c r="AA103" s="139" t="str">
        <f t="shared" si="90"/>
        <v xml:space="preserve"> </v>
      </c>
      <c r="AB103" s="139" t="str">
        <f t="shared" si="90"/>
        <v xml:space="preserve"> </v>
      </c>
      <c r="AC103" s="139" t="str">
        <f t="shared" si="90"/>
        <v xml:space="preserve"> </v>
      </c>
      <c r="AD103" s="139" t="str">
        <f t="shared" si="90"/>
        <v xml:space="preserve"> </v>
      </c>
      <c r="AE103" s="139" t="str">
        <f t="shared" si="90"/>
        <v xml:space="preserve"> </v>
      </c>
      <c r="AF103" s="139" t="str">
        <f t="shared" si="90"/>
        <v xml:space="preserve"> </v>
      </c>
      <c r="AG103" s="139" t="str">
        <f t="shared" si="90"/>
        <v xml:space="preserve"> </v>
      </c>
      <c r="AH103" s="139" t="str">
        <f t="shared" si="90"/>
        <v xml:space="preserve"> </v>
      </c>
      <c r="AI103" s="139" t="str">
        <f t="shared" si="90"/>
        <v xml:space="preserve"> </v>
      </c>
      <c r="AJ103" s="139" t="str">
        <f t="shared" si="90"/>
        <v xml:space="preserve"> </v>
      </c>
      <c r="AK103" s="139" t="str">
        <f t="shared" si="90"/>
        <v xml:space="preserve"> </v>
      </c>
      <c r="AL103" s="139" t="str">
        <f t="shared" si="90"/>
        <v xml:space="preserve"> </v>
      </c>
      <c r="AM103" s="139" t="str">
        <f t="shared" si="90"/>
        <v xml:space="preserve"> </v>
      </c>
      <c r="AN103" s="139" t="str">
        <f t="shared" si="90"/>
        <v xml:space="preserve"> </v>
      </c>
      <c r="AO103" s="139" t="str">
        <f t="shared" si="90"/>
        <v xml:space="preserve"> </v>
      </c>
      <c r="AP103" s="139" t="str">
        <f t="shared" si="90"/>
        <v xml:space="preserve"> </v>
      </c>
      <c r="AQ103" s="139" t="str">
        <f t="shared" ref="AQ103:BH103" si="91">IF(AQ$2-$K$2&lt;$D50-1," ",AQ50*AQ$3)</f>
        <v xml:space="preserve"> </v>
      </c>
      <c r="AR103" s="139" t="str">
        <f t="shared" si="91"/>
        <v xml:space="preserve"> </v>
      </c>
      <c r="AS103" s="139" t="str">
        <f t="shared" si="91"/>
        <v xml:space="preserve"> </v>
      </c>
      <c r="AT103" s="139" t="str">
        <f t="shared" si="91"/>
        <v xml:space="preserve"> </v>
      </c>
      <c r="AU103" s="139" t="str">
        <f t="shared" si="91"/>
        <v xml:space="preserve"> </v>
      </c>
      <c r="AV103" s="139" t="str">
        <f t="shared" si="91"/>
        <v xml:space="preserve"> </v>
      </c>
      <c r="AW103" s="139" t="str">
        <f t="shared" si="91"/>
        <v xml:space="preserve"> </v>
      </c>
      <c r="AX103" s="139" t="str">
        <f t="shared" si="91"/>
        <v xml:space="preserve"> </v>
      </c>
      <c r="AY103" s="139" t="str">
        <f t="shared" si="91"/>
        <v xml:space="preserve"> </v>
      </c>
      <c r="AZ103" s="139" t="str">
        <f t="shared" si="91"/>
        <v xml:space="preserve"> </v>
      </c>
      <c r="BA103" s="139" t="str">
        <f t="shared" si="91"/>
        <v xml:space="preserve"> </v>
      </c>
      <c r="BB103" s="139">
        <f t="shared" ca="1" si="91"/>
        <v>0</v>
      </c>
      <c r="BC103" s="139">
        <f t="shared" ca="1" si="91"/>
        <v>0</v>
      </c>
      <c r="BD103" s="139">
        <f t="shared" ca="1" si="91"/>
        <v>0</v>
      </c>
      <c r="BE103" s="139">
        <f t="shared" ca="1" si="91"/>
        <v>0</v>
      </c>
      <c r="BF103" s="139">
        <f t="shared" ca="1" si="91"/>
        <v>0</v>
      </c>
      <c r="BG103" s="139">
        <f t="shared" ca="1" si="91"/>
        <v>0</v>
      </c>
      <c r="BH103" s="139">
        <f t="shared" ca="1" si="91"/>
        <v>0</v>
      </c>
    </row>
    <row r="104" spans="1:60">
      <c r="A104" s="106"/>
      <c r="B104" s="106"/>
      <c r="C104" s="106"/>
      <c r="D104" s="106"/>
      <c r="E104" s="106" t="s">
        <v>217</v>
      </c>
      <c r="F104" s="106">
        <f ca="1">OFFSET('Primary Inputs Alt'!$E$12,0,'Calculations Alt'!$D51-1)</f>
        <v>0</v>
      </c>
      <c r="G104" s="106"/>
      <c r="H104" s="139">
        <f t="shared" si="3"/>
        <v>0</v>
      </c>
      <c r="I104" s="139">
        <f t="shared" si="4"/>
        <v>0</v>
      </c>
      <c r="J104" s="139">
        <f t="shared" ca="1" si="5"/>
        <v>0</v>
      </c>
      <c r="K104" s="139" t="str">
        <f t="shared" ref="K104:AP104" si="92">IF(K$2-$K$2&lt;$D51-1," ",K51*K$3)</f>
        <v xml:space="preserve"> </v>
      </c>
      <c r="L104" s="139" t="str">
        <f t="shared" si="92"/>
        <v xml:space="preserve"> </v>
      </c>
      <c r="M104" s="139" t="str">
        <f t="shared" si="92"/>
        <v xml:space="preserve"> </v>
      </c>
      <c r="N104" s="139" t="str">
        <f t="shared" si="92"/>
        <v xml:space="preserve"> </v>
      </c>
      <c r="O104" s="139" t="str">
        <f t="shared" si="92"/>
        <v xml:space="preserve"> </v>
      </c>
      <c r="P104" s="139" t="str">
        <f t="shared" si="92"/>
        <v xml:space="preserve"> </v>
      </c>
      <c r="Q104" s="139" t="str">
        <f t="shared" si="92"/>
        <v xml:space="preserve"> </v>
      </c>
      <c r="R104" s="139" t="str">
        <f t="shared" si="92"/>
        <v xml:space="preserve"> </v>
      </c>
      <c r="S104" s="139" t="str">
        <f t="shared" si="92"/>
        <v xml:space="preserve"> </v>
      </c>
      <c r="T104" s="139" t="str">
        <f t="shared" si="92"/>
        <v xml:space="preserve"> </v>
      </c>
      <c r="U104" s="139" t="str">
        <f t="shared" si="92"/>
        <v xml:space="preserve"> </v>
      </c>
      <c r="V104" s="139" t="str">
        <f t="shared" si="92"/>
        <v xml:space="preserve"> </v>
      </c>
      <c r="W104" s="139" t="str">
        <f t="shared" si="92"/>
        <v xml:space="preserve"> </v>
      </c>
      <c r="X104" s="139" t="str">
        <f t="shared" si="92"/>
        <v xml:space="preserve"> </v>
      </c>
      <c r="Y104" s="139" t="str">
        <f t="shared" si="92"/>
        <v xml:space="preserve"> </v>
      </c>
      <c r="Z104" s="139" t="str">
        <f t="shared" si="92"/>
        <v xml:space="preserve"> </v>
      </c>
      <c r="AA104" s="139" t="str">
        <f t="shared" si="92"/>
        <v xml:space="preserve"> </v>
      </c>
      <c r="AB104" s="139" t="str">
        <f t="shared" si="92"/>
        <v xml:space="preserve"> </v>
      </c>
      <c r="AC104" s="139" t="str">
        <f t="shared" si="92"/>
        <v xml:space="preserve"> </v>
      </c>
      <c r="AD104" s="139" t="str">
        <f t="shared" si="92"/>
        <v xml:space="preserve"> </v>
      </c>
      <c r="AE104" s="139" t="str">
        <f t="shared" si="92"/>
        <v xml:space="preserve"> </v>
      </c>
      <c r="AF104" s="139" t="str">
        <f t="shared" si="92"/>
        <v xml:space="preserve"> </v>
      </c>
      <c r="AG104" s="139" t="str">
        <f t="shared" si="92"/>
        <v xml:space="preserve"> </v>
      </c>
      <c r="AH104" s="139" t="str">
        <f t="shared" si="92"/>
        <v xml:space="preserve"> </v>
      </c>
      <c r="AI104" s="139" t="str">
        <f t="shared" si="92"/>
        <v xml:space="preserve"> </v>
      </c>
      <c r="AJ104" s="139" t="str">
        <f t="shared" si="92"/>
        <v xml:space="preserve"> </v>
      </c>
      <c r="AK104" s="139" t="str">
        <f t="shared" si="92"/>
        <v xml:space="preserve"> </v>
      </c>
      <c r="AL104" s="139" t="str">
        <f t="shared" si="92"/>
        <v xml:space="preserve"> </v>
      </c>
      <c r="AM104" s="139" t="str">
        <f t="shared" si="92"/>
        <v xml:space="preserve"> </v>
      </c>
      <c r="AN104" s="139" t="str">
        <f t="shared" si="92"/>
        <v xml:space="preserve"> </v>
      </c>
      <c r="AO104" s="139" t="str">
        <f t="shared" si="92"/>
        <v xml:space="preserve"> </v>
      </c>
      <c r="AP104" s="139" t="str">
        <f t="shared" si="92"/>
        <v xml:space="preserve"> </v>
      </c>
      <c r="AQ104" s="139" t="str">
        <f t="shared" ref="AQ104:BH104" si="93">IF(AQ$2-$K$2&lt;$D51-1," ",AQ51*AQ$3)</f>
        <v xml:space="preserve"> </v>
      </c>
      <c r="AR104" s="139" t="str">
        <f t="shared" si="93"/>
        <v xml:space="preserve"> </v>
      </c>
      <c r="AS104" s="139" t="str">
        <f t="shared" si="93"/>
        <v xml:space="preserve"> </v>
      </c>
      <c r="AT104" s="139" t="str">
        <f t="shared" si="93"/>
        <v xml:space="preserve"> </v>
      </c>
      <c r="AU104" s="139" t="str">
        <f t="shared" si="93"/>
        <v xml:space="preserve"> </v>
      </c>
      <c r="AV104" s="139" t="str">
        <f t="shared" si="93"/>
        <v xml:space="preserve"> </v>
      </c>
      <c r="AW104" s="139" t="str">
        <f t="shared" si="93"/>
        <v xml:space="preserve"> </v>
      </c>
      <c r="AX104" s="139" t="str">
        <f t="shared" si="93"/>
        <v xml:space="preserve"> </v>
      </c>
      <c r="AY104" s="139" t="str">
        <f t="shared" si="93"/>
        <v xml:space="preserve"> </v>
      </c>
      <c r="AZ104" s="139" t="str">
        <f t="shared" si="93"/>
        <v xml:space="preserve"> </v>
      </c>
      <c r="BA104" s="139" t="str">
        <f t="shared" si="93"/>
        <v xml:space="preserve"> </v>
      </c>
      <c r="BB104" s="139" t="str">
        <f t="shared" si="93"/>
        <v xml:space="preserve"> </v>
      </c>
      <c r="BC104" s="139">
        <f t="shared" ca="1" si="93"/>
        <v>0</v>
      </c>
      <c r="BD104" s="139">
        <f t="shared" ca="1" si="93"/>
        <v>0</v>
      </c>
      <c r="BE104" s="139">
        <f t="shared" ca="1" si="93"/>
        <v>0</v>
      </c>
      <c r="BF104" s="139">
        <f t="shared" ca="1" si="93"/>
        <v>0</v>
      </c>
      <c r="BG104" s="139">
        <f t="shared" ca="1" si="93"/>
        <v>0</v>
      </c>
      <c r="BH104" s="139">
        <f t="shared" ca="1" si="93"/>
        <v>0</v>
      </c>
    </row>
    <row r="105" spans="1:60">
      <c r="A105" s="106"/>
      <c r="B105" s="106"/>
      <c r="C105" s="106"/>
      <c r="D105" s="106"/>
      <c r="E105" s="106" t="s">
        <v>218</v>
      </c>
      <c r="F105" s="106">
        <f ca="1">OFFSET('Primary Inputs Alt'!$E$12,0,'Calculations Alt'!$D52-1)</f>
        <v>0</v>
      </c>
      <c r="G105" s="106"/>
      <c r="H105" s="139">
        <f t="shared" si="3"/>
        <v>0</v>
      </c>
      <c r="I105" s="139">
        <f t="shared" si="4"/>
        <v>0</v>
      </c>
      <c r="J105" s="139">
        <f t="shared" ca="1" si="5"/>
        <v>0</v>
      </c>
      <c r="K105" s="139" t="str">
        <f t="shared" ref="K105:AP105" si="94">IF(K$2-$K$2&lt;$D52-1," ",K52*K$3)</f>
        <v xml:space="preserve"> </v>
      </c>
      <c r="L105" s="139" t="str">
        <f t="shared" si="94"/>
        <v xml:space="preserve"> </v>
      </c>
      <c r="M105" s="139" t="str">
        <f t="shared" si="94"/>
        <v xml:space="preserve"> </v>
      </c>
      <c r="N105" s="139" t="str">
        <f t="shared" si="94"/>
        <v xml:space="preserve"> </v>
      </c>
      <c r="O105" s="139" t="str">
        <f t="shared" si="94"/>
        <v xml:space="preserve"> </v>
      </c>
      <c r="P105" s="139" t="str">
        <f t="shared" si="94"/>
        <v xml:space="preserve"> </v>
      </c>
      <c r="Q105" s="139" t="str">
        <f t="shared" si="94"/>
        <v xml:space="preserve"> </v>
      </c>
      <c r="R105" s="139" t="str">
        <f t="shared" si="94"/>
        <v xml:space="preserve"> </v>
      </c>
      <c r="S105" s="139" t="str">
        <f t="shared" si="94"/>
        <v xml:space="preserve"> </v>
      </c>
      <c r="T105" s="139" t="str">
        <f t="shared" si="94"/>
        <v xml:space="preserve"> </v>
      </c>
      <c r="U105" s="139" t="str">
        <f t="shared" si="94"/>
        <v xml:space="preserve"> </v>
      </c>
      <c r="V105" s="139" t="str">
        <f t="shared" si="94"/>
        <v xml:space="preserve"> </v>
      </c>
      <c r="W105" s="139" t="str">
        <f t="shared" si="94"/>
        <v xml:space="preserve"> </v>
      </c>
      <c r="X105" s="139" t="str">
        <f t="shared" si="94"/>
        <v xml:space="preserve"> </v>
      </c>
      <c r="Y105" s="139" t="str">
        <f t="shared" si="94"/>
        <v xml:space="preserve"> </v>
      </c>
      <c r="Z105" s="139" t="str">
        <f t="shared" si="94"/>
        <v xml:space="preserve"> </v>
      </c>
      <c r="AA105" s="139" t="str">
        <f t="shared" si="94"/>
        <v xml:space="preserve"> </v>
      </c>
      <c r="AB105" s="139" t="str">
        <f t="shared" si="94"/>
        <v xml:space="preserve"> </v>
      </c>
      <c r="AC105" s="139" t="str">
        <f t="shared" si="94"/>
        <v xml:space="preserve"> </v>
      </c>
      <c r="AD105" s="139" t="str">
        <f t="shared" si="94"/>
        <v xml:space="preserve"> </v>
      </c>
      <c r="AE105" s="139" t="str">
        <f t="shared" si="94"/>
        <v xml:space="preserve"> </v>
      </c>
      <c r="AF105" s="139" t="str">
        <f t="shared" si="94"/>
        <v xml:space="preserve"> </v>
      </c>
      <c r="AG105" s="139" t="str">
        <f t="shared" si="94"/>
        <v xml:space="preserve"> </v>
      </c>
      <c r="AH105" s="139" t="str">
        <f t="shared" si="94"/>
        <v xml:space="preserve"> </v>
      </c>
      <c r="AI105" s="139" t="str">
        <f t="shared" si="94"/>
        <v xml:space="preserve"> </v>
      </c>
      <c r="AJ105" s="139" t="str">
        <f t="shared" si="94"/>
        <v xml:space="preserve"> </v>
      </c>
      <c r="AK105" s="139" t="str">
        <f t="shared" si="94"/>
        <v xml:space="preserve"> </v>
      </c>
      <c r="AL105" s="139" t="str">
        <f t="shared" si="94"/>
        <v xml:space="preserve"> </v>
      </c>
      <c r="AM105" s="139" t="str">
        <f t="shared" si="94"/>
        <v xml:space="preserve"> </v>
      </c>
      <c r="AN105" s="139" t="str">
        <f t="shared" si="94"/>
        <v xml:space="preserve"> </v>
      </c>
      <c r="AO105" s="139" t="str">
        <f t="shared" si="94"/>
        <v xml:space="preserve"> </v>
      </c>
      <c r="AP105" s="139" t="str">
        <f t="shared" si="94"/>
        <v xml:space="preserve"> </v>
      </c>
      <c r="AQ105" s="139" t="str">
        <f t="shared" ref="AQ105:BH105" si="95">IF(AQ$2-$K$2&lt;$D52-1," ",AQ52*AQ$3)</f>
        <v xml:space="preserve"> </v>
      </c>
      <c r="AR105" s="139" t="str">
        <f t="shared" si="95"/>
        <v xml:space="preserve"> </v>
      </c>
      <c r="AS105" s="139" t="str">
        <f t="shared" si="95"/>
        <v xml:space="preserve"> </v>
      </c>
      <c r="AT105" s="139" t="str">
        <f t="shared" si="95"/>
        <v xml:space="preserve"> </v>
      </c>
      <c r="AU105" s="139" t="str">
        <f t="shared" si="95"/>
        <v xml:space="preserve"> </v>
      </c>
      <c r="AV105" s="139" t="str">
        <f t="shared" si="95"/>
        <v xml:space="preserve"> </v>
      </c>
      <c r="AW105" s="139" t="str">
        <f t="shared" si="95"/>
        <v xml:space="preserve"> </v>
      </c>
      <c r="AX105" s="139" t="str">
        <f t="shared" si="95"/>
        <v xml:space="preserve"> </v>
      </c>
      <c r="AY105" s="139" t="str">
        <f t="shared" si="95"/>
        <v xml:space="preserve"> </v>
      </c>
      <c r="AZ105" s="139" t="str">
        <f t="shared" si="95"/>
        <v xml:space="preserve"> </v>
      </c>
      <c r="BA105" s="139" t="str">
        <f t="shared" si="95"/>
        <v xml:space="preserve"> </v>
      </c>
      <c r="BB105" s="139" t="str">
        <f t="shared" si="95"/>
        <v xml:space="preserve"> </v>
      </c>
      <c r="BC105" s="139" t="str">
        <f t="shared" si="95"/>
        <v xml:space="preserve"> </v>
      </c>
      <c r="BD105" s="139">
        <f t="shared" ca="1" si="95"/>
        <v>0</v>
      </c>
      <c r="BE105" s="139">
        <f t="shared" ca="1" si="95"/>
        <v>0</v>
      </c>
      <c r="BF105" s="139">
        <f t="shared" ca="1" si="95"/>
        <v>0</v>
      </c>
      <c r="BG105" s="139">
        <f t="shared" ca="1" si="95"/>
        <v>0</v>
      </c>
      <c r="BH105" s="139">
        <f t="shared" ca="1" si="95"/>
        <v>0</v>
      </c>
    </row>
    <row r="106" spans="1:60">
      <c r="A106" s="106"/>
      <c r="B106" s="106"/>
      <c r="C106" s="106"/>
      <c r="D106" s="106"/>
      <c r="E106" s="106" t="s">
        <v>219</v>
      </c>
      <c r="F106" s="106">
        <f ca="1">OFFSET('Primary Inputs Alt'!$E$12,0,'Calculations Alt'!$D53-1)</f>
        <v>0</v>
      </c>
      <c r="G106" s="106"/>
      <c r="H106" s="139">
        <f t="shared" si="3"/>
        <v>0</v>
      </c>
      <c r="I106" s="139">
        <f t="shared" si="4"/>
        <v>0</v>
      </c>
      <c r="J106" s="139">
        <f t="shared" ca="1" si="5"/>
        <v>0</v>
      </c>
      <c r="K106" s="139" t="str">
        <f t="shared" ref="K106:AP106" si="96">IF(K$2-$K$2&lt;$D53-1," ",K53*K$3)</f>
        <v xml:space="preserve"> </v>
      </c>
      <c r="L106" s="139" t="str">
        <f t="shared" si="96"/>
        <v xml:space="preserve"> </v>
      </c>
      <c r="M106" s="139" t="str">
        <f t="shared" si="96"/>
        <v xml:space="preserve"> </v>
      </c>
      <c r="N106" s="139" t="str">
        <f t="shared" si="96"/>
        <v xml:space="preserve"> </v>
      </c>
      <c r="O106" s="139" t="str">
        <f t="shared" si="96"/>
        <v xml:space="preserve"> </v>
      </c>
      <c r="P106" s="139" t="str">
        <f t="shared" si="96"/>
        <v xml:space="preserve"> </v>
      </c>
      <c r="Q106" s="139" t="str">
        <f t="shared" si="96"/>
        <v xml:space="preserve"> </v>
      </c>
      <c r="R106" s="139" t="str">
        <f t="shared" si="96"/>
        <v xml:space="preserve"> </v>
      </c>
      <c r="S106" s="139" t="str">
        <f t="shared" si="96"/>
        <v xml:space="preserve"> </v>
      </c>
      <c r="T106" s="139" t="str">
        <f t="shared" si="96"/>
        <v xml:space="preserve"> </v>
      </c>
      <c r="U106" s="139" t="str">
        <f t="shared" si="96"/>
        <v xml:space="preserve"> </v>
      </c>
      <c r="V106" s="139" t="str">
        <f t="shared" si="96"/>
        <v xml:space="preserve"> </v>
      </c>
      <c r="W106" s="139" t="str">
        <f t="shared" si="96"/>
        <v xml:space="preserve"> </v>
      </c>
      <c r="X106" s="139" t="str">
        <f t="shared" si="96"/>
        <v xml:space="preserve"> </v>
      </c>
      <c r="Y106" s="139" t="str">
        <f t="shared" si="96"/>
        <v xml:space="preserve"> </v>
      </c>
      <c r="Z106" s="139" t="str">
        <f t="shared" si="96"/>
        <v xml:space="preserve"> </v>
      </c>
      <c r="AA106" s="139" t="str">
        <f t="shared" si="96"/>
        <v xml:space="preserve"> </v>
      </c>
      <c r="AB106" s="139" t="str">
        <f t="shared" si="96"/>
        <v xml:space="preserve"> </v>
      </c>
      <c r="AC106" s="139" t="str">
        <f t="shared" si="96"/>
        <v xml:space="preserve"> </v>
      </c>
      <c r="AD106" s="139" t="str">
        <f t="shared" si="96"/>
        <v xml:space="preserve"> </v>
      </c>
      <c r="AE106" s="139" t="str">
        <f t="shared" si="96"/>
        <v xml:space="preserve"> </v>
      </c>
      <c r="AF106" s="139" t="str">
        <f t="shared" si="96"/>
        <v xml:space="preserve"> </v>
      </c>
      <c r="AG106" s="139" t="str">
        <f t="shared" si="96"/>
        <v xml:space="preserve"> </v>
      </c>
      <c r="AH106" s="139" t="str">
        <f t="shared" si="96"/>
        <v xml:space="preserve"> </v>
      </c>
      <c r="AI106" s="139" t="str">
        <f t="shared" si="96"/>
        <v xml:space="preserve"> </v>
      </c>
      <c r="AJ106" s="139" t="str">
        <f t="shared" si="96"/>
        <v xml:space="preserve"> </v>
      </c>
      <c r="AK106" s="139" t="str">
        <f t="shared" si="96"/>
        <v xml:space="preserve"> </v>
      </c>
      <c r="AL106" s="139" t="str">
        <f t="shared" si="96"/>
        <v xml:space="preserve"> </v>
      </c>
      <c r="AM106" s="139" t="str">
        <f t="shared" si="96"/>
        <v xml:space="preserve"> </v>
      </c>
      <c r="AN106" s="139" t="str">
        <f t="shared" si="96"/>
        <v xml:space="preserve"> </v>
      </c>
      <c r="AO106" s="139" t="str">
        <f t="shared" si="96"/>
        <v xml:space="preserve"> </v>
      </c>
      <c r="AP106" s="139" t="str">
        <f t="shared" si="96"/>
        <v xml:space="preserve"> </v>
      </c>
      <c r="AQ106" s="139" t="str">
        <f t="shared" ref="AQ106:BH106" si="97">IF(AQ$2-$K$2&lt;$D53-1," ",AQ53*AQ$3)</f>
        <v xml:space="preserve"> </v>
      </c>
      <c r="AR106" s="139" t="str">
        <f t="shared" si="97"/>
        <v xml:space="preserve"> </v>
      </c>
      <c r="AS106" s="139" t="str">
        <f t="shared" si="97"/>
        <v xml:space="preserve"> </v>
      </c>
      <c r="AT106" s="139" t="str">
        <f t="shared" si="97"/>
        <v xml:space="preserve"> </v>
      </c>
      <c r="AU106" s="139" t="str">
        <f t="shared" si="97"/>
        <v xml:space="preserve"> </v>
      </c>
      <c r="AV106" s="139" t="str">
        <f t="shared" si="97"/>
        <v xml:space="preserve"> </v>
      </c>
      <c r="AW106" s="139" t="str">
        <f t="shared" si="97"/>
        <v xml:space="preserve"> </v>
      </c>
      <c r="AX106" s="139" t="str">
        <f t="shared" si="97"/>
        <v xml:space="preserve"> </v>
      </c>
      <c r="AY106" s="139" t="str">
        <f t="shared" si="97"/>
        <v xml:space="preserve"> </v>
      </c>
      <c r="AZ106" s="139" t="str">
        <f t="shared" si="97"/>
        <v xml:space="preserve"> </v>
      </c>
      <c r="BA106" s="139" t="str">
        <f t="shared" si="97"/>
        <v xml:space="preserve"> </v>
      </c>
      <c r="BB106" s="139" t="str">
        <f t="shared" si="97"/>
        <v xml:space="preserve"> </v>
      </c>
      <c r="BC106" s="139" t="str">
        <f t="shared" si="97"/>
        <v xml:space="preserve"> </v>
      </c>
      <c r="BD106" s="139" t="str">
        <f t="shared" si="97"/>
        <v xml:space="preserve"> </v>
      </c>
      <c r="BE106" s="139">
        <f t="shared" ca="1" si="97"/>
        <v>0</v>
      </c>
      <c r="BF106" s="139">
        <f t="shared" ca="1" si="97"/>
        <v>0</v>
      </c>
      <c r="BG106" s="139">
        <f t="shared" ca="1" si="97"/>
        <v>0</v>
      </c>
      <c r="BH106" s="139">
        <f t="shared" ca="1" si="97"/>
        <v>0</v>
      </c>
    </row>
    <row r="107" spans="1:60">
      <c r="A107" s="106"/>
      <c r="B107" s="106"/>
      <c r="C107" s="106"/>
      <c r="D107" s="106"/>
      <c r="E107" s="106" t="s">
        <v>220</v>
      </c>
      <c r="F107" s="106">
        <f ca="1">OFFSET('Primary Inputs Alt'!$E$12,0,'Calculations Alt'!$D54-1)</f>
        <v>0</v>
      </c>
      <c r="G107" s="106"/>
      <c r="H107" s="139">
        <f t="shared" si="3"/>
        <v>0</v>
      </c>
      <c r="I107" s="139">
        <f t="shared" si="4"/>
        <v>0</v>
      </c>
      <c r="J107" s="139">
        <f t="shared" ca="1" si="5"/>
        <v>0</v>
      </c>
      <c r="K107" s="139" t="str">
        <f t="shared" ref="K107:AP107" si="98">IF(K$2-$K$2&lt;$D54-1," ",K54*K$3)</f>
        <v xml:space="preserve"> </v>
      </c>
      <c r="L107" s="139" t="str">
        <f t="shared" si="98"/>
        <v xml:space="preserve"> </v>
      </c>
      <c r="M107" s="139" t="str">
        <f t="shared" si="98"/>
        <v xml:space="preserve"> </v>
      </c>
      <c r="N107" s="139" t="str">
        <f t="shared" si="98"/>
        <v xml:space="preserve"> </v>
      </c>
      <c r="O107" s="139" t="str">
        <f t="shared" si="98"/>
        <v xml:space="preserve"> </v>
      </c>
      <c r="P107" s="139" t="str">
        <f t="shared" si="98"/>
        <v xml:space="preserve"> </v>
      </c>
      <c r="Q107" s="139" t="str">
        <f t="shared" si="98"/>
        <v xml:space="preserve"> </v>
      </c>
      <c r="R107" s="139" t="str">
        <f t="shared" si="98"/>
        <v xml:space="preserve"> </v>
      </c>
      <c r="S107" s="139" t="str">
        <f t="shared" si="98"/>
        <v xml:space="preserve"> </v>
      </c>
      <c r="T107" s="139" t="str">
        <f t="shared" si="98"/>
        <v xml:space="preserve"> </v>
      </c>
      <c r="U107" s="139" t="str">
        <f t="shared" si="98"/>
        <v xml:space="preserve"> </v>
      </c>
      <c r="V107" s="139" t="str">
        <f t="shared" si="98"/>
        <v xml:space="preserve"> </v>
      </c>
      <c r="W107" s="139" t="str">
        <f t="shared" si="98"/>
        <v xml:space="preserve"> </v>
      </c>
      <c r="X107" s="139" t="str">
        <f t="shared" si="98"/>
        <v xml:space="preserve"> </v>
      </c>
      <c r="Y107" s="139" t="str">
        <f t="shared" si="98"/>
        <v xml:space="preserve"> </v>
      </c>
      <c r="Z107" s="139" t="str">
        <f t="shared" si="98"/>
        <v xml:space="preserve"> </v>
      </c>
      <c r="AA107" s="139" t="str">
        <f t="shared" si="98"/>
        <v xml:space="preserve"> </v>
      </c>
      <c r="AB107" s="139" t="str">
        <f t="shared" si="98"/>
        <v xml:space="preserve"> </v>
      </c>
      <c r="AC107" s="139" t="str">
        <f t="shared" si="98"/>
        <v xml:space="preserve"> </v>
      </c>
      <c r="AD107" s="139" t="str">
        <f t="shared" si="98"/>
        <v xml:space="preserve"> </v>
      </c>
      <c r="AE107" s="139" t="str">
        <f t="shared" si="98"/>
        <v xml:space="preserve"> </v>
      </c>
      <c r="AF107" s="139" t="str">
        <f t="shared" si="98"/>
        <v xml:space="preserve"> </v>
      </c>
      <c r="AG107" s="139" t="str">
        <f t="shared" si="98"/>
        <v xml:space="preserve"> </v>
      </c>
      <c r="AH107" s="139" t="str">
        <f t="shared" si="98"/>
        <v xml:space="preserve"> </v>
      </c>
      <c r="AI107" s="139" t="str">
        <f t="shared" si="98"/>
        <v xml:space="preserve"> </v>
      </c>
      <c r="AJ107" s="139" t="str">
        <f t="shared" si="98"/>
        <v xml:space="preserve"> </v>
      </c>
      <c r="AK107" s="139" t="str">
        <f t="shared" si="98"/>
        <v xml:space="preserve"> </v>
      </c>
      <c r="AL107" s="139" t="str">
        <f t="shared" si="98"/>
        <v xml:space="preserve"> </v>
      </c>
      <c r="AM107" s="139" t="str">
        <f t="shared" si="98"/>
        <v xml:space="preserve"> </v>
      </c>
      <c r="AN107" s="139" t="str">
        <f t="shared" si="98"/>
        <v xml:space="preserve"> </v>
      </c>
      <c r="AO107" s="139" t="str">
        <f t="shared" si="98"/>
        <v xml:space="preserve"> </v>
      </c>
      <c r="AP107" s="139" t="str">
        <f t="shared" si="98"/>
        <v xml:space="preserve"> </v>
      </c>
      <c r="AQ107" s="139" t="str">
        <f t="shared" ref="AQ107:BH107" si="99">IF(AQ$2-$K$2&lt;$D54-1," ",AQ54*AQ$3)</f>
        <v xml:space="preserve"> </v>
      </c>
      <c r="AR107" s="139" t="str">
        <f t="shared" si="99"/>
        <v xml:space="preserve"> </v>
      </c>
      <c r="AS107" s="139" t="str">
        <f t="shared" si="99"/>
        <v xml:space="preserve"> </v>
      </c>
      <c r="AT107" s="139" t="str">
        <f t="shared" si="99"/>
        <v xml:space="preserve"> </v>
      </c>
      <c r="AU107" s="139" t="str">
        <f t="shared" si="99"/>
        <v xml:space="preserve"> </v>
      </c>
      <c r="AV107" s="139" t="str">
        <f t="shared" si="99"/>
        <v xml:space="preserve"> </v>
      </c>
      <c r="AW107" s="139" t="str">
        <f t="shared" si="99"/>
        <v xml:space="preserve"> </v>
      </c>
      <c r="AX107" s="139" t="str">
        <f t="shared" si="99"/>
        <v xml:space="preserve"> </v>
      </c>
      <c r="AY107" s="139" t="str">
        <f t="shared" si="99"/>
        <v xml:space="preserve"> </v>
      </c>
      <c r="AZ107" s="139" t="str">
        <f t="shared" si="99"/>
        <v xml:space="preserve"> </v>
      </c>
      <c r="BA107" s="139" t="str">
        <f t="shared" si="99"/>
        <v xml:space="preserve"> </v>
      </c>
      <c r="BB107" s="139" t="str">
        <f t="shared" si="99"/>
        <v xml:space="preserve"> </v>
      </c>
      <c r="BC107" s="139" t="str">
        <f t="shared" si="99"/>
        <v xml:space="preserve"> </v>
      </c>
      <c r="BD107" s="139" t="str">
        <f t="shared" si="99"/>
        <v xml:space="preserve"> </v>
      </c>
      <c r="BE107" s="139" t="str">
        <f t="shared" si="99"/>
        <v xml:space="preserve"> </v>
      </c>
      <c r="BF107" s="139">
        <f t="shared" ca="1" si="99"/>
        <v>0</v>
      </c>
      <c r="BG107" s="139">
        <f t="shared" ca="1" si="99"/>
        <v>0</v>
      </c>
      <c r="BH107" s="139">
        <f t="shared" ca="1" si="99"/>
        <v>0</v>
      </c>
    </row>
    <row r="108" spans="1:60">
      <c r="A108" s="106"/>
      <c r="B108" s="106"/>
      <c r="C108" s="106"/>
      <c r="D108" s="106"/>
      <c r="E108" s="106" t="s">
        <v>221</v>
      </c>
      <c r="F108" s="106">
        <f ca="1">OFFSET('Primary Inputs Alt'!$E$12,0,'Calculations Alt'!$D55-1)</f>
        <v>0</v>
      </c>
      <c r="G108" s="106"/>
      <c r="H108" s="139">
        <f t="shared" si="3"/>
        <v>0</v>
      </c>
      <c r="I108" s="139">
        <f t="shared" si="4"/>
        <v>0</v>
      </c>
      <c r="J108" s="139">
        <f t="shared" ca="1" si="5"/>
        <v>0</v>
      </c>
      <c r="K108" s="139" t="str">
        <f t="shared" ref="K108:AP108" si="100">IF(K$2-$K$2&lt;$D55-1," ",K55*K$3)</f>
        <v xml:space="preserve"> </v>
      </c>
      <c r="L108" s="139" t="str">
        <f t="shared" si="100"/>
        <v xml:space="preserve"> </v>
      </c>
      <c r="M108" s="139" t="str">
        <f t="shared" si="100"/>
        <v xml:space="preserve"> </v>
      </c>
      <c r="N108" s="139" t="str">
        <f t="shared" si="100"/>
        <v xml:space="preserve"> </v>
      </c>
      <c r="O108" s="139" t="str">
        <f t="shared" si="100"/>
        <v xml:space="preserve"> </v>
      </c>
      <c r="P108" s="139" t="str">
        <f t="shared" si="100"/>
        <v xml:space="preserve"> </v>
      </c>
      <c r="Q108" s="139" t="str">
        <f t="shared" si="100"/>
        <v xml:space="preserve"> </v>
      </c>
      <c r="R108" s="139" t="str">
        <f t="shared" si="100"/>
        <v xml:space="preserve"> </v>
      </c>
      <c r="S108" s="139" t="str">
        <f t="shared" si="100"/>
        <v xml:space="preserve"> </v>
      </c>
      <c r="T108" s="139" t="str">
        <f t="shared" si="100"/>
        <v xml:space="preserve"> </v>
      </c>
      <c r="U108" s="139" t="str">
        <f t="shared" si="100"/>
        <v xml:space="preserve"> </v>
      </c>
      <c r="V108" s="139" t="str">
        <f t="shared" si="100"/>
        <v xml:space="preserve"> </v>
      </c>
      <c r="W108" s="139" t="str">
        <f t="shared" si="100"/>
        <v xml:space="preserve"> </v>
      </c>
      <c r="X108" s="139" t="str">
        <f t="shared" si="100"/>
        <v xml:space="preserve"> </v>
      </c>
      <c r="Y108" s="139" t="str">
        <f t="shared" si="100"/>
        <v xml:space="preserve"> </v>
      </c>
      <c r="Z108" s="139" t="str">
        <f t="shared" si="100"/>
        <v xml:space="preserve"> </v>
      </c>
      <c r="AA108" s="139" t="str">
        <f t="shared" si="100"/>
        <v xml:space="preserve"> </v>
      </c>
      <c r="AB108" s="139" t="str">
        <f t="shared" si="100"/>
        <v xml:space="preserve"> </v>
      </c>
      <c r="AC108" s="139" t="str">
        <f t="shared" si="100"/>
        <v xml:space="preserve"> </v>
      </c>
      <c r="AD108" s="139" t="str">
        <f t="shared" si="100"/>
        <v xml:space="preserve"> </v>
      </c>
      <c r="AE108" s="139" t="str">
        <f t="shared" si="100"/>
        <v xml:space="preserve"> </v>
      </c>
      <c r="AF108" s="139" t="str">
        <f t="shared" si="100"/>
        <v xml:space="preserve"> </v>
      </c>
      <c r="AG108" s="139" t="str">
        <f t="shared" si="100"/>
        <v xml:space="preserve"> </v>
      </c>
      <c r="AH108" s="139" t="str">
        <f t="shared" si="100"/>
        <v xml:space="preserve"> </v>
      </c>
      <c r="AI108" s="139" t="str">
        <f t="shared" si="100"/>
        <v xml:space="preserve"> </v>
      </c>
      <c r="AJ108" s="139" t="str">
        <f t="shared" si="100"/>
        <v xml:space="preserve"> </v>
      </c>
      <c r="AK108" s="139" t="str">
        <f t="shared" si="100"/>
        <v xml:space="preserve"> </v>
      </c>
      <c r="AL108" s="139" t="str">
        <f t="shared" si="100"/>
        <v xml:space="preserve"> </v>
      </c>
      <c r="AM108" s="139" t="str">
        <f t="shared" si="100"/>
        <v xml:space="preserve"> </v>
      </c>
      <c r="AN108" s="139" t="str">
        <f t="shared" si="100"/>
        <v xml:space="preserve"> </v>
      </c>
      <c r="AO108" s="139" t="str">
        <f t="shared" si="100"/>
        <v xml:space="preserve"> </v>
      </c>
      <c r="AP108" s="139" t="str">
        <f t="shared" si="100"/>
        <v xml:space="preserve"> </v>
      </c>
      <c r="AQ108" s="139" t="str">
        <f t="shared" ref="AQ108:BH108" si="101">IF(AQ$2-$K$2&lt;$D55-1," ",AQ55*AQ$3)</f>
        <v xml:space="preserve"> </v>
      </c>
      <c r="AR108" s="139" t="str">
        <f t="shared" si="101"/>
        <v xml:space="preserve"> </v>
      </c>
      <c r="AS108" s="139" t="str">
        <f t="shared" si="101"/>
        <v xml:space="preserve"> </v>
      </c>
      <c r="AT108" s="139" t="str">
        <f t="shared" si="101"/>
        <v xml:space="preserve"> </v>
      </c>
      <c r="AU108" s="139" t="str">
        <f t="shared" si="101"/>
        <v xml:space="preserve"> </v>
      </c>
      <c r="AV108" s="139" t="str">
        <f t="shared" si="101"/>
        <v xml:space="preserve"> </v>
      </c>
      <c r="AW108" s="139" t="str">
        <f t="shared" si="101"/>
        <v xml:space="preserve"> </v>
      </c>
      <c r="AX108" s="139" t="str">
        <f t="shared" si="101"/>
        <v xml:space="preserve"> </v>
      </c>
      <c r="AY108" s="139" t="str">
        <f t="shared" si="101"/>
        <v xml:space="preserve"> </v>
      </c>
      <c r="AZ108" s="139" t="str">
        <f t="shared" si="101"/>
        <v xml:space="preserve"> </v>
      </c>
      <c r="BA108" s="139" t="str">
        <f t="shared" si="101"/>
        <v xml:space="preserve"> </v>
      </c>
      <c r="BB108" s="139" t="str">
        <f t="shared" si="101"/>
        <v xml:space="preserve"> </v>
      </c>
      <c r="BC108" s="139" t="str">
        <f t="shared" si="101"/>
        <v xml:space="preserve"> </v>
      </c>
      <c r="BD108" s="139" t="str">
        <f t="shared" si="101"/>
        <v xml:space="preserve"> </v>
      </c>
      <c r="BE108" s="139" t="str">
        <f t="shared" si="101"/>
        <v xml:space="preserve"> </v>
      </c>
      <c r="BF108" s="139" t="str">
        <f t="shared" si="101"/>
        <v xml:space="preserve"> </v>
      </c>
      <c r="BG108" s="139">
        <f t="shared" ca="1" si="101"/>
        <v>0</v>
      </c>
      <c r="BH108" s="139">
        <f t="shared" ca="1" si="101"/>
        <v>0</v>
      </c>
    </row>
    <row r="109" spans="1:60">
      <c r="A109" s="106"/>
      <c r="B109" s="106"/>
      <c r="C109" s="106"/>
      <c r="D109" s="106"/>
      <c r="E109" s="106" t="s">
        <v>222</v>
      </c>
      <c r="F109" s="106">
        <f ca="1">OFFSET('Primary Inputs Alt'!$E$12,0,'Calculations Alt'!$D56-1)</f>
        <v>0</v>
      </c>
      <c r="G109" s="106"/>
      <c r="H109" s="139">
        <f t="shared" si="3"/>
        <v>0</v>
      </c>
      <c r="I109" s="139">
        <f t="shared" si="4"/>
        <v>0</v>
      </c>
      <c r="J109" s="139">
        <f t="shared" ca="1" si="5"/>
        <v>0</v>
      </c>
      <c r="K109" s="139" t="str">
        <f t="shared" ref="K109:AP109" si="102">IF(K$2-$K$2&lt;$D56-1," ",K56*K$3)</f>
        <v xml:space="preserve"> </v>
      </c>
      <c r="L109" s="139" t="str">
        <f t="shared" si="102"/>
        <v xml:space="preserve"> </v>
      </c>
      <c r="M109" s="139" t="str">
        <f t="shared" si="102"/>
        <v xml:space="preserve"> </v>
      </c>
      <c r="N109" s="139" t="str">
        <f t="shared" si="102"/>
        <v xml:space="preserve"> </v>
      </c>
      <c r="O109" s="139" t="str">
        <f t="shared" si="102"/>
        <v xml:space="preserve"> </v>
      </c>
      <c r="P109" s="139" t="str">
        <f t="shared" si="102"/>
        <v xml:space="preserve"> </v>
      </c>
      <c r="Q109" s="139" t="str">
        <f t="shared" si="102"/>
        <v xml:space="preserve"> </v>
      </c>
      <c r="R109" s="139" t="str">
        <f t="shared" si="102"/>
        <v xml:space="preserve"> </v>
      </c>
      <c r="S109" s="139" t="str">
        <f t="shared" si="102"/>
        <v xml:space="preserve"> </v>
      </c>
      <c r="T109" s="139" t="str">
        <f t="shared" si="102"/>
        <v xml:space="preserve"> </v>
      </c>
      <c r="U109" s="139" t="str">
        <f t="shared" si="102"/>
        <v xml:space="preserve"> </v>
      </c>
      <c r="V109" s="139" t="str">
        <f t="shared" si="102"/>
        <v xml:space="preserve"> </v>
      </c>
      <c r="W109" s="139" t="str">
        <f t="shared" si="102"/>
        <v xml:space="preserve"> </v>
      </c>
      <c r="X109" s="139" t="str">
        <f t="shared" si="102"/>
        <v xml:space="preserve"> </v>
      </c>
      <c r="Y109" s="139" t="str">
        <f t="shared" si="102"/>
        <v xml:space="preserve"> </v>
      </c>
      <c r="Z109" s="139" t="str">
        <f t="shared" si="102"/>
        <v xml:space="preserve"> </v>
      </c>
      <c r="AA109" s="139" t="str">
        <f t="shared" si="102"/>
        <v xml:space="preserve"> </v>
      </c>
      <c r="AB109" s="139" t="str">
        <f t="shared" si="102"/>
        <v xml:space="preserve"> </v>
      </c>
      <c r="AC109" s="139" t="str">
        <f t="shared" si="102"/>
        <v xml:space="preserve"> </v>
      </c>
      <c r="AD109" s="139" t="str">
        <f t="shared" si="102"/>
        <v xml:space="preserve"> </v>
      </c>
      <c r="AE109" s="139" t="str">
        <f t="shared" si="102"/>
        <v xml:space="preserve"> </v>
      </c>
      <c r="AF109" s="139" t="str">
        <f t="shared" si="102"/>
        <v xml:space="preserve"> </v>
      </c>
      <c r="AG109" s="139" t="str">
        <f t="shared" si="102"/>
        <v xml:space="preserve"> </v>
      </c>
      <c r="AH109" s="139" t="str">
        <f t="shared" si="102"/>
        <v xml:space="preserve"> </v>
      </c>
      <c r="AI109" s="139" t="str">
        <f t="shared" si="102"/>
        <v xml:space="preserve"> </v>
      </c>
      <c r="AJ109" s="139" t="str">
        <f t="shared" si="102"/>
        <v xml:space="preserve"> </v>
      </c>
      <c r="AK109" s="139" t="str">
        <f t="shared" si="102"/>
        <v xml:space="preserve"> </v>
      </c>
      <c r="AL109" s="139" t="str">
        <f t="shared" si="102"/>
        <v xml:space="preserve"> </v>
      </c>
      <c r="AM109" s="139" t="str">
        <f t="shared" si="102"/>
        <v xml:space="preserve"> </v>
      </c>
      <c r="AN109" s="139" t="str">
        <f t="shared" si="102"/>
        <v xml:space="preserve"> </v>
      </c>
      <c r="AO109" s="139" t="str">
        <f t="shared" si="102"/>
        <v xml:space="preserve"> </v>
      </c>
      <c r="AP109" s="139" t="str">
        <f t="shared" si="102"/>
        <v xml:space="preserve"> </v>
      </c>
      <c r="AQ109" s="139" t="str">
        <f t="shared" ref="AQ109:BH109" si="103">IF(AQ$2-$K$2&lt;$D56-1," ",AQ56*AQ$3)</f>
        <v xml:space="preserve"> </v>
      </c>
      <c r="AR109" s="139" t="str">
        <f t="shared" si="103"/>
        <v xml:space="preserve"> </v>
      </c>
      <c r="AS109" s="139" t="str">
        <f t="shared" si="103"/>
        <v xml:space="preserve"> </v>
      </c>
      <c r="AT109" s="139" t="str">
        <f t="shared" si="103"/>
        <v xml:space="preserve"> </v>
      </c>
      <c r="AU109" s="139" t="str">
        <f t="shared" si="103"/>
        <v xml:space="preserve"> </v>
      </c>
      <c r="AV109" s="139" t="str">
        <f t="shared" si="103"/>
        <v xml:space="preserve"> </v>
      </c>
      <c r="AW109" s="139" t="str">
        <f t="shared" si="103"/>
        <v xml:space="preserve"> </v>
      </c>
      <c r="AX109" s="139" t="str">
        <f t="shared" si="103"/>
        <v xml:space="preserve"> </v>
      </c>
      <c r="AY109" s="139" t="str">
        <f t="shared" si="103"/>
        <v xml:space="preserve"> </v>
      </c>
      <c r="AZ109" s="139" t="str">
        <f t="shared" si="103"/>
        <v xml:space="preserve"> </v>
      </c>
      <c r="BA109" s="139" t="str">
        <f t="shared" si="103"/>
        <v xml:space="preserve"> </v>
      </c>
      <c r="BB109" s="139" t="str">
        <f t="shared" si="103"/>
        <v xml:space="preserve"> </v>
      </c>
      <c r="BC109" s="139" t="str">
        <f t="shared" si="103"/>
        <v xml:space="preserve"> </v>
      </c>
      <c r="BD109" s="139" t="str">
        <f t="shared" si="103"/>
        <v xml:space="preserve"> </v>
      </c>
      <c r="BE109" s="139" t="str">
        <f t="shared" si="103"/>
        <v xml:space="preserve"> </v>
      </c>
      <c r="BF109" s="139" t="str">
        <f t="shared" si="103"/>
        <v xml:space="preserve"> </v>
      </c>
      <c r="BG109" s="139" t="str">
        <f t="shared" si="103"/>
        <v xml:space="preserve"> </v>
      </c>
      <c r="BH109" s="139">
        <f t="shared" ca="1" si="103"/>
        <v>0</v>
      </c>
    </row>
    <row r="110" spans="1:60" ht="17.25" customHeight="1">
      <c r="A110" s="106"/>
      <c r="B110" s="106"/>
      <c r="C110" s="106"/>
      <c r="D110" s="106"/>
      <c r="E110" s="106"/>
      <c r="G110" s="169" t="s">
        <v>156</v>
      </c>
      <c r="H110" s="149">
        <f ca="1">SUM(H60:H109)</f>
        <v>33854855.793304339</v>
      </c>
      <c r="I110" s="149">
        <f ca="1">SUM(I60:I109)</f>
        <v>33914098.417086877</v>
      </c>
      <c r="J110" s="170">
        <f ca="1">SUM(J60:J109)</f>
        <v>34225512.302303687</v>
      </c>
      <c r="K110" s="140">
        <f ca="1">SUM(K60:K109)</f>
        <v>0</v>
      </c>
      <c r="L110" s="140">
        <f t="shared" ref="L110:BH110" ca="1" si="104">SUM(L60:L109)</f>
        <v>33822928.476932809</v>
      </c>
      <c r="M110" s="140">
        <f t="shared" ca="1" si="104"/>
        <v>6538.3001245839278</v>
      </c>
      <c r="N110" s="140">
        <f t="shared" ca="1" si="104"/>
        <v>12820.196322713586</v>
      </c>
      <c r="O110" s="140">
        <f t="shared" ca="1" si="104"/>
        <v>12568.819924229005</v>
      </c>
      <c r="P110" s="140">
        <f t="shared" ca="1" si="104"/>
        <v>12322.372474734317</v>
      </c>
      <c r="Q110" s="140">
        <f t="shared" ca="1" si="104"/>
        <v>12080.757328170899</v>
      </c>
      <c r="R110" s="140">
        <f t="shared" ca="1" si="104"/>
        <v>11843.879733500882</v>
      </c>
      <c r="S110" s="140">
        <f t="shared" ca="1" si="104"/>
        <v>11611.646797549884</v>
      </c>
      <c r="T110" s="140">
        <f t="shared" ca="1" si="104"/>
        <v>11383.967448578318</v>
      </c>
      <c r="U110" s="140">
        <f t="shared" ca="1" si="104"/>
        <v>11160.752400566978</v>
      </c>
      <c r="V110" s="140">
        <f t="shared" ca="1" si="104"/>
        <v>10941.91411820292</v>
      </c>
      <c r="W110" s="140">
        <f t="shared" ca="1" si="104"/>
        <v>10727.366782551882</v>
      </c>
      <c r="X110" s="140">
        <f t="shared" ca="1" si="104"/>
        <v>10517.026257403806</v>
      </c>
      <c r="Y110" s="140">
        <f t="shared" ca="1" si="104"/>
        <v>10310.810056278242</v>
      </c>
      <c r="Z110" s="140">
        <f t="shared" ca="1" si="104"/>
        <v>10108.637310076707</v>
      </c>
      <c r="AA110" s="140">
        <f t="shared" ca="1" si="104"/>
        <v>9910.4287353693198</v>
      </c>
      <c r="AB110" s="140">
        <f t="shared" ca="1" si="104"/>
        <v>9716.1066033032548</v>
      </c>
      <c r="AC110" s="140">
        <f t="shared" ca="1" si="104"/>
        <v>9525.5947091208382</v>
      </c>
      <c r="AD110" s="140">
        <f t="shared" ca="1" si="104"/>
        <v>9338.8183422753318</v>
      </c>
      <c r="AE110" s="140">
        <f t="shared" ca="1" si="104"/>
        <v>9155.7042571326765</v>
      </c>
      <c r="AF110" s="140">
        <f t="shared" ca="1" si="104"/>
        <v>8976.1806442477209</v>
      </c>
      <c r="AG110" s="140">
        <f t="shared" ca="1" si="104"/>
        <v>8800.1771022036482</v>
      </c>
      <c r="AH110" s="140">
        <f t="shared" ca="1" si="104"/>
        <v>8627.6246100035751</v>
      </c>
      <c r="AI110" s="140">
        <f t="shared" ca="1" si="104"/>
        <v>8458.4555000035052</v>
      </c>
      <c r="AJ110" s="140">
        <f t="shared" ca="1" si="104"/>
        <v>8292.6034313759865</v>
      </c>
      <c r="AK110" s="140">
        <f t="shared" ca="1" si="104"/>
        <v>8130.0033640941037</v>
      </c>
      <c r="AL110" s="140">
        <f t="shared" ca="1" si="104"/>
        <v>7970.5915334255924</v>
      </c>
      <c r="AM110" s="140">
        <f t="shared" ca="1" si="104"/>
        <v>7814.3054249270508</v>
      </c>
      <c r="AN110" s="140">
        <f t="shared" ca="1" si="104"/>
        <v>7661.0837499284808</v>
      </c>
      <c r="AO110" s="140">
        <f t="shared" ca="1" si="104"/>
        <v>7510.8664214985101</v>
      </c>
      <c r="AP110" s="140">
        <f t="shared" ca="1" si="104"/>
        <v>7363.5945308808923</v>
      </c>
      <c r="AQ110" s="140">
        <f t="shared" ca="1" si="104"/>
        <v>7219.2103243930314</v>
      </c>
      <c r="AR110" s="140">
        <f t="shared" ca="1" si="104"/>
        <v>7077.6571807774817</v>
      </c>
      <c r="AS110" s="140">
        <f t="shared" ca="1" si="104"/>
        <v>6938.8795889975308</v>
      </c>
      <c r="AT110" s="140">
        <f t="shared" ca="1" si="104"/>
        <v>6802.8231264681672</v>
      </c>
      <c r="AU110" s="140">
        <f t="shared" ca="1" si="104"/>
        <v>6669.4344377138896</v>
      </c>
      <c r="AV110" s="140">
        <f t="shared" ca="1" si="104"/>
        <v>6538.6612134449879</v>
      </c>
      <c r="AW110" s="140">
        <f t="shared" ca="1" si="104"/>
        <v>6410.4521700441064</v>
      </c>
      <c r="AX110" s="140">
        <f t="shared" ca="1" si="104"/>
        <v>6284.757029455006</v>
      </c>
      <c r="AY110" s="140">
        <f t="shared" ca="1" si="104"/>
        <v>6161.5264994656918</v>
      </c>
      <c r="AZ110" s="140">
        <f t="shared" ca="1" si="104"/>
        <v>6040.7122543781288</v>
      </c>
      <c r="BA110" s="140">
        <f t="shared" ca="1" si="104"/>
        <v>5922.2669160569885</v>
      </c>
      <c r="BB110" s="140">
        <f t="shared" ca="1" si="104"/>
        <v>5806.1440353499893</v>
      </c>
      <c r="BC110" s="140">
        <f t="shared" ca="1" si="104"/>
        <v>5692.2980738725382</v>
      </c>
      <c r="BD110" s="140">
        <f t="shared" ca="1" si="104"/>
        <v>5580.6843861495472</v>
      </c>
      <c r="BE110" s="140">
        <f t="shared" ca="1" si="104"/>
        <v>5471.2592021073988</v>
      </c>
      <c r="BF110" s="140">
        <f t="shared" ca="1" si="104"/>
        <v>5363.9796099092146</v>
      </c>
      <c r="BG110" s="140">
        <f t="shared" ca="1" si="104"/>
        <v>5258.8035391266803</v>
      </c>
      <c r="BH110" s="140">
        <f t="shared" ca="1" si="104"/>
        <v>5155.689744241844</v>
      </c>
    </row>
    <row r="111" spans="1:60">
      <c r="A111" s="106"/>
      <c r="B111" s="106"/>
      <c r="C111" s="106"/>
      <c r="D111" s="106"/>
      <c r="E111" s="106"/>
      <c r="F111" s="106"/>
      <c r="G111" s="106"/>
      <c r="H111" s="106"/>
      <c r="I111" s="106"/>
      <c r="J111" s="108"/>
      <c r="K111" s="139"/>
      <c r="L111" s="139"/>
      <c r="M111" s="139"/>
      <c r="N111" s="139"/>
      <c r="O111" s="139"/>
      <c r="P111" s="139"/>
      <c r="Q111" s="139"/>
      <c r="R111" s="139"/>
      <c r="S111" s="139"/>
      <c r="T111" s="139"/>
      <c r="U111" s="139"/>
      <c r="V111" s="139"/>
      <c r="W111" s="139"/>
      <c r="X111" s="139"/>
      <c r="Y111" s="139"/>
      <c r="Z111" s="139"/>
      <c r="AA111" s="139"/>
      <c r="AB111" s="139"/>
      <c r="AC111" s="139"/>
      <c r="AD111" s="139"/>
      <c r="AE111" s="139"/>
      <c r="AF111" s="139"/>
      <c r="AG111" s="139"/>
      <c r="AH111" s="139"/>
      <c r="AI111" s="139"/>
      <c r="AJ111" s="139"/>
      <c r="AK111" s="139"/>
      <c r="AL111" s="139"/>
      <c r="AM111" s="139"/>
      <c r="AN111" s="139"/>
      <c r="AO111" s="139"/>
      <c r="AP111" s="139"/>
      <c r="AQ111" s="139"/>
      <c r="AR111" s="139"/>
      <c r="AS111" s="139"/>
      <c r="AT111" s="139"/>
      <c r="AU111" s="139"/>
      <c r="AV111" s="139"/>
      <c r="AW111" s="139"/>
      <c r="AX111" s="139"/>
      <c r="AY111" s="139"/>
      <c r="AZ111" s="139"/>
      <c r="BA111" s="139"/>
      <c r="BB111" s="139"/>
      <c r="BC111" s="139"/>
      <c r="BD111" s="139"/>
      <c r="BE111" s="139"/>
      <c r="BF111" s="139"/>
      <c r="BG111" s="139"/>
      <c r="BH111" s="139"/>
    </row>
    <row r="112" spans="1:60">
      <c r="A112" s="137" t="s">
        <v>148</v>
      </c>
      <c r="B112" s="137"/>
      <c r="C112" s="137"/>
      <c r="D112" s="137"/>
      <c r="E112" s="137"/>
      <c r="F112" s="137"/>
      <c r="G112" s="137"/>
      <c r="H112" s="137"/>
      <c r="I112" s="137"/>
      <c r="J112" s="137"/>
      <c r="K112" s="141"/>
      <c r="L112" s="141"/>
      <c r="M112" s="141"/>
      <c r="N112" s="141"/>
      <c r="O112" s="141"/>
      <c r="P112" s="141"/>
      <c r="Q112" s="141"/>
      <c r="R112" s="141"/>
      <c r="S112" s="141"/>
      <c r="T112" s="141"/>
      <c r="U112" s="141"/>
      <c r="V112" s="141"/>
      <c r="W112" s="141"/>
      <c r="X112" s="141"/>
      <c r="Y112" s="141"/>
      <c r="Z112" s="141"/>
      <c r="AA112" s="141"/>
      <c r="AB112" s="141"/>
      <c r="AC112" s="141"/>
      <c r="AD112" s="141"/>
      <c r="AE112" s="141"/>
      <c r="AF112" s="141"/>
      <c r="AG112" s="141"/>
      <c r="AH112" s="141"/>
      <c r="AI112" s="141"/>
      <c r="AJ112" s="141"/>
      <c r="AK112" s="141"/>
      <c r="AL112" s="141"/>
      <c r="AM112" s="141"/>
      <c r="AN112" s="141"/>
      <c r="AO112" s="141"/>
      <c r="AP112" s="141"/>
      <c r="AQ112" s="141"/>
      <c r="AR112" s="141"/>
      <c r="AS112" s="141"/>
      <c r="AT112" s="141"/>
      <c r="AU112" s="141"/>
      <c r="AV112" s="141"/>
      <c r="AW112" s="141"/>
      <c r="AX112" s="141"/>
      <c r="AY112" s="141"/>
      <c r="AZ112" s="141"/>
      <c r="BA112" s="141"/>
      <c r="BB112" s="141"/>
      <c r="BC112" s="141"/>
      <c r="BD112" s="141"/>
      <c r="BE112" s="141"/>
      <c r="BF112" s="141"/>
      <c r="BG112" s="141"/>
      <c r="BH112" s="141"/>
    </row>
    <row r="113" spans="1:60" ht="15">
      <c r="A113" s="106"/>
      <c r="B113" s="106"/>
      <c r="C113" s="106"/>
      <c r="D113" s="138" t="s">
        <v>166</v>
      </c>
      <c r="E113" s="106"/>
      <c r="F113" s="138" t="s">
        <v>64</v>
      </c>
      <c r="G113" s="138" t="s">
        <v>518</v>
      </c>
      <c r="H113" s="22"/>
      <c r="I113" s="22"/>
      <c r="J113" s="22"/>
      <c r="K113" s="149" t="s">
        <v>230</v>
      </c>
      <c r="L113" s="149" t="s">
        <v>231</v>
      </c>
      <c r="M113" s="149" t="s">
        <v>232</v>
      </c>
      <c r="N113" s="149" t="s">
        <v>233</v>
      </c>
      <c r="O113" s="149" t="s">
        <v>234</v>
      </c>
      <c r="P113" s="149" t="s">
        <v>235</v>
      </c>
      <c r="Q113" s="149" t="s">
        <v>236</v>
      </c>
      <c r="R113" s="149" t="s">
        <v>237</v>
      </c>
      <c r="S113" s="149" t="s">
        <v>238</v>
      </c>
      <c r="T113" s="149" t="s">
        <v>239</v>
      </c>
      <c r="U113" s="149" t="s">
        <v>240</v>
      </c>
      <c r="V113" s="149" t="s">
        <v>241</v>
      </c>
      <c r="W113" s="149" t="s">
        <v>242</v>
      </c>
      <c r="X113" s="149" t="s">
        <v>243</v>
      </c>
      <c r="Y113" s="149" t="s">
        <v>244</v>
      </c>
      <c r="Z113" s="149" t="s">
        <v>245</v>
      </c>
      <c r="AA113" s="149" t="s">
        <v>246</v>
      </c>
      <c r="AB113" s="149" t="s">
        <v>247</v>
      </c>
      <c r="AC113" s="149" t="s">
        <v>248</v>
      </c>
      <c r="AD113" s="149" t="s">
        <v>249</v>
      </c>
      <c r="AE113" s="149" t="s">
        <v>250</v>
      </c>
      <c r="AF113" s="149" t="s">
        <v>251</v>
      </c>
      <c r="AG113" s="149" t="s">
        <v>252</v>
      </c>
      <c r="AH113" s="149" t="s">
        <v>253</v>
      </c>
      <c r="AI113" s="149" t="s">
        <v>254</v>
      </c>
      <c r="AJ113" s="149" t="s">
        <v>255</v>
      </c>
      <c r="AK113" s="149" t="s">
        <v>256</v>
      </c>
      <c r="AL113" s="149" t="s">
        <v>257</v>
      </c>
      <c r="AM113" s="149" t="s">
        <v>258</v>
      </c>
      <c r="AN113" s="149" t="s">
        <v>259</v>
      </c>
      <c r="AO113" s="149" t="s">
        <v>260</v>
      </c>
      <c r="AP113" s="149" t="s">
        <v>261</v>
      </c>
      <c r="AQ113" s="149" t="s">
        <v>262</v>
      </c>
      <c r="AR113" s="149" t="s">
        <v>263</v>
      </c>
      <c r="AS113" s="149" t="s">
        <v>264</v>
      </c>
      <c r="AT113" s="149" t="s">
        <v>265</v>
      </c>
      <c r="AU113" s="149" t="s">
        <v>266</v>
      </c>
      <c r="AV113" s="149" t="s">
        <v>267</v>
      </c>
      <c r="AW113" s="149" t="s">
        <v>268</v>
      </c>
      <c r="AX113" s="149" t="s">
        <v>269</v>
      </c>
      <c r="AY113" s="149" t="s">
        <v>270</v>
      </c>
      <c r="AZ113" s="149" t="s">
        <v>271</v>
      </c>
      <c r="BA113" s="149" t="s">
        <v>272</v>
      </c>
      <c r="BB113" s="149" t="s">
        <v>273</v>
      </c>
      <c r="BC113" s="149" t="s">
        <v>274</v>
      </c>
      <c r="BD113" s="149" t="s">
        <v>275</v>
      </c>
      <c r="BE113" s="149" t="s">
        <v>276</v>
      </c>
      <c r="BF113" s="149" t="s">
        <v>277</v>
      </c>
      <c r="BG113" s="149" t="s">
        <v>278</v>
      </c>
      <c r="BH113" s="149" t="s">
        <v>279</v>
      </c>
    </row>
    <row r="114" spans="1:60">
      <c r="A114" s="106"/>
      <c r="B114" s="106"/>
      <c r="C114" s="106">
        <v>0</v>
      </c>
      <c r="D114" s="106"/>
      <c r="E114" s="106" t="str">
        <f ca="1">OFFSET('Impact Inputs'!A$6,C114,0)</f>
        <v>Impact 1</v>
      </c>
      <c r="F114" s="171" t="str">
        <f ca="1">OFFSET('Impact Inputs'!C$6,C114,0)</f>
        <v>Average increase in cash settled cases</v>
      </c>
      <c r="G114" s="106" t="str">
        <f ca="1">OFFSET('Impact Inputs'!D$6,C114,0)</f>
        <v>Income &amp; consumption</v>
      </c>
      <c r="H114" s="106"/>
      <c r="I114" s="106"/>
      <c r="J114" s="106"/>
      <c r="K114" s="139">
        <f ca="1">OFFSET('Impact Inputs'!T$8,$C114,0)</f>
        <v>42641.776605695602</v>
      </c>
      <c r="L114" s="139">
        <f ca="1">OFFSET('Impact Inputs'!U$8,$C114,0)</f>
        <v>0</v>
      </c>
      <c r="M114" s="139">
        <f ca="1">OFFSET('Impact Inputs'!V$8,$C114,0)</f>
        <v>0</v>
      </c>
      <c r="N114" s="139">
        <f ca="1">OFFSET('Impact Inputs'!W$8,$C114,0)</f>
        <v>0</v>
      </c>
      <c r="O114" s="139">
        <f ca="1">OFFSET('Impact Inputs'!X$8,$C114,0)</f>
        <v>0</v>
      </c>
      <c r="P114" s="139">
        <f ca="1">OFFSET('Impact Inputs'!Y$8,$C114,0)</f>
        <v>0</v>
      </c>
      <c r="Q114" s="139">
        <f ca="1">OFFSET('Impact Inputs'!Z$8,$C114,0)</f>
        <v>0</v>
      </c>
      <c r="R114" s="139">
        <f ca="1">OFFSET('Impact Inputs'!AA$8,$C114,0)</f>
        <v>0</v>
      </c>
      <c r="S114" s="139">
        <f ca="1">OFFSET('Impact Inputs'!AB$8,$C114,0)</f>
        <v>0</v>
      </c>
      <c r="T114" s="139">
        <f ca="1">OFFSET('Impact Inputs'!AC$8,$C114,0)</f>
        <v>0</v>
      </c>
      <c r="U114" s="139">
        <f ca="1">OFFSET('Impact Inputs'!AD$8,$C114,0)</f>
        <v>0</v>
      </c>
      <c r="V114" s="139">
        <f ca="1">OFFSET('Impact Inputs'!AE$8,$C114,0)</f>
        <v>0</v>
      </c>
      <c r="W114" s="139">
        <f ca="1">OFFSET('Impact Inputs'!AF$8,$C114,0)</f>
        <v>0</v>
      </c>
      <c r="X114" s="139">
        <f ca="1">OFFSET('Impact Inputs'!AG$8,$C114,0)</f>
        <v>0</v>
      </c>
      <c r="Y114" s="139">
        <f ca="1">OFFSET('Impact Inputs'!AH$8,$C114,0)</f>
        <v>0</v>
      </c>
      <c r="Z114" s="139">
        <f ca="1">OFFSET('Impact Inputs'!AI$8,$C114,0)</f>
        <v>0</v>
      </c>
      <c r="AA114" s="139">
        <f ca="1">OFFSET('Impact Inputs'!AJ$8,$C114,0)</f>
        <v>0</v>
      </c>
      <c r="AB114" s="139">
        <f ca="1">OFFSET('Impact Inputs'!AK$8,$C114,0)</f>
        <v>0</v>
      </c>
      <c r="AC114" s="139">
        <f ca="1">OFFSET('Impact Inputs'!AL$8,$C114,0)</f>
        <v>0</v>
      </c>
      <c r="AD114" s="139">
        <f ca="1">OFFSET('Impact Inputs'!AM$8,$C114,0)</f>
        <v>0</v>
      </c>
      <c r="AE114" s="139">
        <f ca="1">OFFSET('Impact Inputs'!AN$8,$C114,0)</f>
        <v>0</v>
      </c>
      <c r="AF114" s="139">
        <f ca="1">OFFSET('Impact Inputs'!AO$8,$C114,0)</f>
        <v>0</v>
      </c>
      <c r="AG114" s="139">
        <f ca="1">OFFSET('Impact Inputs'!AP$8,$C114,0)</f>
        <v>0</v>
      </c>
      <c r="AH114" s="139">
        <f ca="1">OFFSET('Impact Inputs'!AQ$8,$C114,0)</f>
        <v>0</v>
      </c>
      <c r="AI114" s="139">
        <f ca="1">OFFSET('Impact Inputs'!AR$8,$C114,0)</f>
        <v>0</v>
      </c>
      <c r="AJ114" s="139">
        <f ca="1">OFFSET('Impact Inputs'!AS$8,$C114,0)</f>
        <v>0</v>
      </c>
      <c r="AK114" s="139">
        <f ca="1">OFFSET('Impact Inputs'!AT$8,$C114,0)</f>
        <v>0</v>
      </c>
      <c r="AL114" s="139">
        <f ca="1">OFFSET('Impact Inputs'!AU$8,$C114,0)</f>
        <v>0</v>
      </c>
      <c r="AM114" s="139">
        <f ca="1">OFFSET('Impact Inputs'!AV$8,$C114,0)</f>
        <v>0</v>
      </c>
      <c r="AN114" s="139">
        <f ca="1">OFFSET('Impact Inputs'!AW$8,$C114,0)</f>
        <v>0</v>
      </c>
      <c r="AO114" s="139">
        <f ca="1">OFFSET('Impact Inputs'!AX$8,$C114,0)</f>
        <v>0</v>
      </c>
      <c r="AP114" s="139">
        <f ca="1">OFFSET('Impact Inputs'!AY$8,$C114,0)</f>
        <v>0</v>
      </c>
      <c r="AQ114" s="139">
        <f ca="1">OFFSET('Impact Inputs'!AZ$8,$C114,0)</f>
        <v>0</v>
      </c>
      <c r="AR114" s="139">
        <f ca="1">OFFSET('Impact Inputs'!BA$8,$C114,0)</f>
        <v>0</v>
      </c>
      <c r="AS114" s="139">
        <f ca="1">OFFSET('Impact Inputs'!BB$8,$C114,0)</f>
        <v>0</v>
      </c>
      <c r="AT114" s="139">
        <f ca="1">OFFSET('Impact Inputs'!BC$8,$C114,0)</f>
        <v>0</v>
      </c>
      <c r="AU114" s="139">
        <f ca="1">OFFSET('Impact Inputs'!BD$8,$C114,0)</f>
        <v>0</v>
      </c>
      <c r="AV114" s="139">
        <f ca="1">OFFSET('Impact Inputs'!BE$8,$C114,0)</f>
        <v>0</v>
      </c>
      <c r="AW114" s="139">
        <f ca="1">OFFSET('Impact Inputs'!BF$8,$C114,0)</f>
        <v>0</v>
      </c>
      <c r="AX114" s="139">
        <f ca="1">OFFSET('Impact Inputs'!BG$8,$C114,0)</f>
        <v>0</v>
      </c>
      <c r="AY114" s="139">
        <f ca="1">OFFSET('Impact Inputs'!BH$8,$C114,0)</f>
        <v>0</v>
      </c>
      <c r="AZ114" s="139">
        <f ca="1">OFFSET('Impact Inputs'!BI$8,$C114,0)</f>
        <v>0</v>
      </c>
      <c r="BA114" s="139">
        <f ca="1">OFFSET('Impact Inputs'!BJ$8,$C114,0)</f>
        <v>0</v>
      </c>
      <c r="BB114" s="139">
        <f ca="1">OFFSET('Impact Inputs'!BK$8,$C114,0)</f>
        <v>0</v>
      </c>
      <c r="BC114" s="139">
        <f ca="1">OFFSET('Impact Inputs'!BL$8,$C114,0)</f>
        <v>0</v>
      </c>
      <c r="BD114" s="139">
        <f ca="1">OFFSET('Impact Inputs'!BM$8,$C114,0)</f>
        <v>0</v>
      </c>
      <c r="BE114" s="139">
        <f ca="1">OFFSET('Impact Inputs'!BN$8,$C114,0)</f>
        <v>0</v>
      </c>
      <c r="BF114" s="139">
        <f ca="1">OFFSET('Impact Inputs'!BO$8,$C114,0)</f>
        <v>0</v>
      </c>
      <c r="BG114" s="139">
        <f ca="1">OFFSET('Impact Inputs'!BP$8,$C114,0)</f>
        <v>0</v>
      </c>
      <c r="BH114" s="139">
        <f ca="1">OFFSET('Impact Inputs'!BQ$8,$C114,0)</f>
        <v>0</v>
      </c>
    </row>
    <row r="115" spans="1:60" ht="28.5">
      <c r="A115" s="106"/>
      <c r="B115" s="106"/>
      <c r="C115" s="106">
        <v>3</v>
      </c>
      <c r="D115" s="106"/>
      <c r="E115" s="106" t="str">
        <f ca="1">OFFSET('Impact Inputs'!A$6,C115,0)</f>
        <v>Impact 2</v>
      </c>
      <c r="F115" s="171" t="str">
        <f ca="1">OFFSET('Impact Inputs'!C$6,C115,0)</f>
        <v>1 hour citizen compliance burden - Cost of an individual's time</v>
      </c>
      <c r="G115" s="106" t="str">
        <f ca="1">OFFSET('Impact Inputs'!D$6,C115,0)</f>
        <v>Time use</v>
      </c>
      <c r="H115" s="106"/>
      <c r="I115" s="106"/>
      <c r="J115" s="106"/>
      <c r="K115" s="139">
        <f ca="1">OFFSET('Impact Inputs'!T$8,$C115,0)</f>
        <v>1351.4973647972356</v>
      </c>
      <c r="L115" s="139">
        <f ca="1">OFFSET('Impact Inputs'!U$8,$C115,0)</f>
        <v>0</v>
      </c>
      <c r="M115" s="139">
        <f ca="1">OFFSET('Impact Inputs'!V$8,$C115,0)</f>
        <v>0</v>
      </c>
      <c r="N115" s="139">
        <f ca="1">OFFSET('Impact Inputs'!W$8,$C115,0)</f>
        <v>0</v>
      </c>
      <c r="O115" s="139">
        <f ca="1">OFFSET('Impact Inputs'!X$8,$C115,0)</f>
        <v>0</v>
      </c>
      <c r="P115" s="139">
        <f ca="1">OFFSET('Impact Inputs'!Y$8,$C115,0)</f>
        <v>0</v>
      </c>
      <c r="Q115" s="139">
        <f ca="1">OFFSET('Impact Inputs'!Z$8,$C115,0)</f>
        <v>0</v>
      </c>
      <c r="R115" s="139">
        <f ca="1">OFFSET('Impact Inputs'!AA$8,$C115,0)</f>
        <v>0</v>
      </c>
      <c r="S115" s="139">
        <f ca="1">OFFSET('Impact Inputs'!AB$8,$C115,0)</f>
        <v>0</v>
      </c>
      <c r="T115" s="139">
        <f ca="1">OFFSET('Impact Inputs'!AC$8,$C115,0)</f>
        <v>0</v>
      </c>
      <c r="U115" s="139">
        <f ca="1">OFFSET('Impact Inputs'!AD$8,$C115,0)</f>
        <v>0</v>
      </c>
      <c r="V115" s="139">
        <f ca="1">OFFSET('Impact Inputs'!AE$8,$C115,0)</f>
        <v>0</v>
      </c>
      <c r="W115" s="139">
        <f ca="1">OFFSET('Impact Inputs'!AF$8,$C115,0)</f>
        <v>0</v>
      </c>
      <c r="X115" s="139">
        <f ca="1">OFFSET('Impact Inputs'!AG$8,$C115,0)</f>
        <v>0</v>
      </c>
      <c r="Y115" s="139">
        <f ca="1">OFFSET('Impact Inputs'!AH$8,$C115,0)</f>
        <v>0</v>
      </c>
      <c r="Z115" s="139">
        <f ca="1">OFFSET('Impact Inputs'!AI$8,$C115,0)</f>
        <v>0</v>
      </c>
      <c r="AA115" s="139">
        <f ca="1">OFFSET('Impact Inputs'!AJ$8,$C115,0)</f>
        <v>0</v>
      </c>
      <c r="AB115" s="139">
        <f ca="1">OFFSET('Impact Inputs'!AK$8,$C115,0)</f>
        <v>0</v>
      </c>
      <c r="AC115" s="139">
        <f ca="1">OFFSET('Impact Inputs'!AL$8,$C115,0)</f>
        <v>0</v>
      </c>
      <c r="AD115" s="139">
        <f ca="1">OFFSET('Impact Inputs'!AM$8,$C115,0)</f>
        <v>0</v>
      </c>
      <c r="AE115" s="139">
        <f ca="1">OFFSET('Impact Inputs'!AN$8,$C115,0)</f>
        <v>0</v>
      </c>
      <c r="AF115" s="139">
        <f ca="1">OFFSET('Impact Inputs'!AO$8,$C115,0)</f>
        <v>0</v>
      </c>
      <c r="AG115" s="139">
        <f ca="1">OFFSET('Impact Inputs'!AP$8,$C115,0)</f>
        <v>0</v>
      </c>
      <c r="AH115" s="139">
        <f ca="1">OFFSET('Impact Inputs'!AQ$8,$C115,0)</f>
        <v>0</v>
      </c>
      <c r="AI115" s="139">
        <f ca="1">OFFSET('Impact Inputs'!AR$8,$C115,0)</f>
        <v>0</v>
      </c>
      <c r="AJ115" s="139">
        <f ca="1">OFFSET('Impact Inputs'!AS$8,$C115,0)</f>
        <v>0</v>
      </c>
      <c r="AK115" s="139">
        <f ca="1">OFFSET('Impact Inputs'!AT$8,$C115,0)</f>
        <v>0</v>
      </c>
      <c r="AL115" s="139">
        <f ca="1">OFFSET('Impact Inputs'!AU$8,$C115,0)</f>
        <v>0</v>
      </c>
      <c r="AM115" s="139">
        <f ca="1">OFFSET('Impact Inputs'!AV$8,$C115,0)</f>
        <v>0</v>
      </c>
      <c r="AN115" s="139">
        <f ca="1">OFFSET('Impact Inputs'!AW$8,$C115,0)</f>
        <v>0</v>
      </c>
      <c r="AO115" s="139">
        <f ca="1">OFFSET('Impact Inputs'!AX$8,$C115,0)</f>
        <v>0</v>
      </c>
      <c r="AP115" s="139">
        <f ca="1">OFFSET('Impact Inputs'!AY$8,$C115,0)</f>
        <v>0</v>
      </c>
      <c r="AQ115" s="139">
        <f ca="1">OFFSET('Impact Inputs'!AZ$8,$C115,0)</f>
        <v>0</v>
      </c>
      <c r="AR115" s="139">
        <f ca="1">OFFSET('Impact Inputs'!BA$8,$C115,0)</f>
        <v>0</v>
      </c>
      <c r="AS115" s="139">
        <f ca="1">OFFSET('Impact Inputs'!BB$8,$C115,0)</f>
        <v>0</v>
      </c>
      <c r="AT115" s="139">
        <f ca="1">OFFSET('Impact Inputs'!BC$8,$C115,0)</f>
        <v>0</v>
      </c>
      <c r="AU115" s="139">
        <f ca="1">OFFSET('Impact Inputs'!BD$8,$C115,0)</f>
        <v>0</v>
      </c>
      <c r="AV115" s="139">
        <f ca="1">OFFSET('Impact Inputs'!BE$8,$C115,0)</f>
        <v>0</v>
      </c>
      <c r="AW115" s="139">
        <f ca="1">OFFSET('Impact Inputs'!BF$8,$C115,0)</f>
        <v>0</v>
      </c>
      <c r="AX115" s="139">
        <f ca="1">OFFSET('Impact Inputs'!BG$8,$C115,0)</f>
        <v>0</v>
      </c>
      <c r="AY115" s="139">
        <f ca="1">OFFSET('Impact Inputs'!BH$8,$C115,0)</f>
        <v>0</v>
      </c>
      <c r="AZ115" s="139">
        <f ca="1">OFFSET('Impact Inputs'!BI$8,$C115,0)</f>
        <v>0</v>
      </c>
      <c r="BA115" s="139">
        <f ca="1">OFFSET('Impact Inputs'!BJ$8,$C115,0)</f>
        <v>0</v>
      </c>
      <c r="BB115" s="139">
        <f ca="1">OFFSET('Impact Inputs'!BK$8,$C115,0)</f>
        <v>0</v>
      </c>
      <c r="BC115" s="139">
        <f ca="1">OFFSET('Impact Inputs'!BL$8,$C115,0)</f>
        <v>0</v>
      </c>
      <c r="BD115" s="139">
        <f ca="1">OFFSET('Impact Inputs'!BM$8,$C115,0)</f>
        <v>0</v>
      </c>
      <c r="BE115" s="139">
        <f ca="1">OFFSET('Impact Inputs'!BN$8,$C115,0)</f>
        <v>0</v>
      </c>
      <c r="BF115" s="139">
        <f ca="1">OFFSET('Impact Inputs'!BO$8,$C115,0)</f>
        <v>0</v>
      </c>
      <c r="BG115" s="139">
        <f ca="1">OFFSET('Impact Inputs'!BP$8,$C115,0)</f>
        <v>0</v>
      </c>
      <c r="BH115" s="139">
        <f ca="1">OFFSET('Impact Inputs'!BQ$8,$C115,0)</f>
        <v>0</v>
      </c>
    </row>
    <row r="116" spans="1:60" ht="28.5">
      <c r="A116" s="106"/>
      <c r="B116" s="106"/>
      <c r="C116" s="106">
        <v>6</v>
      </c>
      <c r="D116" s="106"/>
      <c r="E116" s="106" t="str">
        <f ca="1">OFFSET('Impact Inputs'!A$6,C116,0)</f>
        <v>Impact 3</v>
      </c>
      <c r="F116" s="171" t="str">
        <f ca="1">OFFSET('Impact Inputs'!C$6,C116,0)</f>
        <v>Living in a house in disrepair for every 1 point change (0-4 scale)</v>
      </c>
      <c r="G116" s="106" t="str">
        <f ca="1">OFFSET('Impact Inputs'!D$6,C116,0)</f>
        <v>Housing</v>
      </c>
      <c r="H116" s="106"/>
      <c r="I116" s="106"/>
      <c r="J116" s="106"/>
      <c r="K116" s="139">
        <f ca="1">OFFSET('Impact Inputs'!T$8,$C116,0)</f>
        <v>0</v>
      </c>
      <c r="L116" s="139">
        <f ca="1">OFFSET('Impact Inputs'!U$8,$C116,0)</f>
        <v>8.6744130821157341</v>
      </c>
      <c r="M116" s="139">
        <f ca="1">OFFSET('Impact Inputs'!V$8,$C116,0)</f>
        <v>17.348826164231468</v>
      </c>
      <c r="N116" s="139">
        <f ca="1">OFFSET('Impact Inputs'!W$8,$C116,0)</f>
        <v>17.348826164231468</v>
      </c>
      <c r="O116" s="139">
        <f ca="1">OFFSET('Impact Inputs'!X$8,$C116,0)</f>
        <v>17.348826164231468</v>
      </c>
      <c r="P116" s="139">
        <f ca="1">OFFSET('Impact Inputs'!Y$8,$C116,0)</f>
        <v>17.348826164231468</v>
      </c>
      <c r="Q116" s="139">
        <f ca="1">OFFSET('Impact Inputs'!Z$8,$C116,0)</f>
        <v>17.348826164231468</v>
      </c>
      <c r="R116" s="139">
        <f ca="1">OFFSET('Impact Inputs'!AA$8,$C116,0)</f>
        <v>17.348826164231468</v>
      </c>
      <c r="S116" s="139">
        <f ca="1">OFFSET('Impact Inputs'!AB$8,$C116,0)</f>
        <v>17.348826164231468</v>
      </c>
      <c r="T116" s="139">
        <f ca="1">OFFSET('Impact Inputs'!AC$8,$C116,0)</f>
        <v>17.348826164231468</v>
      </c>
      <c r="U116" s="139">
        <f ca="1">OFFSET('Impact Inputs'!AD$8,$C116,0)</f>
        <v>17.348826164231468</v>
      </c>
      <c r="V116" s="139">
        <f ca="1">OFFSET('Impact Inputs'!AE$8,$C116,0)</f>
        <v>17.348826164231468</v>
      </c>
      <c r="W116" s="139">
        <f ca="1">OFFSET('Impact Inputs'!AF$8,$C116,0)</f>
        <v>17.348826164231468</v>
      </c>
      <c r="X116" s="139">
        <f ca="1">OFFSET('Impact Inputs'!AG$8,$C116,0)</f>
        <v>17.348826164231468</v>
      </c>
      <c r="Y116" s="139">
        <f ca="1">OFFSET('Impact Inputs'!AH$8,$C116,0)</f>
        <v>17.348826164231468</v>
      </c>
      <c r="Z116" s="139">
        <f ca="1">OFFSET('Impact Inputs'!AI$8,$C116,0)</f>
        <v>17.348826164231468</v>
      </c>
      <c r="AA116" s="139">
        <f ca="1">OFFSET('Impact Inputs'!AJ$8,$C116,0)</f>
        <v>17.348826164231468</v>
      </c>
      <c r="AB116" s="139">
        <f ca="1">OFFSET('Impact Inputs'!AK$8,$C116,0)</f>
        <v>17.348826164231468</v>
      </c>
      <c r="AC116" s="139">
        <f ca="1">OFFSET('Impact Inputs'!AL$8,$C116,0)</f>
        <v>17.348826164231468</v>
      </c>
      <c r="AD116" s="139">
        <f ca="1">OFFSET('Impact Inputs'!AM$8,$C116,0)</f>
        <v>17.348826164231468</v>
      </c>
      <c r="AE116" s="139">
        <f ca="1">OFFSET('Impact Inputs'!AN$8,$C116,0)</f>
        <v>17.348826164231468</v>
      </c>
      <c r="AF116" s="139">
        <f ca="1">OFFSET('Impact Inputs'!AO$8,$C116,0)</f>
        <v>17.348826164231468</v>
      </c>
      <c r="AG116" s="139">
        <f ca="1">OFFSET('Impact Inputs'!AP$8,$C116,0)</f>
        <v>17.348826164231468</v>
      </c>
      <c r="AH116" s="139">
        <f ca="1">OFFSET('Impact Inputs'!AQ$8,$C116,0)</f>
        <v>17.348826164231468</v>
      </c>
      <c r="AI116" s="139">
        <f ca="1">OFFSET('Impact Inputs'!AR$8,$C116,0)</f>
        <v>17.348826164231468</v>
      </c>
      <c r="AJ116" s="139">
        <f ca="1">OFFSET('Impact Inputs'!AS$8,$C116,0)</f>
        <v>17.348826164231468</v>
      </c>
      <c r="AK116" s="139">
        <f ca="1">OFFSET('Impact Inputs'!AT$8,$C116,0)</f>
        <v>17.348826164231468</v>
      </c>
      <c r="AL116" s="139">
        <f ca="1">OFFSET('Impact Inputs'!AU$8,$C116,0)</f>
        <v>17.348826164231468</v>
      </c>
      <c r="AM116" s="139">
        <f ca="1">OFFSET('Impact Inputs'!AV$8,$C116,0)</f>
        <v>17.348826164231468</v>
      </c>
      <c r="AN116" s="139">
        <f ca="1">OFFSET('Impact Inputs'!AW$8,$C116,0)</f>
        <v>17.348826164231468</v>
      </c>
      <c r="AO116" s="139">
        <f ca="1">OFFSET('Impact Inputs'!AX$8,$C116,0)</f>
        <v>17.348826164231468</v>
      </c>
      <c r="AP116" s="139">
        <f ca="1">OFFSET('Impact Inputs'!AY$8,$C116,0)</f>
        <v>17.348826164231468</v>
      </c>
      <c r="AQ116" s="139">
        <f ca="1">OFFSET('Impact Inputs'!AZ$8,$C116,0)</f>
        <v>17.348826164231468</v>
      </c>
      <c r="AR116" s="139">
        <f ca="1">OFFSET('Impact Inputs'!BA$8,$C116,0)</f>
        <v>17.348826164231468</v>
      </c>
      <c r="AS116" s="139">
        <f ca="1">OFFSET('Impact Inputs'!BB$8,$C116,0)</f>
        <v>17.348826164231468</v>
      </c>
      <c r="AT116" s="139">
        <f ca="1">OFFSET('Impact Inputs'!BC$8,$C116,0)</f>
        <v>17.348826164231468</v>
      </c>
      <c r="AU116" s="139">
        <f ca="1">OFFSET('Impact Inputs'!BD$8,$C116,0)</f>
        <v>17.348826164231468</v>
      </c>
      <c r="AV116" s="139">
        <f ca="1">OFFSET('Impact Inputs'!BE$8,$C116,0)</f>
        <v>17.348826164231468</v>
      </c>
      <c r="AW116" s="139">
        <f ca="1">OFFSET('Impact Inputs'!BF$8,$C116,0)</f>
        <v>17.348826164231468</v>
      </c>
      <c r="AX116" s="139">
        <f ca="1">OFFSET('Impact Inputs'!BG$8,$C116,0)</f>
        <v>17.348826164231468</v>
      </c>
      <c r="AY116" s="139">
        <f ca="1">OFFSET('Impact Inputs'!BH$8,$C116,0)</f>
        <v>17.348826164231468</v>
      </c>
      <c r="AZ116" s="139">
        <f ca="1">OFFSET('Impact Inputs'!BI$8,$C116,0)</f>
        <v>17.348826164231468</v>
      </c>
      <c r="BA116" s="139">
        <f ca="1">OFFSET('Impact Inputs'!BJ$8,$C116,0)</f>
        <v>17.348826164231468</v>
      </c>
      <c r="BB116" s="139">
        <f ca="1">OFFSET('Impact Inputs'!BK$8,$C116,0)</f>
        <v>17.348826164231468</v>
      </c>
      <c r="BC116" s="139">
        <f ca="1">OFFSET('Impact Inputs'!BL$8,$C116,0)</f>
        <v>17.348826164231468</v>
      </c>
      <c r="BD116" s="139">
        <f ca="1">OFFSET('Impact Inputs'!BM$8,$C116,0)</f>
        <v>17.348826164231468</v>
      </c>
      <c r="BE116" s="139">
        <f ca="1">OFFSET('Impact Inputs'!BN$8,$C116,0)</f>
        <v>17.348826164231468</v>
      </c>
      <c r="BF116" s="139">
        <f ca="1">OFFSET('Impact Inputs'!BO$8,$C116,0)</f>
        <v>17.348826164231468</v>
      </c>
      <c r="BG116" s="139">
        <f ca="1">OFFSET('Impact Inputs'!BP$8,$C116,0)</f>
        <v>17.348826164231468</v>
      </c>
      <c r="BH116" s="139">
        <f ca="1">OFFSET('Impact Inputs'!BQ$8,$C116,0)</f>
        <v>17.348826164231468</v>
      </c>
    </row>
    <row r="117" spans="1:60" ht="28.5">
      <c r="A117" s="106"/>
      <c r="B117" s="106"/>
      <c r="C117" s="108">
        <v>9</v>
      </c>
      <c r="D117" s="106"/>
      <c r="E117" s="106" t="str">
        <f ca="1">OFFSET('Impact Inputs'!A$6,C117,0)</f>
        <v>Impact 4</v>
      </c>
      <c r="F117" s="171" t="str">
        <f ca="1">OFFSET('Impact Inputs'!C$6,C117,0)</f>
        <v>Mental health for every 1 point change (improvement) (0-100 scale)</v>
      </c>
      <c r="G117" s="106" t="str">
        <f ca="1">OFFSET('Impact Inputs'!D$6,C117,0)</f>
        <v>Health</v>
      </c>
      <c r="H117" s="106"/>
      <c r="I117" s="106"/>
      <c r="J117" s="106"/>
      <c r="K117" s="139">
        <f ca="1">OFFSET('Impact Inputs'!T$8,$C117,0)</f>
        <v>0</v>
      </c>
      <c r="L117" s="139">
        <f ca="1">OFFSET('Impact Inputs'!U$8,$C117,0)</f>
        <v>0</v>
      </c>
      <c r="M117" s="139">
        <f ca="1">OFFSET('Impact Inputs'!V$8,$C117,0)</f>
        <v>0</v>
      </c>
      <c r="N117" s="139">
        <f ca="1">OFFSET('Impact Inputs'!W$8,$C117,0)</f>
        <v>0</v>
      </c>
      <c r="O117" s="139">
        <f ca="1">OFFSET('Impact Inputs'!X$8,$C117,0)</f>
        <v>0</v>
      </c>
      <c r="P117" s="139">
        <f ca="1">OFFSET('Impact Inputs'!Y$8,$C117,0)</f>
        <v>0</v>
      </c>
      <c r="Q117" s="139">
        <f ca="1">OFFSET('Impact Inputs'!Z$8,$C117,0)</f>
        <v>0</v>
      </c>
      <c r="R117" s="139">
        <f ca="1">OFFSET('Impact Inputs'!AA$8,$C117,0)</f>
        <v>0</v>
      </c>
      <c r="S117" s="139">
        <f ca="1">OFFSET('Impact Inputs'!AB$8,$C117,0)</f>
        <v>0</v>
      </c>
      <c r="T117" s="139">
        <f ca="1">OFFSET('Impact Inputs'!AC$8,$C117,0)</f>
        <v>0</v>
      </c>
      <c r="U117" s="139">
        <f ca="1">OFFSET('Impact Inputs'!AD$8,$C117,0)</f>
        <v>0</v>
      </c>
      <c r="V117" s="139">
        <f ca="1">OFFSET('Impact Inputs'!AE$8,$C117,0)</f>
        <v>0</v>
      </c>
      <c r="W117" s="139">
        <f ca="1">OFFSET('Impact Inputs'!AF$8,$C117,0)</f>
        <v>0</v>
      </c>
      <c r="X117" s="139">
        <f ca="1">OFFSET('Impact Inputs'!AG$8,$C117,0)</f>
        <v>0</v>
      </c>
      <c r="Y117" s="139">
        <f ca="1">OFFSET('Impact Inputs'!AH$8,$C117,0)</f>
        <v>0</v>
      </c>
      <c r="Z117" s="139">
        <f ca="1">OFFSET('Impact Inputs'!AI$8,$C117,0)</f>
        <v>0</v>
      </c>
      <c r="AA117" s="139">
        <f ca="1">OFFSET('Impact Inputs'!AJ$8,$C117,0)</f>
        <v>0</v>
      </c>
      <c r="AB117" s="139">
        <f ca="1">OFFSET('Impact Inputs'!AK$8,$C117,0)</f>
        <v>0</v>
      </c>
      <c r="AC117" s="139">
        <f ca="1">OFFSET('Impact Inputs'!AL$8,$C117,0)</f>
        <v>0</v>
      </c>
      <c r="AD117" s="139">
        <f ca="1">OFFSET('Impact Inputs'!AM$8,$C117,0)</f>
        <v>0</v>
      </c>
      <c r="AE117" s="139">
        <f ca="1">OFFSET('Impact Inputs'!AN$8,$C117,0)</f>
        <v>0</v>
      </c>
      <c r="AF117" s="139">
        <f ca="1">OFFSET('Impact Inputs'!AO$8,$C117,0)</f>
        <v>0</v>
      </c>
      <c r="AG117" s="139">
        <f ca="1">OFFSET('Impact Inputs'!AP$8,$C117,0)</f>
        <v>0</v>
      </c>
      <c r="AH117" s="139">
        <f ca="1">OFFSET('Impact Inputs'!AQ$8,$C117,0)</f>
        <v>0</v>
      </c>
      <c r="AI117" s="139">
        <f ca="1">OFFSET('Impact Inputs'!AR$8,$C117,0)</f>
        <v>0</v>
      </c>
      <c r="AJ117" s="139">
        <f ca="1">OFFSET('Impact Inputs'!AS$8,$C117,0)</f>
        <v>0</v>
      </c>
      <c r="AK117" s="139">
        <f ca="1">OFFSET('Impact Inputs'!AT$8,$C117,0)</f>
        <v>0</v>
      </c>
      <c r="AL117" s="139">
        <f ca="1">OFFSET('Impact Inputs'!AU$8,$C117,0)</f>
        <v>0</v>
      </c>
      <c r="AM117" s="139">
        <f ca="1">OFFSET('Impact Inputs'!AV$8,$C117,0)</f>
        <v>0</v>
      </c>
      <c r="AN117" s="139">
        <f ca="1">OFFSET('Impact Inputs'!AW$8,$C117,0)</f>
        <v>0</v>
      </c>
      <c r="AO117" s="139">
        <f ca="1">OFFSET('Impact Inputs'!AX$8,$C117,0)</f>
        <v>0</v>
      </c>
      <c r="AP117" s="139">
        <f ca="1">OFFSET('Impact Inputs'!AY$8,$C117,0)</f>
        <v>0</v>
      </c>
      <c r="AQ117" s="139">
        <f ca="1">OFFSET('Impact Inputs'!AZ$8,$C117,0)</f>
        <v>0</v>
      </c>
      <c r="AR117" s="139">
        <f ca="1">OFFSET('Impact Inputs'!BA$8,$C117,0)</f>
        <v>0</v>
      </c>
      <c r="AS117" s="139">
        <f ca="1">OFFSET('Impact Inputs'!BB$8,$C117,0)</f>
        <v>0</v>
      </c>
      <c r="AT117" s="139">
        <f ca="1">OFFSET('Impact Inputs'!BC$8,$C117,0)</f>
        <v>0</v>
      </c>
      <c r="AU117" s="139">
        <f ca="1">OFFSET('Impact Inputs'!BD$8,$C117,0)</f>
        <v>0</v>
      </c>
      <c r="AV117" s="139">
        <f ca="1">OFFSET('Impact Inputs'!BE$8,$C117,0)</f>
        <v>0</v>
      </c>
      <c r="AW117" s="139">
        <f ca="1">OFFSET('Impact Inputs'!BF$8,$C117,0)</f>
        <v>0</v>
      </c>
      <c r="AX117" s="139">
        <f ca="1">OFFSET('Impact Inputs'!BG$8,$C117,0)</f>
        <v>0</v>
      </c>
      <c r="AY117" s="139">
        <f ca="1">OFFSET('Impact Inputs'!BH$8,$C117,0)</f>
        <v>0</v>
      </c>
      <c r="AZ117" s="139">
        <f ca="1">OFFSET('Impact Inputs'!BI$8,$C117,0)</f>
        <v>0</v>
      </c>
      <c r="BA117" s="139">
        <f ca="1">OFFSET('Impact Inputs'!BJ$8,$C117,0)</f>
        <v>0</v>
      </c>
      <c r="BB117" s="139">
        <f ca="1">OFFSET('Impact Inputs'!BK$8,$C117,0)</f>
        <v>0</v>
      </c>
      <c r="BC117" s="139">
        <f ca="1">OFFSET('Impact Inputs'!BL$8,$C117,0)</f>
        <v>0</v>
      </c>
      <c r="BD117" s="139">
        <f ca="1">OFFSET('Impact Inputs'!BM$8,$C117,0)</f>
        <v>0</v>
      </c>
      <c r="BE117" s="139">
        <f ca="1">OFFSET('Impact Inputs'!BN$8,$C117,0)</f>
        <v>0</v>
      </c>
      <c r="BF117" s="139">
        <f ca="1">OFFSET('Impact Inputs'!BO$8,$C117,0)</f>
        <v>0</v>
      </c>
      <c r="BG117" s="139">
        <f ca="1">OFFSET('Impact Inputs'!BP$8,$C117,0)</f>
        <v>0</v>
      </c>
      <c r="BH117" s="139">
        <f ca="1">OFFSET('Impact Inputs'!BQ$8,$C117,0)</f>
        <v>0</v>
      </c>
    </row>
    <row r="118" spans="1:60" ht="28.5">
      <c r="A118" s="106"/>
      <c r="B118" s="106"/>
      <c r="C118" s="108">
        <v>12</v>
      </c>
      <c r="D118" s="106"/>
      <c r="E118" s="106" t="str">
        <f ca="1">OFFSET('Impact Inputs'!A$6,C118,0)</f>
        <v>Impact 5</v>
      </c>
      <c r="F118" s="171" t="str">
        <f ca="1">OFFSET('Impact Inputs'!C$6,C118,0)</f>
        <v>Having access to general help for every 1 point change (0-4 scale)</v>
      </c>
      <c r="G118" s="106" t="str">
        <f ca="1">OFFSET('Impact Inputs'!D$6,C118,0)</f>
        <v>Subjective wellbeing</v>
      </c>
      <c r="H118" s="106"/>
      <c r="I118" s="106"/>
      <c r="J118" s="106"/>
      <c r="K118" s="139">
        <f ca="1">OFFSET('Impact Inputs'!T$8,$C118,0)</f>
        <v>0</v>
      </c>
      <c r="L118" s="139">
        <f ca="1">OFFSET('Impact Inputs'!U$8,$C118,0)</f>
        <v>0</v>
      </c>
      <c r="M118" s="139">
        <f ca="1">OFFSET('Impact Inputs'!V$8,$C118,0)</f>
        <v>0</v>
      </c>
      <c r="N118" s="139">
        <f ca="1">OFFSET('Impact Inputs'!W$8,$C118,0)</f>
        <v>0</v>
      </c>
      <c r="O118" s="139">
        <f ca="1">OFFSET('Impact Inputs'!X$8,$C118,0)</f>
        <v>0</v>
      </c>
      <c r="P118" s="139">
        <f ca="1">OFFSET('Impact Inputs'!Y$8,$C118,0)</f>
        <v>0</v>
      </c>
      <c r="Q118" s="139">
        <f ca="1">OFFSET('Impact Inputs'!Z$8,$C118,0)</f>
        <v>0</v>
      </c>
      <c r="R118" s="139">
        <f ca="1">OFFSET('Impact Inputs'!AA$8,$C118,0)</f>
        <v>0</v>
      </c>
      <c r="S118" s="139">
        <f ca="1">OFFSET('Impact Inputs'!AB$8,$C118,0)</f>
        <v>0</v>
      </c>
      <c r="T118" s="139">
        <f ca="1">OFFSET('Impact Inputs'!AC$8,$C118,0)</f>
        <v>0</v>
      </c>
      <c r="U118" s="139">
        <f ca="1">OFFSET('Impact Inputs'!AD$8,$C118,0)</f>
        <v>0</v>
      </c>
      <c r="V118" s="139">
        <f ca="1">OFFSET('Impact Inputs'!AE$8,$C118,0)</f>
        <v>0</v>
      </c>
      <c r="W118" s="139">
        <f ca="1">OFFSET('Impact Inputs'!AF$8,$C118,0)</f>
        <v>0</v>
      </c>
      <c r="X118" s="139">
        <f ca="1">OFFSET('Impact Inputs'!AG$8,$C118,0)</f>
        <v>0</v>
      </c>
      <c r="Y118" s="139">
        <f ca="1">OFFSET('Impact Inputs'!AH$8,$C118,0)</f>
        <v>0</v>
      </c>
      <c r="Z118" s="139">
        <f ca="1">OFFSET('Impact Inputs'!AI$8,$C118,0)</f>
        <v>0</v>
      </c>
      <c r="AA118" s="139">
        <f ca="1">OFFSET('Impact Inputs'!AJ$8,$C118,0)</f>
        <v>0</v>
      </c>
      <c r="AB118" s="139">
        <f ca="1">OFFSET('Impact Inputs'!AK$8,$C118,0)</f>
        <v>0</v>
      </c>
      <c r="AC118" s="139">
        <f ca="1">OFFSET('Impact Inputs'!AL$8,$C118,0)</f>
        <v>0</v>
      </c>
      <c r="AD118" s="139">
        <f ca="1">OFFSET('Impact Inputs'!AM$8,$C118,0)</f>
        <v>0</v>
      </c>
      <c r="AE118" s="139">
        <f ca="1">OFFSET('Impact Inputs'!AN$8,$C118,0)</f>
        <v>0</v>
      </c>
      <c r="AF118" s="139">
        <f ca="1">OFFSET('Impact Inputs'!AO$8,$C118,0)</f>
        <v>0</v>
      </c>
      <c r="AG118" s="139">
        <f ca="1">OFFSET('Impact Inputs'!AP$8,$C118,0)</f>
        <v>0</v>
      </c>
      <c r="AH118" s="139">
        <f ca="1">OFFSET('Impact Inputs'!AQ$8,$C118,0)</f>
        <v>0</v>
      </c>
      <c r="AI118" s="139">
        <f ca="1">OFFSET('Impact Inputs'!AR$8,$C118,0)</f>
        <v>0</v>
      </c>
      <c r="AJ118" s="139">
        <f ca="1">OFFSET('Impact Inputs'!AS$8,$C118,0)</f>
        <v>0</v>
      </c>
      <c r="AK118" s="139">
        <f ca="1">OFFSET('Impact Inputs'!AT$8,$C118,0)</f>
        <v>0</v>
      </c>
      <c r="AL118" s="139">
        <f ca="1">OFFSET('Impact Inputs'!AU$8,$C118,0)</f>
        <v>0</v>
      </c>
      <c r="AM118" s="139">
        <f ca="1">OFFSET('Impact Inputs'!AV$8,$C118,0)</f>
        <v>0</v>
      </c>
      <c r="AN118" s="139">
        <f ca="1">OFFSET('Impact Inputs'!AW$8,$C118,0)</f>
        <v>0</v>
      </c>
      <c r="AO118" s="139">
        <f ca="1">OFFSET('Impact Inputs'!AX$8,$C118,0)</f>
        <v>0</v>
      </c>
      <c r="AP118" s="139">
        <f ca="1">OFFSET('Impact Inputs'!AY$8,$C118,0)</f>
        <v>0</v>
      </c>
      <c r="AQ118" s="139">
        <f ca="1">OFFSET('Impact Inputs'!AZ$8,$C118,0)</f>
        <v>0</v>
      </c>
      <c r="AR118" s="139">
        <f ca="1">OFFSET('Impact Inputs'!BA$8,$C118,0)</f>
        <v>0</v>
      </c>
      <c r="AS118" s="139">
        <f ca="1">OFFSET('Impact Inputs'!BB$8,$C118,0)</f>
        <v>0</v>
      </c>
      <c r="AT118" s="139">
        <f ca="1">OFFSET('Impact Inputs'!BC$8,$C118,0)</f>
        <v>0</v>
      </c>
      <c r="AU118" s="139">
        <f ca="1">OFFSET('Impact Inputs'!BD$8,$C118,0)</f>
        <v>0</v>
      </c>
      <c r="AV118" s="139">
        <f ca="1">OFFSET('Impact Inputs'!BE$8,$C118,0)</f>
        <v>0</v>
      </c>
      <c r="AW118" s="139">
        <f ca="1">OFFSET('Impact Inputs'!BF$8,$C118,0)</f>
        <v>0</v>
      </c>
      <c r="AX118" s="139">
        <f ca="1">OFFSET('Impact Inputs'!BG$8,$C118,0)</f>
        <v>0</v>
      </c>
      <c r="AY118" s="139">
        <f ca="1">OFFSET('Impact Inputs'!BH$8,$C118,0)</f>
        <v>0</v>
      </c>
      <c r="AZ118" s="139">
        <f ca="1">OFFSET('Impact Inputs'!BI$8,$C118,0)</f>
        <v>0</v>
      </c>
      <c r="BA118" s="139">
        <f ca="1">OFFSET('Impact Inputs'!BJ$8,$C118,0)</f>
        <v>0</v>
      </c>
      <c r="BB118" s="139">
        <f ca="1">OFFSET('Impact Inputs'!BK$8,$C118,0)</f>
        <v>0</v>
      </c>
      <c r="BC118" s="139">
        <f ca="1">OFFSET('Impact Inputs'!BL$8,$C118,0)</f>
        <v>0</v>
      </c>
      <c r="BD118" s="139">
        <f ca="1">OFFSET('Impact Inputs'!BM$8,$C118,0)</f>
        <v>0</v>
      </c>
      <c r="BE118" s="139">
        <f ca="1">OFFSET('Impact Inputs'!BN$8,$C118,0)</f>
        <v>0</v>
      </c>
      <c r="BF118" s="139">
        <f ca="1">OFFSET('Impact Inputs'!BO$8,$C118,0)</f>
        <v>0</v>
      </c>
      <c r="BG118" s="139">
        <f ca="1">OFFSET('Impact Inputs'!BP$8,$C118,0)</f>
        <v>0</v>
      </c>
      <c r="BH118" s="139">
        <f ca="1">OFFSET('Impact Inputs'!BQ$8,$C118,0)</f>
        <v>0</v>
      </c>
    </row>
    <row r="119" spans="1:60" ht="28.5">
      <c r="A119" s="106"/>
      <c r="B119" s="106"/>
      <c r="C119" s="106">
        <v>15</v>
      </c>
      <c r="D119" s="106"/>
      <c r="E119" s="106" t="str">
        <f ca="1">OFFSET('Impact Inputs'!A$6,C119,0)</f>
        <v>Impact 6</v>
      </c>
      <c r="F119" s="171" t="str">
        <f ca="1">OFFSET('Impact Inputs'!C$6,C119,0)</f>
        <v>Increased access to support and information in an emergency</v>
      </c>
      <c r="G119" s="106">
        <f ca="1">OFFSET('Impact Inputs'!D$6,C119,0)</f>
        <v>0</v>
      </c>
      <c r="H119" s="106"/>
      <c r="I119" s="106"/>
      <c r="J119" s="106"/>
      <c r="K119" s="139">
        <f ca="1">OFFSET('Impact Inputs'!T$8,$C119,0)</f>
        <v>0</v>
      </c>
      <c r="L119" s="139">
        <f ca="1">OFFSET('Impact Inputs'!U$8,$C119,0)</f>
        <v>0</v>
      </c>
      <c r="M119" s="139">
        <f ca="1">OFFSET('Impact Inputs'!V$8,$C119,0)</f>
        <v>0</v>
      </c>
      <c r="N119" s="139">
        <f ca="1">OFFSET('Impact Inputs'!W$8,$C119,0)</f>
        <v>0</v>
      </c>
      <c r="O119" s="139">
        <f ca="1">OFFSET('Impact Inputs'!X$8,$C119,0)</f>
        <v>0</v>
      </c>
      <c r="P119" s="139">
        <f ca="1">OFFSET('Impact Inputs'!Y$8,$C119,0)</f>
        <v>0</v>
      </c>
      <c r="Q119" s="139">
        <f ca="1">OFFSET('Impact Inputs'!Z$8,$C119,0)</f>
        <v>0</v>
      </c>
      <c r="R119" s="139">
        <f ca="1">OFFSET('Impact Inputs'!AA$8,$C119,0)</f>
        <v>0</v>
      </c>
      <c r="S119" s="139">
        <f ca="1">OFFSET('Impact Inputs'!AB$8,$C119,0)</f>
        <v>0</v>
      </c>
      <c r="T119" s="139">
        <f ca="1">OFFSET('Impact Inputs'!AC$8,$C119,0)</f>
        <v>0</v>
      </c>
      <c r="U119" s="139">
        <f ca="1">OFFSET('Impact Inputs'!AD$8,$C119,0)</f>
        <v>0</v>
      </c>
      <c r="V119" s="139">
        <f ca="1">OFFSET('Impact Inputs'!AE$8,$C119,0)</f>
        <v>0</v>
      </c>
      <c r="W119" s="139">
        <f ca="1">OFFSET('Impact Inputs'!AF$8,$C119,0)</f>
        <v>0</v>
      </c>
      <c r="X119" s="139">
        <f ca="1">OFFSET('Impact Inputs'!AG$8,$C119,0)</f>
        <v>0</v>
      </c>
      <c r="Y119" s="139">
        <f ca="1">OFFSET('Impact Inputs'!AH$8,$C119,0)</f>
        <v>0</v>
      </c>
      <c r="Z119" s="139">
        <f ca="1">OFFSET('Impact Inputs'!AI$8,$C119,0)</f>
        <v>0</v>
      </c>
      <c r="AA119" s="139">
        <f ca="1">OFFSET('Impact Inputs'!AJ$8,$C119,0)</f>
        <v>0</v>
      </c>
      <c r="AB119" s="139">
        <f ca="1">OFFSET('Impact Inputs'!AK$8,$C119,0)</f>
        <v>0</v>
      </c>
      <c r="AC119" s="139">
        <f ca="1">OFFSET('Impact Inputs'!AL$8,$C119,0)</f>
        <v>0</v>
      </c>
      <c r="AD119" s="139">
        <f ca="1">OFFSET('Impact Inputs'!AM$8,$C119,0)</f>
        <v>0</v>
      </c>
      <c r="AE119" s="139">
        <f ca="1">OFFSET('Impact Inputs'!AN$8,$C119,0)</f>
        <v>0</v>
      </c>
      <c r="AF119" s="139">
        <f ca="1">OFFSET('Impact Inputs'!AO$8,$C119,0)</f>
        <v>0</v>
      </c>
      <c r="AG119" s="139">
        <f ca="1">OFFSET('Impact Inputs'!AP$8,$C119,0)</f>
        <v>0</v>
      </c>
      <c r="AH119" s="139">
        <f ca="1">OFFSET('Impact Inputs'!AQ$8,$C119,0)</f>
        <v>0</v>
      </c>
      <c r="AI119" s="139">
        <f ca="1">OFFSET('Impact Inputs'!AR$8,$C119,0)</f>
        <v>0</v>
      </c>
      <c r="AJ119" s="139">
        <f ca="1">OFFSET('Impact Inputs'!AS$8,$C119,0)</f>
        <v>0</v>
      </c>
      <c r="AK119" s="139">
        <f ca="1">OFFSET('Impact Inputs'!AT$8,$C119,0)</f>
        <v>0</v>
      </c>
      <c r="AL119" s="139">
        <f ca="1">OFFSET('Impact Inputs'!AU$8,$C119,0)</f>
        <v>0</v>
      </c>
      <c r="AM119" s="139">
        <f ca="1">OFFSET('Impact Inputs'!AV$8,$C119,0)</f>
        <v>0</v>
      </c>
      <c r="AN119" s="139">
        <f ca="1">OFFSET('Impact Inputs'!AW$8,$C119,0)</f>
        <v>0</v>
      </c>
      <c r="AO119" s="139">
        <f ca="1">OFFSET('Impact Inputs'!AX$8,$C119,0)</f>
        <v>0</v>
      </c>
      <c r="AP119" s="139">
        <f ca="1">OFFSET('Impact Inputs'!AY$8,$C119,0)</f>
        <v>0</v>
      </c>
      <c r="AQ119" s="139">
        <f ca="1">OFFSET('Impact Inputs'!AZ$8,$C119,0)</f>
        <v>0</v>
      </c>
      <c r="AR119" s="139">
        <f ca="1">OFFSET('Impact Inputs'!BA$8,$C119,0)</f>
        <v>0</v>
      </c>
      <c r="AS119" s="139">
        <f ca="1">OFFSET('Impact Inputs'!BB$8,$C119,0)</f>
        <v>0</v>
      </c>
      <c r="AT119" s="139">
        <f ca="1">OFFSET('Impact Inputs'!BC$8,$C119,0)</f>
        <v>0</v>
      </c>
      <c r="AU119" s="139">
        <f ca="1">OFFSET('Impact Inputs'!BD$8,$C119,0)</f>
        <v>0</v>
      </c>
      <c r="AV119" s="139">
        <f ca="1">OFFSET('Impact Inputs'!BE$8,$C119,0)</f>
        <v>0</v>
      </c>
      <c r="AW119" s="139">
        <f ca="1">OFFSET('Impact Inputs'!BF$8,$C119,0)</f>
        <v>0</v>
      </c>
      <c r="AX119" s="139">
        <f ca="1">OFFSET('Impact Inputs'!BG$8,$C119,0)</f>
        <v>0</v>
      </c>
      <c r="AY119" s="139">
        <f ca="1">OFFSET('Impact Inputs'!BH$8,$C119,0)</f>
        <v>0</v>
      </c>
      <c r="AZ119" s="139">
        <f ca="1">OFFSET('Impact Inputs'!BI$8,$C119,0)</f>
        <v>0</v>
      </c>
      <c r="BA119" s="139">
        <f ca="1">OFFSET('Impact Inputs'!BJ$8,$C119,0)</f>
        <v>0</v>
      </c>
      <c r="BB119" s="139">
        <f ca="1">OFFSET('Impact Inputs'!BK$8,$C119,0)</f>
        <v>0</v>
      </c>
      <c r="BC119" s="139">
        <f ca="1">OFFSET('Impact Inputs'!BL$8,$C119,0)</f>
        <v>0</v>
      </c>
      <c r="BD119" s="139">
        <f ca="1">OFFSET('Impact Inputs'!BM$8,$C119,0)</f>
        <v>0</v>
      </c>
      <c r="BE119" s="139">
        <f ca="1">OFFSET('Impact Inputs'!BN$8,$C119,0)</f>
        <v>0</v>
      </c>
      <c r="BF119" s="139">
        <f ca="1">OFFSET('Impact Inputs'!BO$8,$C119,0)</f>
        <v>0</v>
      </c>
      <c r="BG119" s="139">
        <f ca="1">OFFSET('Impact Inputs'!BP$8,$C119,0)</f>
        <v>0</v>
      </c>
      <c r="BH119" s="139">
        <f ca="1">OFFSET('Impact Inputs'!BQ$8,$C119,0)</f>
        <v>0</v>
      </c>
    </row>
    <row r="120" spans="1:60" ht="28.5">
      <c r="A120" s="106"/>
      <c r="B120" s="106"/>
      <c r="C120" s="106">
        <v>18</v>
      </c>
      <c r="D120" s="106"/>
      <c r="E120" s="106" t="str">
        <f ca="1">OFFSET('Impact Inputs'!A$6,C120,0)</f>
        <v>Impact 7</v>
      </c>
      <c r="F120" s="171" t="str">
        <f ca="1">OFFSET('Impact Inputs'!C$6,C120,0)</f>
        <v>Continued support for Households currently in the service</v>
      </c>
      <c r="G120" s="106">
        <f ca="1">OFFSET('Impact Inputs'!D$6,C120,0)</f>
        <v>0</v>
      </c>
      <c r="H120" s="106"/>
      <c r="I120" s="106"/>
      <c r="J120" s="106"/>
      <c r="K120" s="139">
        <f ca="1">OFFSET('Impact Inputs'!T$8,$C120,0)</f>
        <v>0</v>
      </c>
      <c r="L120" s="139">
        <f ca="1">OFFSET('Impact Inputs'!U$8,$C120,0)</f>
        <v>0</v>
      </c>
      <c r="M120" s="139">
        <f ca="1">OFFSET('Impact Inputs'!V$8,$C120,0)</f>
        <v>0</v>
      </c>
      <c r="N120" s="139">
        <f ca="1">OFFSET('Impact Inputs'!W$8,$C120,0)</f>
        <v>0</v>
      </c>
      <c r="O120" s="139">
        <f ca="1">OFFSET('Impact Inputs'!X$8,$C120,0)</f>
        <v>0</v>
      </c>
      <c r="P120" s="139">
        <f ca="1">OFFSET('Impact Inputs'!Y$8,$C120,0)</f>
        <v>0</v>
      </c>
      <c r="Q120" s="139">
        <f ca="1">OFFSET('Impact Inputs'!Z$8,$C120,0)</f>
        <v>0</v>
      </c>
      <c r="R120" s="139">
        <f ca="1">OFFSET('Impact Inputs'!AA$8,$C120,0)</f>
        <v>0</v>
      </c>
      <c r="S120" s="139">
        <f ca="1">OFFSET('Impact Inputs'!AB$8,$C120,0)</f>
        <v>0</v>
      </c>
      <c r="T120" s="139">
        <f ca="1">OFFSET('Impact Inputs'!AC$8,$C120,0)</f>
        <v>0</v>
      </c>
      <c r="U120" s="139">
        <f ca="1">OFFSET('Impact Inputs'!AD$8,$C120,0)</f>
        <v>0</v>
      </c>
      <c r="V120" s="139">
        <f ca="1">OFFSET('Impact Inputs'!AE$8,$C120,0)</f>
        <v>0</v>
      </c>
      <c r="W120" s="139">
        <f ca="1">OFFSET('Impact Inputs'!AF$8,$C120,0)</f>
        <v>0</v>
      </c>
      <c r="X120" s="139">
        <f ca="1">OFFSET('Impact Inputs'!AG$8,$C120,0)</f>
        <v>0</v>
      </c>
      <c r="Y120" s="139">
        <f ca="1">OFFSET('Impact Inputs'!AH$8,$C120,0)</f>
        <v>0</v>
      </c>
      <c r="Z120" s="139">
        <f ca="1">OFFSET('Impact Inputs'!AI$8,$C120,0)</f>
        <v>0</v>
      </c>
      <c r="AA120" s="139">
        <f ca="1">OFFSET('Impact Inputs'!AJ$8,$C120,0)</f>
        <v>0</v>
      </c>
      <c r="AB120" s="139">
        <f ca="1">OFFSET('Impact Inputs'!AK$8,$C120,0)</f>
        <v>0</v>
      </c>
      <c r="AC120" s="139">
        <f ca="1">OFFSET('Impact Inputs'!AL$8,$C120,0)</f>
        <v>0</v>
      </c>
      <c r="AD120" s="139">
        <f ca="1">OFFSET('Impact Inputs'!AM$8,$C120,0)</f>
        <v>0</v>
      </c>
      <c r="AE120" s="139">
        <f ca="1">OFFSET('Impact Inputs'!AN$8,$C120,0)</f>
        <v>0</v>
      </c>
      <c r="AF120" s="139">
        <f ca="1">OFFSET('Impact Inputs'!AO$8,$C120,0)</f>
        <v>0</v>
      </c>
      <c r="AG120" s="139">
        <f ca="1">OFFSET('Impact Inputs'!AP$8,$C120,0)</f>
        <v>0</v>
      </c>
      <c r="AH120" s="139">
        <f ca="1">OFFSET('Impact Inputs'!AQ$8,$C120,0)</f>
        <v>0</v>
      </c>
      <c r="AI120" s="139">
        <f ca="1">OFFSET('Impact Inputs'!AR$8,$C120,0)</f>
        <v>0</v>
      </c>
      <c r="AJ120" s="139">
        <f ca="1">OFFSET('Impact Inputs'!AS$8,$C120,0)</f>
        <v>0</v>
      </c>
      <c r="AK120" s="139">
        <f ca="1">OFFSET('Impact Inputs'!AT$8,$C120,0)</f>
        <v>0</v>
      </c>
      <c r="AL120" s="139">
        <f ca="1">OFFSET('Impact Inputs'!AU$8,$C120,0)</f>
        <v>0</v>
      </c>
      <c r="AM120" s="139">
        <f ca="1">OFFSET('Impact Inputs'!AV$8,$C120,0)</f>
        <v>0</v>
      </c>
      <c r="AN120" s="139">
        <f ca="1">OFFSET('Impact Inputs'!AW$8,$C120,0)</f>
        <v>0</v>
      </c>
      <c r="AO120" s="139">
        <f ca="1">OFFSET('Impact Inputs'!AX$8,$C120,0)</f>
        <v>0</v>
      </c>
      <c r="AP120" s="139">
        <f ca="1">OFFSET('Impact Inputs'!AY$8,$C120,0)</f>
        <v>0</v>
      </c>
      <c r="AQ120" s="139">
        <f ca="1">OFFSET('Impact Inputs'!AZ$8,$C120,0)</f>
        <v>0</v>
      </c>
      <c r="AR120" s="139">
        <f ca="1">OFFSET('Impact Inputs'!BA$8,$C120,0)</f>
        <v>0</v>
      </c>
      <c r="AS120" s="139">
        <f ca="1">OFFSET('Impact Inputs'!BB$8,$C120,0)</f>
        <v>0</v>
      </c>
      <c r="AT120" s="139">
        <f ca="1">OFFSET('Impact Inputs'!BC$8,$C120,0)</f>
        <v>0</v>
      </c>
      <c r="AU120" s="139">
        <f ca="1">OFFSET('Impact Inputs'!BD$8,$C120,0)</f>
        <v>0</v>
      </c>
      <c r="AV120" s="139">
        <f ca="1">OFFSET('Impact Inputs'!BE$8,$C120,0)</f>
        <v>0</v>
      </c>
      <c r="AW120" s="139">
        <f ca="1">OFFSET('Impact Inputs'!BF$8,$C120,0)</f>
        <v>0</v>
      </c>
      <c r="AX120" s="139">
        <f ca="1">OFFSET('Impact Inputs'!BG$8,$C120,0)</f>
        <v>0</v>
      </c>
      <c r="AY120" s="139">
        <f ca="1">OFFSET('Impact Inputs'!BH$8,$C120,0)</f>
        <v>0</v>
      </c>
      <c r="AZ120" s="139">
        <f ca="1">OFFSET('Impact Inputs'!BI$8,$C120,0)</f>
        <v>0</v>
      </c>
      <c r="BA120" s="139">
        <f ca="1">OFFSET('Impact Inputs'!BJ$8,$C120,0)</f>
        <v>0</v>
      </c>
      <c r="BB120" s="139">
        <f ca="1">OFFSET('Impact Inputs'!BK$8,$C120,0)</f>
        <v>0</v>
      </c>
      <c r="BC120" s="139">
        <f ca="1">OFFSET('Impact Inputs'!BL$8,$C120,0)</f>
        <v>0</v>
      </c>
      <c r="BD120" s="139">
        <f ca="1">OFFSET('Impact Inputs'!BM$8,$C120,0)</f>
        <v>0</v>
      </c>
      <c r="BE120" s="139">
        <f ca="1">OFFSET('Impact Inputs'!BN$8,$C120,0)</f>
        <v>0</v>
      </c>
      <c r="BF120" s="139">
        <f ca="1">OFFSET('Impact Inputs'!BO$8,$C120,0)</f>
        <v>0</v>
      </c>
      <c r="BG120" s="139">
        <f ca="1">OFFSET('Impact Inputs'!BP$8,$C120,0)</f>
        <v>0</v>
      </c>
      <c r="BH120" s="139">
        <f ca="1">OFFSET('Impact Inputs'!BQ$8,$C120,0)</f>
        <v>0</v>
      </c>
    </row>
    <row r="121" spans="1:60">
      <c r="A121" s="106"/>
      <c r="B121" s="106"/>
      <c r="C121" s="106">
        <v>21</v>
      </c>
      <c r="D121" s="106"/>
      <c r="E121" s="106" t="str">
        <f ca="1">OFFSET('Impact Inputs'!A$6,C121,0)</f>
        <v>Impact 8</v>
      </c>
      <c r="F121" s="171" t="str">
        <f ca="1">OFFSET('Impact Inputs'!C$6,C121,0)</f>
        <v>Cheaper resolution of insurance claims</v>
      </c>
      <c r="G121" s="106">
        <f ca="1">OFFSET('Impact Inputs'!D$6,C121,0)</f>
        <v>0</v>
      </c>
      <c r="H121" s="106"/>
      <c r="I121" s="106"/>
      <c r="J121" s="106"/>
      <c r="K121" s="139">
        <f ca="1">OFFSET('Impact Inputs'!T$8,$C121,0)</f>
        <v>0</v>
      </c>
      <c r="L121" s="139">
        <f ca="1">OFFSET('Impact Inputs'!U$8,$C121,0)</f>
        <v>0</v>
      </c>
      <c r="M121" s="139">
        <f ca="1">OFFSET('Impact Inputs'!V$8,$C121,0)</f>
        <v>0</v>
      </c>
      <c r="N121" s="139">
        <f ca="1">OFFSET('Impact Inputs'!W$8,$C121,0)</f>
        <v>0</v>
      </c>
      <c r="O121" s="139">
        <f ca="1">OFFSET('Impact Inputs'!X$8,$C121,0)</f>
        <v>0</v>
      </c>
      <c r="P121" s="139">
        <f ca="1">OFFSET('Impact Inputs'!Y$8,$C121,0)</f>
        <v>0</v>
      </c>
      <c r="Q121" s="139">
        <f ca="1">OFFSET('Impact Inputs'!Z$8,$C121,0)</f>
        <v>0</v>
      </c>
      <c r="R121" s="139">
        <f ca="1">OFFSET('Impact Inputs'!AA$8,$C121,0)</f>
        <v>0</v>
      </c>
      <c r="S121" s="139">
        <f ca="1">OFFSET('Impact Inputs'!AB$8,$C121,0)</f>
        <v>0</v>
      </c>
      <c r="T121" s="139">
        <f ca="1">OFFSET('Impact Inputs'!AC$8,$C121,0)</f>
        <v>0</v>
      </c>
      <c r="U121" s="139">
        <f ca="1">OFFSET('Impact Inputs'!AD$8,$C121,0)</f>
        <v>0</v>
      </c>
      <c r="V121" s="139">
        <f ca="1">OFFSET('Impact Inputs'!AE$8,$C121,0)</f>
        <v>0</v>
      </c>
      <c r="W121" s="139">
        <f ca="1">OFFSET('Impact Inputs'!AF$8,$C121,0)</f>
        <v>0</v>
      </c>
      <c r="X121" s="139">
        <f ca="1">OFFSET('Impact Inputs'!AG$8,$C121,0)</f>
        <v>0</v>
      </c>
      <c r="Y121" s="139">
        <f ca="1">OFFSET('Impact Inputs'!AH$8,$C121,0)</f>
        <v>0</v>
      </c>
      <c r="Z121" s="139">
        <f ca="1">OFFSET('Impact Inputs'!AI$8,$C121,0)</f>
        <v>0</v>
      </c>
      <c r="AA121" s="139">
        <f ca="1">OFFSET('Impact Inputs'!AJ$8,$C121,0)</f>
        <v>0</v>
      </c>
      <c r="AB121" s="139">
        <f ca="1">OFFSET('Impact Inputs'!AK$8,$C121,0)</f>
        <v>0</v>
      </c>
      <c r="AC121" s="139">
        <f ca="1">OFFSET('Impact Inputs'!AL$8,$C121,0)</f>
        <v>0</v>
      </c>
      <c r="AD121" s="139">
        <f ca="1">OFFSET('Impact Inputs'!AM$8,$C121,0)</f>
        <v>0</v>
      </c>
      <c r="AE121" s="139">
        <f ca="1">OFFSET('Impact Inputs'!AN$8,$C121,0)</f>
        <v>0</v>
      </c>
      <c r="AF121" s="139">
        <f ca="1">OFFSET('Impact Inputs'!AO$8,$C121,0)</f>
        <v>0</v>
      </c>
      <c r="AG121" s="139">
        <f ca="1">OFFSET('Impact Inputs'!AP$8,$C121,0)</f>
        <v>0</v>
      </c>
      <c r="AH121" s="139">
        <f ca="1">OFFSET('Impact Inputs'!AQ$8,$C121,0)</f>
        <v>0</v>
      </c>
      <c r="AI121" s="139">
        <f ca="1">OFFSET('Impact Inputs'!AR$8,$C121,0)</f>
        <v>0</v>
      </c>
      <c r="AJ121" s="139">
        <f ca="1">OFFSET('Impact Inputs'!AS$8,$C121,0)</f>
        <v>0</v>
      </c>
      <c r="AK121" s="139">
        <f ca="1">OFFSET('Impact Inputs'!AT$8,$C121,0)</f>
        <v>0</v>
      </c>
      <c r="AL121" s="139">
        <f ca="1">OFFSET('Impact Inputs'!AU$8,$C121,0)</f>
        <v>0</v>
      </c>
      <c r="AM121" s="139">
        <f ca="1">OFFSET('Impact Inputs'!AV$8,$C121,0)</f>
        <v>0</v>
      </c>
      <c r="AN121" s="139">
        <f ca="1">OFFSET('Impact Inputs'!AW$8,$C121,0)</f>
        <v>0</v>
      </c>
      <c r="AO121" s="139">
        <f ca="1">OFFSET('Impact Inputs'!AX$8,$C121,0)</f>
        <v>0</v>
      </c>
      <c r="AP121" s="139">
        <f ca="1">OFFSET('Impact Inputs'!AY$8,$C121,0)</f>
        <v>0</v>
      </c>
      <c r="AQ121" s="139">
        <f ca="1">OFFSET('Impact Inputs'!AZ$8,$C121,0)</f>
        <v>0</v>
      </c>
      <c r="AR121" s="139">
        <f ca="1">OFFSET('Impact Inputs'!BA$8,$C121,0)</f>
        <v>0</v>
      </c>
      <c r="AS121" s="139">
        <f ca="1">OFFSET('Impact Inputs'!BB$8,$C121,0)</f>
        <v>0</v>
      </c>
      <c r="AT121" s="139">
        <f ca="1">OFFSET('Impact Inputs'!BC$8,$C121,0)</f>
        <v>0</v>
      </c>
      <c r="AU121" s="139">
        <f ca="1">OFFSET('Impact Inputs'!BD$8,$C121,0)</f>
        <v>0</v>
      </c>
      <c r="AV121" s="139">
        <f ca="1">OFFSET('Impact Inputs'!BE$8,$C121,0)</f>
        <v>0</v>
      </c>
      <c r="AW121" s="139">
        <f ca="1">OFFSET('Impact Inputs'!BF$8,$C121,0)</f>
        <v>0</v>
      </c>
      <c r="AX121" s="139">
        <f ca="1">OFFSET('Impact Inputs'!BG$8,$C121,0)</f>
        <v>0</v>
      </c>
      <c r="AY121" s="139">
        <f ca="1">OFFSET('Impact Inputs'!BH$8,$C121,0)</f>
        <v>0</v>
      </c>
      <c r="AZ121" s="139">
        <f ca="1">OFFSET('Impact Inputs'!BI$8,$C121,0)</f>
        <v>0</v>
      </c>
      <c r="BA121" s="139">
        <f ca="1">OFFSET('Impact Inputs'!BJ$8,$C121,0)</f>
        <v>0</v>
      </c>
      <c r="BB121" s="139">
        <f ca="1">OFFSET('Impact Inputs'!BK$8,$C121,0)</f>
        <v>0</v>
      </c>
      <c r="BC121" s="139">
        <f ca="1">OFFSET('Impact Inputs'!BL$8,$C121,0)</f>
        <v>0</v>
      </c>
      <c r="BD121" s="139">
        <f ca="1">OFFSET('Impact Inputs'!BM$8,$C121,0)</f>
        <v>0</v>
      </c>
      <c r="BE121" s="139">
        <f ca="1">OFFSET('Impact Inputs'!BN$8,$C121,0)</f>
        <v>0</v>
      </c>
      <c r="BF121" s="139">
        <f ca="1">OFFSET('Impact Inputs'!BO$8,$C121,0)</f>
        <v>0</v>
      </c>
      <c r="BG121" s="139">
        <f ca="1">OFFSET('Impact Inputs'!BP$8,$C121,0)</f>
        <v>0</v>
      </c>
      <c r="BH121" s="139">
        <f ca="1">OFFSET('Impact Inputs'!BQ$8,$C121,0)</f>
        <v>0</v>
      </c>
    </row>
    <row r="122" spans="1:60" ht="28.5">
      <c r="A122" s="106"/>
      <c r="B122" s="106"/>
      <c r="C122" s="108">
        <v>24</v>
      </c>
      <c r="D122" s="106"/>
      <c r="E122" s="106" t="str">
        <f ca="1">OFFSET('Impact Inputs'!A$6,C122,0)</f>
        <v>Impact 9</v>
      </c>
      <c r="F122" s="171" t="str">
        <f ca="1">OFFSET('Impact Inputs'!C$6,C122,0)</f>
        <v>Faster resolution of unresolved insurance claims</v>
      </c>
      <c r="G122" s="106">
        <f ca="1">OFFSET('Impact Inputs'!D$6,C122,0)</f>
        <v>0</v>
      </c>
      <c r="H122" s="106"/>
      <c r="I122" s="106"/>
      <c r="J122" s="106"/>
      <c r="K122" s="139">
        <f ca="1">OFFSET('Impact Inputs'!T$8,$C122,0)</f>
        <v>0</v>
      </c>
      <c r="L122" s="139">
        <f ca="1">OFFSET('Impact Inputs'!U$8,$C122,0)</f>
        <v>0</v>
      </c>
      <c r="M122" s="139">
        <f ca="1">OFFSET('Impact Inputs'!V$8,$C122,0)</f>
        <v>0</v>
      </c>
      <c r="N122" s="139">
        <f ca="1">OFFSET('Impact Inputs'!W$8,$C122,0)</f>
        <v>0</v>
      </c>
      <c r="O122" s="139">
        <f ca="1">OFFSET('Impact Inputs'!X$8,$C122,0)</f>
        <v>0</v>
      </c>
      <c r="P122" s="139">
        <f ca="1">OFFSET('Impact Inputs'!Y$8,$C122,0)</f>
        <v>0</v>
      </c>
      <c r="Q122" s="139">
        <f ca="1">OFFSET('Impact Inputs'!Z$8,$C122,0)</f>
        <v>0</v>
      </c>
      <c r="R122" s="139">
        <f ca="1">OFFSET('Impact Inputs'!AA$8,$C122,0)</f>
        <v>0</v>
      </c>
      <c r="S122" s="139">
        <f ca="1">OFFSET('Impact Inputs'!AB$8,$C122,0)</f>
        <v>0</v>
      </c>
      <c r="T122" s="139">
        <f ca="1">OFFSET('Impact Inputs'!AC$8,$C122,0)</f>
        <v>0</v>
      </c>
      <c r="U122" s="139">
        <f ca="1">OFFSET('Impact Inputs'!AD$8,$C122,0)</f>
        <v>0</v>
      </c>
      <c r="V122" s="139">
        <f ca="1">OFFSET('Impact Inputs'!AE$8,$C122,0)</f>
        <v>0</v>
      </c>
      <c r="W122" s="139">
        <f ca="1">OFFSET('Impact Inputs'!AF$8,$C122,0)</f>
        <v>0</v>
      </c>
      <c r="X122" s="139">
        <f ca="1">OFFSET('Impact Inputs'!AG$8,$C122,0)</f>
        <v>0</v>
      </c>
      <c r="Y122" s="139">
        <f ca="1">OFFSET('Impact Inputs'!AH$8,$C122,0)</f>
        <v>0</v>
      </c>
      <c r="Z122" s="139">
        <f ca="1">OFFSET('Impact Inputs'!AI$8,$C122,0)</f>
        <v>0</v>
      </c>
      <c r="AA122" s="139">
        <f ca="1">OFFSET('Impact Inputs'!AJ$8,$C122,0)</f>
        <v>0</v>
      </c>
      <c r="AB122" s="139">
        <f ca="1">OFFSET('Impact Inputs'!AK$8,$C122,0)</f>
        <v>0</v>
      </c>
      <c r="AC122" s="139">
        <f ca="1">OFFSET('Impact Inputs'!AL$8,$C122,0)</f>
        <v>0</v>
      </c>
      <c r="AD122" s="139">
        <f ca="1">OFFSET('Impact Inputs'!AM$8,$C122,0)</f>
        <v>0</v>
      </c>
      <c r="AE122" s="139">
        <f ca="1">OFFSET('Impact Inputs'!AN$8,$C122,0)</f>
        <v>0</v>
      </c>
      <c r="AF122" s="139">
        <f ca="1">OFFSET('Impact Inputs'!AO$8,$C122,0)</f>
        <v>0</v>
      </c>
      <c r="AG122" s="139">
        <f ca="1">OFFSET('Impact Inputs'!AP$8,$C122,0)</f>
        <v>0</v>
      </c>
      <c r="AH122" s="139">
        <f ca="1">OFFSET('Impact Inputs'!AQ$8,$C122,0)</f>
        <v>0</v>
      </c>
      <c r="AI122" s="139">
        <f ca="1">OFFSET('Impact Inputs'!AR$8,$C122,0)</f>
        <v>0</v>
      </c>
      <c r="AJ122" s="139">
        <f ca="1">OFFSET('Impact Inputs'!AS$8,$C122,0)</f>
        <v>0</v>
      </c>
      <c r="AK122" s="139">
        <f ca="1">OFFSET('Impact Inputs'!AT$8,$C122,0)</f>
        <v>0</v>
      </c>
      <c r="AL122" s="139">
        <f ca="1">OFFSET('Impact Inputs'!AU$8,$C122,0)</f>
        <v>0</v>
      </c>
      <c r="AM122" s="139">
        <f ca="1">OFFSET('Impact Inputs'!AV$8,$C122,0)</f>
        <v>0</v>
      </c>
      <c r="AN122" s="139">
        <f ca="1">OFFSET('Impact Inputs'!AW$8,$C122,0)</f>
        <v>0</v>
      </c>
      <c r="AO122" s="139">
        <f ca="1">OFFSET('Impact Inputs'!AX$8,$C122,0)</f>
        <v>0</v>
      </c>
      <c r="AP122" s="139">
        <f ca="1">OFFSET('Impact Inputs'!AY$8,$C122,0)</f>
        <v>0</v>
      </c>
      <c r="AQ122" s="139">
        <f ca="1">OFFSET('Impact Inputs'!AZ$8,$C122,0)</f>
        <v>0</v>
      </c>
      <c r="AR122" s="139">
        <f ca="1">OFFSET('Impact Inputs'!BA$8,$C122,0)</f>
        <v>0</v>
      </c>
      <c r="AS122" s="139">
        <f ca="1">OFFSET('Impact Inputs'!BB$8,$C122,0)</f>
        <v>0</v>
      </c>
      <c r="AT122" s="139">
        <f ca="1">OFFSET('Impact Inputs'!BC$8,$C122,0)</f>
        <v>0</v>
      </c>
      <c r="AU122" s="139">
        <f ca="1">OFFSET('Impact Inputs'!BD$8,$C122,0)</f>
        <v>0</v>
      </c>
      <c r="AV122" s="139">
        <f ca="1">OFFSET('Impact Inputs'!BE$8,$C122,0)</f>
        <v>0</v>
      </c>
      <c r="AW122" s="139">
        <f ca="1">OFFSET('Impact Inputs'!BF$8,$C122,0)</f>
        <v>0</v>
      </c>
      <c r="AX122" s="139">
        <f ca="1">OFFSET('Impact Inputs'!BG$8,$C122,0)</f>
        <v>0</v>
      </c>
      <c r="AY122" s="139">
        <f ca="1">OFFSET('Impact Inputs'!BH$8,$C122,0)</f>
        <v>0</v>
      </c>
      <c r="AZ122" s="139">
        <f ca="1">OFFSET('Impact Inputs'!BI$8,$C122,0)</f>
        <v>0</v>
      </c>
      <c r="BA122" s="139">
        <f ca="1">OFFSET('Impact Inputs'!BJ$8,$C122,0)</f>
        <v>0</v>
      </c>
      <c r="BB122" s="139">
        <f ca="1">OFFSET('Impact Inputs'!BK$8,$C122,0)</f>
        <v>0</v>
      </c>
      <c r="BC122" s="139">
        <f ca="1">OFFSET('Impact Inputs'!BL$8,$C122,0)</f>
        <v>0</v>
      </c>
      <c r="BD122" s="139">
        <f ca="1">OFFSET('Impact Inputs'!BM$8,$C122,0)</f>
        <v>0</v>
      </c>
      <c r="BE122" s="139">
        <f ca="1">OFFSET('Impact Inputs'!BN$8,$C122,0)</f>
        <v>0</v>
      </c>
      <c r="BF122" s="139">
        <f ca="1">OFFSET('Impact Inputs'!BO$8,$C122,0)</f>
        <v>0</v>
      </c>
      <c r="BG122" s="139">
        <f ca="1">OFFSET('Impact Inputs'!BP$8,$C122,0)</f>
        <v>0</v>
      </c>
      <c r="BH122" s="139">
        <f ca="1">OFFSET('Impact Inputs'!BQ$8,$C122,0)</f>
        <v>0</v>
      </c>
    </row>
    <row r="123" spans="1:60">
      <c r="A123" s="106"/>
      <c r="B123" s="106"/>
      <c r="C123" s="108">
        <v>27</v>
      </c>
      <c r="D123" s="106"/>
      <c r="E123" s="106" t="str">
        <f ca="1">OFFSET('Impact Inputs'!A$6,C123,0)</f>
        <v>Impact 10</v>
      </c>
      <c r="F123" s="171" t="str">
        <f ca="1">OFFSET('Impact Inputs'!C$6,C123,0)</f>
        <v>-</v>
      </c>
      <c r="G123" s="106" t="str">
        <f ca="1">OFFSET('Impact Inputs'!D$6,C123,0)</f>
        <v>-</v>
      </c>
      <c r="H123" s="106"/>
      <c r="I123" s="106"/>
      <c r="J123" s="106"/>
      <c r="K123" s="139">
        <f ca="1">OFFSET('Impact Inputs'!T$8,$C123,0)</f>
        <v>0</v>
      </c>
      <c r="L123" s="139">
        <f ca="1">OFFSET('Impact Inputs'!U$8,$C123,0)</f>
        <v>0</v>
      </c>
      <c r="M123" s="139">
        <f ca="1">OFFSET('Impact Inputs'!V$8,$C123,0)</f>
        <v>0</v>
      </c>
      <c r="N123" s="139">
        <f ca="1">OFFSET('Impact Inputs'!W$8,$C123,0)</f>
        <v>0</v>
      </c>
      <c r="O123" s="139">
        <f ca="1">OFFSET('Impact Inputs'!X$8,$C123,0)</f>
        <v>0</v>
      </c>
      <c r="P123" s="139">
        <f ca="1">OFFSET('Impact Inputs'!Y$8,$C123,0)</f>
        <v>0</v>
      </c>
      <c r="Q123" s="139">
        <f ca="1">OFFSET('Impact Inputs'!Z$8,$C123,0)</f>
        <v>0</v>
      </c>
      <c r="R123" s="139">
        <f ca="1">OFFSET('Impact Inputs'!AA$8,$C123,0)</f>
        <v>0</v>
      </c>
      <c r="S123" s="139">
        <f ca="1">OFFSET('Impact Inputs'!AB$8,$C123,0)</f>
        <v>0</v>
      </c>
      <c r="T123" s="139">
        <f ca="1">OFFSET('Impact Inputs'!AC$8,$C123,0)</f>
        <v>0</v>
      </c>
      <c r="U123" s="139">
        <f ca="1">OFFSET('Impact Inputs'!AD$8,$C123,0)</f>
        <v>0</v>
      </c>
      <c r="V123" s="139">
        <f ca="1">OFFSET('Impact Inputs'!AE$8,$C123,0)</f>
        <v>0</v>
      </c>
      <c r="W123" s="139">
        <f ca="1">OFFSET('Impact Inputs'!AF$8,$C123,0)</f>
        <v>0</v>
      </c>
      <c r="X123" s="139">
        <f ca="1">OFFSET('Impact Inputs'!AG$8,$C123,0)</f>
        <v>0</v>
      </c>
      <c r="Y123" s="139">
        <f ca="1">OFFSET('Impact Inputs'!AH$8,$C123,0)</f>
        <v>0</v>
      </c>
      <c r="Z123" s="139">
        <f ca="1">OFFSET('Impact Inputs'!AI$8,$C123,0)</f>
        <v>0</v>
      </c>
      <c r="AA123" s="139">
        <f ca="1">OFFSET('Impact Inputs'!AJ$8,$C123,0)</f>
        <v>0</v>
      </c>
      <c r="AB123" s="139">
        <f ca="1">OFFSET('Impact Inputs'!AK$8,$C123,0)</f>
        <v>0</v>
      </c>
      <c r="AC123" s="139">
        <f ca="1">OFFSET('Impact Inputs'!AL$8,$C123,0)</f>
        <v>0</v>
      </c>
      <c r="AD123" s="139">
        <f ca="1">OFFSET('Impact Inputs'!AM$8,$C123,0)</f>
        <v>0</v>
      </c>
      <c r="AE123" s="139">
        <f ca="1">OFFSET('Impact Inputs'!AN$8,$C123,0)</f>
        <v>0</v>
      </c>
      <c r="AF123" s="139">
        <f ca="1">OFFSET('Impact Inputs'!AO$8,$C123,0)</f>
        <v>0</v>
      </c>
      <c r="AG123" s="139">
        <f ca="1">OFFSET('Impact Inputs'!AP$8,$C123,0)</f>
        <v>0</v>
      </c>
      <c r="AH123" s="139">
        <f ca="1">OFFSET('Impact Inputs'!AQ$8,$C123,0)</f>
        <v>0</v>
      </c>
      <c r="AI123" s="139">
        <f ca="1">OFFSET('Impact Inputs'!AR$8,$C123,0)</f>
        <v>0</v>
      </c>
      <c r="AJ123" s="139">
        <f ca="1">OFFSET('Impact Inputs'!AS$8,$C123,0)</f>
        <v>0</v>
      </c>
      <c r="AK123" s="139">
        <f ca="1">OFFSET('Impact Inputs'!AT$8,$C123,0)</f>
        <v>0</v>
      </c>
      <c r="AL123" s="139">
        <f ca="1">OFFSET('Impact Inputs'!AU$8,$C123,0)</f>
        <v>0</v>
      </c>
      <c r="AM123" s="139">
        <f ca="1">OFFSET('Impact Inputs'!AV$8,$C123,0)</f>
        <v>0</v>
      </c>
      <c r="AN123" s="139">
        <f ca="1">OFFSET('Impact Inputs'!AW$8,$C123,0)</f>
        <v>0</v>
      </c>
      <c r="AO123" s="139">
        <f ca="1">OFFSET('Impact Inputs'!AX$8,$C123,0)</f>
        <v>0</v>
      </c>
      <c r="AP123" s="139">
        <f ca="1">OFFSET('Impact Inputs'!AY$8,$C123,0)</f>
        <v>0</v>
      </c>
      <c r="AQ123" s="139">
        <f ca="1">OFFSET('Impact Inputs'!AZ$8,$C123,0)</f>
        <v>0</v>
      </c>
      <c r="AR123" s="139">
        <f ca="1">OFFSET('Impact Inputs'!BA$8,$C123,0)</f>
        <v>0</v>
      </c>
      <c r="AS123" s="139">
        <f ca="1">OFFSET('Impact Inputs'!BB$8,$C123,0)</f>
        <v>0</v>
      </c>
      <c r="AT123" s="139">
        <f ca="1">OFFSET('Impact Inputs'!BC$8,$C123,0)</f>
        <v>0</v>
      </c>
      <c r="AU123" s="139">
        <f ca="1">OFFSET('Impact Inputs'!BD$8,$C123,0)</f>
        <v>0</v>
      </c>
      <c r="AV123" s="139">
        <f ca="1">OFFSET('Impact Inputs'!BE$8,$C123,0)</f>
        <v>0</v>
      </c>
      <c r="AW123" s="139">
        <f ca="1">OFFSET('Impact Inputs'!BF$8,$C123,0)</f>
        <v>0</v>
      </c>
      <c r="AX123" s="139">
        <f ca="1">OFFSET('Impact Inputs'!BG$8,$C123,0)</f>
        <v>0</v>
      </c>
      <c r="AY123" s="139">
        <f ca="1">OFFSET('Impact Inputs'!BH$8,$C123,0)</f>
        <v>0</v>
      </c>
      <c r="AZ123" s="139">
        <f ca="1">OFFSET('Impact Inputs'!BI$8,$C123,0)</f>
        <v>0</v>
      </c>
      <c r="BA123" s="139">
        <f ca="1">OFFSET('Impact Inputs'!BJ$8,$C123,0)</f>
        <v>0</v>
      </c>
      <c r="BB123" s="139">
        <f ca="1">OFFSET('Impact Inputs'!BK$8,$C123,0)</f>
        <v>0</v>
      </c>
      <c r="BC123" s="139">
        <f ca="1">OFFSET('Impact Inputs'!BL$8,$C123,0)</f>
        <v>0</v>
      </c>
      <c r="BD123" s="139">
        <f ca="1">OFFSET('Impact Inputs'!BM$8,$C123,0)</f>
        <v>0</v>
      </c>
      <c r="BE123" s="139">
        <f ca="1">OFFSET('Impact Inputs'!BN$8,$C123,0)</f>
        <v>0</v>
      </c>
      <c r="BF123" s="139">
        <f ca="1">OFFSET('Impact Inputs'!BO$8,$C123,0)</f>
        <v>0</v>
      </c>
      <c r="BG123" s="139">
        <f ca="1">OFFSET('Impact Inputs'!BP$8,$C123,0)</f>
        <v>0</v>
      </c>
      <c r="BH123" s="139">
        <f ca="1">OFFSET('Impact Inputs'!BQ$8,$C123,0)</f>
        <v>0</v>
      </c>
    </row>
    <row r="124" spans="1:60">
      <c r="A124" s="106"/>
      <c r="B124" s="106"/>
      <c r="C124" s="106">
        <v>30</v>
      </c>
      <c r="D124" s="106"/>
      <c r="E124" s="106" t="str">
        <f ca="1">OFFSET('Impact Inputs'!A$6,C124,0)</f>
        <v>Impact 11</v>
      </c>
      <c r="F124" s="171" t="str">
        <f ca="1">OFFSET('Impact Inputs'!C$6,C124,0)</f>
        <v>-</v>
      </c>
      <c r="G124" s="106" t="str">
        <f ca="1">OFFSET('Impact Inputs'!D$6,C124,0)</f>
        <v>-</v>
      </c>
      <c r="H124" s="106"/>
      <c r="I124" s="106"/>
      <c r="J124" s="106"/>
      <c r="K124" s="139">
        <f ca="1">OFFSET('Impact Inputs'!T$8,$C124,0)</f>
        <v>0</v>
      </c>
      <c r="L124" s="139">
        <f ca="1">OFFSET('Impact Inputs'!U$8,$C124,0)</f>
        <v>0</v>
      </c>
      <c r="M124" s="139">
        <f ca="1">OFFSET('Impact Inputs'!V$8,$C124,0)</f>
        <v>0</v>
      </c>
      <c r="N124" s="139">
        <f ca="1">OFFSET('Impact Inputs'!W$8,$C124,0)</f>
        <v>0</v>
      </c>
      <c r="O124" s="139">
        <f ca="1">OFFSET('Impact Inputs'!X$8,$C124,0)</f>
        <v>0</v>
      </c>
      <c r="P124" s="139">
        <f ca="1">OFFSET('Impact Inputs'!Y$8,$C124,0)</f>
        <v>0</v>
      </c>
      <c r="Q124" s="139">
        <f ca="1">OFFSET('Impact Inputs'!Z$8,$C124,0)</f>
        <v>0</v>
      </c>
      <c r="R124" s="139">
        <f ca="1">OFFSET('Impact Inputs'!AA$8,$C124,0)</f>
        <v>0</v>
      </c>
      <c r="S124" s="139">
        <f ca="1">OFFSET('Impact Inputs'!AB$8,$C124,0)</f>
        <v>0</v>
      </c>
      <c r="T124" s="139">
        <f ca="1">OFFSET('Impact Inputs'!AC$8,$C124,0)</f>
        <v>0</v>
      </c>
      <c r="U124" s="139">
        <f ca="1">OFFSET('Impact Inputs'!AD$8,$C124,0)</f>
        <v>0</v>
      </c>
      <c r="V124" s="139">
        <f ca="1">OFFSET('Impact Inputs'!AE$8,$C124,0)</f>
        <v>0</v>
      </c>
      <c r="W124" s="139">
        <f ca="1">OFFSET('Impact Inputs'!AF$8,$C124,0)</f>
        <v>0</v>
      </c>
      <c r="X124" s="139">
        <f ca="1">OFFSET('Impact Inputs'!AG$8,$C124,0)</f>
        <v>0</v>
      </c>
      <c r="Y124" s="139">
        <f ca="1">OFFSET('Impact Inputs'!AH$8,$C124,0)</f>
        <v>0</v>
      </c>
      <c r="Z124" s="139">
        <f ca="1">OFFSET('Impact Inputs'!AI$8,$C124,0)</f>
        <v>0</v>
      </c>
      <c r="AA124" s="139">
        <f ca="1">OFFSET('Impact Inputs'!AJ$8,$C124,0)</f>
        <v>0</v>
      </c>
      <c r="AB124" s="139">
        <f ca="1">OFFSET('Impact Inputs'!AK$8,$C124,0)</f>
        <v>0</v>
      </c>
      <c r="AC124" s="139">
        <f ca="1">OFFSET('Impact Inputs'!AL$8,$C124,0)</f>
        <v>0</v>
      </c>
      <c r="AD124" s="139">
        <f ca="1">OFFSET('Impact Inputs'!AM$8,$C124,0)</f>
        <v>0</v>
      </c>
      <c r="AE124" s="139">
        <f ca="1">OFFSET('Impact Inputs'!AN$8,$C124,0)</f>
        <v>0</v>
      </c>
      <c r="AF124" s="139">
        <f ca="1">OFFSET('Impact Inputs'!AO$8,$C124,0)</f>
        <v>0</v>
      </c>
      <c r="AG124" s="139">
        <f ca="1">OFFSET('Impact Inputs'!AP$8,$C124,0)</f>
        <v>0</v>
      </c>
      <c r="AH124" s="139">
        <f ca="1">OFFSET('Impact Inputs'!AQ$8,$C124,0)</f>
        <v>0</v>
      </c>
      <c r="AI124" s="139">
        <f ca="1">OFFSET('Impact Inputs'!AR$8,$C124,0)</f>
        <v>0</v>
      </c>
      <c r="AJ124" s="139">
        <f ca="1">OFFSET('Impact Inputs'!AS$8,$C124,0)</f>
        <v>0</v>
      </c>
      <c r="AK124" s="139">
        <f ca="1">OFFSET('Impact Inputs'!AT$8,$C124,0)</f>
        <v>0</v>
      </c>
      <c r="AL124" s="139">
        <f ca="1">OFFSET('Impact Inputs'!AU$8,$C124,0)</f>
        <v>0</v>
      </c>
      <c r="AM124" s="139">
        <f ca="1">OFFSET('Impact Inputs'!AV$8,$C124,0)</f>
        <v>0</v>
      </c>
      <c r="AN124" s="139">
        <f ca="1">OFFSET('Impact Inputs'!AW$8,$C124,0)</f>
        <v>0</v>
      </c>
      <c r="AO124" s="139">
        <f ca="1">OFFSET('Impact Inputs'!AX$8,$C124,0)</f>
        <v>0</v>
      </c>
      <c r="AP124" s="139">
        <f ca="1">OFFSET('Impact Inputs'!AY$8,$C124,0)</f>
        <v>0</v>
      </c>
      <c r="AQ124" s="139">
        <f ca="1">OFFSET('Impact Inputs'!AZ$8,$C124,0)</f>
        <v>0</v>
      </c>
      <c r="AR124" s="139">
        <f ca="1">OFFSET('Impact Inputs'!BA$8,$C124,0)</f>
        <v>0</v>
      </c>
      <c r="AS124" s="139">
        <f ca="1">OFFSET('Impact Inputs'!BB$8,$C124,0)</f>
        <v>0</v>
      </c>
      <c r="AT124" s="139">
        <f ca="1">OFFSET('Impact Inputs'!BC$8,$C124,0)</f>
        <v>0</v>
      </c>
      <c r="AU124" s="139">
        <f ca="1">OFFSET('Impact Inputs'!BD$8,$C124,0)</f>
        <v>0</v>
      </c>
      <c r="AV124" s="139">
        <f ca="1">OFFSET('Impact Inputs'!BE$8,$C124,0)</f>
        <v>0</v>
      </c>
      <c r="AW124" s="139">
        <f ca="1">OFFSET('Impact Inputs'!BF$8,$C124,0)</f>
        <v>0</v>
      </c>
      <c r="AX124" s="139">
        <f ca="1">OFFSET('Impact Inputs'!BG$8,$C124,0)</f>
        <v>0</v>
      </c>
      <c r="AY124" s="139">
        <f ca="1">OFFSET('Impact Inputs'!BH$8,$C124,0)</f>
        <v>0</v>
      </c>
      <c r="AZ124" s="139">
        <f ca="1">OFFSET('Impact Inputs'!BI$8,$C124,0)</f>
        <v>0</v>
      </c>
      <c r="BA124" s="139">
        <f ca="1">OFFSET('Impact Inputs'!BJ$8,$C124,0)</f>
        <v>0</v>
      </c>
      <c r="BB124" s="139">
        <f ca="1">OFFSET('Impact Inputs'!BK$8,$C124,0)</f>
        <v>0</v>
      </c>
      <c r="BC124" s="139">
        <f ca="1">OFFSET('Impact Inputs'!BL$8,$C124,0)</f>
        <v>0</v>
      </c>
      <c r="BD124" s="139">
        <f ca="1">OFFSET('Impact Inputs'!BM$8,$C124,0)</f>
        <v>0</v>
      </c>
      <c r="BE124" s="139">
        <f ca="1">OFFSET('Impact Inputs'!BN$8,$C124,0)</f>
        <v>0</v>
      </c>
      <c r="BF124" s="139">
        <f ca="1">OFFSET('Impact Inputs'!BO$8,$C124,0)</f>
        <v>0</v>
      </c>
      <c r="BG124" s="139">
        <f ca="1">OFFSET('Impact Inputs'!BP$8,$C124,0)</f>
        <v>0</v>
      </c>
      <c r="BH124" s="139">
        <f ca="1">OFFSET('Impact Inputs'!BQ$8,$C124,0)</f>
        <v>0</v>
      </c>
    </row>
    <row r="125" spans="1:60">
      <c r="A125" s="106"/>
      <c r="B125" s="106"/>
      <c r="C125" s="106">
        <v>33</v>
      </c>
      <c r="D125" s="106"/>
      <c r="E125" s="106" t="str">
        <f ca="1">OFFSET('Impact Inputs'!A$6,C125,0)</f>
        <v>Impact 12</v>
      </c>
      <c r="F125" s="171" t="str">
        <f ca="1">OFFSET('Impact Inputs'!C$6,C125,0)</f>
        <v>-</v>
      </c>
      <c r="G125" s="106" t="str">
        <f ca="1">OFFSET('Impact Inputs'!D$6,C125,0)</f>
        <v>-</v>
      </c>
      <c r="H125" s="106"/>
      <c r="I125" s="106"/>
      <c r="J125" s="106"/>
      <c r="K125" s="139">
        <f ca="1">OFFSET('Impact Inputs'!T$8,$C125,0)</f>
        <v>0</v>
      </c>
      <c r="L125" s="139">
        <f ca="1">OFFSET('Impact Inputs'!U$8,$C125,0)</f>
        <v>0</v>
      </c>
      <c r="M125" s="139">
        <f ca="1">OFFSET('Impact Inputs'!V$8,$C125,0)</f>
        <v>0</v>
      </c>
      <c r="N125" s="139">
        <f ca="1">OFFSET('Impact Inputs'!W$8,$C125,0)</f>
        <v>0</v>
      </c>
      <c r="O125" s="139">
        <f ca="1">OFFSET('Impact Inputs'!X$8,$C125,0)</f>
        <v>0</v>
      </c>
      <c r="P125" s="139">
        <f ca="1">OFFSET('Impact Inputs'!Y$8,$C125,0)</f>
        <v>0</v>
      </c>
      <c r="Q125" s="139">
        <f ca="1">OFFSET('Impact Inputs'!Z$8,$C125,0)</f>
        <v>0</v>
      </c>
      <c r="R125" s="139">
        <f ca="1">OFFSET('Impact Inputs'!AA$8,$C125,0)</f>
        <v>0</v>
      </c>
      <c r="S125" s="139">
        <f ca="1">OFFSET('Impact Inputs'!AB$8,$C125,0)</f>
        <v>0</v>
      </c>
      <c r="T125" s="139">
        <f ca="1">OFFSET('Impact Inputs'!AC$8,$C125,0)</f>
        <v>0</v>
      </c>
      <c r="U125" s="139">
        <f ca="1">OFFSET('Impact Inputs'!AD$8,$C125,0)</f>
        <v>0</v>
      </c>
      <c r="V125" s="139">
        <f ca="1">OFFSET('Impact Inputs'!AE$8,$C125,0)</f>
        <v>0</v>
      </c>
      <c r="W125" s="139">
        <f ca="1">OFFSET('Impact Inputs'!AF$8,$C125,0)</f>
        <v>0</v>
      </c>
      <c r="X125" s="139">
        <f ca="1">OFFSET('Impact Inputs'!AG$8,$C125,0)</f>
        <v>0</v>
      </c>
      <c r="Y125" s="139">
        <f ca="1">OFFSET('Impact Inputs'!AH$8,$C125,0)</f>
        <v>0</v>
      </c>
      <c r="Z125" s="139">
        <f ca="1">OFFSET('Impact Inputs'!AI$8,$C125,0)</f>
        <v>0</v>
      </c>
      <c r="AA125" s="139">
        <f ca="1">OFFSET('Impact Inputs'!AJ$8,$C125,0)</f>
        <v>0</v>
      </c>
      <c r="AB125" s="139">
        <f ca="1">OFFSET('Impact Inputs'!AK$8,$C125,0)</f>
        <v>0</v>
      </c>
      <c r="AC125" s="139">
        <f ca="1">OFFSET('Impact Inputs'!AL$8,$C125,0)</f>
        <v>0</v>
      </c>
      <c r="AD125" s="139">
        <f ca="1">OFFSET('Impact Inputs'!AM$8,$C125,0)</f>
        <v>0</v>
      </c>
      <c r="AE125" s="139">
        <f ca="1">OFFSET('Impact Inputs'!AN$8,$C125,0)</f>
        <v>0</v>
      </c>
      <c r="AF125" s="139">
        <f ca="1">OFFSET('Impact Inputs'!AO$8,$C125,0)</f>
        <v>0</v>
      </c>
      <c r="AG125" s="139">
        <f ca="1">OFFSET('Impact Inputs'!AP$8,$C125,0)</f>
        <v>0</v>
      </c>
      <c r="AH125" s="139">
        <f ca="1">OFFSET('Impact Inputs'!AQ$8,$C125,0)</f>
        <v>0</v>
      </c>
      <c r="AI125" s="139">
        <f ca="1">OFFSET('Impact Inputs'!AR$8,$C125,0)</f>
        <v>0</v>
      </c>
      <c r="AJ125" s="139">
        <f ca="1">OFFSET('Impact Inputs'!AS$8,$C125,0)</f>
        <v>0</v>
      </c>
      <c r="AK125" s="139">
        <f ca="1">OFFSET('Impact Inputs'!AT$8,$C125,0)</f>
        <v>0</v>
      </c>
      <c r="AL125" s="139">
        <f ca="1">OFFSET('Impact Inputs'!AU$8,$C125,0)</f>
        <v>0</v>
      </c>
      <c r="AM125" s="139">
        <f ca="1">OFFSET('Impact Inputs'!AV$8,$C125,0)</f>
        <v>0</v>
      </c>
      <c r="AN125" s="139">
        <f ca="1">OFFSET('Impact Inputs'!AW$8,$C125,0)</f>
        <v>0</v>
      </c>
      <c r="AO125" s="139">
        <f ca="1">OFFSET('Impact Inputs'!AX$8,$C125,0)</f>
        <v>0</v>
      </c>
      <c r="AP125" s="139">
        <f ca="1">OFFSET('Impact Inputs'!AY$8,$C125,0)</f>
        <v>0</v>
      </c>
      <c r="AQ125" s="139">
        <f ca="1">OFFSET('Impact Inputs'!AZ$8,$C125,0)</f>
        <v>0</v>
      </c>
      <c r="AR125" s="139">
        <f ca="1">OFFSET('Impact Inputs'!BA$8,$C125,0)</f>
        <v>0</v>
      </c>
      <c r="AS125" s="139">
        <f ca="1">OFFSET('Impact Inputs'!BB$8,$C125,0)</f>
        <v>0</v>
      </c>
      <c r="AT125" s="139">
        <f ca="1">OFFSET('Impact Inputs'!BC$8,$C125,0)</f>
        <v>0</v>
      </c>
      <c r="AU125" s="139">
        <f ca="1">OFFSET('Impact Inputs'!BD$8,$C125,0)</f>
        <v>0</v>
      </c>
      <c r="AV125" s="139">
        <f ca="1">OFFSET('Impact Inputs'!BE$8,$C125,0)</f>
        <v>0</v>
      </c>
      <c r="AW125" s="139">
        <f ca="1">OFFSET('Impact Inputs'!BF$8,$C125,0)</f>
        <v>0</v>
      </c>
      <c r="AX125" s="139">
        <f ca="1">OFFSET('Impact Inputs'!BG$8,$C125,0)</f>
        <v>0</v>
      </c>
      <c r="AY125" s="139">
        <f ca="1">OFFSET('Impact Inputs'!BH$8,$C125,0)</f>
        <v>0</v>
      </c>
      <c r="AZ125" s="139">
        <f ca="1">OFFSET('Impact Inputs'!BI$8,$C125,0)</f>
        <v>0</v>
      </c>
      <c r="BA125" s="139">
        <f ca="1">OFFSET('Impact Inputs'!BJ$8,$C125,0)</f>
        <v>0</v>
      </c>
      <c r="BB125" s="139">
        <f ca="1">OFFSET('Impact Inputs'!BK$8,$C125,0)</f>
        <v>0</v>
      </c>
      <c r="BC125" s="139">
        <f ca="1">OFFSET('Impact Inputs'!BL$8,$C125,0)</f>
        <v>0</v>
      </c>
      <c r="BD125" s="139">
        <f ca="1">OFFSET('Impact Inputs'!BM$8,$C125,0)</f>
        <v>0</v>
      </c>
      <c r="BE125" s="139">
        <f ca="1">OFFSET('Impact Inputs'!BN$8,$C125,0)</f>
        <v>0</v>
      </c>
      <c r="BF125" s="139">
        <f ca="1">OFFSET('Impact Inputs'!BO$8,$C125,0)</f>
        <v>0</v>
      </c>
      <c r="BG125" s="139">
        <f ca="1">OFFSET('Impact Inputs'!BP$8,$C125,0)</f>
        <v>0</v>
      </c>
      <c r="BH125" s="139">
        <f ca="1">OFFSET('Impact Inputs'!BQ$8,$C125,0)</f>
        <v>0</v>
      </c>
    </row>
    <row r="126" spans="1:60">
      <c r="A126" s="106"/>
      <c r="B126" s="106"/>
      <c r="C126" s="106">
        <v>36</v>
      </c>
      <c r="D126" s="106"/>
      <c r="E126" s="106" t="str">
        <f ca="1">OFFSET('Impact Inputs'!A$6,C126,0)</f>
        <v>Impact 13</v>
      </c>
      <c r="F126" s="171" t="str">
        <f ca="1">OFFSET('Impact Inputs'!C$6,C126,0)</f>
        <v>-</v>
      </c>
      <c r="G126" s="106" t="str">
        <f ca="1">OFFSET('Impact Inputs'!D$6,C126,0)</f>
        <v>-</v>
      </c>
      <c r="H126" s="106"/>
      <c r="I126" s="106"/>
      <c r="J126" s="106"/>
      <c r="K126" s="139">
        <f ca="1">OFFSET('Impact Inputs'!T$8,$C126,0)</f>
        <v>0</v>
      </c>
      <c r="L126" s="139">
        <f ca="1">OFFSET('Impact Inputs'!U$8,$C126,0)</f>
        <v>0</v>
      </c>
      <c r="M126" s="139">
        <f ca="1">OFFSET('Impact Inputs'!V$8,$C126,0)</f>
        <v>0</v>
      </c>
      <c r="N126" s="139">
        <f ca="1">OFFSET('Impact Inputs'!W$8,$C126,0)</f>
        <v>0</v>
      </c>
      <c r="O126" s="139">
        <f ca="1">OFFSET('Impact Inputs'!X$8,$C126,0)</f>
        <v>0</v>
      </c>
      <c r="P126" s="139">
        <f ca="1">OFFSET('Impact Inputs'!Y$8,$C126,0)</f>
        <v>0</v>
      </c>
      <c r="Q126" s="139">
        <f ca="1">OFFSET('Impact Inputs'!Z$8,$C126,0)</f>
        <v>0</v>
      </c>
      <c r="R126" s="139">
        <f ca="1">OFFSET('Impact Inputs'!AA$8,$C126,0)</f>
        <v>0</v>
      </c>
      <c r="S126" s="139">
        <f ca="1">OFFSET('Impact Inputs'!AB$8,$C126,0)</f>
        <v>0</v>
      </c>
      <c r="T126" s="139">
        <f ca="1">OFFSET('Impact Inputs'!AC$8,$C126,0)</f>
        <v>0</v>
      </c>
      <c r="U126" s="139">
        <f ca="1">OFFSET('Impact Inputs'!AD$8,$C126,0)</f>
        <v>0</v>
      </c>
      <c r="V126" s="139">
        <f ca="1">OFFSET('Impact Inputs'!AE$8,$C126,0)</f>
        <v>0</v>
      </c>
      <c r="W126" s="139">
        <f ca="1">OFFSET('Impact Inputs'!AF$8,$C126,0)</f>
        <v>0</v>
      </c>
      <c r="X126" s="139">
        <f ca="1">OFFSET('Impact Inputs'!AG$8,$C126,0)</f>
        <v>0</v>
      </c>
      <c r="Y126" s="139">
        <f ca="1">OFFSET('Impact Inputs'!AH$8,$C126,0)</f>
        <v>0</v>
      </c>
      <c r="Z126" s="139">
        <f ca="1">OFFSET('Impact Inputs'!AI$8,$C126,0)</f>
        <v>0</v>
      </c>
      <c r="AA126" s="139">
        <f ca="1">OFFSET('Impact Inputs'!AJ$8,$C126,0)</f>
        <v>0</v>
      </c>
      <c r="AB126" s="139">
        <f ca="1">OFFSET('Impact Inputs'!AK$8,$C126,0)</f>
        <v>0</v>
      </c>
      <c r="AC126" s="139">
        <f ca="1">OFFSET('Impact Inputs'!AL$8,$C126,0)</f>
        <v>0</v>
      </c>
      <c r="AD126" s="139">
        <f ca="1">OFFSET('Impact Inputs'!AM$8,$C126,0)</f>
        <v>0</v>
      </c>
      <c r="AE126" s="139">
        <f ca="1">OFFSET('Impact Inputs'!AN$8,$C126,0)</f>
        <v>0</v>
      </c>
      <c r="AF126" s="139">
        <f ca="1">OFFSET('Impact Inputs'!AO$8,$C126,0)</f>
        <v>0</v>
      </c>
      <c r="AG126" s="139">
        <f ca="1">OFFSET('Impact Inputs'!AP$8,$C126,0)</f>
        <v>0</v>
      </c>
      <c r="AH126" s="139">
        <f ca="1">OFFSET('Impact Inputs'!AQ$8,$C126,0)</f>
        <v>0</v>
      </c>
      <c r="AI126" s="139">
        <f ca="1">OFFSET('Impact Inputs'!AR$8,$C126,0)</f>
        <v>0</v>
      </c>
      <c r="AJ126" s="139">
        <f ca="1">OFFSET('Impact Inputs'!AS$8,$C126,0)</f>
        <v>0</v>
      </c>
      <c r="AK126" s="139">
        <f ca="1">OFFSET('Impact Inputs'!AT$8,$C126,0)</f>
        <v>0</v>
      </c>
      <c r="AL126" s="139">
        <f ca="1">OFFSET('Impact Inputs'!AU$8,$C126,0)</f>
        <v>0</v>
      </c>
      <c r="AM126" s="139">
        <f ca="1">OFFSET('Impact Inputs'!AV$8,$C126,0)</f>
        <v>0</v>
      </c>
      <c r="AN126" s="139">
        <f ca="1">OFFSET('Impact Inputs'!AW$8,$C126,0)</f>
        <v>0</v>
      </c>
      <c r="AO126" s="139">
        <f ca="1">OFFSET('Impact Inputs'!AX$8,$C126,0)</f>
        <v>0</v>
      </c>
      <c r="AP126" s="139">
        <f ca="1">OFFSET('Impact Inputs'!AY$8,$C126,0)</f>
        <v>0</v>
      </c>
      <c r="AQ126" s="139">
        <f ca="1">OFFSET('Impact Inputs'!AZ$8,$C126,0)</f>
        <v>0</v>
      </c>
      <c r="AR126" s="139">
        <f ca="1">OFFSET('Impact Inputs'!BA$8,$C126,0)</f>
        <v>0</v>
      </c>
      <c r="AS126" s="139">
        <f ca="1">OFFSET('Impact Inputs'!BB$8,$C126,0)</f>
        <v>0</v>
      </c>
      <c r="AT126" s="139">
        <f ca="1">OFFSET('Impact Inputs'!BC$8,$C126,0)</f>
        <v>0</v>
      </c>
      <c r="AU126" s="139">
        <f ca="1">OFFSET('Impact Inputs'!BD$8,$C126,0)</f>
        <v>0</v>
      </c>
      <c r="AV126" s="139">
        <f ca="1">OFFSET('Impact Inputs'!BE$8,$C126,0)</f>
        <v>0</v>
      </c>
      <c r="AW126" s="139">
        <f ca="1">OFFSET('Impact Inputs'!BF$8,$C126,0)</f>
        <v>0</v>
      </c>
      <c r="AX126" s="139">
        <f ca="1">OFFSET('Impact Inputs'!BG$8,$C126,0)</f>
        <v>0</v>
      </c>
      <c r="AY126" s="139">
        <f ca="1">OFFSET('Impact Inputs'!BH$8,$C126,0)</f>
        <v>0</v>
      </c>
      <c r="AZ126" s="139">
        <f ca="1">OFFSET('Impact Inputs'!BI$8,$C126,0)</f>
        <v>0</v>
      </c>
      <c r="BA126" s="139">
        <f ca="1">OFFSET('Impact Inputs'!BJ$8,$C126,0)</f>
        <v>0</v>
      </c>
      <c r="BB126" s="139">
        <f ca="1">OFFSET('Impact Inputs'!BK$8,$C126,0)</f>
        <v>0</v>
      </c>
      <c r="BC126" s="139">
        <f ca="1">OFFSET('Impact Inputs'!BL$8,$C126,0)</f>
        <v>0</v>
      </c>
      <c r="BD126" s="139">
        <f ca="1">OFFSET('Impact Inputs'!BM$8,$C126,0)</f>
        <v>0</v>
      </c>
      <c r="BE126" s="139">
        <f ca="1">OFFSET('Impact Inputs'!BN$8,$C126,0)</f>
        <v>0</v>
      </c>
      <c r="BF126" s="139">
        <f ca="1">OFFSET('Impact Inputs'!BO$8,$C126,0)</f>
        <v>0</v>
      </c>
      <c r="BG126" s="139">
        <f ca="1">OFFSET('Impact Inputs'!BP$8,$C126,0)</f>
        <v>0</v>
      </c>
      <c r="BH126" s="139">
        <f ca="1">OFFSET('Impact Inputs'!BQ$8,$C126,0)</f>
        <v>0</v>
      </c>
    </row>
    <row r="127" spans="1:60">
      <c r="A127" s="106"/>
      <c r="B127" s="106"/>
      <c r="C127" s="108">
        <v>39</v>
      </c>
      <c r="D127" s="106"/>
      <c r="E127" s="106" t="str">
        <f ca="1">OFFSET('Impact Inputs'!A$6,C127,0)</f>
        <v>Impact 14</v>
      </c>
      <c r="F127" s="171" t="str">
        <f ca="1">OFFSET('Impact Inputs'!C$6,C127,0)</f>
        <v>-</v>
      </c>
      <c r="G127" s="106" t="str">
        <f ca="1">OFFSET('Impact Inputs'!D$6,C127,0)</f>
        <v>-</v>
      </c>
      <c r="H127" s="106"/>
      <c r="I127" s="106"/>
      <c r="J127" s="106"/>
      <c r="K127" s="139">
        <f ca="1">OFFSET('Impact Inputs'!T$8,$C127,0)</f>
        <v>0</v>
      </c>
      <c r="L127" s="139">
        <f ca="1">OFFSET('Impact Inputs'!U$8,$C127,0)</f>
        <v>0</v>
      </c>
      <c r="M127" s="139">
        <f ca="1">OFFSET('Impact Inputs'!V$8,$C127,0)</f>
        <v>0</v>
      </c>
      <c r="N127" s="139">
        <f ca="1">OFFSET('Impact Inputs'!W$8,$C127,0)</f>
        <v>0</v>
      </c>
      <c r="O127" s="139">
        <f ca="1">OFFSET('Impact Inputs'!X$8,$C127,0)</f>
        <v>0</v>
      </c>
      <c r="P127" s="139">
        <f ca="1">OFFSET('Impact Inputs'!Y$8,$C127,0)</f>
        <v>0</v>
      </c>
      <c r="Q127" s="139">
        <f ca="1">OFFSET('Impact Inputs'!Z$8,$C127,0)</f>
        <v>0</v>
      </c>
      <c r="R127" s="139">
        <f ca="1">OFFSET('Impact Inputs'!AA$8,$C127,0)</f>
        <v>0</v>
      </c>
      <c r="S127" s="139">
        <f ca="1">OFFSET('Impact Inputs'!AB$8,$C127,0)</f>
        <v>0</v>
      </c>
      <c r="T127" s="139">
        <f ca="1">OFFSET('Impact Inputs'!AC$8,$C127,0)</f>
        <v>0</v>
      </c>
      <c r="U127" s="139">
        <f ca="1">OFFSET('Impact Inputs'!AD$8,$C127,0)</f>
        <v>0</v>
      </c>
      <c r="V127" s="139">
        <f ca="1">OFFSET('Impact Inputs'!AE$8,$C127,0)</f>
        <v>0</v>
      </c>
      <c r="W127" s="139">
        <f ca="1">OFFSET('Impact Inputs'!AF$8,$C127,0)</f>
        <v>0</v>
      </c>
      <c r="X127" s="139">
        <f ca="1">OFFSET('Impact Inputs'!AG$8,$C127,0)</f>
        <v>0</v>
      </c>
      <c r="Y127" s="139">
        <f ca="1">OFFSET('Impact Inputs'!AH$8,$C127,0)</f>
        <v>0</v>
      </c>
      <c r="Z127" s="139">
        <f ca="1">OFFSET('Impact Inputs'!AI$8,$C127,0)</f>
        <v>0</v>
      </c>
      <c r="AA127" s="139">
        <f ca="1">OFFSET('Impact Inputs'!AJ$8,$C127,0)</f>
        <v>0</v>
      </c>
      <c r="AB127" s="139">
        <f ca="1">OFFSET('Impact Inputs'!AK$8,$C127,0)</f>
        <v>0</v>
      </c>
      <c r="AC127" s="139">
        <f ca="1">OFFSET('Impact Inputs'!AL$8,$C127,0)</f>
        <v>0</v>
      </c>
      <c r="AD127" s="139">
        <f ca="1">OFFSET('Impact Inputs'!AM$8,$C127,0)</f>
        <v>0</v>
      </c>
      <c r="AE127" s="139">
        <f ca="1">OFFSET('Impact Inputs'!AN$8,$C127,0)</f>
        <v>0</v>
      </c>
      <c r="AF127" s="139">
        <f ca="1">OFFSET('Impact Inputs'!AO$8,$C127,0)</f>
        <v>0</v>
      </c>
      <c r="AG127" s="139">
        <f ca="1">OFFSET('Impact Inputs'!AP$8,$C127,0)</f>
        <v>0</v>
      </c>
      <c r="AH127" s="139">
        <f ca="1">OFFSET('Impact Inputs'!AQ$8,$C127,0)</f>
        <v>0</v>
      </c>
      <c r="AI127" s="139">
        <f ca="1">OFFSET('Impact Inputs'!AR$8,$C127,0)</f>
        <v>0</v>
      </c>
      <c r="AJ127" s="139">
        <f ca="1">OFFSET('Impact Inputs'!AS$8,$C127,0)</f>
        <v>0</v>
      </c>
      <c r="AK127" s="139">
        <f ca="1">OFFSET('Impact Inputs'!AT$8,$C127,0)</f>
        <v>0</v>
      </c>
      <c r="AL127" s="139">
        <f ca="1">OFFSET('Impact Inputs'!AU$8,$C127,0)</f>
        <v>0</v>
      </c>
      <c r="AM127" s="139">
        <f ca="1">OFFSET('Impact Inputs'!AV$8,$C127,0)</f>
        <v>0</v>
      </c>
      <c r="AN127" s="139">
        <f ca="1">OFFSET('Impact Inputs'!AW$8,$C127,0)</f>
        <v>0</v>
      </c>
      <c r="AO127" s="139">
        <f ca="1">OFFSET('Impact Inputs'!AX$8,$C127,0)</f>
        <v>0</v>
      </c>
      <c r="AP127" s="139">
        <f ca="1">OFFSET('Impact Inputs'!AY$8,$C127,0)</f>
        <v>0</v>
      </c>
      <c r="AQ127" s="139">
        <f ca="1">OFFSET('Impact Inputs'!AZ$8,$C127,0)</f>
        <v>0</v>
      </c>
      <c r="AR127" s="139">
        <f ca="1">OFFSET('Impact Inputs'!BA$8,$C127,0)</f>
        <v>0</v>
      </c>
      <c r="AS127" s="139">
        <f ca="1">OFFSET('Impact Inputs'!BB$8,$C127,0)</f>
        <v>0</v>
      </c>
      <c r="AT127" s="139">
        <f ca="1">OFFSET('Impact Inputs'!BC$8,$C127,0)</f>
        <v>0</v>
      </c>
      <c r="AU127" s="139">
        <f ca="1">OFFSET('Impact Inputs'!BD$8,$C127,0)</f>
        <v>0</v>
      </c>
      <c r="AV127" s="139">
        <f ca="1">OFFSET('Impact Inputs'!BE$8,$C127,0)</f>
        <v>0</v>
      </c>
      <c r="AW127" s="139">
        <f ca="1">OFFSET('Impact Inputs'!BF$8,$C127,0)</f>
        <v>0</v>
      </c>
      <c r="AX127" s="139">
        <f ca="1">OFFSET('Impact Inputs'!BG$8,$C127,0)</f>
        <v>0</v>
      </c>
      <c r="AY127" s="139">
        <f ca="1">OFFSET('Impact Inputs'!BH$8,$C127,0)</f>
        <v>0</v>
      </c>
      <c r="AZ127" s="139">
        <f ca="1">OFFSET('Impact Inputs'!BI$8,$C127,0)</f>
        <v>0</v>
      </c>
      <c r="BA127" s="139">
        <f ca="1">OFFSET('Impact Inputs'!BJ$8,$C127,0)</f>
        <v>0</v>
      </c>
      <c r="BB127" s="139">
        <f ca="1">OFFSET('Impact Inputs'!BK$8,$C127,0)</f>
        <v>0</v>
      </c>
      <c r="BC127" s="139">
        <f ca="1">OFFSET('Impact Inputs'!BL$8,$C127,0)</f>
        <v>0</v>
      </c>
      <c r="BD127" s="139">
        <f ca="1">OFFSET('Impact Inputs'!BM$8,$C127,0)</f>
        <v>0</v>
      </c>
      <c r="BE127" s="139">
        <f ca="1">OFFSET('Impact Inputs'!BN$8,$C127,0)</f>
        <v>0</v>
      </c>
      <c r="BF127" s="139">
        <f ca="1">OFFSET('Impact Inputs'!BO$8,$C127,0)</f>
        <v>0</v>
      </c>
      <c r="BG127" s="139">
        <f ca="1">OFFSET('Impact Inputs'!BP$8,$C127,0)</f>
        <v>0</v>
      </c>
      <c r="BH127" s="139">
        <f ca="1">OFFSET('Impact Inputs'!BQ$8,$C127,0)</f>
        <v>0</v>
      </c>
    </row>
    <row r="128" spans="1:60">
      <c r="A128" s="106"/>
      <c r="B128" s="106"/>
      <c r="C128" s="108">
        <v>42</v>
      </c>
      <c r="D128" s="106"/>
      <c r="E128" s="106" t="str">
        <f ca="1">OFFSET('Impact Inputs'!A$6,C128,0)</f>
        <v>Impact 15</v>
      </c>
      <c r="F128" s="171" t="str">
        <f ca="1">OFFSET('Impact Inputs'!C$6,C128,0)</f>
        <v>-</v>
      </c>
      <c r="G128" s="106" t="str">
        <f ca="1">OFFSET('Impact Inputs'!D$6,C128,0)</f>
        <v>-</v>
      </c>
      <c r="H128" s="106"/>
      <c r="I128" s="106"/>
      <c r="J128" s="106"/>
      <c r="K128" s="139">
        <f ca="1">OFFSET('Impact Inputs'!T$8,$C128,0)</f>
        <v>0</v>
      </c>
      <c r="L128" s="139">
        <f ca="1">OFFSET('Impact Inputs'!U$8,$C128,0)</f>
        <v>0</v>
      </c>
      <c r="M128" s="139">
        <f ca="1">OFFSET('Impact Inputs'!V$8,$C128,0)</f>
        <v>0</v>
      </c>
      <c r="N128" s="139">
        <f ca="1">OFFSET('Impact Inputs'!W$8,$C128,0)</f>
        <v>0</v>
      </c>
      <c r="O128" s="139">
        <f ca="1">OFFSET('Impact Inputs'!X$8,$C128,0)</f>
        <v>0</v>
      </c>
      <c r="P128" s="139">
        <f ca="1">OFFSET('Impact Inputs'!Y$8,$C128,0)</f>
        <v>0</v>
      </c>
      <c r="Q128" s="139">
        <f ca="1">OFFSET('Impact Inputs'!Z$8,$C128,0)</f>
        <v>0</v>
      </c>
      <c r="R128" s="139">
        <f ca="1">OFFSET('Impact Inputs'!AA$8,$C128,0)</f>
        <v>0</v>
      </c>
      <c r="S128" s="139">
        <f ca="1">OFFSET('Impact Inputs'!AB$8,$C128,0)</f>
        <v>0</v>
      </c>
      <c r="T128" s="139">
        <f ca="1">OFFSET('Impact Inputs'!AC$8,$C128,0)</f>
        <v>0</v>
      </c>
      <c r="U128" s="139">
        <f ca="1">OFFSET('Impact Inputs'!AD$8,$C128,0)</f>
        <v>0</v>
      </c>
      <c r="V128" s="139">
        <f ca="1">OFFSET('Impact Inputs'!AE$8,$C128,0)</f>
        <v>0</v>
      </c>
      <c r="W128" s="139">
        <f ca="1">OFFSET('Impact Inputs'!AF$8,$C128,0)</f>
        <v>0</v>
      </c>
      <c r="X128" s="139">
        <f ca="1">OFFSET('Impact Inputs'!AG$8,$C128,0)</f>
        <v>0</v>
      </c>
      <c r="Y128" s="139">
        <f ca="1">OFFSET('Impact Inputs'!AH$8,$C128,0)</f>
        <v>0</v>
      </c>
      <c r="Z128" s="139">
        <f ca="1">OFFSET('Impact Inputs'!AI$8,$C128,0)</f>
        <v>0</v>
      </c>
      <c r="AA128" s="139">
        <f ca="1">OFFSET('Impact Inputs'!AJ$8,$C128,0)</f>
        <v>0</v>
      </c>
      <c r="AB128" s="139">
        <f ca="1">OFFSET('Impact Inputs'!AK$8,$C128,0)</f>
        <v>0</v>
      </c>
      <c r="AC128" s="139">
        <f ca="1">OFFSET('Impact Inputs'!AL$8,$C128,0)</f>
        <v>0</v>
      </c>
      <c r="AD128" s="139">
        <f ca="1">OFFSET('Impact Inputs'!AM$8,$C128,0)</f>
        <v>0</v>
      </c>
      <c r="AE128" s="139">
        <f ca="1">OFFSET('Impact Inputs'!AN$8,$C128,0)</f>
        <v>0</v>
      </c>
      <c r="AF128" s="139">
        <f ca="1">OFFSET('Impact Inputs'!AO$8,$C128,0)</f>
        <v>0</v>
      </c>
      <c r="AG128" s="139">
        <f ca="1">OFFSET('Impact Inputs'!AP$8,$C128,0)</f>
        <v>0</v>
      </c>
      <c r="AH128" s="139">
        <f ca="1">OFFSET('Impact Inputs'!AQ$8,$C128,0)</f>
        <v>0</v>
      </c>
      <c r="AI128" s="139">
        <f ca="1">OFFSET('Impact Inputs'!AR$8,$C128,0)</f>
        <v>0</v>
      </c>
      <c r="AJ128" s="139">
        <f ca="1">OFFSET('Impact Inputs'!AS$8,$C128,0)</f>
        <v>0</v>
      </c>
      <c r="AK128" s="139">
        <f ca="1">OFFSET('Impact Inputs'!AT$8,$C128,0)</f>
        <v>0</v>
      </c>
      <c r="AL128" s="139">
        <f ca="1">OFFSET('Impact Inputs'!AU$8,$C128,0)</f>
        <v>0</v>
      </c>
      <c r="AM128" s="139">
        <f ca="1">OFFSET('Impact Inputs'!AV$8,$C128,0)</f>
        <v>0</v>
      </c>
      <c r="AN128" s="139">
        <f ca="1">OFFSET('Impact Inputs'!AW$8,$C128,0)</f>
        <v>0</v>
      </c>
      <c r="AO128" s="139">
        <f ca="1">OFFSET('Impact Inputs'!AX$8,$C128,0)</f>
        <v>0</v>
      </c>
      <c r="AP128" s="139">
        <f ca="1">OFFSET('Impact Inputs'!AY$8,$C128,0)</f>
        <v>0</v>
      </c>
      <c r="AQ128" s="139">
        <f ca="1">OFFSET('Impact Inputs'!AZ$8,$C128,0)</f>
        <v>0</v>
      </c>
      <c r="AR128" s="139">
        <f ca="1">OFFSET('Impact Inputs'!BA$8,$C128,0)</f>
        <v>0</v>
      </c>
      <c r="AS128" s="139">
        <f ca="1">OFFSET('Impact Inputs'!BB$8,$C128,0)</f>
        <v>0</v>
      </c>
      <c r="AT128" s="139">
        <f ca="1">OFFSET('Impact Inputs'!BC$8,$C128,0)</f>
        <v>0</v>
      </c>
      <c r="AU128" s="139">
        <f ca="1">OFFSET('Impact Inputs'!BD$8,$C128,0)</f>
        <v>0</v>
      </c>
      <c r="AV128" s="139">
        <f ca="1">OFFSET('Impact Inputs'!BE$8,$C128,0)</f>
        <v>0</v>
      </c>
      <c r="AW128" s="139">
        <f ca="1">OFFSET('Impact Inputs'!BF$8,$C128,0)</f>
        <v>0</v>
      </c>
      <c r="AX128" s="139">
        <f ca="1">OFFSET('Impact Inputs'!BG$8,$C128,0)</f>
        <v>0</v>
      </c>
      <c r="AY128" s="139">
        <f ca="1">OFFSET('Impact Inputs'!BH$8,$C128,0)</f>
        <v>0</v>
      </c>
      <c r="AZ128" s="139">
        <f ca="1">OFFSET('Impact Inputs'!BI$8,$C128,0)</f>
        <v>0</v>
      </c>
      <c r="BA128" s="139">
        <f ca="1">OFFSET('Impact Inputs'!BJ$8,$C128,0)</f>
        <v>0</v>
      </c>
      <c r="BB128" s="139">
        <f ca="1">OFFSET('Impact Inputs'!BK$8,$C128,0)</f>
        <v>0</v>
      </c>
      <c r="BC128" s="139">
        <f ca="1">OFFSET('Impact Inputs'!BL$8,$C128,0)</f>
        <v>0</v>
      </c>
      <c r="BD128" s="139">
        <f ca="1">OFFSET('Impact Inputs'!BM$8,$C128,0)</f>
        <v>0</v>
      </c>
      <c r="BE128" s="139">
        <f ca="1">OFFSET('Impact Inputs'!BN$8,$C128,0)</f>
        <v>0</v>
      </c>
      <c r="BF128" s="139">
        <f ca="1">OFFSET('Impact Inputs'!BO$8,$C128,0)</f>
        <v>0</v>
      </c>
      <c r="BG128" s="139">
        <f ca="1">OFFSET('Impact Inputs'!BP$8,$C128,0)</f>
        <v>0</v>
      </c>
      <c r="BH128" s="139">
        <f ca="1">OFFSET('Impact Inputs'!BQ$8,$C128,0)</f>
        <v>0</v>
      </c>
    </row>
    <row r="129" spans="1:60">
      <c r="A129" s="106"/>
      <c r="B129" s="106"/>
      <c r="C129" s="106">
        <v>45</v>
      </c>
      <c r="D129" s="106"/>
      <c r="E129" s="106" t="str">
        <f ca="1">OFFSET('Impact Inputs'!A$6,C129,0)</f>
        <v>Impact 16</v>
      </c>
      <c r="F129" s="171" t="str">
        <f ca="1">OFFSET('Impact Inputs'!C$6,C129,0)</f>
        <v>-</v>
      </c>
      <c r="G129" s="106" t="str">
        <f ca="1">OFFSET('Impact Inputs'!D$6,C129,0)</f>
        <v>-</v>
      </c>
      <c r="H129" s="106"/>
      <c r="I129" s="106"/>
      <c r="J129" s="106"/>
      <c r="K129" s="139">
        <f ca="1">OFFSET('Impact Inputs'!T$8,$C129,0)</f>
        <v>0</v>
      </c>
      <c r="L129" s="139">
        <f ca="1">OFFSET('Impact Inputs'!U$8,$C129,0)</f>
        <v>0</v>
      </c>
      <c r="M129" s="139">
        <f ca="1">OFFSET('Impact Inputs'!V$8,$C129,0)</f>
        <v>0</v>
      </c>
      <c r="N129" s="139">
        <f ca="1">OFFSET('Impact Inputs'!W$8,$C129,0)</f>
        <v>0</v>
      </c>
      <c r="O129" s="139">
        <f ca="1">OFFSET('Impact Inputs'!X$8,$C129,0)</f>
        <v>0</v>
      </c>
      <c r="P129" s="139">
        <f ca="1">OFFSET('Impact Inputs'!Y$8,$C129,0)</f>
        <v>0</v>
      </c>
      <c r="Q129" s="139">
        <f ca="1">OFFSET('Impact Inputs'!Z$8,$C129,0)</f>
        <v>0</v>
      </c>
      <c r="R129" s="139">
        <f ca="1">OFFSET('Impact Inputs'!AA$8,$C129,0)</f>
        <v>0</v>
      </c>
      <c r="S129" s="139">
        <f ca="1">OFFSET('Impact Inputs'!AB$8,$C129,0)</f>
        <v>0</v>
      </c>
      <c r="T129" s="139">
        <f ca="1">OFFSET('Impact Inputs'!AC$8,$C129,0)</f>
        <v>0</v>
      </c>
      <c r="U129" s="139">
        <f ca="1">OFFSET('Impact Inputs'!AD$8,$C129,0)</f>
        <v>0</v>
      </c>
      <c r="V129" s="139">
        <f ca="1">OFFSET('Impact Inputs'!AE$8,$C129,0)</f>
        <v>0</v>
      </c>
      <c r="W129" s="139">
        <f ca="1">OFFSET('Impact Inputs'!AF$8,$C129,0)</f>
        <v>0</v>
      </c>
      <c r="X129" s="139">
        <f ca="1">OFFSET('Impact Inputs'!AG$8,$C129,0)</f>
        <v>0</v>
      </c>
      <c r="Y129" s="139">
        <f ca="1">OFFSET('Impact Inputs'!AH$8,$C129,0)</f>
        <v>0</v>
      </c>
      <c r="Z129" s="139">
        <f ca="1">OFFSET('Impact Inputs'!AI$8,$C129,0)</f>
        <v>0</v>
      </c>
      <c r="AA129" s="139">
        <f ca="1">OFFSET('Impact Inputs'!AJ$8,$C129,0)</f>
        <v>0</v>
      </c>
      <c r="AB129" s="139">
        <f ca="1">OFFSET('Impact Inputs'!AK$8,$C129,0)</f>
        <v>0</v>
      </c>
      <c r="AC129" s="139">
        <f ca="1">OFFSET('Impact Inputs'!AL$8,$C129,0)</f>
        <v>0</v>
      </c>
      <c r="AD129" s="139">
        <f ca="1">OFFSET('Impact Inputs'!AM$8,$C129,0)</f>
        <v>0</v>
      </c>
      <c r="AE129" s="139">
        <f ca="1">OFFSET('Impact Inputs'!AN$8,$C129,0)</f>
        <v>0</v>
      </c>
      <c r="AF129" s="139">
        <f ca="1">OFFSET('Impact Inputs'!AO$8,$C129,0)</f>
        <v>0</v>
      </c>
      <c r="AG129" s="139">
        <f ca="1">OFFSET('Impact Inputs'!AP$8,$C129,0)</f>
        <v>0</v>
      </c>
      <c r="AH129" s="139">
        <f ca="1">OFFSET('Impact Inputs'!AQ$8,$C129,0)</f>
        <v>0</v>
      </c>
      <c r="AI129" s="139">
        <f ca="1">OFFSET('Impact Inputs'!AR$8,$C129,0)</f>
        <v>0</v>
      </c>
      <c r="AJ129" s="139">
        <f ca="1">OFFSET('Impact Inputs'!AS$8,$C129,0)</f>
        <v>0</v>
      </c>
      <c r="AK129" s="139">
        <f ca="1">OFFSET('Impact Inputs'!AT$8,$C129,0)</f>
        <v>0</v>
      </c>
      <c r="AL129" s="139">
        <f ca="1">OFFSET('Impact Inputs'!AU$8,$C129,0)</f>
        <v>0</v>
      </c>
      <c r="AM129" s="139">
        <f ca="1">OFFSET('Impact Inputs'!AV$8,$C129,0)</f>
        <v>0</v>
      </c>
      <c r="AN129" s="139">
        <f ca="1">OFFSET('Impact Inputs'!AW$8,$C129,0)</f>
        <v>0</v>
      </c>
      <c r="AO129" s="139">
        <f ca="1">OFFSET('Impact Inputs'!AX$8,$C129,0)</f>
        <v>0</v>
      </c>
      <c r="AP129" s="139">
        <f ca="1">OFFSET('Impact Inputs'!AY$8,$C129,0)</f>
        <v>0</v>
      </c>
      <c r="AQ129" s="139">
        <f ca="1">OFFSET('Impact Inputs'!AZ$8,$C129,0)</f>
        <v>0</v>
      </c>
      <c r="AR129" s="139">
        <f ca="1">OFFSET('Impact Inputs'!BA$8,$C129,0)</f>
        <v>0</v>
      </c>
      <c r="AS129" s="139">
        <f ca="1">OFFSET('Impact Inputs'!BB$8,$C129,0)</f>
        <v>0</v>
      </c>
      <c r="AT129" s="139">
        <f ca="1">OFFSET('Impact Inputs'!BC$8,$C129,0)</f>
        <v>0</v>
      </c>
      <c r="AU129" s="139">
        <f ca="1">OFFSET('Impact Inputs'!BD$8,$C129,0)</f>
        <v>0</v>
      </c>
      <c r="AV129" s="139">
        <f ca="1">OFFSET('Impact Inputs'!BE$8,$C129,0)</f>
        <v>0</v>
      </c>
      <c r="AW129" s="139">
        <f ca="1">OFFSET('Impact Inputs'!BF$8,$C129,0)</f>
        <v>0</v>
      </c>
      <c r="AX129" s="139">
        <f ca="1">OFFSET('Impact Inputs'!BG$8,$C129,0)</f>
        <v>0</v>
      </c>
      <c r="AY129" s="139">
        <f ca="1">OFFSET('Impact Inputs'!BH$8,$C129,0)</f>
        <v>0</v>
      </c>
      <c r="AZ129" s="139">
        <f ca="1">OFFSET('Impact Inputs'!BI$8,$C129,0)</f>
        <v>0</v>
      </c>
      <c r="BA129" s="139">
        <f ca="1">OFFSET('Impact Inputs'!BJ$8,$C129,0)</f>
        <v>0</v>
      </c>
      <c r="BB129" s="139">
        <f ca="1">OFFSET('Impact Inputs'!BK$8,$C129,0)</f>
        <v>0</v>
      </c>
      <c r="BC129" s="139">
        <f ca="1">OFFSET('Impact Inputs'!BL$8,$C129,0)</f>
        <v>0</v>
      </c>
      <c r="BD129" s="139">
        <f ca="1">OFFSET('Impact Inputs'!BM$8,$C129,0)</f>
        <v>0</v>
      </c>
      <c r="BE129" s="139">
        <f ca="1">OFFSET('Impact Inputs'!BN$8,$C129,0)</f>
        <v>0</v>
      </c>
      <c r="BF129" s="139">
        <f ca="1">OFFSET('Impact Inputs'!BO$8,$C129,0)</f>
        <v>0</v>
      </c>
      <c r="BG129" s="139">
        <f ca="1">OFFSET('Impact Inputs'!BP$8,$C129,0)</f>
        <v>0</v>
      </c>
      <c r="BH129" s="139">
        <f ca="1">OFFSET('Impact Inputs'!BQ$8,$C129,0)</f>
        <v>0</v>
      </c>
    </row>
    <row r="130" spans="1:60">
      <c r="A130" s="106"/>
      <c r="B130" s="106"/>
      <c r="C130" s="106">
        <v>48</v>
      </c>
      <c r="D130" s="106"/>
      <c r="E130" s="106" t="str">
        <f ca="1">OFFSET('Impact Inputs'!A$6,C130,0)</f>
        <v>Impact 17</v>
      </c>
      <c r="F130" s="171" t="str">
        <f ca="1">OFFSET('Impact Inputs'!C$6,C130,0)</f>
        <v>-</v>
      </c>
      <c r="G130" s="106" t="str">
        <f ca="1">OFFSET('Impact Inputs'!D$6,C130,0)</f>
        <v>-</v>
      </c>
      <c r="H130" s="106"/>
      <c r="I130" s="106"/>
      <c r="J130" s="106"/>
      <c r="K130" s="139">
        <f ca="1">OFFSET('Impact Inputs'!T$8,$C130,0)</f>
        <v>0</v>
      </c>
      <c r="L130" s="139">
        <f ca="1">OFFSET('Impact Inputs'!U$8,$C130,0)</f>
        <v>0</v>
      </c>
      <c r="M130" s="139">
        <f ca="1">OFFSET('Impact Inputs'!V$8,$C130,0)</f>
        <v>0</v>
      </c>
      <c r="N130" s="139">
        <f ca="1">OFFSET('Impact Inputs'!W$8,$C130,0)</f>
        <v>0</v>
      </c>
      <c r="O130" s="139">
        <f ca="1">OFFSET('Impact Inputs'!X$8,$C130,0)</f>
        <v>0</v>
      </c>
      <c r="P130" s="139">
        <f ca="1">OFFSET('Impact Inputs'!Y$8,$C130,0)</f>
        <v>0</v>
      </c>
      <c r="Q130" s="139">
        <f ca="1">OFFSET('Impact Inputs'!Z$8,$C130,0)</f>
        <v>0</v>
      </c>
      <c r="R130" s="139">
        <f ca="1">OFFSET('Impact Inputs'!AA$8,$C130,0)</f>
        <v>0</v>
      </c>
      <c r="S130" s="139">
        <f ca="1">OFFSET('Impact Inputs'!AB$8,$C130,0)</f>
        <v>0</v>
      </c>
      <c r="T130" s="139">
        <f ca="1">OFFSET('Impact Inputs'!AC$8,$C130,0)</f>
        <v>0</v>
      </c>
      <c r="U130" s="139">
        <f ca="1">OFFSET('Impact Inputs'!AD$8,$C130,0)</f>
        <v>0</v>
      </c>
      <c r="V130" s="139">
        <f ca="1">OFFSET('Impact Inputs'!AE$8,$C130,0)</f>
        <v>0</v>
      </c>
      <c r="W130" s="139">
        <f ca="1">OFFSET('Impact Inputs'!AF$8,$C130,0)</f>
        <v>0</v>
      </c>
      <c r="X130" s="139">
        <f ca="1">OFFSET('Impact Inputs'!AG$8,$C130,0)</f>
        <v>0</v>
      </c>
      <c r="Y130" s="139">
        <f ca="1">OFFSET('Impact Inputs'!AH$8,$C130,0)</f>
        <v>0</v>
      </c>
      <c r="Z130" s="139">
        <f ca="1">OFFSET('Impact Inputs'!AI$8,$C130,0)</f>
        <v>0</v>
      </c>
      <c r="AA130" s="139">
        <f ca="1">OFFSET('Impact Inputs'!AJ$8,$C130,0)</f>
        <v>0</v>
      </c>
      <c r="AB130" s="139">
        <f ca="1">OFFSET('Impact Inputs'!AK$8,$C130,0)</f>
        <v>0</v>
      </c>
      <c r="AC130" s="139">
        <f ca="1">OFFSET('Impact Inputs'!AL$8,$C130,0)</f>
        <v>0</v>
      </c>
      <c r="AD130" s="139">
        <f ca="1">OFFSET('Impact Inputs'!AM$8,$C130,0)</f>
        <v>0</v>
      </c>
      <c r="AE130" s="139">
        <f ca="1">OFFSET('Impact Inputs'!AN$8,$C130,0)</f>
        <v>0</v>
      </c>
      <c r="AF130" s="139">
        <f ca="1">OFFSET('Impact Inputs'!AO$8,$C130,0)</f>
        <v>0</v>
      </c>
      <c r="AG130" s="139">
        <f ca="1">OFFSET('Impact Inputs'!AP$8,$C130,0)</f>
        <v>0</v>
      </c>
      <c r="AH130" s="139">
        <f ca="1">OFFSET('Impact Inputs'!AQ$8,$C130,0)</f>
        <v>0</v>
      </c>
      <c r="AI130" s="139">
        <f ca="1">OFFSET('Impact Inputs'!AR$8,$C130,0)</f>
        <v>0</v>
      </c>
      <c r="AJ130" s="139">
        <f ca="1">OFFSET('Impact Inputs'!AS$8,$C130,0)</f>
        <v>0</v>
      </c>
      <c r="AK130" s="139">
        <f ca="1">OFFSET('Impact Inputs'!AT$8,$C130,0)</f>
        <v>0</v>
      </c>
      <c r="AL130" s="139">
        <f ca="1">OFFSET('Impact Inputs'!AU$8,$C130,0)</f>
        <v>0</v>
      </c>
      <c r="AM130" s="139">
        <f ca="1">OFFSET('Impact Inputs'!AV$8,$C130,0)</f>
        <v>0</v>
      </c>
      <c r="AN130" s="139">
        <f ca="1">OFFSET('Impact Inputs'!AW$8,$C130,0)</f>
        <v>0</v>
      </c>
      <c r="AO130" s="139">
        <f ca="1">OFFSET('Impact Inputs'!AX$8,$C130,0)</f>
        <v>0</v>
      </c>
      <c r="AP130" s="139">
        <f ca="1">OFFSET('Impact Inputs'!AY$8,$C130,0)</f>
        <v>0</v>
      </c>
      <c r="AQ130" s="139">
        <f ca="1">OFFSET('Impact Inputs'!AZ$8,$C130,0)</f>
        <v>0</v>
      </c>
      <c r="AR130" s="139">
        <f ca="1">OFFSET('Impact Inputs'!BA$8,$C130,0)</f>
        <v>0</v>
      </c>
      <c r="AS130" s="139">
        <f ca="1">OFFSET('Impact Inputs'!BB$8,$C130,0)</f>
        <v>0</v>
      </c>
      <c r="AT130" s="139">
        <f ca="1">OFFSET('Impact Inputs'!BC$8,$C130,0)</f>
        <v>0</v>
      </c>
      <c r="AU130" s="139">
        <f ca="1">OFFSET('Impact Inputs'!BD$8,$C130,0)</f>
        <v>0</v>
      </c>
      <c r="AV130" s="139">
        <f ca="1">OFFSET('Impact Inputs'!BE$8,$C130,0)</f>
        <v>0</v>
      </c>
      <c r="AW130" s="139">
        <f ca="1">OFFSET('Impact Inputs'!BF$8,$C130,0)</f>
        <v>0</v>
      </c>
      <c r="AX130" s="139">
        <f ca="1">OFFSET('Impact Inputs'!BG$8,$C130,0)</f>
        <v>0</v>
      </c>
      <c r="AY130" s="139">
        <f ca="1">OFFSET('Impact Inputs'!BH$8,$C130,0)</f>
        <v>0</v>
      </c>
      <c r="AZ130" s="139">
        <f ca="1">OFFSET('Impact Inputs'!BI$8,$C130,0)</f>
        <v>0</v>
      </c>
      <c r="BA130" s="139">
        <f ca="1">OFFSET('Impact Inputs'!BJ$8,$C130,0)</f>
        <v>0</v>
      </c>
      <c r="BB130" s="139">
        <f ca="1">OFFSET('Impact Inputs'!BK$8,$C130,0)</f>
        <v>0</v>
      </c>
      <c r="BC130" s="139">
        <f ca="1">OFFSET('Impact Inputs'!BL$8,$C130,0)</f>
        <v>0</v>
      </c>
      <c r="BD130" s="139">
        <f ca="1">OFFSET('Impact Inputs'!BM$8,$C130,0)</f>
        <v>0</v>
      </c>
      <c r="BE130" s="139">
        <f ca="1">OFFSET('Impact Inputs'!BN$8,$C130,0)</f>
        <v>0</v>
      </c>
      <c r="BF130" s="139">
        <f ca="1">OFFSET('Impact Inputs'!BO$8,$C130,0)</f>
        <v>0</v>
      </c>
      <c r="BG130" s="139">
        <f ca="1">OFFSET('Impact Inputs'!BP$8,$C130,0)</f>
        <v>0</v>
      </c>
      <c r="BH130" s="139">
        <f ca="1">OFFSET('Impact Inputs'!BQ$8,$C130,0)</f>
        <v>0</v>
      </c>
    </row>
    <row r="131" spans="1:60">
      <c r="A131" s="106"/>
      <c r="B131" s="106"/>
      <c r="C131" s="106">
        <v>51</v>
      </c>
      <c r="D131" s="106"/>
      <c r="E131" s="106" t="str">
        <f ca="1">OFFSET('Impact Inputs'!A$6,C131,0)</f>
        <v>Impact 18</v>
      </c>
      <c r="F131" s="171" t="str">
        <f ca="1">OFFSET('Impact Inputs'!C$6,C131,0)</f>
        <v>-</v>
      </c>
      <c r="G131" s="106" t="str">
        <f ca="1">OFFSET('Impact Inputs'!D$6,C131,0)</f>
        <v>-</v>
      </c>
      <c r="H131" s="106"/>
      <c r="I131" s="106"/>
      <c r="J131" s="106"/>
      <c r="K131" s="139">
        <f ca="1">OFFSET('Impact Inputs'!T$8,$C131,0)</f>
        <v>0</v>
      </c>
      <c r="L131" s="139">
        <f ca="1">OFFSET('Impact Inputs'!U$8,$C131,0)</f>
        <v>0</v>
      </c>
      <c r="M131" s="139">
        <f ca="1">OFFSET('Impact Inputs'!V$8,$C131,0)</f>
        <v>0</v>
      </c>
      <c r="N131" s="139">
        <f ca="1">OFFSET('Impact Inputs'!W$8,$C131,0)</f>
        <v>0</v>
      </c>
      <c r="O131" s="139">
        <f ca="1">OFFSET('Impact Inputs'!X$8,$C131,0)</f>
        <v>0</v>
      </c>
      <c r="P131" s="139">
        <f ca="1">OFFSET('Impact Inputs'!Y$8,$C131,0)</f>
        <v>0</v>
      </c>
      <c r="Q131" s="139">
        <f ca="1">OFFSET('Impact Inputs'!Z$8,$C131,0)</f>
        <v>0</v>
      </c>
      <c r="R131" s="139">
        <f ca="1">OFFSET('Impact Inputs'!AA$8,$C131,0)</f>
        <v>0</v>
      </c>
      <c r="S131" s="139">
        <f ca="1">OFFSET('Impact Inputs'!AB$8,$C131,0)</f>
        <v>0</v>
      </c>
      <c r="T131" s="139">
        <f ca="1">OFFSET('Impact Inputs'!AC$8,$C131,0)</f>
        <v>0</v>
      </c>
      <c r="U131" s="139">
        <f ca="1">OFFSET('Impact Inputs'!AD$8,$C131,0)</f>
        <v>0</v>
      </c>
      <c r="V131" s="139">
        <f ca="1">OFFSET('Impact Inputs'!AE$8,$C131,0)</f>
        <v>0</v>
      </c>
      <c r="W131" s="139">
        <f ca="1">OFFSET('Impact Inputs'!AF$8,$C131,0)</f>
        <v>0</v>
      </c>
      <c r="X131" s="139">
        <f ca="1">OFFSET('Impact Inputs'!AG$8,$C131,0)</f>
        <v>0</v>
      </c>
      <c r="Y131" s="139">
        <f ca="1">OFFSET('Impact Inputs'!AH$8,$C131,0)</f>
        <v>0</v>
      </c>
      <c r="Z131" s="139">
        <f ca="1">OFFSET('Impact Inputs'!AI$8,$C131,0)</f>
        <v>0</v>
      </c>
      <c r="AA131" s="139">
        <f ca="1">OFFSET('Impact Inputs'!AJ$8,$C131,0)</f>
        <v>0</v>
      </c>
      <c r="AB131" s="139">
        <f ca="1">OFFSET('Impact Inputs'!AK$8,$C131,0)</f>
        <v>0</v>
      </c>
      <c r="AC131" s="139">
        <f ca="1">OFFSET('Impact Inputs'!AL$8,$C131,0)</f>
        <v>0</v>
      </c>
      <c r="AD131" s="139">
        <f ca="1">OFFSET('Impact Inputs'!AM$8,$C131,0)</f>
        <v>0</v>
      </c>
      <c r="AE131" s="139">
        <f ca="1">OFFSET('Impact Inputs'!AN$8,$C131,0)</f>
        <v>0</v>
      </c>
      <c r="AF131" s="139">
        <f ca="1">OFFSET('Impact Inputs'!AO$8,$C131,0)</f>
        <v>0</v>
      </c>
      <c r="AG131" s="139">
        <f ca="1">OFFSET('Impact Inputs'!AP$8,$C131,0)</f>
        <v>0</v>
      </c>
      <c r="AH131" s="139">
        <f ca="1">OFFSET('Impact Inputs'!AQ$8,$C131,0)</f>
        <v>0</v>
      </c>
      <c r="AI131" s="139">
        <f ca="1">OFFSET('Impact Inputs'!AR$8,$C131,0)</f>
        <v>0</v>
      </c>
      <c r="AJ131" s="139">
        <f ca="1">OFFSET('Impact Inputs'!AS$8,$C131,0)</f>
        <v>0</v>
      </c>
      <c r="AK131" s="139">
        <f ca="1">OFFSET('Impact Inputs'!AT$8,$C131,0)</f>
        <v>0</v>
      </c>
      <c r="AL131" s="139">
        <f ca="1">OFFSET('Impact Inputs'!AU$8,$C131,0)</f>
        <v>0</v>
      </c>
      <c r="AM131" s="139">
        <f ca="1">OFFSET('Impact Inputs'!AV$8,$C131,0)</f>
        <v>0</v>
      </c>
      <c r="AN131" s="139">
        <f ca="1">OFFSET('Impact Inputs'!AW$8,$C131,0)</f>
        <v>0</v>
      </c>
      <c r="AO131" s="139">
        <f ca="1">OFFSET('Impact Inputs'!AX$8,$C131,0)</f>
        <v>0</v>
      </c>
      <c r="AP131" s="139">
        <f ca="1">OFFSET('Impact Inputs'!AY$8,$C131,0)</f>
        <v>0</v>
      </c>
      <c r="AQ131" s="139">
        <f ca="1">OFFSET('Impact Inputs'!AZ$8,$C131,0)</f>
        <v>0</v>
      </c>
      <c r="AR131" s="139">
        <f ca="1">OFFSET('Impact Inputs'!BA$8,$C131,0)</f>
        <v>0</v>
      </c>
      <c r="AS131" s="139">
        <f ca="1">OFFSET('Impact Inputs'!BB$8,$C131,0)</f>
        <v>0</v>
      </c>
      <c r="AT131" s="139">
        <f ca="1">OFFSET('Impact Inputs'!BC$8,$C131,0)</f>
        <v>0</v>
      </c>
      <c r="AU131" s="139">
        <f ca="1">OFFSET('Impact Inputs'!BD$8,$C131,0)</f>
        <v>0</v>
      </c>
      <c r="AV131" s="139">
        <f ca="1">OFFSET('Impact Inputs'!BE$8,$C131,0)</f>
        <v>0</v>
      </c>
      <c r="AW131" s="139">
        <f ca="1">OFFSET('Impact Inputs'!BF$8,$C131,0)</f>
        <v>0</v>
      </c>
      <c r="AX131" s="139">
        <f ca="1">OFFSET('Impact Inputs'!BG$8,$C131,0)</f>
        <v>0</v>
      </c>
      <c r="AY131" s="139">
        <f ca="1">OFFSET('Impact Inputs'!BH$8,$C131,0)</f>
        <v>0</v>
      </c>
      <c r="AZ131" s="139">
        <f ca="1">OFFSET('Impact Inputs'!BI$8,$C131,0)</f>
        <v>0</v>
      </c>
      <c r="BA131" s="139">
        <f ca="1">OFFSET('Impact Inputs'!BJ$8,$C131,0)</f>
        <v>0</v>
      </c>
      <c r="BB131" s="139">
        <f ca="1">OFFSET('Impact Inputs'!BK$8,$C131,0)</f>
        <v>0</v>
      </c>
      <c r="BC131" s="139">
        <f ca="1">OFFSET('Impact Inputs'!BL$8,$C131,0)</f>
        <v>0</v>
      </c>
      <c r="BD131" s="139">
        <f ca="1">OFFSET('Impact Inputs'!BM$8,$C131,0)</f>
        <v>0</v>
      </c>
      <c r="BE131" s="139">
        <f ca="1">OFFSET('Impact Inputs'!BN$8,$C131,0)</f>
        <v>0</v>
      </c>
      <c r="BF131" s="139">
        <f ca="1">OFFSET('Impact Inputs'!BO$8,$C131,0)</f>
        <v>0</v>
      </c>
      <c r="BG131" s="139">
        <f ca="1">OFFSET('Impact Inputs'!BP$8,$C131,0)</f>
        <v>0</v>
      </c>
      <c r="BH131" s="139">
        <f ca="1">OFFSET('Impact Inputs'!BQ$8,$C131,0)</f>
        <v>0</v>
      </c>
    </row>
    <row r="132" spans="1:60">
      <c r="A132" s="106"/>
      <c r="B132" s="106"/>
      <c r="C132" s="108">
        <v>54</v>
      </c>
      <c r="D132" s="106"/>
      <c r="E132" s="106" t="str">
        <f ca="1">OFFSET('Impact Inputs'!A$6,C132,0)</f>
        <v>Impact 19</v>
      </c>
      <c r="F132" s="171" t="str">
        <f ca="1">OFFSET('Impact Inputs'!C$6,C132,0)</f>
        <v>-</v>
      </c>
      <c r="G132" s="106" t="str">
        <f ca="1">OFFSET('Impact Inputs'!D$6,C132,0)</f>
        <v>-</v>
      </c>
      <c r="H132" s="106"/>
      <c r="I132" s="106"/>
      <c r="J132" s="106"/>
      <c r="K132" s="139">
        <f ca="1">OFFSET('Impact Inputs'!T$8,$C132,0)</f>
        <v>0</v>
      </c>
      <c r="L132" s="139">
        <f ca="1">OFFSET('Impact Inputs'!U$8,$C132,0)</f>
        <v>0</v>
      </c>
      <c r="M132" s="139">
        <f ca="1">OFFSET('Impact Inputs'!V$8,$C132,0)</f>
        <v>0</v>
      </c>
      <c r="N132" s="139">
        <f ca="1">OFFSET('Impact Inputs'!W$8,$C132,0)</f>
        <v>0</v>
      </c>
      <c r="O132" s="139">
        <f ca="1">OFFSET('Impact Inputs'!X$8,$C132,0)</f>
        <v>0</v>
      </c>
      <c r="P132" s="139">
        <f ca="1">OFFSET('Impact Inputs'!Y$8,$C132,0)</f>
        <v>0</v>
      </c>
      <c r="Q132" s="139">
        <f ca="1">OFFSET('Impact Inputs'!Z$8,$C132,0)</f>
        <v>0</v>
      </c>
      <c r="R132" s="139">
        <f ca="1">OFFSET('Impact Inputs'!AA$8,$C132,0)</f>
        <v>0</v>
      </c>
      <c r="S132" s="139">
        <f ca="1">OFFSET('Impact Inputs'!AB$8,$C132,0)</f>
        <v>0</v>
      </c>
      <c r="T132" s="139">
        <f ca="1">OFFSET('Impact Inputs'!AC$8,$C132,0)</f>
        <v>0</v>
      </c>
      <c r="U132" s="139">
        <f ca="1">OFFSET('Impact Inputs'!AD$8,$C132,0)</f>
        <v>0</v>
      </c>
      <c r="V132" s="139">
        <f ca="1">OFFSET('Impact Inputs'!AE$8,$C132,0)</f>
        <v>0</v>
      </c>
      <c r="W132" s="139">
        <f ca="1">OFFSET('Impact Inputs'!AF$8,$C132,0)</f>
        <v>0</v>
      </c>
      <c r="X132" s="139">
        <f ca="1">OFFSET('Impact Inputs'!AG$8,$C132,0)</f>
        <v>0</v>
      </c>
      <c r="Y132" s="139">
        <f ca="1">OFFSET('Impact Inputs'!AH$8,$C132,0)</f>
        <v>0</v>
      </c>
      <c r="Z132" s="139">
        <f ca="1">OFFSET('Impact Inputs'!AI$8,$C132,0)</f>
        <v>0</v>
      </c>
      <c r="AA132" s="139">
        <f ca="1">OFFSET('Impact Inputs'!AJ$8,$C132,0)</f>
        <v>0</v>
      </c>
      <c r="AB132" s="139">
        <f ca="1">OFFSET('Impact Inputs'!AK$8,$C132,0)</f>
        <v>0</v>
      </c>
      <c r="AC132" s="139">
        <f ca="1">OFFSET('Impact Inputs'!AL$8,$C132,0)</f>
        <v>0</v>
      </c>
      <c r="AD132" s="139">
        <f ca="1">OFFSET('Impact Inputs'!AM$8,$C132,0)</f>
        <v>0</v>
      </c>
      <c r="AE132" s="139">
        <f ca="1">OFFSET('Impact Inputs'!AN$8,$C132,0)</f>
        <v>0</v>
      </c>
      <c r="AF132" s="139">
        <f ca="1">OFFSET('Impact Inputs'!AO$8,$C132,0)</f>
        <v>0</v>
      </c>
      <c r="AG132" s="139">
        <f ca="1">OFFSET('Impact Inputs'!AP$8,$C132,0)</f>
        <v>0</v>
      </c>
      <c r="AH132" s="139">
        <f ca="1">OFFSET('Impact Inputs'!AQ$8,$C132,0)</f>
        <v>0</v>
      </c>
      <c r="AI132" s="139">
        <f ca="1">OFFSET('Impact Inputs'!AR$8,$C132,0)</f>
        <v>0</v>
      </c>
      <c r="AJ132" s="139">
        <f ca="1">OFFSET('Impact Inputs'!AS$8,$C132,0)</f>
        <v>0</v>
      </c>
      <c r="AK132" s="139">
        <f ca="1">OFFSET('Impact Inputs'!AT$8,$C132,0)</f>
        <v>0</v>
      </c>
      <c r="AL132" s="139">
        <f ca="1">OFFSET('Impact Inputs'!AU$8,$C132,0)</f>
        <v>0</v>
      </c>
      <c r="AM132" s="139">
        <f ca="1">OFFSET('Impact Inputs'!AV$8,$C132,0)</f>
        <v>0</v>
      </c>
      <c r="AN132" s="139">
        <f ca="1">OFFSET('Impact Inputs'!AW$8,$C132,0)</f>
        <v>0</v>
      </c>
      <c r="AO132" s="139">
        <f ca="1">OFFSET('Impact Inputs'!AX$8,$C132,0)</f>
        <v>0</v>
      </c>
      <c r="AP132" s="139">
        <f ca="1">OFFSET('Impact Inputs'!AY$8,$C132,0)</f>
        <v>0</v>
      </c>
      <c r="AQ132" s="139">
        <f ca="1">OFFSET('Impact Inputs'!AZ$8,$C132,0)</f>
        <v>0</v>
      </c>
      <c r="AR132" s="139">
        <f ca="1">OFFSET('Impact Inputs'!BA$8,$C132,0)</f>
        <v>0</v>
      </c>
      <c r="AS132" s="139">
        <f ca="1">OFFSET('Impact Inputs'!BB$8,$C132,0)</f>
        <v>0</v>
      </c>
      <c r="AT132" s="139">
        <f ca="1">OFFSET('Impact Inputs'!BC$8,$C132,0)</f>
        <v>0</v>
      </c>
      <c r="AU132" s="139">
        <f ca="1">OFFSET('Impact Inputs'!BD$8,$C132,0)</f>
        <v>0</v>
      </c>
      <c r="AV132" s="139">
        <f ca="1">OFFSET('Impact Inputs'!BE$8,$C132,0)</f>
        <v>0</v>
      </c>
      <c r="AW132" s="139">
        <f ca="1">OFFSET('Impact Inputs'!BF$8,$C132,0)</f>
        <v>0</v>
      </c>
      <c r="AX132" s="139">
        <f ca="1">OFFSET('Impact Inputs'!BG$8,$C132,0)</f>
        <v>0</v>
      </c>
      <c r="AY132" s="139">
        <f ca="1">OFFSET('Impact Inputs'!BH$8,$C132,0)</f>
        <v>0</v>
      </c>
      <c r="AZ132" s="139">
        <f ca="1">OFFSET('Impact Inputs'!BI$8,$C132,0)</f>
        <v>0</v>
      </c>
      <c r="BA132" s="139">
        <f ca="1">OFFSET('Impact Inputs'!BJ$8,$C132,0)</f>
        <v>0</v>
      </c>
      <c r="BB132" s="139">
        <f ca="1">OFFSET('Impact Inputs'!BK$8,$C132,0)</f>
        <v>0</v>
      </c>
      <c r="BC132" s="139">
        <f ca="1">OFFSET('Impact Inputs'!BL$8,$C132,0)</f>
        <v>0</v>
      </c>
      <c r="BD132" s="139">
        <f ca="1">OFFSET('Impact Inputs'!BM$8,$C132,0)</f>
        <v>0</v>
      </c>
      <c r="BE132" s="139">
        <f ca="1">OFFSET('Impact Inputs'!BN$8,$C132,0)</f>
        <v>0</v>
      </c>
      <c r="BF132" s="139">
        <f ca="1">OFFSET('Impact Inputs'!BO$8,$C132,0)</f>
        <v>0</v>
      </c>
      <c r="BG132" s="139">
        <f ca="1">OFFSET('Impact Inputs'!BP$8,$C132,0)</f>
        <v>0</v>
      </c>
      <c r="BH132" s="139">
        <f ca="1">OFFSET('Impact Inputs'!BQ$8,$C132,0)</f>
        <v>0</v>
      </c>
    </row>
    <row r="133" spans="1:60">
      <c r="A133" s="106"/>
      <c r="B133" s="106"/>
      <c r="C133" s="108">
        <v>57</v>
      </c>
      <c r="D133" s="106"/>
      <c r="E133" s="106" t="str">
        <f ca="1">OFFSET('Impact Inputs'!A$6,C133,0)</f>
        <v>Impact 20</v>
      </c>
      <c r="F133" s="171" t="str">
        <f ca="1">OFFSET('Impact Inputs'!C$6,C133,0)</f>
        <v>-</v>
      </c>
      <c r="G133" s="106" t="str">
        <f ca="1">OFFSET('Impact Inputs'!D$6,C133,0)</f>
        <v>-</v>
      </c>
      <c r="H133" s="106"/>
      <c r="I133" s="106"/>
      <c r="J133" s="106"/>
      <c r="K133" s="139">
        <f ca="1">OFFSET('Impact Inputs'!T$8,$C133,0)</f>
        <v>0</v>
      </c>
      <c r="L133" s="139">
        <f ca="1">OFFSET('Impact Inputs'!U$8,$C133,0)</f>
        <v>0</v>
      </c>
      <c r="M133" s="139">
        <f ca="1">OFFSET('Impact Inputs'!V$8,$C133,0)</f>
        <v>0</v>
      </c>
      <c r="N133" s="139">
        <f ca="1">OFFSET('Impact Inputs'!W$8,$C133,0)</f>
        <v>0</v>
      </c>
      <c r="O133" s="139">
        <f ca="1">OFFSET('Impact Inputs'!X$8,$C133,0)</f>
        <v>0</v>
      </c>
      <c r="P133" s="139">
        <f ca="1">OFFSET('Impact Inputs'!Y$8,$C133,0)</f>
        <v>0</v>
      </c>
      <c r="Q133" s="139">
        <f ca="1">OFFSET('Impact Inputs'!Z$8,$C133,0)</f>
        <v>0</v>
      </c>
      <c r="R133" s="139">
        <f ca="1">OFFSET('Impact Inputs'!AA$8,$C133,0)</f>
        <v>0</v>
      </c>
      <c r="S133" s="139">
        <f ca="1">OFFSET('Impact Inputs'!AB$8,$C133,0)</f>
        <v>0</v>
      </c>
      <c r="T133" s="139">
        <f ca="1">OFFSET('Impact Inputs'!AC$8,$C133,0)</f>
        <v>0</v>
      </c>
      <c r="U133" s="139">
        <f ca="1">OFFSET('Impact Inputs'!AD$8,$C133,0)</f>
        <v>0</v>
      </c>
      <c r="V133" s="139">
        <f ca="1">OFFSET('Impact Inputs'!AE$8,$C133,0)</f>
        <v>0</v>
      </c>
      <c r="W133" s="139">
        <f ca="1">OFFSET('Impact Inputs'!AF$8,$C133,0)</f>
        <v>0</v>
      </c>
      <c r="X133" s="139">
        <f ca="1">OFFSET('Impact Inputs'!AG$8,$C133,0)</f>
        <v>0</v>
      </c>
      <c r="Y133" s="139">
        <f ca="1">OFFSET('Impact Inputs'!AH$8,$C133,0)</f>
        <v>0</v>
      </c>
      <c r="Z133" s="139">
        <f ca="1">OFFSET('Impact Inputs'!AI$8,$C133,0)</f>
        <v>0</v>
      </c>
      <c r="AA133" s="139">
        <f ca="1">OFFSET('Impact Inputs'!AJ$8,$C133,0)</f>
        <v>0</v>
      </c>
      <c r="AB133" s="139">
        <f ca="1">OFFSET('Impact Inputs'!AK$8,$C133,0)</f>
        <v>0</v>
      </c>
      <c r="AC133" s="139">
        <f ca="1">OFFSET('Impact Inputs'!AL$8,$C133,0)</f>
        <v>0</v>
      </c>
      <c r="AD133" s="139">
        <f ca="1">OFFSET('Impact Inputs'!AM$8,$C133,0)</f>
        <v>0</v>
      </c>
      <c r="AE133" s="139">
        <f ca="1">OFFSET('Impact Inputs'!AN$8,$C133,0)</f>
        <v>0</v>
      </c>
      <c r="AF133" s="139">
        <f ca="1">OFFSET('Impact Inputs'!AO$8,$C133,0)</f>
        <v>0</v>
      </c>
      <c r="AG133" s="139">
        <f ca="1">OFFSET('Impact Inputs'!AP$8,$C133,0)</f>
        <v>0</v>
      </c>
      <c r="AH133" s="139">
        <f ca="1">OFFSET('Impact Inputs'!AQ$8,$C133,0)</f>
        <v>0</v>
      </c>
      <c r="AI133" s="139">
        <f ca="1">OFFSET('Impact Inputs'!AR$8,$C133,0)</f>
        <v>0</v>
      </c>
      <c r="AJ133" s="139">
        <f ca="1">OFFSET('Impact Inputs'!AS$8,$C133,0)</f>
        <v>0</v>
      </c>
      <c r="AK133" s="139">
        <f ca="1">OFFSET('Impact Inputs'!AT$8,$C133,0)</f>
        <v>0</v>
      </c>
      <c r="AL133" s="139">
        <f ca="1">OFFSET('Impact Inputs'!AU$8,$C133,0)</f>
        <v>0</v>
      </c>
      <c r="AM133" s="139">
        <f ca="1">OFFSET('Impact Inputs'!AV$8,$C133,0)</f>
        <v>0</v>
      </c>
      <c r="AN133" s="139">
        <f ca="1">OFFSET('Impact Inputs'!AW$8,$C133,0)</f>
        <v>0</v>
      </c>
      <c r="AO133" s="139">
        <f ca="1">OFFSET('Impact Inputs'!AX$8,$C133,0)</f>
        <v>0</v>
      </c>
      <c r="AP133" s="139">
        <f ca="1">OFFSET('Impact Inputs'!AY$8,$C133,0)</f>
        <v>0</v>
      </c>
      <c r="AQ133" s="139">
        <f ca="1">OFFSET('Impact Inputs'!AZ$8,$C133,0)</f>
        <v>0</v>
      </c>
      <c r="AR133" s="139">
        <f ca="1">OFFSET('Impact Inputs'!BA$8,$C133,0)</f>
        <v>0</v>
      </c>
      <c r="AS133" s="139">
        <f ca="1">OFFSET('Impact Inputs'!BB$8,$C133,0)</f>
        <v>0</v>
      </c>
      <c r="AT133" s="139">
        <f ca="1">OFFSET('Impact Inputs'!BC$8,$C133,0)</f>
        <v>0</v>
      </c>
      <c r="AU133" s="139">
        <f ca="1">OFFSET('Impact Inputs'!BD$8,$C133,0)</f>
        <v>0</v>
      </c>
      <c r="AV133" s="139">
        <f ca="1">OFFSET('Impact Inputs'!BE$8,$C133,0)</f>
        <v>0</v>
      </c>
      <c r="AW133" s="139">
        <f ca="1">OFFSET('Impact Inputs'!BF$8,$C133,0)</f>
        <v>0</v>
      </c>
      <c r="AX133" s="139">
        <f ca="1">OFFSET('Impact Inputs'!BG$8,$C133,0)</f>
        <v>0</v>
      </c>
      <c r="AY133" s="139">
        <f ca="1">OFFSET('Impact Inputs'!BH$8,$C133,0)</f>
        <v>0</v>
      </c>
      <c r="AZ133" s="139">
        <f ca="1">OFFSET('Impact Inputs'!BI$8,$C133,0)</f>
        <v>0</v>
      </c>
      <c r="BA133" s="139">
        <f ca="1">OFFSET('Impact Inputs'!BJ$8,$C133,0)</f>
        <v>0</v>
      </c>
      <c r="BB133" s="139">
        <f ca="1">OFFSET('Impact Inputs'!BK$8,$C133,0)</f>
        <v>0</v>
      </c>
      <c r="BC133" s="139">
        <f ca="1">OFFSET('Impact Inputs'!BL$8,$C133,0)</f>
        <v>0</v>
      </c>
      <c r="BD133" s="139">
        <f ca="1">OFFSET('Impact Inputs'!BM$8,$C133,0)</f>
        <v>0</v>
      </c>
      <c r="BE133" s="139">
        <f ca="1">OFFSET('Impact Inputs'!BN$8,$C133,0)</f>
        <v>0</v>
      </c>
      <c r="BF133" s="139">
        <f ca="1">OFFSET('Impact Inputs'!BO$8,$C133,0)</f>
        <v>0</v>
      </c>
      <c r="BG133" s="139">
        <f ca="1">OFFSET('Impact Inputs'!BP$8,$C133,0)</f>
        <v>0</v>
      </c>
      <c r="BH133" s="139">
        <f ca="1">OFFSET('Impact Inputs'!BQ$8,$C133,0)</f>
        <v>0</v>
      </c>
    </row>
    <row r="134" spans="1:60">
      <c r="A134" s="106"/>
      <c r="B134" s="106"/>
      <c r="C134" s="106">
        <v>60</v>
      </c>
      <c r="D134" s="106"/>
      <c r="E134" s="106" t="str">
        <f ca="1">OFFSET('Impact Inputs'!A$6,C134,0)</f>
        <v>Impact 21</v>
      </c>
      <c r="F134" s="171" t="str">
        <f ca="1">OFFSET('Impact Inputs'!C$6,C134,0)</f>
        <v>-</v>
      </c>
      <c r="G134" s="106" t="str">
        <f ca="1">OFFSET('Impact Inputs'!D$6,C134,0)</f>
        <v>-</v>
      </c>
      <c r="H134" s="106"/>
      <c r="I134" s="106"/>
      <c r="J134" s="106"/>
      <c r="K134" s="139">
        <f ca="1">OFFSET('Impact Inputs'!T$8,$C134,0)</f>
        <v>0</v>
      </c>
      <c r="L134" s="139">
        <f ca="1">OFFSET('Impact Inputs'!U$8,$C134,0)</f>
        <v>0</v>
      </c>
      <c r="M134" s="139">
        <f ca="1">OFFSET('Impact Inputs'!V$8,$C134,0)</f>
        <v>0</v>
      </c>
      <c r="N134" s="139">
        <f ca="1">OFFSET('Impact Inputs'!W$8,$C134,0)</f>
        <v>0</v>
      </c>
      <c r="O134" s="139">
        <f ca="1">OFFSET('Impact Inputs'!X$8,$C134,0)</f>
        <v>0</v>
      </c>
      <c r="P134" s="139">
        <f ca="1">OFFSET('Impact Inputs'!Y$8,$C134,0)</f>
        <v>0</v>
      </c>
      <c r="Q134" s="139">
        <f ca="1">OFFSET('Impact Inputs'!Z$8,$C134,0)</f>
        <v>0</v>
      </c>
      <c r="R134" s="139">
        <f ca="1">OFFSET('Impact Inputs'!AA$8,$C134,0)</f>
        <v>0</v>
      </c>
      <c r="S134" s="139">
        <f ca="1">OFFSET('Impact Inputs'!AB$8,$C134,0)</f>
        <v>0</v>
      </c>
      <c r="T134" s="139">
        <f ca="1">OFFSET('Impact Inputs'!AC$8,$C134,0)</f>
        <v>0</v>
      </c>
      <c r="U134" s="139">
        <f ca="1">OFFSET('Impact Inputs'!AD$8,$C134,0)</f>
        <v>0</v>
      </c>
      <c r="V134" s="139">
        <f ca="1">OFFSET('Impact Inputs'!AE$8,$C134,0)</f>
        <v>0</v>
      </c>
      <c r="W134" s="139">
        <f ca="1">OFFSET('Impact Inputs'!AF$8,$C134,0)</f>
        <v>0</v>
      </c>
      <c r="X134" s="139">
        <f ca="1">OFFSET('Impact Inputs'!AG$8,$C134,0)</f>
        <v>0</v>
      </c>
      <c r="Y134" s="139">
        <f ca="1">OFFSET('Impact Inputs'!AH$8,$C134,0)</f>
        <v>0</v>
      </c>
      <c r="Z134" s="139">
        <f ca="1">OFFSET('Impact Inputs'!AI$8,$C134,0)</f>
        <v>0</v>
      </c>
      <c r="AA134" s="139">
        <f ca="1">OFFSET('Impact Inputs'!AJ$8,$C134,0)</f>
        <v>0</v>
      </c>
      <c r="AB134" s="139">
        <f ca="1">OFFSET('Impact Inputs'!AK$8,$C134,0)</f>
        <v>0</v>
      </c>
      <c r="AC134" s="139">
        <f ca="1">OFFSET('Impact Inputs'!AL$8,$C134,0)</f>
        <v>0</v>
      </c>
      <c r="AD134" s="139">
        <f ca="1">OFFSET('Impact Inputs'!AM$8,$C134,0)</f>
        <v>0</v>
      </c>
      <c r="AE134" s="139">
        <f ca="1">OFFSET('Impact Inputs'!AN$8,$C134,0)</f>
        <v>0</v>
      </c>
      <c r="AF134" s="139">
        <f ca="1">OFFSET('Impact Inputs'!AO$8,$C134,0)</f>
        <v>0</v>
      </c>
      <c r="AG134" s="139">
        <f ca="1">OFFSET('Impact Inputs'!AP$8,$C134,0)</f>
        <v>0</v>
      </c>
      <c r="AH134" s="139">
        <f ca="1">OFFSET('Impact Inputs'!AQ$8,$C134,0)</f>
        <v>0</v>
      </c>
      <c r="AI134" s="139">
        <f ca="1">OFFSET('Impact Inputs'!AR$8,$C134,0)</f>
        <v>0</v>
      </c>
      <c r="AJ134" s="139">
        <f ca="1">OFFSET('Impact Inputs'!AS$8,$C134,0)</f>
        <v>0</v>
      </c>
      <c r="AK134" s="139">
        <f ca="1">OFFSET('Impact Inputs'!AT$8,$C134,0)</f>
        <v>0</v>
      </c>
      <c r="AL134" s="139">
        <f ca="1">OFFSET('Impact Inputs'!AU$8,$C134,0)</f>
        <v>0</v>
      </c>
      <c r="AM134" s="139">
        <f ca="1">OFFSET('Impact Inputs'!AV$8,$C134,0)</f>
        <v>0</v>
      </c>
      <c r="AN134" s="139">
        <f ca="1">OFFSET('Impact Inputs'!AW$8,$C134,0)</f>
        <v>0</v>
      </c>
      <c r="AO134" s="139">
        <f ca="1">OFFSET('Impact Inputs'!AX$8,$C134,0)</f>
        <v>0</v>
      </c>
      <c r="AP134" s="139">
        <f ca="1">OFFSET('Impact Inputs'!AY$8,$C134,0)</f>
        <v>0</v>
      </c>
      <c r="AQ134" s="139">
        <f ca="1">OFFSET('Impact Inputs'!AZ$8,$C134,0)</f>
        <v>0</v>
      </c>
      <c r="AR134" s="139">
        <f ca="1">OFFSET('Impact Inputs'!BA$8,$C134,0)</f>
        <v>0</v>
      </c>
      <c r="AS134" s="139">
        <f ca="1">OFFSET('Impact Inputs'!BB$8,$C134,0)</f>
        <v>0</v>
      </c>
      <c r="AT134" s="139">
        <f ca="1">OFFSET('Impact Inputs'!BC$8,$C134,0)</f>
        <v>0</v>
      </c>
      <c r="AU134" s="139">
        <f ca="1">OFFSET('Impact Inputs'!BD$8,$C134,0)</f>
        <v>0</v>
      </c>
      <c r="AV134" s="139">
        <f ca="1">OFFSET('Impact Inputs'!BE$8,$C134,0)</f>
        <v>0</v>
      </c>
      <c r="AW134" s="139">
        <f ca="1">OFFSET('Impact Inputs'!BF$8,$C134,0)</f>
        <v>0</v>
      </c>
      <c r="AX134" s="139">
        <f ca="1">OFFSET('Impact Inputs'!BG$8,$C134,0)</f>
        <v>0</v>
      </c>
      <c r="AY134" s="139">
        <f ca="1">OFFSET('Impact Inputs'!BH$8,$C134,0)</f>
        <v>0</v>
      </c>
      <c r="AZ134" s="139">
        <f ca="1">OFFSET('Impact Inputs'!BI$8,$C134,0)</f>
        <v>0</v>
      </c>
      <c r="BA134" s="139">
        <f ca="1">OFFSET('Impact Inputs'!BJ$8,$C134,0)</f>
        <v>0</v>
      </c>
      <c r="BB134" s="139">
        <f ca="1">OFFSET('Impact Inputs'!BK$8,$C134,0)</f>
        <v>0</v>
      </c>
      <c r="BC134" s="139">
        <f ca="1">OFFSET('Impact Inputs'!BL$8,$C134,0)</f>
        <v>0</v>
      </c>
      <c r="BD134" s="139">
        <f ca="1">OFFSET('Impact Inputs'!BM$8,$C134,0)</f>
        <v>0</v>
      </c>
      <c r="BE134" s="139">
        <f ca="1">OFFSET('Impact Inputs'!BN$8,$C134,0)</f>
        <v>0</v>
      </c>
      <c r="BF134" s="139">
        <f ca="1">OFFSET('Impact Inputs'!BO$8,$C134,0)</f>
        <v>0</v>
      </c>
      <c r="BG134" s="139">
        <f ca="1">OFFSET('Impact Inputs'!BP$8,$C134,0)</f>
        <v>0</v>
      </c>
      <c r="BH134" s="139">
        <f ca="1">OFFSET('Impact Inputs'!BQ$8,$C134,0)</f>
        <v>0</v>
      </c>
    </row>
    <row r="135" spans="1:60">
      <c r="A135" s="106"/>
      <c r="B135" s="106"/>
      <c r="C135" s="106">
        <v>63</v>
      </c>
      <c r="D135" s="106"/>
      <c r="E135" s="106" t="str">
        <f ca="1">OFFSET('Impact Inputs'!A$6,C135,0)</f>
        <v>Impact 22</v>
      </c>
      <c r="F135" s="171" t="str">
        <f ca="1">OFFSET('Impact Inputs'!C$6,C135,0)</f>
        <v>-</v>
      </c>
      <c r="G135" s="106" t="str">
        <f ca="1">OFFSET('Impact Inputs'!D$6,C135,0)</f>
        <v>-</v>
      </c>
      <c r="H135" s="106"/>
      <c r="I135" s="106"/>
      <c r="J135" s="106"/>
      <c r="K135" s="139">
        <f ca="1">OFFSET('Impact Inputs'!T$8,$C135,0)</f>
        <v>0</v>
      </c>
      <c r="L135" s="139">
        <f ca="1">OFFSET('Impact Inputs'!U$8,$C135,0)</f>
        <v>0</v>
      </c>
      <c r="M135" s="139">
        <f ca="1">OFFSET('Impact Inputs'!V$8,$C135,0)</f>
        <v>0</v>
      </c>
      <c r="N135" s="139">
        <f ca="1">OFFSET('Impact Inputs'!W$8,$C135,0)</f>
        <v>0</v>
      </c>
      <c r="O135" s="139">
        <f ca="1">OFFSET('Impact Inputs'!X$8,$C135,0)</f>
        <v>0</v>
      </c>
      <c r="P135" s="139">
        <f ca="1">OFFSET('Impact Inputs'!Y$8,$C135,0)</f>
        <v>0</v>
      </c>
      <c r="Q135" s="139">
        <f ca="1">OFFSET('Impact Inputs'!Z$8,$C135,0)</f>
        <v>0</v>
      </c>
      <c r="R135" s="139">
        <f ca="1">OFFSET('Impact Inputs'!AA$8,$C135,0)</f>
        <v>0</v>
      </c>
      <c r="S135" s="139">
        <f ca="1">OFFSET('Impact Inputs'!AB$8,$C135,0)</f>
        <v>0</v>
      </c>
      <c r="T135" s="139">
        <f ca="1">OFFSET('Impact Inputs'!AC$8,$C135,0)</f>
        <v>0</v>
      </c>
      <c r="U135" s="139">
        <f ca="1">OFFSET('Impact Inputs'!AD$8,$C135,0)</f>
        <v>0</v>
      </c>
      <c r="V135" s="139">
        <f ca="1">OFFSET('Impact Inputs'!AE$8,$C135,0)</f>
        <v>0</v>
      </c>
      <c r="W135" s="139">
        <f ca="1">OFFSET('Impact Inputs'!AF$8,$C135,0)</f>
        <v>0</v>
      </c>
      <c r="X135" s="139">
        <f ca="1">OFFSET('Impact Inputs'!AG$8,$C135,0)</f>
        <v>0</v>
      </c>
      <c r="Y135" s="139">
        <f ca="1">OFFSET('Impact Inputs'!AH$8,$C135,0)</f>
        <v>0</v>
      </c>
      <c r="Z135" s="139">
        <f ca="1">OFFSET('Impact Inputs'!AI$8,$C135,0)</f>
        <v>0</v>
      </c>
      <c r="AA135" s="139">
        <f ca="1">OFFSET('Impact Inputs'!AJ$8,$C135,0)</f>
        <v>0</v>
      </c>
      <c r="AB135" s="139">
        <f ca="1">OFFSET('Impact Inputs'!AK$8,$C135,0)</f>
        <v>0</v>
      </c>
      <c r="AC135" s="139">
        <f ca="1">OFFSET('Impact Inputs'!AL$8,$C135,0)</f>
        <v>0</v>
      </c>
      <c r="AD135" s="139">
        <f ca="1">OFFSET('Impact Inputs'!AM$8,$C135,0)</f>
        <v>0</v>
      </c>
      <c r="AE135" s="139">
        <f ca="1">OFFSET('Impact Inputs'!AN$8,$C135,0)</f>
        <v>0</v>
      </c>
      <c r="AF135" s="139">
        <f ca="1">OFFSET('Impact Inputs'!AO$8,$C135,0)</f>
        <v>0</v>
      </c>
      <c r="AG135" s="139">
        <f ca="1">OFFSET('Impact Inputs'!AP$8,$C135,0)</f>
        <v>0</v>
      </c>
      <c r="AH135" s="139">
        <f ca="1">OFFSET('Impact Inputs'!AQ$8,$C135,0)</f>
        <v>0</v>
      </c>
      <c r="AI135" s="139">
        <f ca="1">OFFSET('Impact Inputs'!AR$8,$C135,0)</f>
        <v>0</v>
      </c>
      <c r="AJ135" s="139">
        <f ca="1">OFFSET('Impact Inputs'!AS$8,$C135,0)</f>
        <v>0</v>
      </c>
      <c r="AK135" s="139">
        <f ca="1">OFFSET('Impact Inputs'!AT$8,$C135,0)</f>
        <v>0</v>
      </c>
      <c r="AL135" s="139">
        <f ca="1">OFFSET('Impact Inputs'!AU$8,$C135,0)</f>
        <v>0</v>
      </c>
      <c r="AM135" s="139">
        <f ca="1">OFFSET('Impact Inputs'!AV$8,$C135,0)</f>
        <v>0</v>
      </c>
      <c r="AN135" s="139">
        <f ca="1">OFFSET('Impact Inputs'!AW$8,$C135,0)</f>
        <v>0</v>
      </c>
      <c r="AO135" s="139">
        <f ca="1">OFFSET('Impact Inputs'!AX$8,$C135,0)</f>
        <v>0</v>
      </c>
      <c r="AP135" s="139">
        <f ca="1">OFFSET('Impact Inputs'!AY$8,$C135,0)</f>
        <v>0</v>
      </c>
      <c r="AQ135" s="139">
        <f ca="1">OFFSET('Impact Inputs'!AZ$8,$C135,0)</f>
        <v>0</v>
      </c>
      <c r="AR135" s="139">
        <f ca="1">OFFSET('Impact Inputs'!BA$8,$C135,0)</f>
        <v>0</v>
      </c>
      <c r="AS135" s="139">
        <f ca="1">OFFSET('Impact Inputs'!BB$8,$C135,0)</f>
        <v>0</v>
      </c>
      <c r="AT135" s="139">
        <f ca="1">OFFSET('Impact Inputs'!BC$8,$C135,0)</f>
        <v>0</v>
      </c>
      <c r="AU135" s="139">
        <f ca="1">OFFSET('Impact Inputs'!BD$8,$C135,0)</f>
        <v>0</v>
      </c>
      <c r="AV135" s="139">
        <f ca="1">OFFSET('Impact Inputs'!BE$8,$C135,0)</f>
        <v>0</v>
      </c>
      <c r="AW135" s="139">
        <f ca="1">OFFSET('Impact Inputs'!BF$8,$C135,0)</f>
        <v>0</v>
      </c>
      <c r="AX135" s="139">
        <f ca="1">OFFSET('Impact Inputs'!BG$8,$C135,0)</f>
        <v>0</v>
      </c>
      <c r="AY135" s="139">
        <f ca="1">OFFSET('Impact Inputs'!BH$8,$C135,0)</f>
        <v>0</v>
      </c>
      <c r="AZ135" s="139">
        <f ca="1">OFFSET('Impact Inputs'!BI$8,$C135,0)</f>
        <v>0</v>
      </c>
      <c r="BA135" s="139">
        <f ca="1">OFFSET('Impact Inputs'!BJ$8,$C135,0)</f>
        <v>0</v>
      </c>
      <c r="BB135" s="139">
        <f ca="1">OFFSET('Impact Inputs'!BK$8,$C135,0)</f>
        <v>0</v>
      </c>
      <c r="BC135" s="139">
        <f ca="1">OFFSET('Impact Inputs'!BL$8,$C135,0)</f>
        <v>0</v>
      </c>
      <c r="BD135" s="139">
        <f ca="1">OFFSET('Impact Inputs'!BM$8,$C135,0)</f>
        <v>0</v>
      </c>
      <c r="BE135" s="139">
        <f ca="1">OFFSET('Impact Inputs'!BN$8,$C135,0)</f>
        <v>0</v>
      </c>
      <c r="BF135" s="139">
        <f ca="1">OFFSET('Impact Inputs'!BO$8,$C135,0)</f>
        <v>0</v>
      </c>
      <c r="BG135" s="139">
        <f ca="1">OFFSET('Impact Inputs'!BP$8,$C135,0)</f>
        <v>0</v>
      </c>
      <c r="BH135" s="139">
        <f ca="1">OFFSET('Impact Inputs'!BQ$8,$C135,0)</f>
        <v>0</v>
      </c>
    </row>
    <row r="136" spans="1:60">
      <c r="A136" s="106"/>
      <c r="B136" s="106"/>
      <c r="C136" s="106">
        <v>66</v>
      </c>
      <c r="D136" s="106"/>
      <c r="E136" s="106" t="str">
        <f ca="1">OFFSET('Impact Inputs'!A$6,C136,0)</f>
        <v>Impact 23</v>
      </c>
      <c r="F136" s="171" t="str">
        <f ca="1">OFFSET('Impact Inputs'!C$6,C136,0)</f>
        <v>-</v>
      </c>
      <c r="G136" s="106" t="str">
        <f ca="1">OFFSET('Impact Inputs'!D$6,C136,0)</f>
        <v>-</v>
      </c>
      <c r="H136" s="106"/>
      <c r="I136" s="106"/>
      <c r="J136" s="106"/>
      <c r="K136" s="139">
        <f ca="1">OFFSET('Impact Inputs'!T$8,$C136,0)</f>
        <v>0</v>
      </c>
      <c r="L136" s="139">
        <f ca="1">OFFSET('Impact Inputs'!U$8,$C136,0)</f>
        <v>0</v>
      </c>
      <c r="M136" s="139">
        <f ca="1">OFFSET('Impact Inputs'!V$8,$C136,0)</f>
        <v>0</v>
      </c>
      <c r="N136" s="139">
        <f ca="1">OFFSET('Impact Inputs'!W$8,$C136,0)</f>
        <v>0</v>
      </c>
      <c r="O136" s="139">
        <f ca="1">OFFSET('Impact Inputs'!X$8,$C136,0)</f>
        <v>0</v>
      </c>
      <c r="P136" s="139">
        <f ca="1">OFFSET('Impact Inputs'!Y$8,$C136,0)</f>
        <v>0</v>
      </c>
      <c r="Q136" s="139">
        <f ca="1">OFFSET('Impact Inputs'!Z$8,$C136,0)</f>
        <v>0</v>
      </c>
      <c r="R136" s="139">
        <f ca="1">OFFSET('Impact Inputs'!AA$8,$C136,0)</f>
        <v>0</v>
      </c>
      <c r="S136" s="139">
        <f ca="1">OFFSET('Impact Inputs'!AB$8,$C136,0)</f>
        <v>0</v>
      </c>
      <c r="T136" s="139">
        <f ca="1">OFFSET('Impact Inputs'!AC$8,$C136,0)</f>
        <v>0</v>
      </c>
      <c r="U136" s="139">
        <f ca="1">OFFSET('Impact Inputs'!AD$8,$C136,0)</f>
        <v>0</v>
      </c>
      <c r="V136" s="139">
        <f ca="1">OFFSET('Impact Inputs'!AE$8,$C136,0)</f>
        <v>0</v>
      </c>
      <c r="W136" s="139">
        <f ca="1">OFFSET('Impact Inputs'!AF$8,$C136,0)</f>
        <v>0</v>
      </c>
      <c r="X136" s="139">
        <f ca="1">OFFSET('Impact Inputs'!AG$8,$C136,0)</f>
        <v>0</v>
      </c>
      <c r="Y136" s="139">
        <f ca="1">OFFSET('Impact Inputs'!AH$8,$C136,0)</f>
        <v>0</v>
      </c>
      <c r="Z136" s="139">
        <f ca="1">OFFSET('Impact Inputs'!AI$8,$C136,0)</f>
        <v>0</v>
      </c>
      <c r="AA136" s="139">
        <f ca="1">OFFSET('Impact Inputs'!AJ$8,$C136,0)</f>
        <v>0</v>
      </c>
      <c r="AB136" s="139">
        <f ca="1">OFFSET('Impact Inputs'!AK$8,$C136,0)</f>
        <v>0</v>
      </c>
      <c r="AC136" s="139">
        <f ca="1">OFFSET('Impact Inputs'!AL$8,$C136,0)</f>
        <v>0</v>
      </c>
      <c r="AD136" s="139">
        <f ca="1">OFFSET('Impact Inputs'!AM$8,$C136,0)</f>
        <v>0</v>
      </c>
      <c r="AE136" s="139">
        <f ca="1">OFFSET('Impact Inputs'!AN$8,$C136,0)</f>
        <v>0</v>
      </c>
      <c r="AF136" s="139">
        <f ca="1">OFFSET('Impact Inputs'!AO$8,$C136,0)</f>
        <v>0</v>
      </c>
      <c r="AG136" s="139">
        <f ca="1">OFFSET('Impact Inputs'!AP$8,$C136,0)</f>
        <v>0</v>
      </c>
      <c r="AH136" s="139">
        <f ca="1">OFFSET('Impact Inputs'!AQ$8,$C136,0)</f>
        <v>0</v>
      </c>
      <c r="AI136" s="139">
        <f ca="1">OFFSET('Impact Inputs'!AR$8,$C136,0)</f>
        <v>0</v>
      </c>
      <c r="AJ136" s="139">
        <f ca="1">OFFSET('Impact Inputs'!AS$8,$C136,0)</f>
        <v>0</v>
      </c>
      <c r="AK136" s="139">
        <f ca="1">OFFSET('Impact Inputs'!AT$8,$C136,0)</f>
        <v>0</v>
      </c>
      <c r="AL136" s="139">
        <f ca="1">OFFSET('Impact Inputs'!AU$8,$C136,0)</f>
        <v>0</v>
      </c>
      <c r="AM136" s="139">
        <f ca="1">OFFSET('Impact Inputs'!AV$8,$C136,0)</f>
        <v>0</v>
      </c>
      <c r="AN136" s="139">
        <f ca="1">OFFSET('Impact Inputs'!AW$8,$C136,0)</f>
        <v>0</v>
      </c>
      <c r="AO136" s="139">
        <f ca="1">OFFSET('Impact Inputs'!AX$8,$C136,0)</f>
        <v>0</v>
      </c>
      <c r="AP136" s="139">
        <f ca="1">OFFSET('Impact Inputs'!AY$8,$C136,0)</f>
        <v>0</v>
      </c>
      <c r="AQ136" s="139">
        <f ca="1">OFFSET('Impact Inputs'!AZ$8,$C136,0)</f>
        <v>0</v>
      </c>
      <c r="AR136" s="139">
        <f ca="1">OFFSET('Impact Inputs'!BA$8,$C136,0)</f>
        <v>0</v>
      </c>
      <c r="AS136" s="139">
        <f ca="1">OFFSET('Impact Inputs'!BB$8,$C136,0)</f>
        <v>0</v>
      </c>
      <c r="AT136" s="139">
        <f ca="1">OFFSET('Impact Inputs'!BC$8,$C136,0)</f>
        <v>0</v>
      </c>
      <c r="AU136" s="139">
        <f ca="1">OFFSET('Impact Inputs'!BD$8,$C136,0)</f>
        <v>0</v>
      </c>
      <c r="AV136" s="139">
        <f ca="1">OFFSET('Impact Inputs'!BE$8,$C136,0)</f>
        <v>0</v>
      </c>
      <c r="AW136" s="139">
        <f ca="1">OFFSET('Impact Inputs'!BF$8,$C136,0)</f>
        <v>0</v>
      </c>
      <c r="AX136" s="139">
        <f ca="1">OFFSET('Impact Inputs'!BG$8,$C136,0)</f>
        <v>0</v>
      </c>
      <c r="AY136" s="139">
        <f ca="1">OFFSET('Impact Inputs'!BH$8,$C136,0)</f>
        <v>0</v>
      </c>
      <c r="AZ136" s="139">
        <f ca="1">OFFSET('Impact Inputs'!BI$8,$C136,0)</f>
        <v>0</v>
      </c>
      <c r="BA136" s="139">
        <f ca="1">OFFSET('Impact Inputs'!BJ$8,$C136,0)</f>
        <v>0</v>
      </c>
      <c r="BB136" s="139">
        <f ca="1">OFFSET('Impact Inputs'!BK$8,$C136,0)</f>
        <v>0</v>
      </c>
      <c r="BC136" s="139">
        <f ca="1">OFFSET('Impact Inputs'!BL$8,$C136,0)</f>
        <v>0</v>
      </c>
      <c r="BD136" s="139">
        <f ca="1">OFFSET('Impact Inputs'!BM$8,$C136,0)</f>
        <v>0</v>
      </c>
      <c r="BE136" s="139">
        <f ca="1">OFFSET('Impact Inputs'!BN$8,$C136,0)</f>
        <v>0</v>
      </c>
      <c r="BF136" s="139">
        <f ca="1">OFFSET('Impact Inputs'!BO$8,$C136,0)</f>
        <v>0</v>
      </c>
      <c r="BG136" s="139">
        <f ca="1">OFFSET('Impact Inputs'!BP$8,$C136,0)</f>
        <v>0</v>
      </c>
      <c r="BH136" s="139">
        <f ca="1">OFFSET('Impact Inputs'!BQ$8,$C136,0)</f>
        <v>0</v>
      </c>
    </row>
    <row r="137" spans="1:60">
      <c r="A137" s="106"/>
      <c r="B137" s="106"/>
      <c r="C137" s="108">
        <v>69</v>
      </c>
      <c r="D137" s="106"/>
      <c r="E137" s="106" t="str">
        <f ca="1">OFFSET('Impact Inputs'!A$6,C137,0)</f>
        <v>Impact 24</v>
      </c>
      <c r="F137" s="171" t="str">
        <f ca="1">OFFSET('Impact Inputs'!C$6,C137,0)</f>
        <v>-</v>
      </c>
      <c r="G137" s="106" t="str">
        <f ca="1">OFFSET('Impact Inputs'!D$6,C137,0)</f>
        <v>-</v>
      </c>
      <c r="H137" s="106"/>
      <c r="I137" s="106"/>
      <c r="J137" s="106"/>
      <c r="K137" s="139">
        <f ca="1">OFFSET('Impact Inputs'!T$8,$C137,0)</f>
        <v>0</v>
      </c>
      <c r="L137" s="139">
        <f ca="1">OFFSET('Impact Inputs'!U$8,$C137,0)</f>
        <v>0</v>
      </c>
      <c r="M137" s="139">
        <f ca="1">OFFSET('Impact Inputs'!V$8,$C137,0)</f>
        <v>0</v>
      </c>
      <c r="N137" s="139">
        <f ca="1">OFFSET('Impact Inputs'!W$8,$C137,0)</f>
        <v>0</v>
      </c>
      <c r="O137" s="139">
        <f ca="1">OFFSET('Impact Inputs'!X$8,$C137,0)</f>
        <v>0</v>
      </c>
      <c r="P137" s="139">
        <f ca="1">OFFSET('Impact Inputs'!Y$8,$C137,0)</f>
        <v>0</v>
      </c>
      <c r="Q137" s="139">
        <f ca="1">OFFSET('Impact Inputs'!Z$8,$C137,0)</f>
        <v>0</v>
      </c>
      <c r="R137" s="139">
        <f ca="1">OFFSET('Impact Inputs'!AA$8,$C137,0)</f>
        <v>0</v>
      </c>
      <c r="S137" s="139">
        <f ca="1">OFFSET('Impact Inputs'!AB$8,$C137,0)</f>
        <v>0</v>
      </c>
      <c r="T137" s="139">
        <f ca="1">OFFSET('Impact Inputs'!AC$8,$C137,0)</f>
        <v>0</v>
      </c>
      <c r="U137" s="139">
        <f ca="1">OFFSET('Impact Inputs'!AD$8,$C137,0)</f>
        <v>0</v>
      </c>
      <c r="V137" s="139">
        <f ca="1">OFFSET('Impact Inputs'!AE$8,$C137,0)</f>
        <v>0</v>
      </c>
      <c r="W137" s="139">
        <f ca="1">OFFSET('Impact Inputs'!AF$8,$C137,0)</f>
        <v>0</v>
      </c>
      <c r="X137" s="139">
        <f ca="1">OFFSET('Impact Inputs'!AG$8,$C137,0)</f>
        <v>0</v>
      </c>
      <c r="Y137" s="139">
        <f ca="1">OFFSET('Impact Inputs'!AH$8,$C137,0)</f>
        <v>0</v>
      </c>
      <c r="Z137" s="139">
        <f ca="1">OFFSET('Impact Inputs'!AI$8,$C137,0)</f>
        <v>0</v>
      </c>
      <c r="AA137" s="139">
        <f ca="1">OFFSET('Impact Inputs'!AJ$8,$C137,0)</f>
        <v>0</v>
      </c>
      <c r="AB137" s="139">
        <f ca="1">OFFSET('Impact Inputs'!AK$8,$C137,0)</f>
        <v>0</v>
      </c>
      <c r="AC137" s="139">
        <f ca="1">OFFSET('Impact Inputs'!AL$8,$C137,0)</f>
        <v>0</v>
      </c>
      <c r="AD137" s="139">
        <f ca="1">OFFSET('Impact Inputs'!AM$8,$C137,0)</f>
        <v>0</v>
      </c>
      <c r="AE137" s="139">
        <f ca="1">OFFSET('Impact Inputs'!AN$8,$C137,0)</f>
        <v>0</v>
      </c>
      <c r="AF137" s="139">
        <f ca="1">OFFSET('Impact Inputs'!AO$8,$C137,0)</f>
        <v>0</v>
      </c>
      <c r="AG137" s="139">
        <f ca="1">OFFSET('Impact Inputs'!AP$8,$C137,0)</f>
        <v>0</v>
      </c>
      <c r="AH137" s="139">
        <f ca="1">OFFSET('Impact Inputs'!AQ$8,$C137,0)</f>
        <v>0</v>
      </c>
      <c r="AI137" s="139">
        <f ca="1">OFFSET('Impact Inputs'!AR$8,$C137,0)</f>
        <v>0</v>
      </c>
      <c r="AJ137" s="139">
        <f ca="1">OFFSET('Impact Inputs'!AS$8,$C137,0)</f>
        <v>0</v>
      </c>
      <c r="AK137" s="139">
        <f ca="1">OFFSET('Impact Inputs'!AT$8,$C137,0)</f>
        <v>0</v>
      </c>
      <c r="AL137" s="139">
        <f ca="1">OFFSET('Impact Inputs'!AU$8,$C137,0)</f>
        <v>0</v>
      </c>
      <c r="AM137" s="139">
        <f ca="1">OFFSET('Impact Inputs'!AV$8,$C137,0)</f>
        <v>0</v>
      </c>
      <c r="AN137" s="139">
        <f ca="1">OFFSET('Impact Inputs'!AW$8,$C137,0)</f>
        <v>0</v>
      </c>
      <c r="AO137" s="139">
        <f ca="1">OFFSET('Impact Inputs'!AX$8,$C137,0)</f>
        <v>0</v>
      </c>
      <c r="AP137" s="139">
        <f ca="1">OFFSET('Impact Inputs'!AY$8,$C137,0)</f>
        <v>0</v>
      </c>
      <c r="AQ137" s="139">
        <f ca="1">OFFSET('Impact Inputs'!AZ$8,$C137,0)</f>
        <v>0</v>
      </c>
      <c r="AR137" s="139">
        <f ca="1">OFFSET('Impact Inputs'!BA$8,$C137,0)</f>
        <v>0</v>
      </c>
      <c r="AS137" s="139">
        <f ca="1">OFFSET('Impact Inputs'!BB$8,$C137,0)</f>
        <v>0</v>
      </c>
      <c r="AT137" s="139">
        <f ca="1">OFFSET('Impact Inputs'!BC$8,$C137,0)</f>
        <v>0</v>
      </c>
      <c r="AU137" s="139">
        <f ca="1">OFFSET('Impact Inputs'!BD$8,$C137,0)</f>
        <v>0</v>
      </c>
      <c r="AV137" s="139">
        <f ca="1">OFFSET('Impact Inputs'!BE$8,$C137,0)</f>
        <v>0</v>
      </c>
      <c r="AW137" s="139">
        <f ca="1">OFFSET('Impact Inputs'!BF$8,$C137,0)</f>
        <v>0</v>
      </c>
      <c r="AX137" s="139">
        <f ca="1">OFFSET('Impact Inputs'!BG$8,$C137,0)</f>
        <v>0</v>
      </c>
      <c r="AY137" s="139">
        <f ca="1">OFFSET('Impact Inputs'!BH$8,$C137,0)</f>
        <v>0</v>
      </c>
      <c r="AZ137" s="139">
        <f ca="1">OFFSET('Impact Inputs'!BI$8,$C137,0)</f>
        <v>0</v>
      </c>
      <c r="BA137" s="139">
        <f ca="1">OFFSET('Impact Inputs'!BJ$8,$C137,0)</f>
        <v>0</v>
      </c>
      <c r="BB137" s="139">
        <f ca="1">OFFSET('Impact Inputs'!BK$8,$C137,0)</f>
        <v>0</v>
      </c>
      <c r="BC137" s="139">
        <f ca="1">OFFSET('Impact Inputs'!BL$8,$C137,0)</f>
        <v>0</v>
      </c>
      <c r="BD137" s="139">
        <f ca="1">OFFSET('Impact Inputs'!BM$8,$C137,0)</f>
        <v>0</v>
      </c>
      <c r="BE137" s="139">
        <f ca="1">OFFSET('Impact Inputs'!BN$8,$C137,0)</f>
        <v>0</v>
      </c>
      <c r="BF137" s="139">
        <f ca="1">OFFSET('Impact Inputs'!BO$8,$C137,0)</f>
        <v>0</v>
      </c>
      <c r="BG137" s="139">
        <f ca="1">OFFSET('Impact Inputs'!BP$8,$C137,0)</f>
        <v>0</v>
      </c>
      <c r="BH137" s="139">
        <f ca="1">OFFSET('Impact Inputs'!BQ$8,$C137,0)</f>
        <v>0</v>
      </c>
    </row>
    <row r="138" spans="1:60">
      <c r="A138" s="106"/>
      <c r="B138" s="106"/>
      <c r="C138" s="108">
        <v>72</v>
      </c>
      <c r="D138" s="106"/>
      <c r="E138" s="106" t="str">
        <f ca="1">OFFSET('Impact Inputs'!A$6,C138,0)</f>
        <v>Impact 25</v>
      </c>
      <c r="F138" s="171" t="str">
        <f ca="1">OFFSET('Impact Inputs'!C$6,C138,0)</f>
        <v>-</v>
      </c>
      <c r="G138" s="106" t="str">
        <f ca="1">OFFSET('Impact Inputs'!D$6,C138,0)</f>
        <v>-</v>
      </c>
      <c r="H138" s="106"/>
      <c r="I138" s="106"/>
      <c r="J138" s="106"/>
      <c r="K138" s="139">
        <f ca="1">OFFSET('Impact Inputs'!T$8,$C138,0)</f>
        <v>0</v>
      </c>
      <c r="L138" s="139">
        <f ca="1">OFFSET('Impact Inputs'!U$8,$C138,0)</f>
        <v>0</v>
      </c>
      <c r="M138" s="139">
        <f ca="1">OFFSET('Impact Inputs'!V$8,$C138,0)</f>
        <v>0</v>
      </c>
      <c r="N138" s="139">
        <f ca="1">OFFSET('Impact Inputs'!W$8,$C138,0)</f>
        <v>0</v>
      </c>
      <c r="O138" s="139">
        <f ca="1">OFFSET('Impact Inputs'!X$8,$C138,0)</f>
        <v>0</v>
      </c>
      <c r="P138" s="139">
        <f ca="1">OFFSET('Impact Inputs'!Y$8,$C138,0)</f>
        <v>0</v>
      </c>
      <c r="Q138" s="139">
        <f ca="1">OFFSET('Impact Inputs'!Z$8,$C138,0)</f>
        <v>0</v>
      </c>
      <c r="R138" s="139">
        <f ca="1">OFFSET('Impact Inputs'!AA$8,$C138,0)</f>
        <v>0</v>
      </c>
      <c r="S138" s="139">
        <f ca="1">OFFSET('Impact Inputs'!AB$8,$C138,0)</f>
        <v>0</v>
      </c>
      <c r="T138" s="139">
        <f ca="1">OFFSET('Impact Inputs'!AC$8,$C138,0)</f>
        <v>0</v>
      </c>
      <c r="U138" s="139">
        <f ca="1">OFFSET('Impact Inputs'!AD$8,$C138,0)</f>
        <v>0</v>
      </c>
      <c r="V138" s="139">
        <f ca="1">OFFSET('Impact Inputs'!AE$8,$C138,0)</f>
        <v>0</v>
      </c>
      <c r="W138" s="139">
        <f ca="1">OFFSET('Impact Inputs'!AF$8,$C138,0)</f>
        <v>0</v>
      </c>
      <c r="X138" s="139">
        <f ca="1">OFFSET('Impact Inputs'!AG$8,$C138,0)</f>
        <v>0</v>
      </c>
      <c r="Y138" s="139">
        <f ca="1">OFFSET('Impact Inputs'!AH$8,$C138,0)</f>
        <v>0</v>
      </c>
      <c r="Z138" s="139">
        <f ca="1">OFFSET('Impact Inputs'!AI$8,$C138,0)</f>
        <v>0</v>
      </c>
      <c r="AA138" s="139">
        <f ca="1">OFFSET('Impact Inputs'!AJ$8,$C138,0)</f>
        <v>0</v>
      </c>
      <c r="AB138" s="139">
        <f ca="1">OFFSET('Impact Inputs'!AK$8,$C138,0)</f>
        <v>0</v>
      </c>
      <c r="AC138" s="139">
        <f ca="1">OFFSET('Impact Inputs'!AL$8,$C138,0)</f>
        <v>0</v>
      </c>
      <c r="AD138" s="139">
        <f ca="1">OFFSET('Impact Inputs'!AM$8,$C138,0)</f>
        <v>0</v>
      </c>
      <c r="AE138" s="139">
        <f ca="1">OFFSET('Impact Inputs'!AN$8,$C138,0)</f>
        <v>0</v>
      </c>
      <c r="AF138" s="139">
        <f ca="1">OFFSET('Impact Inputs'!AO$8,$C138,0)</f>
        <v>0</v>
      </c>
      <c r="AG138" s="139">
        <f ca="1">OFFSET('Impact Inputs'!AP$8,$C138,0)</f>
        <v>0</v>
      </c>
      <c r="AH138" s="139">
        <f ca="1">OFFSET('Impact Inputs'!AQ$8,$C138,0)</f>
        <v>0</v>
      </c>
      <c r="AI138" s="139">
        <f ca="1">OFFSET('Impact Inputs'!AR$8,$C138,0)</f>
        <v>0</v>
      </c>
      <c r="AJ138" s="139">
        <f ca="1">OFFSET('Impact Inputs'!AS$8,$C138,0)</f>
        <v>0</v>
      </c>
      <c r="AK138" s="139">
        <f ca="1">OFFSET('Impact Inputs'!AT$8,$C138,0)</f>
        <v>0</v>
      </c>
      <c r="AL138" s="139">
        <f ca="1">OFFSET('Impact Inputs'!AU$8,$C138,0)</f>
        <v>0</v>
      </c>
      <c r="AM138" s="139">
        <f ca="1">OFFSET('Impact Inputs'!AV$8,$C138,0)</f>
        <v>0</v>
      </c>
      <c r="AN138" s="139">
        <f ca="1">OFFSET('Impact Inputs'!AW$8,$C138,0)</f>
        <v>0</v>
      </c>
      <c r="AO138" s="139">
        <f ca="1">OFFSET('Impact Inputs'!AX$8,$C138,0)</f>
        <v>0</v>
      </c>
      <c r="AP138" s="139">
        <f ca="1">OFFSET('Impact Inputs'!AY$8,$C138,0)</f>
        <v>0</v>
      </c>
      <c r="AQ138" s="139">
        <f ca="1">OFFSET('Impact Inputs'!AZ$8,$C138,0)</f>
        <v>0</v>
      </c>
      <c r="AR138" s="139">
        <f ca="1">OFFSET('Impact Inputs'!BA$8,$C138,0)</f>
        <v>0</v>
      </c>
      <c r="AS138" s="139">
        <f ca="1">OFFSET('Impact Inputs'!BB$8,$C138,0)</f>
        <v>0</v>
      </c>
      <c r="AT138" s="139">
        <f ca="1">OFFSET('Impact Inputs'!BC$8,$C138,0)</f>
        <v>0</v>
      </c>
      <c r="AU138" s="139">
        <f ca="1">OFFSET('Impact Inputs'!BD$8,$C138,0)</f>
        <v>0</v>
      </c>
      <c r="AV138" s="139">
        <f ca="1">OFFSET('Impact Inputs'!BE$8,$C138,0)</f>
        <v>0</v>
      </c>
      <c r="AW138" s="139">
        <f ca="1">OFFSET('Impact Inputs'!BF$8,$C138,0)</f>
        <v>0</v>
      </c>
      <c r="AX138" s="139">
        <f ca="1">OFFSET('Impact Inputs'!BG$8,$C138,0)</f>
        <v>0</v>
      </c>
      <c r="AY138" s="139">
        <f ca="1">OFFSET('Impact Inputs'!BH$8,$C138,0)</f>
        <v>0</v>
      </c>
      <c r="AZ138" s="139">
        <f ca="1">OFFSET('Impact Inputs'!BI$8,$C138,0)</f>
        <v>0</v>
      </c>
      <c r="BA138" s="139">
        <f ca="1">OFFSET('Impact Inputs'!BJ$8,$C138,0)</f>
        <v>0</v>
      </c>
      <c r="BB138" s="139">
        <f ca="1">OFFSET('Impact Inputs'!BK$8,$C138,0)</f>
        <v>0</v>
      </c>
      <c r="BC138" s="139">
        <f ca="1">OFFSET('Impact Inputs'!BL$8,$C138,0)</f>
        <v>0</v>
      </c>
      <c r="BD138" s="139">
        <f ca="1">OFFSET('Impact Inputs'!BM$8,$C138,0)</f>
        <v>0</v>
      </c>
      <c r="BE138" s="139">
        <f ca="1">OFFSET('Impact Inputs'!BN$8,$C138,0)</f>
        <v>0</v>
      </c>
      <c r="BF138" s="139">
        <f ca="1">OFFSET('Impact Inputs'!BO$8,$C138,0)</f>
        <v>0</v>
      </c>
      <c r="BG138" s="139">
        <f ca="1">OFFSET('Impact Inputs'!BP$8,$C138,0)</f>
        <v>0</v>
      </c>
      <c r="BH138" s="139">
        <f ca="1">OFFSET('Impact Inputs'!BQ$8,$C138,0)</f>
        <v>0</v>
      </c>
    </row>
    <row r="139" spans="1:60">
      <c r="A139" s="106"/>
      <c r="B139" s="106"/>
      <c r="C139" s="106">
        <v>75</v>
      </c>
      <c r="D139" s="106"/>
      <c r="E139" s="106" t="str">
        <f ca="1">OFFSET('Impact Inputs'!A$6,C139,0)</f>
        <v>Impact 26</v>
      </c>
      <c r="F139" s="171" t="str">
        <f ca="1">OFFSET('Impact Inputs'!C$6,C139,0)</f>
        <v>-</v>
      </c>
      <c r="G139" s="106" t="str">
        <f ca="1">OFFSET('Impact Inputs'!D$6,C139,0)</f>
        <v>-</v>
      </c>
      <c r="H139" s="106"/>
      <c r="I139" s="106"/>
      <c r="J139" s="106"/>
      <c r="K139" s="139">
        <f ca="1">OFFSET('Impact Inputs'!T$8,$C139,0)</f>
        <v>0</v>
      </c>
      <c r="L139" s="139">
        <f ca="1">OFFSET('Impact Inputs'!U$8,$C139,0)</f>
        <v>0</v>
      </c>
      <c r="M139" s="139">
        <f ca="1">OFFSET('Impact Inputs'!V$8,$C139,0)</f>
        <v>0</v>
      </c>
      <c r="N139" s="139">
        <f ca="1">OFFSET('Impact Inputs'!W$8,$C139,0)</f>
        <v>0</v>
      </c>
      <c r="O139" s="139">
        <f ca="1">OFFSET('Impact Inputs'!X$8,$C139,0)</f>
        <v>0</v>
      </c>
      <c r="P139" s="139">
        <f ca="1">OFFSET('Impact Inputs'!Y$8,$C139,0)</f>
        <v>0</v>
      </c>
      <c r="Q139" s="139">
        <f ca="1">OFFSET('Impact Inputs'!Z$8,$C139,0)</f>
        <v>0</v>
      </c>
      <c r="R139" s="139">
        <f ca="1">OFFSET('Impact Inputs'!AA$8,$C139,0)</f>
        <v>0</v>
      </c>
      <c r="S139" s="139">
        <f ca="1">OFFSET('Impact Inputs'!AB$8,$C139,0)</f>
        <v>0</v>
      </c>
      <c r="T139" s="139">
        <f ca="1">OFFSET('Impact Inputs'!AC$8,$C139,0)</f>
        <v>0</v>
      </c>
      <c r="U139" s="139">
        <f ca="1">OFFSET('Impact Inputs'!AD$8,$C139,0)</f>
        <v>0</v>
      </c>
      <c r="V139" s="139">
        <f ca="1">OFFSET('Impact Inputs'!AE$8,$C139,0)</f>
        <v>0</v>
      </c>
      <c r="W139" s="139">
        <f ca="1">OFFSET('Impact Inputs'!AF$8,$C139,0)</f>
        <v>0</v>
      </c>
      <c r="X139" s="139">
        <f ca="1">OFFSET('Impact Inputs'!AG$8,$C139,0)</f>
        <v>0</v>
      </c>
      <c r="Y139" s="139">
        <f ca="1">OFFSET('Impact Inputs'!AH$8,$C139,0)</f>
        <v>0</v>
      </c>
      <c r="Z139" s="139">
        <f ca="1">OFFSET('Impact Inputs'!AI$8,$C139,0)</f>
        <v>0</v>
      </c>
      <c r="AA139" s="139">
        <f ca="1">OFFSET('Impact Inputs'!AJ$8,$C139,0)</f>
        <v>0</v>
      </c>
      <c r="AB139" s="139">
        <f ca="1">OFFSET('Impact Inputs'!AK$8,$C139,0)</f>
        <v>0</v>
      </c>
      <c r="AC139" s="139">
        <f ca="1">OFFSET('Impact Inputs'!AL$8,$C139,0)</f>
        <v>0</v>
      </c>
      <c r="AD139" s="139">
        <f ca="1">OFFSET('Impact Inputs'!AM$8,$C139,0)</f>
        <v>0</v>
      </c>
      <c r="AE139" s="139">
        <f ca="1">OFFSET('Impact Inputs'!AN$8,$C139,0)</f>
        <v>0</v>
      </c>
      <c r="AF139" s="139">
        <f ca="1">OFFSET('Impact Inputs'!AO$8,$C139,0)</f>
        <v>0</v>
      </c>
      <c r="AG139" s="139">
        <f ca="1">OFFSET('Impact Inputs'!AP$8,$C139,0)</f>
        <v>0</v>
      </c>
      <c r="AH139" s="139">
        <f ca="1">OFFSET('Impact Inputs'!AQ$8,$C139,0)</f>
        <v>0</v>
      </c>
      <c r="AI139" s="139">
        <f ca="1">OFFSET('Impact Inputs'!AR$8,$C139,0)</f>
        <v>0</v>
      </c>
      <c r="AJ139" s="139">
        <f ca="1">OFFSET('Impact Inputs'!AS$8,$C139,0)</f>
        <v>0</v>
      </c>
      <c r="AK139" s="139">
        <f ca="1">OFFSET('Impact Inputs'!AT$8,$C139,0)</f>
        <v>0</v>
      </c>
      <c r="AL139" s="139">
        <f ca="1">OFFSET('Impact Inputs'!AU$8,$C139,0)</f>
        <v>0</v>
      </c>
      <c r="AM139" s="139">
        <f ca="1">OFFSET('Impact Inputs'!AV$8,$C139,0)</f>
        <v>0</v>
      </c>
      <c r="AN139" s="139">
        <f ca="1">OFFSET('Impact Inputs'!AW$8,$C139,0)</f>
        <v>0</v>
      </c>
      <c r="AO139" s="139">
        <f ca="1">OFFSET('Impact Inputs'!AX$8,$C139,0)</f>
        <v>0</v>
      </c>
      <c r="AP139" s="139">
        <f ca="1">OFFSET('Impact Inputs'!AY$8,$C139,0)</f>
        <v>0</v>
      </c>
      <c r="AQ139" s="139">
        <f ca="1">OFFSET('Impact Inputs'!AZ$8,$C139,0)</f>
        <v>0</v>
      </c>
      <c r="AR139" s="139">
        <f ca="1">OFFSET('Impact Inputs'!BA$8,$C139,0)</f>
        <v>0</v>
      </c>
      <c r="AS139" s="139">
        <f ca="1">OFFSET('Impact Inputs'!BB$8,$C139,0)</f>
        <v>0</v>
      </c>
      <c r="AT139" s="139">
        <f ca="1">OFFSET('Impact Inputs'!BC$8,$C139,0)</f>
        <v>0</v>
      </c>
      <c r="AU139" s="139">
        <f ca="1">OFFSET('Impact Inputs'!BD$8,$C139,0)</f>
        <v>0</v>
      </c>
      <c r="AV139" s="139">
        <f ca="1">OFFSET('Impact Inputs'!BE$8,$C139,0)</f>
        <v>0</v>
      </c>
      <c r="AW139" s="139">
        <f ca="1">OFFSET('Impact Inputs'!BF$8,$C139,0)</f>
        <v>0</v>
      </c>
      <c r="AX139" s="139">
        <f ca="1">OFFSET('Impact Inputs'!BG$8,$C139,0)</f>
        <v>0</v>
      </c>
      <c r="AY139" s="139">
        <f ca="1">OFFSET('Impact Inputs'!BH$8,$C139,0)</f>
        <v>0</v>
      </c>
      <c r="AZ139" s="139">
        <f ca="1">OFFSET('Impact Inputs'!BI$8,$C139,0)</f>
        <v>0</v>
      </c>
      <c r="BA139" s="139">
        <f ca="1">OFFSET('Impact Inputs'!BJ$8,$C139,0)</f>
        <v>0</v>
      </c>
      <c r="BB139" s="139">
        <f ca="1">OFFSET('Impact Inputs'!BK$8,$C139,0)</f>
        <v>0</v>
      </c>
      <c r="BC139" s="139">
        <f ca="1">OFFSET('Impact Inputs'!BL$8,$C139,0)</f>
        <v>0</v>
      </c>
      <c r="BD139" s="139">
        <f ca="1">OFFSET('Impact Inputs'!BM$8,$C139,0)</f>
        <v>0</v>
      </c>
      <c r="BE139" s="139">
        <f ca="1">OFFSET('Impact Inputs'!BN$8,$C139,0)</f>
        <v>0</v>
      </c>
      <c r="BF139" s="139">
        <f ca="1">OFFSET('Impact Inputs'!BO$8,$C139,0)</f>
        <v>0</v>
      </c>
      <c r="BG139" s="139">
        <f ca="1">OFFSET('Impact Inputs'!BP$8,$C139,0)</f>
        <v>0</v>
      </c>
      <c r="BH139" s="139">
        <f ca="1">OFFSET('Impact Inputs'!BQ$8,$C139,0)</f>
        <v>0</v>
      </c>
    </row>
    <row r="140" spans="1:60">
      <c r="A140" s="106"/>
      <c r="B140" s="106"/>
      <c r="C140" s="108">
        <v>78</v>
      </c>
      <c r="D140" s="106"/>
      <c r="E140" s="106" t="str">
        <f ca="1">OFFSET('Impact Inputs'!A$6,C140,0)</f>
        <v>Impact 27</v>
      </c>
      <c r="F140" s="171" t="str">
        <f ca="1">OFFSET('Impact Inputs'!C$6,C140,0)</f>
        <v>-</v>
      </c>
      <c r="G140" s="106" t="str">
        <f ca="1">OFFSET('Impact Inputs'!D$6,C140,0)</f>
        <v>-</v>
      </c>
      <c r="H140" s="106"/>
      <c r="I140" s="106"/>
      <c r="J140" s="106"/>
      <c r="K140" s="139">
        <f ca="1">OFFSET('Impact Inputs'!T$8,$C140,0)</f>
        <v>0</v>
      </c>
      <c r="L140" s="139">
        <f ca="1">OFFSET('Impact Inputs'!U$8,$C140,0)</f>
        <v>0</v>
      </c>
      <c r="M140" s="139">
        <f ca="1">OFFSET('Impact Inputs'!V$8,$C140,0)</f>
        <v>0</v>
      </c>
      <c r="N140" s="139">
        <f ca="1">OFFSET('Impact Inputs'!W$8,$C140,0)</f>
        <v>0</v>
      </c>
      <c r="O140" s="139">
        <f ca="1">OFFSET('Impact Inputs'!X$8,$C140,0)</f>
        <v>0</v>
      </c>
      <c r="P140" s="139">
        <f ca="1">OFFSET('Impact Inputs'!Y$8,$C140,0)</f>
        <v>0</v>
      </c>
      <c r="Q140" s="139">
        <f ca="1">OFFSET('Impact Inputs'!Z$8,$C140,0)</f>
        <v>0</v>
      </c>
      <c r="R140" s="139">
        <f ca="1">OFFSET('Impact Inputs'!AA$8,$C140,0)</f>
        <v>0</v>
      </c>
      <c r="S140" s="139">
        <f ca="1">OFFSET('Impact Inputs'!AB$8,$C140,0)</f>
        <v>0</v>
      </c>
      <c r="T140" s="139">
        <f ca="1">OFFSET('Impact Inputs'!AC$8,$C140,0)</f>
        <v>0</v>
      </c>
      <c r="U140" s="139">
        <f ca="1">OFFSET('Impact Inputs'!AD$8,$C140,0)</f>
        <v>0</v>
      </c>
      <c r="V140" s="139">
        <f ca="1">OFFSET('Impact Inputs'!AE$8,$C140,0)</f>
        <v>0</v>
      </c>
      <c r="W140" s="139">
        <f ca="1">OFFSET('Impact Inputs'!AF$8,$C140,0)</f>
        <v>0</v>
      </c>
      <c r="X140" s="139">
        <f ca="1">OFFSET('Impact Inputs'!AG$8,$C140,0)</f>
        <v>0</v>
      </c>
      <c r="Y140" s="139">
        <f ca="1">OFFSET('Impact Inputs'!AH$8,$C140,0)</f>
        <v>0</v>
      </c>
      <c r="Z140" s="139">
        <f ca="1">OFFSET('Impact Inputs'!AI$8,$C140,0)</f>
        <v>0</v>
      </c>
      <c r="AA140" s="139">
        <f ca="1">OFFSET('Impact Inputs'!AJ$8,$C140,0)</f>
        <v>0</v>
      </c>
      <c r="AB140" s="139">
        <f ca="1">OFFSET('Impact Inputs'!AK$8,$C140,0)</f>
        <v>0</v>
      </c>
      <c r="AC140" s="139">
        <f ca="1">OFFSET('Impact Inputs'!AL$8,$C140,0)</f>
        <v>0</v>
      </c>
      <c r="AD140" s="139">
        <f ca="1">OFFSET('Impact Inputs'!AM$8,$C140,0)</f>
        <v>0</v>
      </c>
      <c r="AE140" s="139">
        <f ca="1">OFFSET('Impact Inputs'!AN$8,$C140,0)</f>
        <v>0</v>
      </c>
      <c r="AF140" s="139">
        <f ca="1">OFFSET('Impact Inputs'!AO$8,$C140,0)</f>
        <v>0</v>
      </c>
      <c r="AG140" s="139">
        <f ca="1">OFFSET('Impact Inputs'!AP$8,$C140,0)</f>
        <v>0</v>
      </c>
      <c r="AH140" s="139">
        <f ca="1">OFFSET('Impact Inputs'!AQ$8,$C140,0)</f>
        <v>0</v>
      </c>
      <c r="AI140" s="139">
        <f ca="1">OFFSET('Impact Inputs'!AR$8,$C140,0)</f>
        <v>0</v>
      </c>
      <c r="AJ140" s="139">
        <f ca="1">OFFSET('Impact Inputs'!AS$8,$C140,0)</f>
        <v>0</v>
      </c>
      <c r="AK140" s="139">
        <f ca="1">OFFSET('Impact Inputs'!AT$8,$C140,0)</f>
        <v>0</v>
      </c>
      <c r="AL140" s="139">
        <f ca="1">OFFSET('Impact Inputs'!AU$8,$C140,0)</f>
        <v>0</v>
      </c>
      <c r="AM140" s="139">
        <f ca="1">OFFSET('Impact Inputs'!AV$8,$C140,0)</f>
        <v>0</v>
      </c>
      <c r="AN140" s="139">
        <f ca="1">OFFSET('Impact Inputs'!AW$8,$C140,0)</f>
        <v>0</v>
      </c>
      <c r="AO140" s="139">
        <f ca="1">OFFSET('Impact Inputs'!AX$8,$C140,0)</f>
        <v>0</v>
      </c>
      <c r="AP140" s="139">
        <f ca="1">OFFSET('Impact Inputs'!AY$8,$C140,0)</f>
        <v>0</v>
      </c>
      <c r="AQ140" s="139">
        <f ca="1">OFFSET('Impact Inputs'!AZ$8,$C140,0)</f>
        <v>0</v>
      </c>
      <c r="AR140" s="139">
        <f ca="1">OFFSET('Impact Inputs'!BA$8,$C140,0)</f>
        <v>0</v>
      </c>
      <c r="AS140" s="139">
        <f ca="1">OFFSET('Impact Inputs'!BB$8,$C140,0)</f>
        <v>0</v>
      </c>
      <c r="AT140" s="139">
        <f ca="1">OFFSET('Impact Inputs'!BC$8,$C140,0)</f>
        <v>0</v>
      </c>
      <c r="AU140" s="139">
        <f ca="1">OFFSET('Impact Inputs'!BD$8,$C140,0)</f>
        <v>0</v>
      </c>
      <c r="AV140" s="139">
        <f ca="1">OFFSET('Impact Inputs'!BE$8,$C140,0)</f>
        <v>0</v>
      </c>
      <c r="AW140" s="139">
        <f ca="1">OFFSET('Impact Inputs'!BF$8,$C140,0)</f>
        <v>0</v>
      </c>
      <c r="AX140" s="139">
        <f ca="1">OFFSET('Impact Inputs'!BG$8,$C140,0)</f>
        <v>0</v>
      </c>
      <c r="AY140" s="139">
        <f ca="1">OFFSET('Impact Inputs'!BH$8,$C140,0)</f>
        <v>0</v>
      </c>
      <c r="AZ140" s="139">
        <f ca="1">OFFSET('Impact Inputs'!BI$8,$C140,0)</f>
        <v>0</v>
      </c>
      <c r="BA140" s="139">
        <f ca="1">OFFSET('Impact Inputs'!BJ$8,$C140,0)</f>
        <v>0</v>
      </c>
      <c r="BB140" s="139">
        <f ca="1">OFFSET('Impact Inputs'!BK$8,$C140,0)</f>
        <v>0</v>
      </c>
      <c r="BC140" s="139">
        <f ca="1">OFFSET('Impact Inputs'!BL$8,$C140,0)</f>
        <v>0</v>
      </c>
      <c r="BD140" s="139">
        <f ca="1">OFFSET('Impact Inputs'!BM$8,$C140,0)</f>
        <v>0</v>
      </c>
      <c r="BE140" s="139">
        <f ca="1">OFFSET('Impact Inputs'!BN$8,$C140,0)</f>
        <v>0</v>
      </c>
      <c r="BF140" s="139">
        <f ca="1">OFFSET('Impact Inputs'!BO$8,$C140,0)</f>
        <v>0</v>
      </c>
      <c r="BG140" s="139">
        <f ca="1">OFFSET('Impact Inputs'!BP$8,$C140,0)</f>
        <v>0</v>
      </c>
      <c r="BH140" s="139">
        <f ca="1">OFFSET('Impact Inputs'!BQ$8,$C140,0)</f>
        <v>0</v>
      </c>
    </row>
    <row r="141" spans="1:60">
      <c r="A141" s="106"/>
      <c r="B141" s="106"/>
      <c r="C141" s="106">
        <v>81</v>
      </c>
      <c r="D141" s="106"/>
      <c r="E141" s="106" t="str">
        <f ca="1">OFFSET('Impact Inputs'!A$6,C141,0)</f>
        <v>Impact 28</v>
      </c>
      <c r="F141" s="171" t="str">
        <f ca="1">OFFSET('Impact Inputs'!C$6,C141,0)</f>
        <v>-</v>
      </c>
      <c r="G141" s="106" t="str">
        <f ca="1">OFFSET('Impact Inputs'!D$6,C141,0)</f>
        <v>-</v>
      </c>
      <c r="H141" s="106"/>
      <c r="I141" s="106"/>
      <c r="J141" s="106"/>
      <c r="K141" s="139">
        <f ca="1">OFFSET('Impact Inputs'!T$8,$C141,0)</f>
        <v>0</v>
      </c>
      <c r="L141" s="139">
        <f ca="1">OFFSET('Impact Inputs'!U$8,$C141,0)</f>
        <v>0</v>
      </c>
      <c r="M141" s="139">
        <f ca="1">OFFSET('Impact Inputs'!V$8,$C141,0)</f>
        <v>0</v>
      </c>
      <c r="N141" s="139">
        <f ca="1">OFFSET('Impact Inputs'!W$8,$C141,0)</f>
        <v>0</v>
      </c>
      <c r="O141" s="139">
        <f ca="1">OFFSET('Impact Inputs'!X$8,$C141,0)</f>
        <v>0</v>
      </c>
      <c r="P141" s="139">
        <f ca="1">OFFSET('Impact Inputs'!Y$8,$C141,0)</f>
        <v>0</v>
      </c>
      <c r="Q141" s="139">
        <f ca="1">OFFSET('Impact Inputs'!Z$8,$C141,0)</f>
        <v>0</v>
      </c>
      <c r="R141" s="139">
        <f ca="1">OFFSET('Impact Inputs'!AA$8,$C141,0)</f>
        <v>0</v>
      </c>
      <c r="S141" s="139">
        <f ca="1">OFFSET('Impact Inputs'!AB$8,$C141,0)</f>
        <v>0</v>
      </c>
      <c r="T141" s="139">
        <f ca="1">OFFSET('Impact Inputs'!AC$8,$C141,0)</f>
        <v>0</v>
      </c>
      <c r="U141" s="139">
        <f ca="1">OFFSET('Impact Inputs'!AD$8,$C141,0)</f>
        <v>0</v>
      </c>
      <c r="V141" s="139">
        <f ca="1">OFFSET('Impact Inputs'!AE$8,$C141,0)</f>
        <v>0</v>
      </c>
      <c r="W141" s="139">
        <f ca="1">OFFSET('Impact Inputs'!AF$8,$C141,0)</f>
        <v>0</v>
      </c>
      <c r="X141" s="139">
        <f ca="1">OFFSET('Impact Inputs'!AG$8,$C141,0)</f>
        <v>0</v>
      </c>
      <c r="Y141" s="139">
        <f ca="1">OFFSET('Impact Inputs'!AH$8,$C141,0)</f>
        <v>0</v>
      </c>
      <c r="Z141" s="139">
        <f ca="1">OFFSET('Impact Inputs'!AI$8,$C141,0)</f>
        <v>0</v>
      </c>
      <c r="AA141" s="139">
        <f ca="1">OFFSET('Impact Inputs'!AJ$8,$C141,0)</f>
        <v>0</v>
      </c>
      <c r="AB141" s="139">
        <f ca="1">OFFSET('Impact Inputs'!AK$8,$C141,0)</f>
        <v>0</v>
      </c>
      <c r="AC141" s="139">
        <f ca="1">OFFSET('Impact Inputs'!AL$8,$C141,0)</f>
        <v>0</v>
      </c>
      <c r="AD141" s="139">
        <f ca="1">OFFSET('Impact Inputs'!AM$8,$C141,0)</f>
        <v>0</v>
      </c>
      <c r="AE141" s="139">
        <f ca="1">OFFSET('Impact Inputs'!AN$8,$C141,0)</f>
        <v>0</v>
      </c>
      <c r="AF141" s="139">
        <f ca="1">OFFSET('Impact Inputs'!AO$8,$C141,0)</f>
        <v>0</v>
      </c>
      <c r="AG141" s="139">
        <f ca="1">OFFSET('Impact Inputs'!AP$8,$C141,0)</f>
        <v>0</v>
      </c>
      <c r="AH141" s="139">
        <f ca="1">OFFSET('Impact Inputs'!AQ$8,$C141,0)</f>
        <v>0</v>
      </c>
      <c r="AI141" s="139">
        <f ca="1">OFFSET('Impact Inputs'!AR$8,$C141,0)</f>
        <v>0</v>
      </c>
      <c r="AJ141" s="139">
        <f ca="1">OFFSET('Impact Inputs'!AS$8,$C141,0)</f>
        <v>0</v>
      </c>
      <c r="AK141" s="139">
        <f ca="1">OFFSET('Impact Inputs'!AT$8,$C141,0)</f>
        <v>0</v>
      </c>
      <c r="AL141" s="139">
        <f ca="1">OFFSET('Impact Inputs'!AU$8,$C141,0)</f>
        <v>0</v>
      </c>
      <c r="AM141" s="139">
        <f ca="1">OFFSET('Impact Inputs'!AV$8,$C141,0)</f>
        <v>0</v>
      </c>
      <c r="AN141" s="139">
        <f ca="1">OFFSET('Impact Inputs'!AW$8,$C141,0)</f>
        <v>0</v>
      </c>
      <c r="AO141" s="139">
        <f ca="1">OFFSET('Impact Inputs'!AX$8,$C141,0)</f>
        <v>0</v>
      </c>
      <c r="AP141" s="139">
        <f ca="1">OFFSET('Impact Inputs'!AY$8,$C141,0)</f>
        <v>0</v>
      </c>
      <c r="AQ141" s="139">
        <f ca="1">OFFSET('Impact Inputs'!AZ$8,$C141,0)</f>
        <v>0</v>
      </c>
      <c r="AR141" s="139">
        <f ca="1">OFFSET('Impact Inputs'!BA$8,$C141,0)</f>
        <v>0</v>
      </c>
      <c r="AS141" s="139">
        <f ca="1">OFFSET('Impact Inputs'!BB$8,$C141,0)</f>
        <v>0</v>
      </c>
      <c r="AT141" s="139">
        <f ca="1">OFFSET('Impact Inputs'!BC$8,$C141,0)</f>
        <v>0</v>
      </c>
      <c r="AU141" s="139">
        <f ca="1">OFFSET('Impact Inputs'!BD$8,$C141,0)</f>
        <v>0</v>
      </c>
      <c r="AV141" s="139">
        <f ca="1">OFFSET('Impact Inputs'!BE$8,$C141,0)</f>
        <v>0</v>
      </c>
      <c r="AW141" s="139">
        <f ca="1">OFFSET('Impact Inputs'!BF$8,$C141,0)</f>
        <v>0</v>
      </c>
      <c r="AX141" s="139">
        <f ca="1">OFFSET('Impact Inputs'!BG$8,$C141,0)</f>
        <v>0</v>
      </c>
      <c r="AY141" s="139">
        <f ca="1">OFFSET('Impact Inputs'!BH$8,$C141,0)</f>
        <v>0</v>
      </c>
      <c r="AZ141" s="139">
        <f ca="1">OFFSET('Impact Inputs'!BI$8,$C141,0)</f>
        <v>0</v>
      </c>
      <c r="BA141" s="139">
        <f ca="1">OFFSET('Impact Inputs'!BJ$8,$C141,0)</f>
        <v>0</v>
      </c>
      <c r="BB141" s="139">
        <f ca="1">OFFSET('Impact Inputs'!BK$8,$C141,0)</f>
        <v>0</v>
      </c>
      <c r="BC141" s="139">
        <f ca="1">OFFSET('Impact Inputs'!BL$8,$C141,0)</f>
        <v>0</v>
      </c>
      <c r="BD141" s="139">
        <f ca="1">OFFSET('Impact Inputs'!BM$8,$C141,0)</f>
        <v>0</v>
      </c>
      <c r="BE141" s="139">
        <f ca="1">OFFSET('Impact Inputs'!BN$8,$C141,0)</f>
        <v>0</v>
      </c>
      <c r="BF141" s="139">
        <f ca="1">OFFSET('Impact Inputs'!BO$8,$C141,0)</f>
        <v>0</v>
      </c>
      <c r="BG141" s="139">
        <f ca="1">OFFSET('Impact Inputs'!BP$8,$C141,0)</f>
        <v>0</v>
      </c>
      <c r="BH141" s="139">
        <f ca="1">OFFSET('Impact Inputs'!BQ$8,$C141,0)</f>
        <v>0</v>
      </c>
    </row>
    <row r="142" spans="1:60">
      <c r="A142" s="106"/>
      <c r="B142" s="106"/>
      <c r="C142" s="108">
        <v>84</v>
      </c>
      <c r="D142" s="106"/>
      <c r="E142" s="106" t="str">
        <f ca="1">OFFSET('Impact Inputs'!A$6,C142,0)</f>
        <v>Impact 29</v>
      </c>
      <c r="F142" s="171" t="str">
        <f ca="1">OFFSET('Impact Inputs'!C$6,C142,0)</f>
        <v>-</v>
      </c>
      <c r="G142" s="106" t="str">
        <f ca="1">OFFSET('Impact Inputs'!D$6,C142,0)</f>
        <v>-</v>
      </c>
      <c r="H142" s="106"/>
      <c r="I142" s="106"/>
      <c r="J142" s="106"/>
      <c r="K142" s="139">
        <f ca="1">OFFSET('Impact Inputs'!T$8,$C142,0)</f>
        <v>0</v>
      </c>
      <c r="L142" s="139">
        <f ca="1">OFFSET('Impact Inputs'!U$8,$C142,0)</f>
        <v>0</v>
      </c>
      <c r="M142" s="139">
        <f ca="1">OFFSET('Impact Inputs'!V$8,$C142,0)</f>
        <v>0</v>
      </c>
      <c r="N142" s="139">
        <f ca="1">OFFSET('Impact Inputs'!W$8,$C142,0)</f>
        <v>0</v>
      </c>
      <c r="O142" s="139">
        <f ca="1">OFFSET('Impact Inputs'!X$8,$C142,0)</f>
        <v>0</v>
      </c>
      <c r="P142" s="139">
        <f ca="1">OFFSET('Impact Inputs'!Y$8,$C142,0)</f>
        <v>0</v>
      </c>
      <c r="Q142" s="139">
        <f ca="1">OFFSET('Impact Inputs'!Z$8,$C142,0)</f>
        <v>0</v>
      </c>
      <c r="R142" s="139">
        <f ca="1">OFFSET('Impact Inputs'!AA$8,$C142,0)</f>
        <v>0</v>
      </c>
      <c r="S142" s="139">
        <f ca="1">OFFSET('Impact Inputs'!AB$8,$C142,0)</f>
        <v>0</v>
      </c>
      <c r="T142" s="139">
        <f ca="1">OFFSET('Impact Inputs'!AC$8,$C142,0)</f>
        <v>0</v>
      </c>
      <c r="U142" s="139">
        <f ca="1">OFFSET('Impact Inputs'!AD$8,$C142,0)</f>
        <v>0</v>
      </c>
      <c r="V142" s="139">
        <f ca="1">OFFSET('Impact Inputs'!AE$8,$C142,0)</f>
        <v>0</v>
      </c>
      <c r="W142" s="139">
        <f ca="1">OFFSET('Impact Inputs'!AF$8,$C142,0)</f>
        <v>0</v>
      </c>
      <c r="X142" s="139">
        <f ca="1">OFFSET('Impact Inputs'!AG$8,$C142,0)</f>
        <v>0</v>
      </c>
      <c r="Y142" s="139">
        <f ca="1">OFFSET('Impact Inputs'!AH$8,$C142,0)</f>
        <v>0</v>
      </c>
      <c r="Z142" s="139">
        <f ca="1">OFFSET('Impact Inputs'!AI$8,$C142,0)</f>
        <v>0</v>
      </c>
      <c r="AA142" s="139">
        <f ca="1">OFFSET('Impact Inputs'!AJ$8,$C142,0)</f>
        <v>0</v>
      </c>
      <c r="AB142" s="139">
        <f ca="1">OFFSET('Impact Inputs'!AK$8,$C142,0)</f>
        <v>0</v>
      </c>
      <c r="AC142" s="139">
        <f ca="1">OFFSET('Impact Inputs'!AL$8,$C142,0)</f>
        <v>0</v>
      </c>
      <c r="AD142" s="139">
        <f ca="1">OFFSET('Impact Inputs'!AM$8,$C142,0)</f>
        <v>0</v>
      </c>
      <c r="AE142" s="139">
        <f ca="1">OFFSET('Impact Inputs'!AN$8,$C142,0)</f>
        <v>0</v>
      </c>
      <c r="AF142" s="139">
        <f ca="1">OFFSET('Impact Inputs'!AO$8,$C142,0)</f>
        <v>0</v>
      </c>
      <c r="AG142" s="139">
        <f ca="1">OFFSET('Impact Inputs'!AP$8,$C142,0)</f>
        <v>0</v>
      </c>
      <c r="AH142" s="139">
        <f ca="1">OFFSET('Impact Inputs'!AQ$8,$C142,0)</f>
        <v>0</v>
      </c>
      <c r="AI142" s="139">
        <f ca="1">OFFSET('Impact Inputs'!AR$8,$C142,0)</f>
        <v>0</v>
      </c>
      <c r="AJ142" s="139">
        <f ca="1">OFFSET('Impact Inputs'!AS$8,$C142,0)</f>
        <v>0</v>
      </c>
      <c r="AK142" s="139">
        <f ca="1">OFFSET('Impact Inputs'!AT$8,$C142,0)</f>
        <v>0</v>
      </c>
      <c r="AL142" s="139">
        <f ca="1">OFFSET('Impact Inputs'!AU$8,$C142,0)</f>
        <v>0</v>
      </c>
      <c r="AM142" s="139">
        <f ca="1">OFFSET('Impact Inputs'!AV$8,$C142,0)</f>
        <v>0</v>
      </c>
      <c r="AN142" s="139">
        <f ca="1">OFFSET('Impact Inputs'!AW$8,$C142,0)</f>
        <v>0</v>
      </c>
      <c r="AO142" s="139">
        <f ca="1">OFFSET('Impact Inputs'!AX$8,$C142,0)</f>
        <v>0</v>
      </c>
      <c r="AP142" s="139">
        <f ca="1">OFFSET('Impact Inputs'!AY$8,$C142,0)</f>
        <v>0</v>
      </c>
      <c r="AQ142" s="139">
        <f ca="1">OFFSET('Impact Inputs'!AZ$8,$C142,0)</f>
        <v>0</v>
      </c>
      <c r="AR142" s="139">
        <f ca="1">OFFSET('Impact Inputs'!BA$8,$C142,0)</f>
        <v>0</v>
      </c>
      <c r="AS142" s="139">
        <f ca="1">OFFSET('Impact Inputs'!BB$8,$C142,0)</f>
        <v>0</v>
      </c>
      <c r="AT142" s="139">
        <f ca="1">OFFSET('Impact Inputs'!BC$8,$C142,0)</f>
        <v>0</v>
      </c>
      <c r="AU142" s="139">
        <f ca="1">OFFSET('Impact Inputs'!BD$8,$C142,0)</f>
        <v>0</v>
      </c>
      <c r="AV142" s="139">
        <f ca="1">OFFSET('Impact Inputs'!BE$8,$C142,0)</f>
        <v>0</v>
      </c>
      <c r="AW142" s="139">
        <f ca="1">OFFSET('Impact Inputs'!BF$8,$C142,0)</f>
        <v>0</v>
      </c>
      <c r="AX142" s="139">
        <f ca="1">OFFSET('Impact Inputs'!BG$8,$C142,0)</f>
        <v>0</v>
      </c>
      <c r="AY142" s="139">
        <f ca="1">OFFSET('Impact Inputs'!BH$8,$C142,0)</f>
        <v>0</v>
      </c>
      <c r="AZ142" s="139">
        <f ca="1">OFFSET('Impact Inputs'!BI$8,$C142,0)</f>
        <v>0</v>
      </c>
      <c r="BA142" s="139">
        <f ca="1">OFFSET('Impact Inputs'!BJ$8,$C142,0)</f>
        <v>0</v>
      </c>
      <c r="BB142" s="139">
        <f ca="1">OFFSET('Impact Inputs'!BK$8,$C142,0)</f>
        <v>0</v>
      </c>
      <c r="BC142" s="139">
        <f ca="1">OFFSET('Impact Inputs'!BL$8,$C142,0)</f>
        <v>0</v>
      </c>
      <c r="BD142" s="139">
        <f ca="1">OFFSET('Impact Inputs'!BM$8,$C142,0)</f>
        <v>0</v>
      </c>
      <c r="BE142" s="139">
        <f ca="1">OFFSET('Impact Inputs'!BN$8,$C142,0)</f>
        <v>0</v>
      </c>
      <c r="BF142" s="139">
        <f ca="1">OFFSET('Impact Inputs'!BO$8,$C142,0)</f>
        <v>0</v>
      </c>
      <c r="BG142" s="139">
        <f ca="1">OFFSET('Impact Inputs'!BP$8,$C142,0)</f>
        <v>0</v>
      </c>
      <c r="BH142" s="139">
        <f ca="1">OFFSET('Impact Inputs'!BQ$8,$C142,0)</f>
        <v>0</v>
      </c>
    </row>
    <row r="143" spans="1:60">
      <c r="A143" s="106"/>
      <c r="B143" s="106"/>
      <c r="C143" s="106">
        <v>87</v>
      </c>
      <c r="D143" s="106"/>
      <c r="E143" s="106" t="str">
        <f ca="1">OFFSET('Impact Inputs'!A$6,C143,0)</f>
        <v>Impact 30</v>
      </c>
      <c r="F143" s="171" t="str">
        <f ca="1">OFFSET('Impact Inputs'!C$6,C143,0)</f>
        <v>-</v>
      </c>
      <c r="G143" s="106" t="str">
        <f ca="1">OFFSET('Impact Inputs'!D$6,C143,0)</f>
        <v>-</v>
      </c>
      <c r="H143" s="106"/>
      <c r="I143" s="106"/>
      <c r="J143" s="106"/>
      <c r="K143" s="139">
        <f ca="1">OFFSET('Impact Inputs'!T$8,$C143,0)</f>
        <v>0</v>
      </c>
      <c r="L143" s="139">
        <f ca="1">OFFSET('Impact Inputs'!U$8,$C143,0)</f>
        <v>0</v>
      </c>
      <c r="M143" s="139">
        <f ca="1">OFFSET('Impact Inputs'!V$8,$C143,0)</f>
        <v>0</v>
      </c>
      <c r="N143" s="139">
        <f ca="1">OFFSET('Impact Inputs'!W$8,$C143,0)</f>
        <v>0</v>
      </c>
      <c r="O143" s="139">
        <f ca="1">OFFSET('Impact Inputs'!X$8,$C143,0)</f>
        <v>0</v>
      </c>
      <c r="P143" s="139">
        <f ca="1">OFFSET('Impact Inputs'!Y$8,$C143,0)</f>
        <v>0</v>
      </c>
      <c r="Q143" s="139">
        <f ca="1">OFFSET('Impact Inputs'!Z$8,$C143,0)</f>
        <v>0</v>
      </c>
      <c r="R143" s="139">
        <f ca="1">OFFSET('Impact Inputs'!AA$8,$C143,0)</f>
        <v>0</v>
      </c>
      <c r="S143" s="139">
        <f ca="1">OFFSET('Impact Inputs'!AB$8,$C143,0)</f>
        <v>0</v>
      </c>
      <c r="T143" s="139">
        <f ca="1">OFFSET('Impact Inputs'!AC$8,$C143,0)</f>
        <v>0</v>
      </c>
      <c r="U143" s="139">
        <f ca="1">OFFSET('Impact Inputs'!AD$8,$C143,0)</f>
        <v>0</v>
      </c>
      <c r="V143" s="139">
        <f ca="1">OFFSET('Impact Inputs'!AE$8,$C143,0)</f>
        <v>0</v>
      </c>
      <c r="W143" s="139">
        <f ca="1">OFFSET('Impact Inputs'!AF$8,$C143,0)</f>
        <v>0</v>
      </c>
      <c r="X143" s="139">
        <f ca="1">OFFSET('Impact Inputs'!AG$8,$C143,0)</f>
        <v>0</v>
      </c>
      <c r="Y143" s="139">
        <f ca="1">OFFSET('Impact Inputs'!AH$8,$C143,0)</f>
        <v>0</v>
      </c>
      <c r="Z143" s="139">
        <f ca="1">OFFSET('Impact Inputs'!AI$8,$C143,0)</f>
        <v>0</v>
      </c>
      <c r="AA143" s="139">
        <f ca="1">OFFSET('Impact Inputs'!AJ$8,$C143,0)</f>
        <v>0</v>
      </c>
      <c r="AB143" s="139">
        <f ca="1">OFFSET('Impact Inputs'!AK$8,$C143,0)</f>
        <v>0</v>
      </c>
      <c r="AC143" s="139">
        <f ca="1">OFFSET('Impact Inputs'!AL$8,$C143,0)</f>
        <v>0</v>
      </c>
      <c r="AD143" s="139">
        <f ca="1">OFFSET('Impact Inputs'!AM$8,$C143,0)</f>
        <v>0</v>
      </c>
      <c r="AE143" s="139">
        <f ca="1">OFFSET('Impact Inputs'!AN$8,$C143,0)</f>
        <v>0</v>
      </c>
      <c r="AF143" s="139">
        <f ca="1">OFFSET('Impact Inputs'!AO$8,$C143,0)</f>
        <v>0</v>
      </c>
      <c r="AG143" s="139">
        <f ca="1">OFFSET('Impact Inputs'!AP$8,$C143,0)</f>
        <v>0</v>
      </c>
      <c r="AH143" s="139">
        <f ca="1">OFFSET('Impact Inputs'!AQ$8,$C143,0)</f>
        <v>0</v>
      </c>
      <c r="AI143" s="139">
        <f ca="1">OFFSET('Impact Inputs'!AR$8,$C143,0)</f>
        <v>0</v>
      </c>
      <c r="AJ143" s="139">
        <f ca="1">OFFSET('Impact Inputs'!AS$8,$C143,0)</f>
        <v>0</v>
      </c>
      <c r="AK143" s="139">
        <f ca="1">OFFSET('Impact Inputs'!AT$8,$C143,0)</f>
        <v>0</v>
      </c>
      <c r="AL143" s="139">
        <f ca="1">OFFSET('Impact Inputs'!AU$8,$C143,0)</f>
        <v>0</v>
      </c>
      <c r="AM143" s="139">
        <f ca="1">OFFSET('Impact Inputs'!AV$8,$C143,0)</f>
        <v>0</v>
      </c>
      <c r="AN143" s="139">
        <f ca="1">OFFSET('Impact Inputs'!AW$8,$C143,0)</f>
        <v>0</v>
      </c>
      <c r="AO143" s="139">
        <f ca="1">OFFSET('Impact Inputs'!AX$8,$C143,0)</f>
        <v>0</v>
      </c>
      <c r="AP143" s="139">
        <f ca="1">OFFSET('Impact Inputs'!AY$8,$C143,0)</f>
        <v>0</v>
      </c>
      <c r="AQ143" s="139">
        <f ca="1">OFFSET('Impact Inputs'!AZ$8,$C143,0)</f>
        <v>0</v>
      </c>
      <c r="AR143" s="139">
        <f ca="1">OFFSET('Impact Inputs'!BA$8,$C143,0)</f>
        <v>0</v>
      </c>
      <c r="AS143" s="139">
        <f ca="1">OFFSET('Impact Inputs'!BB$8,$C143,0)</f>
        <v>0</v>
      </c>
      <c r="AT143" s="139">
        <f ca="1">OFFSET('Impact Inputs'!BC$8,$C143,0)</f>
        <v>0</v>
      </c>
      <c r="AU143" s="139">
        <f ca="1">OFFSET('Impact Inputs'!BD$8,$C143,0)</f>
        <v>0</v>
      </c>
      <c r="AV143" s="139">
        <f ca="1">OFFSET('Impact Inputs'!BE$8,$C143,0)</f>
        <v>0</v>
      </c>
      <c r="AW143" s="139">
        <f ca="1">OFFSET('Impact Inputs'!BF$8,$C143,0)</f>
        <v>0</v>
      </c>
      <c r="AX143" s="139">
        <f ca="1">OFFSET('Impact Inputs'!BG$8,$C143,0)</f>
        <v>0</v>
      </c>
      <c r="AY143" s="139">
        <f ca="1">OFFSET('Impact Inputs'!BH$8,$C143,0)</f>
        <v>0</v>
      </c>
      <c r="AZ143" s="139">
        <f ca="1">OFFSET('Impact Inputs'!BI$8,$C143,0)</f>
        <v>0</v>
      </c>
      <c r="BA143" s="139">
        <f ca="1">OFFSET('Impact Inputs'!BJ$8,$C143,0)</f>
        <v>0</v>
      </c>
      <c r="BB143" s="139">
        <f ca="1">OFFSET('Impact Inputs'!BK$8,$C143,0)</f>
        <v>0</v>
      </c>
      <c r="BC143" s="139">
        <f ca="1">OFFSET('Impact Inputs'!BL$8,$C143,0)</f>
        <v>0</v>
      </c>
      <c r="BD143" s="139">
        <f ca="1">OFFSET('Impact Inputs'!BM$8,$C143,0)</f>
        <v>0</v>
      </c>
      <c r="BE143" s="139">
        <f ca="1">OFFSET('Impact Inputs'!BN$8,$C143,0)</f>
        <v>0</v>
      </c>
      <c r="BF143" s="139">
        <f ca="1">OFFSET('Impact Inputs'!BO$8,$C143,0)</f>
        <v>0</v>
      </c>
      <c r="BG143" s="139">
        <f ca="1">OFFSET('Impact Inputs'!BP$8,$C143,0)</f>
        <v>0</v>
      </c>
      <c r="BH143" s="139">
        <f ca="1">OFFSET('Impact Inputs'!BQ$8,$C143,0)</f>
        <v>0</v>
      </c>
    </row>
    <row r="144" spans="1:60">
      <c r="A144" s="106"/>
      <c r="B144" s="106"/>
      <c r="C144" s="108">
        <v>90</v>
      </c>
      <c r="D144" s="106"/>
      <c r="E144" s="106" t="str">
        <f ca="1">OFFSET('Impact Inputs'!A$6,C144,0)</f>
        <v>Impact 31</v>
      </c>
      <c r="F144" s="171" t="str">
        <f ca="1">OFFSET('Impact Inputs'!C$6,C144,0)</f>
        <v>-</v>
      </c>
      <c r="G144" s="106" t="str">
        <f ca="1">OFFSET('Impact Inputs'!D$6,C144,0)</f>
        <v>-</v>
      </c>
      <c r="H144" s="106"/>
      <c r="I144" s="106"/>
      <c r="J144" s="106"/>
      <c r="K144" s="139">
        <f ca="1">OFFSET('Impact Inputs'!T$8,$C144,0)</f>
        <v>0</v>
      </c>
      <c r="L144" s="139">
        <f ca="1">OFFSET('Impact Inputs'!U$8,$C144,0)</f>
        <v>0</v>
      </c>
      <c r="M144" s="139">
        <f ca="1">OFFSET('Impact Inputs'!V$8,$C144,0)</f>
        <v>0</v>
      </c>
      <c r="N144" s="139">
        <f ca="1">OFFSET('Impact Inputs'!W$8,$C144,0)</f>
        <v>0</v>
      </c>
      <c r="O144" s="139">
        <f ca="1">OFFSET('Impact Inputs'!X$8,$C144,0)</f>
        <v>0</v>
      </c>
      <c r="P144" s="139">
        <f ca="1">OFFSET('Impact Inputs'!Y$8,$C144,0)</f>
        <v>0</v>
      </c>
      <c r="Q144" s="139">
        <f ca="1">OFFSET('Impact Inputs'!Z$8,$C144,0)</f>
        <v>0</v>
      </c>
      <c r="R144" s="139">
        <f ca="1">OFFSET('Impact Inputs'!AA$8,$C144,0)</f>
        <v>0</v>
      </c>
      <c r="S144" s="139">
        <f ca="1">OFFSET('Impact Inputs'!AB$8,$C144,0)</f>
        <v>0</v>
      </c>
      <c r="T144" s="139">
        <f ca="1">OFFSET('Impact Inputs'!AC$8,$C144,0)</f>
        <v>0</v>
      </c>
      <c r="U144" s="139">
        <f ca="1">OFFSET('Impact Inputs'!AD$8,$C144,0)</f>
        <v>0</v>
      </c>
      <c r="V144" s="139">
        <f ca="1">OFFSET('Impact Inputs'!AE$8,$C144,0)</f>
        <v>0</v>
      </c>
      <c r="W144" s="139">
        <f ca="1">OFFSET('Impact Inputs'!AF$8,$C144,0)</f>
        <v>0</v>
      </c>
      <c r="X144" s="139">
        <f ca="1">OFFSET('Impact Inputs'!AG$8,$C144,0)</f>
        <v>0</v>
      </c>
      <c r="Y144" s="139">
        <f ca="1">OFFSET('Impact Inputs'!AH$8,$C144,0)</f>
        <v>0</v>
      </c>
      <c r="Z144" s="139">
        <f ca="1">OFFSET('Impact Inputs'!AI$8,$C144,0)</f>
        <v>0</v>
      </c>
      <c r="AA144" s="139">
        <f ca="1">OFFSET('Impact Inputs'!AJ$8,$C144,0)</f>
        <v>0</v>
      </c>
      <c r="AB144" s="139">
        <f ca="1">OFFSET('Impact Inputs'!AK$8,$C144,0)</f>
        <v>0</v>
      </c>
      <c r="AC144" s="139">
        <f ca="1">OFFSET('Impact Inputs'!AL$8,$C144,0)</f>
        <v>0</v>
      </c>
      <c r="AD144" s="139">
        <f ca="1">OFFSET('Impact Inputs'!AM$8,$C144,0)</f>
        <v>0</v>
      </c>
      <c r="AE144" s="139">
        <f ca="1">OFFSET('Impact Inputs'!AN$8,$C144,0)</f>
        <v>0</v>
      </c>
      <c r="AF144" s="139">
        <f ca="1">OFFSET('Impact Inputs'!AO$8,$C144,0)</f>
        <v>0</v>
      </c>
      <c r="AG144" s="139">
        <f ca="1">OFFSET('Impact Inputs'!AP$8,$C144,0)</f>
        <v>0</v>
      </c>
      <c r="AH144" s="139">
        <f ca="1">OFFSET('Impact Inputs'!AQ$8,$C144,0)</f>
        <v>0</v>
      </c>
      <c r="AI144" s="139">
        <f ca="1">OFFSET('Impact Inputs'!AR$8,$C144,0)</f>
        <v>0</v>
      </c>
      <c r="AJ144" s="139">
        <f ca="1">OFFSET('Impact Inputs'!AS$8,$C144,0)</f>
        <v>0</v>
      </c>
      <c r="AK144" s="139">
        <f ca="1">OFFSET('Impact Inputs'!AT$8,$C144,0)</f>
        <v>0</v>
      </c>
      <c r="AL144" s="139">
        <f ca="1">OFFSET('Impact Inputs'!AU$8,$C144,0)</f>
        <v>0</v>
      </c>
      <c r="AM144" s="139">
        <f ca="1">OFFSET('Impact Inputs'!AV$8,$C144,0)</f>
        <v>0</v>
      </c>
      <c r="AN144" s="139">
        <f ca="1">OFFSET('Impact Inputs'!AW$8,$C144,0)</f>
        <v>0</v>
      </c>
      <c r="AO144" s="139">
        <f ca="1">OFFSET('Impact Inputs'!AX$8,$C144,0)</f>
        <v>0</v>
      </c>
      <c r="AP144" s="139">
        <f ca="1">OFFSET('Impact Inputs'!AY$8,$C144,0)</f>
        <v>0</v>
      </c>
      <c r="AQ144" s="139">
        <f ca="1">OFFSET('Impact Inputs'!AZ$8,$C144,0)</f>
        <v>0</v>
      </c>
      <c r="AR144" s="139">
        <f ca="1">OFFSET('Impact Inputs'!BA$8,$C144,0)</f>
        <v>0</v>
      </c>
      <c r="AS144" s="139">
        <f ca="1">OFFSET('Impact Inputs'!BB$8,$C144,0)</f>
        <v>0</v>
      </c>
      <c r="AT144" s="139">
        <f ca="1">OFFSET('Impact Inputs'!BC$8,$C144,0)</f>
        <v>0</v>
      </c>
      <c r="AU144" s="139">
        <f ca="1">OFFSET('Impact Inputs'!BD$8,$C144,0)</f>
        <v>0</v>
      </c>
      <c r="AV144" s="139">
        <f ca="1">OFFSET('Impact Inputs'!BE$8,$C144,0)</f>
        <v>0</v>
      </c>
      <c r="AW144" s="139">
        <f ca="1">OFFSET('Impact Inputs'!BF$8,$C144,0)</f>
        <v>0</v>
      </c>
      <c r="AX144" s="139">
        <f ca="1">OFFSET('Impact Inputs'!BG$8,$C144,0)</f>
        <v>0</v>
      </c>
      <c r="AY144" s="139">
        <f ca="1">OFFSET('Impact Inputs'!BH$8,$C144,0)</f>
        <v>0</v>
      </c>
      <c r="AZ144" s="139">
        <f ca="1">OFFSET('Impact Inputs'!BI$8,$C144,0)</f>
        <v>0</v>
      </c>
      <c r="BA144" s="139">
        <f ca="1">OFFSET('Impact Inputs'!BJ$8,$C144,0)</f>
        <v>0</v>
      </c>
      <c r="BB144" s="139">
        <f ca="1">OFFSET('Impact Inputs'!BK$8,$C144,0)</f>
        <v>0</v>
      </c>
      <c r="BC144" s="139">
        <f ca="1">OFFSET('Impact Inputs'!BL$8,$C144,0)</f>
        <v>0</v>
      </c>
      <c r="BD144" s="139">
        <f ca="1">OFFSET('Impact Inputs'!BM$8,$C144,0)</f>
        <v>0</v>
      </c>
      <c r="BE144" s="139">
        <f ca="1">OFFSET('Impact Inputs'!BN$8,$C144,0)</f>
        <v>0</v>
      </c>
      <c r="BF144" s="139">
        <f ca="1">OFFSET('Impact Inputs'!BO$8,$C144,0)</f>
        <v>0</v>
      </c>
      <c r="BG144" s="139">
        <f ca="1">OFFSET('Impact Inputs'!BP$8,$C144,0)</f>
        <v>0</v>
      </c>
      <c r="BH144" s="139">
        <f ca="1">OFFSET('Impact Inputs'!BQ$8,$C144,0)</f>
        <v>0</v>
      </c>
    </row>
    <row r="145" spans="1:60">
      <c r="A145" s="106"/>
      <c r="B145" s="106"/>
      <c r="C145" s="106">
        <v>93</v>
      </c>
      <c r="D145" s="106"/>
      <c r="E145" s="106" t="str">
        <f ca="1">OFFSET('Impact Inputs'!A$6,C145,0)</f>
        <v>Impact 32</v>
      </c>
      <c r="F145" s="171" t="str">
        <f ca="1">OFFSET('Impact Inputs'!C$6,C145,0)</f>
        <v>-</v>
      </c>
      <c r="G145" s="106" t="str">
        <f ca="1">OFFSET('Impact Inputs'!D$6,C145,0)</f>
        <v>-</v>
      </c>
      <c r="H145" s="106"/>
      <c r="I145" s="106"/>
      <c r="J145" s="106"/>
      <c r="K145" s="139">
        <f ca="1">OFFSET('Impact Inputs'!T$8,$C145,0)</f>
        <v>0</v>
      </c>
      <c r="L145" s="139">
        <f ca="1">OFFSET('Impact Inputs'!U$8,$C145,0)</f>
        <v>0</v>
      </c>
      <c r="M145" s="139">
        <f ca="1">OFFSET('Impact Inputs'!V$8,$C145,0)</f>
        <v>0</v>
      </c>
      <c r="N145" s="139">
        <f ca="1">OFFSET('Impact Inputs'!W$8,$C145,0)</f>
        <v>0</v>
      </c>
      <c r="O145" s="139">
        <f ca="1">OFFSET('Impact Inputs'!X$8,$C145,0)</f>
        <v>0</v>
      </c>
      <c r="P145" s="139">
        <f ca="1">OFFSET('Impact Inputs'!Y$8,$C145,0)</f>
        <v>0</v>
      </c>
      <c r="Q145" s="139">
        <f ca="1">OFFSET('Impact Inputs'!Z$8,$C145,0)</f>
        <v>0</v>
      </c>
      <c r="R145" s="139">
        <f ca="1">OFFSET('Impact Inputs'!AA$8,$C145,0)</f>
        <v>0</v>
      </c>
      <c r="S145" s="139">
        <f ca="1">OFFSET('Impact Inputs'!AB$8,$C145,0)</f>
        <v>0</v>
      </c>
      <c r="T145" s="139">
        <f ca="1">OFFSET('Impact Inputs'!AC$8,$C145,0)</f>
        <v>0</v>
      </c>
      <c r="U145" s="139">
        <f ca="1">OFFSET('Impact Inputs'!AD$8,$C145,0)</f>
        <v>0</v>
      </c>
      <c r="V145" s="139">
        <f ca="1">OFFSET('Impact Inputs'!AE$8,$C145,0)</f>
        <v>0</v>
      </c>
      <c r="W145" s="139">
        <f ca="1">OFFSET('Impact Inputs'!AF$8,$C145,0)</f>
        <v>0</v>
      </c>
      <c r="X145" s="139">
        <f ca="1">OFFSET('Impact Inputs'!AG$8,$C145,0)</f>
        <v>0</v>
      </c>
      <c r="Y145" s="139">
        <f ca="1">OFFSET('Impact Inputs'!AH$8,$C145,0)</f>
        <v>0</v>
      </c>
      <c r="Z145" s="139">
        <f ca="1">OFFSET('Impact Inputs'!AI$8,$C145,0)</f>
        <v>0</v>
      </c>
      <c r="AA145" s="139">
        <f ca="1">OFFSET('Impact Inputs'!AJ$8,$C145,0)</f>
        <v>0</v>
      </c>
      <c r="AB145" s="139">
        <f ca="1">OFFSET('Impact Inputs'!AK$8,$C145,0)</f>
        <v>0</v>
      </c>
      <c r="AC145" s="139">
        <f ca="1">OFFSET('Impact Inputs'!AL$8,$C145,0)</f>
        <v>0</v>
      </c>
      <c r="AD145" s="139">
        <f ca="1">OFFSET('Impact Inputs'!AM$8,$C145,0)</f>
        <v>0</v>
      </c>
      <c r="AE145" s="139">
        <f ca="1">OFFSET('Impact Inputs'!AN$8,$C145,0)</f>
        <v>0</v>
      </c>
      <c r="AF145" s="139">
        <f ca="1">OFFSET('Impact Inputs'!AO$8,$C145,0)</f>
        <v>0</v>
      </c>
      <c r="AG145" s="139">
        <f ca="1">OFFSET('Impact Inputs'!AP$8,$C145,0)</f>
        <v>0</v>
      </c>
      <c r="AH145" s="139">
        <f ca="1">OFFSET('Impact Inputs'!AQ$8,$C145,0)</f>
        <v>0</v>
      </c>
      <c r="AI145" s="139">
        <f ca="1">OFFSET('Impact Inputs'!AR$8,$C145,0)</f>
        <v>0</v>
      </c>
      <c r="AJ145" s="139">
        <f ca="1">OFFSET('Impact Inputs'!AS$8,$C145,0)</f>
        <v>0</v>
      </c>
      <c r="AK145" s="139">
        <f ca="1">OFFSET('Impact Inputs'!AT$8,$C145,0)</f>
        <v>0</v>
      </c>
      <c r="AL145" s="139">
        <f ca="1">OFFSET('Impact Inputs'!AU$8,$C145,0)</f>
        <v>0</v>
      </c>
      <c r="AM145" s="139">
        <f ca="1">OFFSET('Impact Inputs'!AV$8,$C145,0)</f>
        <v>0</v>
      </c>
      <c r="AN145" s="139">
        <f ca="1">OFFSET('Impact Inputs'!AW$8,$C145,0)</f>
        <v>0</v>
      </c>
      <c r="AO145" s="139">
        <f ca="1">OFFSET('Impact Inputs'!AX$8,$C145,0)</f>
        <v>0</v>
      </c>
      <c r="AP145" s="139">
        <f ca="1">OFFSET('Impact Inputs'!AY$8,$C145,0)</f>
        <v>0</v>
      </c>
      <c r="AQ145" s="139">
        <f ca="1">OFFSET('Impact Inputs'!AZ$8,$C145,0)</f>
        <v>0</v>
      </c>
      <c r="AR145" s="139">
        <f ca="1">OFFSET('Impact Inputs'!BA$8,$C145,0)</f>
        <v>0</v>
      </c>
      <c r="AS145" s="139">
        <f ca="1">OFFSET('Impact Inputs'!BB$8,$C145,0)</f>
        <v>0</v>
      </c>
      <c r="AT145" s="139">
        <f ca="1">OFFSET('Impact Inputs'!BC$8,$C145,0)</f>
        <v>0</v>
      </c>
      <c r="AU145" s="139">
        <f ca="1">OFFSET('Impact Inputs'!BD$8,$C145,0)</f>
        <v>0</v>
      </c>
      <c r="AV145" s="139">
        <f ca="1">OFFSET('Impact Inputs'!BE$8,$C145,0)</f>
        <v>0</v>
      </c>
      <c r="AW145" s="139">
        <f ca="1">OFFSET('Impact Inputs'!BF$8,$C145,0)</f>
        <v>0</v>
      </c>
      <c r="AX145" s="139">
        <f ca="1">OFFSET('Impact Inputs'!BG$8,$C145,0)</f>
        <v>0</v>
      </c>
      <c r="AY145" s="139">
        <f ca="1">OFFSET('Impact Inputs'!BH$8,$C145,0)</f>
        <v>0</v>
      </c>
      <c r="AZ145" s="139">
        <f ca="1">OFFSET('Impact Inputs'!BI$8,$C145,0)</f>
        <v>0</v>
      </c>
      <c r="BA145" s="139">
        <f ca="1">OFFSET('Impact Inputs'!BJ$8,$C145,0)</f>
        <v>0</v>
      </c>
      <c r="BB145" s="139">
        <f ca="1">OFFSET('Impact Inputs'!BK$8,$C145,0)</f>
        <v>0</v>
      </c>
      <c r="BC145" s="139">
        <f ca="1">OFFSET('Impact Inputs'!BL$8,$C145,0)</f>
        <v>0</v>
      </c>
      <c r="BD145" s="139">
        <f ca="1">OFFSET('Impact Inputs'!BM$8,$C145,0)</f>
        <v>0</v>
      </c>
      <c r="BE145" s="139">
        <f ca="1">OFFSET('Impact Inputs'!BN$8,$C145,0)</f>
        <v>0</v>
      </c>
      <c r="BF145" s="139">
        <f ca="1">OFFSET('Impact Inputs'!BO$8,$C145,0)</f>
        <v>0</v>
      </c>
      <c r="BG145" s="139">
        <f ca="1">OFFSET('Impact Inputs'!BP$8,$C145,0)</f>
        <v>0</v>
      </c>
      <c r="BH145" s="139">
        <f ca="1">OFFSET('Impact Inputs'!BQ$8,$C145,0)</f>
        <v>0</v>
      </c>
    </row>
    <row r="146" spans="1:60">
      <c r="A146" s="106"/>
      <c r="B146" s="106"/>
      <c r="C146" s="108">
        <v>96</v>
      </c>
      <c r="D146" s="106"/>
      <c r="E146" s="106" t="str">
        <f ca="1">OFFSET('Impact Inputs'!A$6,C146,0)</f>
        <v>Impact 33</v>
      </c>
      <c r="F146" s="171" t="str">
        <f ca="1">OFFSET('Impact Inputs'!C$6,C146,0)</f>
        <v>-</v>
      </c>
      <c r="G146" s="106" t="str">
        <f ca="1">OFFSET('Impact Inputs'!D$6,C146,0)</f>
        <v>-</v>
      </c>
      <c r="H146" s="106"/>
      <c r="I146" s="106"/>
      <c r="J146" s="106"/>
      <c r="K146" s="139">
        <f ca="1">OFFSET('Impact Inputs'!T$8,$C146,0)</f>
        <v>0</v>
      </c>
      <c r="L146" s="139">
        <f ca="1">OFFSET('Impact Inputs'!U$8,$C146,0)</f>
        <v>0</v>
      </c>
      <c r="M146" s="139">
        <f ca="1">OFFSET('Impact Inputs'!V$8,$C146,0)</f>
        <v>0</v>
      </c>
      <c r="N146" s="139">
        <f ca="1">OFFSET('Impact Inputs'!W$8,$C146,0)</f>
        <v>0</v>
      </c>
      <c r="O146" s="139">
        <f ca="1">OFFSET('Impact Inputs'!X$8,$C146,0)</f>
        <v>0</v>
      </c>
      <c r="P146" s="139">
        <f ca="1">OFFSET('Impact Inputs'!Y$8,$C146,0)</f>
        <v>0</v>
      </c>
      <c r="Q146" s="139">
        <f ca="1">OFFSET('Impact Inputs'!Z$8,$C146,0)</f>
        <v>0</v>
      </c>
      <c r="R146" s="139">
        <f ca="1">OFFSET('Impact Inputs'!AA$8,$C146,0)</f>
        <v>0</v>
      </c>
      <c r="S146" s="139">
        <f ca="1">OFFSET('Impact Inputs'!AB$8,$C146,0)</f>
        <v>0</v>
      </c>
      <c r="T146" s="139">
        <f ca="1">OFFSET('Impact Inputs'!AC$8,$C146,0)</f>
        <v>0</v>
      </c>
      <c r="U146" s="139">
        <f ca="1">OFFSET('Impact Inputs'!AD$8,$C146,0)</f>
        <v>0</v>
      </c>
      <c r="V146" s="139">
        <f ca="1">OFFSET('Impact Inputs'!AE$8,$C146,0)</f>
        <v>0</v>
      </c>
      <c r="W146" s="139">
        <f ca="1">OFFSET('Impact Inputs'!AF$8,$C146,0)</f>
        <v>0</v>
      </c>
      <c r="X146" s="139">
        <f ca="1">OFFSET('Impact Inputs'!AG$8,$C146,0)</f>
        <v>0</v>
      </c>
      <c r="Y146" s="139">
        <f ca="1">OFFSET('Impact Inputs'!AH$8,$C146,0)</f>
        <v>0</v>
      </c>
      <c r="Z146" s="139">
        <f ca="1">OFFSET('Impact Inputs'!AI$8,$C146,0)</f>
        <v>0</v>
      </c>
      <c r="AA146" s="139">
        <f ca="1">OFFSET('Impact Inputs'!AJ$8,$C146,0)</f>
        <v>0</v>
      </c>
      <c r="AB146" s="139">
        <f ca="1">OFFSET('Impact Inputs'!AK$8,$C146,0)</f>
        <v>0</v>
      </c>
      <c r="AC146" s="139">
        <f ca="1">OFFSET('Impact Inputs'!AL$8,$C146,0)</f>
        <v>0</v>
      </c>
      <c r="AD146" s="139">
        <f ca="1">OFFSET('Impact Inputs'!AM$8,$C146,0)</f>
        <v>0</v>
      </c>
      <c r="AE146" s="139">
        <f ca="1">OFFSET('Impact Inputs'!AN$8,$C146,0)</f>
        <v>0</v>
      </c>
      <c r="AF146" s="139">
        <f ca="1">OFFSET('Impact Inputs'!AO$8,$C146,0)</f>
        <v>0</v>
      </c>
      <c r="AG146" s="139">
        <f ca="1">OFFSET('Impact Inputs'!AP$8,$C146,0)</f>
        <v>0</v>
      </c>
      <c r="AH146" s="139">
        <f ca="1">OFFSET('Impact Inputs'!AQ$8,$C146,0)</f>
        <v>0</v>
      </c>
      <c r="AI146" s="139">
        <f ca="1">OFFSET('Impact Inputs'!AR$8,$C146,0)</f>
        <v>0</v>
      </c>
      <c r="AJ146" s="139">
        <f ca="1">OFFSET('Impact Inputs'!AS$8,$C146,0)</f>
        <v>0</v>
      </c>
      <c r="AK146" s="139">
        <f ca="1">OFFSET('Impact Inputs'!AT$8,$C146,0)</f>
        <v>0</v>
      </c>
      <c r="AL146" s="139">
        <f ca="1">OFFSET('Impact Inputs'!AU$8,$C146,0)</f>
        <v>0</v>
      </c>
      <c r="AM146" s="139">
        <f ca="1">OFFSET('Impact Inputs'!AV$8,$C146,0)</f>
        <v>0</v>
      </c>
      <c r="AN146" s="139">
        <f ca="1">OFFSET('Impact Inputs'!AW$8,$C146,0)</f>
        <v>0</v>
      </c>
      <c r="AO146" s="139">
        <f ca="1">OFFSET('Impact Inputs'!AX$8,$C146,0)</f>
        <v>0</v>
      </c>
      <c r="AP146" s="139">
        <f ca="1">OFFSET('Impact Inputs'!AY$8,$C146,0)</f>
        <v>0</v>
      </c>
      <c r="AQ146" s="139">
        <f ca="1">OFFSET('Impact Inputs'!AZ$8,$C146,0)</f>
        <v>0</v>
      </c>
      <c r="AR146" s="139">
        <f ca="1">OFFSET('Impact Inputs'!BA$8,$C146,0)</f>
        <v>0</v>
      </c>
      <c r="AS146" s="139">
        <f ca="1">OFFSET('Impact Inputs'!BB$8,$C146,0)</f>
        <v>0</v>
      </c>
      <c r="AT146" s="139">
        <f ca="1">OFFSET('Impact Inputs'!BC$8,$C146,0)</f>
        <v>0</v>
      </c>
      <c r="AU146" s="139">
        <f ca="1">OFFSET('Impact Inputs'!BD$8,$C146,0)</f>
        <v>0</v>
      </c>
      <c r="AV146" s="139">
        <f ca="1">OFFSET('Impact Inputs'!BE$8,$C146,0)</f>
        <v>0</v>
      </c>
      <c r="AW146" s="139">
        <f ca="1">OFFSET('Impact Inputs'!BF$8,$C146,0)</f>
        <v>0</v>
      </c>
      <c r="AX146" s="139">
        <f ca="1">OFFSET('Impact Inputs'!BG$8,$C146,0)</f>
        <v>0</v>
      </c>
      <c r="AY146" s="139">
        <f ca="1">OFFSET('Impact Inputs'!BH$8,$C146,0)</f>
        <v>0</v>
      </c>
      <c r="AZ146" s="139">
        <f ca="1">OFFSET('Impact Inputs'!BI$8,$C146,0)</f>
        <v>0</v>
      </c>
      <c r="BA146" s="139">
        <f ca="1">OFFSET('Impact Inputs'!BJ$8,$C146,0)</f>
        <v>0</v>
      </c>
      <c r="BB146" s="139">
        <f ca="1">OFFSET('Impact Inputs'!BK$8,$C146,0)</f>
        <v>0</v>
      </c>
      <c r="BC146" s="139">
        <f ca="1">OFFSET('Impact Inputs'!BL$8,$C146,0)</f>
        <v>0</v>
      </c>
      <c r="BD146" s="139">
        <f ca="1">OFFSET('Impact Inputs'!BM$8,$C146,0)</f>
        <v>0</v>
      </c>
      <c r="BE146" s="139">
        <f ca="1">OFFSET('Impact Inputs'!BN$8,$C146,0)</f>
        <v>0</v>
      </c>
      <c r="BF146" s="139">
        <f ca="1">OFFSET('Impact Inputs'!BO$8,$C146,0)</f>
        <v>0</v>
      </c>
      <c r="BG146" s="139">
        <f ca="1">OFFSET('Impact Inputs'!BP$8,$C146,0)</f>
        <v>0</v>
      </c>
      <c r="BH146" s="139">
        <f ca="1">OFFSET('Impact Inputs'!BQ$8,$C146,0)</f>
        <v>0</v>
      </c>
    </row>
    <row r="147" spans="1:60">
      <c r="A147" s="106"/>
      <c r="B147" s="106"/>
      <c r="C147" s="106">
        <v>99</v>
      </c>
      <c r="D147" s="106"/>
      <c r="E147" s="106" t="str">
        <f ca="1">OFFSET('Impact Inputs'!A$6,C147,0)</f>
        <v>Impact 34</v>
      </c>
      <c r="F147" s="171" t="str">
        <f ca="1">OFFSET('Impact Inputs'!C$6,C147,0)</f>
        <v>-</v>
      </c>
      <c r="G147" s="106" t="str">
        <f ca="1">OFFSET('Impact Inputs'!D$6,C147,0)</f>
        <v>-</v>
      </c>
      <c r="H147" s="106"/>
      <c r="I147" s="106"/>
      <c r="J147" s="106"/>
      <c r="K147" s="139">
        <f ca="1">OFFSET('Impact Inputs'!T$8,$C147,0)</f>
        <v>0</v>
      </c>
      <c r="L147" s="139">
        <f ca="1">OFFSET('Impact Inputs'!U$8,$C147,0)</f>
        <v>0</v>
      </c>
      <c r="M147" s="139">
        <f ca="1">OFFSET('Impact Inputs'!V$8,$C147,0)</f>
        <v>0</v>
      </c>
      <c r="N147" s="139">
        <f ca="1">OFFSET('Impact Inputs'!W$8,$C147,0)</f>
        <v>0</v>
      </c>
      <c r="O147" s="139">
        <f ca="1">OFFSET('Impact Inputs'!X$8,$C147,0)</f>
        <v>0</v>
      </c>
      <c r="P147" s="139">
        <f ca="1">OFFSET('Impact Inputs'!Y$8,$C147,0)</f>
        <v>0</v>
      </c>
      <c r="Q147" s="139">
        <f ca="1">OFFSET('Impact Inputs'!Z$8,$C147,0)</f>
        <v>0</v>
      </c>
      <c r="R147" s="139">
        <f ca="1">OFFSET('Impact Inputs'!AA$8,$C147,0)</f>
        <v>0</v>
      </c>
      <c r="S147" s="139">
        <f ca="1">OFFSET('Impact Inputs'!AB$8,$C147,0)</f>
        <v>0</v>
      </c>
      <c r="T147" s="139">
        <f ca="1">OFFSET('Impact Inputs'!AC$8,$C147,0)</f>
        <v>0</v>
      </c>
      <c r="U147" s="139">
        <f ca="1">OFFSET('Impact Inputs'!AD$8,$C147,0)</f>
        <v>0</v>
      </c>
      <c r="V147" s="139">
        <f ca="1">OFFSET('Impact Inputs'!AE$8,$C147,0)</f>
        <v>0</v>
      </c>
      <c r="W147" s="139">
        <f ca="1">OFFSET('Impact Inputs'!AF$8,$C147,0)</f>
        <v>0</v>
      </c>
      <c r="X147" s="139">
        <f ca="1">OFFSET('Impact Inputs'!AG$8,$C147,0)</f>
        <v>0</v>
      </c>
      <c r="Y147" s="139">
        <f ca="1">OFFSET('Impact Inputs'!AH$8,$C147,0)</f>
        <v>0</v>
      </c>
      <c r="Z147" s="139">
        <f ca="1">OFFSET('Impact Inputs'!AI$8,$C147,0)</f>
        <v>0</v>
      </c>
      <c r="AA147" s="139">
        <f ca="1">OFFSET('Impact Inputs'!AJ$8,$C147,0)</f>
        <v>0</v>
      </c>
      <c r="AB147" s="139">
        <f ca="1">OFFSET('Impact Inputs'!AK$8,$C147,0)</f>
        <v>0</v>
      </c>
      <c r="AC147" s="139">
        <f ca="1">OFFSET('Impact Inputs'!AL$8,$C147,0)</f>
        <v>0</v>
      </c>
      <c r="AD147" s="139">
        <f ca="1">OFFSET('Impact Inputs'!AM$8,$C147,0)</f>
        <v>0</v>
      </c>
      <c r="AE147" s="139">
        <f ca="1">OFFSET('Impact Inputs'!AN$8,$C147,0)</f>
        <v>0</v>
      </c>
      <c r="AF147" s="139">
        <f ca="1">OFFSET('Impact Inputs'!AO$8,$C147,0)</f>
        <v>0</v>
      </c>
      <c r="AG147" s="139">
        <f ca="1">OFFSET('Impact Inputs'!AP$8,$C147,0)</f>
        <v>0</v>
      </c>
      <c r="AH147" s="139">
        <f ca="1">OFFSET('Impact Inputs'!AQ$8,$C147,0)</f>
        <v>0</v>
      </c>
      <c r="AI147" s="139">
        <f ca="1">OFFSET('Impact Inputs'!AR$8,$C147,0)</f>
        <v>0</v>
      </c>
      <c r="AJ147" s="139">
        <f ca="1">OFFSET('Impact Inputs'!AS$8,$C147,0)</f>
        <v>0</v>
      </c>
      <c r="AK147" s="139">
        <f ca="1">OFFSET('Impact Inputs'!AT$8,$C147,0)</f>
        <v>0</v>
      </c>
      <c r="AL147" s="139">
        <f ca="1">OFFSET('Impact Inputs'!AU$8,$C147,0)</f>
        <v>0</v>
      </c>
      <c r="AM147" s="139">
        <f ca="1">OFFSET('Impact Inputs'!AV$8,$C147,0)</f>
        <v>0</v>
      </c>
      <c r="AN147" s="139">
        <f ca="1">OFFSET('Impact Inputs'!AW$8,$C147,0)</f>
        <v>0</v>
      </c>
      <c r="AO147" s="139">
        <f ca="1">OFFSET('Impact Inputs'!AX$8,$C147,0)</f>
        <v>0</v>
      </c>
      <c r="AP147" s="139">
        <f ca="1">OFFSET('Impact Inputs'!AY$8,$C147,0)</f>
        <v>0</v>
      </c>
      <c r="AQ147" s="139">
        <f ca="1">OFFSET('Impact Inputs'!AZ$8,$C147,0)</f>
        <v>0</v>
      </c>
      <c r="AR147" s="139">
        <f ca="1">OFFSET('Impact Inputs'!BA$8,$C147,0)</f>
        <v>0</v>
      </c>
      <c r="AS147" s="139">
        <f ca="1">OFFSET('Impact Inputs'!BB$8,$C147,0)</f>
        <v>0</v>
      </c>
      <c r="AT147" s="139">
        <f ca="1">OFFSET('Impact Inputs'!BC$8,$C147,0)</f>
        <v>0</v>
      </c>
      <c r="AU147" s="139">
        <f ca="1">OFFSET('Impact Inputs'!BD$8,$C147,0)</f>
        <v>0</v>
      </c>
      <c r="AV147" s="139">
        <f ca="1">OFFSET('Impact Inputs'!BE$8,$C147,0)</f>
        <v>0</v>
      </c>
      <c r="AW147" s="139">
        <f ca="1">OFFSET('Impact Inputs'!BF$8,$C147,0)</f>
        <v>0</v>
      </c>
      <c r="AX147" s="139">
        <f ca="1">OFFSET('Impact Inputs'!BG$8,$C147,0)</f>
        <v>0</v>
      </c>
      <c r="AY147" s="139">
        <f ca="1">OFFSET('Impact Inputs'!BH$8,$C147,0)</f>
        <v>0</v>
      </c>
      <c r="AZ147" s="139">
        <f ca="1">OFFSET('Impact Inputs'!BI$8,$C147,0)</f>
        <v>0</v>
      </c>
      <c r="BA147" s="139">
        <f ca="1">OFFSET('Impact Inputs'!BJ$8,$C147,0)</f>
        <v>0</v>
      </c>
      <c r="BB147" s="139">
        <f ca="1">OFFSET('Impact Inputs'!BK$8,$C147,0)</f>
        <v>0</v>
      </c>
      <c r="BC147" s="139">
        <f ca="1">OFFSET('Impact Inputs'!BL$8,$C147,0)</f>
        <v>0</v>
      </c>
      <c r="BD147" s="139">
        <f ca="1">OFFSET('Impact Inputs'!BM$8,$C147,0)</f>
        <v>0</v>
      </c>
      <c r="BE147" s="139">
        <f ca="1">OFFSET('Impact Inputs'!BN$8,$C147,0)</f>
        <v>0</v>
      </c>
      <c r="BF147" s="139">
        <f ca="1">OFFSET('Impact Inputs'!BO$8,$C147,0)</f>
        <v>0</v>
      </c>
      <c r="BG147" s="139">
        <f ca="1">OFFSET('Impact Inputs'!BP$8,$C147,0)</f>
        <v>0</v>
      </c>
      <c r="BH147" s="139">
        <f ca="1">OFFSET('Impact Inputs'!BQ$8,$C147,0)</f>
        <v>0</v>
      </c>
    </row>
    <row r="148" spans="1:60">
      <c r="A148" s="106"/>
      <c r="B148" s="106"/>
      <c r="C148" s="108">
        <v>102</v>
      </c>
      <c r="D148" s="106"/>
      <c r="E148" s="106" t="str">
        <f ca="1">OFFSET('Impact Inputs'!A$6,C148,0)</f>
        <v>Impact 35</v>
      </c>
      <c r="F148" s="171" t="str">
        <f ca="1">OFFSET('Impact Inputs'!C$6,C148,0)</f>
        <v>-</v>
      </c>
      <c r="G148" s="106" t="str">
        <f ca="1">OFFSET('Impact Inputs'!D$6,C148,0)</f>
        <v>-</v>
      </c>
      <c r="H148" s="106"/>
      <c r="I148" s="106"/>
      <c r="J148" s="106"/>
      <c r="K148" s="139">
        <f ca="1">OFFSET('Impact Inputs'!T$8,$C148,0)</f>
        <v>0</v>
      </c>
      <c r="L148" s="139">
        <f ca="1">OFFSET('Impact Inputs'!U$8,$C148,0)</f>
        <v>0</v>
      </c>
      <c r="M148" s="139">
        <f ca="1">OFFSET('Impact Inputs'!V$8,$C148,0)</f>
        <v>0</v>
      </c>
      <c r="N148" s="139">
        <f ca="1">OFFSET('Impact Inputs'!W$8,$C148,0)</f>
        <v>0</v>
      </c>
      <c r="O148" s="139">
        <f ca="1">OFFSET('Impact Inputs'!X$8,$C148,0)</f>
        <v>0</v>
      </c>
      <c r="P148" s="139">
        <f ca="1">OFFSET('Impact Inputs'!Y$8,$C148,0)</f>
        <v>0</v>
      </c>
      <c r="Q148" s="139">
        <f ca="1">OFFSET('Impact Inputs'!Z$8,$C148,0)</f>
        <v>0</v>
      </c>
      <c r="R148" s="139">
        <f ca="1">OFFSET('Impact Inputs'!AA$8,$C148,0)</f>
        <v>0</v>
      </c>
      <c r="S148" s="139">
        <f ca="1">OFFSET('Impact Inputs'!AB$8,$C148,0)</f>
        <v>0</v>
      </c>
      <c r="T148" s="139">
        <f ca="1">OFFSET('Impact Inputs'!AC$8,$C148,0)</f>
        <v>0</v>
      </c>
      <c r="U148" s="139">
        <f ca="1">OFFSET('Impact Inputs'!AD$8,$C148,0)</f>
        <v>0</v>
      </c>
      <c r="V148" s="139">
        <f ca="1">OFFSET('Impact Inputs'!AE$8,$C148,0)</f>
        <v>0</v>
      </c>
      <c r="W148" s="139">
        <f ca="1">OFFSET('Impact Inputs'!AF$8,$C148,0)</f>
        <v>0</v>
      </c>
      <c r="X148" s="139">
        <f ca="1">OFFSET('Impact Inputs'!AG$8,$C148,0)</f>
        <v>0</v>
      </c>
      <c r="Y148" s="139">
        <f ca="1">OFFSET('Impact Inputs'!AH$8,$C148,0)</f>
        <v>0</v>
      </c>
      <c r="Z148" s="139">
        <f ca="1">OFFSET('Impact Inputs'!AI$8,$C148,0)</f>
        <v>0</v>
      </c>
      <c r="AA148" s="139">
        <f ca="1">OFFSET('Impact Inputs'!AJ$8,$C148,0)</f>
        <v>0</v>
      </c>
      <c r="AB148" s="139">
        <f ca="1">OFFSET('Impact Inputs'!AK$8,$C148,0)</f>
        <v>0</v>
      </c>
      <c r="AC148" s="139">
        <f ca="1">OFFSET('Impact Inputs'!AL$8,$C148,0)</f>
        <v>0</v>
      </c>
      <c r="AD148" s="139">
        <f ca="1">OFFSET('Impact Inputs'!AM$8,$C148,0)</f>
        <v>0</v>
      </c>
      <c r="AE148" s="139">
        <f ca="1">OFFSET('Impact Inputs'!AN$8,$C148,0)</f>
        <v>0</v>
      </c>
      <c r="AF148" s="139">
        <f ca="1">OFFSET('Impact Inputs'!AO$8,$C148,0)</f>
        <v>0</v>
      </c>
      <c r="AG148" s="139">
        <f ca="1">OFFSET('Impact Inputs'!AP$8,$C148,0)</f>
        <v>0</v>
      </c>
      <c r="AH148" s="139">
        <f ca="1">OFFSET('Impact Inputs'!AQ$8,$C148,0)</f>
        <v>0</v>
      </c>
      <c r="AI148" s="139">
        <f ca="1">OFFSET('Impact Inputs'!AR$8,$C148,0)</f>
        <v>0</v>
      </c>
      <c r="AJ148" s="139">
        <f ca="1">OFFSET('Impact Inputs'!AS$8,$C148,0)</f>
        <v>0</v>
      </c>
      <c r="AK148" s="139">
        <f ca="1">OFFSET('Impact Inputs'!AT$8,$C148,0)</f>
        <v>0</v>
      </c>
      <c r="AL148" s="139">
        <f ca="1">OFFSET('Impact Inputs'!AU$8,$C148,0)</f>
        <v>0</v>
      </c>
      <c r="AM148" s="139">
        <f ca="1">OFFSET('Impact Inputs'!AV$8,$C148,0)</f>
        <v>0</v>
      </c>
      <c r="AN148" s="139">
        <f ca="1">OFFSET('Impact Inputs'!AW$8,$C148,0)</f>
        <v>0</v>
      </c>
      <c r="AO148" s="139">
        <f ca="1">OFFSET('Impact Inputs'!AX$8,$C148,0)</f>
        <v>0</v>
      </c>
      <c r="AP148" s="139">
        <f ca="1">OFFSET('Impact Inputs'!AY$8,$C148,0)</f>
        <v>0</v>
      </c>
      <c r="AQ148" s="139">
        <f ca="1">OFFSET('Impact Inputs'!AZ$8,$C148,0)</f>
        <v>0</v>
      </c>
      <c r="AR148" s="139">
        <f ca="1">OFFSET('Impact Inputs'!BA$8,$C148,0)</f>
        <v>0</v>
      </c>
      <c r="AS148" s="139">
        <f ca="1">OFFSET('Impact Inputs'!BB$8,$C148,0)</f>
        <v>0</v>
      </c>
      <c r="AT148" s="139">
        <f ca="1">OFFSET('Impact Inputs'!BC$8,$C148,0)</f>
        <v>0</v>
      </c>
      <c r="AU148" s="139">
        <f ca="1">OFFSET('Impact Inputs'!BD$8,$C148,0)</f>
        <v>0</v>
      </c>
      <c r="AV148" s="139">
        <f ca="1">OFFSET('Impact Inputs'!BE$8,$C148,0)</f>
        <v>0</v>
      </c>
      <c r="AW148" s="139">
        <f ca="1">OFFSET('Impact Inputs'!BF$8,$C148,0)</f>
        <v>0</v>
      </c>
      <c r="AX148" s="139">
        <f ca="1">OFFSET('Impact Inputs'!BG$8,$C148,0)</f>
        <v>0</v>
      </c>
      <c r="AY148" s="139">
        <f ca="1">OFFSET('Impact Inputs'!BH$8,$C148,0)</f>
        <v>0</v>
      </c>
      <c r="AZ148" s="139">
        <f ca="1">OFFSET('Impact Inputs'!BI$8,$C148,0)</f>
        <v>0</v>
      </c>
      <c r="BA148" s="139">
        <f ca="1">OFFSET('Impact Inputs'!BJ$8,$C148,0)</f>
        <v>0</v>
      </c>
      <c r="BB148" s="139">
        <f ca="1">OFFSET('Impact Inputs'!BK$8,$C148,0)</f>
        <v>0</v>
      </c>
      <c r="BC148" s="139">
        <f ca="1">OFFSET('Impact Inputs'!BL$8,$C148,0)</f>
        <v>0</v>
      </c>
      <c r="BD148" s="139">
        <f ca="1">OFFSET('Impact Inputs'!BM$8,$C148,0)</f>
        <v>0</v>
      </c>
      <c r="BE148" s="139">
        <f ca="1">OFFSET('Impact Inputs'!BN$8,$C148,0)</f>
        <v>0</v>
      </c>
      <c r="BF148" s="139">
        <f ca="1">OFFSET('Impact Inputs'!BO$8,$C148,0)</f>
        <v>0</v>
      </c>
      <c r="BG148" s="139">
        <f ca="1">OFFSET('Impact Inputs'!BP$8,$C148,0)</f>
        <v>0</v>
      </c>
      <c r="BH148" s="139">
        <f ca="1">OFFSET('Impact Inputs'!BQ$8,$C148,0)</f>
        <v>0</v>
      </c>
    </row>
    <row r="149" spans="1:60">
      <c r="A149" s="106"/>
      <c r="B149" s="106"/>
      <c r="C149" s="106">
        <v>105</v>
      </c>
      <c r="D149" s="106"/>
      <c r="E149" s="106" t="str">
        <f ca="1">OFFSET('Impact Inputs'!A$6,C149,0)</f>
        <v>Impact 36</v>
      </c>
      <c r="F149" s="171" t="str">
        <f ca="1">OFFSET('Impact Inputs'!C$6,C149,0)</f>
        <v>-</v>
      </c>
      <c r="G149" s="106" t="str">
        <f ca="1">OFFSET('Impact Inputs'!D$6,C149,0)</f>
        <v>-</v>
      </c>
      <c r="H149" s="106"/>
      <c r="I149" s="106"/>
      <c r="J149" s="106"/>
      <c r="K149" s="139">
        <f ca="1">OFFSET('Impact Inputs'!T$8,$C149,0)</f>
        <v>0</v>
      </c>
      <c r="L149" s="139">
        <f ca="1">OFFSET('Impact Inputs'!U$8,$C149,0)</f>
        <v>0</v>
      </c>
      <c r="M149" s="139">
        <f ca="1">OFFSET('Impact Inputs'!V$8,$C149,0)</f>
        <v>0</v>
      </c>
      <c r="N149" s="139">
        <f ca="1">OFFSET('Impact Inputs'!W$8,$C149,0)</f>
        <v>0</v>
      </c>
      <c r="O149" s="139">
        <f ca="1">OFFSET('Impact Inputs'!X$8,$C149,0)</f>
        <v>0</v>
      </c>
      <c r="P149" s="139">
        <f ca="1">OFFSET('Impact Inputs'!Y$8,$C149,0)</f>
        <v>0</v>
      </c>
      <c r="Q149" s="139">
        <f ca="1">OFFSET('Impact Inputs'!Z$8,$C149,0)</f>
        <v>0</v>
      </c>
      <c r="R149" s="139">
        <f ca="1">OFFSET('Impact Inputs'!AA$8,$C149,0)</f>
        <v>0</v>
      </c>
      <c r="S149" s="139">
        <f ca="1">OFFSET('Impact Inputs'!AB$8,$C149,0)</f>
        <v>0</v>
      </c>
      <c r="T149" s="139">
        <f ca="1">OFFSET('Impact Inputs'!AC$8,$C149,0)</f>
        <v>0</v>
      </c>
      <c r="U149" s="139">
        <f ca="1">OFFSET('Impact Inputs'!AD$8,$C149,0)</f>
        <v>0</v>
      </c>
      <c r="V149" s="139">
        <f ca="1">OFFSET('Impact Inputs'!AE$8,$C149,0)</f>
        <v>0</v>
      </c>
      <c r="W149" s="139">
        <f ca="1">OFFSET('Impact Inputs'!AF$8,$C149,0)</f>
        <v>0</v>
      </c>
      <c r="X149" s="139">
        <f ca="1">OFFSET('Impact Inputs'!AG$8,$C149,0)</f>
        <v>0</v>
      </c>
      <c r="Y149" s="139">
        <f ca="1">OFFSET('Impact Inputs'!AH$8,$C149,0)</f>
        <v>0</v>
      </c>
      <c r="Z149" s="139">
        <f ca="1">OFFSET('Impact Inputs'!AI$8,$C149,0)</f>
        <v>0</v>
      </c>
      <c r="AA149" s="139">
        <f ca="1">OFFSET('Impact Inputs'!AJ$8,$C149,0)</f>
        <v>0</v>
      </c>
      <c r="AB149" s="139">
        <f ca="1">OFFSET('Impact Inputs'!AK$8,$C149,0)</f>
        <v>0</v>
      </c>
      <c r="AC149" s="139">
        <f ca="1">OFFSET('Impact Inputs'!AL$8,$C149,0)</f>
        <v>0</v>
      </c>
      <c r="AD149" s="139">
        <f ca="1">OFFSET('Impact Inputs'!AM$8,$C149,0)</f>
        <v>0</v>
      </c>
      <c r="AE149" s="139">
        <f ca="1">OFFSET('Impact Inputs'!AN$8,$C149,0)</f>
        <v>0</v>
      </c>
      <c r="AF149" s="139">
        <f ca="1">OFFSET('Impact Inputs'!AO$8,$C149,0)</f>
        <v>0</v>
      </c>
      <c r="AG149" s="139">
        <f ca="1">OFFSET('Impact Inputs'!AP$8,$C149,0)</f>
        <v>0</v>
      </c>
      <c r="AH149" s="139">
        <f ca="1">OFFSET('Impact Inputs'!AQ$8,$C149,0)</f>
        <v>0</v>
      </c>
      <c r="AI149" s="139">
        <f ca="1">OFFSET('Impact Inputs'!AR$8,$C149,0)</f>
        <v>0</v>
      </c>
      <c r="AJ149" s="139">
        <f ca="1">OFFSET('Impact Inputs'!AS$8,$C149,0)</f>
        <v>0</v>
      </c>
      <c r="AK149" s="139">
        <f ca="1">OFFSET('Impact Inputs'!AT$8,$C149,0)</f>
        <v>0</v>
      </c>
      <c r="AL149" s="139">
        <f ca="1">OFFSET('Impact Inputs'!AU$8,$C149,0)</f>
        <v>0</v>
      </c>
      <c r="AM149" s="139">
        <f ca="1">OFFSET('Impact Inputs'!AV$8,$C149,0)</f>
        <v>0</v>
      </c>
      <c r="AN149" s="139">
        <f ca="1">OFFSET('Impact Inputs'!AW$8,$C149,0)</f>
        <v>0</v>
      </c>
      <c r="AO149" s="139">
        <f ca="1">OFFSET('Impact Inputs'!AX$8,$C149,0)</f>
        <v>0</v>
      </c>
      <c r="AP149" s="139">
        <f ca="1">OFFSET('Impact Inputs'!AY$8,$C149,0)</f>
        <v>0</v>
      </c>
      <c r="AQ149" s="139">
        <f ca="1">OFFSET('Impact Inputs'!AZ$8,$C149,0)</f>
        <v>0</v>
      </c>
      <c r="AR149" s="139">
        <f ca="1">OFFSET('Impact Inputs'!BA$8,$C149,0)</f>
        <v>0</v>
      </c>
      <c r="AS149" s="139">
        <f ca="1">OFFSET('Impact Inputs'!BB$8,$C149,0)</f>
        <v>0</v>
      </c>
      <c r="AT149" s="139">
        <f ca="1">OFFSET('Impact Inputs'!BC$8,$C149,0)</f>
        <v>0</v>
      </c>
      <c r="AU149" s="139">
        <f ca="1">OFFSET('Impact Inputs'!BD$8,$C149,0)</f>
        <v>0</v>
      </c>
      <c r="AV149" s="139">
        <f ca="1">OFFSET('Impact Inputs'!BE$8,$C149,0)</f>
        <v>0</v>
      </c>
      <c r="AW149" s="139">
        <f ca="1">OFFSET('Impact Inputs'!BF$8,$C149,0)</f>
        <v>0</v>
      </c>
      <c r="AX149" s="139">
        <f ca="1">OFFSET('Impact Inputs'!BG$8,$C149,0)</f>
        <v>0</v>
      </c>
      <c r="AY149" s="139">
        <f ca="1">OFFSET('Impact Inputs'!BH$8,$C149,0)</f>
        <v>0</v>
      </c>
      <c r="AZ149" s="139">
        <f ca="1">OFFSET('Impact Inputs'!BI$8,$C149,0)</f>
        <v>0</v>
      </c>
      <c r="BA149" s="139">
        <f ca="1">OFFSET('Impact Inputs'!BJ$8,$C149,0)</f>
        <v>0</v>
      </c>
      <c r="BB149" s="139">
        <f ca="1">OFFSET('Impact Inputs'!BK$8,$C149,0)</f>
        <v>0</v>
      </c>
      <c r="BC149" s="139">
        <f ca="1">OFFSET('Impact Inputs'!BL$8,$C149,0)</f>
        <v>0</v>
      </c>
      <c r="BD149" s="139">
        <f ca="1">OFFSET('Impact Inputs'!BM$8,$C149,0)</f>
        <v>0</v>
      </c>
      <c r="BE149" s="139">
        <f ca="1">OFFSET('Impact Inputs'!BN$8,$C149,0)</f>
        <v>0</v>
      </c>
      <c r="BF149" s="139">
        <f ca="1">OFFSET('Impact Inputs'!BO$8,$C149,0)</f>
        <v>0</v>
      </c>
      <c r="BG149" s="139">
        <f ca="1">OFFSET('Impact Inputs'!BP$8,$C149,0)</f>
        <v>0</v>
      </c>
      <c r="BH149" s="139">
        <f ca="1">OFFSET('Impact Inputs'!BQ$8,$C149,0)</f>
        <v>0</v>
      </c>
    </row>
    <row r="150" spans="1:60">
      <c r="A150" s="106"/>
      <c r="B150" s="106"/>
      <c r="C150" s="108">
        <v>108</v>
      </c>
      <c r="D150" s="106"/>
      <c r="E150" s="106" t="str">
        <f ca="1">OFFSET('Impact Inputs'!A$6,C150,0)</f>
        <v>Impact 37</v>
      </c>
      <c r="F150" s="171" t="str">
        <f ca="1">OFFSET('Impact Inputs'!C$6,C150,0)</f>
        <v>-</v>
      </c>
      <c r="G150" s="106" t="str">
        <f ca="1">OFFSET('Impact Inputs'!D$6,C150,0)</f>
        <v>-</v>
      </c>
      <c r="H150" s="106"/>
      <c r="I150" s="106"/>
      <c r="J150" s="106"/>
      <c r="K150" s="139">
        <f ca="1">OFFSET('Impact Inputs'!T$8,$C150,0)</f>
        <v>0</v>
      </c>
      <c r="L150" s="139">
        <f ca="1">OFFSET('Impact Inputs'!U$8,$C150,0)</f>
        <v>0</v>
      </c>
      <c r="M150" s="139">
        <f ca="1">OFFSET('Impact Inputs'!V$8,$C150,0)</f>
        <v>0</v>
      </c>
      <c r="N150" s="139">
        <f ca="1">OFFSET('Impact Inputs'!W$8,$C150,0)</f>
        <v>0</v>
      </c>
      <c r="O150" s="139">
        <f ca="1">OFFSET('Impact Inputs'!X$8,$C150,0)</f>
        <v>0</v>
      </c>
      <c r="P150" s="139">
        <f ca="1">OFFSET('Impact Inputs'!Y$8,$C150,0)</f>
        <v>0</v>
      </c>
      <c r="Q150" s="139">
        <f ca="1">OFFSET('Impact Inputs'!Z$8,$C150,0)</f>
        <v>0</v>
      </c>
      <c r="R150" s="139">
        <f ca="1">OFFSET('Impact Inputs'!AA$8,$C150,0)</f>
        <v>0</v>
      </c>
      <c r="S150" s="139">
        <f ca="1">OFFSET('Impact Inputs'!AB$8,$C150,0)</f>
        <v>0</v>
      </c>
      <c r="T150" s="139">
        <f ca="1">OFFSET('Impact Inputs'!AC$8,$C150,0)</f>
        <v>0</v>
      </c>
      <c r="U150" s="139">
        <f ca="1">OFFSET('Impact Inputs'!AD$8,$C150,0)</f>
        <v>0</v>
      </c>
      <c r="V150" s="139">
        <f ca="1">OFFSET('Impact Inputs'!AE$8,$C150,0)</f>
        <v>0</v>
      </c>
      <c r="W150" s="139">
        <f ca="1">OFFSET('Impact Inputs'!AF$8,$C150,0)</f>
        <v>0</v>
      </c>
      <c r="X150" s="139">
        <f ca="1">OFFSET('Impact Inputs'!AG$8,$C150,0)</f>
        <v>0</v>
      </c>
      <c r="Y150" s="139">
        <f ca="1">OFFSET('Impact Inputs'!AH$8,$C150,0)</f>
        <v>0</v>
      </c>
      <c r="Z150" s="139">
        <f ca="1">OFFSET('Impact Inputs'!AI$8,$C150,0)</f>
        <v>0</v>
      </c>
      <c r="AA150" s="139">
        <f ca="1">OFFSET('Impact Inputs'!AJ$8,$C150,0)</f>
        <v>0</v>
      </c>
      <c r="AB150" s="139">
        <f ca="1">OFFSET('Impact Inputs'!AK$8,$C150,0)</f>
        <v>0</v>
      </c>
      <c r="AC150" s="139">
        <f ca="1">OFFSET('Impact Inputs'!AL$8,$C150,0)</f>
        <v>0</v>
      </c>
      <c r="AD150" s="139">
        <f ca="1">OFFSET('Impact Inputs'!AM$8,$C150,0)</f>
        <v>0</v>
      </c>
      <c r="AE150" s="139">
        <f ca="1">OFFSET('Impact Inputs'!AN$8,$C150,0)</f>
        <v>0</v>
      </c>
      <c r="AF150" s="139">
        <f ca="1">OFFSET('Impact Inputs'!AO$8,$C150,0)</f>
        <v>0</v>
      </c>
      <c r="AG150" s="139">
        <f ca="1">OFFSET('Impact Inputs'!AP$8,$C150,0)</f>
        <v>0</v>
      </c>
      <c r="AH150" s="139">
        <f ca="1">OFFSET('Impact Inputs'!AQ$8,$C150,0)</f>
        <v>0</v>
      </c>
      <c r="AI150" s="139">
        <f ca="1">OFFSET('Impact Inputs'!AR$8,$C150,0)</f>
        <v>0</v>
      </c>
      <c r="AJ150" s="139">
        <f ca="1">OFFSET('Impact Inputs'!AS$8,$C150,0)</f>
        <v>0</v>
      </c>
      <c r="AK150" s="139">
        <f ca="1">OFFSET('Impact Inputs'!AT$8,$C150,0)</f>
        <v>0</v>
      </c>
      <c r="AL150" s="139">
        <f ca="1">OFFSET('Impact Inputs'!AU$8,$C150,0)</f>
        <v>0</v>
      </c>
      <c r="AM150" s="139">
        <f ca="1">OFFSET('Impact Inputs'!AV$8,$C150,0)</f>
        <v>0</v>
      </c>
      <c r="AN150" s="139">
        <f ca="1">OFFSET('Impact Inputs'!AW$8,$C150,0)</f>
        <v>0</v>
      </c>
      <c r="AO150" s="139">
        <f ca="1">OFFSET('Impact Inputs'!AX$8,$C150,0)</f>
        <v>0</v>
      </c>
      <c r="AP150" s="139">
        <f ca="1">OFFSET('Impact Inputs'!AY$8,$C150,0)</f>
        <v>0</v>
      </c>
      <c r="AQ150" s="139">
        <f ca="1">OFFSET('Impact Inputs'!AZ$8,$C150,0)</f>
        <v>0</v>
      </c>
      <c r="AR150" s="139">
        <f ca="1">OFFSET('Impact Inputs'!BA$8,$C150,0)</f>
        <v>0</v>
      </c>
      <c r="AS150" s="139">
        <f ca="1">OFFSET('Impact Inputs'!BB$8,$C150,0)</f>
        <v>0</v>
      </c>
      <c r="AT150" s="139">
        <f ca="1">OFFSET('Impact Inputs'!BC$8,$C150,0)</f>
        <v>0</v>
      </c>
      <c r="AU150" s="139">
        <f ca="1">OFFSET('Impact Inputs'!BD$8,$C150,0)</f>
        <v>0</v>
      </c>
      <c r="AV150" s="139">
        <f ca="1">OFFSET('Impact Inputs'!BE$8,$C150,0)</f>
        <v>0</v>
      </c>
      <c r="AW150" s="139">
        <f ca="1">OFFSET('Impact Inputs'!BF$8,$C150,0)</f>
        <v>0</v>
      </c>
      <c r="AX150" s="139">
        <f ca="1">OFFSET('Impact Inputs'!BG$8,$C150,0)</f>
        <v>0</v>
      </c>
      <c r="AY150" s="139">
        <f ca="1">OFFSET('Impact Inputs'!BH$8,$C150,0)</f>
        <v>0</v>
      </c>
      <c r="AZ150" s="139">
        <f ca="1">OFFSET('Impact Inputs'!BI$8,$C150,0)</f>
        <v>0</v>
      </c>
      <c r="BA150" s="139">
        <f ca="1">OFFSET('Impact Inputs'!BJ$8,$C150,0)</f>
        <v>0</v>
      </c>
      <c r="BB150" s="139">
        <f ca="1">OFFSET('Impact Inputs'!BK$8,$C150,0)</f>
        <v>0</v>
      </c>
      <c r="BC150" s="139">
        <f ca="1">OFFSET('Impact Inputs'!BL$8,$C150,0)</f>
        <v>0</v>
      </c>
      <c r="BD150" s="139">
        <f ca="1">OFFSET('Impact Inputs'!BM$8,$C150,0)</f>
        <v>0</v>
      </c>
      <c r="BE150" s="139">
        <f ca="1">OFFSET('Impact Inputs'!BN$8,$C150,0)</f>
        <v>0</v>
      </c>
      <c r="BF150" s="139">
        <f ca="1">OFFSET('Impact Inputs'!BO$8,$C150,0)</f>
        <v>0</v>
      </c>
      <c r="BG150" s="139">
        <f ca="1">OFFSET('Impact Inputs'!BP$8,$C150,0)</f>
        <v>0</v>
      </c>
      <c r="BH150" s="139">
        <f ca="1">OFFSET('Impact Inputs'!BQ$8,$C150,0)</f>
        <v>0</v>
      </c>
    </row>
    <row r="151" spans="1:60">
      <c r="A151" s="106"/>
      <c r="B151" s="106"/>
      <c r="C151" s="106">
        <v>111</v>
      </c>
      <c r="D151" s="106"/>
      <c r="E151" s="106" t="str">
        <f ca="1">OFFSET('Impact Inputs'!A$6,C151,0)</f>
        <v>Impact 38</v>
      </c>
      <c r="F151" s="171" t="str">
        <f ca="1">OFFSET('Impact Inputs'!C$6,C151,0)</f>
        <v>-</v>
      </c>
      <c r="G151" s="106" t="str">
        <f ca="1">OFFSET('Impact Inputs'!D$6,C151,0)</f>
        <v>-</v>
      </c>
      <c r="H151" s="106"/>
      <c r="I151" s="106"/>
      <c r="J151" s="106"/>
      <c r="K151" s="139">
        <f ca="1">OFFSET('Impact Inputs'!T$8,$C151,0)</f>
        <v>0</v>
      </c>
      <c r="L151" s="139">
        <f ca="1">OFFSET('Impact Inputs'!U$8,$C151,0)</f>
        <v>0</v>
      </c>
      <c r="M151" s="139">
        <f ca="1">OFFSET('Impact Inputs'!V$8,$C151,0)</f>
        <v>0</v>
      </c>
      <c r="N151" s="139">
        <f ca="1">OFFSET('Impact Inputs'!W$8,$C151,0)</f>
        <v>0</v>
      </c>
      <c r="O151" s="139">
        <f ca="1">OFFSET('Impact Inputs'!X$8,$C151,0)</f>
        <v>0</v>
      </c>
      <c r="P151" s="139">
        <f ca="1">OFFSET('Impact Inputs'!Y$8,$C151,0)</f>
        <v>0</v>
      </c>
      <c r="Q151" s="139">
        <f ca="1">OFFSET('Impact Inputs'!Z$8,$C151,0)</f>
        <v>0</v>
      </c>
      <c r="R151" s="139">
        <f ca="1">OFFSET('Impact Inputs'!AA$8,$C151,0)</f>
        <v>0</v>
      </c>
      <c r="S151" s="139">
        <f ca="1">OFFSET('Impact Inputs'!AB$8,$C151,0)</f>
        <v>0</v>
      </c>
      <c r="T151" s="139">
        <f ca="1">OFFSET('Impact Inputs'!AC$8,$C151,0)</f>
        <v>0</v>
      </c>
      <c r="U151" s="139">
        <f ca="1">OFFSET('Impact Inputs'!AD$8,$C151,0)</f>
        <v>0</v>
      </c>
      <c r="V151" s="139">
        <f ca="1">OFFSET('Impact Inputs'!AE$8,$C151,0)</f>
        <v>0</v>
      </c>
      <c r="W151" s="139">
        <f ca="1">OFFSET('Impact Inputs'!AF$8,$C151,0)</f>
        <v>0</v>
      </c>
      <c r="X151" s="139">
        <f ca="1">OFFSET('Impact Inputs'!AG$8,$C151,0)</f>
        <v>0</v>
      </c>
      <c r="Y151" s="139">
        <f ca="1">OFFSET('Impact Inputs'!AH$8,$C151,0)</f>
        <v>0</v>
      </c>
      <c r="Z151" s="139">
        <f ca="1">OFFSET('Impact Inputs'!AI$8,$C151,0)</f>
        <v>0</v>
      </c>
      <c r="AA151" s="139">
        <f ca="1">OFFSET('Impact Inputs'!AJ$8,$C151,0)</f>
        <v>0</v>
      </c>
      <c r="AB151" s="139">
        <f ca="1">OFFSET('Impact Inputs'!AK$8,$C151,0)</f>
        <v>0</v>
      </c>
      <c r="AC151" s="139">
        <f ca="1">OFFSET('Impact Inputs'!AL$8,$C151,0)</f>
        <v>0</v>
      </c>
      <c r="AD151" s="139">
        <f ca="1">OFFSET('Impact Inputs'!AM$8,$C151,0)</f>
        <v>0</v>
      </c>
      <c r="AE151" s="139">
        <f ca="1">OFFSET('Impact Inputs'!AN$8,$C151,0)</f>
        <v>0</v>
      </c>
      <c r="AF151" s="139">
        <f ca="1">OFFSET('Impact Inputs'!AO$8,$C151,0)</f>
        <v>0</v>
      </c>
      <c r="AG151" s="139">
        <f ca="1">OFFSET('Impact Inputs'!AP$8,$C151,0)</f>
        <v>0</v>
      </c>
      <c r="AH151" s="139">
        <f ca="1">OFFSET('Impact Inputs'!AQ$8,$C151,0)</f>
        <v>0</v>
      </c>
      <c r="AI151" s="139">
        <f ca="1">OFFSET('Impact Inputs'!AR$8,$C151,0)</f>
        <v>0</v>
      </c>
      <c r="AJ151" s="139">
        <f ca="1">OFFSET('Impact Inputs'!AS$8,$C151,0)</f>
        <v>0</v>
      </c>
      <c r="AK151" s="139">
        <f ca="1">OFFSET('Impact Inputs'!AT$8,$C151,0)</f>
        <v>0</v>
      </c>
      <c r="AL151" s="139">
        <f ca="1">OFFSET('Impact Inputs'!AU$8,$C151,0)</f>
        <v>0</v>
      </c>
      <c r="AM151" s="139">
        <f ca="1">OFFSET('Impact Inputs'!AV$8,$C151,0)</f>
        <v>0</v>
      </c>
      <c r="AN151" s="139">
        <f ca="1">OFFSET('Impact Inputs'!AW$8,$C151,0)</f>
        <v>0</v>
      </c>
      <c r="AO151" s="139">
        <f ca="1">OFFSET('Impact Inputs'!AX$8,$C151,0)</f>
        <v>0</v>
      </c>
      <c r="AP151" s="139">
        <f ca="1">OFFSET('Impact Inputs'!AY$8,$C151,0)</f>
        <v>0</v>
      </c>
      <c r="AQ151" s="139">
        <f ca="1">OFFSET('Impact Inputs'!AZ$8,$C151,0)</f>
        <v>0</v>
      </c>
      <c r="AR151" s="139">
        <f ca="1">OFFSET('Impact Inputs'!BA$8,$C151,0)</f>
        <v>0</v>
      </c>
      <c r="AS151" s="139">
        <f ca="1">OFFSET('Impact Inputs'!BB$8,$C151,0)</f>
        <v>0</v>
      </c>
      <c r="AT151" s="139">
        <f ca="1">OFFSET('Impact Inputs'!BC$8,$C151,0)</f>
        <v>0</v>
      </c>
      <c r="AU151" s="139">
        <f ca="1">OFFSET('Impact Inputs'!BD$8,$C151,0)</f>
        <v>0</v>
      </c>
      <c r="AV151" s="139">
        <f ca="1">OFFSET('Impact Inputs'!BE$8,$C151,0)</f>
        <v>0</v>
      </c>
      <c r="AW151" s="139">
        <f ca="1">OFFSET('Impact Inputs'!BF$8,$C151,0)</f>
        <v>0</v>
      </c>
      <c r="AX151" s="139">
        <f ca="1">OFFSET('Impact Inputs'!BG$8,$C151,0)</f>
        <v>0</v>
      </c>
      <c r="AY151" s="139">
        <f ca="1">OFFSET('Impact Inputs'!BH$8,$C151,0)</f>
        <v>0</v>
      </c>
      <c r="AZ151" s="139">
        <f ca="1">OFFSET('Impact Inputs'!BI$8,$C151,0)</f>
        <v>0</v>
      </c>
      <c r="BA151" s="139">
        <f ca="1">OFFSET('Impact Inputs'!BJ$8,$C151,0)</f>
        <v>0</v>
      </c>
      <c r="BB151" s="139">
        <f ca="1">OFFSET('Impact Inputs'!BK$8,$C151,0)</f>
        <v>0</v>
      </c>
      <c r="BC151" s="139">
        <f ca="1">OFFSET('Impact Inputs'!BL$8,$C151,0)</f>
        <v>0</v>
      </c>
      <c r="BD151" s="139">
        <f ca="1">OFFSET('Impact Inputs'!BM$8,$C151,0)</f>
        <v>0</v>
      </c>
      <c r="BE151" s="139">
        <f ca="1">OFFSET('Impact Inputs'!BN$8,$C151,0)</f>
        <v>0</v>
      </c>
      <c r="BF151" s="139">
        <f ca="1">OFFSET('Impact Inputs'!BO$8,$C151,0)</f>
        <v>0</v>
      </c>
      <c r="BG151" s="139">
        <f ca="1">OFFSET('Impact Inputs'!BP$8,$C151,0)</f>
        <v>0</v>
      </c>
      <c r="BH151" s="139">
        <f ca="1">OFFSET('Impact Inputs'!BQ$8,$C151,0)</f>
        <v>0</v>
      </c>
    </row>
    <row r="152" spans="1:60">
      <c r="A152" s="106"/>
      <c r="B152" s="106"/>
      <c r="C152" s="108">
        <v>114</v>
      </c>
      <c r="D152" s="106"/>
      <c r="E152" s="106" t="str">
        <f ca="1">OFFSET('Impact Inputs'!A$6,C152,0)</f>
        <v>Impact 39</v>
      </c>
      <c r="F152" s="171" t="str">
        <f ca="1">OFFSET('Impact Inputs'!C$6,C152,0)</f>
        <v>-</v>
      </c>
      <c r="G152" s="106" t="str">
        <f ca="1">OFFSET('Impact Inputs'!D$6,C152,0)</f>
        <v>-</v>
      </c>
      <c r="H152" s="106"/>
      <c r="I152" s="106"/>
      <c r="J152" s="106"/>
      <c r="K152" s="139">
        <f ca="1">OFFSET('Impact Inputs'!T$8,$C152,0)</f>
        <v>0</v>
      </c>
      <c r="L152" s="139">
        <f ca="1">OFFSET('Impact Inputs'!U$8,$C152,0)</f>
        <v>0</v>
      </c>
      <c r="M152" s="139">
        <f ca="1">OFFSET('Impact Inputs'!V$8,$C152,0)</f>
        <v>0</v>
      </c>
      <c r="N152" s="139">
        <f ca="1">OFFSET('Impact Inputs'!W$8,$C152,0)</f>
        <v>0</v>
      </c>
      <c r="O152" s="139">
        <f ca="1">OFFSET('Impact Inputs'!X$8,$C152,0)</f>
        <v>0</v>
      </c>
      <c r="P152" s="139">
        <f ca="1">OFFSET('Impact Inputs'!Y$8,$C152,0)</f>
        <v>0</v>
      </c>
      <c r="Q152" s="139">
        <f ca="1">OFFSET('Impact Inputs'!Z$8,$C152,0)</f>
        <v>0</v>
      </c>
      <c r="R152" s="139">
        <f ca="1">OFFSET('Impact Inputs'!AA$8,$C152,0)</f>
        <v>0</v>
      </c>
      <c r="S152" s="139">
        <f ca="1">OFFSET('Impact Inputs'!AB$8,$C152,0)</f>
        <v>0</v>
      </c>
      <c r="T152" s="139">
        <f ca="1">OFFSET('Impact Inputs'!AC$8,$C152,0)</f>
        <v>0</v>
      </c>
      <c r="U152" s="139">
        <f ca="1">OFFSET('Impact Inputs'!AD$8,$C152,0)</f>
        <v>0</v>
      </c>
      <c r="V152" s="139">
        <f ca="1">OFFSET('Impact Inputs'!AE$8,$C152,0)</f>
        <v>0</v>
      </c>
      <c r="W152" s="139">
        <f ca="1">OFFSET('Impact Inputs'!AF$8,$C152,0)</f>
        <v>0</v>
      </c>
      <c r="X152" s="139">
        <f ca="1">OFFSET('Impact Inputs'!AG$8,$C152,0)</f>
        <v>0</v>
      </c>
      <c r="Y152" s="139">
        <f ca="1">OFFSET('Impact Inputs'!AH$8,$C152,0)</f>
        <v>0</v>
      </c>
      <c r="Z152" s="139">
        <f ca="1">OFFSET('Impact Inputs'!AI$8,$C152,0)</f>
        <v>0</v>
      </c>
      <c r="AA152" s="139">
        <f ca="1">OFFSET('Impact Inputs'!AJ$8,$C152,0)</f>
        <v>0</v>
      </c>
      <c r="AB152" s="139">
        <f ca="1">OFFSET('Impact Inputs'!AK$8,$C152,0)</f>
        <v>0</v>
      </c>
      <c r="AC152" s="139">
        <f ca="1">OFFSET('Impact Inputs'!AL$8,$C152,0)</f>
        <v>0</v>
      </c>
      <c r="AD152" s="139">
        <f ca="1">OFFSET('Impact Inputs'!AM$8,$C152,0)</f>
        <v>0</v>
      </c>
      <c r="AE152" s="139">
        <f ca="1">OFFSET('Impact Inputs'!AN$8,$C152,0)</f>
        <v>0</v>
      </c>
      <c r="AF152" s="139">
        <f ca="1">OFFSET('Impact Inputs'!AO$8,$C152,0)</f>
        <v>0</v>
      </c>
      <c r="AG152" s="139">
        <f ca="1">OFFSET('Impact Inputs'!AP$8,$C152,0)</f>
        <v>0</v>
      </c>
      <c r="AH152" s="139">
        <f ca="1">OFFSET('Impact Inputs'!AQ$8,$C152,0)</f>
        <v>0</v>
      </c>
      <c r="AI152" s="139">
        <f ca="1">OFFSET('Impact Inputs'!AR$8,$C152,0)</f>
        <v>0</v>
      </c>
      <c r="AJ152" s="139">
        <f ca="1">OFFSET('Impact Inputs'!AS$8,$C152,0)</f>
        <v>0</v>
      </c>
      <c r="AK152" s="139">
        <f ca="1">OFFSET('Impact Inputs'!AT$8,$C152,0)</f>
        <v>0</v>
      </c>
      <c r="AL152" s="139">
        <f ca="1">OFFSET('Impact Inputs'!AU$8,$C152,0)</f>
        <v>0</v>
      </c>
      <c r="AM152" s="139">
        <f ca="1">OFFSET('Impact Inputs'!AV$8,$C152,0)</f>
        <v>0</v>
      </c>
      <c r="AN152" s="139">
        <f ca="1">OFFSET('Impact Inputs'!AW$8,$C152,0)</f>
        <v>0</v>
      </c>
      <c r="AO152" s="139">
        <f ca="1">OFFSET('Impact Inputs'!AX$8,$C152,0)</f>
        <v>0</v>
      </c>
      <c r="AP152" s="139">
        <f ca="1">OFFSET('Impact Inputs'!AY$8,$C152,0)</f>
        <v>0</v>
      </c>
      <c r="AQ152" s="139">
        <f ca="1">OFFSET('Impact Inputs'!AZ$8,$C152,0)</f>
        <v>0</v>
      </c>
      <c r="AR152" s="139">
        <f ca="1">OFFSET('Impact Inputs'!BA$8,$C152,0)</f>
        <v>0</v>
      </c>
      <c r="AS152" s="139">
        <f ca="1">OFFSET('Impact Inputs'!BB$8,$C152,0)</f>
        <v>0</v>
      </c>
      <c r="AT152" s="139">
        <f ca="1">OFFSET('Impact Inputs'!BC$8,$C152,0)</f>
        <v>0</v>
      </c>
      <c r="AU152" s="139">
        <f ca="1">OFFSET('Impact Inputs'!BD$8,$C152,0)</f>
        <v>0</v>
      </c>
      <c r="AV152" s="139">
        <f ca="1">OFFSET('Impact Inputs'!BE$8,$C152,0)</f>
        <v>0</v>
      </c>
      <c r="AW152" s="139">
        <f ca="1">OFFSET('Impact Inputs'!BF$8,$C152,0)</f>
        <v>0</v>
      </c>
      <c r="AX152" s="139">
        <f ca="1">OFFSET('Impact Inputs'!BG$8,$C152,0)</f>
        <v>0</v>
      </c>
      <c r="AY152" s="139">
        <f ca="1">OFFSET('Impact Inputs'!BH$8,$C152,0)</f>
        <v>0</v>
      </c>
      <c r="AZ152" s="139">
        <f ca="1">OFFSET('Impact Inputs'!BI$8,$C152,0)</f>
        <v>0</v>
      </c>
      <c r="BA152" s="139">
        <f ca="1">OFFSET('Impact Inputs'!BJ$8,$C152,0)</f>
        <v>0</v>
      </c>
      <c r="BB152" s="139">
        <f ca="1">OFFSET('Impact Inputs'!BK$8,$C152,0)</f>
        <v>0</v>
      </c>
      <c r="BC152" s="139">
        <f ca="1">OFFSET('Impact Inputs'!BL$8,$C152,0)</f>
        <v>0</v>
      </c>
      <c r="BD152" s="139">
        <f ca="1">OFFSET('Impact Inputs'!BM$8,$C152,0)</f>
        <v>0</v>
      </c>
      <c r="BE152" s="139">
        <f ca="1">OFFSET('Impact Inputs'!BN$8,$C152,0)</f>
        <v>0</v>
      </c>
      <c r="BF152" s="139">
        <f ca="1">OFFSET('Impact Inputs'!BO$8,$C152,0)</f>
        <v>0</v>
      </c>
      <c r="BG152" s="139">
        <f ca="1">OFFSET('Impact Inputs'!BP$8,$C152,0)</f>
        <v>0</v>
      </c>
      <c r="BH152" s="139">
        <f ca="1">OFFSET('Impact Inputs'!BQ$8,$C152,0)</f>
        <v>0</v>
      </c>
    </row>
    <row r="153" spans="1:60">
      <c r="A153" s="106"/>
      <c r="B153" s="106"/>
      <c r="C153" s="106">
        <v>117</v>
      </c>
      <c r="D153" s="106"/>
      <c r="E153" s="106" t="str">
        <f ca="1">OFFSET('Impact Inputs'!A$6,C153,0)</f>
        <v>Impact 40</v>
      </c>
      <c r="F153" s="171" t="str">
        <f ca="1">OFFSET('Impact Inputs'!C$6,C153,0)</f>
        <v>-</v>
      </c>
      <c r="G153" s="106" t="str">
        <f ca="1">OFFSET('Impact Inputs'!D$6,C153,0)</f>
        <v>-</v>
      </c>
      <c r="H153" s="106"/>
      <c r="I153" s="106"/>
      <c r="J153" s="106"/>
      <c r="K153" s="139">
        <f ca="1">OFFSET('Impact Inputs'!T$8,$C153,0)</f>
        <v>0</v>
      </c>
      <c r="L153" s="139">
        <f ca="1">OFFSET('Impact Inputs'!U$8,$C153,0)</f>
        <v>0</v>
      </c>
      <c r="M153" s="139">
        <f ca="1">OFFSET('Impact Inputs'!V$8,$C153,0)</f>
        <v>0</v>
      </c>
      <c r="N153" s="139">
        <f ca="1">OFFSET('Impact Inputs'!W$8,$C153,0)</f>
        <v>0</v>
      </c>
      <c r="O153" s="139">
        <f ca="1">OFFSET('Impact Inputs'!X$8,$C153,0)</f>
        <v>0</v>
      </c>
      <c r="P153" s="139">
        <f ca="1">OFFSET('Impact Inputs'!Y$8,$C153,0)</f>
        <v>0</v>
      </c>
      <c r="Q153" s="139">
        <f ca="1">OFFSET('Impact Inputs'!Z$8,$C153,0)</f>
        <v>0</v>
      </c>
      <c r="R153" s="139">
        <f ca="1">OFFSET('Impact Inputs'!AA$8,$C153,0)</f>
        <v>0</v>
      </c>
      <c r="S153" s="139">
        <f ca="1">OFFSET('Impact Inputs'!AB$8,$C153,0)</f>
        <v>0</v>
      </c>
      <c r="T153" s="139">
        <f ca="1">OFFSET('Impact Inputs'!AC$8,$C153,0)</f>
        <v>0</v>
      </c>
      <c r="U153" s="139">
        <f ca="1">OFFSET('Impact Inputs'!AD$8,$C153,0)</f>
        <v>0</v>
      </c>
      <c r="V153" s="139">
        <f ca="1">OFFSET('Impact Inputs'!AE$8,$C153,0)</f>
        <v>0</v>
      </c>
      <c r="W153" s="139">
        <f ca="1">OFFSET('Impact Inputs'!AF$8,$C153,0)</f>
        <v>0</v>
      </c>
      <c r="X153" s="139">
        <f ca="1">OFFSET('Impact Inputs'!AG$8,$C153,0)</f>
        <v>0</v>
      </c>
      <c r="Y153" s="139">
        <f ca="1">OFFSET('Impact Inputs'!AH$8,$C153,0)</f>
        <v>0</v>
      </c>
      <c r="Z153" s="139">
        <f ca="1">OFFSET('Impact Inputs'!AI$8,$C153,0)</f>
        <v>0</v>
      </c>
      <c r="AA153" s="139">
        <f ca="1">OFFSET('Impact Inputs'!AJ$8,$C153,0)</f>
        <v>0</v>
      </c>
      <c r="AB153" s="139">
        <f ca="1">OFFSET('Impact Inputs'!AK$8,$C153,0)</f>
        <v>0</v>
      </c>
      <c r="AC153" s="139">
        <f ca="1">OFFSET('Impact Inputs'!AL$8,$C153,0)</f>
        <v>0</v>
      </c>
      <c r="AD153" s="139">
        <f ca="1">OFFSET('Impact Inputs'!AM$8,$C153,0)</f>
        <v>0</v>
      </c>
      <c r="AE153" s="139">
        <f ca="1">OFFSET('Impact Inputs'!AN$8,$C153,0)</f>
        <v>0</v>
      </c>
      <c r="AF153" s="139">
        <f ca="1">OFFSET('Impact Inputs'!AO$8,$C153,0)</f>
        <v>0</v>
      </c>
      <c r="AG153" s="139">
        <f ca="1">OFFSET('Impact Inputs'!AP$8,$C153,0)</f>
        <v>0</v>
      </c>
      <c r="AH153" s="139">
        <f ca="1">OFFSET('Impact Inputs'!AQ$8,$C153,0)</f>
        <v>0</v>
      </c>
      <c r="AI153" s="139">
        <f ca="1">OFFSET('Impact Inputs'!AR$8,$C153,0)</f>
        <v>0</v>
      </c>
      <c r="AJ153" s="139">
        <f ca="1">OFFSET('Impact Inputs'!AS$8,$C153,0)</f>
        <v>0</v>
      </c>
      <c r="AK153" s="139">
        <f ca="1">OFFSET('Impact Inputs'!AT$8,$C153,0)</f>
        <v>0</v>
      </c>
      <c r="AL153" s="139">
        <f ca="1">OFFSET('Impact Inputs'!AU$8,$C153,0)</f>
        <v>0</v>
      </c>
      <c r="AM153" s="139">
        <f ca="1">OFFSET('Impact Inputs'!AV$8,$C153,0)</f>
        <v>0</v>
      </c>
      <c r="AN153" s="139">
        <f ca="1">OFFSET('Impact Inputs'!AW$8,$C153,0)</f>
        <v>0</v>
      </c>
      <c r="AO153" s="139">
        <f ca="1">OFFSET('Impact Inputs'!AX$8,$C153,0)</f>
        <v>0</v>
      </c>
      <c r="AP153" s="139">
        <f ca="1">OFFSET('Impact Inputs'!AY$8,$C153,0)</f>
        <v>0</v>
      </c>
      <c r="AQ153" s="139">
        <f ca="1">OFFSET('Impact Inputs'!AZ$8,$C153,0)</f>
        <v>0</v>
      </c>
      <c r="AR153" s="139">
        <f ca="1">OFFSET('Impact Inputs'!BA$8,$C153,0)</f>
        <v>0</v>
      </c>
      <c r="AS153" s="139">
        <f ca="1">OFFSET('Impact Inputs'!BB$8,$C153,0)</f>
        <v>0</v>
      </c>
      <c r="AT153" s="139">
        <f ca="1">OFFSET('Impact Inputs'!BC$8,$C153,0)</f>
        <v>0</v>
      </c>
      <c r="AU153" s="139">
        <f ca="1">OFFSET('Impact Inputs'!BD$8,$C153,0)</f>
        <v>0</v>
      </c>
      <c r="AV153" s="139">
        <f ca="1">OFFSET('Impact Inputs'!BE$8,$C153,0)</f>
        <v>0</v>
      </c>
      <c r="AW153" s="139">
        <f ca="1">OFFSET('Impact Inputs'!BF$8,$C153,0)</f>
        <v>0</v>
      </c>
      <c r="AX153" s="139">
        <f ca="1">OFFSET('Impact Inputs'!BG$8,$C153,0)</f>
        <v>0</v>
      </c>
      <c r="AY153" s="139">
        <f ca="1">OFFSET('Impact Inputs'!BH$8,$C153,0)</f>
        <v>0</v>
      </c>
      <c r="AZ153" s="139">
        <f ca="1">OFFSET('Impact Inputs'!BI$8,$C153,0)</f>
        <v>0</v>
      </c>
      <c r="BA153" s="139">
        <f ca="1">OFFSET('Impact Inputs'!BJ$8,$C153,0)</f>
        <v>0</v>
      </c>
      <c r="BB153" s="139">
        <f ca="1">OFFSET('Impact Inputs'!BK$8,$C153,0)</f>
        <v>0</v>
      </c>
      <c r="BC153" s="139">
        <f ca="1">OFFSET('Impact Inputs'!BL$8,$C153,0)</f>
        <v>0</v>
      </c>
      <c r="BD153" s="139">
        <f ca="1">OFFSET('Impact Inputs'!BM$8,$C153,0)</f>
        <v>0</v>
      </c>
      <c r="BE153" s="139">
        <f ca="1">OFFSET('Impact Inputs'!BN$8,$C153,0)</f>
        <v>0</v>
      </c>
      <c r="BF153" s="139">
        <f ca="1">OFFSET('Impact Inputs'!BO$8,$C153,0)</f>
        <v>0</v>
      </c>
      <c r="BG153" s="139">
        <f ca="1">OFFSET('Impact Inputs'!BP$8,$C153,0)</f>
        <v>0</v>
      </c>
      <c r="BH153" s="139">
        <f ca="1">OFFSET('Impact Inputs'!BQ$8,$C153,0)</f>
        <v>0</v>
      </c>
    </row>
    <row r="154" spans="1:60">
      <c r="A154" s="106"/>
      <c r="B154" s="106"/>
      <c r="C154" s="108">
        <v>120</v>
      </c>
      <c r="D154" s="106"/>
      <c r="E154" s="106" t="str">
        <f ca="1">OFFSET('Impact Inputs'!A$6,C154,0)</f>
        <v>Impact 41</v>
      </c>
      <c r="F154" s="171" t="str">
        <f ca="1">OFFSET('Impact Inputs'!C$6,C154,0)</f>
        <v>-</v>
      </c>
      <c r="G154" s="106" t="str">
        <f ca="1">OFFSET('Impact Inputs'!D$6,C154,0)</f>
        <v>-</v>
      </c>
      <c r="H154" s="106"/>
      <c r="I154" s="106"/>
      <c r="J154" s="106"/>
      <c r="K154" s="139">
        <f ca="1">OFFSET('Impact Inputs'!T$8,$C154,0)</f>
        <v>0</v>
      </c>
      <c r="L154" s="139">
        <f ca="1">OFFSET('Impact Inputs'!U$8,$C154,0)</f>
        <v>0</v>
      </c>
      <c r="M154" s="139">
        <f ca="1">OFFSET('Impact Inputs'!V$8,$C154,0)</f>
        <v>0</v>
      </c>
      <c r="N154" s="139">
        <f ca="1">OFFSET('Impact Inputs'!W$8,$C154,0)</f>
        <v>0</v>
      </c>
      <c r="O154" s="139">
        <f ca="1">OFFSET('Impact Inputs'!X$8,$C154,0)</f>
        <v>0</v>
      </c>
      <c r="P154" s="139">
        <f ca="1">OFFSET('Impact Inputs'!Y$8,$C154,0)</f>
        <v>0</v>
      </c>
      <c r="Q154" s="139">
        <f ca="1">OFFSET('Impact Inputs'!Z$8,$C154,0)</f>
        <v>0</v>
      </c>
      <c r="R154" s="139">
        <f ca="1">OFFSET('Impact Inputs'!AA$8,$C154,0)</f>
        <v>0</v>
      </c>
      <c r="S154" s="139">
        <f ca="1">OFFSET('Impact Inputs'!AB$8,$C154,0)</f>
        <v>0</v>
      </c>
      <c r="T154" s="139">
        <f ca="1">OFFSET('Impact Inputs'!AC$8,$C154,0)</f>
        <v>0</v>
      </c>
      <c r="U154" s="139">
        <f ca="1">OFFSET('Impact Inputs'!AD$8,$C154,0)</f>
        <v>0</v>
      </c>
      <c r="V154" s="139">
        <f ca="1">OFFSET('Impact Inputs'!AE$8,$C154,0)</f>
        <v>0</v>
      </c>
      <c r="W154" s="139">
        <f ca="1">OFFSET('Impact Inputs'!AF$8,$C154,0)</f>
        <v>0</v>
      </c>
      <c r="X154" s="139">
        <f ca="1">OFFSET('Impact Inputs'!AG$8,$C154,0)</f>
        <v>0</v>
      </c>
      <c r="Y154" s="139">
        <f ca="1">OFFSET('Impact Inputs'!AH$8,$C154,0)</f>
        <v>0</v>
      </c>
      <c r="Z154" s="139">
        <f ca="1">OFFSET('Impact Inputs'!AI$8,$C154,0)</f>
        <v>0</v>
      </c>
      <c r="AA154" s="139">
        <f ca="1">OFFSET('Impact Inputs'!AJ$8,$C154,0)</f>
        <v>0</v>
      </c>
      <c r="AB154" s="139">
        <f ca="1">OFFSET('Impact Inputs'!AK$8,$C154,0)</f>
        <v>0</v>
      </c>
      <c r="AC154" s="139">
        <f ca="1">OFFSET('Impact Inputs'!AL$8,$C154,0)</f>
        <v>0</v>
      </c>
      <c r="AD154" s="139">
        <f ca="1">OFFSET('Impact Inputs'!AM$8,$C154,0)</f>
        <v>0</v>
      </c>
      <c r="AE154" s="139">
        <f ca="1">OFFSET('Impact Inputs'!AN$8,$C154,0)</f>
        <v>0</v>
      </c>
      <c r="AF154" s="139">
        <f ca="1">OFFSET('Impact Inputs'!AO$8,$C154,0)</f>
        <v>0</v>
      </c>
      <c r="AG154" s="139">
        <f ca="1">OFFSET('Impact Inputs'!AP$8,$C154,0)</f>
        <v>0</v>
      </c>
      <c r="AH154" s="139">
        <f ca="1">OFFSET('Impact Inputs'!AQ$8,$C154,0)</f>
        <v>0</v>
      </c>
      <c r="AI154" s="139">
        <f ca="1">OFFSET('Impact Inputs'!AR$8,$C154,0)</f>
        <v>0</v>
      </c>
      <c r="AJ154" s="139">
        <f ca="1">OFFSET('Impact Inputs'!AS$8,$C154,0)</f>
        <v>0</v>
      </c>
      <c r="AK154" s="139">
        <f ca="1">OFFSET('Impact Inputs'!AT$8,$C154,0)</f>
        <v>0</v>
      </c>
      <c r="AL154" s="139">
        <f ca="1">OFFSET('Impact Inputs'!AU$8,$C154,0)</f>
        <v>0</v>
      </c>
      <c r="AM154" s="139">
        <f ca="1">OFFSET('Impact Inputs'!AV$8,$C154,0)</f>
        <v>0</v>
      </c>
      <c r="AN154" s="139">
        <f ca="1">OFFSET('Impact Inputs'!AW$8,$C154,0)</f>
        <v>0</v>
      </c>
      <c r="AO154" s="139">
        <f ca="1">OFFSET('Impact Inputs'!AX$8,$C154,0)</f>
        <v>0</v>
      </c>
      <c r="AP154" s="139">
        <f ca="1">OFFSET('Impact Inputs'!AY$8,$C154,0)</f>
        <v>0</v>
      </c>
      <c r="AQ154" s="139">
        <f ca="1">OFFSET('Impact Inputs'!AZ$8,$C154,0)</f>
        <v>0</v>
      </c>
      <c r="AR154" s="139">
        <f ca="1">OFFSET('Impact Inputs'!BA$8,$C154,0)</f>
        <v>0</v>
      </c>
      <c r="AS154" s="139">
        <f ca="1">OFFSET('Impact Inputs'!BB$8,$C154,0)</f>
        <v>0</v>
      </c>
      <c r="AT154" s="139">
        <f ca="1">OFFSET('Impact Inputs'!BC$8,$C154,0)</f>
        <v>0</v>
      </c>
      <c r="AU154" s="139">
        <f ca="1">OFFSET('Impact Inputs'!BD$8,$C154,0)</f>
        <v>0</v>
      </c>
      <c r="AV154" s="139">
        <f ca="1">OFFSET('Impact Inputs'!BE$8,$C154,0)</f>
        <v>0</v>
      </c>
      <c r="AW154" s="139">
        <f ca="1">OFFSET('Impact Inputs'!BF$8,$C154,0)</f>
        <v>0</v>
      </c>
      <c r="AX154" s="139">
        <f ca="1">OFFSET('Impact Inputs'!BG$8,$C154,0)</f>
        <v>0</v>
      </c>
      <c r="AY154" s="139">
        <f ca="1">OFFSET('Impact Inputs'!BH$8,$C154,0)</f>
        <v>0</v>
      </c>
      <c r="AZ154" s="139">
        <f ca="1">OFFSET('Impact Inputs'!BI$8,$C154,0)</f>
        <v>0</v>
      </c>
      <c r="BA154" s="139">
        <f ca="1">OFFSET('Impact Inputs'!BJ$8,$C154,0)</f>
        <v>0</v>
      </c>
      <c r="BB154" s="139">
        <f ca="1">OFFSET('Impact Inputs'!BK$8,$C154,0)</f>
        <v>0</v>
      </c>
      <c r="BC154" s="139">
        <f ca="1">OFFSET('Impact Inputs'!BL$8,$C154,0)</f>
        <v>0</v>
      </c>
      <c r="BD154" s="139">
        <f ca="1">OFFSET('Impact Inputs'!BM$8,$C154,0)</f>
        <v>0</v>
      </c>
      <c r="BE154" s="139">
        <f ca="1">OFFSET('Impact Inputs'!BN$8,$C154,0)</f>
        <v>0</v>
      </c>
      <c r="BF154" s="139">
        <f ca="1">OFFSET('Impact Inputs'!BO$8,$C154,0)</f>
        <v>0</v>
      </c>
      <c r="BG154" s="139">
        <f ca="1">OFFSET('Impact Inputs'!BP$8,$C154,0)</f>
        <v>0</v>
      </c>
      <c r="BH154" s="139">
        <f ca="1">OFFSET('Impact Inputs'!BQ$8,$C154,0)</f>
        <v>0</v>
      </c>
    </row>
    <row r="155" spans="1:60">
      <c r="A155" s="106"/>
      <c r="B155" s="106"/>
      <c r="C155" s="106">
        <v>123</v>
      </c>
      <c r="D155" s="106"/>
      <c r="E155" s="106" t="str">
        <f ca="1">OFFSET('Impact Inputs'!A$6,C155,0)</f>
        <v>Impact 42</v>
      </c>
      <c r="F155" s="171" t="str">
        <f ca="1">OFFSET('Impact Inputs'!C$6,C155,0)</f>
        <v>-</v>
      </c>
      <c r="G155" s="106" t="str">
        <f ca="1">OFFSET('Impact Inputs'!D$6,C155,0)</f>
        <v>-</v>
      </c>
      <c r="H155" s="106"/>
      <c r="I155" s="106"/>
      <c r="J155" s="106"/>
      <c r="K155" s="139">
        <f ca="1">OFFSET('Impact Inputs'!T$8,$C155,0)</f>
        <v>0</v>
      </c>
      <c r="L155" s="139">
        <f ca="1">OFFSET('Impact Inputs'!U$8,$C155,0)</f>
        <v>0</v>
      </c>
      <c r="M155" s="139">
        <f ca="1">OFFSET('Impact Inputs'!V$8,$C155,0)</f>
        <v>0</v>
      </c>
      <c r="N155" s="139">
        <f ca="1">OFFSET('Impact Inputs'!W$8,$C155,0)</f>
        <v>0</v>
      </c>
      <c r="O155" s="139">
        <f ca="1">OFFSET('Impact Inputs'!X$8,$C155,0)</f>
        <v>0</v>
      </c>
      <c r="P155" s="139">
        <f ca="1">OFFSET('Impact Inputs'!Y$8,$C155,0)</f>
        <v>0</v>
      </c>
      <c r="Q155" s="139">
        <f ca="1">OFFSET('Impact Inputs'!Z$8,$C155,0)</f>
        <v>0</v>
      </c>
      <c r="R155" s="139">
        <f ca="1">OFFSET('Impact Inputs'!AA$8,$C155,0)</f>
        <v>0</v>
      </c>
      <c r="S155" s="139">
        <f ca="1">OFFSET('Impact Inputs'!AB$8,$C155,0)</f>
        <v>0</v>
      </c>
      <c r="T155" s="139">
        <f ca="1">OFFSET('Impact Inputs'!AC$8,$C155,0)</f>
        <v>0</v>
      </c>
      <c r="U155" s="139">
        <f ca="1">OFFSET('Impact Inputs'!AD$8,$C155,0)</f>
        <v>0</v>
      </c>
      <c r="V155" s="139">
        <f ca="1">OFFSET('Impact Inputs'!AE$8,$C155,0)</f>
        <v>0</v>
      </c>
      <c r="W155" s="139">
        <f ca="1">OFFSET('Impact Inputs'!AF$8,$C155,0)</f>
        <v>0</v>
      </c>
      <c r="X155" s="139">
        <f ca="1">OFFSET('Impact Inputs'!AG$8,$C155,0)</f>
        <v>0</v>
      </c>
      <c r="Y155" s="139">
        <f ca="1">OFFSET('Impact Inputs'!AH$8,$C155,0)</f>
        <v>0</v>
      </c>
      <c r="Z155" s="139">
        <f ca="1">OFFSET('Impact Inputs'!AI$8,$C155,0)</f>
        <v>0</v>
      </c>
      <c r="AA155" s="139">
        <f ca="1">OFFSET('Impact Inputs'!AJ$8,$C155,0)</f>
        <v>0</v>
      </c>
      <c r="AB155" s="139">
        <f ca="1">OFFSET('Impact Inputs'!AK$8,$C155,0)</f>
        <v>0</v>
      </c>
      <c r="AC155" s="139">
        <f ca="1">OFFSET('Impact Inputs'!AL$8,$C155,0)</f>
        <v>0</v>
      </c>
      <c r="AD155" s="139">
        <f ca="1">OFFSET('Impact Inputs'!AM$8,$C155,0)</f>
        <v>0</v>
      </c>
      <c r="AE155" s="139">
        <f ca="1">OFFSET('Impact Inputs'!AN$8,$C155,0)</f>
        <v>0</v>
      </c>
      <c r="AF155" s="139">
        <f ca="1">OFFSET('Impact Inputs'!AO$8,$C155,0)</f>
        <v>0</v>
      </c>
      <c r="AG155" s="139">
        <f ca="1">OFFSET('Impact Inputs'!AP$8,$C155,0)</f>
        <v>0</v>
      </c>
      <c r="AH155" s="139">
        <f ca="1">OFFSET('Impact Inputs'!AQ$8,$C155,0)</f>
        <v>0</v>
      </c>
      <c r="AI155" s="139">
        <f ca="1">OFFSET('Impact Inputs'!AR$8,$C155,0)</f>
        <v>0</v>
      </c>
      <c r="AJ155" s="139">
        <f ca="1">OFFSET('Impact Inputs'!AS$8,$C155,0)</f>
        <v>0</v>
      </c>
      <c r="AK155" s="139">
        <f ca="1">OFFSET('Impact Inputs'!AT$8,$C155,0)</f>
        <v>0</v>
      </c>
      <c r="AL155" s="139">
        <f ca="1">OFFSET('Impact Inputs'!AU$8,$C155,0)</f>
        <v>0</v>
      </c>
      <c r="AM155" s="139">
        <f ca="1">OFFSET('Impact Inputs'!AV$8,$C155,0)</f>
        <v>0</v>
      </c>
      <c r="AN155" s="139">
        <f ca="1">OFFSET('Impact Inputs'!AW$8,$C155,0)</f>
        <v>0</v>
      </c>
      <c r="AO155" s="139">
        <f ca="1">OFFSET('Impact Inputs'!AX$8,$C155,0)</f>
        <v>0</v>
      </c>
      <c r="AP155" s="139">
        <f ca="1">OFFSET('Impact Inputs'!AY$8,$C155,0)</f>
        <v>0</v>
      </c>
      <c r="AQ155" s="139">
        <f ca="1">OFFSET('Impact Inputs'!AZ$8,$C155,0)</f>
        <v>0</v>
      </c>
      <c r="AR155" s="139">
        <f ca="1">OFFSET('Impact Inputs'!BA$8,$C155,0)</f>
        <v>0</v>
      </c>
      <c r="AS155" s="139">
        <f ca="1">OFFSET('Impact Inputs'!BB$8,$C155,0)</f>
        <v>0</v>
      </c>
      <c r="AT155" s="139">
        <f ca="1">OFFSET('Impact Inputs'!BC$8,$C155,0)</f>
        <v>0</v>
      </c>
      <c r="AU155" s="139">
        <f ca="1">OFFSET('Impact Inputs'!BD$8,$C155,0)</f>
        <v>0</v>
      </c>
      <c r="AV155" s="139">
        <f ca="1">OFFSET('Impact Inputs'!BE$8,$C155,0)</f>
        <v>0</v>
      </c>
      <c r="AW155" s="139">
        <f ca="1">OFFSET('Impact Inputs'!BF$8,$C155,0)</f>
        <v>0</v>
      </c>
      <c r="AX155" s="139">
        <f ca="1">OFFSET('Impact Inputs'!BG$8,$C155,0)</f>
        <v>0</v>
      </c>
      <c r="AY155" s="139">
        <f ca="1">OFFSET('Impact Inputs'!BH$8,$C155,0)</f>
        <v>0</v>
      </c>
      <c r="AZ155" s="139">
        <f ca="1">OFFSET('Impact Inputs'!BI$8,$C155,0)</f>
        <v>0</v>
      </c>
      <c r="BA155" s="139">
        <f ca="1">OFFSET('Impact Inputs'!BJ$8,$C155,0)</f>
        <v>0</v>
      </c>
      <c r="BB155" s="139">
        <f ca="1">OFFSET('Impact Inputs'!BK$8,$C155,0)</f>
        <v>0</v>
      </c>
      <c r="BC155" s="139">
        <f ca="1">OFFSET('Impact Inputs'!BL$8,$C155,0)</f>
        <v>0</v>
      </c>
      <c r="BD155" s="139">
        <f ca="1">OFFSET('Impact Inputs'!BM$8,$C155,0)</f>
        <v>0</v>
      </c>
      <c r="BE155" s="139">
        <f ca="1">OFFSET('Impact Inputs'!BN$8,$C155,0)</f>
        <v>0</v>
      </c>
      <c r="BF155" s="139">
        <f ca="1">OFFSET('Impact Inputs'!BO$8,$C155,0)</f>
        <v>0</v>
      </c>
      <c r="BG155" s="139">
        <f ca="1">OFFSET('Impact Inputs'!BP$8,$C155,0)</f>
        <v>0</v>
      </c>
      <c r="BH155" s="139">
        <f ca="1">OFFSET('Impact Inputs'!BQ$8,$C155,0)</f>
        <v>0</v>
      </c>
    </row>
    <row r="156" spans="1:60">
      <c r="A156" s="106"/>
      <c r="B156" s="106"/>
      <c r="C156" s="108">
        <v>126</v>
      </c>
      <c r="D156" s="106"/>
      <c r="E156" s="106" t="str">
        <f ca="1">OFFSET('Impact Inputs'!A$6,C156,0)</f>
        <v>Impact 43</v>
      </c>
      <c r="F156" s="171" t="str">
        <f ca="1">OFFSET('Impact Inputs'!C$6,C156,0)</f>
        <v>-</v>
      </c>
      <c r="G156" s="106" t="str">
        <f ca="1">OFFSET('Impact Inputs'!D$6,C156,0)</f>
        <v>-</v>
      </c>
      <c r="H156" s="106"/>
      <c r="I156" s="106"/>
      <c r="J156" s="106"/>
      <c r="K156" s="139">
        <f ca="1">OFFSET('Impact Inputs'!T$8,$C156,0)</f>
        <v>0</v>
      </c>
      <c r="L156" s="139">
        <f ca="1">OFFSET('Impact Inputs'!U$8,$C156,0)</f>
        <v>0</v>
      </c>
      <c r="M156" s="139">
        <f ca="1">OFFSET('Impact Inputs'!V$8,$C156,0)</f>
        <v>0</v>
      </c>
      <c r="N156" s="139">
        <f ca="1">OFFSET('Impact Inputs'!W$8,$C156,0)</f>
        <v>0</v>
      </c>
      <c r="O156" s="139">
        <f ca="1">OFFSET('Impact Inputs'!X$8,$C156,0)</f>
        <v>0</v>
      </c>
      <c r="P156" s="139">
        <f ca="1">OFFSET('Impact Inputs'!Y$8,$C156,0)</f>
        <v>0</v>
      </c>
      <c r="Q156" s="139">
        <f ca="1">OFFSET('Impact Inputs'!Z$8,$C156,0)</f>
        <v>0</v>
      </c>
      <c r="R156" s="139">
        <f ca="1">OFFSET('Impact Inputs'!AA$8,$C156,0)</f>
        <v>0</v>
      </c>
      <c r="S156" s="139">
        <f ca="1">OFFSET('Impact Inputs'!AB$8,$C156,0)</f>
        <v>0</v>
      </c>
      <c r="T156" s="139">
        <f ca="1">OFFSET('Impact Inputs'!AC$8,$C156,0)</f>
        <v>0</v>
      </c>
      <c r="U156" s="139">
        <f ca="1">OFFSET('Impact Inputs'!AD$8,$C156,0)</f>
        <v>0</v>
      </c>
      <c r="V156" s="139">
        <f ca="1">OFFSET('Impact Inputs'!AE$8,$C156,0)</f>
        <v>0</v>
      </c>
      <c r="W156" s="139">
        <f ca="1">OFFSET('Impact Inputs'!AF$8,$C156,0)</f>
        <v>0</v>
      </c>
      <c r="X156" s="139">
        <f ca="1">OFFSET('Impact Inputs'!AG$8,$C156,0)</f>
        <v>0</v>
      </c>
      <c r="Y156" s="139">
        <f ca="1">OFFSET('Impact Inputs'!AH$8,$C156,0)</f>
        <v>0</v>
      </c>
      <c r="Z156" s="139">
        <f ca="1">OFFSET('Impact Inputs'!AI$8,$C156,0)</f>
        <v>0</v>
      </c>
      <c r="AA156" s="139">
        <f ca="1">OFFSET('Impact Inputs'!AJ$8,$C156,0)</f>
        <v>0</v>
      </c>
      <c r="AB156" s="139">
        <f ca="1">OFFSET('Impact Inputs'!AK$8,$C156,0)</f>
        <v>0</v>
      </c>
      <c r="AC156" s="139">
        <f ca="1">OFFSET('Impact Inputs'!AL$8,$C156,0)</f>
        <v>0</v>
      </c>
      <c r="AD156" s="139">
        <f ca="1">OFFSET('Impact Inputs'!AM$8,$C156,0)</f>
        <v>0</v>
      </c>
      <c r="AE156" s="139">
        <f ca="1">OFFSET('Impact Inputs'!AN$8,$C156,0)</f>
        <v>0</v>
      </c>
      <c r="AF156" s="139">
        <f ca="1">OFFSET('Impact Inputs'!AO$8,$C156,0)</f>
        <v>0</v>
      </c>
      <c r="AG156" s="139">
        <f ca="1">OFFSET('Impact Inputs'!AP$8,$C156,0)</f>
        <v>0</v>
      </c>
      <c r="AH156" s="139">
        <f ca="1">OFFSET('Impact Inputs'!AQ$8,$C156,0)</f>
        <v>0</v>
      </c>
      <c r="AI156" s="139">
        <f ca="1">OFFSET('Impact Inputs'!AR$8,$C156,0)</f>
        <v>0</v>
      </c>
      <c r="AJ156" s="139">
        <f ca="1">OFFSET('Impact Inputs'!AS$8,$C156,0)</f>
        <v>0</v>
      </c>
      <c r="AK156" s="139">
        <f ca="1">OFFSET('Impact Inputs'!AT$8,$C156,0)</f>
        <v>0</v>
      </c>
      <c r="AL156" s="139">
        <f ca="1">OFFSET('Impact Inputs'!AU$8,$C156,0)</f>
        <v>0</v>
      </c>
      <c r="AM156" s="139">
        <f ca="1">OFFSET('Impact Inputs'!AV$8,$C156,0)</f>
        <v>0</v>
      </c>
      <c r="AN156" s="139">
        <f ca="1">OFFSET('Impact Inputs'!AW$8,$C156,0)</f>
        <v>0</v>
      </c>
      <c r="AO156" s="139">
        <f ca="1">OFFSET('Impact Inputs'!AX$8,$C156,0)</f>
        <v>0</v>
      </c>
      <c r="AP156" s="139">
        <f ca="1">OFFSET('Impact Inputs'!AY$8,$C156,0)</f>
        <v>0</v>
      </c>
      <c r="AQ156" s="139">
        <f ca="1">OFFSET('Impact Inputs'!AZ$8,$C156,0)</f>
        <v>0</v>
      </c>
      <c r="AR156" s="139">
        <f ca="1">OFFSET('Impact Inputs'!BA$8,$C156,0)</f>
        <v>0</v>
      </c>
      <c r="AS156" s="139">
        <f ca="1">OFFSET('Impact Inputs'!BB$8,$C156,0)</f>
        <v>0</v>
      </c>
      <c r="AT156" s="139">
        <f ca="1">OFFSET('Impact Inputs'!BC$8,$C156,0)</f>
        <v>0</v>
      </c>
      <c r="AU156" s="139">
        <f ca="1">OFFSET('Impact Inputs'!BD$8,$C156,0)</f>
        <v>0</v>
      </c>
      <c r="AV156" s="139">
        <f ca="1">OFFSET('Impact Inputs'!BE$8,$C156,0)</f>
        <v>0</v>
      </c>
      <c r="AW156" s="139">
        <f ca="1">OFFSET('Impact Inputs'!BF$8,$C156,0)</f>
        <v>0</v>
      </c>
      <c r="AX156" s="139">
        <f ca="1">OFFSET('Impact Inputs'!BG$8,$C156,0)</f>
        <v>0</v>
      </c>
      <c r="AY156" s="139">
        <f ca="1">OFFSET('Impact Inputs'!BH$8,$C156,0)</f>
        <v>0</v>
      </c>
      <c r="AZ156" s="139">
        <f ca="1">OFFSET('Impact Inputs'!BI$8,$C156,0)</f>
        <v>0</v>
      </c>
      <c r="BA156" s="139">
        <f ca="1">OFFSET('Impact Inputs'!BJ$8,$C156,0)</f>
        <v>0</v>
      </c>
      <c r="BB156" s="139">
        <f ca="1">OFFSET('Impact Inputs'!BK$8,$C156,0)</f>
        <v>0</v>
      </c>
      <c r="BC156" s="139">
        <f ca="1">OFFSET('Impact Inputs'!BL$8,$C156,0)</f>
        <v>0</v>
      </c>
      <c r="BD156" s="139">
        <f ca="1">OFFSET('Impact Inputs'!BM$8,$C156,0)</f>
        <v>0</v>
      </c>
      <c r="BE156" s="139">
        <f ca="1">OFFSET('Impact Inputs'!BN$8,$C156,0)</f>
        <v>0</v>
      </c>
      <c r="BF156" s="139">
        <f ca="1">OFFSET('Impact Inputs'!BO$8,$C156,0)</f>
        <v>0</v>
      </c>
      <c r="BG156" s="139">
        <f ca="1">OFFSET('Impact Inputs'!BP$8,$C156,0)</f>
        <v>0</v>
      </c>
      <c r="BH156" s="139">
        <f ca="1">OFFSET('Impact Inputs'!BQ$8,$C156,0)</f>
        <v>0</v>
      </c>
    </row>
    <row r="157" spans="1:60">
      <c r="A157" s="106"/>
      <c r="B157" s="106"/>
      <c r="C157" s="106">
        <v>129</v>
      </c>
      <c r="D157" s="106"/>
      <c r="E157" s="106" t="str">
        <f ca="1">OFFSET('Impact Inputs'!A$6,C157,0)</f>
        <v>Impact 44</v>
      </c>
      <c r="F157" s="171" t="str">
        <f ca="1">OFFSET('Impact Inputs'!C$6,C157,0)</f>
        <v>-</v>
      </c>
      <c r="G157" s="106" t="str">
        <f ca="1">OFFSET('Impact Inputs'!D$6,C157,0)</f>
        <v>-</v>
      </c>
      <c r="H157" s="106"/>
      <c r="I157" s="106"/>
      <c r="J157" s="106"/>
      <c r="K157" s="139">
        <f ca="1">OFFSET('Impact Inputs'!T$8,$C157,0)</f>
        <v>0</v>
      </c>
      <c r="L157" s="139">
        <f ca="1">OFFSET('Impact Inputs'!U$8,$C157,0)</f>
        <v>0</v>
      </c>
      <c r="M157" s="139">
        <f ca="1">OFFSET('Impact Inputs'!V$8,$C157,0)</f>
        <v>0</v>
      </c>
      <c r="N157" s="139">
        <f ca="1">OFFSET('Impact Inputs'!W$8,$C157,0)</f>
        <v>0</v>
      </c>
      <c r="O157" s="139">
        <f ca="1">OFFSET('Impact Inputs'!X$8,$C157,0)</f>
        <v>0</v>
      </c>
      <c r="P157" s="139">
        <f ca="1">OFFSET('Impact Inputs'!Y$8,$C157,0)</f>
        <v>0</v>
      </c>
      <c r="Q157" s="139">
        <f ca="1">OFFSET('Impact Inputs'!Z$8,$C157,0)</f>
        <v>0</v>
      </c>
      <c r="R157" s="139">
        <f ca="1">OFFSET('Impact Inputs'!AA$8,$C157,0)</f>
        <v>0</v>
      </c>
      <c r="S157" s="139">
        <f ca="1">OFFSET('Impact Inputs'!AB$8,$C157,0)</f>
        <v>0</v>
      </c>
      <c r="T157" s="139">
        <f ca="1">OFFSET('Impact Inputs'!AC$8,$C157,0)</f>
        <v>0</v>
      </c>
      <c r="U157" s="139">
        <f ca="1">OFFSET('Impact Inputs'!AD$8,$C157,0)</f>
        <v>0</v>
      </c>
      <c r="V157" s="139">
        <f ca="1">OFFSET('Impact Inputs'!AE$8,$C157,0)</f>
        <v>0</v>
      </c>
      <c r="W157" s="139">
        <f ca="1">OFFSET('Impact Inputs'!AF$8,$C157,0)</f>
        <v>0</v>
      </c>
      <c r="X157" s="139">
        <f ca="1">OFFSET('Impact Inputs'!AG$8,$C157,0)</f>
        <v>0</v>
      </c>
      <c r="Y157" s="139">
        <f ca="1">OFFSET('Impact Inputs'!AH$8,$C157,0)</f>
        <v>0</v>
      </c>
      <c r="Z157" s="139">
        <f ca="1">OFFSET('Impact Inputs'!AI$8,$C157,0)</f>
        <v>0</v>
      </c>
      <c r="AA157" s="139">
        <f ca="1">OFFSET('Impact Inputs'!AJ$8,$C157,0)</f>
        <v>0</v>
      </c>
      <c r="AB157" s="139">
        <f ca="1">OFFSET('Impact Inputs'!AK$8,$C157,0)</f>
        <v>0</v>
      </c>
      <c r="AC157" s="139">
        <f ca="1">OFFSET('Impact Inputs'!AL$8,$C157,0)</f>
        <v>0</v>
      </c>
      <c r="AD157" s="139">
        <f ca="1">OFFSET('Impact Inputs'!AM$8,$C157,0)</f>
        <v>0</v>
      </c>
      <c r="AE157" s="139">
        <f ca="1">OFFSET('Impact Inputs'!AN$8,$C157,0)</f>
        <v>0</v>
      </c>
      <c r="AF157" s="139">
        <f ca="1">OFFSET('Impact Inputs'!AO$8,$C157,0)</f>
        <v>0</v>
      </c>
      <c r="AG157" s="139">
        <f ca="1">OFFSET('Impact Inputs'!AP$8,$C157,0)</f>
        <v>0</v>
      </c>
      <c r="AH157" s="139">
        <f ca="1">OFFSET('Impact Inputs'!AQ$8,$C157,0)</f>
        <v>0</v>
      </c>
      <c r="AI157" s="139">
        <f ca="1">OFFSET('Impact Inputs'!AR$8,$C157,0)</f>
        <v>0</v>
      </c>
      <c r="AJ157" s="139">
        <f ca="1">OFFSET('Impact Inputs'!AS$8,$C157,0)</f>
        <v>0</v>
      </c>
      <c r="AK157" s="139">
        <f ca="1">OFFSET('Impact Inputs'!AT$8,$C157,0)</f>
        <v>0</v>
      </c>
      <c r="AL157" s="139">
        <f ca="1">OFFSET('Impact Inputs'!AU$8,$C157,0)</f>
        <v>0</v>
      </c>
      <c r="AM157" s="139">
        <f ca="1">OFFSET('Impact Inputs'!AV$8,$C157,0)</f>
        <v>0</v>
      </c>
      <c r="AN157" s="139">
        <f ca="1">OFFSET('Impact Inputs'!AW$8,$C157,0)</f>
        <v>0</v>
      </c>
      <c r="AO157" s="139">
        <f ca="1">OFFSET('Impact Inputs'!AX$8,$C157,0)</f>
        <v>0</v>
      </c>
      <c r="AP157" s="139">
        <f ca="1">OFFSET('Impact Inputs'!AY$8,$C157,0)</f>
        <v>0</v>
      </c>
      <c r="AQ157" s="139">
        <f ca="1">OFFSET('Impact Inputs'!AZ$8,$C157,0)</f>
        <v>0</v>
      </c>
      <c r="AR157" s="139">
        <f ca="1">OFFSET('Impact Inputs'!BA$8,$C157,0)</f>
        <v>0</v>
      </c>
      <c r="AS157" s="139">
        <f ca="1">OFFSET('Impact Inputs'!BB$8,$C157,0)</f>
        <v>0</v>
      </c>
      <c r="AT157" s="139">
        <f ca="1">OFFSET('Impact Inputs'!BC$8,$C157,0)</f>
        <v>0</v>
      </c>
      <c r="AU157" s="139">
        <f ca="1">OFFSET('Impact Inputs'!BD$8,$C157,0)</f>
        <v>0</v>
      </c>
      <c r="AV157" s="139">
        <f ca="1">OFFSET('Impact Inputs'!BE$8,$C157,0)</f>
        <v>0</v>
      </c>
      <c r="AW157" s="139">
        <f ca="1">OFFSET('Impact Inputs'!BF$8,$C157,0)</f>
        <v>0</v>
      </c>
      <c r="AX157" s="139">
        <f ca="1">OFFSET('Impact Inputs'!BG$8,$C157,0)</f>
        <v>0</v>
      </c>
      <c r="AY157" s="139">
        <f ca="1">OFFSET('Impact Inputs'!BH$8,$C157,0)</f>
        <v>0</v>
      </c>
      <c r="AZ157" s="139">
        <f ca="1">OFFSET('Impact Inputs'!BI$8,$C157,0)</f>
        <v>0</v>
      </c>
      <c r="BA157" s="139">
        <f ca="1">OFFSET('Impact Inputs'!BJ$8,$C157,0)</f>
        <v>0</v>
      </c>
      <c r="BB157" s="139">
        <f ca="1">OFFSET('Impact Inputs'!BK$8,$C157,0)</f>
        <v>0</v>
      </c>
      <c r="BC157" s="139">
        <f ca="1">OFFSET('Impact Inputs'!BL$8,$C157,0)</f>
        <v>0</v>
      </c>
      <c r="BD157" s="139">
        <f ca="1">OFFSET('Impact Inputs'!BM$8,$C157,0)</f>
        <v>0</v>
      </c>
      <c r="BE157" s="139">
        <f ca="1">OFFSET('Impact Inputs'!BN$8,$C157,0)</f>
        <v>0</v>
      </c>
      <c r="BF157" s="139">
        <f ca="1">OFFSET('Impact Inputs'!BO$8,$C157,0)</f>
        <v>0</v>
      </c>
      <c r="BG157" s="139">
        <f ca="1">OFFSET('Impact Inputs'!BP$8,$C157,0)</f>
        <v>0</v>
      </c>
      <c r="BH157" s="139">
        <f ca="1">OFFSET('Impact Inputs'!BQ$8,$C157,0)</f>
        <v>0</v>
      </c>
    </row>
    <row r="158" spans="1:60">
      <c r="A158" s="106"/>
      <c r="B158" s="106"/>
      <c r="C158" s="106">
        <v>132</v>
      </c>
      <c r="D158" s="106"/>
      <c r="E158" s="106" t="str">
        <f ca="1">OFFSET('Impact Inputs'!A$6,C158,0)</f>
        <v>Impact 45</v>
      </c>
      <c r="F158" s="171" t="str">
        <f ca="1">OFFSET('Impact Inputs'!C$6,C158,0)</f>
        <v>-</v>
      </c>
      <c r="G158" s="106" t="str">
        <f ca="1">OFFSET('Impact Inputs'!D$6,C158,0)</f>
        <v>-</v>
      </c>
      <c r="H158" s="106"/>
      <c r="I158" s="106"/>
      <c r="J158" s="106"/>
      <c r="K158" s="139">
        <f ca="1">OFFSET('Impact Inputs'!T$8,$C158,0)</f>
        <v>0</v>
      </c>
      <c r="L158" s="139">
        <f ca="1">OFFSET('Impact Inputs'!U$8,$C158,0)</f>
        <v>0</v>
      </c>
      <c r="M158" s="139">
        <f ca="1">OFFSET('Impact Inputs'!V$8,$C158,0)</f>
        <v>0</v>
      </c>
      <c r="N158" s="139">
        <f ca="1">OFFSET('Impact Inputs'!W$8,$C158,0)</f>
        <v>0</v>
      </c>
      <c r="O158" s="139">
        <f ca="1">OFFSET('Impact Inputs'!X$8,$C158,0)</f>
        <v>0</v>
      </c>
      <c r="P158" s="139">
        <f ca="1">OFFSET('Impact Inputs'!Y$8,$C158,0)</f>
        <v>0</v>
      </c>
      <c r="Q158" s="139">
        <f ca="1">OFFSET('Impact Inputs'!Z$8,$C158,0)</f>
        <v>0</v>
      </c>
      <c r="R158" s="139">
        <f ca="1">OFFSET('Impact Inputs'!AA$8,$C158,0)</f>
        <v>0</v>
      </c>
      <c r="S158" s="139">
        <f ca="1">OFFSET('Impact Inputs'!AB$8,$C158,0)</f>
        <v>0</v>
      </c>
      <c r="T158" s="139">
        <f ca="1">OFFSET('Impact Inputs'!AC$8,$C158,0)</f>
        <v>0</v>
      </c>
      <c r="U158" s="139">
        <f ca="1">OFFSET('Impact Inputs'!AD$8,$C158,0)</f>
        <v>0</v>
      </c>
      <c r="V158" s="139">
        <f ca="1">OFFSET('Impact Inputs'!AE$8,$C158,0)</f>
        <v>0</v>
      </c>
      <c r="W158" s="139">
        <f ca="1">OFFSET('Impact Inputs'!AF$8,$C158,0)</f>
        <v>0</v>
      </c>
      <c r="X158" s="139">
        <f ca="1">OFFSET('Impact Inputs'!AG$8,$C158,0)</f>
        <v>0</v>
      </c>
      <c r="Y158" s="139">
        <f ca="1">OFFSET('Impact Inputs'!AH$8,$C158,0)</f>
        <v>0</v>
      </c>
      <c r="Z158" s="139">
        <f ca="1">OFFSET('Impact Inputs'!AI$8,$C158,0)</f>
        <v>0</v>
      </c>
      <c r="AA158" s="139">
        <f ca="1">OFFSET('Impact Inputs'!AJ$8,$C158,0)</f>
        <v>0</v>
      </c>
      <c r="AB158" s="139">
        <f ca="1">OFFSET('Impact Inputs'!AK$8,$C158,0)</f>
        <v>0</v>
      </c>
      <c r="AC158" s="139">
        <f ca="1">OFFSET('Impact Inputs'!AL$8,$C158,0)</f>
        <v>0</v>
      </c>
      <c r="AD158" s="139">
        <f ca="1">OFFSET('Impact Inputs'!AM$8,$C158,0)</f>
        <v>0</v>
      </c>
      <c r="AE158" s="139">
        <f ca="1">OFFSET('Impact Inputs'!AN$8,$C158,0)</f>
        <v>0</v>
      </c>
      <c r="AF158" s="139">
        <f ca="1">OFFSET('Impact Inputs'!AO$8,$C158,0)</f>
        <v>0</v>
      </c>
      <c r="AG158" s="139">
        <f ca="1">OFFSET('Impact Inputs'!AP$8,$C158,0)</f>
        <v>0</v>
      </c>
      <c r="AH158" s="139">
        <f ca="1">OFFSET('Impact Inputs'!AQ$8,$C158,0)</f>
        <v>0</v>
      </c>
      <c r="AI158" s="139">
        <f ca="1">OFFSET('Impact Inputs'!AR$8,$C158,0)</f>
        <v>0</v>
      </c>
      <c r="AJ158" s="139">
        <f ca="1">OFFSET('Impact Inputs'!AS$8,$C158,0)</f>
        <v>0</v>
      </c>
      <c r="AK158" s="139">
        <f ca="1">OFFSET('Impact Inputs'!AT$8,$C158,0)</f>
        <v>0</v>
      </c>
      <c r="AL158" s="139">
        <f ca="1">OFFSET('Impact Inputs'!AU$8,$C158,0)</f>
        <v>0</v>
      </c>
      <c r="AM158" s="139">
        <f ca="1">OFFSET('Impact Inputs'!AV$8,$C158,0)</f>
        <v>0</v>
      </c>
      <c r="AN158" s="139">
        <f ca="1">OFFSET('Impact Inputs'!AW$8,$C158,0)</f>
        <v>0</v>
      </c>
      <c r="AO158" s="139">
        <f ca="1">OFFSET('Impact Inputs'!AX$8,$C158,0)</f>
        <v>0</v>
      </c>
      <c r="AP158" s="139">
        <f ca="1">OFFSET('Impact Inputs'!AY$8,$C158,0)</f>
        <v>0</v>
      </c>
      <c r="AQ158" s="139">
        <f ca="1">OFFSET('Impact Inputs'!AZ$8,$C158,0)</f>
        <v>0</v>
      </c>
      <c r="AR158" s="139">
        <f ca="1">OFFSET('Impact Inputs'!BA$8,$C158,0)</f>
        <v>0</v>
      </c>
      <c r="AS158" s="139">
        <f ca="1">OFFSET('Impact Inputs'!BB$8,$C158,0)</f>
        <v>0</v>
      </c>
      <c r="AT158" s="139">
        <f ca="1">OFFSET('Impact Inputs'!BC$8,$C158,0)</f>
        <v>0</v>
      </c>
      <c r="AU158" s="139">
        <f ca="1">OFFSET('Impact Inputs'!BD$8,$C158,0)</f>
        <v>0</v>
      </c>
      <c r="AV158" s="139">
        <f ca="1">OFFSET('Impact Inputs'!BE$8,$C158,0)</f>
        <v>0</v>
      </c>
      <c r="AW158" s="139">
        <f ca="1">OFFSET('Impact Inputs'!BF$8,$C158,0)</f>
        <v>0</v>
      </c>
      <c r="AX158" s="139">
        <f ca="1">OFFSET('Impact Inputs'!BG$8,$C158,0)</f>
        <v>0</v>
      </c>
      <c r="AY158" s="139">
        <f ca="1">OFFSET('Impact Inputs'!BH$8,$C158,0)</f>
        <v>0</v>
      </c>
      <c r="AZ158" s="139">
        <f ca="1">OFFSET('Impact Inputs'!BI$8,$C158,0)</f>
        <v>0</v>
      </c>
      <c r="BA158" s="139">
        <f ca="1">OFFSET('Impact Inputs'!BJ$8,$C158,0)</f>
        <v>0</v>
      </c>
      <c r="BB158" s="139">
        <f ca="1">OFFSET('Impact Inputs'!BK$8,$C158,0)</f>
        <v>0</v>
      </c>
      <c r="BC158" s="139">
        <f ca="1">OFFSET('Impact Inputs'!BL$8,$C158,0)</f>
        <v>0</v>
      </c>
      <c r="BD158" s="139">
        <f ca="1">OFFSET('Impact Inputs'!BM$8,$C158,0)</f>
        <v>0</v>
      </c>
      <c r="BE158" s="139">
        <f ca="1">OFFSET('Impact Inputs'!BN$8,$C158,0)</f>
        <v>0</v>
      </c>
      <c r="BF158" s="139">
        <f ca="1">OFFSET('Impact Inputs'!BO$8,$C158,0)</f>
        <v>0</v>
      </c>
      <c r="BG158" s="139">
        <f ca="1">OFFSET('Impact Inputs'!BP$8,$C158,0)</f>
        <v>0</v>
      </c>
      <c r="BH158" s="139">
        <f ca="1">OFFSET('Impact Inputs'!BQ$8,$C158,0)</f>
        <v>0</v>
      </c>
    </row>
    <row r="159" spans="1:60">
      <c r="A159" s="106"/>
      <c r="B159" s="106"/>
      <c r="C159" s="108">
        <v>135</v>
      </c>
      <c r="D159" s="106"/>
      <c r="E159" s="106" t="str">
        <f ca="1">OFFSET('Impact Inputs'!A$6,C159,0)</f>
        <v>Impact 46</v>
      </c>
      <c r="F159" s="171" t="str">
        <f ca="1">OFFSET('Impact Inputs'!C$6,C159,0)</f>
        <v>-</v>
      </c>
      <c r="G159" s="106" t="str">
        <f ca="1">OFFSET('Impact Inputs'!D$6,C159,0)</f>
        <v>-</v>
      </c>
      <c r="H159" s="106"/>
      <c r="I159" s="106"/>
      <c r="J159" s="106"/>
      <c r="K159" s="139">
        <f ca="1">OFFSET('Impact Inputs'!T$8,$C159,0)</f>
        <v>0</v>
      </c>
      <c r="L159" s="139">
        <f ca="1">OFFSET('Impact Inputs'!U$8,$C159,0)</f>
        <v>0</v>
      </c>
      <c r="M159" s="139">
        <f ca="1">OFFSET('Impact Inputs'!V$8,$C159,0)</f>
        <v>0</v>
      </c>
      <c r="N159" s="139">
        <f ca="1">OFFSET('Impact Inputs'!W$8,$C159,0)</f>
        <v>0</v>
      </c>
      <c r="O159" s="139">
        <f ca="1">OFFSET('Impact Inputs'!X$8,$C159,0)</f>
        <v>0</v>
      </c>
      <c r="P159" s="139">
        <f ca="1">OFFSET('Impact Inputs'!Y$8,$C159,0)</f>
        <v>0</v>
      </c>
      <c r="Q159" s="139">
        <f ca="1">OFFSET('Impact Inputs'!Z$8,$C159,0)</f>
        <v>0</v>
      </c>
      <c r="R159" s="139">
        <f ca="1">OFFSET('Impact Inputs'!AA$8,$C159,0)</f>
        <v>0</v>
      </c>
      <c r="S159" s="139">
        <f ca="1">OFFSET('Impact Inputs'!AB$8,$C159,0)</f>
        <v>0</v>
      </c>
      <c r="T159" s="139">
        <f ca="1">OFFSET('Impact Inputs'!AC$8,$C159,0)</f>
        <v>0</v>
      </c>
      <c r="U159" s="139">
        <f ca="1">OFFSET('Impact Inputs'!AD$8,$C159,0)</f>
        <v>0</v>
      </c>
      <c r="V159" s="139">
        <f ca="1">OFFSET('Impact Inputs'!AE$8,$C159,0)</f>
        <v>0</v>
      </c>
      <c r="W159" s="139">
        <f ca="1">OFFSET('Impact Inputs'!AF$8,$C159,0)</f>
        <v>0</v>
      </c>
      <c r="X159" s="139">
        <f ca="1">OFFSET('Impact Inputs'!AG$8,$C159,0)</f>
        <v>0</v>
      </c>
      <c r="Y159" s="139">
        <f ca="1">OFFSET('Impact Inputs'!AH$8,$C159,0)</f>
        <v>0</v>
      </c>
      <c r="Z159" s="139">
        <f ca="1">OFFSET('Impact Inputs'!AI$8,$C159,0)</f>
        <v>0</v>
      </c>
      <c r="AA159" s="139">
        <f ca="1">OFFSET('Impact Inputs'!AJ$8,$C159,0)</f>
        <v>0</v>
      </c>
      <c r="AB159" s="139">
        <f ca="1">OFFSET('Impact Inputs'!AK$8,$C159,0)</f>
        <v>0</v>
      </c>
      <c r="AC159" s="139">
        <f ca="1">OFFSET('Impact Inputs'!AL$8,$C159,0)</f>
        <v>0</v>
      </c>
      <c r="AD159" s="139">
        <f ca="1">OFFSET('Impact Inputs'!AM$8,$C159,0)</f>
        <v>0</v>
      </c>
      <c r="AE159" s="139">
        <f ca="1">OFFSET('Impact Inputs'!AN$8,$C159,0)</f>
        <v>0</v>
      </c>
      <c r="AF159" s="139">
        <f ca="1">OFFSET('Impact Inputs'!AO$8,$C159,0)</f>
        <v>0</v>
      </c>
      <c r="AG159" s="139">
        <f ca="1">OFFSET('Impact Inputs'!AP$8,$C159,0)</f>
        <v>0</v>
      </c>
      <c r="AH159" s="139">
        <f ca="1">OFFSET('Impact Inputs'!AQ$8,$C159,0)</f>
        <v>0</v>
      </c>
      <c r="AI159" s="139">
        <f ca="1">OFFSET('Impact Inputs'!AR$8,$C159,0)</f>
        <v>0</v>
      </c>
      <c r="AJ159" s="139">
        <f ca="1">OFFSET('Impact Inputs'!AS$8,$C159,0)</f>
        <v>0</v>
      </c>
      <c r="AK159" s="139">
        <f ca="1">OFFSET('Impact Inputs'!AT$8,$C159,0)</f>
        <v>0</v>
      </c>
      <c r="AL159" s="139">
        <f ca="1">OFFSET('Impact Inputs'!AU$8,$C159,0)</f>
        <v>0</v>
      </c>
      <c r="AM159" s="139">
        <f ca="1">OFFSET('Impact Inputs'!AV$8,$C159,0)</f>
        <v>0</v>
      </c>
      <c r="AN159" s="139">
        <f ca="1">OFFSET('Impact Inputs'!AW$8,$C159,0)</f>
        <v>0</v>
      </c>
      <c r="AO159" s="139">
        <f ca="1">OFFSET('Impact Inputs'!AX$8,$C159,0)</f>
        <v>0</v>
      </c>
      <c r="AP159" s="139">
        <f ca="1">OFFSET('Impact Inputs'!AY$8,$C159,0)</f>
        <v>0</v>
      </c>
      <c r="AQ159" s="139">
        <f ca="1">OFFSET('Impact Inputs'!AZ$8,$C159,0)</f>
        <v>0</v>
      </c>
      <c r="AR159" s="139">
        <f ca="1">OFFSET('Impact Inputs'!BA$8,$C159,0)</f>
        <v>0</v>
      </c>
      <c r="AS159" s="139">
        <f ca="1">OFFSET('Impact Inputs'!BB$8,$C159,0)</f>
        <v>0</v>
      </c>
      <c r="AT159" s="139">
        <f ca="1">OFFSET('Impact Inputs'!BC$8,$C159,0)</f>
        <v>0</v>
      </c>
      <c r="AU159" s="139">
        <f ca="1">OFFSET('Impact Inputs'!BD$8,$C159,0)</f>
        <v>0</v>
      </c>
      <c r="AV159" s="139">
        <f ca="1">OFFSET('Impact Inputs'!BE$8,$C159,0)</f>
        <v>0</v>
      </c>
      <c r="AW159" s="139">
        <f ca="1">OFFSET('Impact Inputs'!BF$8,$C159,0)</f>
        <v>0</v>
      </c>
      <c r="AX159" s="139">
        <f ca="1">OFFSET('Impact Inputs'!BG$8,$C159,0)</f>
        <v>0</v>
      </c>
      <c r="AY159" s="139">
        <f ca="1">OFFSET('Impact Inputs'!BH$8,$C159,0)</f>
        <v>0</v>
      </c>
      <c r="AZ159" s="139">
        <f ca="1">OFFSET('Impact Inputs'!BI$8,$C159,0)</f>
        <v>0</v>
      </c>
      <c r="BA159" s="139">
        <f ca="1">OFFSET('Impact Inputs'!BJ$8,$C159,0)</f>
        <v>0</v>
      </c>
      <c r="BB159" s="139">
        <f ca="1">OFFSET('Impact Inputs'!BK$8,$C159,0)</f>
        <v>0</v>
      </c>
      <c r="BC159" s="139">
        <f ca="1">OFFSET('Impact Inputs'!BL$8,$C159,0)</f>
        <v>0</v>
      </c>
      <c r="BD159" s="139">
        <f ca="1">OFFSET('Impact Inputs'!BM$8,$C159,0)</f>
        <v>0</v>
      </c>
      <c r="BE159" s="139">
        <f ca="1">OFFSET('Impact Inputs'!BN$8,$C159,0)</f>
        <v>0</v>
      </c>
      <c r="BF159" s="139">
        <f ca="1">OFFSET('Impact Inputs'!BO$8,$C159,0)</f>
        <v>0</v>
      </c>
      <c r="BG159" s="139">
        <f ca="1">OFFSET('Impact Inputs'!BP$8,$C159,0)</f>
        <v>0</v>
      </c>
      <c r="BH159" s="139">
        <f ca="1">OFFSET('Impact Inputs'!BQ$8,$C159,0)</f>
        <v>0</v>
      </c>
    </row>
    <row r="160" spans="1:60">
      <c r="A160" s="106"/>
      <c r="B160" s="106"/>
      <c r="C160" s="106">
        <v>138</v>
      </c>
      <c r="D160" s="106"/>
      <c r="E160" s="106" t="str">
        <f ca="1">OFFSET('Impact Inputs'!A$6,C160,0)</f>
        <v>Impact 47</v>
      </c>
      <c r="F160" s="171" t="str">
        <f ca="1">OFFSET('Impact Inputs'!C$6,C160,0)</f>
        <v>-</v>
      </c>
      <c r="G160" s="106" t="str">
        <f ca="1">OFFSET('Impact Inputs'!D$6,C160,0)</f>
        <v>-</v>
      </c>
      <c r="H160" s="106"/>
      <c r="I160" s="106"/>
      <c r="J160" s="106"/>
      <c r="K160" s="139">
        <f ca="1">OFFSET('Impact Inputs'!T$8,$C160,0)</f>
        <v>0</v>
      </c>
      <c r="L160" s="139">
        <f ca="1">OFFSET('Impact Inputs'!U$8,$C160,0)</f>
        <v>0</v>
      </c>
      <c r="M160" s="139">
        <f ca="1">OFFSET('Impact Inputs'!V$8,$C160,0)</f>
        <v>0</v>
      </c>
      <c r="N160" s="139">
        <f ca="1">OFFSET('Impact Inputs'!W$8,$C160,0)</f>
        <v>0</v>
      </c>
      <c r="O160" s="139">
        <f ca="1">OFFSET('Impact Inputs'!X$8,$C160,0)</f>
        <v>0</v>
      </c>
      <c r="P160" s="139">
        <f ca="1">OFFSET('Impact Inputs'!Y$8,$C160,0)</f>
        <v>0</v>
      </c>
      <c r="Q160" s="139">
        <f ca="1">OFFSET('Impact Inputs'!Z$8,$C160,0)</f>
        <v>0</v>
      </c>
      <c r="R160" s="139">
        <f ca="1">OFFSET('Impact Inputs'!AA$8,$C160,0)</f>
        <v>0</v>
      </c>
      <c r="S160" s="139">
        <f ca="1">OFFSET('Impact Inputs'!AB$8,$C160,0)</f>
        <v>0</v>
      </c>
      <c r="T160" s="139">
        <f ca="1">OFFSET('Impact Inputs'!AC$8,$C160,0)</f>
        <v>0</v>
      </c>
      <c r="U160" s="139">
        <f ca="1">OFFSET('Impact Inputs'!AD$8,$C160,0)</f>
        <v>0</v>
      </c>
      <c r="V160" s="139">
        <f ca="1">OFFSET('Impact Inputs'!AE$8,$C160,0)</f>
        <v>0</v>
      </c>
      <c r="W160" s="139">
        <f ca="1">OFFSET('Impact Inputs'!AF$8,$C160,0)</f>
        <v>0</v>
      </c>
      <c r="X160" s="139">
        <f ca="1">OFFSET('Impact Inputs'!AG$8,$C160,0)</f>
        <v>0</v>
      </c>
      <c r="Y160" s="139">
        <f ca="1">OFFSET('Impact Inputs'!AH$8,$C160,0)</f>
        <v>0</v>
      </c>
      <c r="Z160" s="139">
        <f ca="1">OFFSET('Impact Inputs'!AI$8,$C160,0)</f>
        <v>0</v>
      </c>
      <c r="AA160" s="139">
        <f ca="1">OFFSET('Impact Inputs'!AJ$8,$C160,0)</f>
        <v>0</v>
      </c>
      <c r="AB160" s="139">
        <f ca="1">OFFSET('Impact Inputs'!AK$8,$C160,0)</f>
        <v>0</v>
      </c>
      <c r="AC160" s="139">
        <f ca="1">OFFSET('Impact Inputs'!AL$8,$C160,0)</f>
        <v>0</v>
      </c>
      <c r="AD160" s="139">
        <f ca="1">OFFSET('Impact Inputs'!AM$8,$C160,0)</f>
        <v>0</v>
      </c>
      <c r="AE160" s="139">
        <f ca="1">OFFSET('Impact Inputs'!AN$8,$C160,0)</f>
        <v>0</v>
      </c>
      <c r="AF160" s="139">
        <f ca="1">OFFSET('Impact Inputs'!AO$8,$C160,0)</f>
        <v>0</v>
      </c>
      <c r="AG160" s="139">
        <f ca="1">OFFSET('Impact Inputs'!AP$8,$C160,0)</f>
        <v>0</v>
      </c>
      <c r="AH160" s="139">
        <f ca="1">OFFSET('Impact Inputs'!AQ$8,$C160,0)</f>
        <v>0</v>
      </c>
      <c r="AI160" s="139">
        <f ca="1">OFFSET('Impact Inputs'!AR$8,$C160,0)</f>
        <v>0</v>
      </c>
      <c r="AJ160" s="139">
        <f ca="1">OFFSET('Impact Inputs'!AS$8,$C160,0)</f>
        <v>0</v>
      </c>
      <c r="AK160" s="139">
        <f ca="1">OFFSET('Impact Inputs'!AT$8,$C160,0)</f>
        <v>0</v>
      </c>
      <c r="AL160" s="139">
        <f ca="1">OFFSET('Impact Inputs'!AU$8,$C160,0)</f>
        <v>0</v>
      </c>
      <c r="AM160" s="139">
        <f ca="1">OFFSET('Impact Inputs'!AV$8,$C160,0)</f>
        <v>0</v>
      </c>
      <c r="AN160" s="139">
        <f ca="1">OFFSET('Impact Inputs'!AW$8,$C160,0)</f>
        <v>0</v>
      </c>
      <c r="AO160" s="139">
        <f ca="1">OFFSET('Impact Inputs'!AX$8,$C160,0)</f>
        <v>0</v>
      </c>
      <c r="AP160" s="139">
        <f ca="1">OFFSET('Impact Inputs'!AY$8,$C160,0)</f>
        <v>0</v>
      </c>
      <c r="AQ160" s="139">
        <f ca="1">OFFSET('Impact Inputs'!AZ$8,$C160,0)</f>
        <v>0</v>
      </c>
      <c r="AR160" s="139">
        <f ca="1">OFFSET('Impact Inputs'!BA$8,$C160,0)</f>
        <v>0</v>
      </c>
      <c r="AS160" s="139">
        <f ca="1">OFFSET('Impact Inputs'!BB$8,$C160,0)</f>
        <v>0</v>
      </c>
      <c r="AT160" s="139">
        <f ca="1">OFFSET('Impact Inputs'!BC$8,$C160,0)</f>
        <v>0</v>
      </c>
      <c r="AU160" s="139">
        <f ca="1">OFFSET('Impact Inputs'!BD$8,$C160,0)</f>
        <v>0</v>
      </c>
      <c r="AV160" s="139">
        <f ca="1">OFFSET('Impact Inputs'!BE$8,$C160,0)</f>
        <v>0</v>
      </c>
      <c r="AW160" s="139">
        <f ca="1">OFFSET('Impact Inputs'!BF$8,$C160,0)</f>
        <v>0</v>
      </c>
      <c r="AX160" s="139">
        <f ca="1">OFFSET('Impact Inputs'!BG$8,$C160,0)</f>
        <v>0</v>
      </c>
      <c r="AY160" s="139">
        <f ca="1">OFFSET('Impact Inputs'!BH$8,$C160,0)</f>
        <v>0</v>
      </c>
      <c r="AZ160" s="139">
        <f ca="1">OFFSET('Impact Inputs'!BI$8,$C160,0)</f>
        <v>0</v>
      </c>
      <c r="BA160" s="139">
        <f ca="1">OFFSET('Impact Inputs'!BJ$8,$C160,0)</f>
        <v>0</v>
      </c>
      <c r="BB160" s="139">
        <f ca="1">OFFSET('Impact Inputs'!BK$8,$C160,0)</f>
        <v>0</v>
      </c>
      <c r="BC160" s="139">
        <f ca="1">OFFSET('Impact Inputs'!BL$8,$C160,0)</f>
        <v>0</v>
      </c>
      <c r="BD160" s="139">
        <f ca="1">OFFSET('Impact Inputs'!BM$8,$C160,0)</f>
        <v>0</v>
      </c>
      <c r="BE160" s="139">
        <f ca="1">OFFSET('Impact Inputs'!BN$8,$C160,0)</f>
        <v>0</v>
      </c>
      <c r="BF160" s="139">
        <f ca="1">OFFSET('Impact Inputs'!BO$8,$C160,0)</f>
        <v>0</v>
      </c>
      <c r="BG160" s="139">
        <f ca="1">OFFSET('Impact Inputs'!BP$8,$C160,0)</f>
        <v>0</v>
      </c>
      <c r="BH160" s="139">
        <f ca="1">OFFSET('Impact Inputs'!BQ$8,$C160,0)</f>
        <v>0</v>
      </c>
    </row>
    <row r="161" spans="1:60">
      <c r="A161" s="106"/>
      <c r="B161" s="106"/>
      <c r="C161" s="106">
        <v>141</v>
      </c>
      <c r="D161" s="106"/>
      <c r="E161" s="106" t="str">
        <f ca="1">OFFSET('Impact Inputs'!A$6,C161,0)</f>
        <v>Impact 48</v>
      </c>
      <c r="F161" s="171" t="str">
        <f ca="1">OFFSET('Impact Inputs'!C$6,C161,0)</f>
        <v>-</v>
      </c>
      <c r="G161" s="106" t="str">
        <f ca="1">OFFSET('Impact Inputs'!D$6,C161,0)</f>
        <v>-</v>
      </c>
      <c r="H161" s="106"/>
      <c r="I161" s="106"/>
      <c r="J161" s="106"/>
      <c r="K161" s="139">
        <f ca="1">OFFSET('Impact Inputs'!T$8,$C161,0)</f>
        <v>0</v>
      </c>
      <c r="L161" s="139">
        <f ca="1">OFFSET('Impact Inputs'!U$8,$C161,0)</f>
        <v>0</v>
      </c>
      <c r="M161" s="139">
        <f ca="1">OFFSET('Impact Inputs'!V$8,$C161,0)</f>
        <v>0</v>
      </c>
      <c r="N161" s="139">
        <f ca="1">OFFSET('Impact Inputs'!W$8,$C161,0)</f>
        <v>0</v>
      </c>
      <c r="O161" s="139">
        <f ca="1">OFFSET('Impact Inputs'!X$8,$C161,0)</f>
        <v>0</v>
      </c>
      <c r="P161" s="139">
        <f ca="1">OFFSET('Impact Inputs'!Y$8,$C161,0)</f>
        <v>0</v>
      </c>
      <c r="Q161" s="139">
        <f ca="1">OFFSET('Impact Inputs'!Z$8,$C161,0)</f>
        <v>0</v>
      </c>
      <c r="R161" s="139">
        <f ca="1">OFFSET('Impact Inputs'!AA$8,$C161,0)</f>
        <v>0</v>
      </c>
      <c r="S161" s="139">
        <f ca="1">OFFSET('Impact Inputs'!AB$8,$C161,0)</f>
        <v>0</v>
      </c>
      <c r="T161" s="139">
        <f ca="1">OFFSET('Impact Inputs'!AC$8,$C161,0)</f>
        <v>0</v>
      </c>
      <c r="U161" s="139">
        <f ca="1">OFFSET('Impact Inputs'!AD$8,$C161,0)</f>
        <v>0</v>
      </c>
      <c r="V161" s="139">
        <f ca="1">OFFSET('Impact Inputs'!AE$8,$C161,0)</f>
        <v>0</v>
      </c>
      <c r="W161" s="139">
        <f ca="1">OFFSET('Impact Inputs'!AF$8,$C161,0)</f>
        <v>0</v>
      </c>
      <c r="X161" s="139">
        <f ca="1">OFFSET('Impact Inputs'!AG$8,$C161,0)</f>
        <v>0</v>
      </c>
      <c r="Y161" s="139">
        <f ca="1">OFFSET('Impact Inputs'!AH$8,$C161,0)</f>
        <v>0</v>
      </c>
      <c r="Z161" s="139">
        <f ca="1">OFFSET('Impact Inputs'!AI$8,$C161,0)</f>
        <v>0</v>
      </c>
      <c r="AA161" s="139">
        <f ca="1">OFFSET('Impact Inputs'!AJ$8,$C161,0)</f>
        <v>0</v>
      </c>
      <c r="AB161" s="139">
        <f ca="1">OFFSET('Impact Inputs'!AK$8,$C161,0)</f>
        <v>0</v>
      </c>
      <c r="AC161" s="139">
        <f ca="1">OFFSET('Impact Inputs'!AL$8,$C161,0)</f>
        <v>0</v>
      </c>
      <c r="AD161" s="139">
        <f ca="1">OFFSET('Impact Inputs'!AM$8,$C161,0)</f>
        <v>0</v>
      </c>
      <c r="AE161" s="139">
        <f ca="1">OFFSET('Impact Inputs'!AN$8,$C161,0)</f>
        <v>0</v>
      </c>
      <c r="AF161" s="139">
        <f ca="1">OFFSET('Impact Inputs'!AO$8,$C161,0)</f>
        <v>0</v>
      </c>
      <c r="AG161" s="139">
        <f ca="1">OFFSET('Impact Inputs'!AP$8,$C161,0)</f>
        <v>0</v>
      </c>
      <c r="AH161" s="139">
        <f ca="1">OFFSET('Impact Inputs'!AQ$8,$C161,0)</f>
        <v>0</v>
      </c>
      <c r="AI161" s="139">
        <f ca="1">OFFSET('Impact Inputs'!AR$8,$C161,0)</f>
        <v>0</v>
      </c>
      <c r="AJ161" s="139">
        <f ca="1">OFFSET('Impact Inputs'!AS$8,$C161,0)</f>
        <v>0</v>
      </c>
      <c r="AK161" s="139">
        <f ca="1">OFFSET('Impact Inputs'!AT$8,$C161,0)</f>
        <v>0</v>
      </c>
      <c r="AL161" s="139">
        <f ca="1">OFFSET('Impact Inputs'!AU$8,$C161,0)</f>
        <v>0</v>
      </c>
      <c r="AM161" s="139">
        <f ca="1">OFFSET('Impact Inputs'!AV$8,$C161,0)</f>
        <v>0</v>
      </c>
      <c r="AN161" s="139">
        <f ca="1">OFFSET('Impact Inputs'!AW$8,$C161,0)</f>
        <v>0</v>
      </c>
      <c r="AO161" s="139">
        <f ca="1">OFFSET('Impact Inputs'!AX$8,$C161,0)</f>
        <v>0</v>
      </c>
      <c r="AP161" s="139">
        <f ca="1">OFFSET('Impact Inputs'!AY$8,$C161,0)</f>
        <v>0</v>
      </c>
      <c r="AQ161" s="139">
        <f ca="1">OFFSET('Impact Inputs'!AZ$8,$C161,0)</f>
        <v>0</v>
      </c>
      <c r="AR161" s="139">
        <f ca="1">OFFSET('Impact Inputs'!BA$8,$C161,0)</f>
        <v>0</v>
      </c>
      <c r="AS161" s="139">
        <f ca="1">OFFSET('Impact Inputs'!BB$8,$C161,0)</f>
        <v>0</v>
      </c>
      <c r="AT161" s="139">
        <f ca="1">OFFSET('Impact Inputs'!BC$8,$C161,0)</f>
        <v>0</v>
      </c>
      <c r="AU161" s="139">
        <f ca="1">OFFSET('Impact Inputs'!BD$8,$C161,0)</f>
        <v>0</v>
      </c>
      <c r="AV161" s="139">
        <f ca="1">OFFSET('Impact Inputs'!BE$8,$C161,0)</f>
        <v>0</v>
      </c>
      <c r="AW161" s="139">
        <f ca="1">OFFSET('Impact Inputs'!BF$8,$C161,0)</f>
        <v>0</v>
      </c>
      <c r="AX161" s="139">
        <f ca="1">OFFSET('Impact Inputs'!BG$8,$C161,0)</f>
        <v>0</v>
      </c>
      <c r="AY161" s="139">
        <f ca="1">OFFSET('Impact Inputs'!BH$8,$C161,0)</f>
        <v>0</v>
      </c>
      <c r="AZ161" s="139">
        <f ca="1">OFFSET('Impact Inputs'!BI$8,$C161,0)</f>
        <v>0</v>
      </c>
      <c r="BA161" s="139">
        <f ca="1">OFFSET('Impact Inputs'!BJ$8,$C161,0)</f>
        <v>0</v>
      </c>
      <c r="BB161" s="139">
        <f ca="1">OFFSET('Impact Inputs'!BK$8,$C161,0)</f>
        <v>0</v>
      </c>
      <c r="BC161" s="139">
        <f ca="1">OFFSET('Impact Inputs'!BL$8,$C161,0)</f>
        <v>0</v>
      </c>
      <c r="BD161" s="139">
        <f ca="1">OFFSET('Impact Inputs'!BM$8,$C161,0)</f>
        <v>0</v>
      </c>
      <c r="BE161" s="139">
        <f ca="1">OFFSET('Impact Inputs'!BN$8,$C161,0)</f>
        <v>0</v>
      </c>
      <c r="BF161" s="139">
        <f ca="1">OFFSET('Impact Inputs'!BO$8,$C161,0)</f>
        <v>0</v>
      </c>
      <c r="BG161" s="139">
        <f ca="1">OFFSET('Impact Inputs'!BP$8,$C161,0)</f>
        <v>0</v>
      </c>
      <c r="BH161" s="139">
        <f ca="1">OFFSET('Impact Inputs'!BQ$8,$C161,0)</f>
        <v>0</v>
      </c>
    </row>
    <row r="162" spans="1:60">
      <c r="A162" s="106"/>
      <c r="B162" s="106"/>
      <c r="C162" s="108">
        <v>144</v>
      </c>
      <c r="D162" s="106"/>
      <c r="E162" s="106" t="str">
        <f ca="1">OFFSET('Impact Inputs'!A$6,C162,0)</f>
        <v>Impact 49</v>
      </c>
      <c r="F162" s="171" t="str">
        <f ca="1">OFFSET('Impact Inputs'!C$6,C162,0)</f>
        <v>-</v>
      </c>
      <c r="G162" s="106" t="str">
        <f ca="1">OFFSET('Impact Inputs'!D$6,C162,0)</f>
        <v>-</v>
      </c>
      <c r="H162" s="106"/>
      <c r="I162" s="106"/>
      <c r="J162" s="106"/>
      <c r="K162" s="139">
        <f ca="1">OFFSET('Impact Inputs'!T$8,$C162,0)</f>
        <v>0</v>
      </c>
      <c r="L162" s="139">
        <f ca="1">OFFSET('Impact Inputs'!U$8,$C162,0)</f>
        <v>0</v>
      </c>
      <c r="M162" s="139">
        <f ca="1">OFFSET('Impact Inputs'!V$8,$C162,0)</f>
        <v>0</v>
      </c>
      <c r="N162" s="139">
        <f ca="1">OFFSET('Impact Inputs'!W$8,$C162,0)</f>
        <v>0</v>
      </c>
      <c r="O162" s="139">
        <f ca="1">OFFSET('Impact Inputs'!X$8,$C162,0)</f>
        <v>0</v>
      </c>
      <c r="P162" s="139">
        <f ca="1">OFFSET('Impact Inputs'!Y$8,$C162,0)</f>
        <v>0</v>
      </c>
      <c r="Q162" s="139">
        <f ca="1">OFFSET('Impact Inputs'!Z$8,$C162,0)</f>
        <v>0</v>
      </c>
      <c r="R162" s="139">
        <f ca="1">OFFSET('Impact Inputs'!AA$8,$C162,0)</f>
        <v>0</v>
      </c>
      <c r="S162" s="139">
        <f ca="1">OFFSET('Impact Inputs'!AB$8,$C162,0)</f>
        <v>0</v>
      </c>
      <c r="T162" s="139">
        <f ca="1">OFFSET('Impact Inputs'!AC$8,$C162,0)</f>
        <v>0</v>
      </c>
      <c r="U162" s="139">
        <f ca="1">OFFSET('Impact Inputs'!AD$8,$C162,0)</f>
        <v>0</v>
      </c>
      <c r="V162" s="139">
        <f ca="1">OFFSET('Impact Inputs'!AE$8,$C162,0)</f>
        <v>0</v>
      </c>
      <c r="W162" s="139">
        <f ca="1">OFFSET('Impact Inputs'!AF$8,$C162,0)</f>
        <v>0</v>
      </c>
      <c r="X162" s="139">
        <f ca="1">OFFSET('Impact Inputs'!AG$8,$C162,0)</f>
        <v>0</v>
      </c>
      <c r="Y162" s="139">
        <f ca="1">OFFSET('Impact Inputs'!AH$8,$C162,0)</f>
        <v>0</v>
      </c>
      <c r="Z162" s="139">
        <f ca="1">OFFSET('Impact Inputs'!AI$8,$C162,0)</f>
        <v>0</v>
      </c>
      <c r="AA162" s="139">
        <f ca="1">OFFSET('Impact Inputs'!AJ$8,$C162,0)</f>
        <v>0</v>
      </c>
      <c r="AB162" s="139">
        <f ca="1">OFFSET('Impact Inputs'!AK$8,$C162,0)</f>
        <v>0</v>
      </c>
      <c r="AC162" s="139">
        <f ca="1">OFFSET('Impact Inputs'!AL$8,$C162,0)</f>
        <v>0</v>
      </c>
      <c r="AD162" s="139">
        <f ca="1">OFFSET('Impact Inputs'!AM$8,$C162,0)</f>
        <v>0</v>
      </c>
      <c r="AE162" s="139">
        <f ca="1">OFFSET('Impact Inputs'!AN$8,$C162,0)</f>
        <v>0</v>
      </c>
      <c r="AF162" s="139">
        <f ca="1">OFFSET('Impact Inputs'!AO$8,$C162,0)</f>
        <v>0</v>
      </c>
      <c r="AG162" s="139">
        <f ca="1">OFFSET('Impact Inputs'!AP$8,$C162,0)</f>
        <v>0</v>
      </c>
      <c r="AH162" s="139">
        <f ca="1">OFFSET('Impact Inputs'!AQ$8,$C162,0)</f>
        <v>0</v>
      </c>
      <c r="AI162" s="139">
        <f ca="1">OFFSET('Impact Inputs'!AR$8,$C162,0)</f>
        <v>0</v>
      </c>
      <c r="AJ162" s="139">
        <f ca="1">OFFSET('Impact Inputs'!AS$8,$C162,0)</f>
        <v>0</v>
      </c>
      <c r="AK162" s="139">
        <f ca="1">OFFSET('Impact Inputs'!AT$8,$C162,0)</f>
        <v>0</v>
      </c>
      <c r="AL162" s="139">
        <f ca="1">OFFSET('Impact Inputs'!AU$8,$C162,0)</f>
        <v>0</v>
      </c>
      <c r="AM162" s="139">
        <f ca="1">OFFSET('Impact Inputs'!AV$8,$C162,0)</f>
        <v>0</v>
      </c>
      <c r="AN162" s="139">
        <f ca="1">OFFSET('Impact Inputs'!AW$8,$C162,0)</f>
        <v>0</v>
      </c>
      <c r="AO162" s="139">
        <f ca="1">OFFSET('Impact Inputs'!AX$8,$C162,0)</f>
        <v>0</v>
      </c>
      <c r="AP162" s="139">
        <f ca="1">OFFSET('Impact Inputs'!AY$8,$C162,0)</f>
        <v>0</v>
      </c>
      <c r="AQ162" s="139">
        <f ca="1">OFFSET('Impact Inputs'!AZ$8,$C162,0)</f>
        <v>0</v>
      </c>
      <c r="AR162" s="139">
        <f ca="1">OFFSET('Impact Inputs'!BA$8,$C162,0)</f>
        <v>0</v>
      </c>
      <c r="AS162" s="139">
        <f ca="1">OFFSET('Impact Inputs'!BB$8,$C162,0)</f>
        <v>0</v>
      </c>
      <c r="AT162" s="139">
        <f ca="1">OFFSET('Impact Inputs'!BC$8,$C162,0)</f>
        <v>0</v>
      </c>
      <c r="AU162" s="139">
        <f ca="1">OFFSET('Impact Inputs'!BD$8,$C162,0)</f>
        <v>0</v>
      </c>
      <c r="AV162" s="139">
        <f ca="1">OFFSET('Impact Inputs'!BE$8,$C162,0)</f>
        <v>0</v>
      </c>
      <c r="AW162" s="139">
        <f ca="1">OFFSET('Impact Inputs'!BF$8,$C162,0)</f>
        <v>0</v>
      </c>
      <c r="AX162" s="139">
        <f ca="1">OFFSET('Impact Inputs'!BG$8,$C162,0)</f>
        <v>0</v>
      </c>
      <c r="AY162" s="139">
        <f ca="1">OFFSET('Impact Inputs'!BH$8,$C162,0)</f>
        <v>0</v>
      </c>
      <c r="AZ162" s="139">
        <f ca="1">OFFSET('Impact Inputs'!BI$8,$C162,0)</f>
        <v>0</v>
      </c>
      <c r="BA162" s="139">
        <f ca="1">OFFSET('Impact Inputs'!BJ$8,$C162,0)</f>
        <v>0</v>
      </c>
      <c r="BB162" s="139">
        <f ca="1">OFFSET('Impact Inputs'!BK$8,$C162,0)</f>
        <v>0</v>
      </c>
      <c r="BC162" s="139">
        <f ca="1">OFFSET('Impact Inputs'!BL$8,$C162,0)</f>
        <v>0</v>
      </c>
      <c r="BD162" s="139">
        <f ca="1">OFFSET('Impact Inputs'!BM$8,$C162,0)</f>
        <v>0</v>
      </c>
      <c r="BE162" s="139">
        <f ca="1">OFFSET('Impact Inputs'!BN$8,$C162,0)</f>
        <v>0</v>
      </c>
      <c r="BF162" s="139">
        <f ca="1">OFFSET('Impact Inputs'!BO$8,$C162,0)</f>
        <v>0</v>
      </c>
      <c r="BG162" s="139">
        <f ca="1">OFFSET('Impact Inputs'!BP$8,$C162,0)</f>
        <v>0</v>
      </c>
      <c r="BH162" s="139">
        <f ca="1">OFFSET('Impact Inputs'!BQ$8,$C162,0)</f>
        <v>0</v>
      </c>
    </row>
    <row r="163" spans="1:60">
      <c r="A163" s="106"/>
      <c r="B163" s="106"/>
      <c r="C163" s="106">
        <v>147</v>
      </c>
      <c r="D163" s="106"/>
      <c r="E163" s="106" t="str">
        <f ca="1">OFFSET('Impact Inputs'!A$6,C163,0)</f>
        <v>Impact 50</v>
      </c>
      <c r="F163" s="171" t="str">
        <f ca="1">OFFSET('Impact Inputs'!C$6,C163,0)</f>
        <v>-</v>
      </c>
      <c r="G163" s="106" t="str">
        <f ca="1">OFFSET('Impact Inputs'!D$6,C163,0)</f>
        <v>-</v>
      </c>
      <c r="H163" s="106"/>
      <c r="I163" s="106"/>
      <c r="J163" s="106"/>
      <c r="K163" s="139">
        <f ca="1">OFFSET('Impact Inputs'!T$8,$C163,0)</f>
        <v>0</v>
      </c>
      <c r="L163" s="139">
        <f ca="1">OFFSET('Impact Inputs'!U$8,$C163,0)</f>
        <v>0</v>
      </c>
      <c r="M163" s="139">
        <f ca="1">OFFSET('Impact Inputs'!V$8,$C163,0)</f>
        <v>0</v>
      </c>
      <c r="N163" s="139">
        <f ca="1">OFFSET('Impact Inputs'!W$8,$C163,0)</f>
        <v>0</v>
      </c>
      <c r="O163" s="139">
        <f ca="1">OFFSET('Impact Inputs'!X$8,$C163,0)</f>
        <v>0</v>
      </c>
      <c r="P163" s="139">
        <f ca="1">OFFSET('Impact Inputs'!Y$8,$C163,0)</f>
        <v>0</v>
      </c>
      <c r="Q163" s="139">
        <f ca="1">OFFSET('Impact Inputs'!Z$8,$C163,0)</f>
        <v>0</v>
      </c>
      <c r="R163" s="139">
        <f ca="1">OFFSET('Impact Inputs'!AA$8,$C163,0)</f>
        <v>0</v>
      </c>
      <c r="S163" s="139">
        <f ca="1">OFFSET('Impact Inputs'!AB$8,$C163,0)</f>
        <v>0</v>
      </c>
      <c r="T163" s="139">
        <f ca="1">OFFSET('Impact Inputs'!AC$8,$C163,0)</f>
        <v>0</v>
      </c>
      <c r="U163" s="139">
        <f ca="1">OFFSET('Impact Inputs'!AD$8,$C163,0)</f>
        <v>0</v>
      </c>
      <c r="V163" s="139">
        <f ca="1">OFFSET('Impact Inputs'!AE$8,$C163,0)</f>
        <v>0</v>
      </c>
      <c r="W163" s="139">
        <f ca="1">OFFSET('Impact Inputs'!AF$8,$C163,0)</f>
        <v>0</v>
      </c>
      <c r="X163" s="139">
        <f ca="1">OFFSET('Impact Inputs'!AG$8,$C163,0)</f>
        <v>0</v>
      </c>
      <c r="Y163" s="139">
        <f ca="1">OFFSET('Impact Inputs'!AH$8,$C163,0)</f>
        <v>0</v>
      </c>
      <c r="Z163" s="139">
        <f ca="1">OFFSET('Impact Inputs'!AI$8,$C163,0)</f>
        <v>0</v>
      </c>
      <c r="AA163" s="139">
        <f ca="1">OFFSET('Impact Inputs'!AJ$8,$C163,0)</f>
        <v>0</v>
      </c>
      <c r="AB163" s="139">
        <f ca="1">OFFSET('Impact Inputs'!AK$8,$C163,0)</f>
        <v>0</v>
      </c>
      <c r="AC163" s="139">
        <f ca="1">OFFSET('Impact Inputs'!AL$8,$C163,0)</f>
        <v>0</v>
      </c>
      <c r="AD163" s="139">
        <f ca="1">OFFSET('Impact Inputs'!AM$8,$C163,0)</f>
        <v>0</v>
      </c>
      <c r="AE163" s="139">
        <f ca="1">OFFSET('Impact Inputs'!AN$8,$C163,0)</f>
        <v>0</v>
      </c>
      <c r="AF163" s="139">
        <f ca="1">OFFSET('Impact Inputs'!AO$8,$C163,0)</f>
        <v>0</v>
      </c>
      <c r="AG163" s="139">
        <f ca="1">OFFSET('Impact Inputs'!AP$8,$C163,0)</f>
        <v>0</v>
      </c>
      <c r="AH163" s="139">
        <f ca="1">OFFSET('Impact Inputs'!AQ$8,$C163,0)</f>
        <v>0</v>
      </c>
      <c r="AI163" s="139">
        <f ca="1">OFFSET('Impact Inputs'!AR$8,$C163,0)</f>
        <v>0</v>
      </c>
      <c r="AJ163" s="139">
        <f ca="1">OFFSET('Impact Inputs'!AS$8,$C163,0)</f>
        <v>0</v>
      </c>
      <c r="AK163" s="139">
        <f ca="1">OFFSET('Impact Inputs'!AT$8,$C163,0)</f>
        <v>0</v>
      </c>
      <c r="AL163" s="139">
        <f ca="1">OFFSET('Impact Inputs'!AU$8,$C163,0)</f>
        <v>0</v>
      </c>
      <c r="AM163" s="139">
        <f ca="1">OFFSET('Impact Inputs'!AV$8,$C163,0)</f>
        <v>0</v>
      </c>
      <c r="AN163" s="139">
        <f ca="1">OFFSET('Impact Inputs'!AW$8,$C163,0)</f>
        <v>0</v>
      </c>
      <c r="AO163" s="139">
        <f ca="1">OFFSET('Impact Inputs'!AX$8,$C163,0)</f>
        <v>0</v>
      </c>
      <c r="AP163" s="139">
        <f ca="1">OFFSET('Impact Inputs'!AY$8,$C163,0)</f>
        <v>0</v>
      </c>
      <c r="AQ163" s="139">
        <f ca="1">OFFSET('Impact Inputs'!AZ$8,$C163,0)</f>
        <v>0</v>
      </c>
      <c r="AR163" s="139">
        <f ca="1">OFFSET('Impact Inputs'!BA$8,$C163,0)</f>
        <v>0</v>
      </c>
      <c r="AS163" s="139">
        <f ca="1">OFFSET('Impact Inputs'!BB$8,$C163,0)</f>
        <v>0</v>
      </c>
      <c r="AT163" s="139">
        <f ca="1">OFFSET('Impact Inputs'!BC$8,$C163,0)</f>
        <v>0</v>
      </c>
      <c r="AU163" s="139">
        <f ca="1">OFFSET('Impact Inputs'!BD$8,$C163,0)</f>
        <v>0</v>
      </c>
      <c r="AV163" s="139">
        <f ca="1">OFFSET('Impact Inputs'!BE$8,$C163,0)</f>
        <v>0</v>
      </c>
      <c r="AW163" s="139">
        <f ca="1">OFFSET('Impact Inputs'!BF$8,$C163,0)</f>
        <v>0</v>
      </c>
      <c r="AX163" s="139">
        <f ca="1">OFFSET('Impact Inputs'!BG$8,$C163,0)</f>
        <v>0</v>
      </c>
      <c r="AY163" s="139">
        <f ca="1">OFFSET('Impact Inputs'!BH$8,$C163,0)</f>
        <v>0</v>
      </c>
      <c r="AZ163" s="139">
        <f ca="1">OFFSET('Impact Inputs'!BI$8,$C163,0)</f>
        <v>0</v>
      </c>
      <c r="BA163" s="139">
        <f ca="1">OFFSET('Impact Inputs'!BJ$8,$C163,0)</f>
        <v>0</v>
      </c>
      <c r="BB163" s="139">
        <f ca="1">OFFSET('Impact Inputs'!BK$8,$C163,0)</f>
        <v>0</v>
      </c>
      <c r="BC163" s="139">
        <f ca="1">OFFSET('Impact Inputs'!BL$8,$C163,0)</f>
        <v>0</v>
      </c>
      <c r="BD163" s="139">
        <f ca="1">OFFSET('Impact Inputs'!BM$8,$C163,0)</f>
        <v>0</v>
      </c>
      <c r="BE163" s="139">
        <f ca="1">OFFSET('Impact Inputs'!BN$8,$C163,0)</f>
        <v>0</v>
      </c>
      <c r="BF163" s="139">
        <f ca="1">OFFSET('Impact Inputs'!BO$8,$C163,0)</f>
        <v>0</v>
      </c>
      <c r="BG163" s="139">
        <f ca="1">OFFSET('Impact Inputs'!BP$8,$C163,0)</f>
        <v>0</v>
      </c>
      <c r="BH163" s="139">
        <f ca="1">OFFSET('Impact Inputs'!BQ$8,$C163,0)</f>
        <v>0</v>
      </c>
    </row>
    <row r="164" spans="1:60">
      <c r="A164" s="106"/>
      <c r="B164" s="106"/>
      <c r="C164" s="106"/>
      <c r="D164" s="106"/>
      <c r="E164" s="106"/>
      <c r="F164" s="171"/>
      <c r="G164" s="106"/>
      <c r="H164" s="106"/>
      <c r="I164" s="106"/>
      <c r="J164" s="106"/>
      <c r="K164" s="139"/>
      <c r="L164" s="139"/>
      <c r="M164" s="139"/>
      <c r="N164" s="139"/>
      <c r="O164" s="139"/>
      <c r="P164" s="139"/>
      <c r="Q164" s="139"/>
      <c r="R164" s="139"/>
      <c r="S164" s="139"/>
      <c r="T164" s="139"/>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c r="AS164" s="139"/>
      <c r="AT164" s="139"/>
      <c r="AU164" s="139"/>
      <c r="AV164" s="139"/>
      <c r="AW164" s="139"/>
      <c r="AX164" s="139"/>
      <c r="AY164" s="139"/>
      <c r="AZ164" s="139"/>
      <c r="BA164" s="139"/>
      <c r="BB164" s="139"/>
      <c r="BC164" s="139"/>
      <c r="BD164" s="139"/>
      <c r="BE164" s="139"/>
      <c r="BF164" s="139"/>
      <c r="BG164" s="139"/>
      <c r="BH164" s="139"/>
    </row>
    <row r="165" spans="1:60" s="113" customFormat="1" ht="15">
      <c r="A165" s="148"/>
      <c r="B165" s="148"/>
      <c r="C165" s="148"/>
      <c r="D165" s="148"/>
      <c r="E165" s="148"/>
      <c r="F165" s="148"/>
      <c r="G165" s="148"/>
      <c r="H165" s="148"/>
      <c r="I165" s="148"/>
      <c r="J165" s="168" t="s">
        <v>156</v>
      </c>
      <c r="K165" s="149">
        <f ca="1">SUM(K114:K163)</f>
        <v>43993.273970492839</v>
      </c>
      <c r="L165" s="149">
        <f ca="1">SUM(L114:L163)</f>
        <v>8.6744130821157341</v>
      </c>
      <c r="M165" s="149">
        <f t="shared" ref="M165:BF165" ca="1" si="105">SUM(M114:M163)</f>
        <v>17.348826164231468</v>
      </c>
      <c r="N165" s="149">
        <f t="shared" ca="1" si="105"/>
        <v>17.348826164231468</v>
      </c>
      <c r="O165" s="149">
        <f t="shared" ca="1" si="105"/>
        <v>17.348826164231468</v>
      </c>
      <c r="P165" s="149">
        <f t="shared" ca="1" si="105"/>
        <v>17.348826164231468</v>
      </c>
      <c r="Q165" s="149">
        <f t="shared" ca="1" si="105"/>
        <v>17.348826164231468</v>
      </c>
      <c r="R165" s="149">
        <f t="shared" ca="1" si="105"/>
        <v>17.348826164231468</v>
      </c>
      <c r="S165" s="149">
        <f t="shared" ca="1" si="105"/>
        <v>17.348826164231468</v>
      </c>
      <c r="T165" s="149">
        <f t="shared" ca="1" si="105"/>
        <v>17.348826164231468</v>
      </c>
      <c r="U165" s="149">
        <f t="shared" ca="1" si="105"/>
        <v>17.348826164231468</v>
      </c>
      <c r="V165" s="149">
        <f t="shared" ca="1" si="105"/>
        <v>17.348826164231468</v>
      </c>
      <c r="W165" s="149">
        <f t="shared" ca="1" si="105"/>
        <v>17.348826164231468</v>
      </c>
      <c r="X165" s="149">
        <f t="shared" ca="1" si="105"/>
        <v>17.348826164231468</v>
      </c>
      <c r="Y165" s="149">
        <f t="shared" ca="1" si="105"/>
        <v>17.348826164231468</v>
      </c>
      <c r="Z165" s="149">
        <f t="shared" ca="1" si="105"/>
        <v>17.348826164231468</v>
      </c>
      <c r="AA165" s="149">
        <f t="shared" ca="1" si="105"/>
        <v>17.348826164231468</v>
      </c>
      <c r="AB165" s="149">
        <f t="shared" ca="1" si="105"/>
        <v>17.348826164231468</v>
      </c>
      <c r="AC165" s="149">
        <f t="shared" ca="1" si="105"/>
        <v>17.348826164231468</v>
      </c>
      <c r="AD165" s="149">
        <f t="shared" ca="1" si="105"/>
        <v>17.348826164231468</v>
      </c>
      <c r="AE165" s="149">
        <f t="shared" ca="1" si="105"/>
        <v>17.348826164231468</v>
      </c>
      <c r="AF165" s="149">
        <f t="shared" ca="1" si="105"/>
        <v>17.348826164231468</v>
      </c>
      <c r="AG165" s="149">
        <f t="shared" ca="1" si="105"/>
        <v>17.348826164231468</v>
      </c>
      <c r="AH165" s="149">
        <f t="shared" ca="1" si="105"/>
        <v>17.348826164231468</v>
      </c>
      <c r="AI165" s="149">
        <f t="shared" ca="1" si="105"/>
        <v>17.348826164231468</v>
      </c>
      <c r="AJ165" s="149">
        <f t="shared" ca="1" si="105"/>
        <v>17.348826164231468</v>
      </c>
      <c r="AK165" s="149">
        <f t="shared" ca="1" si="105"/>
        <v>17.348826164231468</v>
      </c>
      <c r="AL165" s="149">
        <f t="shared" ca="1" si="105"/>
        <v>17.348826164231468</v>
      </c>
      <c r="AM165" s="149">
        <f t="shared" ca="1" si="105"/>
        <v>17.348826164231468</v>
      </c>
      <c r="AN165" s="149">
        <f t="shared" ca="1" si="105"/>
        <v>17.348826164231468</v>
      </c>
      <c r="AO165" s="149">
        <f t="shared" ca="1" si="105"/>
        <v>17.348826164231468</v>
      </c>
      <c r="AP165" s="149">
        <f t="shared" ca="1" si="105"/>
        <v>17.348826164231468</v>
      </c>
      <c r="AQ165" s="149">
        <f t="shared" ca="1" si="105"/>
        <v>17.348826164231468</v>
      </c>
      <c r="AR165" s="149">
        <f t="shared" ca="1" si="105"/>
        <v>17.348826164231468</v>
      </c>
      <c r="AS165" s="149">
        <f t="shared" ca="1" si="105"/>
        <v>17.348826164231468</v>
      </c>
      <c r="AT165" s="149">
        <f t="shared" ca="1" si="105"/>
        <v>17.348826164231468</v>
      </c>
      <c r="AU165" s="149">
        <f t="shared" ca="1" si="105"/>
        <v>17.348826164231468</v>
      </c>
      <c r="AV165" s="149">
        <f t="shared" ca="1" si="105"/>
        <v>17.348826164231468</v>
      </c>
      <c r="AW165" s="149">
        <f t="shared" ca="1" si="105"/>
        <v>17.348826164231468</v>
      </c>
      <c r="AX165" s="149">
        <f t="shared" ca="1" si="105"/>
        <v>17.348826164231468</v>
      </c>
      <c r="AY165" s="149">
        <f t="shared" ca="1" si="105"/>
        <v>17.348826164231468</v>
      </c>
      <c r="AZ165" s="149">
        <f t="shared" ca="1" si="105"/>
        <v>17.348826164231468</v>
      </c>
      <c r="BA165" s="149">
        <f t="shared" ca="1" si="105"/>
        <v>17.348826164231468</v>
      </c>
      <c r="BB165" s="149">
        <f t="shared" ca="1" si="105"/>
        <v>17.348826164231468</v>
      </c>
      <c r="BC165" s="149">
        <f t="shared" ca="1" si="105"/>
        <v>17.348826164231468</v>
      </c>
      <c r="BD165" s="149">
        <f t="shared" ca="1" si="105"/>
        <v>17.348826164231468</v>
      </c>
      <c r="BE165" s="149">
        <f t="shared" ca="1" si="105"/>
        <v>17.348826164231468</v>
      </c>
      <c r="BF165" s="149">
        <f t="shared" ca="1" si="105"/>
        <v>17.348826164231468</v>
      </c>
      <c r="BG165" s="149">
        <f ca="1">SUM(BG114:BG163)</f>
        <v>17.348826164231468</v>
      </c>
      <c r="BH165" s="149">
        <f ca="1">SUM(BH114:BH163)</f>
        <v>17.348826164231468</v>
      </c>
    </row>
    <row r="166" spans="1:60" ht="15">
      <c r="A166" s="106"/>
      <c r="B166" s="106"/>
      <c r="C166" s="106"/>
      <c r="D166" s="138" t="s">
        <v>165</v>
      </c>
      <c r="E166" s="106"/>
      <c r="F166" s="138" t="s">
        <v>64</v>
      </c>
      <c r="G166" s="138"/>
      <c r="H166" s="22"/>
      <c r="I166" s="22"/>
      <c r="J166" s="22"/>
      <c r="K166" s="149" t="s">
        <v>230</v>
      </c>
      <c r="L166" s="149" t="s">
        <v>231</v>
      </c>
      <c r="M166" s="149" t="s">
        <v>232</v>
      </c>
      <c r="N166" s="149" t="s">
        <v>233</v>
      </c>
      <c r="O166" s="149" t="s">
        <v>234</v>
      </c>
      <c r="P166" s="149" t="s">
        <v>235</v>
      </c>
      <c r="Q166" s="149" t="s">
        <v>236</v>
      </c>
      <c r="R166" s="149" t="s">
        <v>237</v>
      </c>
      <c r="S166" s="149" t="s">
        <v>238</v>
      </c>
      <c r="T166" s="149" t="s">
        <v>239</v>
      </c>
      <c r="U166" s="149" t="s">
        <v>240</v>
      </c>
      <c r="V166" s="149" t="s">
        <v>241</v>
      </c>
      <c r="W166" s="149" t="s">
        <v>242</v>
      </c>
      <c r="X166" s="149" t="s">
        <v>243</v>
      </c>
      <c r="Y166" s="149" t="s">
        <v>244</v>
      </c>
      <c r="Z166" s="149" t="s">
        <v>245</v>
      </c>
      <c r="AA166" s="149" t="s">
        <v>246</v>
      </c>
      <c r="AB166" s="149" t="s">
        <v>247</v>
      </c>
      <c r="AC166" s="149" t="s">
        <v>248</v>
      </c>
      <c r="AD166" s="149" t="s">
        <v>249</v>
      </c>
      <c r="AE166" s="149" t="s">
        <v>250</v>
      </c>
      <c r="AF166" s="149" t="s">
        <v>251</v>
      </c>
      <c r="AG166" s="149" t="s">
        <v>252</v>
      </c>
      <c r="AH166" s="149" t="s">
        <v>253</v>
      </c>
      <c r="AI166" s="149" t="s">
        <v>254</v>
      </c>
      <c r="AJ166" s="149" t="s">
        <v>255</v>
      </c>
      <c r="AK166" s="149" t="s">
        <v>256</v>
      </c>
      <c r="AL166" s="149" t="s">
        <v>257</v>
      </c>
      <c r="AM166" s="149" t="s">
        <v>258</v>
      </c>
      <c r="AN166" s="149" t="s">
        <v>259</v>
      </c>
      <c r="AO166" s="149" t="s">
        <v>260</v>
      </c>
      <c r="AP166" s="149" t="s">
        <v>261</v>
      </c>
      <c r="AQ166" s="149" t="s">
        <v>262</v>
      </c>
      <c r="AR166" s="149" t="s">
        <v>263</v>
      </c>
      <c r="AS166" s="149" t="s">
        <v>264</v>
      </c>
      <c r="AT166" s="149" t="s">
        <v>265</v>
      </c>
      <c r="AU166" s="149" t="s">
        <v>266</v>
      </c>
      <c r="AV166" s="149" t="s">
        <v>267</v>
      </c>
      <c r="AW166" s="149" t="s">
        <v>268</v>
      </c>
      <c r="AX166" s="149" t="s">
        <v>269</v>
      </c>
      <c r="AY166" s="149" t="s">
        <v>270</v>
      </c>
      <c r="AZ166" s="149" t="s">
        <v>271</v>
      </c>
      <c r="BA166" s="149" t="s">
        <v>272</v>
      </c>
      <c r="BB166" s="149" t="s">
        <v>273</v>
      </c>
      <c r="BC166" s="149" t="s">
        <v>274</v>
      </c>
      <c r="BD166" s="149" t="s">
        <v>275</v>
      </c>
      <c r="BE166" s="149" t="s">
        <v>276</v>
      </c>
      <c r="BF166" s="149" t="s">
        <v>277</v>
      </c>
      <c r="BG166" s="149" t="s">
        <v>278</v>
      </c>
      <c r="BH166" s="149" t="s">
        <v>279</v>
      </c>
    </row>
    <row r="167" spans="1:60">
      <c r="A167" s="106"/>
      <c r="B167" s="106"/>
      <c r="C167" s="106">
        <v>0</v>
      </c>
      <c r="D167" s="106"/>
      <c r="E167" s="106" t="str">
        <f ca="1">OFFSET('Impact Inputs'!A$6,C167,0)</f>
        <v>Impact 1</v>
      </c>
      <c r="F167" s="106" t="str">
        <f ca="1">OFFSET('Impact Inputs'!C$6,C167,0)</f>
        <v>Average increase in cash settled cases</v>
      </c>
      <c r="G167" s="106"/>
      <c r="H167" s="139"/>
      <c r="I167" s="139"/>
      <c r="J167" s="139"/>
      <c r="K167" s="147">
        <f t="shared" ref="K167:AP167" ca="1" si="106">IFERROR(K114/K$165,0)</f>
        <v>0.96927945472519927</v>
      </c>
      <c r="L167" s="147">
        <f t="shared" ca="1" si="106"/>
        <v>0</v>
      </c>
      <c r="M167" s="147">
        <f t="shared" ca="1" si="106"/>
        <v>0</v>
      </c>
      <c r="N167" s="147">
        <f t="shared" ca="1" si="106"/>
        <v>0</v>
      </c>
      <c r="O167" s="147">
        <f t="shared" ca="1" si="106"/>
        <v>0</v>
      </c>
      <c r="P167" s="147">
        <f t="shared" ca="1" si="106"/>
        <v>0</v>
      </c>
      <c r="Q167" s="147">
        <f t="shared" ca="1" si="106"/>
        <v>0</v>
      </c>
      <c r="R167" s="147">
        <f t="shared" ca="1" si="106"/>
        <v>0</v>
      </c>
      <c r="S167" s="147">
        <f t="shared" ca="1" si="106"/>
        <v>0</v>
      </c>
      <c r="T167" s="147">
        <f t="shared" ca="1" si="106"/>
        <v>0</v>
      </c>
      <c r="U167" s="147">
        <f t="shared" ca="1" si="106"/>
        <v>0</v>
      </c>
      <c r="V167" s="147">
        <f t="shared" ca="1" si="106"/>
        <v>0</v>
      </c>
      <c r="W167" s="147">
        <f t="shared" ca="1" si="106"/>
        <v>0</v>
      </c>
      <c r="X167" s="147">
        <f t="shared" ca="1" si="106"/>
        <v>0</v>
      </c>
      <c r="Y167" s="147">
        <f t="shared" ca="1" si="106"/>
        <v>0</v>
      </c>
      <c r="Z167" s="147">
        <f t="shared" ca="1" si="106"/>
        <v>0</v>
      </c>
      <c r="AA167" s="147">
        <f t="shared" ca="1" si="106"/>
        <v>0</v>
      </c>
      <c r="AB167" s="147">
        <f t="shared" ca="1" si="106"/>
        <v>0</v>
      </c>
      <c r="AC167" s="147">
        <f t="shared" ca="1" si="106"/>
        <v>0</v>
      </c>
      <c r="AD167" s="147">
        <f t="shared" ca="1" si="106"/>
        <v>0</v>
      </c>
      <c r="AE167" s="147">
        <f t="shared" ca="1" si="106"/>
        <v>0</v>
      </c>
      <c r="AF167" s="147">
        <f t="shared" ca="1" si="106"/>
        <v>0</v>
      </c>
      <c r="AG167" s="147">
        <f t="shared" ca="1" si="106"/>
        <v>0</v>
      </c>
      <c r="AH167" s="147">
        <f t="shared" ca="1" si="106"/>
        <v>0</v>
      </c>
      <c r="AI167" s="147">
        <f t="shared" ca="1" si="106"/>
        <v>0</v>
      </c>
      <c r="AJ167" s="147">
        <f t="shared" ca="1" si="106"/>
        <v>0</v>
      </c>
      <c r="AK167" s="147">
        <f t="shared" ca="1" si="106"/>
        <v>0</v>
      </c>
      <c r="AL167" s="147">
        <f t="shared" ca="1" si="106"/>
        <v>0</v>
      </c>
      <c r="AM167" s="147">
        <f t="shared" ca="1" si="106"/>
        <v>0</v>
      </c>
      <c r="AN167" s="147">
        <f t="shared" ca="1" si="106"/>
        <v>0</v>
      </c>
      <c r="AO167" s="147">
        <f t="shared" ca="1" si="106"/>
        <v>0</v>
      </c>
      <c r="AP167" s="147">
        <f t="shared" ca="1" si="106"/>
        <v>0</v>
      </c>
      <c r="AQ167" s="147">
        <f t="shared" ref="AQ167:BH167" ca="1" si="107">IFERROR(AQ114/AQ$165,0)</f>
        <v>0</v>
      </c>
      <c r="AR167" s="147">
        <f t="shared" ca="1" si="107"/>
        <v>0</v>
      </c>
      <c r="AS167" s="147">
        <f t="shared" ca="1" si="107"/>
        <v>0</v>
      </c>
      <c r="AT167" s="147">
        <f t="shared" ca="1" si="107"/>
        <v>0</v>
      </c>
      <c r="AU167" s="147">
        <f t="shared" ca="1" si="107"/>
        <v>0</v>
      </c>
      <c r="AV167" s="147">
        <f t="shared" ca="1" si="107"/>
        <v>0</v>
      </c>
      <c r="AW167" s="147">
        <f t="shared" ca="1" si="107"/>
        <v>0</v>
      </c>
      <c r="AX167" s="147">
        <f t="shared" ca="1" si="107"/>
        <v>0</v>
      </c>
      <c r="AY167" s="147">
        <f t="shared" ca="1" si="107"/>
        <v>0</v>
      </c>
      <c r="AZ167" s="147">
        <f t="shared" ca="1" si="107"/>
        <v>0</v>
      </c>
      <c r="BA167" s="147">
        <f t="shared" ca="1" si="107"/>
        <v>0</v>
      </c>
      <c r="BB167" s="147">
        <f t="shared" ca="1" si="107"/>
        <v>0</v>
      </c>
      <c r="BC167" s="147">
        <f t="shared" ca="1" si="107"/>
        <v>0</v>
      </c>
      <c r="BD167" s="147">
        <f t="shared" ca="1" si="107"/>
        <v>0</v>
      </c>
      <c r="BE167" s="147">
        <f t="shared" ca="1" si="107"/>
        <v>0</v>
      </c>
      <c r="BF167" s="147">
        <f t="shared" ca="1" si="107"/>
        <v>0</v>
      </c>
      <c r="BG167" s="147">
        <f t="shared" ca="1" si="107"/>
        <v>0</v>
      </c>
      <c r="BH167" s="147">
        <f t="shared" ca="1" si="107"/>
        <v>0</v>
      </c>
    </row>
    <row r="168" spans="1:60">
      <c r="A168" s="106"/>
      <c r="B168" s="106"/>
      <c r="C168" s="106">
        <v>3</v>
      </c>
      <c r="D168" s="106"/>
      <c r="E168" s="106" t="str">
        <f ca="1">OFFSET('Impact Inputs'!A$6,C168,0)</f>
        <v>Impact 2</v>
      </c>
      <c r="F168" s="106" t="str">
        <f ca="1">OFFSET('Impact Inputs'!C$6,C168,0)</f>
        <v>1 hour citizen compliance burden - Cost of an individual's time</v>
      </c>
      <c r="G168" s="106"/>
      <c r="H168" s="139"/>
      <c r="I168" s="139"/>
      <c r="J168" s="139"/>
      <c r="K168" s="147">
        <f t="shared" ref="K168:AP168" ca="1" si="108">IFERROR(K115/K$165,0)</f>
        <v>3.0720545274800681E-2</v>
      </c>
      <c r="L168" s="147">
        <f t="shared" ca="1" si="108"/>
        <v>0</v>
      </c>
      <c r="M168" s="147">
        <f t="shared" ca="1" si="108"/>
        <v>0</v>
      </c>
      <c r="N168" s="147">
        <f t="shared" ca="1" si="108"/>
        <v>0</v>
      </c>
      <c r="O168" s="147">
        <f t="shared" ca="1" si="108"/>
        <v>0</v>
      </c>
      <c r="P168" s="147">
        <f t="shared" ca="1" si="108"/>
        <v>0</v>
      </c>
      <c r="Q168" s="147">
        <f t="shared" ca="1" si="108"/>
        <v>0</v>
      </c>
      <c r="R168" s="147">
        <f t="shared" ca="1" si="108"/>
        <v>0</v>
      </c>
      <c r="S168" s="147">
        <f t="shared" ca="1" si="108"/>
        <v>0</v>
      </c>
      <c r="T168" s="147">
        <f t="shared" ca="1" si="108"/>
        <v>0</v>
      </c>
      <c r="U168" s="147">
        <f t="shared" ca="1" si="108"/>
        <v>0</v>
      </c>
      <c r="V168" s="147">
        <f t="shared" ca="1" si="108"/>
        <v>0</v>
      </c>
      <c r="W168" s="147">
        <f t="shared" ca="1" si="108"/>
        <v>0</v>
      </c>
      <c r="X168" s="147">
        <f t="shared" ca="1" si="108"/>
        <v>0</v>
      </c>
      <c r="Y168" s="147">
        <f t="shared" ca="1" si="108"/>
        <v>0</v>
      </c>
      <c r="Z168" s="147">
        <f t="shared" ca="1" si="108"/>
        <v>0</v>
      </c>
      <c r="AA168" s="147">
        <f t="shared" ca="1" si="108"/>
        <v>0</v>
      </c>
      <c r="AB168" s="147">
        <f t="shared" ca="1" si="108"/>
        <v>0</v>
      </c>
      <c r="AC168" s="147">
        <f t="shared" ca="1" si="108"/>
        <v>0</v>
      </c>
      <c r="AD168" s="147">
        <f t="shared" ca="1" si="108"/>
        <v>0</v>
      </c>
      <c r="AE168" s="147">
        <f t="shared" ca="1" si="108"/>
        <v>0</v>
      </c>
      <c r="AF168" s="147">
        <f t="shared" ca="1" si="108"/>
        <v>0</v>
      </c>
      <c r="AG168" s="147">
        <f t="shared" ca="1" si="108"/>
        <v>0</v>
      </c>
      <c r="AH168" s="147">
        <f t="shared" ca="1" si="108"/>
        <v>0</v>
      </c>
      <c r="AI168" s="147">
        <f t="shared" ca="1" si="108"/>
        <v>0</v>
      </c>
      <c r="AJ168" s="147">
        <f t="shared" ca="1" si="108"/>
        <v>0</v>
      </c>
      <c r="AK168" s="147">
        <f t="shared" ca="1" si="108"/>
        <v>0</v>
      </c>
      <c r="AL168" s="147">
        <f t="shared" ca="1" si="108"/>
        <v>0</v>
      </c>
      <c r="AM168" s="147">
        <f t="shared" ca="1" si="108"/>
        <v>0</v>
      </c>
      <c r="AN168" s="147">
        <f t="shared" ca="1" si="108"/>
        <v>0</v>
      </c>
      <c r="AO168" s="147">
        <f t="shared" ca="1" si="108"/>
        <v>0</v>
      </c>
      <c r="AP168" s="147">
        <f t="shared" ca="1" si="108"/>
        <v>0</v>
      </c>
      <c r="AQ168" s="147">
        <f t="shared" ref="AQ168:BH168" ca="1" si="109">IFERROR(AQ115/AQ$165,0)</f>
        <v>0</v>
      </c>
      <c r="AR168" s="147">
        <f t="shared" ca="1" si="109"/>
        <v>0</v>
      </c>
      <c r="AS168" s="147">
        <f t="shared" ca="1" si="109"/>
        <v>0</v>
      </c>
      <c r="AT168" s="147">
        <f t="shared" ca="1" si="109"/>
        <v>0</v>
      </c>
      <c r="AU168" s="147">
        <f t="shared" ca="1" si="109"/>
        <v>0</v>
      </c>
      <c r="AV168" s="147">
        <f t="shared" ca="1" si="109"/>
        <v>0</v>
      </c>
      <c r="AW168" s="147">
        <f t="shared" ca="1" si="109"/>
        <v>0</v>
      </c>
      <c r="AX168" s="147">
        <f t="shared" ca="1" si="109"/>
        <v>0</v>
      </c>
      <c r="AY168" s="147">
        <f t="shared" ca="1" si="109"/>
        <v>0</v>
      </c>
      <c r="AZ168" s="147">
        <f t="shared" ca="1" si="109"/>
        <v>0</v>
      </c>
      <c r="BA168" s="147">
        <f t="shared" ca="1" si="109"/>
        <v>0</v>
      </c>
      <c r="BB168" s="147">
        <f t="shared" ca="1" si="109"/>
        <v>0</v>
      </c>
      <c r="BC168" s="147">
        <f t="shared" ca="1" si="109"/>
        <v>0</v>
      </c>
      <c r="BD168" s="147">
        <f t="shared" ca="1" si="109"/>
        <v>0</v>
      </c>
      <c r="BE168" s="147">
        <f t="shared" ca="1" si="109"/>
        <v>0</v>
      </c>
      <c r="BF168" s="147">
        <f t="shared" ca="1" si="109"/>
        <v>0</v>
      </c>
      <c r="BG168" s="147">
        <f t="shared" ca="1" si="109"/>
        <v>0</v>
      </c>
      <c r="BH168" s="147">
        <f t="shared" ca="1" si="109"/>
        <v>0</v>
      </c>
    </row>
    <row r="169" spans="1:60">
      <c r="A169" s="106"/>
      <c r="B169" s="106"/>
      <c r="C169" s="106">
        <v>6</v>
      </c>
      <c r="D169" s="106"/>
      <c r="E169" s="106" t="str">
        <f ca="1">OFFSET('Impact Inputs'!A$6,C169,0)</f>
        <v>Impact 3</v>
      </c>
      <c r="F169" s="106" t="str">
        <f ca="1">OFFSET('Impact Inputs'!C$6,C169,0)</f>
        <v>Living in a house in disrepair for every 1 point change (0-4 scale)</v>
      </c>
      <c r="G169" s="106"/>
      <c r="H169" s="139"/>
      <c r="I169" s="139"/>
      <c r="J169" s="139"/>
      <c r="K169" s="147">
        <f t="shared" ref="K169:AP169" ca="1" si="110">IFERROR(K116/K$165,0)</f>
        <v>0</v>
      </c>
      <c r="L169" s="147">
        <f t="shared" ca="1" si="110"/>
        <v>1</v>
      </c>
      <c r="M169" s="147">
        <f t="shared" ca="1" si="110"/>
        <v>1</v>
      </c>
      <c r="N169" s="147">
        <f t="shared" ca="1" si="110"/>
        <v>1</v>
      </c>
      <c r="O169" s="147">
        <f t="shared" ca="1" si="110"/>
        <v>1</v>
      </c>
      <c r="P169" s="147">
        <f t="shared" ca="1" si="110"/>
        <v>1</v>
      </c>
      <c r="Q169" s="147">
        <f t="shared" ca="1" si="110"/>
        <v>1</v>
      </c>
      <c r="R169" s="147">
        <f t="shared" ca="1" si="110"/>
        <v>1</v>
      </c>
      <c r="S169" s="147">
        <f t="shared" ca="1" si="110"/>
        <v>1</v>
      </c>
      <c r="T169" s="147">
        <f t="shared" ca="1" si="110"/>
        <v>1</v>
      </c>
      <c r="U169" s="147">
        <f t="shared" ca="1" si="110"/>
        <v>1</v>
      </c>
      <c r="V169" s="147">
        <f t="shared" ca="1" si="110"/>
        <v>1</v>
      </c>
      <c r="W169" s="147">
        <f t="shared" ca="1" si="110"/>
        <v>1</v>
      </c>
      <c r="X169" s="147">
        <f t="shared" ca="1" si="110"/>
        <v>1</v>
      </c>
      <c r="Y169" s="147">
        <f t="shared" ca="1" si="110"/>
        <v>1</v>
      </c>
      <c r="Z169" s="147">
        <f t="shared" ca="1" si="110"/>
        <v>1</v>
      </c>
      <c r="AA169" s="147">
        <f t="shared" ca="1" si="110"/>
        <v>1</v>
      </c>
      <c r="AB169" s="147">
        <f t="shared" ca="1" si="110"/>
        <v>1</v>
      </c>
      <c r="AC169" s="147">
        <f t="shared" ca="1" si="110"/>
        <v>1</v>
      </c>
      <c r="AD169" s="147">
        <f t="shared" ca="1" si="110"/>
        <v>1</v>
      </c>
      <c r="AE169" s="147">
        <f t="shared" ca="1" si="110"/>
        <v>1</v>
      </c>
      <c r="AF169" s="147">
        <f t="shared" ca="1" si="110"/>
        <v>1</v>
      </c>
      <c r="AG169" s="147">
        <f t="shared" ca="1" si="110"/>
        <v>1</v>
      </c>
      <c r="AH169" s="147">
        <f t="shared" ca="1" si="110"/>
        <v>1</v>
      </c>
      <c r="AI169" s="147">
        <f t="shared" ca="1" si="110"/>
        <v>1</v>
      </c>
      <c r="AJ169" s="147">
        <f t="shared" ca="1" si="110"/>
        <v>1</v>
      </c>
      <c r="AK169" s="147">
        <f t="shared" ca="1" si="110"/>
        <v>1</v>
      </c>
      <c r="AL169" s="147">
        <f t="shared" ca="1" si="110"/>
        <v>1</v>
      </c>
      <c r="AM169" s="147">
        <f t="shared" ca="1" si="110"/>
        <v>1</v>
      </c>
      <c r="AN169" s="147">
        <f t="shared" ca="1" si="110"/>
        <v>1</v>
      </c>
      <c r="AO169" s="147">
        <f t="shared" ca="1" si="110"/>
        <v>1</v>
      </c>
      <c r="AP169" s="147">
        <f t="shared" ca="1" si="110"/>
        <v>1</v>
      </c>
      <c r="AQ169" s="147">
        <f t="shared" ref="AQ169:BH169" ca="1" si="111">IFERROR(AQ116/AQ$165,0)</f>
        <v>1</v>
      </c>
      <c r="AR169" s="147">
        <f t="shared" ca="1" si="111"/>
        <v>1</v>
      </c>
      <c r="AS169" s="147">
        <f t="shared" ca="1" si="111"/>
        <v>1</v>
      </c>
      <c r="AT169" s="147">
        <f t="shared" ca="1" si="111"/>
        <v>1</v>
      </c>
      <c r="AU169" s="147">
        <f t="shared" ca="1" si="111"/>
        <v>1</v>
      </c>
      <c r="AV169" s="147">
        <f t="shared" ca="1" si="111"/>
        <v>1</v>
      </c>
      <c r="AW169" s="147">
        <f t="shared" ca="1" si="111"/>
        <v>1</v>
      </c>
      <c r="AX169" s="147">
        <f t="shared" ca="1" si="111"/>
        <v>1</v>
      </c>
      <c r="AY169" s="147">
        <f t="shared" ca="1" si="111"/>
        <v>1</v>
      </c>
      <c r="AZ169" s="147">
        <f t="shared" ca="1" si="111"/>
        <v>1</v>
      </c>
      <c r="BA169" s="147">
        <f t="shared" ca="1" si="111"/>
        <v>1</v>
      </c>
      <c r="BB169" s="147">
        <f t="shared" ca="1" si="111"/>
        <v>1</v>
      </c>
      <c r="BC169" s="147">
        <f t="shared" ca="1" si="111"/>
        <v>1</v>
      </c>
      <c r="BD169" s="147">
        <f t="shared" ca="1" si="111"/>
        <v>1</v>
      </c>
      <c r="BE169" s="147">
        <f t="shared" ca="1" si="111"/>
        <v>1</v>
      </c>
      <c r="BF169" s="147">
        <f t="shared" ca="1" si="111"/>
        <v>1</v>
      </c>
      <c r="BG169" s="147">
        <f t="shared" ca="1" si="111"/>
        <v>1</v>
      </c>
      <c r="BH169" s="147">
        <f t="shared" ca="1" si="111"/>
        <v>1</v>
      </c>
    </row>
    <row r="170" spans="1:60">
      <c r="A170" s="106"/>
      <c r="B170" s="106"/>
      <c r="C170" s="108">
        <v>9</v>
      </c>
      <c r="D170" s="106"/>
      <c r="E170" s="106" t="str">
        <f ca="1">OFFSET('Impact Inputs'!A$6,C170,0)</f>
        <v>Impact 4</v>
      </c>
      <c r="F170" s="106" t="str">
        <f ca="1">OFFSET('Impact Inputs'!C$6,C170,0)</f>
        <v>Mental health for every 1 point change (improvement) (0-100 scale)</v>
      </c>
      <c r="G170" s="106"/>
      <c r="H170" s="139"/>
      <c r="I170" s="139"/>
      <c r="J170" s="139"/>
      <c r="K170" s="147">
        <f t="shared" ref="K170:AP170" ca="1" si="112">IFERROR(K117/K$165,0)</f>
        <v>0</v>
      </c>
      <c r="L170" s="147">
        <f t="shared" ca="1" si="112"/>
        <v>0</v>
      </c>
      <c r="M170" s="147">
        <f t="shared" ca="1" si="112"/>
        <v>0</v>
      </c>
      <c r="N170" s="147">
        <f t="shared" ca="1" si="112"/>
        <v>0</v>
      </c>
      <c r="O170" s="147">
        <f t="shared" ca="1" si="112"/>
        <v>0</v>
      </c>
      <c r="P170" s="147">
        <f t="shared" ca="1" si="112"/>
        <v>0</v>
      </c>
      <c r="Q170" s="147">
        <f t="shared" ca="1" si="112"/>
        <v>0</v>
      </c>
      <c r="R170" s="147">
        <f t="shared" ca="1" si="112"/>
        <v>0</v>
      </c>
      <c r="S170" s="147">
        <f t="shared" ca="1" si="112"/>
        <v>0</v>
      </c>
      <c r="T170" s="147">
        <f t="shared" ca="1" si="112"/>
        <v>0</v>
      </c>
      <c r="U170" s="147">
        <f t="shared" ca="1" si="112"/>
        <v>0</v>
      </c>
      <c r="V170" s="147">
        <f t="shared" ca="1" si="112"/>
        <v>0</v>
      </c>
      <c r="W170" s="147">
        <f t="shared" ca="1" si="112"/>
        <v>0</v>
      </c>
      <c r="X170" s="147">
        <f t="shared" ca="1" si="112"/>
        <v>0</v>
      </c>
      <c r="Y170" s="147">
        <f t="shared" ca="1" si="112"/>
        <v>0</v>
      </c>
      <c r="Z170" s="147">
        <f t="shared" ca="1" si="112"/>
        <v>0</v>
      </c>
      <c r="AA170" s="147">
        <f t="shared" ca="1" si="112"/>
        <v>0</v>
      </c>
      <c r="AB170" s="147">
        <f t="shared" ca="1" si="112"/>
        <v>0</v>
      </c>
      <c r="AC170" s="147">
        <f t="shared" ca="1" si="112"/>
        <v>0</v>
      </c>
      <c r="AD170" s="147">
        <f t="shared" ca="1" si="112"/>
        <v>0</v>
      </c>
      <c r="AE170" s="147">
        <f t="shared" ca="1" si="112"/>
        <v>0</v>
      </c>
      <c r="AF170" s="147">
        <f t="shared" ca="1" si="112"/>
        <v>0</v>
      </c>
      <c r="AG170" s="147">
        <f t="shared" ca="1" si="112"/>
        <v>0</v>
      </c>
      <c r="AH170" s="147">
        <f t="shared" ca="1" si="112"/>
        <v>0</v>
      </c>
      <c r="AI170" s="147">
        <f t="shared" ca="1" si="112"/>
        <v>0</v>
      </c>
      <c r="AJ170" s="147">
        <f t="shared" ca="1" si="112"/>
        <v>0</v>
      </c>
      <c r="AK170" s="147">
        <f t="shared" ca="1" si="112"/>
        <v>0</v>
      </c>
      <c r="AL170" s="147">
        <f t="shared" ca="1" si="112"/>
        <v>0</v>
      </c>
      <c r="AM170" s="147">
        <f t="shared" ca="1" si="112"/>
        <v>0</v>
      </c>
      <c r="AN170" s="147">
        <f t="shared" ca="1" si="112"/>
        <v>0</v>
      </c>
      <c r="AO170" s="147">
        <f t="shared" ca="1" si="112"/>
        <v>0</v>
      </c>
      <c r="AP170" s="147">
        <f t="shared" ca="1" si="112"/>
        <v>0</v>
      </c>
      <c r="AQ170" s="147">
        <f t="shared" ref="AQ170:BH170" ca="1" si="113">IFERROR(AQ117/AQ$165,0)</f>
        <v>0</v>
      </c>
      <c r="AR170" s="147">
        <f t="shared" ca="1" si="113"/>
        <v>0</v>
      </c>
      <c r="AS170" s="147">
        <f t="shared" ca="1" si="113"/>
        <v>0</v>
      </c>
      <c r="AT170" s="147">
        <f t="shared" ca="1" si="113"/>
        <v>0</v>
      </c>
      <c r="AU170" s="147">
        <f t="shared" ca="1" si="113"/>
        <v>0</v>
      </c>
      <c r="AV170" s="147">
        <f t="shared" ca="1" si="113"/>
        <v>0</v>
      </c>
      <c r="AW170" s="147">
        <f t="shared" ca="1" si="113"/>
        <v>0</v>
      </c>
      <c r="AX170" s="147">
        <f t="shared" ca="1" si="113"/>
        <v>0</v>
      </c>
      <c r="AY170" s="147">
        <f t="shared" ca="1" si="113"/>
        <v>0</v>
      </c>
      <c r="AZ170" s="147">
        <f t="shared" ca="1" si="113"/>
        <v>0</v>
      </c>
      <c r="BA170" s="147">
        <f t="shared" ca="1" si="113"/>
        <v>0</v>
      </c>
      <c r="BB170" s="147">
        <f t="shared" ca="1" si="113"/>
        <v>0</v>
      </c>
      <c r="BC170" s="147">
        <f t="shared" ca="1" si="113"/>
        <v>0</v>
      </c>
      <c r="BD170" s="147">
        <f t="shared" ca="1" si="113"/>
        <v>0</v>
      </c>
      <c r="BE170" s="147">
        <f t="shared" ca="1" si="113"/>
        <v>0</v>
      </c>
      <c r="BF170" s="147">
        <f t="shared" ca="1" si="113"/>
        <v>0</v>
      </c>
      <c r="BG170" s="147">
        <f t="shared" ca="1" si="113"/>
        <v>0</v>
      </c>
      <c r="BH170" s="147">
        <f t="shared" ca="1" si="113"/>
        <v>0</v>
      </c>
    </row>
    <row r="171" spans="1:60">
      <c r="A171" s="106"/>
      <c r="B171" s="106"/>
      <c r="C171" s="108">
        <v>12</v>
      </c>
      <c r="D171" s="106"/>
      <c r="E171" s="106" t="str">
        <f ca="1">OFFSET('Impact Inputs'!A$6,C171,0)</f>
        <v>Impact 5</v>
      </c>
      <c r="F171" s="106" t="str">
        <f ca="1">OFFSET('Impact Inputs'!C$6,C171,0)</f>
        <v>Having access to general help for every 1 point change (0-4 scale)</v>
      </c>
      <c r="G171" s="106"/>
      <c r="H171" s="139"/>
      <c r="I171" s="139"/>
      <c r="J171" s="139"/>
      <c r="K171" s="147">
        <f t="shared" ref="K171:AP171" ca="1" si="114">IFERROR(K118/K$165,0)</f>
        <v>0</v>
      </c>
      <c r="L171" s="147">
        <f t="shared" ca="1" si="114"/>
        <v>0</v>
      </c>
      <c r="M171" s="147">
        <f t="shared" ca="1" si="114"/>
        <v>0</v>
      </c>
      <c r="N171" s="147">
        <f t="shared" ca="1" si="114"/>
        <v>0</v>
      </c>
      <c r="O171" s="147">
        <f t="shared" ca="1" si="114"/>
        <v>0</v>
      </c>
      <c r="P171" s="147">
        <f t="shared" ca="1" si="114"/>
        <v>0</v>
      </c>
      <c r="Q171" s="147">
        <f t="shared" ca="1" si="114"/>
        <v>0</v>
      </c>
      <c r="R171" s="147">
        <f t="shared" ca="1" si="114"/>
        <v>0</v>
      </c>
      <c r="S171" s="147">
        <f t="shared" ca="1" si="114"/>
        <v>0</v>
      </c>
      <c r="T171" s="147">
        <f t="shared" ca="1" si="114"/>
        <v>0</v>
      </c>
      <c r="U171" s="147">
        <f t="shared" ca="1" si="114"/>
        <v>0</v>
      </c>
      <c r="V171" s="147">
        <f t="shared" ca="1" si="114"/>
        <v>0</v>
      </c>
      <c r="W171" s="147">
        <f t="shared" ca="1" si="114"/>
        <v>0</v>
      </c>
      <c r="X171" s="147">
        <f t="shared" ca="1" si="114"/>
        <v>0</v>
      </c>
      <c r="Y171" s="147">
        <f t="shared" ca="1" si="114"/>
        <v>0</v>
      </c>
      <c r="Z171" s="147">
        <f t="shared" ca="1" si="114"/>
        <v>0</v>
      </c>
      <c r="AA171" s="147">
        <f t="shared" ca="1" si="114"/>
        <v>0</v>
      </c>
      <c r="AB171" s="147">
        <f t="shared" ca="1" si="114"/>
        <v>0</v>
      </c>
      <c r="AC171" s="147">
        <f t="shared" ca="1" si="114"/>
        <v>0</v>
      </c>
      <c r="AD171" s="147">
        <f t="shared" ca="1" si="114"/>
        <v>0</v>
      </c>
      <c r="AE171" s="147">
        <f t="shared" ca="1" si="114"/>
        <v>0</v>
      </c>
      <c r="AF171" s="147">
        <f t="shared" ca="1" si="114"/>
        <v>0</v>
      </c>
      <c r="AG171" s="147">
        <f t="shared" ca="1" si="114"/>
        <v>0</v>
      </c>
      <c r="AH171" s="147">
        <f t="shared" ca="1" si="114"/>
        <v>0</v>
      </c>
      <c r="AI171" s="147">
        <f t="shared" ca="1" si="114"/>
        <v>0</v>
      </c>
      <c r="AJ171" s="147">
        <f t="shared" ca="1" si="114"/>
        <v>0</v>
      </c>
      <c r="AK171" s="147">
        <f t="shared" ca="1" si="114"/>
        <v>0</v>
      </c>
      <c r="AL171" s="147">
        <f t="shared" ca="1" si="114"/>
        <v>0</v>
      </c>
      <c r="AM171" s="147">
        <f t="shared" ca="1" si="114"/>
        <v>0</v>
      </c>
      <c r="AN171" s="147">
        <f t="shared" ca="1" si="114"/>
        <v>0</v>
      </c>
      <c r="AO171" s="147">
        <f t="shared" ca="1" si="114"/>
        <v>0</v>
      </c>
      <c r="AP171" s="147">
        <f t="shared" ca="1" si="114"/>
        <v>0</v>
      </c>
      <c r="AQ171" s="147">
        <f t="shared" ref="AQ171:BH171" ca="1" si="115">IFERROR(AQ118/AQ$165,0)</f>
        <v>0</v>
      </c>
      <c r="AR171" s="147">
        <f t="shared" ca="1" si="115"/>
        <v>0</v>
      </c>
      <c r="AS171" s="147">
        <f t="shared" ca="1" si="115"/>
        <v>0</v>
      </c>
      <c r="AT171" s="147">
        <f t="shared" ca="1" si="115"/>
        <v>0</v>
      </c>
      <c r="AU171" s="147">
        <f t="shared" ca="1" si="115"/>
        <v>0</v>
      </c>
      <c r="AV171" s="147">
        <f t="shared" ca="1" si="115"/>
        <v>0</v>
      </c>
      <c r="AW171" s="147">
        <f t="shared" ca="1" si="115"/>
        <v>0</v>
      </c>
      <c r="AX171" s="147">
        <f t="shared" ca="1" si="115"/>
        <v>0</v>
      </c>
      <c r="AY171" s="147">
        <f t="shared" ca="1" si="115"/>
        <v>0</v>
      </c>
      <c r="AZ171" s="147">
        <f t="shared" ca="1" si="115"/>
        <v>0</v>
      </c>
      <c r="BA171" s="147">
        <f t="shared" ca="1" si="115"/>
        <v>0</v>
      </c>
      <c r="BB171" s="147">
        <f t="shared" ca="1" si="115"/>
        <v>0</v>
      </c>
      <c r="BC171" s="147">
        <f t="shared" ca="1" si="115"/>
        <v>0</v>
      </c>
      <c r="BD171" s="147">
        <f t="shared" ca="1" si="115"/>
        <v>0</v>
      </c>
      <c r="BE171" s="147">
        <f t="shared" ca="1" si="115"/>
        <v>0</v>
      </c>
      <c r="BF171" s="147">
        <f t="shared" ca="1" si="115"/>
        <v>0</v>
      </c>
      <c r="BG171" s="147">
        <f t="shared" ca="1" si="115"/>
        <v>0</v>
      </c>
      <c r="BH171" s="147">
        <f t="shared" ca="1" si="115"/>
        <v>0</v>
      </c>
    </row>
    <row r="172" spans="1:60">
      <c r="A172" s="106"/>
      <c r="B172" s="106"/>
      <c r="C172" s="106">
        <v>15</v>
      </c>
      <c r="D172" s="106"/>
      <c r="E172" s="106" t="str">
        <f ca="1">OFFSET('Impact Inputs'!A$6,C172,0)</f>
        <v>Impact 6</v>
      </c>
      <c r="F172" s="106" t="str">
        <f ca="1">OFFSET('Impact Inputs'!C$6,C172,0)</f>
        <v>Increased access to support and information in an emergency</v>
      </c>
      <c r="G172" s="106"/>
      <c r="H172" s="139"/>
      <c r="I172" s="139"/>
      <c r="J172" s="139"/>
      <c r="K172" s="147">
        <f t="shared" ref="K172:AP172" ca="1" si="116">IFERROR(K119/K$165,0)</f>
        <v>0</v>
      </c>
      <c r="L172" s="147">
        <f t="shared" ca="1" si="116"/>
        <v>0</v>
      </c>
      <c r="M172" s="147">
        <f t="shared" ca="1" si="116"/>
        <v>0</v>
      </c>
      <c r="N172" s="147">
        <f t="shared" ca="1" si="116"/>
        <v>0</v>
      </c>
      <c r="O172" s="147">
        <f t="shared" ca="1" si="116"/>
        <v>0</v>
      </c>
      <c r="P172" s="147">
        <f t="shared" ca="1" si="116"/>
        <v>0</v>
      </c>
      <c r="Q172" s="147">
        <f t="shared" ca="1" si="116"/>
        <v>0</v>
      </c>
      <c r="R172" s="147">
        <f t="shared" ca="1" si="116"/>
        <v>0</v>
      </c>
      <c r="S172" s="147">
        <f t="shared" ca="1" si="116"/>
        <v>0</v>
      </c>
      <c r="T172" s="147">
        <f t="shared" ca="1" si="116"/>
        <v>0</v>
      </c>
      <c r="U172" s="147">
        <f t="shared" ca="1" si="116"/>
        <v>0</v>
      </c>
      <c r="V172" s="147">
        <f t="shared" ca="1" si="116"/>
        <v>0</v>
      </c>
      <c r="W172" s="147">
        <f t="shared" ca="1" si="116"/>
        <v>0</v>
      </c>
      <c r="X172" s="147">
        <f t="shared" ca="1" si="116"/>
        <v>0</v>
      </c>
      <c r="Y172" s="147">
        <f t="shared" ca="1" si="116"/>
        <v>0</v>
      </c>
      <c r="Z172" s="147">
        <f t="shared" ca="1" si="116"/>
        <v>0</v>
      </c>
      <c r="AA172" s="147">
        <f t="shared" ca="1" si="116"/>
        <v>0</v>
      </c>
      <c r="AB172" s="147">
        <f t="shared" ca="1" si="116"/>
        <v>0</v>
      </c>
      <c r="AC172" s="147">
        <f t="shared" ca="1" si="116"/>
        <v>0</v>
      </c>
      <c r="AD172" s="147">
        <f t="shared" ca="1" si="116"/>
        <v>0</v>
      </c>
      <c r="AE172" s="147">
        <f t="shared" ca="1" si="116"/>
        <v>0</v>
      </c>
      <c r="AF172" s="147">
        <f t="shared" ca="1" si="116"/>
        <v>0</v>
      </c>
      <c r="AG172" s="147">
        <f t="shared" ca="1" si="116"/>
        <v>0</v>
      </c>
      <c r="AH172" s="147">
        <f t="shared" ca="1" si="116"/>
        <v>0</v>
      </c>
      <c r="AI172" s="147">
        <f t="shared" ca="1" si="116"/>
        <v>0</v>
      </c>
      <c r="AJ172" s="147">
        <f t="shared" ca="1" si="116"/>
        <v>0</v>
      </c>
      <c r="AK172" s="147">
        <f t="shared" ca="1" si="116"/>
        <v>0</v>
      </c>
      <c r="AL172" s="147">
        <f t="shared" ca="1" si="116"/>
        <v>0</v>
      </c>
      <c r="AM172" s="147">
        <f t="shared" ca="1" si="116"/>
        <v>0</v>
      </c>
      <c r="AN172" s="147">
        <f t="shared" ca="1" si="116"/>
        <v>0</v>
      </c>
      <c r="AO172" s="147">
        <f t="shared" ca="1" si="116"/>
        <v>0</v>
      </c>
      <c r="AP172" s="147">
        <f t="shared" ca="1" si="116"/>
        <v>0</v>
      </c>
      <c r="AQ172" s="147">
        <f t="shared" ref="AQ172:BH172" ca="1" si="117">IFERROR(AQ119/AQ$165,0)</f>
        <v>0</v>
      </c>
      <c r="AR172" s="147">
        <f t="shared" ca="1" si="117"/>
        <v>0</v>
      </c>
      <c r="AS172" s="147">
        <f t="shared" ca="1" si="117"/>
        <v>0</v>
      </c>
      <c r="AT172" s="147">
        <f t="shared" ca="1" si="117"/>
        <v>0</v>
      </c>
      <c r="AU172" s="147">
        <f t="shared" ca="1" si="117"/>
        <v>0</v>
      </c>
      <c r="AV172" s="147">
        <f t="shared" ca="1" si="117"/>
        <v>0</v>
      </c>
      <c r="AW172" s="147">
        <f t="shared" ca="1" si="117"/>
        <v>0</v>
      </c>
      <c r="AX172" s="147">
        <f t="shared" ca="1" si="117"/>
        <v>0</v>
      </c>
      <c r="AY172" s="147">
        <f t="shared" ca="1" si="117"/>
        <v>0</v>
      </c>
      <c r="AZ172" s="147">
        <f t="shared" ca="1" si="117"/>
        <v>0</v>
      </c>
      <c r="BA172" s="147">
        <f t="shared" ca="1" si="117"/>
        <v>0</v>
      </c>
      <c r="BB172" s="147">
        <f t="shared" ca="1" si="117"/>
        <v>0</v>
      </c>
      <c r="BC172" s="147">
        <f t="shared" ca="1" si="117"/>
        <v>0</v>
      </c>
      <c r="BD172" s="147">
        <f t="shared" ca="1" si="117"/>
        <v>0</v>
      </c>
      <c r="BE172" s="147">
        <f t="shared" ca="1" si="117"/>
        <v>0</v>
      </c>
      <c r="BF172" s="147">
        <f t="shared" ca="1" si="117"/>
        <v>0</v>
      </c>
      <c r="BG172" s="147">
        <f t="shared" ca="1" si="117"/>
        <v>0</v>
      </c>
      <c r="BH172" s="147">
        <f t="shared" ca="1" si="117"/>
        <v>0</v>
      </c>
    </row>
    <row r="173" spans="1:60">
      <c r="A173" s="106"/>
      <c r="B173" s="106"/>
      <c r="C173" s="106">
        <v>18</v>
      </c>
      <c r="D173" s="106"/>
      <c r="E173" s="106" t="str">
        <f ca="1">OFFSET('Impact Inputs'!A$6,C173,0)</f>
        <v>Impact 7</v>
      </c>
      <c r="F173" s="106" t="str">
        <f ca="1">OFFSET('Impact Inputs'!C$6,C173,0)</f>
        <v>Continued support for Households currently in the service</v>
      </c>
      <c r="G173" s="106"/>
      <c r="H173" s="139"/>
      <c r="I173" s="139"/>
      <c r="J173" s="139"/>
      <c r="K173" s="147">
        <f t="shared" ref="K173:AP173" ca="1" si="118">IFERROR(K120/K$165,0)</f>
        <v>0</v>
      </c>
      <c r="L173" s="147">
        <f t="shared" ca="1" si="118"/>
        <v>0</v>
      </c>
      <c r="M173" s="147">
        <f t="shared" ca="1" si="118"/>
        <v>0</v>
      </c>
      <c r="N173" s="147">
        <f t="shared" ca="1" si="118"/>
        <v>0</v>
      </c>
      <c r="O173" s="147">
        <f t="shared" ca="1" si="118"/>
        <v>0</v>
      </c>
      <c r="P173" s="147">
        <f t="shared" ca="1" si="118"/>
        <v>0</v>
      </c>
      <c r="Q173" s="147">
        <f t="shared" ca="1" si="118"/>
        <v>0</v>
      </c>
      <c r="R173" s="147">
        <f t="shared" ca="1" si="118"/>
        <v>0</v>
      </c>
      <c r="S173" s="147">
        <f t="shared" ca="1" si="118"/>
        <v>0</v>
      </c>
      <c r="T173" s="147">
        <f t="shared" ca="1" si="118"/>
        <v>0</v>
      </c>
      <c r="U173" s="147">
        <f t="shared" ca="1" si="118"/>
        <v>0</v>
      </c>
      <c r="V173" s="147">
        <f t="shared" ca="1" si="118"/>
        <v>0</v>
      </c>
      <c r="W173" s="147">
        <f t="shared" ca="1" si="118"/>
        <v>0</v>
      </c>
      <c r="X173" s="147">
        <f t="shared" ca="1" si="118"/>
        <v>0</v>
      </c>
      <c r="Y173" s="147">
        <f t="shared" ca="1" si="118"/>
        <v>0</v>
      </c>
      <c r="Z173" s="147">
        <f t="shared" ca="1" si="118"/>
        <v>0</v>
      </c>
      <c r="AA173" s="147">
        <f t="shared" ca="1" si="118"/>
        <v>0</v>
      </c>
      <c r="AB173" s="147">
        <f t="shared" ca="1" si="118"/>
        <v>0</v>
      </c>
      <c r="AC173" s="147">
        <f t="shared" ca="1" si="118"/>
        <v>0</v>
      </c>
      <c r="AD173" s="147">
        <f t="shared" ca="1" si="118"/>
        <v>0</v>
      </c>
      <c r="AE173" s="147">
        <f t="shared" ca="1" si="118"/>
        <v>0</v>
      </c>
      <c r="AF173" s="147">
        <f t="shared" ca="1" si="118"/>
        <v>0</v>
      </c>
      <c r="AG173" s="147">
        <f t="shared" ca="1" si="118"/>
        <v>0</v>
      </c>
      <c r="AH173" s="147">
        <f t="shared" ca="1" si="118"/>
        <v>0</v>
      </c>
      <c r="AI173" s="147">
        <f t="shared" ca="1" si="118"/>
        <v>0</v>
      </c>
      <c r="AJ173" s="147">
        <f t="shared" ca="1" si="118"/>
        <v>0</v>
      </c>
      <c r="AK173" s="147">
        <f t="shared" ca="1" si="118"/>
        <v>0</v>
      </c>
      <c r="AL173" s="147">
        <f t="shared" ca="1" si="118"/>
        <v>0</v>
      </c>
      <c r="AM173" s="147">
        <f t="shared" ca="1" si="118"/>
        <v>0</v>
      </c>
      <c r="AN173" s="147">
        <f t="shared" ca="1" si="118"/>
        <v>0</v>
      </c>
      <c r="AO173" s="147">
        <f t="shared" ca="1" si="118"/>
        <v>0</v>
      </c>
      <c r="AP173" s="147">
        <f t="shared" ca="1" si="118"/>
        <v>0</v>
      </c>
      <c r="AQ173" s="147">
        <f t="shared" ref="AQ173:BH173" ca="1" si="119">IFERROR(AQ120/AQ$165,0)</f>
        <v>0</v>
      </c>
      <c r="AR173" s="147">
        <f t="shared" ca="1" si="119"/>
        <v>0</v>
      </c>
      <c r="AS173" s="147">
        <f t="shared" ca="1" si="119"/>
        <v>0</v>
      </c>
      <c r="AT173" s="147">
        <f t="shared" ca="1" si="119"/>
        <v>0</v>
      </c>
      <c r="AU173" s="147">
        <f t="shared" ca="1" si="119"/>
        <v>0</v>
      </c>
      <c r="AV173" s="147">
        <f t="shared" ca="1" si="119"/>
        <v>0</v>
      </c>
      <c r="AW173" s="147">
        <f t="shared" ca="1" si="119"/>
        <v>0</v>
      </c>
      <c r="AX173" s="147">
        <f t="shared" ca="1" si="119"/>
        <v>0</v>
      </c>
      <c r="AY173" s="147">
        <f t="shared" ca="1" si="119"/>
        <v>0</v>
      </c>
      <c r="AZ173" s="147">
        <f t="shared" ca="1" si="119"/>
        <v>0</v>
      </c>
      <c r="BA173" s="147">
        <f t="shared" ca="1" si="119"/>
        <v>0</v>
      </c>
      <c r="BB173" s="147">
        <f t="shared" ca="1" si="119"/>
        <v>0</v>
      </c>
      <c r="BC173" s="147">
        <f t="shared" ca="1" si="119"/>
        <v>0</v>
      </c>
      <c r="BD173" s="147">
        <f t="shared" ca="1" si="119"/>
        <v>0</v>
      </c>
      <c r="BE173" s="147">
        <f t="shared" ca="1" si="119"/>
        <v>0</v>
      </c>
      <c r="BF173" s="147">
        <f t="shared" ca="1" si="119"/>
        <v>0</v>
      </c>
      <c r="BG173" s="147">
        <f t="shared" ca="1" si="119"/>
        <v>0</v>
      </c>
      <c r="BH173" s="147">
        <f t="shared" ca="1" si="119"/>
        <v>0</v>
      </c>
    </row>
    <row r="174" spans="1:60">
      <c r="A174" s="106"/>
      <c r="B174" s="106"/>
      <c r="C174" s="106">
        <v>21</v>
      </c>
      <c r="D174" s="106"/>
      <c r="E174" s="106" t="str">
        <f ca="1">OFFSET('Impact Inputs'!A$6,C174,0)</f>
        <v>Impact 8</v>
      </c>
      <c r="F174" s="106" t="str">
        <f ca="1">OFFSET('Impact Inputs'!C$6,C174,0)</f>
        <v>Cheaper resolution of insurance claims</v>
      </c>
      <c r="G174" s="106"/>
      <c r="H174" s="139"/>
      <c r="I174" s="139"/>
      <c r="J174" s="139"/>
      <c r="K174" s="147">
        <f t="shared" ref="K174:AP174" ca="1" si="120">IFERROR(K121/K$165,0)</f>
        <v>0</v>
      </c>
      <c r="L174" s="147">
        <f t="shared" ca="1" si="120"/>
        <v>0</v>
      </c>
      <c r="M174" s="147">
        <f t="shared" ca="1" si="120"/>
        <v>0</v>
      </c>
      <c r="N174" s="147">
        <f t="shared" ca="1" si="120"/>
        <v>0</v>
      </c>
      <c r="O174" s="147">
        <f t="shared" ca="1" si="120"/>
        <v>0</v>
      </c>
      <c r="P174" s="147">
        <f t="shared" ca="1" si="120"/>
        <v>0</v>
      </c>
      <c r="Q174" s="147">
        <f t="shared" ca="1" si="120"/>
        <v>0</v>
      </c>
      <c r="R174" s="147">
        <f t="shared" ca="1" si="120"/>
        <v>0</v>
      </c>
      <c r="S174" s="147">
        <f t="shared" ca="1" si="120"/>
        <v>0</v>
      </c>
      <c r="T174" s="147">
        <f t="shared" ca="1" si="120"/>
        <v>0</v>
      </c>
      <c r="U174" s="147">
        <f t="shared" ca="1" si="120"/>
        <v>0</v>
      </c>
      <c r="V174" s="147">
        <f t="shared" ca="1" si="120"/>
        <v>0</v>
      </c>
      <c r="W174" s="147">
        <f t="shared" ca="1" si="120"/>
        <v>0</v>
      </c>
      <c r="X174" s="147">
        <f t="shared" ca="1" si="120"/>
        <v>0</v>
      </c>
      <c r="Y174" s="147">
        <f t="shared" ca="1" si="120"/>
        <v>0</v>
      </c>
      <c r="Z174" s="147">
        <f t="shared" ca="1" si="120"/>
        <v>0</v>
      </c>
      <c r="AA174" s="147">
        <f t="shared" ca="1" si="120"/>
        <v>0</v>
      </c>
      <c r="AB174" s="147">
        <f t="shared" ca="1" si="120"/>
        <v>0</v>
      </c>
      <c r="AC174" s="147">
        <f t="shared" ca="1" si="120"/>
        <v>0</v>
      </c>
      <c r="AD174" s="147">
        <f t="shared" ca="1" si="120"/>
        <v>0</v>
      </c>
      <c r="AE174" s="147">
        <f t="shared" ca="1" si="120"/>
        <v>0</v>
      </c>
      <c r="AF174" s="147">
        <f t="shared" ca="1" si="120"/>
        <v>0</v>
      </c>
      <c r="AG174" s="147">
        <f t="shared" ca="1" si="120"/>
        <v>0</v>
      </c>
      <c r="AH174" s="147">
        <f t="shared" ca="1" si="120"/>
        <v>0</v>
      </c>
      <c r="AI174" s="147">
        <f t="shared" ca="1" si="120"/>
        <v>0</v>
      </c>
      <c r="AJ174" s="147">
        <f t="shared" ca="1" si="120"/>
        <v>0</v>
      </c>
      <c r="AK174" s="147">
        <f t="shared" ca="1" si="120"/>
        <v>0</v>
      </c>
      <c r="AL174" s="147">
        <f t="shared" ca="1" si="120"/>
        <v>0</v>
      </c>
      <c r="AM174" s="147">
        <f t="shared" ca="1" si="120"/>
        <v>0</v>
      </c>
      <c r="AN174" s="147">
        <f t="shared" ca="1" si="120"/>
        <v>0</v>
      </c>
      <c r="AO174" s="147">
        <f t="shared" ca="1" si="120"/>
        <v>0</v>
      </c>
      <c r="AP174" s="147">
        <f t="shared" ca="1" si="120"/>
        <v>0</v>
      </c>
      <c r="AQ174" s="147">
        <f t="shared" ref="AQ174:BH174" ca="1" si="121">IFERROR(AQ121/AQ$165,0)</f>
        <v>0</v>
      </c>
      <c r="AR174" s="147">
        <f t="shared" ca="1" si="121"/>
        <v>0</v>
      </c>
      <c r="AS174" s="147">
        <f t="shared" ca="1" si="121"/>
        <v>0</v>
      </c>
      <c r="AT174" s="147">
        <f t="shared" ca="1" si="121"/>
        <v>0</v>
      </c>
      <c r="AU174" s="147">
        <f t="shared" ca="1" si="121"/>
        <v>0</v>
      </c>
      <c r="AV174" s="147">
        <f t="shared" ca="1" si="121"/>
        <v>0</v>
      </c>
      <c r="AW174" s="147">
        <f t="shared" ca="1" si="121"/>
        <v>0</v>
      </c>
      <c r="AX174" s="147">
        <f t="shared" ca="1" si="121"/>
        <v>0</v>
      </c>
      <c r="AY174" s="147">
        <f t="shared" ca="1" si="121"/>
        <v>0</v>
      </c>
      <c r="AZ174" s="147">
        <f t="shared" ca="1" si="121"/>
        <v>0</v>
      </c>
      <c r="BA174" s="147">
        <f t="shared" ca="1" si="121"/>
        <v>0</v>
      </c>
      <c r="BB174" s="147">
        <f t="shared" ca="1" si="121"/>
        <v>0</v>
      </c>
      <c r="BC174" s="147">
        <f t="shared" ca="1" si="121"/>
        <v>0</v>
      </c>
      <c r="BD174" s="147">
        <f t="shared" ca="1" si="121"/>
        <v>0</v>
      </c>
      <c r="BE174" s="147">
        <f t="shared" ca="1" si="121"/>
        <v>0</v>
      </c>
      <c r="BF174" s="147">
        <f t="shared" ca="1" si="121"/>
        <v>0</v>
      </c>
      <c r="BG174" s="147">
        <f t="shared" ca="1" si="121"/>
        <v>0</v>
      </c>
      <c r="BH174" s="147">
        <f t="shared" ca="1" si="121"/>
        <v>0</v>
      </c>
    </row>
    <row r="175" spans="1:60">
      <c r="A175" s="106"/>
      <c r="B175" s="106"/>
      <c r="C175" s="108">
        <v>24</v>
      </c>
      <c r="D175" s="106"/>
      <c r="E175" s="106" t="str">
        <f ca="1">OFFSET('Impact Inputs'!A$6,C175,0)</f>
        <v>Impact 9</v>
      </c>
      <c r="F175" s="106" t="str">
        <f ca="1">OFFSET('Impact Inputs'!C$6,C175,0)</f>
        <v>Faster resolution of unresolved insurance claims</v>
      </c>
      <c r="G175" s="106"/>
      <c r="H175" s="139"/>
      <c r="I175" s="139"/>
      <c r="J175" s="139"/>
      <c r="K175" s="147">
        <f t="shared" ref="K175:AP175" ca="1" si="122">IFERROR(K122/K$165,0)</f>
        <v>0</v>
      </c>
      <c r="L175" s="147">
        <f t="shared" ca="1" si="122"/>
        <v>0</v>
      </c>
      <c r="M175" s="147">
        <f t="shared" ca="1" si="122"/>
        <v>0</v>
      </c>
      <c r="N175" s="147">
        <f t="shared" ca="1" si="122"/>
        <v>0</v>
      </c>
      <c r="O175" s="147">
        <f t="shared" ca="1" si="122"/>
        <v>0</v>
      </c>
      <c r="P175" s="147">
        <f t="shared" ca="1" si="122"/>
        <v>0</v>
      </c>
      <c r="Q175" s="147">
        <f t="shared" ca="1" si="122"/>
        <v>0</v>
      </c>
      <c r="R175" s="147">
        <f t="shared" ca="1" si="122"/>
        <v>0</v>
      </c>
      <c r="S175" s="147">
        <f t="shared" ca="1" si="122"/>
        <v>0</v>
      </c>
      <c r="T175" s="147">
        <f t="shared" ca="1" si="122"/>
        <v>0</v>
      </c>
      <c r="U175" s="147">
        <f t="shared" ca="1" si="122"/>
        <v>0</v>
      </c>
      <c r="V175" s="147">
        <f t="shared" ca="1" si="122"/>
        <v>0</v>
      </c>
      <c r="W175" s="147">
        <f t="shared" ca="1" si="122"/>
        <v>0</v>
      </c>
      <c r="X175" s="147">
        <f t="shared" ca="1" si="122"/>
        <v>0</v>
      </c>
      <c r="Y175" s="147">
        <f t="shared" ca="1" si="122"/>
        <v>0</v>
      </c>
      <c r="Z175" s="147">
        <f t="shared" ca="1" si="122"/>
        <v>0</v>
      </c>
      <c r="AA175" s="147">
        <f t="shared" ca="1" si="122"/>
        <v>0</v>
      </c>
      <c r="AB175" s="147">
        <f t="shared" ca="1" si="122"/>
        <v>0</v>
      </c>
      <c r="AC175" s="147">
        <f t="shared" ca="1" si="122"/>
        <v>0</v>
      </c>
      <c r="AD175" s="147">
        <f t="shared" ca="1" si="122"/>
        <v>0</v>
      </c>
      <c r="AE175" s="147">
        <f t="shared" ca="1" si="122"/>
        <v>0</v>
      </c>
      <c r="AF175" s="147">
        <f t="shared" ca="1" si="122"/>
        <v>0</v>
      </c>
      <c r="AG175" s="147">
        <f t="shared" ca="1" si="122"/>
        <v>0</v>
      </c>
      <c r="AH175" s="147">
        <f t="shared" ca="1" si="122"/>
        <v>0</v>
      </c>
      <c r="AI175" s="147">
        <f t="shared" ca="1" si="122"/>
        <v>0</v>
      </c>
      <c r="AJ175" s="147">
        <f t="shared" ca="1" si="122"/>
        <v>0</v>
      </c>
      <c r="AK175" s="147">
        <f t="shared" ca="1" si="122"/>
        <v>0</v>
      </c>
      <c r="AL175" s="147">
        <f t="shared" ca="1" si="122"/>
        <v>0</v>
      </c>
      <c r="AM175" s="147">
        <f t="shared" ca="1" si="122"/>
        <v>0</v>
      </c>
      <c r="AN175" s="147">
        <f t="shared" ca="1" si="122"/>
        <v>0</v>
      </c>
      <c r="AO175" s="147">
        <f t="shared" ca="1" si="122"/>
        <v>0</v>
      </c>
      <c r="AP175" s="147">
        <f t="shared" ca="1" si="122"/>
        <v>0</v>
      </c>
      <c r="AQ175" s="147">
        <f t="shared" ref="AQ175:BH175" ca="1" si="123">IFERROR(AQ122/AQ$165,0)</f>
        <v>0</v>
      </c>
      <c r="AR175" s="147">
        <f t="shared" ca="1" si="123"/>
        <v>0</v>
      </c>
      <c r="AS175" s="147">
        <f t="shared" ca="1" si="123"/>
        <v>0</v>
      </c>
      <c r="AT175" s="147">
        <f t="shared" ca="1" si="123"/>
        <v>0</v>
      </c>
      <c r="AU175" s="147">
        <f t="shared" ca="1" si="123"/>
        <v>0</v>
      </c>
      <c r="AV175" s="147">
        <f t="shared" ca="1" si="123"/>
        <v>0</v>
      </c>
      <c r="AW175" s="147">
        <f t="shared" ca="1" si="123"/>
        <v>0</v>
      </c>
      <c r="AX175" s="147">
        <f t="shared" ca="1" si="123"/>
        <v>0</v>
      </c>
      <c r="AY175" s="147">
        <f t="shared" ca="1" si="123"/>
        <v>0</v>
      </c>
      <c r="AZ175" s="147">
        <f t="shared" ca="1" si="123"/>
        <v>0</v>
      </c>
      <c r="BA175" s="147">
        <f t="shared" ca="1" si="123"/>
        <v>0</v>
      </c>
      <c r="BB175" s="147">
        <f t="shared" ca="1" si="123"/>
        <v>0</v>
      </c>
      <c r="BC175" s="147">
        <f t="shared" ca="1" si="123"/>
        <v>0</v>
      </c>
      <c r="BD175" s="147">
        <f t="shared" ca="1" si="123"/>
        <v>0</v>
      </c>
      <c r="BE175" s="147">
        <f t="shared" ca="1" si="123"/>
        <v>0</v>
      </c>
      <c r="BF175" s="147">
        <f t="shared" ca="1" si="123"/>
        <v>0</v>
      </c>
      <c r="BG175" s="147">
        <f t="shared" ca="1" si="123"/>
        <v>0</v>
      </c>
      <c r="BH175" s="147">
        <f t="shared" ca="1" si="123"/>
        <v>0</v>
      </c>
    </row>
    <row r="176" spans="1:60">
      <c r="A176" s="106"/>
      <c r="B176" s="106"/>
      <c r="C176" s="108">
        <v>27</v>
      </c>
      <c r="D176" s="106"/>
      <c r="E176" s="106" t="str">
        <f ca="1">OFFSET('Impact Inputs'!A$6,C176,0)</f>
        <v>Impact 10</v>
      </c>
      <c r="F176" s="106" t="str">
        <f ca="1">OFFSET('Impact Inputs'!C$6,C176,0)</f>
        <v>-</v>
      </c>
      <c r="G176" s="106"/>
      <c r="H176" s="139"/>
      <c r="I176" s="139"/>
      <c r="J176" s="139"/>
      <c r="K176" s="147">
        <f t="shared" ref="K176:AP176" ca="1" si="124">IFERROR(K123/K$165,0)</f>
        <v>0</v>
      </c>
      <c r="L176" s="147">
        <f t="shared" ca="1" si="124"/>
        <v>0</v>
      </c>
      <c r="M176" s="147">
        <f t="shared" ca="1" si="124"/>
        <v>0</v>
      </c>
      <c r="N176" s="147">
        <f t="shared" ca="1" si="124"/>
        <v>0</v>
      </c>
      <c r="O176" s="147">
        <f t="shared" ca="1" si="124"/>
        <v>0</v>
      </c>
      <c r="P176" s="147">
        <f t="shared" ca="1" si="124"/>
        <v>0</v>
      </c>
      <c r="Q176" s="147">
        <f t="shared" ca="1" si="124"/>
        <v>0</v>
      </c>
      <c r="R176" s="147">
        <f t="shared" ca="1" si="124"/>
        <v>0</v>
      </c>
      <c r="S176" s="147">
        <f t="shared" ca="1" si="124"/>
        <v>0</v>
      </c>
      <c r="T176" s="147">
        <f t="shared" ca="1" si="124"/>
        <v>0</v>
      </c>
      <c r="U176" s="147">
        <f t="shared" ca="1" si="124"/>
        <v>0</v>
      </c>
      <c r="V176" s="147">
        <f t="shared" ca="1" si="124"/>
        <v>0</v>
      </c>
      <c r="W176" s="147">
        <f t="shared" ca="1" si="124"/>
        <v>0</v>
      </c>
      <c r="X176" s="147">
        <f t="shared" ca="1" si="124"/>
        <v>0</v>
      </c>
      <c r="Y176" s="147">
        <f t="shared" ca="1" si="124"/>
        <v>0</v>
      </c>
      <c r="Z176" s="147">
        <f t="shared" ca="1" si="124"/>
        <v>0</v>
      </c>
      <c r="AA176" s="147">
        <f t="shared" ca="1" si="124"/>
        <v>0</v>
      </c>
      <c r="AB176" s="147">
        <f t="shared" ca="1" si="124"/>
        <v>0</v>
      </c>
      <c r="AC176" s="147">
        <f t="shared" ca="1" si="124"/>
        <v>0</v>
      </c>
      <c r="AD176" s="147">
        <f t="shared" ca="1" si="124"/>
        <v>0</v>
      </c>
      <c r="AE176" s="147">
        <f t="shared" ca="1" si="124"/>
        <v>0</v>
      </c>
      <c r="AF176" s="147">
        <f t="shared" ca="1" si="124"/>
        <v>0</v>
      </c>
      <c r="AG176" s="147">
        <f t="shared" ca="1" si="124"/>
        <v>0</v>
      </c>
      <c r="AH176" s="147">
        <f t="shared" ca="1" si="124"/>
        <v>0</v>
      </c>
      <c r="AI176" s="147">
        <f t="shared" ca="1" si="124"/>
        <v>0</v>
      </c>
      <c r="AJ176" s="147">
        <f t="shared" ca="1" si="124"/>
        <v>0</v>
      </c>
      <c r="AK176" s="147">
        <f t="shared" ca="1" si="124"/>
        <v>0</v>
      </c>
      <c r="AL176" s="147">
        <f t="shared" ca="1" si="124"/>
        <v>0</v>
      </c>
      <c r="AM176" s="147">
        <f t="shared" ca="1" si="124"/>
        <v>0</v>
      </c>
      <c r="AN176" s="147">
        <f t="shared" ca="1" si="124"/>
        <v>0</v>
      </c>
      <c r="AO176" s="147">
        <f t="shared" ca="1" si="124"/>
        <v>0</v>
      </c>
      <c r="AP176" s="147">
        <f t="shared" ca="1" si="124"/>
        <v>0</v>
      </c>
      <c r="AQ176" s="147">
        <f t="shared" ref="AQ176:BH176" ca="1" si="125">IFERROR(AQ123/AQ$165,0)</f>
        <v>0</v>
      </c>
      <c r="AR176" s="147">
        <f t="shared" ca="1" si="125"/>
        <v>0</v>
      </c>
      <c r="AS176" s="147">
        <f t="shared" ca="1" si="125"/>
        <v>0</v>
      </c>
      <c r="AT176" s="147">
        <f t="shared" ca="1" si="125"/>
        <v>0</v>
      </c>
      <c r="AU176" s="147">
        <f t="shared" ca="1" si="125"/>
        <v>0</v>
      </c>
      <c r="AV176" s="147">
        <f t="shared" ca="1" si="125"/>
        <v>0</v>
      </c>
      <c r="AW176" s="147">
        <f t="shared" ca="1" si="125"/>
        <v>0</v>
      </c>
      <c r="AX176" s="147">
        <f t="shared" ca="1" si="125"/>
        <v>0</v>
      </c>
      <c r="AY176" s="147">
        <f t="shared" ca="1" si="125"/>
        <v>0</v>
      </c>
      <c r="AZ176" s="147">
        <f t="shared" ca="1" si="125"/>
        <v>0</v>
      </c>
      <c r="BA176" s="147">
        <f t="shared" ca="1" si="125"/>
        <v>0</v>
      </c>
      <c r="BB176" s="147">
        <f t="shared" ca="1" si="125"/>
        <v>0</v>
      </c>
      <c r="BC176" s="147">
        <f t="shared" ca="1" si="125"/>
        <v>0</v>
      </c>
      <c r="BD176" s="147">
        <f t="shared" ca="1" si="125"/>
        <v>0</v>
      </c>
      <c r="BE176" s="147">
        <f t="shared" ca="1" si="125"/>
        <v>0</v>
      </c>
      <c r="BF176" s="147">
        <f t="shared" ca="1" si="125"/>
        <v>0</v>
      </c>
      <c r="BG176" s="147">
        <f t="shared" ca="1" si="125"/>
        <v>0</v>
      </c>
      <c r="BH176" s="147">
        <f t="shared" ca="1" si="125"/>
        <v>0</v>
      </c>
    </row>
    <row r="177" spans="1:60">
      <c r="A177" s="106"/>
      <c r="B177" s="106"/>
      <c r="C177" s="106">
        <v>30</v>
      </c>
      <c r="D177" s="106"/>
      <c r="E177" s="106" t="str">
        <f ca="1">OFFSET('Impact Inputs'!A$6,C177,0)</f>
        <v>Impact 11</v>
      </c>
      <c r="F177" s="106" t="str">
        <f ca="1">OFFSET('Impact Inputs'!C$6,C177,0)</f>
        <v>-</v>
      </c>
      <c r="G177" s="106"/>
      <c r="H177" s="139"/>
      <c r="I177" s="139"/>
      <c r="J177" s="139"/>
      <c r="K177" s="147">
        <f t="shared" ref="K177:AP177" ca="1" si="126">IFERROR(K124/K$165,0)</f>
        <v>0</v>
      </c>
      <c r="L177" s="147">
        <f t="shared" ca="1" si="126"/>
        <v>0</v>
      </c>
      <c r="M177" s="147">
        <f t="shared" ca="1" si="126"/>
        <v>0</v>
      </c>
      <c r="N177" s="147">
        <f t="shared" ca="1" si="126"/>
        <v>0</v>
      </c>
      <c r="O177" s="147">
        <f t="shared" ca="1" si="126"/>
        <v>0</v>
      </c>
      <c r="P177" s="147">
        <f t="shared" ca="1" si="126"/>
        <v>0</v>
      </c>
      <c r="Q177" s="147">
        <f t="shared" ca="1" si="126"/>
        <v>0</v>
      </c>
      <c r="R177" s="147">
        <f t="shared" ca="1" si="126"/>
        <v>0</v>
      </c>
      <c r="S177" s="147">
        <f t="shared" ca="1" si="126"/>
        <v>0</v>
      </c>
      <c r="T177" s="147">
        <f t="shared" ca="1" si="126"/>
        <v>0</v>
      </c>
      <c r="U177" s="147">
        <f t="shared" ca="1" si="126"/>
        <v>0</v>
      </c>
      <c r="V177" s="147">
        <f t="shared" ca="1" si="126"/>
        <v>0</v>
      </c>
      <c r="W177" s="147">
        <f t="shared" ca="1" si="126"/>
        <v>0</v>
      </c>
      <c r="X177" s="147">
        <f t="shared" ca="1" si="126"/>
        <v>0</v>
      </c>
      <c r="Y177" s="147">
        <f t="shared" ca="1" si="126"/>
        <v>0</v>
      </c>
      <c r="Z177" s="147">
        <f t="shared" ca="1" si="126"/>
        <v>0</v>
      </c>
      <c r="AA177" s="147">
        <f t="shared" ca="1" si="126"/>
        <v>0</v>
      </c>
      <c r="AB177" s="147">
        <f t="shared" ca="1" si="126"/>
        <v>0</v>
      </c>
      <c r="AC177" s="147">
        <f t="shared" ca="1" si="126"/>
        <v>0</v>
      </c>
      <c r="AD177" s="147">
        <f t="shared" ca="1" si="126"/>
        <v>0</v>
      </c>
      <c r="AE177" s="147">
        <f t="shared" ca="1" si="126"/>
        <v>0</v>
      </c>
      <c r="AF177" s="147">
        <f t="shared" ca="1" si="126"/>
        <v>0</v>
      </c>
      <c r="AG177" s="147">
        <f t="shared" ca="1" si="126"/>
        <v>0</v>
      </c>
      <c r="AH177" s="147">
        <f t="shared" ca="1" si="126"/>
        <v>0</v>
      </c>
      <c r="AI177" s="147">
        <f t="shared" ca="1" si="126"/>
        <v>0</v>
      </c>
      <c r="AJ177" s="147">
        <f t="shared" ca="1" si="126"/>
        <v>0</v>
      </c>
      <c r="AK177" s="147">
        <f t="shared" ca="1" si="126"/>
        <v>0</v>
      </c>
      <c r="AL177" s="147">
        <f t="shared" ca="1" si="126"/>
        <v>0</v>
      </c>
      <c r="AM177" s="147">
        <f t="shared" ca="1" si="126"/>
        <v>0</v>
      </c>
      <c r="AN177" s="147">
        <f t="shared" ca="1" si="126"/>
        <v>0</v>
      </c>
      <c r="AO177" s="147">
        <f t="shared" ca="1" si="126"/>
        <v>0</v>
      </c>
      <c r="AP177" s="147">
        <f t="shared" ca="1" si="126"/>
        <v>0</v>
      </c>
      <c r="AQ177" s="147">
        <f t="shared" ref="AQ177:BH177" ca="1" si="127">IFERROR(AQ124/AQ$165,0)</f>
        <v>0</v>
      </c>
      <c r="AR177" s="147">
        <f t="shared" ca="1" si="127"/>
        <v>0</v>
      </c>
      <c r="AS177" s="147">
        <f t="shared" ca="1" si="127"/>
        <v>0</v>
      </c>
      <c r="AT177" s="147">
        <f t="shared" ca="1" si="127"/>
        <v>0</v>
      </c>
      <c r="AU177" s="147">
        <f t="shared" ca="1" si="127"/>
        <v>0</v>
      </c>
      <c r="AV177" s="147">
        <f t="shared" ca="1" si="127"/>
        <v>0</v>
      </c>
      <c r="AW177" s="147">
        <f t="shared" ca="1" si="127"/>
        <v>0</v>
      </c>
      <c r="AX177" s="147">
        <f t="shared" ca="1" si="127"/>
        <v>0</v>
      </c>
      <c r="AY177" s="147">
        <f t="shared" ca="1" si="127"/>
        <v>0</v>
      </c>
      <c r="AZ177" s="147">
        <f t="shared" ca="1" si="127"/>
        <v>0</v>
      </c>
      <c r="BA177" s="147">
        <f t="shared" ca="1" si="127"/>
        <v>0</v>
      </c>
      <c r="BB177" s="147">
        <f t="shared" ca="1" si="127"/>
        <v>0</v>
      </c>
      <c r="BC177" s="147">
        <f t="shared" ca="1" si="127"/>
        <v>0</v>
      </c>
      <c r="BD177" s="147">
        <f t="shared" ca="1" si="127"/>
        <v>0</v>
      </c>
      <c r="BE177" s="147">
        <f t="shared" ca="1" si="127"/>
        <v>0</v>
      </c>
      <c r="BF177" s="147">
        <f t="shared" ca="1" si="127"/>
        <v>0</v>
      </c>
      <c r="BG177" s="147">
        <f t="shared" ca="1" si="127"/>
        <v>0</v>
      </c>
      <c r="BH177" s="147">
        <f t="shared" ca="1" si="127"/>
        <v>0</v>
      </c>
    </row>
    <row r="178" spans="1:60">
      <c r="A178" s="106"/>
      <c r="B178" s="106"/>
      <c r="C178" s="106">
        <v>33</v>
      </c>
      <c r="D178" s="106"/>
      <c r="E178" s="106" t="str">
        <f ca="1">OFFSET('Impact Inputs'!A$6,C178,0)</f>
        <v>Impact 12</v>
      </c>
      <c r="F178" s="106" t="str">
        <f ca="1">OFFSET('Impact Inputs'!C$6,C178,0)</f>
        <v>-</v>
      </c>
      <c r="G178" s="106"/>
      <c r="H178" s="139"/>
      <c r="I178" s="139"/>
      <c r="J178" s="139"/>
      <c r="K178" s="147">
        <f t="shared" ref="K178:AP178" ca="1" si="128">IFERROR(K125/K$165,0)</f>
        <v>0</v>
      </c>
      <c r="L178" s="147">
        <f t="shared" ca="1" si="128"/>
        <v>0</v>
      </c>
      <c r="M178" s="147">
        <f t="shared" ca="1" si="128"/>
        <v>0</v>
      </c>
      <c r="N178" s="147">
        <f t="shared" ca="1" si="128"/>
        <v>0</v>
      </c>
      <c r="O178" s="147">
        <f t="shared" ca="1" si="128"/>
        <v>0</v>
      </c>
      <c r="P178" s="147">
        <f t="shared" ca="1" si="128"/>
        <v>0</v>
      </c>
      <c r="Q178" s="147">
        <f t="shared" ca="1" si="128"/>
        <v>0</v>
      </c>
      <c r="R178" s="147">
        <f t="shared" ca="1" si="128"/>
        <v>0</v>
      </c>
      <c r="S178" s="147">
        <f t="shared" ca="1" si="128"/>
        <v>0</v>
      </c>
      <c r="T178" s="147">
        <f t="shared" ca="1" si="128"/>
        <v>0</v>
      </c>
      <c r="U178" s="147">
        <f t="shared" ca="1" si="128"/>
        <v>0</v>
      </c>
      <c r="V178" s="147">
        <f t="shared" ca="1" si="128"/>
        <v>0</v>
      </c>
      <c r="W178" s="147">
        <f t="shared" ca="1" si="128"/>
        <v>0</v>
      </c>
      <c r="X178" s="147">
        <f t="shared" ca="1" si="128"/>
        <v>0</v>
      </c>
      <c r="Y178" s="147">
        <f t="shared" ca="1" si="128"/>
        <v>0</v>
      </c>
      <c r="Z178" s="147">
        <f t="shared" ca="1" si="128"/>
        <v>0</v>
      </c>
      <c r="AA178" s="147">
        <f t="shared" ca="1" si="128"/>
        <v>0</v>
      </c>
      <c r="AB178" s="147">
        <f t="shared" ca="1" si="128"/>
        <v>0</v>
      </c>
      <c r="AC178" s="147">
        <f t="shared" ca="1" si="128"/>
        <v>0</v>
      </c>
      <c r="AD178" s="147">
        <f t="shared" ca="1" si="128"/>
        <v>0</v>
      </c>
      <c r="AE178" s="147">
        <f t="shared" ca="1" si="128"/>
        <v>0</v>
      </c>
      <c r="AF178" s="147">
        <f t="shared" ca="1" si="128"/>
        <v>0</v>
      </c>
      <c r="AG178" s="147">
        <f t="shared" ca="1" si="128"/>
        <v>0</v>
      </c>
      <c r="AH178" s="147">
        <f t="shared" ca="1" si="128"/>
        <v>0</v>
      </c>
      <c r="AI178" s="147">
        <f t="shared" ca="1" si="128"/>
        <v>0</v>
      </c>
      <c r="AJ178" s="147">
        <f t="shared" ca="1" si="128"/>
        <v>0</v>
      </c>
      <c r="AK178" s="147">
        <f t="shared" ca="1" si="128"/>
        <v>0</v>
      </c>
      <c r="AL178" s="147">
        <f t="shared" ca="1" si="128"/>
        <v>0</v>
      </c>
      <c r="AM178" s="147">
        <f t="shared" ca="1" si="128"/>
        <v>0</v>
      </c>
      <c r="AN178" s="147">
        <f t="shared" ca="1" si="128"/>
        <v>0</v>
      </c>
      <c r="AO178" s="147">
        <f t="shared" ca="1" si="128"/>
        <v>0</v>
      </c>
      <c r="AP178" s="147">
        <f t="shared" ca="1" si="128"/>
        <v>0</v>
      </c>
      <c r="AQ178" s="147">
        <f t="shared" ref="AQ178:BH178" ca="1" si="129">IFERROR(AQ125/AQ$165,0)</f>
        <v>0</v>
      </c>
      <c r="AR178" s="147">
        <f t="shared" ca="1" si="129"/>
        <v>0</v>
      </c>
      <c r="AS178" s="147">
        <f t="shared" ca="1" si="129"/>
        <v>0</v>
      </c>
      <c r="AT178" s="147">
        <f t="shared" ca="1" si="129"/>
        <v>0</v>
      </c>
      <c r="AU178" s="147">
        <f t="shared" ca="1" si="129"/>
        <v>0</v>
      </c>
      <c r="AV178" s="147">
        <f t="shared" ca="1" si="129"/>
        <v>0</v>
      </c>
      <c r="AW178" s="147">
        <f t="shared" ca="1" si="129"/>
        <v>0</v>
      </c>
      <c r="AX178" s="147">
        <f t="shared" ca="1" si="129"/>
        <v>0</v>
      </c>
      <c r="AY178" s="147">
        <f t="shared" ca="1" si="129"/>
        <v>0</v>
      </c>
      <c r="AZ178" s="147">
        <f t="shared" ca="1" si="129"/>
        <v>0</v>
      </c>
      <c r="BA178" s="147">
        <f t="shared" ca="1" si="129"/>
        <v>0</v>
      </c>
      <c r="BB178" s="147">
        <f t="shared" ca="1" si="129"/>
        <v>0</v>
      </c>
      <c r="BC178" s="147">
        <f t="shared" ca="1" si="129"/>
        <v>0</v>
      </c>
      <c r="BD178" s="147">
        <f t="shared" ca="1" si="129"/>
        <v>0</v>
      </c>
      <c r="BE178" s="147">
        <f t="shared" ca="1" si="129"/>
        <v>0</v>
      </c>
      <c r="BF178" s="147">
        <f t="shared" ca="1" si="129"/>
        <v>0</v>
      </c>
      <c r="BG178" s="147">
        <f t="shared" ca="1" si="129"/>
        <v>0</v>
      </c>
      <c r="BH178" s="147">
        <f t="shared" ca="1" si="129"/>
        <v>0</v>
      </c>
    </row>
    <row r="179" spans="1:60">
      <c r="A179" s="106"/>
      <c r="B179" s="106"/>
      <c r="C179" s="106">
        <v>36</v>
      </c>
      <c r="D179" s="106"/>
      <c r="E179" s="106" t="str">
        <f ca="1">OFFSET('Impact Inputs'!A$6,C179,0)</f>
        <v>Impact 13</v>
      </c>
      <c r="F179" s="106" t="str">
        <f ca="1">OFFSET('Impact Inputs'!C$6,C179,0)</f>
        <v>-</v>
      </c>
      <c r="G179" s="106"/>
      <c r="H179" s="139"/>
      <c r="I179" s="139"/>
      <c r="J179" s="139"/>
      <c r="K179" s="147">
        <f t="shared" ref="K179:AP179" ca="1" si="130">IFERROR(K126/K$165,0)</f>
        <v>0</v>
      </c>
      <c r="L179" s="147">
        <f t="shared" ca="1" si="130"/>
        <v>0</v>
      </c>
      <c r="M179" s="147">
        <f t="shared" ca="1" si="130"/>
        <v>0</v>
      </c>
      <c r="N179" s="147">
        <f t="shared" ca="1" si="130"/>
        <v>0</v>
      </c>
      <c r="O179" s="147">
        <f t="shared" ca="1" si="130"/>
        <v>0</v>
      </c>
      <c r="P179" s="147">
        <f t="shared" ca="1" si="130"/>
        <v>0</v>
      </c>
      <c r="Q179" s="147">
        <f t="shared" ca="1" si="130"/>
        <v>0</v>
      </c>
      <c r="R179" s="147">
        <f t="shared" ca="1" si="130"/>
        <v>0</v>
      </c>
      <c r="S179" s="147">
        <f t="shared" ca="1" si="130"/>
        <v>0</v>
      </c>
      <c r="T179" s="147">
        <f t="shared" ca="1" si="130"/>
        <v>0</v>
      </c>
      <c r="U179" s="147">
        <f t="shared" ca="1" si="130"/>
        <v>0</v>
      </c>
      <c r="V179" s="147">
        <f t="shared" ca="1" si="130"/>
        <v>0</v>
      </c>
      <c r="W179" s="147">
        <f t="shared" ca="1" si="130"/>
        <v>0</v>
      </c>
      <c r="X179" s="147">
        <f t="shared" ca="1" si="130"/>
        <v>0</v>
      </c>
      <c r="Y179" s="147">
        <f t="shared" ca="1" si="130"/>
        <v>0</v>
      </c>
      <c r="Z179" s="147">
        <f t="shared" ca="1" si="130"/>
        <v>0</v>
      </c>
      <c r="AA179" s="147">
        <f t="shared" ca="1" si="130"/>
        <v>0</v>
      </c>
      <c r="AB179" s="147">
        <f t="shared" ca="1" si="130"/>
        <v>0</v>
      </c>
      <c r="AC179" s="147">
        <f t="shared" ca="1" si="130"/>
        <v>0</v>
      </c>
      <c r="AD179" s="147">
        <f t="shared" ca="1" si="130"/>
        <v>0</v>
      </c>
      <c r="AE179" s="147">
        <f t="shared" ca="1" si="130"/>
        <v>0</v>
      </c>
      <c r="AF179" s="147">
        <f t="shared" ca="1" si="130"/>
        <v>0</v>
      </c>
      <c r="AG179" s="147">
        <f t="shared" ca="1" si="130"/>
        <v>0</v>
      </c>
      <c r="AH179" s="147">
        <f t="shared" ca="1" si="130"/>
        <v>0</v>
      </c>
      <c r="AI179" s="147">
        <f t="shared" ca="1" si="130"/>
        <v>0</v>
      </c>
      <c r="AJ179" s="147">
        <f t="shared" ca="1" si="130"/>
        <v>0</v>
      </c>
      <c r="AK179" s="147">
        <f t="shared" ca="1" si="130"/>
        <v>0</v>
      </c>
      <c r="AL179" s="147">
        <f t="shared" ca="1" si="130"/>
        <v>0</v>
      </c>
      <c r="AM179" s="147">
        <f t="shared" ca="1" si="130"/>
        <v>0</v>
      </c>
      <c r="AN179" s="147">
        <f t="shared" ca="1" si="130"/>
        <v>0</v>
      </c>
      <c r="AO179" s="147">
        <f t="shared" ca="1" si="130"/>
        <v>0</v>
      </c>
      <c r="AP179" s="147">
        <f t="shared" ca="1" si="130"/>
        <v>0</v>
      </c>
      <c r="AQ179" s="147">
        <f t="shared" ref="AQ179:BH179" ca="1" si="131">IFERROR(AQ126/AQ$165,0)</f>
        <v>0</v>
      </c>
      <c r="AR179" s="147">
        <f t="shared" ca="1" si="131"/>
        <v>0</v>
      </c>
      <c r="AS179" s="147">
        <f t="shared" ca="1" si="131"/>
        <v>0</v>
      </c>
      <c r="AT179" s="147">
        <f t="shared" ca="1" si="131"/>
        <v>0</v>
      </c>
      <c r="AU179" s="147">
        <f t="shared" ca="1" si="131"/>
        <v>0</v>
      </c>
      <c r="AV179" s="147">
        <f t="shared" ca="1" si="131"/>
        <v>0</v>
      </c>
      <c r="AW179" s="147">
        <f t="shared" ca="1" si="131"/>
        <v>0</v>
      </c>
      <c r="AX179" s="147">
        <f t="shared" ca="1" si="131"/>
        <v>0</v>
      </c>
      <c r="AY179" s="147">
        <f t="shared" ca="1" si="131"/>
        <v>0</v>
      </c>
      <c r="AZ179" s="147">
        <f t="shared" ca="1" si="131"/>
        <v>0</v>
      </c>
      <c r="BA179" s="147">
        <f t="shared" ca="1" si="131"/>
        <v>0</v>
      </c>
      <c r="BB179" s="147">
        <f t="shared" ca="1" si="131"/>
        <v>0</v>
      </c>
      <c r="BC179" s="147">
        <f t="shared" ca="1" si="131"/>
        <v>0</v>
      </c>
      <c r="BD179" s="147">
        <f t="shared" ca="1" si="131"/>
        <v>0</v>
      </c>
      <c r="BE179" s="147">
        <f t="shared" ca="1" si="131"/>
        <v>0</v>
      </c>
      <c r="BF179" s="147">
        <f t="shared" ca="1" si="131"/>
        <v>0</v>
      </c>
      <c r="BG179" s="147">
        <f t="shared" ca="1" si="131"/>
        <v>0</v>
      </c>
      <c r="BH179" s="147">
        <f t="shared" ca="1" si="131"/>
        <v>0</v>
      </c>
    </row>
    <row r="180" spans="1:60">
      <c r="A180" s="106"/>
      <c r="B180" s="106"/>
      <c r="C180" s="108">
        <v>39</v>
      </c>
      <c r="D180" s="106"/>
      <c r="E180" s="106" t="str">
        <f ca="1">OFFSET('Impact Inputs'!A$6,C180,0)</f>
        <v>Impact 14</v>
      </c>
      <c r="F180" s="106" t="str">
        <f ca="1">OFFSET('Impact Inputs'!C$6,C180,0)</f>
        <v>-</v>
      </c>
      <c r="G180" s="106"/>
      <c r="H180" s="139"/>
      <c r="I180" s="139"/>
      <c r="J180" s="139"/>
      <c r="K180" s="147">
        <f t="shared" ref="K180:AP180" ca="1" si="132">IFERROR(K127/K$165,0)</f>
        <v>0</v>
      </c>
      <c r="L180" s="147">
        <f t="shared" ca="1" si="132"/>
        <v>0</v>
      </c>
      <c r="M180" s="147">
        <f t="shared" ca="1" si="132"/>
        <v>0</v>
      </c>
      <c r="N180" s="147">
        <f t="shared" ca="1" si="132"/>
        <v>0</v>
      </c>
      <c r="O180" s="147">
        <f t="shared" ca="1" si="132"/>
        <v>0</v>
      </c>
      <c r="P180" s="147">
        <f t="shared" ca="1" si="132"/>
        <v>0</v>
      </c>
      <c r="Q180" s="147">
        <f t="shared" ca="1" si="132"/>
        <v>0</v>
      </c>
      <c r="R180" s="147">
        <f t="shared" ca="1" si="132"/>
        <v>0</v>
      </c>
      <c r="S180" s="147">
        <f t="shared" ca="1" si="132"/>
        <v>0</v>
      </c>
      <c r="T180" s="147">
        <f t="shared" ca="1" si="132"/>
        <v>0</v>
      </c>
      <c r="U180" s="147">
        <f t="shared" ca="1" si="132"/>
        <v>0</v>
      </c>
      <c r="V180" s="147">
        <f t="shared" ca="1" si="132"/>
        <v>0</v>
      </c>
      <c r="W180" s="147">
        <f t="shared" ca="1" si="132"/>
        <v>0</v>
      </c>
      <c r="X180" s="147">
        <f t="shared" ca="1" si="132"/>
        <v>0</v>
      </c>
      <c r="Y180" s="147">
        <f t="shared" ca="1" si="132"/>
        <v>0</v>
      </c>
      <c r="Z180" s="147">
        <f t="shared" ca="1" si="132"/>
        <v>0</v>
      </c>
      <c r="AA180" s="147">
        <f t="shared" ca="1" si="132"/>
        <v>0</v>
      </c>
      <c r="AB180" s="147">
        <f t="shared" ca="1" si="132"/>
        <v>0</v>
      </c>
      <c r="AC180" s="147">
        <f t="shared" ca="1" si="132"/>
        <v>0</v>
      </c>
      <c r="AD180" s="147">
        <f t="shared" ca="1" si="132"/>
        <v>0</v>
      </c>
      <c r="AE180" s="147">
        <f t="shared" ca="1" si="132"/>
        <v>0</v>
      </c>
      <c r="AF180" s="147">
        <f t="shared" ca="1" si="132"/>
        <v>0</v>
      </c>
      <c r="AG180" s="147">
        <f t="shared" ca="1" si="132"/>
        <v>0</v>
      </c>
      <c r="AH180" s="147">
        <f t="shared" ca="1" si="132"/>
        <v>0</v>
      </c>
      <c r="AI180" s="147">
        <f t="shared" ca="1" si="132"/>
        <v>0</v>
      </c>
      <c r="AJ180" s="147">
        <f t="shared" ca="1" si="132"/>
        <v>0</v>
      </c>
      <c r="AK180" s="147">
        <f t="shared" ca="1" si="132"/>
        <v>0</v>
      </c>
      <c r="AL180" s="147">
        <f t="shared" ca="1" si="132"/>
        <v>0</v>
      </c>
      <c r="AM180" s="147">
        <f t="shared" ca="1" si="132"/>
        <v>0</v>
      </c>
      <c r="AN180" s="147">
        <f t="shared" ca="1" si="132"/>
        <v>0</v>
      </c>
      <c r="AO180" s="147">
        <f t="shared" ca="1" si="132"/>
        <v>0</v>
      </c>
      <c r="AP180" s="147">
        <f t="shared" ca="1" si="132"/>
        <v>0</v>
      </c>
      <c r="AQ180" s="147">
        <f t="shared" ref="AQ180:BH180" ca="1" si="133">IFERROR(AQ127/AQ$165,0)</f>
        <v>0</v>
      </c>
      <c r="AR180" s="147">
        <f t="shared" ca="1" si="133"/>
        <v>0</v>
      </c>
      <c r="AS180" s="147">
        <f t="shared" ca="1" si="133"/>
        <v>0</v>
      </c>
      <c r="AT180" s="147">
        <f t="shared" ca="1" si="133"/>
        <v>0</v>
      </c>
      <c r="AU180" s="147">
        <f t="shared" ca="1" si="133"/>
        <v>0</v>
      </c>
      <c r="AV180" s="147">
        <f t="shared" ca="1" si="133"/>
        <v>0</v>
      </c>
      <c r="AW180" s="147">
        <f t="shared" ca="1" si="133"/>
        <v>0</v>
      </c>
      <c r="AX180" s="147">
        <f t="shared" ca="1" si="133"/>
        <v>0</v>
      </c>
      <c r="AY180" s="147">
        <f t="shared" ca="1" si="133"/>
        <v>0</v>
      </c>
      <c r="AZ180" s="147">
        <f t="shared" ca="1" si="133"/>
        <v>0</v>
      </c>
      <c r="BA180" s="147">
        <f t="shared" ca="1" si="133"/>
        <v>0</v>
      </c>
      <c r="BB180" s="147">
        <f t="shared" ca="1" si="133"/>
        <v>0</v>
      </c>
      <c r="BC180" s="147">
        <f t="shared" ca="1" si="133"/>
        <v>0</v>
      </c>
      <c r="BD180" s="147">
        <f t="shared" ca="1" si="133"/>
        <v>0</v>
      </c>
      <c r="BE180" s="147">
        <f t="shared" ca="1" si="133"/>
        <v>0</v>
      </c>
      <c r="BF180" s="147">
        <f t="shared" ca="1" si="133"/>
        <v>0</v>
      </c>
      <c r="BG180" s="147">
        <f t="shared" ca="1" si="133"/>
        <v>0</v>
      </c>
      <c r="BH180" s="147">
        <f t="shared" ca="1" si="133"/>
        <v>0</v>
      </c>
    </row>
    <row r="181" spans="1:60">
      <c r="A181" s="106"/>
      <c r="B181" s="106"/>
      <c r="C181" s="108">
        <v>42</v>
      </c>
      <c r="D181" s="106"/>
      <c r="E181" s="106" t="str">
        <f ca="1">OFFSET('Impact Inputs'!A$6,C181,0)</f>
        <v>Impact 15</v>
      </c>
      <c r="F181" s="106" t="str">
        <f ca="1">OFFSET('Impact Inputs'!C$6,C181,0)</f>
        <v>-</v>
      </c>
      <c r="G181" s="106"/>
      <c r="H181" s="139"/>
      <c r="I181" s="139"/>
      <c r="J181" s="139"/>
      <c r="K181" s="147">
        <f t="shared" ref="K181:AP181" ca="1" si="134">IFERROR(K128/K$165,0)</f>
        <v>0</v>
      </c>
      <c r="L181" s="147">
        <f t="shared" ca="1" si="134"/>
        <v>0</v>
      </c>
      <c r="M181" s="147">
        <f t="shared" ca="1" si="134"/>
        <v>0</v>
      </c>
      <c r="N181" s="147">
        <f t="shared" ca="1" si="134"/>
        <v>0</v>
      </c>
      <c r="O181" s="147">
        <f t="shared" ca="1" si="134"/>
        <v>0</v>
      </c>
      <c r="P181" s="147">
        <f t="shared" ca="1" si="134"/>
        <v>0</v>
      </c>
      <c r="Q181" s="147">
        <f t="shared" ca="1" si="134"/>
        <v>0</v>
      </c>
      <c r="R181" s="147">
        <f t="shared" ca="1" si="134"/>
        <v>0</v>
      </c>
      <c r="S181" s="147">
        <f t="shared" ca="1" si="134"/>
        <v>0</v>
      </c>
      <c r="T181" s="147">
        <f t="shared" ca="1" si="134"/>
        <v>0</v>
      </c>
      <c r="U181" s="147">
        <f t="shared" ca="1" si="134"/>
        <v>0</v>
      </c>
      <c r="V181" s="147">
        <f t="shared" ca="1" si="134"/>
        <v>0</v>
      </c>
      <c r="W181" s="147">
        <f t="shared" ca="1" si="134"/>
        <v>0</v>
      </c>
      <c r="X181" s="147">
        <f t="shared" ca="1" si="134"/>
        <v>0</v>
      </c>
      <c r="Y181" s="147">
        <f t="shared" ca="1" si="134"/>
        <v>0</v>
      </c>
      <c r="Z181" s="147">
        <f t="shared" ca="1" si="134"/>
        <v>0</v>
      </c>
      <c r="AA181" s="147">
        <f t="shared" ca="1" si="134"/>
        <v>0</v>
      </c>
      <c r="AB181" s="147">
        <f t="shared" ca="1" si="134"/>
        <v>0</v>
      </c>
      <c r="AC181" s="147">
        <f t="shared" ca="1" si="134"/>
        <v>0</v>
      </c>
      <c r="AD181" s="147">
        <f t="shared" ca="1" si="134"/>
        <v>0</v>
      </c>
      <c r="AE181" s="147">
        <f t="shared" ca="1" si="134"/>
        <v>0</v>
      </c>
      <c r="AF181" s="147">
        <f t="shared" ca="1" si="134"/>
        <v>0</v>
      </c>
      <c r="AG181" s="147">
        <f t="shared" ca="1" si="134"/>
        <v>0</v>
      </c>
      <c r="AH181" s="147">
        <f t="shared" ca="1" si="134"/>
        <v>0</v>
      </c>
      <c r="AI181" s="147">
        <f t="shared" ca="1" si="134"/>
        <v>0</v>
      </c>
      <c r="AJ181" s="147">
        <f t="shared" ca="1" si="134"/>
        <v>0</v>
      </c>
      <c r="AK181" s="147">
        <f t="shared" ca="1" si="134"/>
        <v>0</v>
      </c>
      <c r="AL181" s="147">
        <f t="shared" ca="1" si="134"/>
        <v>0</v>
      </c>
      <c r="AM181" s="147">
        <f t="shared" ca="1" si="134"/>
        <v>0</v>
      </c>
      <c r="AN181" s="147">
        <f t="shared" ca="1" si="134"/>
        <v>0</v>
      </c>
      <c r="AO181" s="147">
        <f t="shared" ca="1" si="134"/>
        <v>0</v>
      </c>
      <c r="AP181" s="147">
        <f t="shared" ca="1" si="134"/>
        <v>0</v>
      </c>
      <c r="AQ181" s="147">
        <f t="shared" ref="AQ181:BH181" ca="1" si="135">IFERROR(AQ128/AQ$165,0)</f>
        <v>0</v>
      </c>
      <c r="AR181" s="147">
        <f t="shared" ca="1" si="135"/>
        <v>0</v>
      </c>
      <c r="AS181" s="147">
        <f t="shared" ca="1" si="135"/>
        <v>0</v>
      </c>
      <c r="AT181" s="147">
        <f t="shared" ca="1" si="135"/>
        <v>0</v>
      </c>
      <c r="AU181" s="147">
        <f t="shared" ca="1" si="135"/>
        <v>0</v>
      </c>
      <c r="AV181" s="147">
        <f t="shared" ca="1" si="135"/>
        <v>0</v>
      </c>
      <c r="AW181" s="147">
        <f t="shared" ca="1" si="135"/>
        <v>0</v>
      </c>
      <c r="AX181" s="147">
        <f t="shared" ca="1" si="135"/>
        <v>0</v>
      </c>
      <c r="AY181" s="147">
        <f t="shared" ca="1" si="135"/>
        <v>0</v>
      </c>
      <c r="AZ181" s="147">
        <f t="shared" ca="1" si="135"/>
        <v>0</v>
      </c>
      <c r="BA181" s="147">
        <f t="shared" ca="1" si="135"/>
        <v>0</v>
      </c>
      <c r="BB181" s="147">
        <f t="shared" ca="1" si="135"/>
        <v>0</v>
      </c>
      <c r="BC181" s="147">
        <f t="shared" ca="1" si="135"/>
        <v>0</v>
      </c>
      <c r="BD181" s="147">
        <f t="shared" ca="1" si="135"/>
        <v>0</v>
      </c>
      <c r="BE181" s="147">
        <f t="shared" ca="1" si="135"/>
        <v>0</v>
      </c>
      <c r="BF181" s="147">
        <f t="shared" ca="1" si="135"/>
        <v>0</v>
      </c>
      <c r="BG181" s="147">
        <f t="shared" ca="1" si="135"/>
        <v>0</v>
      </c>
      <c r="BH181" s="147">
        <f t="shared" ca="1" si="135"/>
        <v>0</v>
      </c>
    </row>
    <row r="182" spans="1:60">
      <c r="A182" s="106"/>
      <c r="B182" s="106"/>
      <c r="C182" s="106">
        <v>45</v>
      </c>
      <c r="D182" s="106"/>
      <c r="E182" s="106" t="str">
        <f ca="1">OFFSET('Impact Inputs'!A$6,C182,0)</f>
        <v>Impact 16</v>
      </c>
      <c r="F182" s="106" t="str">
        <f ca="1">OFFSET('Impact Inputs'!C$6,C182,0)</f>
        <v>-</v>
      </c>
      <c r="G182" s="106"/>
      <c r="H182" s="106"/>
      <c r="I182" s="106"/>
      <c r="J182" s="106"/>
      <c r="K182" s="147">
        <f t="shared" ref="K182:AP182" ca="1" si="136">IFERROR(K129/K$165,0)</f>
        <v>0</v>
      </c>
      <c r="L182" s="147">
        <f t="shared" ca="1" si="136"/>
        <v>0</v>
      </c>
      <c r="M182" s="147">
        <f t="shared" ca="1" si="136"/>
        <v>0</v>
      </c>
      <c r="N182" s="147">
        <f t="shared" ca="1" si="136"/>
        <v>0</v>
      </c>
      <c r="O182" s="147">
        <f t="shared" ca="1" si="136"/>
        <v>0</v>
      </c>
      <c r="P182" s="147">
        <f t="shared" ca="1" si="136"/>
        <v>0</v>
      </c>
      <c r="Q182" s="147">
        <f t="shared" ca="1" si="136"/>
        <v>0</v>
      </c>
      <c r="R182" s="147">
        <f t="shared" ca="1" si="136"/>
        <v>0</v>
      </c>
      <c r="S182" s="147">
        <f t="shared" ca="1" si="136"/>
        <v>0</v>
      </c>
      <c r="T182" s="147">
        <f t="shared" ca="1" si="136"/>
        <v>0</v>
      </c>
      <c r="U182" s="147">
        <f t="shared" ca="1" si="136"/>
        <v>0</v>
      </c>
      <c r="V182" s="147">
        <f t="shared" ca="1" si="136"/>
        <v>0</v>
      </c>
      <c r="W182" s="147">
        <f t="shared" ca="1" si="136"/>
        <v>0</v>
      </c>
      <c r="X182" s="147">
        <f t="shared" ca="1" si="136"/>
        <v>0</v>
      </c>
      <c r="Y182" s="147">
        <f t="shared" ca="1" si="136"/>
        <v>0</v>
      </c>
      <c r="Z182" s="147">
        <f t="shared" ca="1" si="136"/>
        <v>0</v>
      </c>
      <c r="AA182" s="147">
        <f t="shared" ca="1" si="136"/>
        <v>0</v>
      </c>
      <c r="AB182" s="147">
        <f t="shared" ca="1" si="136"/>
        <v>0</v>
      </c>
      <c r="AC182" s="147">
        <f t="shared" ca="1" si="136"/>
        <v>0</v>
      </c>
      <c r="AD182" s="147">
        <f t="shared" ca="1" si="136"/>
        <v>0</v>
      </c>
      <c r="AE182" s="147">
        <f t="shared" ca="1" si="136"/>
        <v>0</v>
      </c>
      <c r="AF182" s="147">
        <f t="shared" ca="1" si="136"/>
        <v>0</v>
      </c>
      <c r="AG182" s="147">
        <f t="shared" ca="1" si="136"/>
        <v>0</v>
      </c>
      <c r="AH182" s="147">
        <f t="shared" ca="1" si="136"/>
        <v>0</v>
      </c>
      <c r="AI182" s="147">
        <f t="shared" ca="1" si="136"/>
        <v>0</v>
      </c>
      <c r="AJ182" s="147">
        <f t="shared" ca="1" si="136"/>
        <v>0</v>
      </c>
      <c r="AK182" s="147">
        <f t="shared" ca="1" si="136"/>
        <v>0</v>
      </c>
      <c r="AL182" s="147">
        <f t="shared" ca="1" si="136"/>
        <v>0</v>
      </c>
      <c r="AM182" s="147">
        <f t="shared" ca="1" si="136"/>
        <v>0</v>
      </c>
      <c r="AN182" s="147">
        <f t="shared" ca="1" si="136"/>
        <v>0</v>
      </c>
      <c r="AO182" s="147">
        <f t="shared" ca="1" si="136"/>
        <v>0</v>
      </c>
      <c r="AP182" s="147">
        <f t="shared" ca="1" si="136"/>
        <v>0</v>
      </c>
      <c r="AQ182" s="147">
        <f t="shared" ref="AQ182:BH182" ca="1" si="137">IFERROR(AQ129/AQ$165,0)</f>
        <v>0</v>
      </c>
      <c r="AR182" s="147">
        <f t="shared" ca="1" si="137"/>
        <v>0</v>
      </c>
      <c r="AS182" s="147">
        <f t="shared" ca="1" si="137"/>
        <v>0</v>
      </c>
      <c r="AT182" s="147">
        <f t="shared" ca="1" si="137"/>
        <v>0</v>
      </c>
      <c r="AU182" s="147">
        <f t="shared" ca="1" si="137"/>
        <v>0</v>
      </c>
      <c r="AV182" s="147">
        <f t="shared" ca="1" si="137"/>
        <v>0</v>
      </c>
      <c r="AW182" s="147">
        <f t="shared" ca="1" si="137"/>
        <v>0</v>
      </c>
      <c r="AX182" s="147">
        <f t="shared" ca="1" si="137"/>
        <v>0</v>
      </c>
      <c r="AY182" s="147">
        <f t="shared" ca="1" si="137"/>
        <v>0</v>
      </c>
      <c r="AZ182" s="147">
        <f t="shared" ca="1" si="137"/>
        <v>0</v>
      </c>
      <c r="BA182" s="147">
        <f t="shared" ca="1" si="137"/>
        <v>0</v>
      </c>
      <c r="BB182" s="147">
        <f t="shared" ca="1" si="137"/>
        <v>0</v>
      </c>
      <c r="BC182" s="147">
        <f t="shared" ca="1" si="137"/>
        <v>0</v>
      </c>
      <c r="BD182" s="147">
        <f t="shared" ca="1" si="137"/>
        <v>0</v>
      </c>
      <c r="BE182" s="147">
        <f t="shared" ca="1" si="137"/>
        <v>0</v>
      </c>
      <c r="BF182" s="147">
        <f t="shared" ca="1" si="137"/>
        <v>0</v>
      </c>
      <c r="BG182" s="147">
        <f t="shared" ca="1" si="137"/>
        <v>0</v>
      </c>
      <c r="BH182" s="147">
        <f t="shared" ca="1" si="137"/>
        <v>0</v>
      </c>
    </row>
    <row r="183" spans="1:60">
      <c r="A183" s="106"/>
      <c r="B183" s="106"/>
      <c r="C183" s="106">
        <v>48</v>
      </c>
      <c r="D183" s="106"/>
      <c r="E183" s="106" t="str">
        <f ca="1">OFFSET('Impact Inputs'!A$6,C183,0)</f>
        <v>Impact 17</v>
      </c>
      <c r="F183" s="106" t="str">
        <f ca="1">OFFSET('Impact Inputs'!C$6,C183,0)</f>
        <v>-</v>
      </c>
      <c r="G183" s="106"/>
      <c r="H183" s="106"/>
      <c r="I183" s="106"/>
      <c r="J183" s="106"/>
      <c r="K183" s="147">
        <f t="shared" ref="K183:AP183" ca="1" si="138">IFERROR(K130/K$165,0)</f>
        <v>0</v>
      </c>
      <c r="L183" s="147">
        <f t="shared" ca="1" si="138"/>
        <v>0</v>
      </c>
      <c r="M183" s="147">
        <f t="shared" ca="1" si="138"/>
        <v>0</v>
      </c>
      <c r="N183" s="147">
        <f t="shared" ca="1" si="138"/>
        <v>0</v>
      </c>
      <c r="O183" s="147">
        <f t="shared" ca="1" si="138"/>
        <v>0</v>
      </c>
      <c r="P183" s="147">
        <f t="shared" ca="1" si="138"/>
        <v>0</v>
      </c>
      <c r="Q183" s="147">
        <f t="shared" ca="1" si="138"/>
        <v>0</v>
      </c>
      <c r="R183" s="147">
        <f t="shared" ca="1" si="138"/>
        <v>0</v>
      </c>
      <c r="S183" s="147">
        <f t="shared" ca="1" si="138"/>
        <v>0</v>
      </c>
      <c r="T183" s="147">
        <f t="shared" ca="1" si="138"/>
        <v>0</v>
      </c>
      <c r="U183" s="147">
        <f t="shared" ca="1" si="138"/>
        <v>0</v>
      </c>
      <c r="V183" s="147">
        <f t="shared" ca="1" si="138"/>
        <v>0</v>
      </c>
      <c r="W183" s="147">
        <f t="shared" ca="1" si="138"/>
        <v>0</v>
      </c>
      <c r="X183" s="147">
        <f t="shared" ca="1" si="138"/>
        <v>0</v>
      </c>
      <c r="Y183" s="147">
        <f t="shared" ca="1" si="138"/>
        <v>0</v>
      </c>
      <c r="Z183" s="147">
        <f t="shared" ca="1" si="138"/>
        <v>0</v>
      </c>
      <c r="AA183" s="147">
        <f t="shared" ca="1" si="138"/>
        <v>0</v>
      </c>
      <c r="AB183" s="147">
        <f t="shared" ca="1" si="138"/>
        <v>0</v>
      </c>
      <c r="AC183" s="147">
        <f t="shared" ca="1" si="138"/>
        <v>0</v>
      </c>
      <c r="AD183" s="147">
        <f t="shared" ca="1" si="138"/>
        <v>0</v>
      </c>
      <c r="AE183" s="147">
        <f t="shared" ca="1" si="138"/>
        <v>0</v>
      </c>
      <c r="AF183" s="147">
        <f t="shared" ca="1" si="138"/>
        <v>0</v>
      </c>
      <c r="AG183" s="147">
        <f t="shared" ca="1" si="138"/>
        <v>0</v>
      </c>
      <c r="AH183" s="147">
        <f t="shared" ca="1" si="138"/>
        <v>0</v>
      </c>
      <c r="AI183" s="147">
        <f t="shared" ca="1" si="138"/>
        <v>0</v>
      </c>
      <c r="AJ183" s="147">
        <f t="shared" ca="1" si="138"/>
        <v>0</v>
      </c>
      <c r="AK183" s="147">
        <f t="shared" ca="1" si="138"/>
        <v>0</v>
      </c>
      <c r="AL183" s="147">
        <f t="shared" ca="1" si="138"/>
        <v>0</v>
      </c>
      <c r="AM183" s="147">
        <f t="shared" ca="1" si="138"/>
        <v>0</v>
      </c>
      <c r="AN183" s="147">
        <f t="shared" ca="1" si="138"/>
        <v>0</v>
      </c>
      <c r="AO183" s="147">
        <f t="shared" ca="1" si="138"/>
        <v>0</v>
      </c>
      <c r="AP183" s="147">
        <f t="shared" ca="1" si="138"/>
        <v>0</v>
      </c>
      <c r="AQ183" s="147">
        <f t="shared" ref="AQ183:BH183" ca="1" si="139">IFERROR(AQ130/AQ$165,0)</f>
        <v>0</v>
      </c>
      <c r="AR183" s="147">
        <f t="shared" ca="1" si="139"/>
        <v>0</v>
      </c>
      <c r="AS183" s="147">
        <f t="shared" ca="1" si="139"/>
        <v>0</v>
      </c>
      <c r="AT183" s="147">
        <f t="shared" ca="1" si="139"/>
        <v>0</v>
      </c>
      <c r="AU183" s="147">
        <f t="shared" ca="1" si="139"/>
        <v>0</v>
      </c>
      <c r="AV183" s="147">
        <f t="shared" ca="1" si="139"/>
        <v>0</v>
      </c>
      <c r="AW183" s="147">
        <f t="shared" ca="1" si="139"/>
        <v>0</v>
      </c>
      <c r="AX183" s="147">
        <f t="shared" ca="1" si="139"/>
        <v>0</v>
      </c>
      <c r="AY183" s="147">
        <f t="shared" ca="1" si="139"/>
        <v>0</v>
      </c>
      <c r="AZ183" s="147">
        <f t="shared" ca="1" si="139"/>
        <v>0</v>
      </c>
      <c r="BA183" s="147">
        <f t="shared" ca="1" si="139"/>
        <v>0</v>
      </c>
      <c r="BB183" s="147">
        <f t="shared" ca="1" si="139"/>
        <v>0</v>
      </c>
      <c r="BC183" s="147">
        <f t="shared" ca="1" si="139"/>
        <v>0</v>
      </c>
      <c r="BD183" s="147">
        <f t="shared" ca="1" si="139"/>
        <v>0</v>
      </c>
      <c r="BE183" s="147">
        <f t="shared" ca="1" si="139"/>
        <v>0</v>
      </c>
      <c r="BF183" s="147">
        <f t="shared" ca="1" si="139"/>
        <v>0</v>
      </c>
      <c r="BG183" s="147">
        <f t="shared" ca="1" si="139"/>
        <v>0</v>
      </c>
      <c r="BH183" s="147">
        <f t="shared" ca="1" si="139"/>
        <v>0</v>
      </c>
    </row>
    <row r="184" spans="1:60">
      <c r="A184" s="106"/>
      <c r="B184" s="106"/>
      <c r="C184" s="106">
        <v>51</v>
      </c>
      <c r="D184" s="106"/>
      <c r="E184" s="106" t="str">
        <f ca="1">OFFSET('Impact Inputs'!A$6,C184,0)</f>
        <v>Impact 18</v>
      </c>
      <c r="F184" s="106" t="str">
        <f ca="1">OFFSET('Impact Inputs'!C$6,C184,0)</f>
        <v>-</v>
      </c>
      <c r="G184" s="106"/>
      <c r="H184" s="106"/>
      <c r="I184" s="106"/>
      <c r="J184" s="106"/>
      <c r="K184" s="147">
        <f t="shared" ref="K184:AP184" ca="1" si="140">IFERROR(K131/K$165,0)</f>
        <v>0</v>
      </c>
      <c r="L184" s="147">
        <f t="shared" ca="1" si="140"/>
        <v>0</v>
      </c>
      <c r="M184" s="147">
        <f t="shared" ca="1" si="140"/>
        <v>0</v>
      </c>
      <c r="N184" s="147">
        <f t="shared" ca="1" si="140"/>
        <v>0</v>
      </c>
      <c r="O184" s="147">
        <f t="shared" ca="1" si="140"/>
        <v>0</v>
      </c>
      <c r="P184" s="147">
        <f t="shared" ca="1" si="140"/>
        <v>0</v>
      </c>
      <c r="Q184" s="147">
        <f t="shared" ca="1" si="140"/>
        <v>0</v>
      </c>
      <c r="R184" s="147">
        <f t="shared" ca="1" si="140"/>
        <v>0</v>
      </c>
      <c r="S184" s="147">
        <f t="shared" ca="1" si="140"/>
        <v>0</v>
      </c>
      <c r="T184" s="147">
        <f t="shared" ca="1" si="140"/>
        <v>0</v>
      </c>
      <c r="U184" s="147">
        <f t="shared" ca="1" si="140"/>
        <v>0</v>
      </c>
      <c r="V184" s="147">
        <f t="shared" ca="1" si="140"/>
        <v>0</v>
      </c>
      <c r="W184" s="147">
        <f t="shared" ca="1" si="140"/>
        <v>0</v>
      </c>
      <c r="X184" s="147">
        <f t="shared" ca="1" si="140"/>
        <v>0</v>
      </c>
      <c r="Y184" s="147">
        <f t="shared" ca="1" si="140"/>
        <v>0</v>
      </c>
      <c r="Z184" s="147">
        <f t="shared" ca="1" si="140"/>
        <v>0</v>
      </c>
      <c r="AA184" s="147">
        <f t="shared" ca="1" si="140"/>
        <v>0</v>
      </c>
      <c r="AB184" s="147">
        <f t="shared" ca="1" si="140"/>
        <v>0</v>
      </c>
      <c r="AC184" s="147">
        <f t="shared" ca="1" si="140"/>
        <v>0</v>
      </c>
      <c r="AD184" s="147">
        <f t="shared" ca="1" si="140"/>
        <v>0</v>
      </c>
      <c r="AE184" s="147">
        <f t="shared" ca="1" si="140"/>
        <v>0</v>
      </c>
      <c r="AF184" s="147">
        <f t="shared" ca="1" si="140"/>
        <v>0</v>
      </c>
      <c r="AG184" s="147">
        <f t="shared" ca="1" si="140"/>
        <v>0</v>
      </c>
      <c r="AH184" s="147">
        <f t="shared" ca="1" si="140"/>
        <v>0</v>
      </c>
      <c r="AI184" s="147">
        <f t="shared" ca="1" si="140"/>
        <v>0</v>
      </c>
      <c r="AJ184" s="147">
        <f t="shared" ca="1" si="140"/>
        <v>0</v>
      </c>
      <c r="AK184" s="147">
        <f t="shared" ca="1" si="140"/>
        <v>0</v>
      </c>
      <c r="AL184" s="147">
        <f t="shared" ca="1" si="140"/>
        <v>0</v>
      </c>
      <c r="AM184" s="147">
        <f t="shared" ca="1" si="140"/>
        <v>0</v>
      </c>
      <c r="AN184" s="147">
        <f t="shared" ca="1" si="140"/>
        <v>0</v>
      </c>
      <c r="AO184" s="147">
        <f t="shared" ca="1" si="140"/>
        <v>0</v>
      </c>
      <c r="AP184" s="147">
        <f t="shared" ca="1" si="140"/>
        <v>0</v>
      </c>
      <c r="AQ184" s="147">
        <f t="shared" ref="AQ184:BH184" ca="1" si="141">IFERROR(AQ131/AQ$165,0)</f>
        <v>0</v>
      </c>
      <c r="AR184" s="147">
        <f t="shared" ca="1" si="141"/>
        <v>0</v>
      </c>
      <c r="AS184" s="147">
        <f t="shared" ca="1" si="141"/>
        <v>0</v>
      </c>
      <c r="AT184" s="147">
        <f t="shared" ca="1" si="141"/>
        <v>0</v>
      </c>
      <c r="AU184" s="147">
        <f t="shared" ca="1" si="141"/>
        <v>0</v>
      </c>
      <c r="AV184" s="147">
        <f t="shared" ca="1" si="141"/>
        <v>0</v>
      </c>
      <c r="AW184" s="147">
        <f t="shared" ca="1" si="141"/>
        <v>0</v>
      </c>
      <c r="AX184" s="147">
        <f t="shared" ca="1" si="141"/>
        <v>0</v>
      </c>
      <c r="AY184" s="147">
        <f t="shared" ca="1" si="141"/>
        <v>0</v>
      </c>
      <c r="AZ184" s="147">
        <f t="shared" ca="1" si="141"/>
        <v>0</v>
      </c>
      <c r="BA184" s="147">
        <f t="shared" ca="1" si="141"/>
        <v>0</v>
      </c>
      <c r="BB184" s="147">
        <f t="shared" ca="1" si="141"/>
        <v>0</v>
      </c>
      <c r="BC184" s="147">
        <f t="shared" ca="1" si="141"/>
        <v>0</v>
      </c>
      <c r="BD184" s="147">
        <f t="shared" ca="1" si="141"/>
        <v>0</v>
      </c>
      <c r="BE184" s="147">
        <f t="shared" ca="1" si="141"/>
        <v>0</v>
      </c>
      <c r="BF184" s="147">
        <f t="shared" ca="1" si="141"/>
        <v>0</v>
      </c>
      <c r="BG184" s="147">
        <f t="shared" ca="1" si="141"/>
        <v>0</v>
      </c>
      <c r="BH184" s="147">
        <f t="shared" ca="1" si="141"/>
        <v>0</v>
      </c>
    </row>
    <row r="185" spans="1:60">
      <c r="A185" s="106"/>
      <c r="B185" s="106"/>
      <c r="C185" s="108">
        <v>54</v>
      </c>
      <c r="D185" s="106"/>
      <c r="E185" s="106" t="str">
        <f ca="1">OFFSET('Impact Inputs'!A$6,C185,0)</f>
        <v>Impact 19</v>
      </c>
      <c r="F185" s="106" t="str">
        <f ca="1">OFFSET('Impact Inputs'!C$6,C185,0)</f>
        <v>-</v>
      </c>
      <c r="G185" s="106"/>
      <c r="H185" s="106"/>
      <c r="I185" s="106"/>
      <c r="J185" s="106"/>
      <c r="K185" s="147">
        <f t="shared" ref="K185:AP185" ca="1" si="142">IFERROR(K132/K$165,0)</f>
        <v>0</v>
      </c>
      <c r="L185" s="147">
        <f t="shared" ca="1" si="142"/>
        <v>0</v>
      </c>
      <c r="M185" s="147">
        <f t="shared" ca="1" si="142"/>
        <v>0</v>
      </c>
      <c r="N185" s="147">
        <f t="shared" ca="1" si="142"/>
        <v>0</v>
      </c>
      <c r="O185" s="147">
        <f t="shared" ca="1" si="142"/>
        <v>0</v>
      </c>
      <c r="P185" s="147">
        <f t="shared" ca="1" si="142"/>
        <v>0</v>
      </c>
      <c r="Q185" s="147">
        <f t="shared" ca="1" si="142"/>
        <v>0</v>
      </c>
      <c r="R185" s="147">
        <f t="shared" ca="1" si="142"/>
        <v>0</v>
      </c>
      <c r="S185" s="147">
        <f t="shared" ca="1" si="142"/>
        <v>0</v>
      </c>
      <c r="T185" s="147">
        <f t="shared" ca="1" si="142"/>
        <v>0</v>
      </c>
      <c r="U185" s="147">
        <f t="shared" ca="1" si="142"/>
        <v>0</v>
      </c>
      <c r="V185" s="147">
        <f t="shared" ca="1" si="142"/>
        <v>0</v>
      </c>
      <c r="W185" s="147">
        <f t="shared" ca="1" si="142"/>
        <v>0</v>
      </c>
      <c r="X185" s="147">
        <f t="shared" ca="1" si="142"/>
        <v>0</v>
      </c>
      <c r="Y185" s="147">
        <f t="shared" ca="1" si="142"/>
        <v>0</v>
      </c>
      <c r="Z185" s="147">
        <f t="shared" ca="1" si="142"/>
        <v>0</v>
      </c>
      <c r="AA185" s="147">
        <f t="shared" ca="1" si="142"/>
        <v>0</v>
      </c>
      <c r="AB185" s="147">
        <f t="shared" ca="1" si="142"/>
        <v>0</v>
      </c>
      <c r="AC185" s="147">
        <f t="shared" ca="1" si="142"/>
        <v>0</v>
      </c>
      <c r="AD185" s="147">
        <f t="shared" ca="1" si="142"/>
        <v>0</v>
      </c>
      <c r="AE185" s="147">
        <f t="shared" ca="1" si="142"/>
        <v>0</v>
      </c>
      <c r="AF185" s="147">
        <f t="shared" ca="1" si="142"/>
        <v>0</v>
      </c>
      <c r="AG185" s="147">
        <f t="shared" ca="1" si="142"/>
        <v>0</v>
      </c>
      <c r="AH185" s="147">
        <f t="shared" ca="1" si="142"/>
        <v>0</v>
      </c>
      <c r="AI185" s="147">
        <f t="shared" ca="1" si="142"/>
        <v>0</v>
      </c>
      <c r="AJ185" s="147">
        <f t="shared" ca="1" si="142"/>
        <v>0</v>
      </c>
      <c r="AK185" s="147">
        <f t="shared" ca="1" si="142"/>
        <v>0</v>
      </c>
      <c r="AL185" s="147">
        <f t="shared" ca="1" si="142"/>
        <v>0</v>
      </c>
      <c r="AM185" s="147">
        <f t="shared" ca="1" si="142"/>
        <v>0</v>
      </c>
      <c r="AN185" s="147">
        <f t="shared" ca="1" si="142"/>
        <v>0</v>
      </c>
      <c r="AO185" s="147">
        <f t="shared" ca="1" si="142"/>
        <v>0</v>
      </c>
      <c r="AP185" s="147">
        <f t="shared" ca="1" si="142"/>
        <v>0</v>
      </c>
      <c r="AQ185" s="147">
        <f t="shared" ref="AQ185:BH185" ca="1" si="143">IFERROR(AQ132/AQ$165,0)</f>
        <v>0</v>
      </c>
      <c r="AR185" s="147">
        <f t="shared" ca="1" si="143"/>
        <v>0</v>
      </c>
      <c r="AS185" s="147">
        <f t="shared" ca="1" si="143"/>
        <v>0</v>
      </c>
      <c r="AT185" s="147">
        <f t="shared" ca="1" si="143"/>
        <v>0</v>
      </c>
      <c r="AU185" s="147">
        <f t="shared" ca="1" si="143"/>
        <v>0</v>
      </c>
      <c r="AV185" s="147">
        <f t="shared" ca="1" si="143"/>
        <v>0</v>
      </c>
      <c r="AW185" s="147">
        <f t="shared" ca="1" si="143"/>
        <v>0</v>
      </c>
      <c r="AX185" s="147">
        <f t="shared" ca="1" si="143"/>
        <v>0</v>
      </c>
      <c r="AY185" s="147">
        <f t="shared" ca="1" si="143"/>
        <v>0</v>
      </c>
      <c r="AZ185" s="147">
        <f t="shared" ca="1" si="143"/>
        <v>0</v>
      </c>
      <c r="BA185" s="147">
        <f t="shared" ca="1" si="143"/>
        <v>0</v>
      </c>
      <c r="BB185" s="147">
        <f t="shared" ca="1" si="143"/>
        <v>0</v>
      </c>
      <c r="BC185" s="147">
        <f t="shared" ca="1" si="143"/>
        <v>0</v>
      </c>
      <c r="BD185" s="147">
        <f t="shared" ca="1" si="143"/>
        <v>0</v>
      </c>
      <c r="BE185" s="147">
        <f t="shared" ca="1" si="143"/>
        <v>0</v>
      </c>
      <c r="BF185" s="147">
        <f t="shared" ca="1" si="143"/>
        <v>0</v>
      </c>
      <c r="BG185" s="147">
        <f t="shared" ca="1" si="143"/>
        <v>0</v>
      </c>
      <c r="BH185" s="147">
        <f t="shared" ca="1" si="143"/>
        <v>0</v>
      </c>
    </row>
    <row r="186" spans="1:60">
      <c r="A186" s="106"/>
      <c r="B186" s="106"/>
      <c r="C186" s="108">
        <v>57</v>
      </c>
      <c r="D186" s="106"/>
      <c r="E186" s="106" t="str">
        <f ca="1">OFFSET('Impact Inputs'!A$6,C186,0)</f>
        <v>Impact 20</v>
      </c>
      <c r="F186" s="106" t="str">
        <f ca="1">OFFSET('Impact Inputs'!C$6,C186,0)</f>
        <v>-</v>
      </c>
      <c r="G186" s="106"/>
      <c r="H186" s="106"/>
      <c r="I186" s="106"/>
      <c r="J186" s="106"/>
      <c r="K186" s="147">
        <f t="shared" ref="K186:AP186" ca="1" si="144">IFERROR(K133/K$165,0)</f>
        <v>0</v>
      </c>
      <c r="L186" s="147">
        <f t="shared" ca="1" si="144"/>
        <v>0</v>
      </c>
      <c r="M186" s="147">
        <f t="shared" ca="1" si="144"/>
        <v>0</v>
      </c>
      <c r="N186" s="147">
        <f t="shared" ca="1" si="144"/>
        <v>0</v>
      </c>
      <c r="O186" s="147">
        <f t="shared" ca="1" si="144"/>
        <v>0</v>
      </c>
      <c r="P186" s="147">
        <f t="shared" ca="1" si="144"/>
        <v>0</v>
      </c>
      <c r="Q186" s="147">
        <f t="shared" ca="1" si="144"/>
        <v>0</v>
      </c>
      <c r="R186" s="147">
        <f t="shared" ca="1" si="144"/>
        <v>0</v>
      </c>
      <c r="S186" s="147">
        <f t="shared" ca="1" si="144"/>
        <v>0</v>
      </c>
      <c r="T186" s="147">
        <f t="shared" ca="1" si="144"/>
        <v>0</v>
      </c>
      <c r="U186" s="147">
        <f t="shared" ca="1" si="144"/>
        <v>0</v>
      </c>
      <c r="V186" s="147">
        <f t="shared" ca="1" si="144"/>
        <v>0</v>
      </c>
      <c r="W186" s="147">
        <f t="shared" ca="1" si="144"/>
        <v>0</v>
      </c>
      <c r="X186" s="147">
        <f t="shared" ca="1" si="144"/>
        <v>0</v>
      </c>
      <c r="Y186" s="147">
        <f t="shared" ca="1" si="144"/>
        <v>0</v>
      </c>
      <c r="Z186" s="147">
        <f t="shared" ca="1" si="144"/>
        <v>0</v>
      </c>
      <c r="AA186" s="147">
        <f t="shared" ca="1" si="144"/>
        <v>0</v>
      </c>
      <c r="AB186" s="147">
        <f t="shared" ca="1" si="144"/>
        <v>0</v>
      </c>
      <c r="AC186" s="147">
        <f t="shared" ca="1" si="144"/>
        <v>0</v>
      </c>
      <c r="AD186" s="147">
        <f t="shared" ca="1" si="144"/>
        <v>0</v>
      </c>
      <c r="AE186" s="147">
        <f t="shared" ca="1" si="144"/>
        <v>0</v>
      </c>
      <c r="AF186" s="147">
        <f t="shared" ca="1" si="144"/>
        <v>0</v>
      </c>
      <c r="AG186" s="147">
        <f t="shared" ca="1" si="144"/>
        <v>0</v>
      </c>
      <c r="AH186" s="147">
        <f t="shared" ca="1" si="144"/>
        <v>0</v>
      </c>
      <c r="AI186" s="147">
        <f t="shared" ca="1" si="144"/>
        <v>0</v>
      </c>
      <c r="AJ186" s="147">
        <f t="shared" ca="1" si="144"/>
        <v>0</v>
      </c>
      <c r="AK186" s="147">
        <f t="shared" ca="1" si="144"/>
        <v>0</v>
      </c>
      <c r="AL186" s="147">
        <f t="shared" ca="1" si="144"/>
        <v>0</v>
      </c>
      <c r="AM186" s="147">
        <f t="shared" ca="1" si="144"/>
        <v>0</v>
      </c>
      <c r="AN186" s="147">
        <f t="shared" ca="1" si="144"/>
        <v>0</v>
      </c>
      <c r="AO186" s="147">
        <f t="shared" ca="1" si="144"/>
        <v>0</v>
      </c>
      <c r="AP186" s="147">
        <f t="shared" ca="1" si="144"/>
        <v>0</v>
      </c>
      <c r="AQ186" s="147">
        <f t="shared" ref="AQ186:BH186" ca="1" si="145">IFERROR(AQ133/AQ$165,0)</f>
        <v>0</v>
      </c>
      <c r="AR186" s="147">
        <f t="shared" ca="1" si="145"/>
        <v>0</v>
      </c>
      <c r="AS186" s="147">
        <f t="shared" ca="1" si="145"/>
        <v>0</v>
      </c>
      <c r="AT186" s="147">
        <f t="shared" ca="1" si="145"/>
        <v>0</v>
      </c>
      <c r="AU186" s="147">
        <f t="shared" ca="1" si="145"/>
        <v>0</v>
      </c>
      <c r="AV186" s="147">
        <f t="shared" ca="1" si="145"/>
        <v>0</v>
      </c>
      <c r="AW186" s="147">
        <f t="shared" ca="1" si="145"/>
        <v>0</v>
      </c>
      <c r="AX186" s="147">
        <f t="shared" ca="1" si="145"/>
        <v>0</v>
      </c>
      <c r="AY186" s="147">
        <f t="shared" ca="1" si="145"/>
        <v>0</v>
      </c>
      <c r="AZ186" s="147">
        <f t="shared" ca="1" si="145"/>
        <v>0</v>
      </c>
      <c r="BA186" s="147">
        <f t="shared" ca="1" si="145"/>
        <v>0</v>
      </c>
      <c r="BB186" s="147">
        <f t="shared" ca="1" si="145"/>
        <v>0</v>
      </c>
      <c r="BC186" s="147">
        <f t="shared" ca="1" si="145"/>
        <v>0</v>
      </c>
      <c r="BD186" s="147">
        <f t="shared" ca="1" si="145"/>
        <v>0</v>
      </c>
      <c r="BE186" s="147">
        <f t="shared" ca="1" si="145"/>
        <v>0</v>
      </c>
      <c r="BF186" s="147">
        <f t="shared" ca="1" si="145"/>
        <v>0</v>
      </c>
      <c r="BG186" s="147">
        <f t="shared" ca="1" si="145"/>
        <v>0</v>
      </c>
      <c r="BH186" s="147">
        <f t="shared" ca="1" si="145"/>
        <v>0</v>
      </c>
    </row>
    <row r="187" spans="1:60">
      <c r="A187" s="106"/>
      <c r="B187" s="106"/>
      <c r="C187" s="106">
        <v>60</v>
      </c>
      <c r="D187" s="106"/>
      <c r="E187" s="106" t="str">
        <f ca="1">OFFSET('Impact Inputs'!A$6,C187,0)</f>
        <v>Impact 21</v>
      </c>
      <c r="F187" s="106" t="str">
        <f ca="1">OFFSET('Impact Inputs'!C$6,C187,0)</f>
        <v>-</v>
      </c>
      <c r="G187" s="106"/>
      <c r="H187" s="106"/>
      <c r="I187" s="106"/>
      <c r="J187" s="106"/>
      <c r="K187" s="147">
        <f t="shared" ref="K187:AP187" ca="1" si="146">IFERROR(K134/K$165,0)</f>
        <v>0</v>
      </c>
      <c r="L187" s="147">
        <f t="shared" ca="1" si="146"/>
        <v>0</v>
      </c>
      <c r="M187" s="147">
        <f t="shared" ca="1" si="146"/>
        <v>0</v>
      </c>
      <c r="N187" s="147">
        <f t="shared" ca="1" si="146"/>
        <v>0</v>
      </c>
      <c r="O187" s="147">
        <f t="shared" ca="1" si="146"/>
        <v>0</v>
      </c>
      <c r="P187" s="147">
        <f t="shared" ca="1" si="146"/>
        <v>0</v>
      </c>
      <c r="Q187" s="147">
        <f t="shared" ca="1" si="146"/>
        <v>0</v>
      </c>
      <c r="R187" s="147">
        <f t="shared" ca="1" si="146"/>
        <v>0</v>
      </c>
      <c r="S187" s="147">
        <f t="shared" ca="1" si="146"/>
        <v>0</v>
      </c>
      <c r="T187" s="147">
        <f t="shared" ca="1" si="146"/>
        <v>0</v>
      </c>
      <c r="U187" s="147">
        <f t="shared" ca="1" si="146"/>
        <v>0</v>
      </c>
      <c r="V187" s="147">
        <f t="shared" ca="1" si="146"/>
        <v>0</v>
      </c>
      <c r="W187" s="147">
        <f t="shared" ca="1" si="146"/>
        <v>0</v>
      </c>
      <c r="X187" s="147">
        <f t="shared" ca="1" si="146"/>
        <v>0</v>
      </c>
      <c r="Y187" s="147">
        <f t="shared" ca="1" si="146"/>
        <v>0</v>
      </c>
      <c r="Z187" s="147">
        <f t="shared" ca="1" si="146"/>
        <v>0</v>
      </c>
      <c r="AA187" s="147">
        <f t="shared" ca="1" si="146"/>
        <v>0</v>
      </c>
      <c r="AB187" s="147">
        <f t="shared" ca="1" si="146"/>
        <v>0</v>
      </c>
      <c r="AC187" s="147">
        <f t="shared" ca="1" si="146"/>
        <v>0</v>
      </c>
      <c r="AD187" s="147">
        <f t="shared" ca="1" si="146"/>
        <v>0</v>
      </c>
      <c r="AE187" s="147">
        <f t="shared" ca="1" si="146"/>
        <v>0</v>
      </c>
      <c r="AF187" s="147">
        <f t="shared" ca="1" si="146"/>
        <v>0</v>
      </c>
      <c r="AG187" s="147">
        <f t="shared" ca="1" si="146"/>
        <v>0</v>
      </c>
      <c r="AH187" s="147">
        <f t="shared" ca="1" si="146"/>
        <v>0</v>
      </c>
      <c r="AI187" s="147">
        <f t="shared" ca="1" si="146"/>
        <v>0</v>
      </c>
      <c r="AJ187" s="147">
        <f t="shared" ca="1" si="146"/>
        <v>0</v>
      </c>
      <c r="AK187" s="147">
        <f t="shared" ca="1" si="146"/>
        <v>0</v>
      </c>
      <c r="AL187" s="147">
        <f t="shared" ca="1" si="146"/>
        <v>0</v>
      </c>
      <c r="AM187" s="147">
        <f t="shared" ca="1" si="146"/>
        <v>0</v>
      </c>
      <c r="AN187" s="147">
        <f t="shared" ca="1" si="146"/>
        <v>0</v>
      </c>
      <c r="AO187" s="147">
        <f t="shared" ca="1" si="146"/>
        <v>0</v>
      </c>
      <c r="AP187" s="147">
        <f t="shared" ca="1" si="146"/>
        <v>0</v>
      </c>
      <c r="AQ187" s="147">
        <f t="shared" ref="AQ187:BH187" ca="1" si="147">IFERROR(AQ134/AQ$165,0)</f>
        <v>0</v>
      </c>
      <c r="AR187" s="147">
        <f t="shared" ca="1" si="147"/>
        <v>0</v>
      </c>
      <c r="AS187" s="147">
        <f t="shared" ca="1" si="147"/>
        <v>0</v>
      </c>
      <c r="AT187" s="147">
        <f t="shared" ca="1" si="147"/>
        <v>0</v>
      </c>
      <c r="AU187" s="147">
        <f t="shared" ca="1" si="147"/>
        <v>0</v>
      </c>
      <c r="AV187" s="147">
        <f t="shared" ca="1" si="147"/>
        <v>0</v>
      </c>
      <c r="AW187" s="147">
        <f t="shared" ca="1" si="147"/>
        <v>0</v>
      </c>
      <c r="AX187" s="147">
        <f t="shared" ca="1" si="147"/>
        <v>0</v>
      </c>
      <c r="AY187" s="147">
        <f t="shared" ca="1" si="147"/>
        <v>0</v>
      </c>
      <c r="AZ187" s="147">
        <f t="shared" ca="1" si="147"/>
        <v>0</v>
      </c>
      <c r="BA187" s="147">
        <f t="shared" ca="1" si="147"/>
        <v>0</v>
      </c>
      <c r="BB187" s="147">
        <f t="shared" ca="1" si="147"/>
        <v>0</v>
      </c>
      <c r="BC187" s="147">
        <f t="shared" ca="1" si="147"/>
        <v>0</v>
      </c>
      <c r="BD187" s="147">
        <f t="shared" ca="1" si="147"/>
        <v>0</v>
      </c>
      <c r="BE187" s="147">
        <f t="shared" ca="1" si="147"/>
        <v>0</v>
      </c>
      <c r="BF187" s="147">
        <f t="shared" ca="1" si="147"/>
        <v>0</v>
      </c>
      <c r="BG187" s="147">
        <f t="shared" ca="1" si="147"/>
        <v>0</v>
      </c>
      <c r="BH187" s="147">
        <f t="shared" ca="1" si="147"/>
        <v>0</v>
      </c>
    </row>
    <row r="188" spans="1:60">
      <c r="A188" s="106"/>
      <c r="B188" s="106"/>
      <c r="C188" s="106">
        <v>63</v>
      </c>
      <c r="D188" s="106"/>
      <c r="E188" s="106" t="str">
        <f ca="1">OFFSET('Impact Inputs'!A$6,C188,0)</f>
        <v>Impact 22</v>
      </c>
      <c r="F188" s="106" t="str">
        <f ca="1">OFFSET('Impact Inputs'!C$6,C188,0)</f>
        <v>-</v>
      </c>
      <c r="G188" s="106"/>
      <c r="H188" s="106"/>
      <c r="I188" s="106"/>
      <c r="J188" s="106"/>
      <c r="K188" s="147">
        <f t="shared" ref="K188:AP188" ca="1" si="148">IFERROR(K135/K$165,0)</f>
        <v>0</v>
      </c>
      <c r="L188" s="147">
        <f t="shared" ca="1" si="148"/>
        <v>0</v>
      </c>
      <c r="M188" s="147">
        <f t="shared" ca="1" si="148"/>
        <v>0</v>
      </c>
      <c r="N188" s="147">
        <f t="shared" ca="1" si="148"/>
        <v>0</v>
      </c>
      <c r="O188" s="147">
        <f t="shared" ca="1" si="148"/>
        <v>0</v>
      </c>
      <c r="P188" s="147">
        <f t="shared" ca="1" si="148"/>
        <v>0</v>
      </c>
      <c r="Q188" s="147">
        <f t="shared" ca="1" si="148"/>
        <v>0</v>
      </c>
      <c r="R188" s="147">
        <f t="shared" ca="1" si="148"/>
        <v>0</v>
      </c>
      <c r="S188" s="147">
        <f t="shared" ca="1" si="148"/>
        <v>0</v>
      </c>
      <c r="T188" s="147">
        <f t="shared" ca="1" si="148"/>
        <v>0</v>
      </c>
      <c r="U188" s="147">
        <f t="shared" ca="1" si="148"/>
        <v>0</v>
      </c>
      <c r="V188" s="147">
        <f t="shared" ca="1" si="148"/>
        <v>0</v>
      </c>
      <c r="W188" s="147">
        <f t="shared" ca="1" si="148"/>
        <v>0</v>
      </c>
      <c r="X188" s="147">
        <f t="shared" ca="1" si="148"/>
        <v>0</v>
      </c>
      <c r="Y188" s="147">
        <f t="shared" ca="1" si="148"/>
        <v>0</v>
      </c>
      <c r="Z188" s="147">
        <f t="shared" ca="1" si="148"/>
        <v>0</v>
      </c>
      <c r="AA188" s="147">
        <f t="shared" ca="1" si="148"/>
        <v>0</v>
      </c>
      <c r="AB188" s="147">
        <f t="shared" ca="1" si="148"/>
        <v>0</v>
      </c>
      <c r="AC188" s="147">
        <f t="shared" ca="1" si="148"/>
        <v>0</v>
      </c>
      <c r="AD188" s="147">
        <f t="shared" ca="1" si="148"/>
        <v>0</v>
      </c>
      <c r="AE188" s="147">
        <f t="shared" ca="1" si="148"/>
        <v>0</v>
      </c>
      <c r="AF188" s="147">
        <f t="shared" ca="1" si="148"/>
        <v>0</v>
      </c>
      <c r="AG188" s="147">
        <f t="shared" ca="1" si="148"/>
        <v>0</v>
      </c>
      <c r="AH188" s="147">
        <f t="shared" ca="1" si="148"/>
        <v>0</v>
      </c>
      <c r="AI188" s="147">
        <f t="shared" ca="1" si="148"/>
        <v>0</v>
      </c>
      <c r="AJ188" s="147">
        <f t="shared" ca="1" si="148"/>
        <v>0</v>
      </c>
      <c r="AK188" s="147">
        <f t="shared" ca="1" si="148"/>
        <v>0</v>
      </c>
      <c r="AL188" s="147">
        <f t="shared" ca="1" si="148"/>
        <v>0</v>
      </c>
      <c r="AM188" s="147">
        <f t="shared" ca="1" si="148"/>
        <v>0</v>
      </c>
      <c r="AN188" s="147">
        <f t="shared" ca="1" si="148"/>
        <v>0</v>
      </c>
      <c r="AO188" s="147">
        <f t="shared" ca="1" si="148"/>
        <v>0</v>
      </c>
      <c r="AP188" s="147">
        <f t="shared" ca="1" si="148"/>
        <v>0</v>
      </c>
      <c r="AQ188" s="147">
        <f t="shared" ref="AQ188:BH188" ca="1" si="149">IFERROR(AQ135/AQ$165,0)</f>
        <v>0</v>
      </c>
      <c r="AR188" s="147">
        <f t="shared" ca="1" si="149"/>
        <v>0</v>
      </c>
      <c r="AS188" s="147">
        <f t="shared" ca="1" si="149"/>
        <v>0</v>
      </c>
      <c r="AT188" s="147">
        <f t="shared" ca="1" si="149"/>
        <v>0</v>
      </c>
      <c r="AU188" s="147">
        <f t="shared" ca="1" si="149"/>
        <v>0</v>
      </c>
      <c r="AV188" s="147">
        <f t="shared" ca="1" si="149"/>
        <v>0</v>
      </c>
      <c r="AW188" s="147">
        <f t="shared" ca="1" si="149"/>
        <v>0</v>
      </c>
      <c r="AX188" s="147">
        <f t="shared" ca="1" si="149"/>
        <v>0</v>
      </c>
      <c r="AY188" s="147">
        <f t="shared" ca="1" si="149"/>
        <v>0</v>
      </c>
      <c r="AZ188" s="147">
        <f t="shared" ca="1" si="149"/>
        <v>0</v>
      </c>
      <c r="BA188" s="147">
        <f t="shared" ca="1" si="149"/>
        <v>0</v>
      </c>
      <c r="BB188" s="147">
        <f t="shared" ca="1" si="149"/>
        <v>0</v>
      </c>
      <c r="BC188" s="147">
        <f t="shared" ca="1" si="149"/>
        <v>0</v>
      </c>
      <c r="BD188" s="147">
        <f t="shared" ca="1" si="149"/>
        <v>0</v>
      </c>
      <c r="BE188" s="147">
        <f t="shared" ca="1" si="149"/>
        <v>0</v>
      </c>
      <c r="BF188" s="147">
        <f t="shared" ca="1" si="149"/>
        <v>0</v>
      </c>
      <c r="BG188" s="147">
        <f t="shared" ca="1" si="149"/>
        <v>0</v>
      </c>
      <c r="BH188" s="147">
        <f t="shared" ca="1" si="149"/>
        <v>0</v>
      </c>
    </row>
    <row r="189" spans="1:60">
      <c r="A189" s="106"/>
      <c r="B189" s="106"/>
      <c r="C189" s="106">
        <v>66</v>
      </c>
      <c r="D189" s="106"/>
      <c r="E189" s="106" t="str">
        <f ca="1">OFFSET('Impact Inputs'!A$6,C189,0)</f>
        <v>Impact 23</v>
      </c>
      <c r="F189" s="106" t="str">
        <f ca="1">OFFSET('Impact Inputs'!C$6,C189,0)</f>
        <v>-</v>
      </c>
      <c r="G189" s="106"/>
      <c r="H189" s="106"/>
      <c r="I189" s="106"/>
      <c r="J189" s="106"/>
      <c r="K189" s="147">
        <f t="shared" ref="K189:AP189" ca="1" si="150">IFERROR(K136/K$165,0)</f>
        <v>0</v>
      </c>
      <c r="L189" s="147">
        <f t="shared" ca="1" si="150"/>
        <v>0</v>
      </c>
      <c r="M189" s="147">
        <f t="shared" ca="1" si="150"/>
        <v>0</v>
      </c>
      <c r="N189" s="147">
        <f t="shared" ca="1" si="150"/>
        <v>0</v>
      </c>
      <c r="O189" s="147">
        <f t="shared" ca="1" si="150"/>
        <v>0</v>
      </c>
      <c r="P189" s="147">
        <f t="shared" ca="1" si="150"/>
        <v>0</v>
      </c>
      <c r="Q189" s="147">
        <f t="shared" ca="1" si="150"/>
        <v>0</v>
      </c>
      <c r="R189" s="147">
        <f t="shared" ca="1" si="150"/>
        <v>0</v>
      </c>
      <c r="S189" s="147">
        <f t="shared" ca="1" si="150"/>
        <v>0</v>
      </c>
      <c r="T189" s="147">
        <f t="shared" ca="1" si="150"/>
        <v>0</v>
      </c>
      <c r="U189" s="147">
        <f t="shared" ca="1" si="150"/>
        <v>0</v>
      </c>
      <c r="V189" s="147">
        <f t="shared" ca="1" si="150"/>
        <v>0</v>
      </c>
      <c r="W189" s="147">
        <f t="shared" ca="1" si="150"/>
        <v>0</v>
      </c>
      <c r="X189" s="147">
        <f t="shared" ca="1" si="150"/>
        <v>0</v>
      </c>
      <c r="Y189" s="147">
        <f t="shared" ca="1" si="150"/>
        <v>0</v>
      </c>
      <c r="Z189" s="147">
        <f t="shared" ca="1" si="150"/>
        <v>0</v>
      </c>
      <c r="AA189" s="147">
        <f t="shared" ca="1" si="150"/>
        <v>0</v>
      </c>
      <c r="AB189" s="147">
        <f t="shared" ca="1" si="150"/>
        <v>0</v>
      </c>
      <c r="AC189" s="147">
        <f t="shared" ca="1" si="150"/>
        <v>0</v>
      </c>
      <c r="AD189" s="147">
        <f t="shared" ca="1" si="150"/>
        <v>0</v>
      </c>
      <c r="AE189" s="147">
        <f t="shared" ca="1" si="150"/>
        <v>0</v>
      </c>
      <c r="AF189" s="147">
        <f t="shared" ca="1" si="150"/>
        <v>0</v>
      </c>
      <c r="AG189" s="147">
        <f t="shared" ca="1" si="150"/>
        <v>0</v>
      </c>
      <c r="AH189" s="147">
        <f t="shared" ca="1" si="150"/>
        <v>0</v>
      </c>
      <c r="AI189" s="147">
        <f t="shared" ca="1" si="150"/>
        <v>0</v>
      </c>
      <c r="AJ189" s="147">
        <f t="shared" ca="1" si="150"/>
        <v>0</v>
      </c>
      <c r="AK189" s="147">
        <f t="shared" ca="1" si="150"/>
        <v>0</v>
      </c>
      <c r="AL189" s="147">
        <f t="shared" ca="1" si="150"/>
        <v>0</v>
      </c>
      <c r="AM189" s="147">
        <f t="shared" ca="1" si="150"/>
        <v>0</v>
      </c>
      <c r="AN189" s="147">
        <f t="shared" ca="1" si="150"/>
        <v>0</v>
      </c>
      <c r="AO189" s="147">
        <f t="shared" ca="1" si="150"/>
        <v>0</v>
      </c>
      <c r="AP189" s="147">
        <f t="shared" ca="1" si="150"/>
        <v>0</v>
      </c>
      <c r="AQ189" s="147">
        <f t="shared" ref="AQ189:BH189" ca="1" si="151">IFERROR(AQ136/AQ$165,0)</f>
        <v>0</v>
      </c>
      <c r="AR189" s="147">
        <f t="shared" ca="1" si="151"/>
        <v>0</v>
      </c>
      <c r="AS189" s="147">
        <f t="shared" ca="1" si="151"/>
        <v>0</v>
      </c>
      <c r="AT189" s="147">
        <f t="shared" ca="1" si="151"/>
        <v>0</v>
      </c>
      <c r="AU189" s="147">
        <f t="shared" ca="1" si="151"/>
        <v>0</v>
      </c>
      <c r="AV189" s="147">
        <f t="shared" ca="1" si="151"/>
        <v>0</v>
      </c>
      <c r="AW189" s="147">
        <f t="shared" ca="1" si="151"/>
        <v>0</v>
      </c>
      <c r="AX189" s="147">
        <f t="shared" ca="1" si="151"/>
        <v>0</v>
      </c>
      <c r="AY189" s="147">
        <f t="shared" ca="1" si="151"/>
        <v>0</v>
      </c>
      <c r="AZ189" s="147">
        <f t="shared" ca="1" si="151"/>
        <v>0</v>
      </c>
      <c r="BA189" s="147">
        <f t="shared" ca="1" si="151"/>
        <v>0</v>
      </c>
      <c r="BB189" s="147">
        <f t="shared" ca="1" si="151"/>
        <v>0</v>
      </c>
      <c r="BC189" s="147">
        <f t="shared" ca="1" si="151"/>
        <v>0</v>
      </c>
      <c r="BD189" s="147">
        <f t="shared" ca="1" si="151"/>
        <v>0</v>
      </c>
      <c r="BE189" s="147">
        <f t="shared" ca="1" si="151"/>
        <v>0</v>
      </c>
      <c r="BF189" s="147">
        <f t="shared" ca="1" si="151"/>
        <v>0</v>
      </c>
      <c r="BG189" s="147">
        <f t="shared" ca="1" si="151"/>
        <v>0</v>
      </c>
      <c r="BH189" s="147">
        <f t="shared" ca="1" si="151"/>
        <v>0</v>
      </c>
    </row>
    <row r="190" spans="1:60">
      <c r="A190" s="106"/>
      <c r="B190" s="106"/>
      <c r="C190" s="108">
        <v>69</v>
      </c>
      <c r="D190" s="106"/>
      <c r="E190" s="106" t="str">
        <f ca="1">OFFSET('Impact Inputs'!A$6,C190,0)</f>
        <v>Impact 24</v>
      </c>
      <c r="F190" s="106" t="str">
        <f ca="1">OFFSET('Impact Inputs'!C$6,C190,0)</f>
        <v>-</v>
      </c>
      <c r="G190" s="106"/>
      <c r="H190" s="106"/>
      <c r="I190" s="106"/>
      <c r="J190" s="106"/>
      <c r="K190" s="147">
        <f t="shared" ref="K190:AP190" ca="1" si="152">IFERROR(K137/K$165,0)</f>
        <v>0</v>
      </c>
      <c r="L190" s="147">
        <f t="shared" ca="1" si="152"/>
        <v>0</v>
      </c>
      <c r="M190" s="147">
        <f t="shared" ca="1" si="152"/>
        <v>0</v>
      </c>
      <c r="N190" s="147">
        <f t="shared" ca="1" si="152"/>
        <v>0</v>
      </c>
      <c r="O190" s="147">
        <f t="shared" ca="1" si="152"/>
        <v>0</v>
      </c>
      <c r="P190" s="147">
        <f t="shared" ca="1" si="152"/>
        <v>0</v>
      </c>
      <c r="Q190" s="147">
        <f t="shared" ca="1" si="152"/>
        <v>0</v>
      </c>
      <c r="R190" s="147">
        <f t="shared" ca="1" si="152"/>
        <v>0</v>
      </c>
      <c r="S190" s="147">
        <f t="shared" ca="1" si="152"/>
        <v>0</v>
      </c>
      <c r="T190" s="147">
        <f t="shared" ca="1" si="152"/>
        <v>0</v>
      </c>
      <c r="U190" s="147">
        <f t="shared" ca="1" si="152"/>
        <v>0</v>
      </c>
      <c r="V190" s="147">
        <f t="shared" ca="1" si="152"/>
        <v>0</v>
      </c>
      <c r="W190" s="147">
        <f t="shared" ca="1" si="152"/>
        <v>0</v>
      </c>
      <c r="X190" s="147">
        <f t="shared" ca="1" si="152"/>
        <v>0</v>
      </c>
      <c r="Y190" s="147">
        <f t="shared" ca="1" si="152"/>
        <v>0</v>
      </c>
      <c r="Z190" s="147">
        <f t="shared" ca="1" si="152"/>
        <v>0</v>
      </c>
      <c r="AA190" s="147">
        <f t="shared" ca="1" si="152"/>
        <v>0</v>
      </c>
      <c r="AB190" s="147">
        <f t="shared" ca="1" si="152"/>
        <v>0</v>
      </c>
      <c r="AC190" s="147">
        <f t="shared" ca="1" si="152"/>
        <v>0</v>
      </c>
      <c r="AD190" s="147">
        <f t="shared" ca="1" si="152"/>
        <v>0</v>
      </c>
      <c r="AE190" s="147">
        <f t="shared" ca="1" si="152"/>
        <v>0</v>
      </c>
      <c r="AF190" s="147">
        <f t="shared" ca="1" si="152"/>
        <v>0</v>
      </c>
      <c r="AG190" s="147">
        <f t="shared" ca="1" si="152"/>
        <v>0</v>
      </c>
      <c r="AH190" s="147">
        <f t="shared" ca="1" si="152"/>
        <v>0</v>
      </c>
      <c r="AI190" s="147">
        <f t="shared" ca="1" si="152"/>
        <v>0</v>
      </c>
      <c r="AJ190" s="147">
        <f t="shared" ca="1" si="152"/>
        <v>0</v>
      </c>
      <c r="AK190" s="147">
        <f t="shared" ca="1" si="152"/>
        <v>0</v>
      </c>
      <c r="AL190" s="147">
        <f t="shared" ca="1" si="152"/>
        <v>0</v>
      </c>
      <c r="AM190" s="147">
        <f t="shared" ca="1" si="152"/>
        <v>0</v>
      </c>
      <c r="AN190" s="147">
        <f t="shared" ca="1" si="152"/>
        <v>0</v>
      </c>
      <c r="AO190" s="147">
        <f t="shared" ca="1" si="152"/>
        <v>0</v>
      </c>
      <c r="AP190" s="147">
        <f t="shared" ca="1" si="152"/>
        <v>0</v>
      </c>
      <c r="AQ190" s="147">
        <f t="shared" ref="AQ190:BH190" ca="1" si="153">IFERROR(AQ137/AQ$165,0)</f>
        <v>0</v>
      </c>
      <c r="AR190" s="147">
        <f t="shared" ca="1" si="153"/>
        <v>0</v>
      </c>
      <c r="AS190" s="147">
        <f t="shared" ca="1" si="153"/>
        <v>0</v>
      </c>
      <c r="AT190" s="147">
        <f t="shared" ca="1" si="153"/>
        <v>0</v>
      </c>
      <c r="AU190" s="147">
        <f t="shared" ca="1" si="153"/>
        <v>0</v>
      </c>
      <c r="AV190" s="147">
        <f t="shared" ca="1" si="153"/>
        <v>0</v>
      </c>
      <c r="AW190" s="147">
        <f t="shared" ca="1" si="153"/>
        <v>0</v>
      </c>
      <c r="AX190" s="147">
        <f t="shared" ca="1" si="153"/>
        <v>0</v>
      </c>
      <c r="AY190" s="147">
        <f t="shared" ca="1" si="153"/>
        <v>0</v>
      </c>
      <c r="AZ190" s="147">
        <f t="shared" ca="1" si="153"/>
        <v>0</v>
      </c>
      <c r="BA190" s="147">
        <f t="shared" ca="1" si="153"/>
        <v>0</v>
      </c>
      <c r="BB190" s="147">
        <f t="shared" ca="1" si="153"/>
        <v>0</v>
      </c>
      <c r="BC190" s="147">
        <f t="shared" ca="1" si="153"/>
        <v>0</v>
      </c>
      <c r="BD190" s="147">
        <f t="shared" ca="1" si="153"/>
        <v>0</v>
      </c>
      <c r="BE190" s="147">
        <f t="shared" ca="1" si="153"/>
        <v>0</v>
      </c>
      <c r="BF190" s="147">
        <f t="shared" ca="1" si="153"/>
        <v>0</v>
      </c>
      <c r="BG190" s="147">
        <f t="shared" ca="1" si="153"/>
        <v>0</v>
      </c>
      <c r="BH190" s="147">
        <f t="shared" ca="1" si="153"/>
        <v>0</v>
      </c>
    </row>
    <row r="191" spans="1:60">
      <c r="A191" s="106"/>
      <c r="B191" s="106"/>
      <c r="C191" s="108">
        <v>72</v>
      </c>
      <c r="D191" s="106"/>
      <c r="E191" s="106" t="str">
        <f ca="1">OFFSET('Impact Inputs'!A$6,C191,0)</f>
        <v>Impact 25</v>
      </c>
      <c r="F191" s="106" t="str">
        <f ca="1">OFFSET('Impact Inputs'!C$6,C191,0)</f>
        <v>-</v>
      </c>
      <c r="G191" s="106"/>
      <c r="H191" s="106"/>
      <c r="I191" s="106"/>
      <c r="J191" s="106"/>
      <c r="K191" s="147">
        <f t="shared" ref="K191:AP191" ca="1" si="154">IFERROR(K138/K$165,0)</f>
        <v>0</v>
      </c>
      <c r="L191" s="147">
        <f t="shared" ca="1" si="154"/>
        <v>0</v>
      </c>
      <c r="M191" s="147">
        <f t="shared" ca="1" si="154"/>
        <v>0</v>
      </c>
      <c r="N191" s="147">
        <f t="shared" ca="1" si="154"/>
        <v>0</v>
      </c>
      <c r="O191" s="147">
        <f t="shared" ca="1" si="154"/>
        <v>0</v>
      </c>
      <c r="P191" s="147">
        <f t="shared" ca="1" si="154"/>
        <v>0</v>
      </c>
      <c r="Q191" s="147">
        <f t="shared" ca="1" si="154"/>
        <v>0</v>
      </c>
      <c r="R191" s="147">
        <f t="shared" ca="1" si="154"/>
        <v>0</v>
      </c>
      <c r="S191" s="147">
        <f t="shared" ca="1" si="154"/>
        <v>0</v>
      </c>
      <c r="T191" s="147">
        <f t="shared" ca="1" si="154"/>
        <v>0</v>
      </c>
      <c r="U191" s="147">
        <f t="shared" ca="1" si="154"/>
        <v>0</v>
      </c>
      <c r="V191" s="147">
        <f t="shared" ca="1" si="154"/>
        <v>0</v>
      </c>
      <c r="W191" s="147">
        <f t="shared" ca="1" si="154"/>
        <v>0</v>
      </c>
      <c r="X191" s="147">
        <f t="shared" ca="1" si="154"/>
        <v>0</v>
      </c>
      <c r="Y191" s="147">
        <f t="shared" ca="1" si="154"/>
        <v>0</v>
      </c>
      <c r="Z191" s="147">
        <f t="shared" ca="1" si="154"/>
        <v>0</v>
      </c>
      <c r="AA191" s="147">
        <f t="shared" ca="1" si="154"/>
        <v>0</v>
      </c>
      <c r="AB191" s="147">
        <f t="shared" ca="1" si="154"/>
        <v>0</v>
      </c>
      <c r="AC191" s="147">
        <f t="shared" ca="1" si="154"/>
        <v>0</v>
      </c>
      <c r="AD191" s="147">
        <f t="shared" ca="1" si="154"/>
        <v>0</v>
      </c>
      <c r="AE191" s="147">
        <f t="shared" ca="1" si="154"/>
        <v>0</v>
      </c>
      <c r="AF191" s="147">
        <f t="shared" ca="1" si="154"/>
        <v>0</v>
      </c>
      <c r="AG191" s="147">
        <f t="shared" ca="1" si="154"/>
        <v>0</v>
      </c>
      <c r="AH191" s="147">
        <f t="shared" ca="1" si="154"/>
        <v>0</v>
      </c>
      <c r="AI191" s="147">
        <f t="shared" ca="1" si="154"/>
        <v>0</v>
      </c>
      <c r="AJ191" s="147">
        <f t="shared" ca="1" si="154"/>
        <v>0</v>
      </c>
      <c r="AK191" s="147">
        <f t="shared" ca="1" si="154"/>
        <v>0</v>
      </c>
      <c r="AL191" s="147">
        <f t="shared" ca="1" si="154"/>
        <v>0</v>
      </c>
      <c r="AM191" s="147">
        <f t="shared" ca="1" si="154"/>
        <v>0</v>
      </c>
      <c r="AN191" s="147">
        <f t="shared" ca="1" si="154"/>
        <v>0</v>
      </c>
      <c r="AO191" s="147">
        <f t="shared" ca="1" si="154"/>
        <v>0</v>
      </c>
      <c r="AP191" s="147">
        <f t="shared" ca="1" si="154"/>
        <v>0</v>
      </c>
      <c r="AQ191" s="147">
        <f t="shared" ref="AQ191:BH191" ca="1" si="155">IFERROR(AQ138/AQ$165,0)</f>
        <v>0</v>
      </c>
      <c r="AR191" s="147">
        <f t="shared" ca="1" si="155"/>
        <v>0</v>
      </c>
      <c r="AS191" s="147">
        <f t="shared" ca="1" si="155"/>
        <v>0</v>
      </c>
      <c r="AT191" s="147">
        <f t="shared" ca="1" si="155"/>
        <v>0</v>
      </c>
      <c r="AU191" s="147">
        <f t="shared" ca="1" si="155"/>
        <v>0</v>
      </c>
      <c r="AV191" s="147">
        <f t="shared" ca="1" si="155"/>
        <v>0</v>
      </c>
      <c r="AW191" s="147">
        <f t="shared" ca="1" si="155"/>
        <v>0</v>
      </c>
      <c r="AX191" s="147">
        <f t="shared" ca="1" si="155"/>
        <v>0</v>
      </c>
      <c r="AY191" s="147">
        <f t="shared" ca="1" si="155"/>
        <v>0</v>
      </c>
      <c r="AZ191" s="147">
        <f t="shared" ca="1" si="155"/>
        <v>0</v>
      </c>
      <c r="BA191" s="147">
        <f t="shared" ca="1" si="155"/>
        <v>0</v>
      </c>
      <c r="BB191" s="147">
        <f t="shared" ca="1" si="155"/>
        <v>0</v>
      </c>
      <c r="BC191" s="147">
        <f t="shared" ca="1" si="155"/>
        <v>0</v>
      </c>
      <c r="BD191" s="147">
        <f t="shared" ca="1" si="155"/>
        <v>0</v>
      </c>
      <c r="BE191" s="147">
        <f t="shared" ca="1" si="155"/>
        <v>0</v>
      </c>
      <c r="BF191" s="147">
        <f t="shared" ca="1" si="155"/>
        <v>0</v>
      </c>
      <c r="BG191" s="147">
        <f t="shared" ca="1" si="155"/>
        <v>0</v>
      </c>
      <c r="BH191" s="147">
        <f t="shared" ca="1" si="155"/>
        <v>0</v>
      </c>
    </row>
    <row r="192" spans="1:60">
      <c r="A192" s="106"/>
      <c r="B192" s="106"/>
      <c r="C192" s="106">
        <v>75</v>
      </c>
      <c r="D192" s="106"/>
      <c r="E192" s="106" t="str">
        <f ca="1">OFFSET('Impact Inputs'!A$6,C192,0)</f>
        <v>Impact 26</v>
      </c>
      <c r="F192" s="106" t="str">
        <f ca="1">OFFSET('Impact Inputs'!C$6,C192,0)</f>
        <v>-</v>
      </c>
      <c r="G192" s="106"/>
      <c r="H192" s="106"/>
      <c r="I192" s="106"/>
      <c r="J192" s="106"/>
      <c r="K192" s="147">
        <f t="shared" ref="K192:AP192" ca="1" si="156">IFERROR(K139/K$165,0)</f>
        <v>0</v>
      </c>
      <c r="L192" s="147">
        <f t="shared" ca="1" si="156"/>
        <v>0</v>
      </c>
      <c r="M192" s="147">
        <f t="shared" ca="1" si="156"/>
        <v>0</v>
      </c>
      <c r="N192" s="147">
        <f t="shared" ca="1" si="156"/>
        <v>0</v>
      </c>
      <c r="O192" s="147">
        <f t="shared" ca="1" si="156"/>
        <v>0</v>
      </c>
      <c r="P192" s="147">
        <f t="shared" ca="1" si="156"/>
        <v>0</v>
      </c>
      <c r="Q192" s="147">
        <f t="shared" ca="1" si="156"/>
        <v>0</v>
      </c>
      <c r="R192" s="147">
        <f t="shared" ca="1" si="156"/>
        <v>0</v>
      </c>
      <c r="S192" s="147">
        <f t="shared" ca="1" si="156"/>
        <v>0</v>
      </c>
      <c r="T192" s="147">
        <f t="shared" ca="1" si="156"/>
        <v>0</v>
      </c>
      <c r="U192" s="147">
        <f t="shared" ca="1" si="156"/>
        <v>0</v>
      </c>
      <c r="V192" s="147">
        <f t="shared" ca="1" si="156"/>
        <v>0</v>
      </c>
      <c r="W192" s="147">
        <f t="shared" ca="1" si="156"/>
        <v>0</v>
      </c>
      <c r="X192" s="147">
        <f t="shared" ca="1" si="156"/>
        <v>0</v>
      </c>
      <c r="Y192" s="147">
        <f t="shared" ca="1" si="156"/>
        <v>0</v>
      </c>
      <c r="Z192" s="147">
        <f t="shared" ca="1" si="156"/>
        <v>0</v>
      </c>
      <c r="AA192" s="147">
        <f t="shared" ca="1" si="156"/>
        <v>0</v>
      </c>
      <c r="AB192" s="147">
        <f t="shared" ca="1" si="156"/>
        <v>0</v>
      </c>
      <c r="AC192" s="147">
        <f t="shared" ca="1" si="156"/>
        <v>0</v>
      </c>
      <c r="AD192" s="147">
        <f t="shared" ca="1" si="156"/>
        <v>0</v>
      </c>
      <c r="AE192" s="147">
        <f t="shared" ca="1" si="156"/>
        <v>0</v>
      </c>
      <c r="AF192" s="147">
        <f t="shared" ca="1" si="156"/>
        <v>0</v>
      </c>
      <c r="AG192" s="147">
        <f t="shared" ca="1" si="156"/>
        <v>0</v>
      </c>
      <c r="AH192" s="147">
        <f t="shared" ca="1" si="156"/>
        <v>0</v>
      </c>
      <c r="AI192" s="147">
        <f t="shared" ca="1" si="156"/>
        <v>0</v>
      </c>
      <c r="AJ192" s="147">
        <f t="shared" ca="1" si="156"/>
        <v>0</v>
      </c>
      <c r="AK192" s="147">
        <f t="shared" ca="1" si="156"/>
        <v>0</v>
      </c>
      <c r="AL192" s="147">
        <f t="shared" ca="1" si="156"/>
        <v>0</v>
      </c>
      <c r="AM192" s="147">
        <f t="shared" ca="1" si="156"/>
        <v>0</v>
      </c>
      <c r="AN192" s="147">
        <f t="shared" ca="1" si="156"/>
        <v>0</v>
      </c>
      <c r="AO192" s="147">
        <f t="shared" ca="1" si="156"/>
        <v>0</v>
      </c>
      <c r="AP192" s="147">
        <f t="shared" ca="1" si="156"/>
        <v>0</v>
      </c>
      <c r="AQ192" s="147">
        <f t="shared" ref="AQ192:BH192" ca="1" si="157">IFERROR(AQ139/AQ$165,0)</f>
        <v>0</v>
      </c>
      <c r="AR192" s="147">
        <f t="shared" ca="1" si="157"/>
        <v>0</v>
      </c>
      <c r="AS192" s="147">
        <f t="shared" ca="1" si="157"/>
        <v>0</v>
      </c>
      <c r="AT192" s="147">
        <f t="shared" ca="1" si="157"/>
        <v>0</v>
      </c>
      <c r="AU192" s="147">
        <f t="shared" ca="1" si="157"/>
        <v>0</v>
      </c>
      <c r="AV192" s="147">
        <f t="shared" ca="1" si="157"/>
        <v>0</v>
      </c>
      <c r="AW192" s="147">
        <f t="shared" ca="1" si="157"/>
        <v>0</v>
      </c>
      <c r="AX192" s="147">
        <f t="shared" ca="1" si="157"/>
        <v>0</v>
      </c>
      <c r="AY192" s="147">
        <f t="shared" ca="1" si="157"/>
        <v>0</v>
      </c>
      <c r="AZ192" s="147">
        <f t="shared" ca="1" si="157"/>
        <v>0</v>
      </c>
      <c r="BA192" s="147">
        <f t="shared" ca="1" si="157"/>
        <v>0</v>
      </c>
      <c r="BB192" s="147">
        <f t="shared" ca="1" si="157"/>
        <v>0</v>
      </c>
      <c r="BC192" s="147">
        <f t="shared" ca="1" si="157"/>
        <v>0</v>
      </c>
      <c r="BD192" s="147">
        <f t="shared" ca="1" si="157"/>
        <v>0</v>
      </c>
      <c r="BE192" s="147">
        <f t="shared" ca="1" si="157"/>
        <v>0</v>
      </c>
      <c r="BF192" s="147">
        <f t="shared" ca="1" si="157"/>
        <v>0</v>
      </c>
      <c r="BG192" s="147">
        <f t="shared" ca="1" si="157"/>
        <v>0</v>
      </c>
      <c r="BH192" s="147">
        <f t="shared" ca="1" si="157"/>
        <v>0</v>
      </c>
    </row>
    <row r="193" spans="1:60">
      <c r="A193" s="106"/>
      <c r="B193" s="106"/>
      <c r="C193" s="108">
        <v>78</v>
      </c>
      <c r="D193" s="106"/>
      <c r="E193" s="106" t="str">
        <f ca="1">OFFSET('Impact Inputs'!A$6,C193,0)</f>
        <v>Impact 27</v>
      </c>
      <c r="F193" s="106" t="str">
        <f ca="1">OFFSET('Impact Inputs'!C$6,C193,0)</f>
        <v>-</v>
      </c>
      <c r="G193" s="106"/>
      <c r="H193" s="106"/>
      <c r="I193" s="106"/>
      <c r="J193" s="106"/>
      <c r="K193" s="147">
        <f t="shared" ref="K193:AP193" ca="1" si="158">IFERROR(K140/K$165,0)</f>
        <v>0</v>
      </c>
      <c r="L193" s="147">
        <f t="shared" ca="1" si="158"/>
        <v>0</v>
      </c>
      <c r="M193" s="147">
        <f t="shared" ca="1" si="158"/>
        <v>0</v>
      </c>
      <c r="N193" s="147">
        <f t="shared" ca="1" si="158"/>
        <v>0</v>
      </c>
      <c r="O193" s="147">
        <f t="shared" ca="1" si="158"/>
        <v>0</v>
      </c>
      <c r="P193" s="147">
        <f t="shared" ca="1" si="158"/>
        <v>0</v>
      </c>
      <c r="Q193" s="147">
        <f t="shared" ca="1" si="158"/>
        <v>0</v>
      </c>
      <c r="R193" s="147">
        <f t="shared" ca="1" si="158"/>
        <v>0</v>
      </c>
      <c r="S193" s="147">
        <f t="shared" ca="1" si="158"/>
        <v>0</v>
      </c>
      <c r="T193" s="147">
        <f t="shared" ca="1" si="158"/>
        <v>0</v>
      </c>
      <c r="U193" s="147">
        <f t="shared" ca="1" si="158"/>
        <v>0</v>
      </c>
      <c r="V193" s="147">
        <f t="shared" ca="1" si="158"/>
        <v>0</v>
      </c>
      <c r="W193" s="147">
        <f t="shared" ca="1" si="158"/>
        <v>0</v>
      </c>
      <c r="X193" s="147">
        <f t="shared" ca="1" si="158"/>
        <v>0</v>
      </c>
      <c r="Y193" s="147">
        <f t="shared" ca="1" si="158"/>
        <v>0</v>
      </c>
      <c r="Z193" s="147">
        <f t="shared" ca="1" si="158"/>
        <v>0</v>
      </c>
      <c r="AA193" s="147">
        <f t="shared" ca="1" si="158"/>
        <v>0</v>
      </c>
      <c r="AB193" s="147">
        <f t="shared" ca="1" si="158"/>
        <v>0</v>
      </c>
      <c r="AC193" s="147">
        <f t="shared" ca="1" si="158"/>
        <v>0</v>
      </c>
      <c r="AD193" s="147">
        <f t="shared" ca="1" si="158"/>
        <v>0</v>
      </c>
      <c r="AE193" s="147">
        <f t="shared" ca="1" si="158"/>
        <v>0</v>
      </c>
      <c r="AF193" s="147">
        <f t="shared" ca="1" si="158"/>
        <v>0</v>
      </c>
      <c r="AG193" s="147">
        <f t="shared" ca="1" si="158"/>
        <v>0</v>
      </c>
      <c r="AH193" s="147">
        <f t="shared" ca="1" si="158"/>
        <v>0</v>
      </c>
      <c r="AI193" s="147">
        <f t="shared" ca="1" si="158"/>
        <v>0</v>
      </c>
      <c r="AJ193" s="147">
        <f t="shared" ca="1" si="158"/>
        <v>0</v>
      </c>
      <c r="AK193" s="147">
        <f t="shared" ca="1" si="158"/>
        <v>0</v>
      </c>
      <c r="AL193" s="147">
        <f t="shared" ca="1" si="158"/>
        <v>0</v>
      </c>
      <c r="AM193" s="147">
        <f t="shared" ca="1" si="158"/>
        <v>0</v>
      </c>
      <c r="AN193" s="147">
        <f t="shared" ca="1" si="158"/>
        <v>0</v>
      </c>
      <c r="AO193" s="147">
        <f t="shared" ca="1" si="158"/>
        <v>0</v>
      </c>
      <c r="AP193" s="147">
        <f t="shared" ca="1" si="158"/>
        <v>0</v>
      </c>
      <c r="AQ193" s="147">
        <f t="shared" ref="AQ193:BH193" ca="1" si="159">IFERROR(AQ140/AQ$165,0)</f>
        <v>0</v>
      </c>
      <c r="AR193" s="147">
        <f t="shared" ca="1" si="159"/>
        <v>0</v>
      </c>
      <c r="AS193" s="147">
        <f t="shared" ca="1" si="159"/>
        <v>0</v>
      </c>
      <c r="AT193" s="147">
        <f t="shared" ca="1" si="159"/>
        <v>0</v>
      </c>
      <c r="AU193" s="147">
        <f t="shared" ca="1" si="159"/>
        <v>0</v>
      </c>
      <c r="AV193" s="147">
        <f t="shared" ca="1" si="159"/>
        <v>0</v>
      </c>
      <c r="AW193" s="147">
        <f t="shared" ca="1" si="159"/>
        <v>0</v>
      </c>
      <c r="AX193" s="147">
        <f t="shared" ca="1" si="159"/>
        <v>0</v>
      </c>
      <c r="AY193" s="147">
        <f t="shared" ca="1" si="159"/>
        <v>0</v>
      </c>
      <c r="AZ193" s="147">
        <f t="shared" ca="1" si="159"/>
        <v>0</v>
      </c>
      <c r="BA193" s="147">
        <f t="shared" ca="1" si="159"/>
        <v>0</v>
      </c>
      <c r="BB193" s="147">
        <f t="shared" ca="1" si="159"/>
        <v>0</v>
      </c>
      <c r="BC193" s="147">
        <f t="shared" ca="1" si="159"/>
        <v>0</v>
      </c>
      <c r="BD193" s="147">
        <f t="shared" ca="1" si="159"/>
        <v>0</v>
      </c>
      <c r="BE193" s="147">
        <f t="shared" ca="1" si="159"/>
        <v>0</v>
      </c>
      <c r="BF193" s="147">
        <f t="shared" ca="1" si="159"/>
        <v>0</v>
      </c>
      <c r="BG193" s="147">
        <f t="shared" ca="1" si="159"/>
        <v>0</v>
      </c>
      <c r="BH193" s="147">
        <f t="shared" ca="1" si="159"/>
        <v>0</v>
      </c>
    </row>
    <row r="194" spans="1:60">
      <c r="A194" s="106"/>
      <c r="B194" s="106"/>
      <c r="C194" s="106">
        <v>81</v>
      </c>
      <c r="D194" s="106"/>
      <c r="E194" s="106" t="str">
        <f ca="1">OFFSET('Impact Inputs'!A$6,C194,0)</f>
        <v>Impact 28</v>
      </c>
      <c r="F194" s="106" t="str">
        <f ca="1">OFFSET('Impact Inputs'!C$6,C194,0)</f>
        <v>-</v>
      </c>
      <c r="G194" s="106"/>
      <c r="H194" s="106"/>
      <c r="I194" s="106"/>
      <c r="J194" s="106"/>
      <c r="K194" s="147">
        <f t="shared" ref="K194:AP194" ca="1" si="160">IFERROR(K141/K$165,0)</f>
        <v>0</v>
      </c>
      <c r="L194" s="147">
        <f t="shared" ca="1" si="160"/>
        <v>0</v>
      </c>
      <c r="M194" s="147">
        <f t="shared" ca="1" si="160"/>
        <v>0</v>
      </c>
      <c r="N194" s="147">
        <f t="shared" ca="1" si="160"/>
        <v>0</v>
      </c>
      <c r="O194" s="147">
        <f t="shared" ca="1" si="160"/>
        <v>0</v>
      </c>
      <c r="P194" s="147">
        <f t="shared" ca="1" si="160"/>
        <v>0</v>
      </c>
      <c r="Q194" s="147">
        <f t="shared" ca="1" si="160"/>
        <v>0</v>
      </c>
      <c r="R194" s="147">
        <f t="shared" ca="1" si="160"/>
        <v>0</v>
      </c>
      <c r="S194" s="147">
        <f t="shared" ca="1" si="160"/>
        <v>0</v>
      </c>
      <c r="T194" s="147">
        <f t="shared" ca="1" si="160"/>
        <v>0</v>
      </c>
      <c r="U194" s="147">
        <f t="shared" ca="1" si="160"/>
        <v>0</v>
      </c>
      <c r="V194" s="147">
        <f t="shared" ca="1" si="160"/>
        <v>0</v>
      </c>
      <c r="W194" s="147">
        <f t="shared" ca="1" si="160"/>
        <v>0</v>
      </c>
      <c r="X194" s="147">
        <f t="shared" ca="1" si="160"/>
        <v>0</v>
      </c>
      <c r="Y194" s="147">
        <f t="shared" ca="1" si="160"/>
        <v>0</v>
      </c>
      <c r="Z194" s="147">
        <f t="shared" ca="1" si="160"/>
        <v>0</v>
      </c>
      <c r="AA194" s="147">
        <f t="shared" ca="1" si="160"/>
        <v>0</v>
      </c>
      <c r="AB194" s="147">
        <f t="shared" ca="1" si="160"/>
        <v>0</v>
      </c>
      <c r="AC194" s="147">
        <f t="shared" ca="1" si="160"/>
        <v>0</v>
      </c>
      <c r="AD194" s="147">
        <f t="shared" ca="1" si="160"/>
        <v>0</v>
      </c>
      <c r="AE194" s="147">
        <f t="shared" ca="1" si="160"/>
        <v>0</v>
      </c>
      <c r="AF194" s="147">
        <f t="shared" ca="1" si="160"/>
        <v>0</v>
      </c>
      <c r="AG194" s="147">
        <f t="shared" ca="1" si="160"/>
        <v>0</v>
      </c>
      <c r="AH194" s="147">
        <f t="shared" ca="1" si="160"/>
        <v>0</v>
      </c>
      <c r="AI194" s="147">
        <f t="shared" ca="1" si="160"/>
        <v>0</v>
      </c>
      <c r="AJ194" s="147">
        <f t="shared" ca="1" si="160"/>
        <v>0</v>
      </c>
      <c r="AK194" s="147">
        <f t="shared" ca="1" si="160"/>
        <v>0</v>
      </c>
      <c r="AL194" s="147">
        <f t="shared" ca="1" si="160"/>
        <v>0</v>
      </c>
      <c r="AM194" s="147">
        <f t="shared" ca="1" si="160"/>
        <v>0</v>
      </c>
      <c r="AN194" s="147">
        <f t="shared" ca="1" si="160"/>
        <v>0</v>
      </c>
      <c r="AO194" s="147">
        <f t="shared" ca="1" si="160"/>
        <v>0</v>
      </c>
      <c r="AP194" s="147">
        <f t="shared" ca="1" si="160"/>
        <v>0</v>
      </c>
      <c r="AQ194" s="147">
        <f t="shared" ref="AQ194:BH194" ca="1" si="161">IFERROR(AQ141/AQ$165,0)</f>
        <v>0</v>
      </c>
      <c r="AR194" s="147">
        <f t="shared" ca="1" si="161"/>
        <v>0</v>
      </c>
      <c r="AS194" s="147">
        <f t="shared" ca="1" si="161"/>
        <v>0</v>
      </c>
      <c r="AT194" s="147">
        <f t="shared" ca="1" si="161"/>
        <v>0</v>
      </c>
      <c r="AU194" s="147">
        <f t="shared" ca="1" si="161"/>
        <v>0</v>
      </c>
      <c r="AV194" s="147">
        <f t="shared" ca="1" si="161"/>
        <v>0</v>
      </c>
      <c r="AW194" s="147">
        <f t="shared" ca="1" si="161"/>
        <v>0</v>
      </c>
      <c r="AX194" s="147">
        <f t="shared" ca="1" si="161"/>
        <v>0</v>
      </c>
      <c r="AY194" s="147">
        <f t="shared" ca="1" si="161"/>
        <v>0</v>
      </c>
      <c r="AZ194" s="147">
        <f t="shared" ca="1" si="161"/>
        <v>0</v>
      </c>
      <c r="BA194" s="147">
        <f t="shared" ca="1" si="161"/>
        <v>0</v>
      </c>
      <c r="BB194" s="147">
        <f t="shared" ca="1" si="161"/>
        <v>0</v>
      </c>
      <c r="BC194" s="147">
        <f t="shared" ca="1" si="161"/>
        <v>0</v>
      </c>
      <c r="BD194" s="147">
        <f t="shared" ca="1" si="161"/>
        <v>0</v>
      </c>
      <c r="BE194" s="147">
        <f t="shared" ca="1" si="161"/>
        <v>0</v>
      </c>
      <c r="BF194" s="147">
        <f t="shared" ca="1" si="161"/>
        <v>0</v>
      </c>
      <c r="BG194" s="147">
        <f t="shared" ca="1" si="161"/>
        <v>0</v>
      </c>
      <c r="BH194" s="147">
        <f t="shared" ca="1" si="161"/>
        <v>0</v>
      </c>
    </row>
    <row r="195" spans="1:60">
      <c r="A195" s="106"/>
      <c r="B195" s="106"/>
      <c r="C195" s="108">
        <v>84</v>
      </c>
      <c r="D195" s="106"/>
      <c r="E195" s="106" t="str">
        <f ca="1">OFFSET('Impact Inputs'!A$6,C195,0)</f>
        <v>Impact 29</v>
      </c>
      <c r="F195" s="106" t="str">
        <f ca="1">OFFSET('Impact Inputs'!C$6,C195,0)</f>
        <v>-</v>
      </c>
      <c r="G195" s="106"/>
      <c r="H195" s="106"/>
      <c r="I195" s="106"/>
      <c r="J195" s="106"/>
      <c r="K195" s="147">
        <f t="shared" ref="K195:AP195" ca="1" si="162">IFERROR(K142/K$165,0)</f>
        <v>0</v>
      </c>
      <c r="L195" s="147">
        <f t="shared" ca="1" si="162"/>
        <v>0</v>
      </c>
      <c r="M195" s="147">
        <f t="shared" ca="1" si="162"/>
        <v>0</v>
      </c>
      <c r="N195" s="147">
        <f t="shared" ca="1" si="162"/>
        <v>0</v>
      </c>
      <c r="O195" s="147">
        <f t="shared" ca="1" si="162"/>
        <v>0</v>
      </c>
      <c r="P195" s="147">
        <f t="shared" ca="1" si="162"/>
        <v>0</v>
      </c>
      <c r="Q195" s="147">
        <f t="shared" ca="1" si="162"/>
        <v>0</v>
      </c>
      <c r="R195" s="147">
        <f t="shared" ca="1" si="162"/>
        <v>0</v>
      </c>
      <c r="S195" s="147">
        <f t="shared" ca="1" si="162"/>
        <v>0</v>
      </c>
      <c r="T195" s="147">
        <f t="shared" ca="1" si="162"/>
        <v>0</v>
      </c>
      <c r="U195" s="147">
        <f t="shared" ca="1" si="162"/>
        <v>0</v>
      </c>
      <c r="V195" s="147">
        <f t="shared" ca="1" si="162"/>
        <v>0</v>
      </c>
      <c r="W195" s="147">
        <f t="shared" ca="1" si="162"/>
        <v>0</v>
      </c>
      <c r="X195" s="147">
        <f t="shared" ca="1" si="162"/>
        <v>0</v>
      </c>
      <c r="Y195" s="147">
        <f t="shared" ca="1" si="162"/>
        <v>0</v>
      </c>
      <c r="Z195" s="147">
        <f t="shared" ca="1" si="162"/>
        <v>0</v>
      </c>
      <c r="AA195" s="147">
        <f t="shared" ca="1" si="162"/>
        <v>0</v>
      </c>
      <c r="AB195" s="147">
        <f t="shared" ca="1" si="162"/>
        <v>0</v>
      </c>
      <c r="AC195" s="147">
        <f t="shared" ca="1" si="162"/>
        <v>0</v>
      </c>
      <c r="AD195" s="147">
        <f t="shared" ca="1" si="162"/>
        <v>0</v>
      </c>
      <c r="AE195" s="147">
        <f t="shared" ca="1" si="162"/>
        <v>0</v>
      </c>
      <c r="AF195" s="147">
        <f t="shared" ca="1" si="162"/>
        <v>0</v>
      </c>
      <c r="AG195" s="147">
        <f t="shared" ca="1" si="162"/>
        <v>0</v>
      </c>
      <c r="AH195" s="147">
        <f t="shared" ca="1" si="162"/>
        <v>0</v>
      </c>
      <c r="AI195" s="147">
        <f t="shared" ca="1" si="162"/>
        <v>0</v>
      </c>
      <c r="AJ195" s="147">
        <f t="shared" ca="1" si="162"/>
        <v>0</v>
      </c>
      <c r="AK195" s="147">
        <f t="shared" ca="1" si="162"/>
        <v>0</v>
      </c>
      <c r="AL195" s="147">
        <f t="shared" ca="1" si="162"/>
        <v>0</v>
      </c>
      <c r="AM195" s="147">
        <f t="shared" ca="1" si="162"/>
        <v>0</v>
      </c>
      <c r="AN195" s="147">
        <f t="shared" ca="1" si="162"/>
        <v>0</v>
      </c>
      <c r="AO195" s="147">
        <f t="shared" ca="1" si="162"/>
        <v>0</v>
      </c>
      <c r="AP195" s="147">
        <f t="shared" ca="1" si="162"/>
        <v>0</v>
      </c>
      <c r="AQ195" s="147">
        <f t="shared" ref="AQ195:BH195" ca="1" si="163">IFERROR(AQ142/AQ$165,0)</f>
        <v>0</v>
      </c>
      <c r="AR195" s="147">
        <f t="shared" ca="1" si="163"/>
        <v>0</v>
      </c>
      <c r="AS195" s="147">
        <f t="shared" ca="1" si="163"/>
        <v>0</v>
      </c>
      <c r="AT195" s="147">
        <f t="shared" ca="1" si="163"/>
        <v>0</v>
      </c>
      <c r="AU195" s="147">
        <f t="shared" ca="1" si="163"/>
        <v>0</v>
      </c>
      <c r="AV195" s="147">
        <f t="shared" ca="1" si="163"/>
        <v>0</v>
      </c>
      <c r="AW195" s="147">
        <f t="shared" ca="1" si="163"/>
        <v>0</v>
      </c>
      <c r="AX195" s="147">
        <f t="shared" ca="1" si="163"/>
        <v>0</v>
      </c>
      <c r="AY195" s="147">
        <f t="shared" ca="1" si="163"/>
        <v>0</v>
      </c>
      <c r="AZ195" s="147">
        <f t="shared" ca="1" si="163"/>
        <v>0</v>
      </c>
      <c r="BA195" s="147">
        <f t="shared" ca="1" si="163"/>
        <v>0</v>
      </c>
      <c r="BB195" s="147">
        <f t="shared" ca="1" si="163"/>
        <v>0</v>
      </c>
      <c r="BC195" s="147">
        <f t="shared" ca="1" si="163"/>
        <v>0</v>
      </c>
      <c r="BD195" s="147">
        <f t="shared" ca="1" si="163"/>
        <v>0</v>
      </c>
      <c r="BE195" s="147">
        <f t="shared" ca="1" si="163"/>
        <v>0</v>
      </c>
      <c r="BF195" s="147">
        <f t="shared" ca="1" si="163"/>
        <v>0</v>
      </c>
      <c r="BG195" s="147">
        <f t="shared" ca="1" si="163"/>
        <v>0</v>
      </c>
      <c r="BH195" s="147">
        <f t="shared" ca="1" si="163"/>
        <v>0</v>
      </c>
    </row>
    <row r="196" spans="1:60">
      <c r="A196" s="106"/>
      <c r="B196" s="106"/>
      <c r="C196" s="106">
        <v>87</v>
      </c>
      <c r="D196" s="106"/>
      <c r="E196" s="106" t="str">
        <f ca="1">OFFSET('Impact Inputs'!A$6,C196,0)</f>
        <v>Impact 30</v>
      </c>
      <c r="F196" s="106" t="str">
        <f ca="1">OFFSET('Impact Inputs'!C$6,C196,0)</f>
        <v>-</v>
      </c>
      <c r="G196" s="106"/>
      <c r="H196" s="106"/>
      <c r="I196" s="106"/>
      <c r="J196" s="106"/>
      <c r="K196" s="147">
        <f t="shared" ref="K196:AP196" ca="1" si="164">IFERROR(K143/K$165,0)</f>
        <v>0</v>
      </c>
      <c r="L196" s="147">
        <f t="shared" ca="1" si="164"/>
        <v>0</v>
      </c>
      <c r="M196" s="147">
        <f t="shared" ca="1" si="164"/>
        <v>0</v>
      </c>
      <c r="N196" s="147">
        <f t="shared" ca="1" si="164"/>
        <v>0</v>
      </c>
      <c r="O196" s="147">
        <f t="shared" ca="1" si="164"/>
        <v>0</v>
      </c>
      <c r="P196" s="147">
        <f t="shared" ca="1" si="164"/>
        <v>0</v>
      </c>
      <c r="Q196" s="147">
        <f t="shared" ca="1" si="164"/>
        <v>0</v>
      </c>
      <c r="R196" s="147">
        <f t="shared" ca="1" si="164"/>
        <v>0</v>
      </c>
      <c r="S196" s="147">
        <f t="shared" ca="1" si="164"/>
        <v>0</v>
      </c>
      <c r="T196" s="147">
        <f t="shared" ca="1" si="164"/>
        <v>0</v>
      </c>
      <c r="U196" s="147">
        <f t="shared" ca="1" si="164"/>
        <v>0</v>
      </c>
      <c r="V196" s="147">
        <f t="shared" ca="1" si="164"/>
        <v>0</v>
      </c>
      <c r="W196" s="147">
        <f t="shared" ca="1" si="164"/>
        <v>0</v>
      </c>
      <c r="X196" s="147">
        <f t="shared" ca="1" si="164"/>
        <v>0</v>
      </c>
      <c r="Y196" s="147">
        <f t="shared" ca="1" si="164"/>
        <v>0</v>
      </c>
      <c r="Z196" s="147">
        <f t="shared" ca="1" si="164"/>
        <v>0</v>
      </c>
      <c r="AA196" s="147">
        <f t="shared" ca="1" si="164"/>
        <v>0</v>
      </c>
      <c r="AB196" s="147">
        <f t="shared" ca="1" si="164"/>
        <v>0</v>
      </c>
      <c r="AC196" s="147">
        <f t="shared" ca="1" si="164"/>
        <v>0</v>
      </c>
      <c r="AD196" s="147">
        <f t="shared" ca="1" si="164"/>
        <v>0</v>
      </c>
      <c r="AE196" s="147">
        <f t="shared" ca="1" si="164"/>
        <v>0</v>
      </c>
      <c r="AF196" s="147">
        <f t="shared" ca="1" si="164"/>
        <v>0</v>
      </c>
      <c r="AG196" s="147">
        <f t="shared" ca="1" si="164"/>
        <v>0</v>
      </c>
      <c r="AH196" s="147">
        <f t="shared" ca="1" si="164"/>
        <v>0</v>
      </c>
      <c r="AI196" s="147">
        <f t="shared" ca="1" si="164"/>
        <v>0</v>
      </c>
      <c r="AJ196" s="147">
        <f t="shared" ca="1" si="164"/>
        <v>0</v>
      </c>
      <c r="AK196" s="147">
        <f t="shared" ca="1" si="164"/>
        <v>0</v>
      </c>
      <c r="AL196" s="147">
        <f t="shared" ca="1" si="164"/>
        <v>0</v>
      </c>
      <c r="AM196" s="147">
        <f t="shared" ca="1" si="164"/>
        <v>0</v>
      </c>
      <c r="AN196" s="147">
        <f t="shared" ca="1" si="164"/>
        <v>0</v>
      </c>
      <c r="AO196" s="147">
        <f t="shared" ca="1" si="164"/>
        <v>0</v>
      </c>
      <c r="AP196" s="147">
        <f t="shared" ca="1" si="164"/>
        <v>0</v>
      </c>
      <c r="AQ196" s="147">
        <f t="shared" ref="AQ196:BH196" ca="1" si="165">IFERROR(AQ143/AQ$165,0)</f>
        <v>0</v>
      </c>
      <c r="AR196" s="147">
        <f t="shared" ca="1" si="165"/>
        <v>0</v>
      </c>
      <c r="AS196" s="147">
        <f t="shared" ca="1" si="165"/>
        <v>0</v>
      </c>
      <c r="AT196" s="147">
        <f t="shared" ca="1" si="165"/>
        <v>0</v>
      </c>
      <c r="AU196" s="147">
        <f t="shared" ca="1" si="165"/>
        <v>0</v>
      </c>
      <c r="AV196" s="147">
        <f t="shared" ca="1" si="165"/>
        <v>0</v>
      </c>
      <c r="AW196" s="147">
        <f t="shared" ca="1" si="165"/>
        <v>0</v>
      </c>
      <c r="AX196" s="147">
        <f t="shared" ca="1" si="165"/>
        <v>0</v>
      </c>
      <c r="AY196" s="147">
        <f t="shared" ca="1" si="165"/>
        <v>0</v>
      </c>
      <c r="AZ196" s="147">
        <f t="shared" ca="1" si="165"/>
        <v>0</v>
      </c>
      <c r="BA196" s="147">
        <f t="shared" ca="1" si="165"/>
        <v>0</v>
      </c>
      <c r="BB196" s="147">
        <f t="shared" ca="1" si="165"/>
        <v>0</v>
      </c>
      <c r="BC196" s="147">
        <f t="shared" ca="1" si="165"/>
        <v>0</v>
      </c>
      <c r="BD196" s="147">
        <f t="shared" ca="1" si="165"/>
        <v>0</v>
      </c>
      <c r="BE196" s="147">
        <f t="shared" ca="1" si="165"/>
        <v>0</v>
      </c>
      <c r="BF196" s="147">
        <f t="shared" ca="1" si="165"/>
        <v>0</v>
      </c>
      <c r="BG196" s="147">
        <f t="shared" ca="1" si="165"/>
        <v>0</v>
      </c>
      <c r="BH196" s="147">
        <f t="shared" ca="1" si="165"/>
        <v>0</v>
      </c>
    </row>
    <row r="197" spans="1:60">
      <c r="A197" s="106"/>
      <c r="B197" s="106"/>
      <c r="C197" s="108">
        <v>90</v>
      </c>
      <c r="D197" s="106"/>
      <c r="E197" s="106" t="str">
        <f ca="1">OFFSET('Impact Inputs'!A$6,C197,0)</f>
        <v>Impact 31</v>
      </c>
      <c r="F197" s="106" t="str">
        <f ca="1">OFFSET('Impact Inputs'!C$6,C197,0)</f>
        <v>-</v>
      </c>
      <c r="G197" s="106"/>
      <c r="H197" s="106"/>
      <c r="I197" s="106"/>
      <c r="J197" s="106"/>
      <c r="K197" s="147">
        <f t="shared" ref="K197:AP197" ca="1" si="166">IFERROR(K144/K$165,0)</f>
        <v>0</v>
      </c>
      <c r="L197" s="147">
        <f t="shared" ca="1" si="166"/>
        <v>0</v>
      </c>
      <c r="M197" s="147">
        <f t="shared" ca="1" si="166"/>
        <v>0</v>
      </c>
      <c r="N197" s="147">
        <f t="shared" ca="1" si="166"/>
        <v>0</v>
      </c>
      <c r="O197" s="147">
        <f t="shared" ca="1" si="166"/>
        <v>0</v>
      </c>
      <c r="P197" s="147">
        <f t="shared" ca="1" si="166"/>
        <v>0</v>
      </c>
      <c r="Q197" s="147">
        <f t="shared" ca="1" si="166"/>
        <v>0</v>
      </c>
      <c r="R197" s="147">
        <f t="shared" ca="1" si="166"/>
        <v>0</v>
      </c>
      <c r="S197" s="147">
        <f t="shared" ca="1" si="166"/>
        <v>0</v>
      </c>
      <c r="T197" s="147">
        <f t="shared" ca="1" si="166"/>
        <v>0</v>
      </c>
      <c r="U197" s="147">
        <f t="shared" ca="1" si="166"/>
        <v>0</v>
      </c>
      <c r="V197" s="147">
        <f t="shared" ca="1" si="166"/>
        <v>0</v>
      </c>
      <c r="W197" s="147">
        <f t="shared" ca="1" si="166"/>
        <v>0</v>
      </c>
      <c r="X197" s="147">
        <f t="shared" ca="1" si="166"/>
        <v>0</v>
      </c>
      <c r="Y197" s="147">
        <f t="shared" ca="1" si="166"/>
        <v>0</v>
      </c>
      <c r="Z197" s="147">
        <f t="shared" ca="1" si="166"/>
        <v>0</v>
      </c>
      <c r="AA197" s="147">
        <f t="shared" ca="1" si="166"/>
        <v>0</v>
      </c>
      <c r="AB197" s="147">
        <f t="shared" ca="1" si="166"/>
        <v>0</v>
      </c>
      <c r="AC197" s="147">
        <f t="shared" ca="1" si="166"/>
        <v>0</v>
      </c>
      <c r="AD197" s="147">
        <f t="shared" ca="1" si="166"/>
        <v>0</v>
      </c>
      <c r="AE197" s="147">
        <f t="shared" ca="1" si="166"/>
        <v>0</v>
      </c>
      <c r="AF197" s="147">
        <f t="shared" ca="1" si="166"/>
        <v>0</v>
      </c>
      <c r="AG197" s="147">
        <f t="shared" ca="1" si="166"/>
        <v>0</v>
      </c>
      <c r="AH197" s="147">
        <f t="shared" ca="1" si="166"/>
        <v>0</v>
      </c>
      <c r="AI197" s="147">
        <f t="shared" ca="1" si="166"/>
        <v>0</v>
      </c>
      <c r="AJ197" s="147">
        <f t="shared" ca="1" si="166"/>
        <v>0</v>
      </c>
      <c r="AK197" s="147">
        <f t="shared" ca="1" si="166"/>
        <v>0</v>
      </c>
      <c r="AL197" s="147">
        <f t="shared" ca="1" si="166"/>
        <v>0</v>
      </c>
      <c r="AM197" s="147">
        <f t="shared" ca="1" si="166"/>
        <v>0</v>
      </c>
      <c r="AN197" s="147">
        <f t="shared" ca="1" si="166"/>
        <v>0</v>
      </c>
      <c r="AO197" s="147">
        <f t="shared" ca="1" si="166"/>
        <v>0</v>
      </c>
      <c r="AP197" s="147">
        <f t="shared" ca="1" si="166"/>
        <v>0</v>
      </c>
      <c r="AQ197" s="147">
        <f t="shared" ref="AQ197:BH197" ca="1" si="167">IFERROR(AQ144/AQ$165,0)</f>
        <v>0</v>
      </c>
      <c r="AR197" s="147">
        <f t="shared" ca="1" si="167"/>
        <v>0</v>
      </c>
      <c r="AS197" s="147">
        <f t="shared" ca="1" si="167"/>
        <v>0</v>
      </c>
      <c r="AT197" s="147">
        <f t="shared" ca="1" si="167"/>
        <v>0</v>
      </c>
      <c r="AU197" s="147">
        <f t="shared" ca="1" si="167"/>
        <v>0</v>
      </c>
      <c r="AV197" s="147">
        <f t="shared" ca="1" si="167"/>
        <v>0</v>
      </c>
      <c r="AW197" s="147">
        <f t="shared" ca="1" si="167"/>
        <v>0</v>
      </c>
      <c r="AX197" s="147">
        <f t="shared" ca="1" si="167"/>
        <v>0</v>
      </c>
      <c r="AY197" s="147">
        <f t="shared" ca="1" si="167"/>
        <v>0</v>
      </c>
      <c r="AZ197" s="147">
        <f t="shared" ca="1" si="167"/>
        <v>0</v>
      </c>
      <c r="BA197" s="147">
        <f t="shared" ca="1" si="167"/>
        <v>0</v>
      </c>
      <c r="BB197" s="147">
        <f t="shared" ca="1" si="167"/>
        <v>0</v>
      </c>
      <c r="BC197" s="147">
        <f t="shared" ca="1" si="167"/>
        <v>0</v>
      </c>
      <c r="BD197" s="147">
        <f t="shared" ca="1" si="167"/>
        <v>0</v>
      </c>
      <c r="BE197" s="147">
        <f t="shared" ca="1" si="167"/>
        <v>0</v>
      </c>
      <c r="BF197" s="147">
        <f t="shared" ca="1" si="167"/>
        <v>0</v>
      </c>
      <c r="BG197" s="147">
        <f t="shared" ca="1" si="167"/>
        <v>0</v>
      </c>
      <c r="BH197" s="147">
        <f t="shared" ca="1" si="167"/>
        <v>0</v>
      </c>
    </row>
    <row r="198" spans="1:60">
      <c r="A198" s="106"/>
      <c r="B198" s="106"/>
      <c r="C198" s="106">
        <v>93</v>
      </c>
      <c r="D198" s="106"/>
      <c r="E198" s="106" t="str">
        <f ca="1">OFFSET('Impact Inputs'!A$6,C198,0)</f>
        <v>Impact 32</v>
      </c>
      <c r="F198" s="106" t="str">
        <f ca="1">OFFSET('Impact Inputs'!C$6,C198,0)</f>
        <v>-</v>
      </c>
      <c r="G198" s="106"/>
      <c r="H198" s="106"/>
      <c r="I198" s="106"/>
      <c r="J198" s="106"/>
      <c r="K198" s="147">
        <f t="shared" ref="K198:AP198" ca="1" si="168">IFERROR(K145/K$165,0)</f>
        <v>0</v>
      </c>
      <c r="L198" s="147">
        <f t="shared" ca="1" si="168"/>
        <v>0</v>
      </c>
      <c r="M198" s="147">
        <f t="shared" ca="1" si="168"/>
        <v>0</v>
      </c>
      <c r="N198" s="147">
        <f t="shared" ca="1" si="168"/>
        <v>0</v>
      </c>
      <c r="O198" s="147">
        <f t="shared" ca="1" si="168"/>
        <v>0</v>
      </c>
      <c r="P198" s="147">
        <f t="shared" ca="1" si="168"/>
        <v>0</v>
      </c>
      <c r="Q198" s="147">
        <f t="shared" ca="1" si="168"/>
        <v>0</v>
      </c>
      <c r="R198" s="147">
        <f t="shared" ca="1" si="168"/>
        <v>0</v>
      </c>
      <c r="S198" s="147">
        <f t="shared" ca="1" si="168"/>
        <v>0</v>
      </c>
      <c r="T198" s="147">
        <f t="shared" ca="1" si="168"/>
        <v>0</v>
      </c>
      <c r="U198" s="147">
        <f t="shared" ca="1" si="168"/>
        <v>0</v>
      </c>
      <c r="V198" s="147">
        <f t="shared" ca="1" si="168"/>
        <v>0</v>
      </c>
      <c r="W198" s="147">
        <f t="shared" ca="1" si="168"/>
        <v>0</v>
      </c>
      <c r="X198" s="147">
        <f t="shared" ca="1" si="168"/>
        <v>0</v>
      </c>
      <c r="Y198" s="147">
        <f t="shared" ca="1" si="168"/>
        <v>0</v>
      </c>
      <c r="Z198" s="147">
        <f t="shared" ca="1" si="168"/>
        <v>0</v>
      </c>
      <c r="AA198" s="147">
        <f t="shared" ca="1" si="168"/>
        <v>0</v>
      </c>
      <c r="AB198" s="147">
        <f t="shared" ca="1" si="168"/>
        <v>0</v>
      </c>
      <c r="AC198" s="147">
        <f t="shared" ca="1" si="168"/>
        <v>0</v>
      </c>
      <c r="AD198" s="147">
        <f t="shared" ca="1" si="168"/>
        <v>0</v>
      </c>
      <c r="AE198" s="147">
        <f t="shared" ca="1" si="168"/>
        <v>0</v>
      </c>
      <c r="AF198" s="147">
        <f t="shared" ca="1" si="168"/>
        <v>0</v>
      </c>
      <c r="AG198" s="147">
        <f t="shared" ca="1" si="168"/>
        <v>0</v>
      </c>
      <c r="AH198" s="147">
        <f t="shared" ca="1" si="168"/>
        <v>0</v>
      </c>
      <c r="AI198" s="147">
        <f t="shared" ca="1" si="168"/>
        <v>0</v>
      </c>
      <c r="AJ198" s="147">
        <f t="shared" ca="1" si="168"/>
        <v>0</v>
      </c>
      <c r="AK198" s="147">
        <f t="shared" ca="1" si="168"/>
        <v>0</v>
      </c>
      <c r="AL198" s="147">
        <f t="shared" ca="1" si="168"/>
        <v>0</v>
      </c>
      <c r="AM198" s="147">
        <f t="shared" ca="1" si="168"/>
        <v>0</v>
      </c>
      <c r="AN198" s="147">
        <f t="shared" ca="1" si="168"/>
        <v>0</v>
      </c>
      <c r="AO198" s="147">
        <f t="shared" ca="1" si="168"/>
        <v>0</v>
      </c>
      <c r="AP198" s="147">
        <f t="shared" ca="1" si="168"/>
        <v>0</v>
      </c>
      <c r="AQ198" s="147">
        <f t="shared" ref="AQ198:BH198" ca="1" si="169">IFERROR(AQ145/AQ$165,0)</f>
        <v>0</v>
      </c>
      <c r="AR198" s="147">
        <f t="shared" ca="1" si="169"/>
        <v>0</v>
      </c>
      <c r="AS198" s="147">
        <f t="shared" ca="1" si="169"/>
        <v>0</v>
      </c>
      <c r="AT198" s="147">
        <f t="shared" ca="1" si="169"/>
        <v>0</v>
      </c>
      <c r="AU198" s="147">
        <f t="shared" ca="1" si="169"/>
        <v>0</v>
      </c>
      <c r="AV198" s="147">
        <f t="shared" ca="1" si="169"/>
        <v>0</v>
      </c>
      <c r="AW198" s="147">
        <f t="shared" ca="1" si="169"/>
        <v>0</v>
      </c>
      <c r="AX198" s="147">
        <f t="shared" ca="1" si="169"/>
        <v>0</v>
      </c>
      <c r="AY198" s="147">
        <f t="shared" ca="1" si="169"/>
        <v>0</v>
      </c>
      <c r="AZ198" s="147">
        <f t="shared" ca="1" si="169"/>
        <v>0</v>
      </c>
      <c r="BA198" s="147">
        <f t="shared" ca="1" si="169"/>
        <v>0</v>
      </c>
      <c r="BB198" s="147">
        <f t="shared" ca="1" si="169"/>
        <v>0</v>
      </c>
      <c r="BC198" s="147">
        <f t="shared" ca="1" si="169"/>
        <v>0</v>
      </c>
      <c r="BD198" s="147">
        <f t="shared" ca="1" si="169"/>
        <v>0</v>
      </c>
      <c r="BE198" s="147">
        <f t="shared" ca="1" si="169"/>
        <v>0</v>
      </c>
      <c r="BF198" s="147">
        <f t="shared" ca="1" si="169"/>
        <v>0</v>
      </c>
      <c r="BG198" s="147">
        <f t="shared" ca="1" si="169"/>
        <v>0</v>
      </c>
      <c r="BH198" s="147">
        <f t="shared" ca="1" si="169"/>
        <v>0</v>
      </c>
    </row>
    <row r="199" spans="1:60">
      <c r="A199" s="106"/>
      <c r="B199" s="106"/>
      <c r="C199" s="108">
        <v>96</v>
      </c>
      <c r="D199" s="106"/>
      <c r="E199" s="106" t="str">
        <f ca="1">OFFSET('Impact Inputs'!A$6,C199,0)</f>
        <v>Impact 33</v>
      </c>
      <c r="F199" s="106" t="str">
        <f ca="1">OFFSET('Impact Inputs'!C$6,C199,0)</f>
        <v>-</v>
      </c>
      <c r="G199" s="106"/>
      <c r="H199" s="106"/>
      <c r="I199" s="106"/>
      <c r="J199" s="106"/>
      <c r="K199" s="147">
        <f t="shared" ref="K199:AP199" ca="1" si="170">IFERROR(K146/K$165,0)</f>
        <v>0</v>
      </c>
      <c r="L199" s="147">
        <f t="shared" ca="1" si="170"/>
        <v>0</v>
      </c>
      <c r="M199" s="147">
        <f t="shared" ca="1" si="170"/>
        <v>0</v>
      </c>
      <c r="N199" s="147">
        <f t="shared" ca="1" si="170"/>
        <v>0</v>
      </c>
      <c r="O199" s="147">
        <f t="shared" ca="1" si="170"/>
        <v>0</v>
      </c>
      <c r="P199" s="147">
        <f t="shared" ca="1" si="170"/>
        <v>0</v>
      </c>
      <c r="Q199" s="147">
        <f t="shared" ca="1" si="170"/>
        <v>0</v>
      </c>
      <c r="R199" s="147">
        <f t="shared" ca="1" si="170"/>
        <v>0</v>
      </c>
      <c r="S199" s="147">
        <f t="shared" ca="1" si="170"/>
        <v>0</v>
      </c>
      <c r="T199" s="147">
        <f t="shared" ca="1" si="170"/>
        <v>0</v>
      </c>
      <c r="U199" s="147">
        <f t="shared" ca="1" si="170"/>
        <v>0</v>
      </c>
      <c r="V199" s="147">
        <f t="shared" ca="1" si="170"/>
        <v>0</v>
      </c>
      <c r="W199" s="147">
        <f t="shared" ca="1" si="170"/>
        <v>0</v>
      </c>
      <c r="X199" s="147">
        <f t="shared" ca="1" si="170"/>
        <v>0</v>
      </c>
      <c r="Y199" s="147">
        <f t="shared" ca="1" si="170"/>
        <v>0</v>
      </c>
      <c r="Z199" s="147">
        <f t="shared" ca="1" si="170"/>
        <v>0</v>
      </c>
      <c r="AA199" s="147">
        <f t="shared" ca="1" si="170"/>
        <v>0</v>
      </c>
      <c r="AB199" s="147">
        <f t="shared" ca="1" si="170"/>
        <v>0</v>
      </c>
      <c r="AC199" s="147">
        <f t="shared" ca="1" si="170"/>
        <v>0</v>
      </c>
      <c r="AD199" s="147">
        <f t="shared" ca="1" si="170"/>
        <v>0</v>
      </c>
      <c r="AE199" s="147">
        <f t="shared" ca="1" si="170"/>
        <v>0</v>
      </c>
      <c r="AF199" s="147">
        <f t="shared" ca="1" si="170"/>
        <v>0</v>
      </c>
      <c r="AG199" s="147">
        <f t="shared" ca="1" si="170"/>
        <v>0</v>
      </c>
      <c r="AH199" s="147">
        <f t="shared" ca="1" si="170"/>
        <v>0</v>
      </c>
      <c r="AI199" s="147">
        <f t="shared" ca="1" si="170"/>
        <v>0</v>
      </c>
      <c r="AJ199" s="147">
        <f t="shared" ca="1" si="170"/>
        <v>0</v>
      </c>
      <c r="AK199" s="147">
        <f t="shared" ca="1" si="170"/>
        <v>0</v>
      </c>
      <c r="AL199" s="147">
        <f t="shared" ca="1" si="170"/>
        <v>0</v>
      </c>
      <c r="AM199" s="147">
        <f t="shared" ca="1" si="170"/>
        <v>0</v>
      </c>
      <c r="AN199" s="147">
        <f t="shared" ca="1" si="170"/>
        <v>0</v>
      </c>
      <c r="AO199" s="147">
        <f t="shared" ca="1" si="170"/>
        <v>0</v>
      </c>
      <c r="AP199" s="147">
        <f t="shared" ca="1" si="170"/>
        <v>0</v>
      </c>
      <c r="AQ199" s="147">
        <f t="shared" ref="AQ199:BH199" ca="1" si="171">IFERROR(AQ146/AQ$165,0)</f>
        <v>0</v>
      </c>
      <c r="AR199" s="147">
        <f t="shared" ca="1" si="171"/>
        <v>0</v>
      </c>
      <c r="AS199" s="147">
        <f t="shared" ca="1" si="171"/>
        <v>0</v>
      </c>
      <c r="AT199" s="147">
        <f t="shared" ca="1" si="171"/>
        <v>0</v>
      </c>
      <c r="AU199" s="147">
        <f t="shared" ca="1" si="171"/>
        <v>0</v>
      </c>
      <c r="AV199" s="147">
        <f t="shared" ca="1" si="171"/>
        <v>0</v>
      </c>
      <c r="AW199" s="147">
        <f t="shared" ca="1" si="171"/>
        <v>0</v>
      </c>
      <c r="AX199" s="147">
        <f t="shared" ca="1" si="171"/>
        <v>0</v>
      </c>
      <c r="AY199" s="147">
        <f t="shared" ca="1" si="171"/>
        <v>0</v>
      </c>
      <c r="AZ199" s="147">
        <f t="shared" ca="1" si="171"/>
        <v>0</v>
      </c>
      <c r="BA199" s="147">
        <f t="shared" ca="1" si="171"/>
        <v>0</v>
      </c>
      <c r="BB199" s="147">
        <f t="shared" ca="1" si="171"/>
        <v>0</v>
      </c>
      <c r="BC199" s="147">
        <f t="shared" ca="1" si="171"/>
        <v>0</v>
      </c>
      <c r="BD199" s="147">
        <f t="shared" ca="1" si="171"/>
        <v>0</v>
      </c>
      <c r="BE199" s="147">
        <f t="shared" ca="1" si="171"/>
        <v>0</v>
      </c>
      <c r="BF199" s="147">
        <f t="shared" ca="1" si="171"/>
        <v>0</v>
      </c>
      <c r="BG199" s="147">
        <f t="shared" ca="1" si="171"/>
        <v>0</v>
      </c>
      <c r="BH199" s="147">
        <f t="shared" ca="1" si="171"/>
        <v>0</v>
      </c>
    </row>
    <row r="200" spans="1:60">
      <c r="A200" s="106"/>
      <c r="B200" s="106"/>
      <c r="C200" s="106">
        <v>99</v>
      </c>
      <c r="D200" s="106"/>
      <c r="E200" s="106" t="str">
        <f ca="1">OFFSET('Impact Inputs'!A$6,C200,0)</f>
        <v>Impact 34</v>
      </c>
      <c r="F200" s="106" t="str">
        <f ca="1">OFFSET('Impact Inputs'!C$6,C200,0)</f>
        <v>-</v>
      </c>
      <c r="G200" s="106"/>
      <c r="H200" s="106"/>
      <c r="I200" s="106"/>
      <c r="J200" s="106"/>
      <c r="K200" s="147">
        <f t="shared" ref="K200:AP200" ca="1" si="172">IFERROR(K147/K$165,0)</f>
        <v>0</v>
      </c>
      <c r="L200" s="147">
        <f t="shared" ca="1" si="172"/>
        <v>0</v>
      </c>
      <c r="M200" s="147">
        <f t="shared" ca="1" si="172"/>
        <v>0</v>
      </c>
      <c r="N200" s="147">
        <f t="shared" ca="1" si="172"/>
        <v>0</v>
      </c>
      <c r="O200" s="147">
        <f t="shared" ca="1" si="172"/>
        <v>0</v>
      </c>
      <c r="P200" s="147">
        <f t="shared" ca="1" si="172"/>
        <v>0</v>
      </c>
      <c r="Q200" s="147">
        <f t="shared" ca="1" si="172"/>
        <v>0</v>
      </c>
      <c r="R200" s="147">
        <f t="shared" ca="1" si="172"/>
        <v>0</v>
      </c>
      <c r="S200" s="147">
        <f t="shared" ca="1" si="172"/>
        <v>0</v>
      </c>
      <c r="T200" s="147">
        <f t="shared" ca="1" si="172"/>
        <v>0</v>
      </c>
      <c r="U200" s="147">
        <f t="shared" ca="1" si="172"/>
        <v>0</v>
      </c>
      <c r="V200" s="147">
        <f t="shared" ca="1" si="172"/>
        <v>0</v>
      </c>
      <c r="W200" s="147">
        <f t="shared" ca="1" si="172"/>
        <v>0</v>
      </c>
      <c r="X200" s="147">
        <f t="shared" ca="1" si="172"/>
        <v>0</v>
      </c>
      <c r="Y200" s="147">
        <f t="shared" ca="1" si="172"/>
        <v>0</v>
      </c>
      <c r="Z200" s="147">
        <f t="shared" ca="1" si="172"/>
        <v>0</v>
      </c>
      <c r="AA200" s="147">
        <f t="shared" ca="1" si="172"/>
        <v>0</v>
      </c>
      <c r="AB200" s="147">
        <f t="shared" ca="1" si="172"/>
        <v>0</v>
      </c>
      <c r="AC200" s="147">
        <f t="shared" ca="1" si="172"/>
        <v>0</v>
      </c>
      <c r="AD200" s="147">
        <f t="shared" ca="1" si="172"/>
        <v>0</v>
      </c>
      <c r="AE200" s="147">
        <f t="shared" ca="1" si="172"/>
        <v>0</v>
      </c>
      <c r="AF200" s="147">
        <f t="shared" ca="1" si="172"/>
        <v>0</v>
      </c>
      <c r="AG200" s="147">
        <f t="shared" ca="1" si="172"/>
        <v>0</v>
      </c>
      <c r="AH200" s="147">
        <f t="shared" ca="1" si="172"/>
        <v>0</v>
      </c>
      <c r="AI200" s="147">
        <f t="shared" ca="1" si="172"/>
        <v>0</v>
      </c>
      <c r="AJ200" s="147">
        <f t="shared" ca="1" si="172"/>
        <v>0</v>
      </c>
      <c r="AK200" s="147">
        <f t="shared" ca="1" si="172"/>
        <v>0</v>
      </c>
      <c r="AL200" s="147">
        <f t="shared" ca="1" si="172"/>
        <v>0</v>
      </c>
      <c r="AM200" s="147">
        <f t="shared" ca="1" si="172"/>
        <v>0</v>
      </c>
      <c r="AN200" s="147">
        <f t="shared" ca="1" si="172"/>
        <v>0</v>
      </c>
      <c r="AO200" s="147">
        <f t="shared" ca="1" si="172"/>
        <v>0</v>
      </c>
      <c r="AP200" s="147">
        <f t="shared" ca="1" si="172"/>
        <v>0</v>
      </c>
      <c r="AQ200" s="147">
        <f t="shared" ref="AQ200:BH200" ca="1" si="173">IFERROR(AQ147/AQ$165,0)</f>
        <v>0</v>
      </c>
      <c r="AR200" s="147">
        <f t="shared" ca="1" si="173"/>
        <v>0</v>
      </c>
      <c r="AS200" s="147">
        <f t="shared" ca="1" si="173"/>
        <v>0</v>
      </c>
      <c r="AT200" s="147">
        <f t="shared" ca="1" si="173"/>
        <v>0</v>
      </c>
      <c r="AU200" s="147">
        <f t="shared" ca="1" si="173"/>
        <v>0</v>
      </c>
      <c r="AV200" s="147">
        <f t="shared" ca="1" si="173"/>
        <v>0</v>
      </c>
      <c r="AW200" s="147">
        <f t="shared" ca="1" si="173"/>
        <v>0</v>
      </c>
      <c r="AX200" s="147">
        <f t="shared" ca="1" si="173"/>
        <v>0</v>
      </c>
      <c r="AY200" s="147">
        <f t="shared" ca="1" si="173"/>
        <v>0</v>
      </c>
      <c r="AZ200" s="147">
        <f t="shared" ca="1" si="173"/>
        <v>0</v>
      </c>
      <c r="BA200" s="147">
        <f t="shared" ca="1" si="173"/>
        <v>0</v>
      </c>
      <c r="BB200" s="147">
        <f t="shared" ca="1" si="173"/>
        <v>0</v>
      </c>
      <c r="BC200" s="147">
        <f t="shared" ca="1" si="173"/>
        <v>0</v>
      </c>
      <c r="BD200" s="147">
        <f t="shared" ca="1" si="173"/>
        <v>0</v>
      </c>
      <c r="BE200" s="147">
        <f t="shared" ca="1" si="173"/>
        <v>0</v>
      </c>
      <c r="BF200" s="147">
        <f t="shared" ca="1" si="173"/>
        <v>0</v>
      </c>
      <c r="BG200" s="147">
        <f t="shared" ca="1" si="173"/>
        <v>0</v>
      </c>
      <c r="BH200" s="147">
        <f t="shared" ca="1" si="173"/>
        <v>0</v>
      </c>
    </row>
    <row r="201" spans="1:60">
      <c r="A201" s="106"/>
      <c r="B201" s="106"/>
      <c r="C201" s="108">
        <v>102</v>
      </c>
      <c r="D201" s="106"/>
      <c r="E201" s="106" t="str">
        <f ca="1">OFFSET('Impact Inputs'!A$6,C201,0)</f>
        <v>Impact 35</v>
      </c>
      <c r="F201" s="106" t="str">
        <f ca="1">OFFSET('Impact Inputs'!C$6,C201,0)</f>
        <v>-</v>
      </c>
      <c r="G201" s="106"/>
      <c r="H201" s="106"/>
      <c r="I201" s="106"/>
      <c r="J201" s="106"/>
      <c r="K201" s="147">
        <f t="shared" ref="K201:AP201" ca="1" si="174">IFERROR(K148/K$165,0)</f>
        <v>0</v>
      </c>
      <c r="L201" s="147">
        <f t="shared" ca="1" si="174"/>
        <v>0</v>
      </c>
      <c r="M201" s="147">
        <f t="shared" ca="1" si="174"/>
        <v>0</v>
      </c>
      <c r="N201" s="147">
        <f t="shared" ca="1" si="174"/>
        <v>0</v>
      </c>
      <c r="O201" s="147">
        <f t="shared" ca="1" si="174"/>
        <v>0</v>
      </c>
      <c r="P201" s="147">
        <f t="shared" ca="1" si="174"/>
        <v>0</v>
      </c>
      <c r="Q201" s="147">
        <f t="shared" ca="1" si="174"/>
        <v>0</v>
      </c>
      <c r="R201" s="147">
        <f t="shared" ca="1" si="174"/>
        <v>0</v>
      </c>
      <c r="S201" s="147">
        <f t="shared" ca="1" si="174"/>
        <v>0</v>
      </c>
      <c r="T201" s="147">
        <f t="shared" ca="1" si="174"/>
        <v>0</v>
      </c>
      <c r="U201" s="147">
        <f t="shared" ca="1" si="174"/>
        <v>0</v>
      </c>
      <c r="V201" s="147">
        <f t="shared" ca="1" si="174"/>
        <v>0</v>
      </c>
      <c r="W201" s="147">
        <f t="shared" ca="1" si="174"/>
        <v>0</v>
      </c>
      <c r="X201" s="147">
        <f t="shared" ca="1" si="174"/>
        <v>0</v>
      </c>
      <c r="Y201" s="147">
        <f t="shared" ca="1" si="174"/>
        <v>0</v>
      </c>
      <c r="Z201" s="147">
        <f t="shared" ca="1" si="174"/>
        <v>0</v>
      </c>
      <c r="AA201" s="147">
        <f t="shared" ca="1" si="174"/>
        <v>0</v>
      </c>
      <c r="AB201" s="147">
        <f t="shared" ca="1" si="174"/>
        <v>0</v>
      </c>
      <c r="AC201" s="147">
        <f t="shared" ca="1" si="174"/>
        <v>0</v>
      </c>
      <c r="AD201" s="147">
        <f t="shared" ca="1" si="174"/>
        <v>0</v>
      </c>
      <c r="AE201" s="147">
        <f t="shared" ca="1" si="174"/>
        <v>0</v>
      </c>
      <c r="AF201" s="147">
        <f t="shared" ca="1" si="174"/>
        <v>0</v>
      </c>
      <c r="AG201" s="147">
        <f t="shared" ca="1" si="174"/>
        <v>0</v>
      </c>
      <c r="AH201" s="147">
        <f t="shared" ca="1" si="174"/>
        <v>0</v>
      </c>
      <c r="AI201" s="147">
        <f t="shared" ca="1" si="174"/>
        <v>0</v>
      </c>
      <c r="AJ201" s="147">
        <f t="shared" ca="1" si="174"/>
        <v>0</v>
      </c>
      <c r="AK201" s="147">
        <f t="shared" ca="1" si="174"/>
        <v>0</v>
      </c>
      <c r="AL201" s="147">
        <f t="shared" ca="1" si="174"/>
        <v>0</v>
      </c>
      <c r="AM201" s="147">
        <f t="shared" ca="1" si="174"/>
        <v>0</v>
      </c>
      <c r="AN201" s="147">
        <f t="shared" ca="1" si="174"/>
        <v>0</v>
      </c>
      <c r="AO201" s="147">
        <f t="shared" ca="1" si="174"/>
        <v>0</v>
      </c>
      <c r="AP201" s="147">
        <f t="shared" ca="1" si="174"/>
        <v>0</v>
      </c>
      <c r="AQ201" s="147">
        <f t="shared" ref="AQ201:BH201" ca="1" si="175">IFERROR(AQ148/AQ$165,0)</f>
        <v>0</v>
      </c>
      <c r="AR201" s="147">
        <f t="shared" ca="1" si="175"/>
        <v>0</v>
      </c>
      <c r="AS201" s="147">
        <f t="shared" ca="1" si="175"/>
        <v>0</v>
      </c>
      <c r="AT201" s="147">
        <f t="shared" ca="1" si="175"/>
        <v>0</v>
      </c>
      <c r="AU201" s="147">
        <f t="shared" ca="1" si="175"/>
        <v>0</v>
      </c>
      <c r="AV201" s="147">
        <f t="shared" ca="1" si="175"/>
        <v>0</v>
      </c>
      <c r="AW201" s="147">
        <f t="shared" ca="1" si="175"/>
        <v>0</v>
      </c>
      <c r="AX201" s="147">
        <f t="shared" ca="1" si="175"/>
        <v>0</v>
      </c>
      <c r="AY201" s="147">
        <f t="shared" ca="1" si="175"/>
        <v>0</v>
      </c>
      <c r="AZ201" s="147">
        <f t="shared" ca="1" si="175"/>
        <v>0</v>
      </c>
      <c r="BA201" s="147">
        <f t="shared" ca="1" si="175"/>
        <v>0</v>
      </c>
      <c r="BB201" s="147">
        <f t="shared" ca="1" si="175"/>
        <v>0</v>
      </c>
      <c r="BC201" s="147">
        <f t="shared" ca="1" si="175"/>
        <v>0</v>
      </c>
      <c r="BD201" s="147">
        <f t="shared" ca="1" si="175"/>
        <v>0</v>
      </c>
      <c r="BE201" s="147">
        <f t="shared" ca="1" si="175"/>
        <v>0</v>
      </c>
      <c r="BF201" s="147">
        <f t="shared" ca="1" si="175"/>
        <v>0</v>
      </c>
      <c r="BG201" s="147">
        <f t="shared" ca="1" si="175"/>
        <v>0</v>
      </c>
      <c r="BH201" s="147">
        <f t="shared" ca="1" si="175"/>
        <v>0</v>
      </c>
    </row>
    <row r="202" spans="1:60">
      <c r="A202" s="106"/>
      <c r="B202" s="106"/>
      <c r="C202" s="106">
        <v>105</v>
      </c>
      <c r="D202" s="106"/>
      <c r="E202" s="106" t="str">
        <f ca="1">OFFSET('Impact Inputs'!A$6,C202,0)</f>
        <v>Impact 36</v>
      </c>
      <c r="F202" s="106" t="str">
        <f ca="1">OFFSET('Impact Inputs'!C$6,C202,0)</f>
        <v>-</v>
      </c>
      <c r="G202" s="106"/>
      <c r="H202" s="106"/>
      <c r="I202" s="106"/>
      <c r="J202" s="106"/>
      <c r="K202" s="147">
        <f t="shared" ref="K202:AP202" ca="1" si="176">IFERROR(K149/K$165,0)</f>
        <v>0</v>
      </c>
      <c r="L202" s="147">
        <f t="shared" ca="1" si="176"/>
        <v>0</v>
      </c>
      <c r="M202" s="147">
        <f t="shared" ca="1" si="176"/>
        <v>0</v>
      </c>
      <c r="N202" s="147">
        <f t="shared" ca="1" si="176"/>
        <v>0</v>
      </c>
      <c r="O202" s="147">
        <f t="shared" ca="1" si="176"/>
        <v>0</v>
      </c>
      <c r="P202" s="147">
        <f t="shared" ca="1" si="176"/>
        <v>0</v>
      </c>
      <c r="Q202" s="147">
        <f t="shared" ca="1" si="176"/>
        <v>0</v>
      </c>
      <c r="R202" s="147">
        <f t="shared" ca="1" si="176"/>
        <v>0</v>
      </c>
      <c r="S202" s="147">
        <f t="shared" ca="1" si="176"/>
        <v>0</v>
      </c>
      <c r="T202" s="147">
        <f t="shared" ca="1" si="176"/>
        <v>0</v>
      </c>
      <c r="U202" s="147">
        <f t="shared" ca="1" si="176"/>
        <v>0</v>
      </c>
      <c r="V202" s="147">
        <f t="shared" ca="1" si="176"/>
        <v>0</v>
      </c>
      <c r="W202" s="147">
        <f t="shared" ca="1" si="176"/>
        <v>0</v>
      </c>
      <c r="X202" s="147">
        <f t="shared" ca="1" si="176"/>
        <v>0</v>
      </c>
      <c r="Y202" s="147">
        <f t="shared" ca="1" si="176"/>
        <v>0</v>
      </c>
      <c r="Z202" s="147">
        <f t="shared" ca="1" si="176"/>
        <v>0</v>
      </c>
      <c r="AA202" s="147">
        <f t="shared" ca="1" si="176"/>
        <v>0</v>
      </c>
      <c r="AB202" s="147">
        <f t="shared" ca="1" si="176"/>
        <v>0</v>
      </c>
      <c r="AC202" s="147">
        <f t="shared" ca="1" si="176"/>
        <v>0</v>
      </c>
      <c r="AD202" s="147">
        <f t="shared" ca="1" si="176"/>
        <v>0</v>
      </c>
      <c r="AE202" s="147">
        <f t="shared" ca="1" si="176"/>
        <v>0</v>
      </c>
      <c r="AF202" s="147">
        <f t="shared" ca="1" si="176"/>
        <v>0</v>
      </c>
      <c r="AG202" s="147">
        <f t="shared" ca="1" si="176"/>
        <v>0</v>
      </c>
      <c r="AH202" s="147">
        <f t="shared" ca="1" si="176"/>
        <v>0</v>
      </c>
      <c r="AI202" s="147">
        <f t="shared" ca="1" si="176"/>
        <v>0</v>
      </c>
      <c r="AJ202" s="147">
        <f t="shared" ca="1" si="176"/>
        <v>0</v>
      </c>
      <c r="AK202" s="147">
        <f t="shared" ca="1" si="176"/>
        <v>0</v>
      </c>
      <c r="AL202" s="147">
        <f t="shared" ca="1" si="176"/>
        <v>0</v>
      </c>
      <c r="AM202" s="147">
        <f t="shared" ca="1" si="176"/>
        <v>0</v>
      </c>
      <c r="AN202" s="147">
        <f t="shared" ca="1" si="176"/>
        <v>0</v>
      </c>
      <c r="AO202" s="147">
        <f t="shared" ca="1" si="176"/>
        <v>0</v>
      </c>
      <c r="AP202" s="147">
        <f t="shared" ca="1" si="176"/>
        <v>0</v>
      </c>
      <c r="AQ202" s="147">
        <f t="shared" ref="AQ202:BH202" ca="1" si="177">IFERROR(AQ149/AQ$165,0)</f>
        <v>0</v>
      </c>
      <c r="AR202" s="147">
        <f t="shared" ca="1" si="177"/>
        <v>0</v>
      </c>
      <c r="AS202" s="147">
        <f t="shared" ca="1" si="177"/>
        <v>0</v>
      </c>
      <c r="AT202" s="147">
        <f t="shared" ca="1" si="177"/>
        <v>0</v>
      </c>
      <c r="AU202" s="147">
        <f t="shared" ca="1" si="177"/>
        <v>0</v>
      </c>
      <c r="AV202" s="147">
        <f t="shared" ca="1" si="177"/>
        <v>0</v>
      </c>
      <c r="AW202" s="147">
        <f t="shared" ca="1" si="177"/>
        <v>0</v>
      </c>
      <c r="AX202" s="147">
        <f t="shared" ca="1" si="177"/>
        <v>0</v>
      </c>
      <c r="AY202" s="147">
        <f t="shared" ca="1" si="177"/>
        <v>0</v>
      </c>
      <c r="AZ202" s="147">
        <f t="shared" ca="1" si="177"/>
        <v>0</v>
      </c>
      <c r="BA202" s="147">
        <f t="shared" ca="1" si="177"/>
        <v>0</v>
      </c>
      <c r="BB202" s="147">
        <f t="shared" ca="1" si="177"/>
        <v>0</v>
      </c>
      <c r="BC202" s="147">
        <f t="shared" ca="1" si="177"/>
        <v>0</v>
      </c>
      <c r="BD202" s="147">
        <f t="shared" ca="1" si="177"/>
        <v>0</v>
      </c>
      <c r="BE202" s="147">
        <f t="shared" ca="1" si="177"/>
        <v>0</v>
      </c>
      <c r="BF202" s="147">
        <f t="shared" ca="1" si="177"/>
        <v>0</v>
      </c>
      <c r="BG202" s="147">
        <f t="shared" ca="1" si="177"/>
        <v>0</v>
      </c>
      <c r="BH202" s="147">
        <f t="shared" ca="1" si="177"/>
        <v>0</v>
      </c>
    </row>
    <row r="203" spans="1:60">
      <c r="A203" s="106"/>
      <c r="B203" s="106"/>
      <c r="C203" s="108">
        <v>108</v>
      </c>
      <c r="D203" s="106"/>
      <c r="E203" s="106" t="str">
        <f ca="1">OFFSET('Impact Inputs'!A$6,C203,0)</f>
        <v>Impact 37</v>
      </c>
      <c r="F203" s="106" t="str">
        <f ca="1">OFFSET('Impact Inputs'!C$6,C203,0)</f>
        <v>-</v>
      </c>
      <c r="G203" s="106"/>
      <c r="H203" s="106"/>
      <c r="I203" s="106"/>
      <c r="J203" s="106"/>
      <c r="K203" s="147">
        <f t="shared" ref="K203:AP203" ca="1" si="178">IFERROR(K150/K$165,0)</f>
        <v>0</v>
      </c>
      <c r="L203" s="147">
        <f t="shared" ca="1" si="178"/>
        <v>0</v>
      </c>
      <c r="M203" s="147">
        <f t="shared" ca="1" si="178"/>
        <v>0</v>
      </c>
      <c r="N203" s="147">
        <f t="shared" ca="1" si="178"/>
        <v>0</v>
      </c>
      <c r="O203" s="147">
        <f t="shared" ca="1" si="178"/>
        <v>0</v>
      </c>
      <c r="P203" s="147">
        <f t="shared" ca="1" si="178"/>
        <v>0</v>
      </c>
      <c r="Q203" s="147">
        <f t="shared" ca="1" si="178"/>
        <v>0</v>
      </c>
      <c r="R203" s="147">
        <f t="shared" ca="1" si="178"/>
        <v>0</v>
      </c>
      <c r="S203" s="147">
        <f t="shared" ca="1" si="178"/>
        <v>0</v>
      </c>
      <c r="T203" s="147">
        <f t="shared" ca="1" si="178"/>
        <v>0</v>
      </c>
      <c r="U203" s="147">
        <f t="shared" ca="1" si="178"/>
        <v>0</v>
      </c>
      <c r="V203" s="147">
        <f t="shared" ca="1" si="178"/>
        <v>0</v>
      </c>
      <c r="W203" s="147">
        <f t="shared" ca="1" si="178"/>
        <v>0</v>
      </c>
      <c r="X203" s="147">
        <f t="shared" ca="1" si="178"/>
        <v>0</v>
      </c>
      <c r="Y203" s="147">
        <f t="shared" ca="1" si="178"/>
        <v>0</v>
      </c>
      <c r="Z203" s="147">
        <f t="shared" ca="1" si="178"/>
        <v>0</v>
      </c>
      <c r="AA203" s="147">
        <f t="shared" ca="1" si="178"/>
        <v>0</v>
      </c>
      <c r="AB203" s="147">
        <f t="shared" ca="1" si="178"/>
        <v>0</v>
      </c>
      <c r="AC203" s="147">
        <f t="shared" ca="1" si="178"/>
        <v>0</v>
      </c>
      <c r="AD203" s="147">
        <f t="shared" ca="1" si="178"/>
        <v>0</v>
      </c>
      <c r="AE203" s="147">
        <f t="shared" ca="1" si="178"/>
        <v>0</v>
      </c>
      <c r="AF203" s="147">
        <f t="shared" ca="1" si="178"/>
        <v>0</v>
      </c>
      <c r="AG203" s="147">
        <f t="shared" ca="1" si="178"/>
        <v>0</v>
      </c>
      <c r="AH203" s="147">
        <f t="shared" ca="1" si="178"/>
        <v>0</v>
      </c>
      <c r="AI203" s="147">
        <f t="shared" ca="1" si="178"/>
        <v>0</v>
      </c>
      <c r="AJ203" s="147">
        <f t="shared" ca="1" si="178"/>
        <v>0</v>
      </c>
      <c r="AK203" s="147">
        <f t="shared" ca="1" si="178"/>
        <v>0</v>
      </c>
      <c r="AL203" s="147">
        <f t="shared" ca="1" si="178"/>
        <v>0</v>
      </c>
      <c r="AM203" s="147">
        <f t="shared" ca="1" si="178"/>
        <v>0</v>
      </c>
      <c r="AN203" s="147">
        <f t="shared" ca="1" si="178"/>
        <v>0</v>
      </c>
      <c r="AO203" s="147">
        <f t="shared" ca="1" si="178"/>
        <v>0</v>
      </c>
      <c r="AP203" s="147">
        <f t="shared" ca="1" si="178"/>
        <v>0</v>
      </c>
      <c r="AQ203" s="147">
        <f t="shared" ref="AQ203:BH203" ca="1" si="179">IFERROR(AQ150/AQ$165,0)</f>
        <v>0</v>
      </c>
      <c r="AR203" s="147">
        <f t="shared" ca="1" si="179"/>
        <v>0</v>
      </c>
      <c r="AS203" s="147">
        <f t="shared" ca="1" si="179"/>
        <v>0</v>
      </c>
      <c r="AT203" s="147">
        <f t="shared" ca="1" si="179"/>
        <v>0</v>
      </c>
      <c r="AU203" s="147">
        <f t="shared" ca="1" si="179"/>
        <v>0</v>
      </c>
      <c r="AV203" s="147">
        <f t="shared" ca="1" si="179"/>
        <v>0</v>
      </c>
      <c r="AW203" s="147">
        <f t="shared" ca="1" si="179"/>
        <v>0</v>
      </c>
      <c r="AX203" s="147">
        <f t="shared" ca="1" si="179"/>
        <v>0</v>
      </c>
      <c r="AY203" s="147">
        <f t="shared" ca="1" si="179"/>
        <v>0</v>
      </c>
      <c r="AZ203" s="147">
        <f t="shared" ca="1" si="179"/>
        <v>0</v>
      </c>
      <c r="BA203" s="147">
        <f t="shared" ca="1" si="179"/>
        <v>0</v>
      </c>
      <c r="BB203" s="147">
        <f t="shared" ca="1" si="179"/>
        <v>0</v>
      </c>
      <c r="BC203" s="147">
        <f t="shared" ca="1" si="179"/>
        <v>0</v>
      </c>
      <c r="BD203" s="147">
        <f t="shared" ca="1" si="179"/>
        <v>0</v>
      </c>
      <c r="BE203" s="147">
        <f t="shared" ca="1" si="179"/>
        <v>0</v>
      </c>
      <c r="BF203" s="147">
        <f t="shared" ca="1" si="179"/>
        <v>0</v>
      </c>
      <c r="BG203" s="147">
        <f t="shared" ca="1" si="179"/>
        <v>0</v>
      </c>
      <c r="BH203" s="147">
        <f t="shared" ca="1" si="179"/>
        <v>0</v>
      </c>
    </row>
    <row r="204" spans="1:60">
      <c r="A204" s="106"/>
      <c r="B204" s="106"/>
      <c r="C204" s="106">
        <v>111</v>
      </c>
      <c r="D204" s="106"/>
      <c r="E204" s="106" t="str">
        <f ca="1">OFFSET('Impact Inputs'!A$6,C204,0)</f>
        <v>Impact 38</v>
      </c>
      <c r="F204" s="106" t="str">
        <f ca="1">OFFSET('Impact Inputs'!C$6,C204,0)</f>
        <v>-</v>
      </c>
      <c r="G204" s="106"/>
      <c r="H204" s="106"/>
      <c r="I204" s="106"/>
      <c r="J204" s="106"/>
      <c r="K204" s="147">
        <f t="shared" ref="K204:AP204" ca="1" si="180">IFERROR(K151/K$165,0)</f>
        <v>0</v>
      </c>
      <c r="L204" s="147">
        <f t="shared" ca="1" si="180"/>
        <v>0</v>
      </c>
      <c r="M204" s="147">
        <f t="shared" ca="1" si="180"/>
        <v>0</v>
      </c>
      <c r="N204" s="147">
        <f t="shared" ca="1" si="180"/>
        <v>0</v>
      </c>
      <c r="O204" s="147">
        <f t="shared" ca="1" si="180"/>
        <v>0</v>
      </c>
      <c r="P204" s="147">
        <f t="shared" ca="1" si="180"/>
        <v>0</v>
      </c>
      <c r="Q204" s="147">
        <f t="shared" ca="1" si="180"/>
        <v>0</v>
      </c>
      <c r="R204" s="147">
        <f t="shared" ca="1" si="180"/>
        <v>0</v>
      </c>
      <c r="S204" s="147">
        <f t="shared" ca="1" si="180"/>
        <v>0</v>
      </c>
      <c r="T204" s="147">
        <f t="shared" ca="1" si="180"/>
        <v>0</v>
      </c>
      <c r="U204" s="147">
        <f t="shared" ca="1" si="180"/>
        <v>0</v>
      </c>
      <c r="V204" s="147">
        <f t="shared" ca="1" si="180"/>
        <v>0</v>
      </c>
      <c r="W204" s="147">
        <f t="shared" ca="1" si="180"/>
        <v>0</v>
      </c>
      <c r="X204" s="147">
        <f t="shared" ca="1" si="180"/>
        <v>0</v>
      </c>
      <c r="Y204" s="147">
        <f t="shared" ca="1" si="180"/>
        <v>0</v>
      </c>
      <c r="Z204" s="147">
        <f t="shared" ca="1" si="180"/>
        <v>0</v>
      </c>
      <c r="AA204" s="147">
        <f t="shared" ca="1" si="180"/>
        <v>0</v>
      </c>
      <c r="AB204" s="147">
        <f t="shared" ca="1" si="180"/>
        <v>0</v>
      </c>
      <c r="AC204" s="147">
        <f t="shared" ca="1" si="180"/>
        <v>0</v>
      </c>
      <c r="AD204" s="147">
        <f t="shared" ca="1" si="180"/>
        <v>0</v>
      </c>
      <c r="AE204" s="147">
        <f t="shared" ca="1" si="180"/>
        <v>0</v>
      </c>
      <c r="AF204" s="147">
        <f t="shared" ca="1" si="180"/>
        <v>0</v>
      </c>
      <c r="AG204" s="147">
        <f t="shared" ca="1" si="180"/>
        <v>0</v>
      </c>
      <c r="AH204" s="147">
        <f t="shared" ca="1" si="180"/>
        <v>0</v>
      </c>
      <c r="AI204" s="147">
        <f t="shared" ca="1" si="180"/>
        <v>0</v>
      </c>
      <c r="AJ204" s="147">
        <f t="shared" ca="1" si="180"/>
        <v>0</v>
      </c>
      <c r="AK204" s="147">
        <f t="shared" ca="1" si="180"/>
        <v>0</v>
      </c>
      <c r="AL204" s="147">
        <f t="shared" ca="1" si="180"/>
        <v>0</v>
      </c>
      <c r="AM204" s="147">
        <f t="shared" ca="1" si="180"/>
        <v>0</v>
      </c>
      <c r="AN204" s="147">
        <f t="shared" ca="1" si="180"/>
        <v>0</v>
      </c>
      <c r="AO204" s="147">
        <f t="shared" ca="1" si="180"/>
        <v>0</v>
      </c>
      <c r="AP204" s="147">
        <f t="shared" ca="1" si="180"/>
        <v>0</v>
      </c>
      <c r="AQ204" s="147">
        <f t="shared" ref="AQ204:BH204" ca="1" si="181">IFERROR(AQ151/AQ$165,0)</f>
        <v>0</v>
      </c>
      <c r="AR204" s="147">
        <f t="shared" ca="1" si="181"/>
        <v>0</v>
      </c>
      <c r="AS204" s="147">
        <f t="shared" ca="1" si="181"/>
        <v>0</v>
      </c>
      <c r="AT204" s="147">
        <f t="shared" ca="1" si="181"/>
        <v>0</v>
      </c>
      <c r="AU204" s="147">
        <f t="shared" ca="1" si="181"/>
        <v>0</v>
      </c>
      <c r="AV204" s="147">
        <f t="shared" ca="1" si="181"/>
        <v>0</v>
      </c>
      <c r="AW204" s="147">
        <f t="shared" ca="1" si="181"/>
        <v>0</v>
      </c>
      <c r="AX204" s="147">
        <f t="shared" ca="1" si="181"/>
        <v>0</v>
      </c>
      <c r="AY204" s="147">
        <f t="shared" ca="1" si="181"/>
        <v>0</v>
      </c>
      <c r="AZ204" s="147">
        <f t="shared" ca="1" si="181"/>
        <v>0</v>
      </c>
      <c r="BA204" s="147">
        <f t="shared" ca="1" si="181"/>
        <v>0</v>
      </c>
      <c r="BB204" s="147">
        <f t="shared" ca="1" si="181"/>
        <v>0</v>
      </c>
      <c r="BC204" s="147">
        <f t="shared" ca="1" si="181"/>
        <v>0</v>
      </c>
      <c r="BD204" s="147">
        <f t="shared" ca="1" si="181"/>
        <v>0</v>
      </c>
      <c r="BE204" s="147">
        <f t="shared" ca="1" si="181"/>
        <v>0</v>
      </c>
      <c r="BF204" s="147">
        <f t="shared" ca="1" si="181"/>
        <v>0</v>
      </c>
      <c r="BG204" s="147">
        <f t="shared" ca="1" si="181"/>
        <v>0</v>
      </c>
      <c r="BH204" s="147">
        <f t="shared" ca="1" si="181"/>
        <v>0</v>
      </c>
    </row>
    <row r="205" spans="1:60">
      <c r="A205" s="106"/>
      <c r="B205" s="106"/>
      <c r="C205" s="108">
        <v>114</v>
      </c>
      <c r="D205" s="106"/>
      <c r="E205" s="106" t="str">
        <f ca="1">OFFSET('Impact Inputs'!A$6,C205,0)</f>
        <v>Impact 39</v>
      </c>
      <c r="F205" s="106" t="str">
        <f ca="1">OFFSET('Impact Inputs'!C$6,C205,0)</f>
        <v>-</v>
      </c>
      <c r="G205" s="106"/>
      <c r="H205" s="106"/>
      <c r="I205" s="106"/>
      <c r="J205" s="106"/>
      <c r="K205" s="147">
        <f t="shared" ref="K205:AP205" ca="1" si="182">IFERROR(K152/K$165,0)</f>
        <v>0</v>
      </c>
      <c r="L205" s="147">
        <f t="shared" ca="1" si="182"/>
        <v>0</v>
      </c>
      <c r="M205" s="147">
        <f t="shared" ca="1" si="182"/>
        <v>0</v>
      </c>
      <c r="N205" s="147">
        <f t="shared" ca="1" si="182"/>
        <v>0</v>
      </c>
      <c r="O205" s="147">
        <f t="shared" ca="1" si="182"/>
        <v>0</v>
      </c>
      <c r="P205" s="147">
        <f t="shared" ca="1" si="182"/>
        <v>0</v>
      </c>
      <c r="Q205" s="147">
        <f t="shared" ca="1" si="182"/>
        <v>0</v>
      </c>
      <c r="R205" s="147">
        <f t="shared" ca="1" si="182"/>
        <v>0</v>
      </c>
      <c r="S205" s="147">
        <f t="shared" ca="1" si="182"/>
        <v>0</v>
      </c>
      <c r="T205" s="147">
        <f t="shared" ca="1" si="182"/>
        <v>0</v>
      </c>
      <c r="U205" s="147">
        <f t="shared" ca="1" si="182"/>
        <v>0</v>
      </c>
      <c r="V205" s="147">
        <f t="shared" ca="1" si="182"/>
        <v>0</v>
      </c>
      <c r="W205" s="147">
        <f t="shared" ca="1" si="182"/>
        <v>0</v>
      </c>
      <c r="X205" s="147">
        <f t="shared" ca="1" si="182"/>
        <v>0</v>
      </c>
      <c r="Y205" s="147">
        <f t="shared" ca="1" si="182"/>
        <v>0</v>
      </c>
      <c r="Z205" s="147">
        <f t="shared" ca="1" si="182"/>
        <v>0</v>
      </c>
      <c r="AA205" s="147">
        <f t="shared" ca="1" si="182"/>
        <v>0</v>
      </c>
      <c r="AB205" s="147">
        <f t="shared" ca="1" si="182"/>
        <v>0</v>
      </c>
      <c r="AC205" s="147">
        <f t="shared" ca="1" si="182"/>
        <v>0</v>
      </c>
      <c r="AD205" s="147">
        <f t="shared" ca="1" si="182"/>
        <v>0</v>
      </c>
      <c r="AE205" s="147">
        <f t="shared" ca="1" si="182"/>
        <v>0</v>
      </c>
      <c r="AF205" s="147">
        <f t="shared" ca="1" si="182"/>
        <v>0</v>
      </c>
      <c r="AG205" s="147">
        <f t="shared" ca="1" si="182"/>
        <v>0</v>
      </c>
      <c r="AH205" s="147">
        <f t="shared" ca="1" si="182"/>
        <v>0</v>
      </c>
      <c r="AI205" s="147">
        <f t="shared" ca="1" si="182"/>
        <v>0</v>
      </c>
      <c r="AJ205" s="147">
        <f t="shared" ca="1" si="182"/>
        <v>0</v>
      </c>
      <c r="AK205" s="147">
        <f t="shared" ca="1" si="182"/>
        <v>0</v>
      </c>
      <c r="AL205" s="147">
        <f t="shared" ca="1" si="182"/>
        <v>0</v>
      </c>
      <c r="AM205" s="147">
        <f t="shared" ca="1" si="182"/>
        <v>0</v>
      </c>
      <c r="AN205" s="147">
        <f t="shared" ca="1" si="182"/>
        <v>0</v>
      </c>
      <c r="AO205" s="147">
        <f t="shared" ca="1" si="182"/>
        <v>0</v>
      </c>
      <c r="AP205" s="147">
        <f t="shared" ca="1" si="182"/>
        <v>0</v>
      </c>
      <c r="AQ205" s="147">
        <f t="shared" ref="AQ205:BH205" ca="1" si="183">IFERROR(AQ152/AQ$165,0)</f>
        <v>0</v>
      </c>
      <c r="AR205" s="147">
        <f t="shared" ca="1" si="183"/>
        <v>0</v>
      </c>
      <c r="AS205" s="147">
        <f t="shared" ca="1" si="183"/>
        <v>0</v>
      </c>
      <c r="AT205" s="147">
        <f t="shared" ca="1" si="183"/>
        <v>0</v>
      </c>
      <c r="AU205" s="147">
        <f t="shared" ca="1" si="183"/>
        <v>0</v>
      </c>
      <c r="AV205" s="147">
        <f t="shared" ca="1" si="183"/>
        <v>0</v>
      </c>
      <c r="AW205" s="147">
        <f t="shared" ca="1" si="183"/>
        <v>0</v>
      </c>
      <c r="AX205" s="147">
        <f t="shared" ca="1" si="183"/>
        <v>0</v>
      </c>
      <c r="AY205" s="147">
        <f t="shared" ca="1" si="183"/>
        <v>0</v>
      </c>
      <c r="AZ205" s="147">
        <f t="shared" ca="1" si="183"/>
        <v>0</v>
      </c>
      <c r="BA205" s="147">
        <f t="shared" ca="1" si="183"/>
        <v>0</v>
      </c>
      <c r="BB205" s="147">
        <f t="shared" ca="1" si="183"/>
        <v>0</v>
      </c>
      <c r="BC205" s="147">
        <f t="shared" ca="1" si="183"/>
        <v>0</v>
      </c>
      <c r="BD205" s="147">
        <f t="shared" ca="1" si="183"/>
        <v>0</v>
      </c>
      <c r="BE205" s="147">
        <f t="shared" ca="1" si="183"/>
        <v>0</v>
      </c>
      <c r="BF205" s="147">
        <f t="shared" ca="1" si="183"/>
        <v>0</v>
      </c>
      <c r="BG205" s="147">
        <f t="shared" ca="1" si="183"/>
        <v>0</v>
      </c>
      <c r="BH205" s="147">
        <f t="shared" ca="1" si="183"/>
        <v>0</v>
      </c>
    </row>
    <row r="206" spans="1:60">
      <c r="A206" s="106"/>
      <c r="B206" s="106"/>
      <c r="C206" s="106">
        <v>117</v>
      </c>
      <c r="D206" s="106"/>
      <c r="E206" s="106" t="str">
        <f ca="1">OFFSET('Impact Inputs'!A$6,C206,0)</f>
        <v>Impact 40</v>
      </c>
      <c r="F206" s="106" t="str">
        <f ca="1">OFFSET('Impact Inputs'!C$6,C206,0)</f>
        <v>-</v>
      </c>
      <c r="G206" s="106"/>
      <c r="H206" s="106"/>
      <c r="I206" s="106"/>
      <c r="J206" s="106"/>
      <c r="K206" s="147">
        <f t="shared" ref="K206:AP206" ca="1" si="184">IFERROR(K153/K$165,0)</f>
        <v>0</v>
      </c>
      <c r="L206" s="147">
        <f t="shared" ca="1" si="184"/>
        <v>0</v>
      </c>
      <c r="M206" s="147">
        <f t="shared" ca="1" si="184"/>
        <v>0</v>
      </c>
      <c r="N206" s="147">
        <f t="shared" ca="1" si="184"/>
        <v>0</v>
      </c>
      <c r="O206" s="147">
        <f t="shared" ca="1" si="184"/>
        <v>0</v>
      </c>
      <c r="P206" s="147">
        <f t="shared" ca="1" si="184"/>
        <v>0</v>
      </c>
      <c r="Q206" s="147">
        <f t="shared" ca="1" si="184"/>
        <v>0</v>
      </c>
      <c r="R206" s="147">
        <f t="shared" ca="1" si="184"/>
        <v>0</v>
      </c>
      <c r="S206" s="147">
        <f t="shared" ca="1" si="184"/>
        <v>0</v>
      </c>
      <c r="T206" s="147">
        <f t="shared" ca="1" si="184"/>
        <v>0</v>
      </c>
      <c r="U206" s="147">
        <f t="shared" ca="1" si="184"/>
        <v>0</v>
      </c>
      <c r="V206" s="147">
        <f t="shared" ca="1" si="184"/>
        <v>0</v>
      </c>
      <c r="W206" s="147">
        <f t="shared" ca="1" si="184"/>
        <v>0</v>
      </c>
      <c r="X206" s="147">
        <f t="shared" ca="1" si="184"/>
        <v>0</v>
      </c>
      <c r="Y206" s="147">
        <f t="shared" ca="1" si="184"/>
        <v>0</v>
      </c>
      <c r="Z206" s="147">
        <f t="shared" ca="1" si="184"/>
        <v>0</v>
      </c>
      <c r="AA206" s="147">
        <f t="shared" ca="1" si="184"/>
        <v>0</v>
      </c>
      <c r="AB206" s="147">
        <f t="shared" ca="1" si="184"/>
        <v>0</v>
      </c>
      <c r="AC206" s="147">
        <f t="shared" ca="1" si="184"/>
        <v>0</v>
      </c>
      <c r="AD206" s="147">
        <f t="shared" ca="1" si="184"/>
        <v>0</v>
      </c>
      <c r="AE206" s="147">
        <f t="shared" ca="1" si="184"/>
        <v>0</v>
      </c>
      <c r="AF206" s="147">
        <f t="shared" ca="1" si="184"/>
        <v>0</v>
      </c>
      <c r="AG206" s="147">
        <f t="shared" ca="1" si="184"/>
        <v>0</v>
      </c>
      <c r="AH206" s="147">
        <f t="shared" ca="1" si="184"/>
        <v>0</v>
      </c>
      <c r="AI206" s="147">
        <f t="shared" ca="1" si="184"/>
        <v>0</v>
      </c>
      <c r="AJ206" s="147">
        <f t="shared" ca="1" si="184"/>
        <v>0</v>
      </c>
      <c r="AK206" s="147">
        <f t="shared" ca="1" si="184"/>
        <v>0</v>
      </c>
      <c r="AL206" s="147">
        <f t="shared" ca="1" si="184"/>
        <v>0</v>
      </c>
      <c r="AM206" s="147">
        <f t="shared" ca="1" si="184"/>
        <v>0</v>
      </c>
      <c r="AN206" s="147">
        <f t="shared" ca="1" si="184"/>
        <v>0</v>
      </c>
      <c r="AO206" s="147">
        <f t="shared" ca="1" si="184"/>
        <v>0</v>
      </c>
      <c r="AP206" s="147">
        <f t="shared" ca="1" si="184"/>
        <v>0</v>
      </c>
      <c r="AQ206" s="147">
        <f t="shared" ref="AQ206:BH206" ca="1" si="185">IFERROR(AQ153/AQ$165,0)</f>
        <v>0</v>
      </c>
      <c r="AR206" s="147">
        <f t="shared" ca="1" si="185"/>
        <v>0</v>
      </c>
      <c r="AS206" s="147">
        <f t="shared" ca="1" si="185"/>
        <v>0</v>
      </c>
      <c r="AT206" s="147">
        <f t="shared" ca="1" si="185"/>
        <v>0</v>
      </c>
      <c r="AU206" s="147">
        <f t="shared" ca="1" si="185"/>
        <v>0</v>
      </c>
      <c r="AV206" s="147">
        <f t="shared" ca="1" si="185"/>
        <v>0</v>
      </c>
      <c r="AW206" s="147">
        <f t="shared" ca="1" si="185"/>
        <v>0</v>
      </c>
      <c r="AX206" s="147">
        <f t="shared" ca="1" si="185"/>
        <v>0</v>
      </c>
      <c r="AY206" s="147">
        <f t="shared" ca="1" si="185"/>
        <v>0</v>
      </c>
      <c r="AZ206" s="147">
        <f t="shared" ca="1" si="185"/>
        <v>0</v>
      </c>
      <c r="BA206" s="147">
        <f t="shared" ca="1" si="185"/>
        <v>0</v>
      </c>
      <c r="BB206" s="147">
        <f t="shared" ca="1" si="185"/>
        <v>0</v>
      </c>
      <c r="BC206" s="147">
        <f t="shared" ca="1" si="185"/>
        <v>0</v>
      </c>
      <c r="BD206" s="147">
        <f t="shared" ca="1" si="185"/>
        <v>0</v>
      </c>
      <c r="BE206" s="147">
        <f t="shared" ca="1" si="185"/>
        <v>0</v>
      </c>
      <c r="BF206" s="147">
        <f t="shared" ca="1" si="185"/>
        <v>0</v>
      </c>
      <c r="BG206" s="147">
        <f t="shared" ca="1" si="185"/>
        <v>0</v>
      </c>
      <c r="BH206" s="147">
        <f t="shared" ca="1" si="185"/>
        <v>0</v>
      </c>
    </row>
    <row r="207" spans="1:60">
      <c r="A207" s="106"/>
      <c r="B207" s="106"/>
      <c r="C207" s="108">
        <v>120</v>
      </c>
      <c r="D207" s="106"/>
      <c r="E207" s="106" t="str">
        <f ca="1">OFFSET('Impact Inputs'!A$6,C207,0)</f>
        <v>Impact 41</v>
      </c>
      <c r="F207" s="106" t="str">
        <f ca="1">OFFSET('Impact Inputs'!C$6,C207,0)</f>
        <v>-</v>
      </c>
      <c r="G207" s="106"/>
      <c r="H207" s="106"/>
      <c r="I207" s="106"/>
      <c r="J207" s="106"/>
      <c r="K207" s="147">
        <f t="shared" ref="K207:AP207" ca="1" si="186">IFERROR(K154/K$165,0)</f>
        <v>0</v>
      </c>
      <c r="L207" s="147">
        <f t="shared" ca="1" si="186"/>
        <v>0</v>
      </c>
      <c r="M207" s="147">
        <f t="shared" ca="1" si="186"/>
        <v>0</v>
      </c>
      <c r="N207" s="147">
        <f t="shared" ca="1" si="186"/>
        <v>0</v>
      </c>
      <c r="O207" s="147">
        <f t="shared" ca="1" si="186"/>
        <v>0</v>
      </c>
      <c r="P207" s="147">
        <f t="shared" ca="1" si="186"/>
        <v>0</v>
      </c>
      <c r="Q207" s="147">
        <f t="shared" ca="1" si="186"/>
        <v>0</v>
      </c>
      <c r="R207" s="147">
        <f t="shared" ca="1" si="186"/>
        <v>0</v>
      </c>
      <c r="S207" s="147">
        <f t="shared" ca="1" si="186"/>
        <v>0</v>
      </c>
      <c r="T207" s="147">
        <f t="shared" ca="1" si="186"/>
        <v>0</v>
      </c>
      <c r="U207" s="147">
        <f t="shared" ca="1" si="186"/>
        <v>0</v>
      </c>
      <c r="V207" s="147">
        <f t="shared" ca="1" si="186"/>
        <v>0</v>
      </c>
      <c r="W207" s="147">
        <f t="shared" ca="1" si="186"/>
        <v>0</v>
      </c>
      <c r="X207" s="147">
        <f t="shared" ca="1" si="186"/>
        <v>0</v>
      </c>
      <c r="Y207" s="147">
        <f t="shared" ca="1" si="186"/>
        <v>0</v>
      </c>
      <c r="Z207" s="147">
        <f t="shared" ca="1" si="186"/>
        <v>0</v>
      </c>
      <c r="AA207" s="147">
        <f t="shared" ca="1" si="186"/>
        <v>0</v>
      </c>
      <c r="AB207" s="147">
        <f t="shared" ca="1" si="186"/>
        <v>0</v>
      </c>
      <c r="AC207" s="147">
        <f t="shared" ca="1" si="186"/>
        <v>0</v>
      </c>
      <c r="AD207" s="147">
        <f t="shared" ca="1" si="186"/>
        <v>0</v>
      </c>
      <c r="AE207" s="147">
        <f t="shared" ca="1" si="186"/>
        <v>0</v>
      </c>
      <c r="AF207" s="147">
        <f t="shared" ca="1" si="186"/>
        <v>0</v>
      </c>
      <c r="AG207" s="147">
        <f t="shared" ca="1" si="186"/>
        <v>0</v>
      </c>
      <c r="AH207" s="147">
        <f t="shared" ca="1" si="186"/>
        <v>0</v>
      </c>
      <c r="AI207" s="147">
        <f t="shared" ca="1" si="186"/>
        <v>0</v>
      </c>
      <c r="AJ207" s="147">
        <f t="shared" ca="1" si="186"/>
        <v>0</v>
      </c>
      <c r="AK207" s="147">
        <f t="shared" ca="1" si="186"/>
        <v>0</v>
      </c>
      <c r="AL207" s="147">
        <f t="shared" ca="1" si="186"/>
        <v>0</v>
      </c>
      <c r="AM207" s="147">
        <f t="shared" ca="1" si="186"/>
        <v>0</v>
      </c>
      <c r="AN207" s="147">
        <f t="shared" ca="1" si="186"/>
        <v>0</v>
      </c>
      <c r="AO207" s="147">
        <f t="shared" ca="1" si="186"/>
        <v>0</v>
      </c>
      <c r="AP207" s="147">
        <f t="shared" ca="1" si="186"/>
        <v>0</v>
      </c>
      <c r="AQ207" s="147">
        <f t="shared" ref="AQ207:BH207" ca="1" si="187">IFERROR(AQ154/AQ$165,0)</f>
        <v>0</v>
      </c>
      <c r="AR207" s="147">
        <f t="shared" ca="1" si="187"/>
        <v>0</v>
      </c>
      <c r="AS207" s="147">
        <f t="shared" ca="1" si="187"/>
        <v>0</v>
      </c>
      <c r="AT207" s="147">
        <f t="shared" ca="1" si="187"/>
        <v>0</v>
      </c>
      <c r="AU207" s="147">
        <f t="shared" ca="1" si="187"/>
        <v>0</v>
      </c>
      <c r="AV207" s="147">
        <f t="shared" ca="1" si="187"/>
        <v>0</v>
      </c>
      <c r="AW207" s="147">
        <f t="shared" ca="1" si="187"/>
        <v>0</v>
      </c>
      <c r="AX207" s="147">
        <f t="shared" ca="1" si="187"/>
        <v>0</v>
      </c>
      <c r="AY207" s="147">
        <f t="shared" ca="1" si="187"/>
        <v>0</v>
      </c>
      <c r="AZ207" s="147">
        <f t="shared" ca="1" si="187"/>
        <v>0</v>
      </c>
      <c r="BA207" s="147">
        <f t="shared" ca="1" si="187"/>
        <v>0</v>
      </c>
      <c r="BB207" s="147">
        <f t="shared" ca="1" si="187"/>
        <v>0</v>
      </c>
      <c r="BC207" s="147">
        <f t="shared" ca="1" si="187"/>
        <v>0</v>
      </c>
      <c r="BD207" s="147">
        <f t="shared" ca="1" si="187"/>
        <v>0</v>
      </c>
      <c r="BE207" s="147">
        <f t="shared" ca="1" si="187"/>
        <v>0</v>
      </c>
      <c r="BF207" s="147">
        <f t="shared" ca="1" si="187"/>
        <v>0</v>
      </c>
      <c r="BG207" s="147">
        <f t="shared" ca="1" si="187"/>
        <v>0</v>
      </c>
      <c r="BH207" s="147">
        <f t="shared" ca="1" si="187"/>
        <v>0</v>
      </c>
    </row>
    <row r="208" spans="1:60">
      <c r="A208" s="106"/>
      <c r="B208" s="106"/>
      <c r="C208" s="106">
        <v>123</v>
      </c>
      <c r="D208" s="106"/>
      <c r="E208" s="106" t="str">
        <f ca="1">OFFSET('Impact Inputs'!A$6,C208,0)</f>
        <v>Impact 42</v>
      </c>
      <c r="F208" s="106" t="str">
        <f ca="1">OFFSET('Impact Inputs'!C$6,C208,0)</f>
        <v>-</v>
      </c>
      <c r="G208" s="106"/>
      <c r="H208" s="106"/>
      <c r="I208" s="106"/>
      <c r="J208" s="106"/>
      <c r="K208" s="147">
        <f t="shared" ref="K208:AP208" ca="1" si="188">IFERROR(K155/K$165,0)</f>
        <v>0</v>
      </c>
      <c r="L208" s="147">
        <f t="shared" ca="1" si="188"/>
        <v>0</v>
      </c>
      <c r="M208" s="147">
        <f t="shared" ca="1" si="188"/>
        <v>0</v>
      </c>
      <c r="N208" s="147">
        <f t="shared" ca="1" si="188"/>
        <v>0</v>
      </c>
      <c r="O208" s="147">
        <f t="shared" ca="1" si="188"/>
        <v>0</v>
      </c>
      <c r="P208" s="147">
        <f t="shared" ca="1" si="188"/>
        <v>0</v>
      </c>
      <c r="Q208" s="147">
        <f t="shared" ca="1" si="188"/>
        <v>0</v>
      </c>
      <c r="R208" s="147">
        <f t="shared" ca="1" si="188"/>
        <v>0</v>
      </c>
      <c r="S208" s="147">
        <f t="shared" ca="1" si="188"/>
        <v>0</v>
      </c>
      <c r="T208" s="147">
        <f t="shared" ca="1" si="188"/>
        <v>0</v>
      </c>
      <c r="U208" s="147">
        <f t="shared" ca="1" si="188"/>
        <v>0</v>
      </c>
      <c r="V208" s="147">
        <f t="shared" ca="1" si="188"/>
        <v>0</v>
      </c>
      <c r="W208" s="147">
        <f t="shared" ca="1" si="188"/>
        <v>0</v>
      </c>
      <c r="X208" s="147">
        <f t="shared" ca="1" si="188"/>
        <v>0</v>
      </c>
      <c r="Y208" s="147">
        <f t="shared" ca="1" si="188"/>
        <v>0</v>
      </c>
      <c r="Z208" s="147">
        <f t="shared" ca="1" si="188"/>
        <v>0</v>
      </c>
      <c r="AA208" s="147">
        <f t="shared" ca="1" si="188"/>
        <v>0</v>
      </c>
      <c r="AB208" s="147">
        <f t="shared" ca="1" si="188"/>
        <v>0</v>
      </c>
      <c r="AC208" s="147">
        <f t="shared" ca="1" si="188"/>
        <v>0</v>
      </c>
      <c r="AD208" s="147">
        <f t="shared" ca="1" si="188"/>
        <v>0</v>
      </c>
      <c r="AE208" s="147">
        <f t="shared" ca="1" si="188"/>
        <v>0</v>
      </c>
      <c r="AF208" s="147">
        <f t="shared" ca="1" si="188"/>
        <v>0</v>
      </c>
      <c r="AG208" s="147">
        <f t="shared" ca="1" si="188"/>
        <v>0</v>
      </c>
      <c r="AH208" s="147">
        <f t="shared" ca="1" si="188"/>
        <v>0</v>
      </c>
      <c r="AI208" s="147">
        <f t="shared" ca="1" si="188"/>
        <v>0</v>
      </c>
      <c r="AJ208" s="147">
        <f t="shared" ca="1" si="188"/>
        <v>0</v>
      </c>
      <c r="AK208" s="147">
        <f t="shared" ca="1" si="188"/>
        <v>0</v>
      </c>
      <c r="AL208" s="147">
        <f t="shared" ca="1" si="188"/>
        <v>0</v>
      </c>
      <c r="AM208" s="147">
        <f t="shared" ca="1" si="188"/>
        <v>0</v>
      </c>
      <c r="AN208" s="147">
        <f t="shared" ca="1" si="188"/>
        <v>0</v>
      </c>
      <c r="AO208" s="147">
        <f t="shared" ca="1" si="188"/>
        <v>0</v>
      </c>
      <c r="AP208" s="147">
        <f t="shared" ca="1" si="188"/>
        <v>0</v>
      </c>
      <c r="AQ208" s="147">
        <f t="shared" ref="AQ208:BH208" ca="1" si="189">IFERROR(AQ155/AQ$165,0)</f>
        <v>0</v>
      </c>
      <c r="AR208" s="147">
        <f t="shared" ca="1" si="189"/>
        <v>0</v>
      </c>
      <c r="AS208" s="147">
        <f t="shared" ca="1" si="189"/>
        <v>0</v>
      </c>
      <c r="AT208" s="147">
        <f t="shared" ca="1" si="189"/>
        <v>0</v>
      </c>
      <c r="AU208" s="147">
        <f t="shared" ca="1" si="189"/>
        <v>0</v>
      </c>
      <c r="AV208" s="147">
        <f t="shared" ca="1" si="189"/>
        <v>0</v>
      </c>
      <c r="AW208" s="147">
        <f t="shared" ca="1" si="189"/>
        <v>0</v>
      </c>
      <c r="AX208" s="147">
        <f t="shared" ca="1" si="189"/>
        <v>0</v>
      </c>
      <c r="AY208" s="147">
        <f t="shared" ca="1" si="189"/>
        <v>0</v>
      </c>
      <c r="AZ208" s="147">
        <f t="shared" ca="1" si="189"/>
        <v>0</v>
      </c>
      <c r="BA208" s="147">
        <f t="shared" ca="1" si="189"/>
        <v>0</v>
      </c>
      <c r="BB208" s="147">
        <f t="shared" ca="1" si="189"/>
        <v>0</v>
      </c>
      <c r="BC208" s="147">
        <f t="shared" ca="1" si="189"/>
        <v>0</v>
      </c>
      <c r="BD208" s="147">
        <f t="shared" ca="1" si="189"/>
        <v>0</v>
      </c>
      <c r="BE208" s="147">
        <f t="shared" ca="1" si="189"/>
        <v>0</v>
      </c>
      <c r="BF208" s="147">
        <f t="shared" ca="1" si="189"/>
        <v>0</v>
      </c>
      <c r="BG208" s="147">
        <f t="shared" ca="1" si="189"/>
        <v>0</v>
      </c>
      <c r="BH208" s="147">
        <f t="shared" ca="1" si="189"/>
        <v>0</v>
      </c>
    </row>
    <row r="209" spans="1:60">
      <c r="A209" s="106"/>
      <c r="B209" s="106"/>
      <c r="C209" s="108">
        <v>126</v>
      </c>
      <c r="D209" s="106"/>
      <c r="E209" s="106" t="str">
        <f ca="1">OFFSET('Impact Inputs'!A$6,C209,0)</f>
        <v>Impact 43</v>
      </c>
      <c r="F209" s="106" t="str">
        <f ca="1">OFFSET('Impact Inputs'!C$6,C209,0)</f>
        <v>-</v>
      </c>
      <c r="G209" s="106"/>
      <c r="H209" s="106"/>
      <c r="I209" s="106"/>
      <c r="J209" s="106"/>
      <c r="K209" s="147">
        <f t="shared" ref="K209:AP209" ca="1" si="190">IFERROR(K156/K$165,0)</f>
        <v>0</v>
      </c>
      <c r="L209" s="147">
        <f t="shared" ca="1" si="190"/>
        <v>0</v>
      </c>
      <c r="M209" s="147">
        <f t="shared" ca="1" si="190"/>
        <v>0</v>
      </c>
      <c r="N209" s="147">
        <f t="shared" ca="1" si="190"/>
        <v>0</v>
      </c>
      <c r="O209" s="147">
        <f t="shared" ca="1" si="190"/>
        <v>0</v>
      </c>
      <c r="P209" s="147">
        <f t="shared" ca="1" si="190"/>
        <v>0</v>
      </c>
      <c r="Q209" s="147">
        <f t="shared" ca="1" si="190"/>
        <v>0</v>
      </c>
      <c r="R209" s="147">
        <f t="shared" ca="1" si="190"/>
        <v>0</v>
      </c>
      <c r="S209" s="147">
        <f t="shared" ca="1" si="190"/>
        <v>0</v>
      </c>
      <c r="T209" s="147">
        <f t="shared" ca="1" si="190"/>
        <v>0</v>
      </c>
      <c r="U209" s="147">
        <f t="shared" ca="1" si="190"/>
        <v>0</v>
      </c>
      <c r="V209" s="147">
        <f t="shared" ca="1" si="190"/>
        <v>0</v>
      </c>
      <c r="W209" s="147">
        <f t="shared" ca="1" si="190"/>
        <v>0</v>
      </c>
      <c r="X209" s="147">
        <f t="shared" ca="1" si="190"/>
        <v>0</v>
      </c>
      <c r="Y209" s="147">
        <f t="shared" ca="1" si="190"/>
        <v>0</v>
      </c>
      <c r="Z209" s="147">
        <f t="shared" ca="1" si="190"/>
        <v>0</v>
      </c>
      <c r="AA209" s="147">
        <f t="shared" ca="1" si="190"/>
        <v>0</v>
      </c>
      <c r="AB209" s="147">
        <f t="shared" ca="1" si="190"/>
        <v>0</v>
      </c>
      <c r="AC209" s="147">
        <f t="shared" ca="1" si="190"/>
        <v>0</v>
      </c>
      <c r="AD209" s="147">
        <f t="shared" ca="1" si="190"/>
        <v>0</v>
      </c>
      <c r="AE209" s="147">
        <f t="shared" ca="1" si="190"/>
        <v>0</v>
      </c>
      <c r="AF209" s="147">
        <f t="shared" ca="1" si="190"/>
        <v>0</v>
      </c>
      <c r="AG209" s="147">
        <f t="shared" ca="1" si="190"/>
        <v>0</v>
      </c>
      <c r="AH209" s="147">
        <f t="shared" ca="1" si="190"/>
        <v>0</v>
      </c>
      <c r="AI209" s="147">
        <f t="shared" ca="1" si="190"/>
        <v>0</v>
      </c>
      <c r="AJ209" s="147">
        <f t="shared" ca="1" si="190"/>
        <v>0</v>
      </c>
      <c r="AK209" s="147">
        <f t="shared" ca="1" si="190"/>
        <v>0</v>
      </c>
      <c r="AL209" s="147">
        <f t="shared" ca="1" si="190"/>
        <v>0</v>
      </c>
      <c r="AM209" s="147">
        <f t="shared" ca="1" si="190"/>
        <v>0</v>
      </c>
      <c r="AN209" s="147">
        <f t="shared" ca="1" si="190"/>
        <v>0</v>
      </c>
      <c r="AO209" s="147">
        <f t="shared" ca="1" si="190"/>
        <v>0</v>
      </c>
      <c r="AP209" s="147">
        <f t="shared" ca="1" si="190"/>
        <v>0</v>
      </c>
      <c r="AQ209" s="147">
        <f t="shared" ref="AQ209:BH209" ca="1" si="191">IFERROR(AQ156/AQ$165,0)</f>
        <v>0</v>
      </c>
      <c r="AR209" s="147">
        <f t="shared" ca="1" si="191"/>
        <v>0</v>
      </c>
      <c r="AS209" s="147">
        <f t="shared" ca="1" si="191"/>
        <v>0</v>
      </c>
      <c r="AT209" s="147">
        <f t="shared" ca="1" si="191"/>
        <v>0</v>
      </c>
      <c r="AU209" s="147">
        <f t="shared" ca="1" si="191"/>
        <v>0</v>
      </c>
      <c r="AV209" s="147">
        <f t="shared" ca="1" si="191"/>
        <v>0</v>
      </c>
      <c r="AW209" s="147">
        <f t="shared" ca="1" si="191"/>
        <v>0</v>
      </c>
      <c r="AX209" s="147">
        <f t="shared" ca="1" si="191"/>
        <v>0</v>
      </c>
      <c r="AY209" s="147">
        <f t="shared" ca="1" si="191"/>
        <v>0</v>
      </c>
      <c r="AZ209" s="147">
        <f t="shared" ca="1" si="191"/>
        <v>0</v>
      </c>
      <c r="BA209" s="147">
        <f t="shared" ca="1" si="191"/>
        <v>0</v>
      </c>
      <c r="BB209" s="147">
        <f t="shared" ca="1" si="191"/>
        <v>0</v>
      </c>
      <c r="BC209" s="147">
        <f t="shared" ca="1" si="191"/>
        <v>0</v>
      </c>
      <c r="BD209" s="147">
        <f t="shared" ca="1" si="191"/>
        <v>0</v>
      </c>
      <c r="BE209" s="147">
        <f t="shared" ca="1" si="191"/>
        <v>0</v>
      </c>
      <c r="BF209" s="147">
        <f t="shared" ca="1" si="191"/>
        <v>0</v>
      </c>
      <c r="BG209" s="147">
        <f t="shared" ca="1" si="191"/>
        <v>0</v>
      </c>
      <c r="BH209" s="147">
        <f t="shared" ca="1" si="191"/>
        <v>0</v>
      </c>
    </row>
    <row r="210" spans="1:60">
      <c r="A210" s="106"/>
      <c r="B210" s="106"/>
      <c r="C210" s="106">
        <v>129</v>
      </c>
      <c r="D210" s="106"/>
      <c r="E210" s="106" t="str">
        <f ca="1">OFFSET('Impact Inputs'!A$6,C210,0)</f>
        <v>Impact 44</v>
      </c>
      <c r="F210" s="106" t="str">
        <f ca="1">OFFSET('Impact Inputs'!C$6,C210,0)</f>
        <v>-</v>
      </c>
      <c r="G210" s="106"/>
      <c r="H210" s="106"/>
      <c r="I210" s="106"/>
      <c r="J210" s="106"/>
      <c r="K210" s="147">
        <f t="shared" ref="K210:AP210" ca="1" si="192">IFERROR(K157/K$165,0)</f>
        <v>0</v>
      </c>
      <c r="L210" s="147">
        <f t="shared" ca="1" si="192"/>
        <v>0</v>
      </c>
      <c r="M210" s="147">
        <f t="shared" ca="1" si="192"/>
        <v>0</v>
      </c>
      <c r="N210" s="147">
        <f t="shared" ca="1" si="192"/>
        <v>0</v>
      </c>
      <c r="O210" s="147">
        <f t="shared" ca="1" si="192"/>
        <v>0</v>
      </c>
      <c r="P210" s="147">
        <f t="shared" ca="1" si="192"/>
        <v>0</v>
      </c>
      <c r="Q210" s="147">
        <f t="shared" ca="1" si="192"/>
        <v>0</v>
      </c>
      <c r="R210" s="147">
        <f t="shared" ca="1" si="192"/>
        <v>0</v>
      </c>
      <c r="S210" s="147">
        <f t="shared" ca="1" si="192"/>
        <v>0</v>
      </c>
      <c r="T210" s="147">
        <f t="shared" ca="1" si="192"/>
        <v>0</v>
      </c>
      <c r="U210" s="147">
        <f t="shared" ca="1" si="192"/>
        <v>0</v>
      </c>
      <c r="V210" s="147">
        <f t="shared" ca="1" si="192"/>
        <v>0</v>
      </c>
      <c r="W210" s="147">
        <f t="shared" ca="1" si="192"/>
        <v>0</v>
      </c>
      <c r="X210" s="147">
        <f t="shared" ca="1" si="192"/>
        <v>0</v>
      </c>
      <c r="Y210" s="147">
        <f t="shared" ca="1" si="192"/>
        <v>0</v>
      </c>
      <c r="Z210" s="147">
        <f t="shared" ca="1" si="192"/>
        <v>0</v>
      </c>
      <c r="AA210" s="147">
        <f t="shared" ca="1" si="192"/>
        <v>0</v>
      </c>
      <c r="AB210" s="147">
        <f t="shared" ca="1" si="192"/>
        <v>0</v>
      </c>
      <c r="AC210" s="147">
        <f t="shared" ca="1" si="192"/>
        <v>0</v>
      </c>
      <c r="AD210" s="147">
        <f t="shared" ca="1" si="192"/>
        <v>0</v>
      </c>
      <c r="AE210" s="147">
        <f t="shared" ca="1" si="192"/>
        <v>0</v>
      </c>
      <c r="AF210" s="147">
        <f t="shared" ca="1" si="192"/>
        <v>0</v>
      </c>
      <c r="AG210" s="147">
        <f t="shared" ca="1" si="192"/>
        <v>0</v>
      </c>
      <c r="AH210" s="147">
        <f t="shared" ca="1" si="192"/>
        <v>0</v>
      </c>
      <c r="AI210" s="147">
        <f t="shared" ca="1" si="192"/>
        <v>0</v>
      </c>
      <c r="AJ210" s="147">
        <f t="shared" ca="1" si="192"/>
        <v>0</v>
      </c>
      <c r="AK210" s="147">
        <f t="shared" ca="1" si="192"/>
        <v>0</v>
      </c>
      <c r="AL210" s="147">
        <f t="shared" ca="1" si="192"/>
        <v>0</v>
      </c>
      <c r="AM210" s="147">
        <f t="shared" ca="1" si="192"/>
        <v>0</v>
      </c>
      <c r="AN210" s="147">
        <f t="shared" ca="1" si="192"/>
        <v>0</v>
      </c>
      <c r="AO210" s="147">
        <f t="shared" ca="1" si="192"/>
        <v>0</v>
      </c>
      <c r="AP210" s="147">
        <f t="shared" ca="1" si="192"/>
        <v>0</v>
      </c>
      <c r="AQ210" s="147">
        <f t="shared" ref="AQ210:BH210" ca="1" si="193">IFERROR(AQ157/AQ$165,0)</f>
        <v>0</v>
      </c>
      <c r="AR210" s="147">
        <f t="shared" ca="1" si="193"/>
        <v>0</v>
      </c>
      <c r="AS210" s="147">
        <f t="shared" ca="1" si="193"/>
        <v>0</v>
      </c>
      <c r="AT210" s="147">
        <f t="shared" ca="1" si="193"/>
        <v>0</v>
      </c>
      <c r="AU210" s="147">
        <f t="shared" ca="1" si="193"/>
        <v>0</v>
      </c>
      <c r="AV210" s="147">
        <f t="shared" ca="1" si="193"/>
        <v>0</v>
      </c>
      <c r="AW210" s="147">
        <f t="shared" ca="1" si="193"/>
        <v>0</v>
      </c>
      <c r="AX210" s="147">
        <f t="shared" ca="1" si="193"/>
        <v>0</v>
      </c>
      <c r="AY210" s="147">
        <f t="shared" ca="1" si="193"/>
        <v>0</v>
      </c>
      <c r="AZ210" s="147">
        <f t="shared" ca="1" si="193"/>
        <v>0</v>
      </c>
      <c r="BA210" s="147">
        <f t="shared" ca="1" si="193"/>
        <v>0</v>
      </c>
      <c r="BB210" s="147">
        <f t="shared" ca="1" si="193"/>
        <v>0</v>
      </c>
      <c r="BC210" s="147">
        <f t="shared" ca="1" si="193"/>
        <v>0</v>
      </c>
      <c r="BD210" s="147">
        <f t="shared" ca="1" si="193"/>
        <v>0</v>
      </c>
      <c r="BE210" s="147">
        <f t="shared" ca="1" si="193"/>
        <v>0</v>
      </c>
      <c r="BF210" s="147">
        <f t="shared" ca="1" si="193"/>
        <v>0</v>
      </c>
      <c r="BG210" s="147">
        <f t="shared" ca="1" si="193"/>
        <v>0</v>
      </c>
      <c r="BH210" s="147">
        <f t="shared" ca="1" si="193"/>
        <v>0</v>
      </c>
    </row>
    <row r="211" spans="1:60">
      <c r="A211" s="106"/>
      <c r="B211" s="106"/>
      <c r="C211" s="106">
        <v>132</v>
      </c>
      <c r="D211" s="106"/>
      <c r="E211" s="106" t="str">
        <f ca="1">OFFSET('Impact Inputs'!A$6,C211,0)</f>
        <v>Impact 45</v>
      </c>
      <c r="F211" s="106" t="str">
        <f ca="1">OFFSET('Impact Inputs'!C$6,C211,0)</f>
        <v>-</v>
      </c>
      <c r="G211" s="106"/>
      <c r="H211" s="106"/>
      <c r="I211" s="106"/>
      <c r="J211" s="106"/>
      <c r="K211" s="147">
        <f t="shared" ref="K211:AP211" ca="1" si="194">IFERROR(K158/K$165,0)</f>
        <v>0</v>
      </c>
      <c r="L211" s="147">
        <f t="shared" ca="1" si="194"/>
        <v>0</v>
      </c>
      <c r="M211" s="147">
        <f t="shared" ca="1" si="194"/>
        <v>0</v>
      </c>
      <c r="N211" s="147">
        <f t="shared" ca="1" si="194"/>
        <v>0</v>
      </c>
      <c r="O211" s="147">
        <f t="shared" ca="1" si="194"/>
        <v>0</v>
      </c>
      <c r="P211" s="147">
        <f t="shared" ca="1" si="194"/>
        <v>0</v>
      </c>
      <c r="Q211" s="147">
        <f t="shared" ca="1" si="194"/>
        <v>0</v>
      </c>
      <c r="R211" s="147">
        <f t="shared" ca="1" si="194"/>
        <v>0</v>
      </c>
      <c r="S211" s="147">
        <f t="shared" ca="1" si="194"/>
        <v>0</v>
      </c>
      <c r="T211" s="147">
        <f t="shared" ca="1" si="194"/>
        <v>0</v>
      </c>
      <c r="U211" s="147">
        <f t="shared" ca="1" si="194"/>
        <v>0</v>
      </c>
      <c r="V211" s="147">
        <f t="shared" ca="1" si="194"/>
        <v>0</v>
      </c>
      <c r="W211" s="147">
        <f t="shared" ca="1" si="194"/>
        <v>0</v>
      </c>
      <c r="X211" s="147">
        <f t="shared" ca="1" si="194"/>
        <v>0</v>
      </c>
      <c r="Y211" s="147">
        <f t="shared" ca="1" si="194"/>
        <v>0</v>
      </c>
      <c r="Z211" s="147">
        <f t="shared" ca="1" si="194"/>
        <v>0</v>
      </c>
      <c r="AA211" s="147">
        <f t="shared" ca="1" si="194"/>
        <v>0</v>
      </c>
      <c r="AB211" s="147">
        <f t="shared" ca="1" si="194"/>
        <v>0</v>
      </c>
      <c r="AC211" s="147">
        <f t="shared" ca="1" si="194"/>
        <v>0</v>
      </c>
      <c r="AD211" s="147">
        <f t="shared" ca="1" si="194"/>
        <v>0</v>
      </c>
      <c r="AE211" s="147">
        <f t="shared" ca="1" si="194"/>
        <v>0</v>
      </c>
      <c r="AF211" s="147">
        <f t="shared" ca="1" si="194"/>
        <v>0</v>
      </c>
      <c r="AG211" s="147">
        <f t="shared" ca="1" si="194"/>
        <v>0</v>
      </c>
      <c r="AH211" s="147">
        <f t="shared" ca="1" si="194"/>
        <v>0</v>
      </c>
      <c r="AI211" s="147">
        <f t="shared" ca="1" si="194"/>
        <v>0</v>
      </c>
      <c r="AJ211" s="147">
        <f t="shared" ca="1" si="194"/>
        <v>0</v>
      </c>
      <c r="AK211" s="147">
        <f t="shared" ca="1" si="194"/>
        <v>0</v>
      </c>
      <c r="AL211" s="147">
        <f t="shared" ca="1" si="194"/>
        <v>0</v>
      </c>
      <c r="AM211" s="147">
        <f t="shared" ca="1" si="194"/>
        <v>0</v>
      </c>
      <c r="AN211" s="147">
        <f t="shared" ca="1" si="194"/>
        <v>0</v>
      </c>
      <c r="AO211" s="147">
        <f t="shared" ca="1" si="194"/>
        <v>0</v>
      </c>
      <c r="AP211" s="147">
        <f t="shared" ca="1" si="194"/>
        <v>0</v>
      </c>
      <c r="AQ211" s="147">
        <f t="shared" ref="AQ211:BH211" ca="1" si="195">IFERROR(AQ158/AQ$165,0)</f>
        <v>0</v>
      </c>
      <c r="AR211" s="147">
        <f t="shared" ca="1" si="195"/>
        <v>0</v>
      </c>
      <c r="AS211" s="147">
        <f t="shared" ca="1" si="195"/>
        <v>0</v>
      </c>
      <c r="AT211" s="147">
        <f t="shared" ca="1" si="195"/>
        <v>0</v>
      </c>
      <c r="AU211" s="147">
        <f t="shared" ca="1" si="195"/>
        <v>0</v>
      </c>
      <c r="AV211" s="147">
        <f t="shared" ca="1" si="195"/>
        <v>0</v>
      </c>
      <c r="AW211" s="147">
        <f t="shared" ca="1" si="195"/>
        <v>0</v>
      </c>
      <c r="AX211" s="147">
        <f t="shared" ca="1" si="195"/>
        <v>0</v>
      </c>
      <c r="AY211" s="147">
        <f t="shared" ca="1" si="195"/>
        <v>0</v>
      </c>
      <c r="AZ211" s="147">
        <f t="shared" ca="1" si="195"/>
        <v>0</v>
      </c>
      <c r="BA211" s="147">
        <f t="shared" ca="1" si="195"/>
        <v>0</v>
      </c>
      <c r="BB211" s="147">
        <f t="shared" ca="1" si="195"/>
        <v>0</v>
      </c>
      <c r="BC211" s="147">
        <f t="shared" ca="1" si="195"/>
        <v>0</v>
      </c>
      <c r="BD211" s="147">
        <f t="shared" ca="1" si="195"/>
        <v>0</v>
      </c>
      <c r="BE211" s="147">
        <f t="shared" ca="1" si="195"/>
        <v>0</v>
      </c>
      <c r="BF211" s="147">
        <f t="shared" ca="1" si="195"/>
        <v>0</v>
      </c>
      <c r="BG211" s="147">
        <f t="shared" ca="1" si="195"/>
        <v>0</v>
      </c>
      <c r="BH211" s="147">
        <f t="shared" ca="1" si="195"/>
        <v>0</v>
      </c>
    </row>
    <row r="212" spans="1:60">
      <c r="A212" s="106"/>
      <c r="B212" s="106"/>
      <c r="C212" s="108">
        <v>135</v>
      </c>
      <c r="D212" s="106"/>
      <c r="E212" s="106" t="str">
        <f ca="1">OFFSET('Impact Inputs'!A$6,C212,0)</f>
        <v>Impact 46</v>
      </c>
      <c r="F212" s="106" t="str">
        <f ca="1">OFFSET('Impact Inputs'!C$6,C212,0)</f>
        <v>-</v>
      </c>
      <c r="G212" s="106"/>
      <c r="H212" s="106"/>
      <c r="I212" s="106"/>
      <c r="J212" s="106"/>
      <c r="K212" s="147">
        <f t="shared" ref="K212:AP212" ca="1" si="196">IFERROR(K159/K$165,0)</f>
        <v>0</v>
      </c>
      <c r="L212" s="147">
        <f t="shared" ca="1" si="196"/>
        <v>0</v>
      </c>
      <c r="M212" s="147">
        <f t="shared" ca="1" si="196"/>
        <v>0</v>
      </c>
      <c r="N212" s="147">
        <f t="shared" ca="1" si="196"/>
        <v>0</v>
      </c>
      <c r="O212" s="147">
        <f t="shared" ca="1" si="196"/>
        <v>0</v>
      </c>
      <c r="P212" s="147">
        <f t="shared" ca="1" si="196"/>
        <v>0</v>
      </c>
      <c r="Q212" s="147">
        <f t="shared" ca="1" si="196"/>
        <v>0</v>
      </c>
      <c r="R212" s="147">
        <f t="shared" ca="1" si="196"/>
        <v>0</v>
      </c>
      <c r="S212" s="147">
        <f t="shared" ca="1" si="196"/>
        <v>0</v>
      </c>
      <c r="T212" s="147">
        <f t="shared" ca="1" si="196"/>
        <v>0</v>
      </c>
      <c r="U212" s="147">
        <f t="shared" ca="1" si="196"/>
        <v>0</v>
      </c>
      <c r="V212" s="147">
        <f t="shared" ca="1" si="196"/>
        <v>0</v>
      </c>
      <c r="W212" s="147">
        <f t="shared" ca="1" si="196"/>
        <v>0</v>
      </c>
      <c r="X212" s="147">
        <f t="shared" ca="1" si="196"/>
        <v>0</v>
      </c>
      <c r="Y212" s="147">
        <f t="shared" ca="1" si="196"/>
        <v>0</v>
      </c>
      <c r="Z212" s="147">
        <f t="shared" ca="1" si="196"/>
        <v>0</v>
      </c>
      <c r="AA212" s="147">
        <f t="shared" ca="1" si="196"/>
        <v>0</v>
      </c>
      <c r="AB212" s="147">
        <f t="shared" ca="1" si="196"/>
        <v>0</v>
      </c>
      <c r="AC212" s="147">
        <f t="shared" ca="1" si="196"/>
        <v>0</v>
      </c>
      <c r="AD212" s="147">
        <f t="shared" ca="1" si="196"/>
        <v>0</v>
      </c>
      <c r="AE212" s="147">
        <f t="shared" ca="1" si="196"/>
        <v>0</v>
      </c>
      <c r="AF212" s="147">
        <f t="shared" ca="1" si="196"/>
        <v>0</v>
      </c>
      <c r="AG212" s="147">
        <f t="shared" ca="1" si="196"/>
        <v>0</v>
      </c>
      <c r="AH212" s="147">
        <f t="shared" ca="1" si="196"/>
        <v>0</v>
      </c>
      <c r="AI212" s="147">
        <f t="shared" ca="1" si="196"/>
        <v>0</v>
      </c>
      <c r="AJ212" s="147">
        <f t="shared" ca="1" si="196"/>
        <v>0</v>
      </c>
      <c r="AK212" s="147">
        <f t="shared" ca="1" si="196"/>
        <v>0</v>
      </c>
      <c r="AL212" s="147">
        <f t="shared" ca="1" si="196"/>
        <v>0</v>
      </c>
      <c r="AM212" s="147">
        <f t="shared" ca="1" si="196"/>
        <v>0</v>
      </c>
      <c r="AN212" s="147">
        <f t="shared" ca="1" si="196"/>
        <v>0</v>
      </c>
      <c r="AO212" s="147">
        <f t="shared" ca="1" si="196"/>
        <v>0</v>
      </c>
      <c r="AP212" s="147">
        <f t="shared" ca="1" si="196"/>
        <v>0</v>
      </c>
      <c r="AQ212" s="147">
        <f t="shared" ref="AQ212:BH212" ca="1" si="197">IFERROR(AQ159/AQ$165,0)</f>
        <v>0</v>
      </c>
      <c r="AR212" s="147">
        <f t="shared" ca="1" si="197"/>
        <v>0</v>
      </c>
      <c r="AS212" s="147">
        <f t="shared" ca="1" si="197"/>
        <v>0</v>
      </c>
      <c r="AT212" s="147">
        <f t="shared" ca="1" si="197"/>
        <v>0</v>
      </c>
      <c r="AU212" s="147">
        <f t="shared" ca="1" si="197"/>
        <v>0</v>
      </c>
      <c r="AV212" s="147">
        <f t="shared" ca="1" si="197"/>
        <v>0</v>
      </c>
      <c r="AW212" s="147">
        <f t="shared" ca="1" si="197"/>
        <v>0</v>
      </c>
      <c r="AX212" s="147">
        <f t="shared" ca="1" si="197"/>
        <v>0</v>
      </c>
      <c r="AY212" s="147">
        <f t="shared" ca="1" si="197"/>
        <v>0</v>
      </c>
      <c r="AZ212" s="147">
        <f t="shared" ca="1" si="197"/>
        <v>0</v>
      </c>
      <c r="BA212" s="147">
        <f t="shared" ca="1" si="197"/>
        <v>0</v>
      </c>
      <c r="BB212" s="147">
        <f t="shared" ca="1" si="197"/>
        <v>0</v>
      </c>
      <c r="BC212" s="147">
        <f t="shared" ca="1" si="197"/>
        <v>0</v>
      </c>
      <c r="BD212" s="147">
        <f t="shared" ca="1" si="197"/>
        <v>0</v>
      </c>
      <c r="BE212" s="147">
        <f t="shared" ca="1" si="197"/>
        <v>0</v>
      </c>
      <c r="BF212" s="147">
        <f t="shared" ca="1" si="197"/>
        <v>0</v>
      </c>
      <c r="BG212" s="147">
        <f t="shared" ca="1" si="197"/>
        <v>0</v>
      </c>
      <c r="BH212" s="147">
        <f t="shared" ca="1" si="197"/>
        <v>0</v>
      </c>
    </row>
    <row r="213" spans="1:60">
      <c r="A213" s="106"/>
      <c r="B213" s="106"/>
      <c r="C213" s="106">
        <v>138</v>
      </c>
      <c r="D213" s="106"/>
      <c r="E213" s="106" t="str">
        <f ca="1">OFFSET('Impact Inputs'!A$6,C213,0)</f>
        <v>Impact 47</v>
      </c>
      <c r="F213" s="106" t="str">
        <f ca="1">OFFSET('Impact Inputs'!C$6,C213,0)</f>
        <v>-</v>
      </c>
      <c r="G213" s="106"/>
      <c r="H213" s="106"/>
      <c r="I213" s="106"/>
      <c r="J213" s="106"/>
      <c r="K213" s="147">
        <f t="shared" ref="K213:AP213" ca="1" si="198">IFERROR(K160/K$165,0)</f>
        <v>0</v>
      </c>
      <c r="L213" s="147">
        <f t="shared" ca="1" si="198"/>
        <v>0</v>
      </c>
      <c r="M213" s="147">
        <f t="shared" ca="1" si="198"/>
        <v>0</v>
      </c>
      <c r="N213" s="147">
        <f t="shared" ca="1" si="198"/>
        <v>0</v>
      </c>
      <c r="O213" s="147">
        <f t="shared" ca="1" si="198"/>
        <v>0</v>
      </c>
      <c r="P213" s="147">
        <f t="shared" ca="1" si="198"/>
        <v>0</v>
      </c>
      <c r="Q213" s="147">
        <f t="shared" ca="1" si="198"/>
        <v>0</v>
      </c>
      <c r="R213" s="147">
        <f t="shared" ca="1" si="198"/>
        <v>0</v>
      </c>
      <c r="S213" s="147">
        <f t="shared" ca="1" si="198"/>
        <v>0</v>
      </c>
      <c r="T213" s="147">
        <f t="shared" ca="1" si="198"/>
        <v>0</v>
      </c>
      <c r="U213" s="147">
        <f t="shared" ca="1" si="198"/>
        <v>0</v>
      </c>
      <c r="V213" s="147">
        <f t="shared" ca="1" si="198"/>
        <v>0</v>
      </c>
      <c r="W213" s="147">
        <f t="shared" ca="1" si="198"/>
        <v>0</v>
      </c>
      <c r="X213" s="147">
        <f t="shared" ca="1" si="198"/>
        <v>0</v>
      </c>
      <c r="Y213" s="147">
        <f t="shared" ca="1" si="198"/>
        <v>0</v>
      </c>
      <c r="Z213" s="147">
        <f t="shared" ca="1" si="198"/>
        <v>0</v>
      </c>
      <c r="AA213" s="147">
        <f t="shared" ca="1" si="198"/>
        <v>0</v>
      </c>
      <c r="AB213" s="147">
        <f t="shared" ca="1" si="198"/>
        <v>0</v>
      </c>
      <c r="AC213" s="147">
        <f t="shared" ca="1" si="198"/>
        <v>0</v>
      </c>
      <c r="AD213" s="147">
        <f t="shared" ca="1" si="198"/>
        <v>0</v>
      </c>
      <c r="AE213" s="147">
        <f t="shared" ca="1" si="198"/>
        <v>0</v>
      </c>
      <c r="AF213" s="147">
        <f t="shared" ca="1" si="198"/>
        <v>0</v>
      </c>
      <c r="AG213" s="147">
        <f t="shared" ca="1" si="198"/>
        <v>0</v>
      </c>
      <c r="AH213" s="147">
        <f t="shared" ca="1" si="198"/>
        <v>0</v>
      </c>
      <c r="AI213" s="147">
        <f t="shared" ca="1" si="198"/>
        <v>0</v>
      </c>
      <c r="AJ213" s="147">
        <f t="shared" ca="1" si="198"/>
        <v>0</v>
      </c>
      <c r="AK213" s="147">
        <f t="shared" ca="1" si="198"/>
        <v>0</v>
      </c>
      <c r="AL213" s="147">
        <f t="shared" ca="1" si="198"/>
        <v>0</v>
      </c>
      <c r="AM213" s="147">
        <f t="shared" ca="1" si="198"/>
        <v>0</v>
      </c>
      <c r="AN213" s="147">
        <f t="shared" ca="1" si="198"/>
        <v>0</v>
      </c>
      <c r="AO213" s="147">
        <f t="shared" ca="1" si="198"/>
        <v>0</v>
      </c>
      <c r="AP213" s="147">
        <f t="shared" ca="1" si="198"/>
        <v>0</v>
      </c>
      <c r="AQ213" s="147">
        <f t="shared" ref="AQ213:BH213" ca="1" si="199">IFERROR(AQ160/AQ$165,0)</f>
        <v>0</v>
      </c>
      <c r="AR213" s="147">
        <f t="shared" ca="1" si="199"/>
        <v>0</v>
      </c>
      <c r="AS213" s="147">
        <f t="shared" ca="1" si="199"/>
        <v>0</v>
      </c>
      <c r="AT213" s="147">
        <f t="shared" ca="1" si="199"/>
        <v>0</v>
      </c>
      <c r="AU213" s="147">
        <f t="shared" ca="1" si="199"/>
        <v>0</v>
      </c>
      <c r="AV213" s="147">
        <f t="shared" ca="1" si="199"/>
        <v>0</v>
      </c>
      <c r="AW213" s="147">
        <f t="shared" ca="1" si="199"/>
        <v>0</v>
      </c>
      <c r="AX213" s="147">
        <f t="shared" ca="1" si="199"/>
        <v>0</v>
      </c>
      <c r="AY213" s="147">
        <f t="shared" ca="1" si="199"/>
        <v>0</v>
      </c>
      <c r="AZ213" s="147">
        <f t="shared" ca="1" si="199"/>
        <v>0</v>
      </c>
      <c r="BA213" s="147">
        <f t="shared" ca="1" si="199"/>
        <v>0</v>
      </c>
      <c r="BB213" s="147">
        <f t="shared" ca="1" si="199"/>
        <v>0</v>
      </c>
      <c r="BC213" s="147">
        <f t="shared" ca="1" si="199"/>
        <v>0</v>
      </c>
      <c r="BD213" s="147">
        <f t="shared" ca="1" si="199"/>
        <v>0</v>
      </c>
      <c r="BE213" s="147">
        <f t="shared" ca="1" si="199"/>
        <v>0</v>
      </c>
      <c r="BF213" s="147">
        <f t="shared" ca="1" si="199"/>
        <v>0</v>
      </c>
      <c r="BG213" s="147">
        <f t="shared" ca="1" si="199"/>
        <v>0</v>
      </c>
      <c r="BH213" s="147">
        <f t="shared" ca="1" si="199"/>
        <v>0</v>
      </c>
    </row>
    <row r="214" spans="1:60">
      <c r="A214" s="106"/>
      <c r="B214" s="106"/>
      <c r="C214" s="106">
        <v>141</v>
      </c>
      <c r="D214" s="106"/>
      <c r="E214" s="106" t="str">
        <f ca="1">OFFSET('Impact Inputs'!A$6,C214,0)</f>
        <v>Impact 48</v>
      </c>
      <c r="F214" s="106" t="str">
        <f ca="1">OFFSET('Impact Inputs'!C$6,C214,0)</f>
        <v>-</v>
      </c>
      <c r="G214" s="106"/>
      <c r="H214" s="106"/>
      <c r="I214" s="106"/>
      <c r="J214" s="106"/>
      <c r="K214" s="147">
        <f t="shared" ref="K214:AP214" ca="1" si="200">IFERROR(K161/K$165,0)</f>
        <v>0</v>
      </c>
      <c r="L214" s="147">
        <f t="shared" ca="1" si="200"/>
        <v>0</v>
      </c>
      <c r="M214" s="147">
        <f t="shared" ca="1" si="200"/>
        <v>0</v>
      </c>
      <c r="N214" s="147">
        <f t="shared" ca="1" si="200"/>
        <v>0</v>
      </c>
      <c r="O214" s="147">
        <f t="shared" ca="1" si="200"/>
        <v>0</v>
      </c>
      <c r="P214" s="147">
        <f t="shared" ca="1" si="200"/>
        <v>0</v>
      </c>
      <c r="Q214" s="147">
        <f t="shared" ca="1" si="200"/>
        <v>0</v>
      </c>
      <c r="R214" s="147">
        <f t="shared" ca="1" si="200"/>
        <v>0</v>
      </c>
      <c r="S214" s="147">
        <f t="shared" ca="1" si="200"/>
        <v>0</v>
      </c>
      <c r="T214" s="147">
        <f t="shared" ca="1" si="200"/>
        <v>0</v>
      </c>
      <c r="U214" s="147">
        <f t="shared" ca="1" si="200"/>
        <v>0</v>
      </c>
      <c r="V214" s="147">
        <f t="shared" ca="1" si="200"/>
        <v>0</v>
      </c>
      <c r="W214" s="147">
        <f t="shared" ca="1" si="200"/>
        <v>0</v>
      </c>
      <c r="X214" s="147">
        <f t="shared" ca="1" si="200"/>
        <v>0</v>
      </c>
      <c r="Y214" s="147">
        <f t="shared" ca="1" si="200"/>
        <v>0</v>
      </c>
      <c r="Z214" s="147">
        <f t="shared" ca="1" si="200"/>
        <v>0</v>
      </c>
      <c r="AA214" s="147">
        <f t="shared" ca="1" si="200"/>
        <v>0</v>
      </c>
      <c r="AB214" s="147">
        <f t="shared" ca="1" si="200"/>
        <v>0</v>
      </c>
      <c r="AC214" s="147">
        <f t="shared" ca="1" si="200"/>
        <v>0</v>
      </c>
      <c r="AD214" s="147">
        <f t="shared" ca="1" si="200"/>
        <v>0</v>
      </c>
      <c r="AE214" s="147">
        <f t="shared" ca="1" si="200"/>
        <v>0</v>
      </c>
      <c r="AF214" s="147">
        <f t="shared" ca="1" si="200"/>
        <v>0</v>
      </c>
      <c r="AG214" s="147">
        <f t="shared" ca="1" si="200"/>
        <v>0</v>
      </c>
      <c r="AH214" s="147">
        <f t="shared" ca="1" si="200"/>
        <v>0</v>
      </c>
      <c r="AI214" s="147">
        <f t="shared" ca="1" si="200"/>
        <v>0</v>
      </c>
      <c r="AJ214" s="147">
        <f t="shared" ca="1" si="200"/>
        <v>0</v>
      </c>
      <c r="AK214" s="147">
        <f t="shared" ca="1" si="200"/>
        <v>0</v>
      </c>
      <c r="AL214" s="147">
        <f t="shared" ca="1" si="200"/>
        <v>0</v>
      </c>
      <c r="AM214" s="147">
        <f t="shared" ca="1" si="200"/>
        <v>0</v>
      </c>
      <c r="AN214" s="147">
        <f t="shared" ca="1" si="200"/>
        <v>0</v>
      </c>
      <c r="AO214" s="147">
        <f t="shared" ca="1" si="200"/>
        <v>0</v>
      </c>
      <c r="AP214" s="147">
        <f t="shared" ca="1" si="200"/>
        <v>0</v>
      </c>
      <c r="AQ214" s="147">
        <f t="shared" ref="AQ214:BH214" ca="1" si="201">IFERROR(AQ161/AQ$165,0)</f>
        <v>0</v>
      </c>
      <c r="AR214" s="147">
        <f t="shared" ca="1" si="201"/>
        <v>0</v>
      </c>
      <c r="AS214" s="147">
        <f t="shared" ca="1" si="201"/>
        <v>0</v>
      </c>
      <c r="AT214" s="147">
        <f t="shared" ca="1" si="201"/>
        <v>0</v>
      </c>
      <c r="AU214" s="147">
        <f t="shared" ca="1" si="201"/>
        <v>0</v>
      </c>
      <c r="AV214" s="147">
        <f t="shared" ca="1" si="201"/>
        <v>0</v>
      </c>
      <c r="AW214" s="147">
        <f t="shared" ca="1" si="201"/>
        <v>0</v>
      </c>
      <c r="AX214" s="147">
        <f t="shared" ca="1" si="201"/>
        <v>0</v>
      </c>
      <c r="AY214" s="147">
        <f t="shared" ca="1" si="201"/>
        <v>0</v>
      </c>
      <c r="AZ214" s="147">
        <f t="shared" ca="1" si="201"/>
        <v>0</v>
      </c>
      <c r="BA214" s="147">
        <f t="shared" ca="1" si="201"/>
        <v>0</v>
      </c>
      <c r="BB214" s="147">
        <f t="shared" ca="1" si="201"/>
        <v>0</v>
      </c>
      <c r="BC214" s="147">
        <f t="shared" ca="1" si="201"/>
        <v>0</v>
      </c>
      <c r="BD214" s="147">
        <f t="shared" ca="1" si="201"/>
        <v>0</v>
      </c>
      <c r="BE214" s="147">
        <f t="shared" ca="1" si="201"/>
        <v>0</v>
      </c>
      <c r="BF214" s="147">
        <f t="shared" ca="1" si="201"/>
        <v>0</v>
      </c>
      <c r="BG214" s="147">
        <f t="shared" ca="1" si="201"/>
        <v>0</v>
      </c>
      <c r="BH214" s="147">
        <f t="shared" ca="1" si="201"/>
        <v>0</v>
      </c>
    </row>
    <row r="215" spans="1:60">
      <c r="A215" s="106"/>
      <c r="B215" s="106"/>
      <c r="C215" s="108">
        <v>144</v>
      </c>
      <c r="D215" s="106"/>
      <c r="E215" s="106" t="str">
        <f ca="1">OFFSET('Impact Inputs'!A$6,C215,0)</f>
        <v>Impact 49</v>
      </c>
      <c r="F215" s="106" t="str">
        <f ca="1">OFFSET('Impact Inputs'!C$6,C215,0)</f>
        <v>-</v>
      </c>
      <c r="G215" s="106"/>
      <c r="H215" s="106"/>
      <c r="I215" s="106"/>
      <c r="J215" s="106"/>
      <c r="K215" s="147">
        <f t="shared" ref="K215:AP215" ca="1" si="202">IFERROR(K162/K$165,0)</f>
        <v>0</v>
      </c>
      <c r="L215" s="147">
        <f t="shared" ca="1" si="202"/>
        <v>0</v>
      </c>
      <c r="M215" s="147">
        <f t="shared" ca="1" si="202"/>
        <v>0</v>
      </c>
      <c r="N215" s="147">
        <f t="shared" ca="1" si="202"/>
        <v>0</v>
      </c>
      <c r="O215" s="147">
        <f t="shared" ca="1" si="202"/>
        <v>0</v>
      </c>
      <c r="P215" s="147">
        <f t="shared" ca="1" si="202"/>
        <v>0</v>
      </c>
      <c r="Q215" s="147">
        <f t="shared" ca="1" si="202"/>
        <v>0</v>
      </c>
      <c r="R215" s="147">
        <f t="shared" ca="1" si="202"/>
        <v>0</v>
      </c>
      <c r="S215" s="147">
        <f t="shared" ca="1" si="202"/>
        <v>0</v>
      </c>
      <c r="T215" s="147">
        <f t="shared" ca="1" si="202"/>
        <v>0</v>
      </c>
      <c r="U215" s="147">
        <f t="shared" ca="1" si="202"/>
        <v>0</v>
      </c>
      <c r="V215" s="147">
        <f t="shared" ca="1" si="202"/>
        <v>0</v>
      </c>
      <c r="W215" s="147">
        <f t="shared" ca="1" si="202"/>
        <v>0</v>
      </c>
      <c r="X215" s="147">
        <f t="shared" ca="1" si="202"/>
        <v>0</v>
      </c>
      <c r="Y215" s="147">
        <f t="shared" ca="1" si="202"/>
        <v>0</v>
      </c>
      <c r="Z215" s="147">
        <f t="shared" ca="1" si="202"/>
        <v>0</v>
      </c>
      <c r="AA215" s="147">
        <f t="shared" ca="1" si="202"/>
        <v>0</v>
      </c>
      <c r="AB215" s="147">
        <f t="shared" ca="1" si="202"/>
        <v>0</v>
      </c>
      <c r="AC215" s="147">
        <f t="shared" ca="1" si="202"/>
        <v>0</v>
      </c>
      <c r="AD215" s="147">
        <f t="shared" ca="1" si="202"/>
        <v>0</v>
      </c>
      <c r="AE215" s="147">
        <f t="shared" ca="1" si="202"/>
        <v>0</v>
      </c>
      <c r="AF215" s="147">
        <f t="shared" ca="1" si="202"/>
        <v>0</v>
      </c>
      <c r="AG215" s="147">
        <f t="shared" ca="1" si="202"/>
        <v>0</v>
      </c>
      <c r="AH215" s="147">
        <f t="shared" ca="1" si="202"/>
        <v>0</v>
      </c>
      <c r="AI215" s="147">
        <f t="shared" ca="1" si="202"/>
        <v>0</v>
      </c>
      <c r="AJ215" s="147">
        <f t="shared" ca="1" si="202"/>
        <v>0</v>
      </c>
      <c r="AK215" s="147">
        <f t="shared" ca="1" si="202"/>
        <v>0</v>
      </c>
      <c r="AL215" s="147">
        <f t="shared" ca="1" si="202"/>
        <v>0</v>
      </c>
      <c r="AM215" s="147">
        <f t="shared" ca="1" si="202"/>
        <v>0</v>
      </c>
      <c r="AN215" s="147">
        <f t="shared" ca="1" si="202"/>
        <v>0</v>
      </c>
      <c r="AO215" s="147">
        <f t="shared" ca="1" si="202"/>
        <v>0</v>
      </c>
      <c r="AP215" s="147">
        <f t="shared" ca="1" si="202"/>
        <v>0</v>
      </c>
      <c r="AQ215" s="147">
        <f t="shared" ref="AQ215:BH215" ca="1" si="203">IFERROR(AQ162/AQ$165,0)</f>
        <v>0</v>
      </c>
      <c r="AR215" s="147">
        <f t="shared" ca="1" si="203"/>
        <v>0</v>
      </c>
      <c r="AS215" s="147">
        <f t="shared" ca="1" si="203"/>
        <v>0</v>
      </c>
      <c r="AT215" s="147">
        <f t="shared" ca="1" si="203"/>
        <v>0</v>
      </c>
      <c r="AU215" s="147">
        <f t="shared" ca="1" si="203"/>
        <v>0</v>
      </c>
      <c r="AV215" s="147">
        <f t="shared" ca="1" si="203"/>
        <v>0</v>
      </c>
      <c r="AW215" s="147">
        <f t="shared" ca="1" si="203"/>
        <v>0</v>
      </c>
      <c r="AX215" s="147">
        <f t="shared" ca="1" si="203"/>
        <v>0</v>
      </c>
      <c r="AY215" s="147">
        <f t="shared" ca="1" si="203"/>
        <v>0</v>
      </c>
      <c r="AZ215" s="147">
        <f t="shared" ca="1" si="203"/>
        <v>0</v>
      </c>
      <c r="BA215" s="147">
        <f t="shared" ca="1" si="203"/>
        <v>0</v>
      </c>
      <c r="BB215" s="147">
        <f t="shared" ca="1" si="203"/>
        <v>0</v>
      </c>
      <c r="BC215" s="147">
        <f t="shared" ca="1" si="203"/>
        <v>0</v>
      </c>
      <c r="BD215" s="147">
        <f t="shared" ca="1" si="203"/>
        <v>0</v>
      </c>
      <c r="BE215" s="147">
        <f t="shared" ca="1" si="203"/>
        <v>0</v>
      </c>
      <c r="BF215" s="147">
        <f t="shared" ca="1" si="203"/>
        <v>0</v>
      </c>
      <c r="BG215" s="147">
        <f t="shared" ca="1" si="203"/>
        <v>0</v>
      </c>
      <c r="BH215" s="147">
        <f t="shared" ca="1" si="203"/>
        <v>0</v>
      </c>
    </row>
    <row r="216" spans="1:60">
      <c r="A216" s="106"/>
      <c r="B216" s="106"/>
      <c r="C216" s="106">
        <v>147</v>
      </c>
      <c r="D216" s="106"/>
      <c r="E216" s="106" t="str">
        <f ca="1">OFFSET('Impact Inputs'!A$6,C216,0)</f>
        <v>Impact 50</v>
      </c>
      <c r="F216" s="106" t="str">
        <f ca="1">OFFSET('Impact Inputs'!C$6,C216,0)</f>
        <v>-</v>
      </c>
      <c r="G216" s="106"/>
      <c r="H216" s="106"/>
      <c r="I216" s="106"/>
      <c r="J216" s="106"/>
      <c r="K216" s="147">
        <f t="shared" ref="K216:AP216" ca="1" si="204">IFERROR(K163/K$165,0)</f>
        <v>0</v>
      </c>
      <c r="L216" s="147">
        <f t="shared" ca="1" si="204"/>
        <v>0</v>
      </c>
      <c r="M216" s="147">
        <f t="shared" ca="1" si="204"/>
        <v>0</v>
      </c>
      <c r="N216" s="147">
        <f t="shared" ca="1" si="204"/>
        <v>0</v>
      </c>
      <c r="O216" s="147">
        <f t="shared" ca="1" si="204"/>
        <v>0</v>
      </c>
      <c r="P216" s="147">
        <f t="shared" ca="1" si="204"/>
        <v>0</v>
      </c>
      <c r="Q216" s="147">
        <f t="shared" ca="1" si="204"/>
        <v>0</v>
      </c>
      <c r="R216" s="147">
        <f t="shared" ca="1" si="204"/>
        <v>0</v>
      </c>
      <c r="S216" s="147">
        <f t="shared" ca="1" si="204"/>
        <v>0</v>
      </c>
      <c r="T216" s="147">
        <f t="shared" ca="1" si="204"/>
        <v>0</v>
      </c>
      <c r="U216" s="147">
        <f t="shared" ca="1" si="204"/>
        <v>0</v>
      </c>
      <c r="V216" s="147">
        <f t="shared" ca="1" si="204"/>
        <v>0</v>
      </c>
      <c r="W216" s="147">
        <f t="shared" ca="1" si="204"/>
        <v>0</v>
      </c>
      <c r="X216" s="147">
        <f t="shared" ca="1" si="204"/>
        <v>0</v>
      </c>
      <c r="Y216" s="147">
        <f t="shared" ca="1" si="204"/>
        <v>0</v>
      </c>
      <c r="Z216" s="147">
        <f t="shared" ca="1" si="204"/>
        <v>0</v>
      </c>
      <c r="AA216" s="147">
        <f t="shared" ca="1" si="204"/>
        <v>0</v>
      </c>
      <c r="AB216" s="147">
        <f t="shared" ca="1" si="204"/>
        <v>0</v>
      </c>
      <c r="AC216" s="147">
        <f t="shared" ca="1" si="204"/>
        <v>0</v>
      </c>
      <c r="AD216" s="147">
        <f t="shared" ca="1" si="204"/>
        <v>0</v>
      </c>
      <c r="AE216" s="147">
        <f t="shared" ca="1" si="204"/>
        <v>0</v>
      </c>
      <c r="AF216" s="147">
        <f t="shared" ca="1" si="204"/>
        <v>0</v>
      </c>
      <c r="AG216" s="147">
        <f t="shared" ca="1" si="204"/>
        <v>0</v>
      </c>
      <c r="AH216" s="147">
        <f t="shared" ca="1" si="204"/>
        <v>0</v>
      </c>
      <c r="AI216" s="147">
        <f t="shared" ca="1" si="204"/>
        <v>0</v>
      </c>
      <c r="AJ216" s="147">
        <f t="shared" ca="1" si="204"/>
        <v>0</v>
      </c>
      <c r="AK216" s="147">
        <f t="shared" ca="1" si="204"/>
        <v>0</v>
      </c>
      <c r="AL216" s="147">
        <f t="shared" ca="1" si="204"/>
        <v>0</v>
      </c>
      <c r="AM216" s="147">
        <f t="shared" ca="1" si="204"/>
        <v>0</v>
      </c>
      <c r="AN216" s="147">
        <f t="shared" ca="1" si="204"/>
        <v>0</v>
      </c>
      <c r="AO216" s="147">
        <f t="shared" ca="1" si="204"/>
        <v>0</v>
      </c>
      <c r="AP216" s="147">
        <f t="shared" ca="1" si="204"/>
        <v>0</v>
      </c>
      <c r="AQ216" s="147">
        <f t="shared" ref="AQ216:BH216" ca="1" si="205">IFERROR(AQ163/AQ$165,0)</f>
        <v>0</v>
      </c>
      <c r="AR216" s="147">
        <f t="shared" ca="1" si="205"/>
        <v>0</v>
      </c>
      <c r="AS216" s="147">
        <f t="shared" ca="1" si="205"/>
        <v>0</v>
      </c>
      <c r="AT216" s="147">
        <f t="shared" ca="1" si="205"/>
        <v>0</v>
      </c>
      <c r="AU216" s="147">
        <f t="shared" ca="1" si="205"/>
        <v>0</v>
      </c>
      <c r="AV216" s="147">
        <f t="shared" ca="1" si="205"/>
        <v>0</v>
      </c>
      <c r="AW216" s="147">
        <f t="shared" ca="1" si="205"/>
        <v>0</v>
      </c>
      <c r="AX216" s="147">
        <f t="shared" ca="1" si="205"/>
        <v>0</v>
      </c>
      <c r="AY216" s="147">
        <f t="shared" ca="1" si="205"/>
        <v>0</v>
      </c>
      <c r="AZ216" s="147">
        <f t="shared" ca="1" si="205"/>
        <v>0</v>
      </c>
      <c r="BA216" s="147">
        <f t="shared" ca="1" si="205"/>
        <v>0</v>
      </c>
      <c r="BB216" s="147">
        <f t="shared" ca="1" si="205"/>
        <v>0</v>
      </c>
      <c r="BC216" s="147">
        <f t="shared" ca="1" si="205"/>
        <v>0</v>
      </c>
      <c r="BD216" s="147">
        <f t="shared" ca="1" si="205"/>
        <v>0</v>
      </c>
      <c r="BE216" s="147">
        <f t="shared" ca="1" si="205"/>
        <v>0</v>
      </c>
      <c r="BF216" s="147">
        <f t="shared" ca="1" si="205"/>
        <v>0</v>
      </c>
      <c r="BG216" s="147">
        <f t="shared" ca="1" si="205"/>
        <v>0</v>
      </c>
      <c r="BH216" s="147">
        <f t="shared" ca="1" si="205"/>
        <v>0</v>
      </c>
    </row>
    <row r="217" spans="1:60">
      <c r="A217" s="106"/>
      <c r="B217" s="106"/>
      <c r="C217" s="106"/>
      <c r="D217" s="106"/>
      <c r="E217" s="106"/>
      <c r="F217" s="106"/>
      <c r="G217" s="106"/>
      <c r="H217" s="139"/>
      <c r="I217" s="139"/>
      <c r="J217" s="139"/>
      <c r="K217" s="139"/>
      <c r="L217" s="139"/>
      <c r="M217" s="139"/>
      <c r="N217" s="139"/>
      <c r="O217" s="139"/>
      <c r="P217" s="139"/>
      <c r="Q217" s="139"/>
      <c r="R217" s="139"/>
      <c r="S217" s="139"/>
      <c r="T217" s="139"/>
      <c r="U217" s="139"/>
      <c r="V217" s="139"/>
      <c r="W217" s="139"/>
      <c r="X217" s="139"/>
      <c r="Y217" s="139"/>
      <c r="Z217" s="139"/>
      <c r="AA217" s="139"/>
      <c r="AB217" s="139"/>
      <c r="AC217" s="139"/>
      <c r="AD217" s="139"/>
      <c r="AE217" s="139"/>
      <c r="AF217" s="139"/>
      <c r="AG217" s="139"/>
      <c r="AH217" s="139"/>
      <c r="AI217" s="139"/>
      <c r="AJ217" s="139"/>
      <c r="AK217" s="139"/>
      <c r="AL217" s="139"/>
      <c r="AM217" s="139"/>
      <c r="AN217" s="139"/>
      <c r="AO217" s="139"/>
      <c r="AP217" s="139"/>
      <c r="AQ217" s="139"/>
      <c r="AR217" s="139"/>
      <c r="AS217" s="139"/>
      <c r="AT217" s="139"/>
      <c r="AU217" s="139"/>
      <c r="AV217" s="139"/>
      <c r="AW217" s="139"/>
      <c r="AX217" s="139"/>
      <c r="AY217" s="139"/>
      <c r="AZ217" s="139"/>
      <c r="BA217" s="139"/>
      <c r="BB217" s="139"/>
      <c r="BC217" s="139"/>
      <c r="BD217" s="139"/>
      <c r="BE217" s="139"/>
      <c r="BF217" s="139"/>
      <c r="BG217" s="139"/>
      <c r="BH217" s="139"/>
    </row>
    <row r="218" spans="1:60" ht="15">
      <c r="A218" s="106"/>
      <c r="B218" s="106"/>
      <c r="C218" s="106"/>
      <c r="D218" s="138" t="s">
        <v>280</v>
      </c>
      <c r="E218" s="106"/>
      <c r="F218" s="138" t="s">
        <v>64</v>
      </c>
      <c r="G218" s="106"/>
      <c r="H218" s="139"/>
      <c r="I218" s="139"/>
      <c r="J218" s="139"/>
      <c r="K218" s="198">
        <f t="shared" ref="K218:AP218" si="206">K2</f>
        <v>2022</v>
      </c>
      <c r="L218" s="198">
        <f t="shared" si="206"/>
        <v>2023</v>
      </c>
      <c r="M218" s="198">
        <f t="shared" si="206"/>
        <v>2024</v>
      </c>
      <c r="N218" s="198">
        <f t="shared" si="206"/>
        <v>2025</v>
      </c>
      <c r="O218" s="198">
        <f t="shared" si="206"/>
        <v>2026</v>
      </c>
      <c r="P218" s="198">
        <f t="shared" si="206"/>
        <v>2027</v>
      </c>
      <c r="Q218" s="198">
        <f t="shared" si="206"/>
        <v>2028</v>
      </c>
      <c r="R218" s="198">
        <f t="shared" si="206"/>
        <v>2029</v>
      </c>
      <c r="S218" s="198">
        <f t="shared" si="206"/>
        <v>2030</v>
      </c>
      <c r="T218" s="198">
        <f t="shared" si="206"/>
        <v>2031</v>
      </c>
      <c r="U218" s="198">
        <f t="shared" si="206"/>
        <v>2032</v>
      </c>
      <c r="V218" s="198">
        <f t="shared" si="206"/>
        <v>2033</v>
      </c>
      <c r="W218" s="198">
        <f t="shared" si="206"/>
        <v>2034</v>
      </c>
      <c r="X218" s="198">
        <f t="shared" si="206"/>
        <v>2035</v>
      </c>
      <c r="Y218" s="198">
        <f t="shared" si="206"/>
        <v>2036</v>
      </c>
      <c r="Z218" s="198">
        <f t="shared" si="206"/>
        <v>2037</v>
      </c>
      <c r="AA218" s="198">
        <f t="shared" si="206"/>
        <v>2038</v>
      </c>
      <c r="AB218" s="198">
        <f t="shared" si="206"/>
        <v>2039</v>
      </c>
      <c r="AC218" s="198">
        <f t="shared" si="206"/>
        <v>2040</v>
      </c>
      <c r="AD218" s="198">
        <f t="shared" si="206"/>
        <v>2041</v>
      </c>
      <c r="AE218" s="198">
        <f t="shared" si="206"/>
        <v>2042</v>
      </c>
      <c r="AF218" s="198">
        <f t="shared" si="206"/>
        <v>2043</v>
      </c>
      <c r="AG218" s="198">
        <f t="shared" si="206"/>
        <v>2044</v>
      </c>
      <c r="AH218" s="198">
        <f t="shared" si="206"/>
        <v>2045</v>
      </c>
      <c r="AI218" s="198">
        <f t="shared" si="206"/>
        <v>2046</v>
      </c>
      <c r="AJ218" s="198">
        <f t="shared" si="206"/>
        <v>2047</v>
      </c>
      <c r="AK218" s="198">
        <f t="shared" si="206"/>
        <v>2048</v>
      </c>
      <c r="AL218" s="198">
        <f t="shared" si="206"/>
        <v>2049</v>
      </c>
      <c r="AM218" s="198">
        <f t="shared" si="206"/>
        <v>2050</v>
      </c>
      <c r="AN218" s="198">
        <f t="shared" si="206"/>
        <v>2051</v>
      </c>
      <c r="AO218" s="198">
        <f t="shared" si="206"/>
        <v>2052</v>
      </c>
      <c r="AP218" s="198">
        <f t="shared" si="206"/>
        <v>2053</v>
      </c>
      <c r="AQ218" s="198">
        <f t="shared" ref="AQ218:BH218" si="207">AQ2</f>
        <v>2054</v>
      </c>
      <c r="AR218" s="198">
        <f t="shared" si="207"/>
        <v>2055</v>
      </c>
      <c r="AS218" s="198">
        <f t="shared" si="207"/>
        <v>2056</v>
      </c>
      <c r="AT218" s="198">
        <f t="shared" si="207"/>
        <v>2057</v>
      </c>
      <c r="AU218" s="198">
        <f t="shared" si="207"/>
        <v>2058</v>
      </c>
      <c r="AV218" s="198">
        <f t="shared" si="207"/>
        <v>2059</v>
      </c>
      <c r="AW218" s="198">
        <f t="shared" si="207"/>
        <v>2060</v>
      </c>
      <c r="AX218" s="198">
        <f t="shared" si="207"/>
        <v>2061</v>
      </c>
      <c r="AY218" s="198">
        <f t="shared" si="207"/>
        <v>2062</v>
      </c>
      <c r="AZ218" s="198">
        <f t="shared" si="207"/>
        <v>2063</v>
      </c>
      <c r="BA218" s="198">
        <f t="shared" si="207"/>
        <v>2064</v>
      </c>
      <c r="BB218" s="198">
        <f t="shared" si="207"/>
        <v>2065</v>
      </c>
      <c r="BC218" s="198">
        <f t="shared" si="207"/>
        <v>2066</v>
      </c>
      <c r="BD218" s="198">
        <f t="shared" si="207"/>
        <v>2067</v>
      </c>
      <c r="BE218" s="198">
        <f t="shared" si="207"/>
        <v>2068</v>
      </c>
      <c r="BF218" s="198">
        <f t="shared" si="207"/>
        <v>2069</v>
      </c>
      <c r="BG218" s="198">
        <f t="shared" si="207"/>
        <v>2070</v>
      </c>
      <c r="BH218" s="198">
        <f t="shared" si="207"/>
        <v>2071</v>
      </c>
    </row>
    <row r="219" spans="1:60" ht="15">
      <c r="A219" s="106"/>
      <c r="B219" s="106"/>
      <c r="C219" s="106">
        <v>0</v>
      </c>
      <c r="D219" s="106"/>
      <c r="E219" s="106" t="str">
        <f ca="1">OFFSET('Impact Inputs'!A$6,C219,0)</f>
        <v>Impact 1</v>
      </c>
      <c r="F219" s="106" t="str">
        <f ca="1">OFFSET('Impact Inputs'!C$6,C219,0)</f>
        <v>Average increase in cash settled cases</v>
      </c>
      <c r="G219" s="148"/>
      <c r="H219" s="149"/>
      <c r="I219" s="149"/>
      <c r="J219" s="149"/>
      <c r="K219" s="139">
        <f t="shared" ref="K219:K250" ca="1" si="208">SUMPRODUCT(OFFSET(K$7,0,0,K$2-$K$2+1,1),N(OFFSET(OFFSET(K167,0,0,1,-1*(K$2-$K$2+1)),0,K$2-$K$2+1-ROW(OFFSET($A$1,0,0,K$2-$K$2+1,1)),1,1)))</f>
        <v>0</v>
      </c>
      <c r="L219" s="139">
        <f t="shared" ref="L219:BH224" ca="1" si="209">SUMPRODUCT(OFFSET(L$7,0,0,L$2-$K$2+1,1),N(OFFSET(OFFSET(L167,0,0,1,-1*(L$2-$K$2+1)),0,L$2-$K$2+1-ROW(OFFSET($A$1,0,0,L$2-$K$2+1,1)),1,1)))</f>
        <v>33772287.071710922</v>
      </c>
      <c r="M219" s="139">
        <f t="shared" ca="1" si="209"/>
        <v>0</v>
      </c>
      <c r="N219" s="139">
        <f t="shared" ca="1" si="209"/>
        <v>0</v>
      </c>
      <c r="O219" s="139">
        <f t="shared" ca="1" si="209"/>
        <v>0</v>
      </c>
      <c r="P219" s="139">
        <f t="shared" ca="1" si="209"/>
        <v>0</v>
      </c>
      <c r="Q219" s="139">
        <f t="shared" ca="1" si="209"/>
        <v>0</v>
      </c>
      <c r="R219" s="139">
        <f t="shared" ca="1" si="209"/>
        <v>0</v>
      </c>
      <c r="S219" s="139">
        <f t="shared" ca="1" si="209"/>
        <v>0</v>
      </c>
      <c r="T219" s="139">
        <f t="shared" ca="1" si="209"/>
        <v>0</v>
      </c>
      <c r="U219" s="139">
        <f t="shared" ca="1" si="209"/>
        <v>0</v>
      </c>
      <c r="V219" s="139">
        <f t="shared" ca="1" si="209"/>
        <v>0</v>
      </c>
      <c r="W219" s="139">
        <f t="shared" ca="1" si="209"/>
        <v>0</v>
      </c>
      <c r="X219" s="139">
        <f t="shared" ca="1" si="209"/>
        <v>0</v>
      </c>
      <c r="Y219" s="139">
        <f t="shared" ca="1" si="209"/>
        <v>0</v>
      </c>
      <c r="Z219" s="139">
        <f t="shared" ca="1" si="209"/>
        <v>0</v>
      </c>
      <c r="AA219" s="139">
        <f t="shared" ca="1" si="209"/>
        <v>0</v>
      </c>
      <c r="AB219" s="139">
        <f t="shared" ca="1" si="209"/>
        <v>0</v>
      </c>
      <c r="AC219" s="139">
        <f t="shared" ca="1" si="209"/>
        <v>0</v>
      </c>
      <c r="AD219" s="139">
        <f t="shared" ca="1" si="209"/>
        <v>0</v>
      </c>
      <c r="AE219" s="139">
        <f t="shared" ca="1" si="209"/>
        <v>0</v>
      </c>
      <c r="AF219" s="139">
        <f t="shared" ca="1" si="209"/>
        <v>0</v>
      </c>
      <c r="AG219" s="139">
        <f t="shared" ca="1" si="209"/>
        <v>0</v>
      </c>
      <c r="AH219" s="139">
        <f t="shared" ca="1" si="209"/>
        <v>0</v>
      </c>
      <c r="AI219" s="139">
        <f t="shared" ca="1" si="209"/>
        <v>0</v>
      </c>
      <c r="AJ219" s="139">
        <f t="shared" ca="1" si="209"/>
        <v>0</v>
      </c>
      <c r="AK219" s="139">
        <f t="shared" ca="1" si="209"/>
        <v>0</v>
      </c>
      <c r="AL219" s="139">
        <f t="shared" ca="1" si="209"/>
        <v>0</v>
      </c>
      <c r="AM219" s="139">
        <f t="shared" ca="1" si="209"/>
        <v>0</v>
      </c>
      <c r="AN219" s="139">
        <f t="shared" ca="1" si="209"/>
        <v>0</v>
      </c>
      <c r="AO219" s="139">
        <f t="shared" ca="1" si="209"/>
        <v>0</v>
      </c>
      <c r="AP219" s="139">
        <f t="shared" ca="1" si="209"/>
        <v>0</v>
      </c>
      <c r="AQ219" s="139">
        <f t="shared" ca="1" si="209"/>
        <v>0</v>
      </c>
      <c r="AR219" s="139">
        <f t="shared" ca="1" si="209"/>
        <v>0</v>
      </c>
      <c r="AS219" s="139">
        <f t="shared" ca="1" si="209"/>
        <v>0</v>
      </c>
      <c r="AT219" s="139">
        <f t="shared" ca="1" si="209"/>
        <v>0</v>
      </c>
      <c r="AU219" s="139">
        <f t="shared" ca="1" si="209"/>
        <v>0</v>
      </c>
      <c r="AV219" s="139">
        <f t="shared" ca="1" si="209"/>
        <v>0</v>
      </c>
      <c r="AW219" s="139">
        <f t="shared" ca="1" si="209"/>
        <v>0</v>
      </c>
      <c r="AX219" s="139">
        <f t="shared" ca="1" si="209"/>
        <v>0</v>
      </c>
      <c r="AY219" s="139">
        <f t="shared" ca="1" si="209"/>
        <v>0</v>
      </c>
      <c r="AZ219" s="139">
        <f t="shared" ca="1" si="209"/>
        <v>0</v>
      </c>
      <c r="BA219" s="139">
        <f t="shared" ca="1" si="209"/>
        <v>0</v>
      </c>
      <c r="BB219" s="139">
        <f t="shared" ca="1" si="209"/>
        <v>0</v>
      </c>
      <c r="BC219" s="139">
        <f t="shared" ca="1" si="209"/>
        <v>0</v>
      </c>
      <c r="BD219" s="139">
        <f t="shared" ca="1" si="209"/>
        <v>0</v>
      </c>
      <c r="BE219" s="139">
        <f t="shared" ca="1" si="209"/>
        <v>0</v>
      </c>
      <c r="BF219" s="139">
        <f t="shared" ca="1" si="209"/>
        <v>0</v>
      </c>
      <c r="BG219" s="139">
        <f t="shared" ca="1" si="209"/>
        <v>0</v>
      </c>
      <c r="BH219" s="139">
        <f t="shared" ca="1" si="209"/>
        <v>0</v>
      </c>
    </row>
    <row r="220" spans="1:60">
      <c r="A220" s="106"/>
      <c r="B220" s="106"/>
      <c r="C220" s="106">
        <v>3</v>
      </c>
      <c r="D220" s="106"/>
      <c r="E220" s="106" t="str">
        <f ca="1">OFFSET('Impact Inputs'!A$6,C220,0)</f>
        <v>Impact 2</v>
      </c>
      <c r="F220" s="106" t="str">
        <f ca="1">OFFSET('Impact Inputs'!C$6,C220,0)</f>
        <v>1 hour citizen compliance burden - Cost of an individual's time</v>
      </c>
      <c r="G220" s="106"/>
      <c r="H220" s="139"/>
      <c r="I220" s="139"/>
      <c r="J220" s="139"/>
      <c r="K220" s="139">
        <f t="shared" ca="1" si="208"/>
        <v>0</v>
      </c>
      <c r="L220" s="139">
        <f t="shared" ref="L220:Z220" ca="1" si="210">SUMPRODUCT(OFFSET(L$7,0,0,L$2-$K$2+1,1),N(OFFSET(OFFSET(L168,0,0,1,-1*(L$2-$K$2+1)),0,L$2-$K$2+1-ROW(OFFSET($A$1,0,0,L$2-$K$2+1,1)),1,1)))</f>
        <v>1070385.9129194107</v>
      </c>
      <c r="M220" s="139">
        <f t="shared" ca="1" si="210"/>
        <v>0</v>
      </c>
      <c r="N220" s="139">
        <f t="shared" ca="1" si="210"/>
        <v>0</v>
      </c>
      <c r="O220" s="139">
        <f t="shared" ca="1" si="210"/>
        <v>0</v>
      </c>
      <c r="P220" s="139">
        <f t="shared" ca="1" si="210"/>
        <v>0</v>
      </c>
      <c r="Q220" s="139">
        <f t="shared" ca="1" si="210"/>
        <v>0</v>
      </c>
      <c r="R220" s="139">
        <f t="shared" ca="1" si="210"/>
        <v>0</v>
      </c>
      <c r="S220" s="139">
        <f t="shared" ca="1" si="210"/>
        <v>0</v>
      </c>
      <c r="T220" s="139">
        <f t="shared" ca="1" si="210"/>
        <v>0</v>
      </c>
      <c r="U220" s="139">
        <f t="shared" ca="1" si="210"/>
        <v>0</v>
      </c>
      <c r="V220" s="139">
        <f t="shared" ca="1" si="210"/>
        <v>0</v>
      </c>
      <c r="W220" s="139">
        <f t="shared" ca="1" si="210"/>
        <v>0</v>
      </c>
      <c r="X220" s="139">
        <f t="shared" ca="1" si="210"/>
        <v>0</v>
      </c>
      <c r="Y220" s="139">
        <f t="shared" ca="1" si="210"/>
        <v>0</v>
      </c>
      <c r="Z220" s="139">
        <f t="shared" ca="1" si="210"/>
        <v>0</v>
      </c>
      <c r="AA220" s="139">
        <f t="shared" ca="1" si="209"/>
        <v>0</v>
      </c>
      <c r="AB220" s="139">
        <f t="shared" ca="1" si="209"/>
        <v>0</v>
      </c>
      <c r="AC220" s="139">
        <f t="shared" ca="1" si="209"/>
        <v>0</v>
      </c>
      <c r="AD220" s="139">
        <f t="shared" ca="1" si="209"/>
        <v>0</v>
      </c>
      <c r="AE220" s="139">
        <f t="shared" ca="1" si="209"/>
        <v>0</v>
      </c>
      <c r="AF220" s="139">
        <f t="shared" ca="1" si="209"/>
        <v>0</v>
      </c>
      <c r="AG220" s="139">
        <f t="shared" ca="1" si="209"/>
        <v>0</v>
      </c>
      <c r="AH220" s="139">
        <f t="shared" ca="1" si="209"/>
        <v>0</v>
      </c>
      <c r="AI220" s="139">
        <f t="shared" ca="1" si="209"/>
        <v>0</v>
      </c>
      <c r="AJ220" s="139">
        <f t="shared" ca="1" si="209"/>
        <v>0</v>
      </c>
      <c r="AK220" s="139">
        <f t="shared" ca="1" si="209"/>
        <v>0</v>
      </c>
      <c r="AL220" s="139">
        <f t="shared" ca="1" si="209"/>
        <v>0</v>
      </c>
      <c r="AM220" s="139">
        <f t="shared" ca="1" si="209"/>
        <v>0</v>
      </c>
      <c r="AN220" s="139">
        <f t="shared" ca="1" si="209"/>
        <v>0</v>
      </c>
      <c r="AO220" s="139">
        <f t="shared" ca="1" si="209"/>
        <v>0</v>
      </c>
      <c r="AP220" s="139">
        <f t="shared" ca="1" si="209"/>
        <v>0</v>
      </c>
      <c r="AQ220" s="139">
        <f t="shared" ca="1" si="209"/>
        <v>0</v>
      </c>
      <c r="AR220" s="139">
        <f t="shared" ca="1" si="209"/>
        <v>0</v>
      </c>
      <c r="AS220" s="139">
        <f t="shared" ca="1" si="209"/>
        <v>0</v>
      </c>
      <c r="AT220" s="139">
        <f t="shared" ca="1" si="209"/>
        <v>0</v>
      </c>
      <c r="AU220" s="139">
        <f t="shared" ca="1" si="209"/>
        <v>0</v>
      </c>
      <c r="AV220" s="139">
        <f t="shared" ca="1" si="209"/>
        <v>0</v>
      </c>
      <c r="AW220" s="139">
        <f t="shared" ca="1" si="209"/>
        <v>0</v>
      </c>
      <c r="AX220" s="139">
        <f t="shared" ca="1" si="209"/>
        <v>0</v>
      </c>
      <c r="AY220" s="139">
        <f t="shared" ca="1" si="209"/>
        <v>0</v>
      </c>
      <c r="AZ220" s="139">
        <f t="shared" ca="1" si="209"/>
        <v>0</v>
      </c>
      <c r="BA220" s="139">
        <f t="shared" ca="1" si="209"/>
        <v>0</v>
      </c>
      <c r="BB220" s="139">
        <f t="shared" ca="1" si="209"/>
        <v>0</v>
      </c>
      <c r="BC220" s="139">
        <f t="shared" ca="1" si="209"/>
        <v>0</v>
      </c>
      <c r="BD220" s="139">
        <f t="shared" ca="1" si="209"/>
        <v>0</v>
      </c>
      <c r="BE220" s="139">
        <f t="shared" ca="1" si="209"/>
        <v>0</v>
      </c>
      <c r="BF220" s="139">
        <f t="shared" ca="1" si="209"/>
        <v>0</v>
      </c>
      <c r="BG220" s="139">
        <f t="shared" ca="1" si="209"/>
        <v>0</v>
      </c>
      <c r="BH220" s="139">
        <f t="shared" ca="1" si="209"/>
        <v>0</v>
      </c>
    </row>
    <row r="221" spans="1:60">
      <c r="A221" s="106"/>
      <c r="B221" s="106"/>
      <c r="C221" s="106">
        <v>6</v>
      </c>
      <c r="D221" s="106"/>
      <c r="E221" s="106" t="str">
        <f ca="1">OFFSET('Impact Inputs'!A$6,C221,0)</f>
        <v>Impact 3</v>
      </c>
      <c r="F221" s="106" t="str">
        <f ca="1">OFFSET('Impact Inputs'!C$6,C221,0)</f>
        <v>Living in a house in disrepair for every 1 point change (0-4 scale)</v>
      </c>
      <c r="G221" s="106"/>
      <c r="H221" s="139"/>
      <c r="I221" s="139"/>
      <c r="J221" s="139"/>
      <c r="K221" s="139">
        <f t="shared" ca="1" si="208"/>
        <v>0</v>
      </c>
      <c r="L221" s="139">
        <f t="shared" ca="1" si="209"/>
        <v>0</v>
      </c>
      <c r="M221" s="139">
        <f t="shared" ca="1" si="209"/>
        <v>6870.1351610356614</v>
      </c>
      <c r="N221" s="139">
        <f t="shared" ca="1" si="209"/>
        <v>13740.270322071323</v>
      </c>
      <c r="O221" s="139">
        <f t="shared" ca="1" si="209"/>
        <v>13740.270322071323</v>
      </c>
      <c r="P221" s="139">
        <f t="shared" ca="1" si="209"/>
        <v>13740.270322071323</v>
      </c>
      <c r="Q221" s="139">
        <f t="shared" ca="1" si="209"/>
        <v>13740.270322071323</v>
      </c>
      <c r="R221" s="139">
        <f t="shared" ca="1" si="209"/>
        <v>13740.270322071323</v>
      </c>
      <c r="S221" s="139">
        <f t="shared" ca="1" si="209"/>
        <v>13740.270322071323</v>
      </c>
      <c r="T221" s="139">
        <f t="shared" ca="1" si="209"/>
        <v>13740.270322071323</v>
      </c>
      <c r="U221" s="139">
        <f t="shared" ca="1" si="209"/>
        <v>13740.270322071323</v>
      </c>
      <c r="V221" s="139">
        <f t="shared" ca="1" si="209"/>
        <v>13740.270322071323</v>
      </c>
      <c r="W221" s="139">
        <f t="shared" ca="1" si="209"/>
        <v>13740.270322071323</v>
      </c>
      <c r="X221" s="139">
        <f t="shared" ca="1" si="209"/>
        <v>13740.270322071323</v>
      </c>
      <c r="Y221" s="139">
        <f t="shared" ca="1" si="209"/>
        <v>13740.270322071323</v>
      </c>
      <c r="Z221" s="139">
        <f t="shared" ca="1" si="209"/>
        <v>13740.270322071323</v>
      </c>
      <c r="AA221" s="139">
        <f t="shared" ca="1" si="209"/>
        <v>13740.270322071323</v>
      </c>
      <c r="AB221" s="139">
        <f t="shared" ca="1" si="209"/>
        <v>13740.270322071323</v>
      </c>
      <c r="AC221" s="139">
        <f t="shared" ca="1" si="209"/>
        <v>13740.270322071323</v>
      </c>
      <c r="AD221" s="139">
        <f t="shared" ca="1" si="209"/>
        <v>13740.270322071323</v>
      </c>
      <c r="AE221" s="139">
        <f t="shared" ca="1" si="209"/>
        <v>13740.270322071323</v>
      </c>
      <c r="AF221" s="139">
        <f t="shared" ca="1" si="209"/>
        <v>13740.270322071323</v>
      </c>
      <c r="AG221" s="139">
        <f t="shared" ca="1" si="209"/>
        <v>13740.270322071323</v>
      </c>
      <c r="AH221" s="139">
        <f t="shared" ca="1" si="209"/>
        <v>13740.270322071323</v>
      </c>
      <c r="AI221" s="139">
        <f t="shared" ca="1" si="209"/>
        <v>13740.270322071323</v>
      </c>
      <c r="AJ221" s="139">
        <f t="shared" ca="1" si="209"/>
        <v>13740.270322071323</v>
      </c>
      <c r="AK221" s="139">
        <f t="shared" ca="1" si="209"/>
        <v>13740.270322071323</v>
      </c>
      <c r="AL221" s="139">
        <f t="shared" ca="1" si="209"/>
        <v>13740.270322071323</v>
      </c>
      <c r="AM221" s="139">
        <f t="shared" ca="1" si="209"/>
        <v>13740.270322071323</v>
      </c>
      <c r="AN221" s="139">
        <f t="shared" ca="1" si="209"/>
        <v>13740.270322071323</v>
      </c>
      <c r="AO221" s="139">
        <f t="shared" ca="1" si="209"/>
        <v>13740.270322071323</v>
      </c>
      <c r="AP221" s="139">
        <f t="shared" ca="1" si="209"/>
        <v>13740.270322071323</v>
      </c>
      <c r="AQ221" s="139">
        <f t="shared" ca="1" si="209"/>
        <v>13740.270322071323</v>
      </c>
      <c r="AR221" s="139">
        <f t="shared" ca="1" si="209"/>
        <v>13740.270322071323</v>
      </c>
      <c r="AS221" s="139">
        <f t="shared" ca="1" si="209"/>
        <v>13740.270322071323</v>
      </c>
      <c r="AT221" s="139">
        <f t="shared" ca="1" si="209"/>
        <v>13740.270322071323</v>
      </c>
      <c r="AU221" s="139">
        <f t="shared" ca="1" si="209"/>
        <v>13740.270322071323</v>
      </c>
      <c r="AV221" s="139">
        <f t="shared" ca="1" si="209"/>
        <v>13740.270322071323</v>
      </c>
      <c r="AW221" s="139">
        <f t="shared" ca="1" si="209"/>
        <v>13740.270322071323</v>
      </c>
      <c r="AX221" s="139">
        <f t="shared" ca="1" si="209"/>
        <v>13740.270322071323</v>
      </c>
      <c r="AY221" s="139">
        <f t="shared" ca="1" si="209"/>
        <v>13740.270322071323</v>
      </c>
      <c r="AZ221" s="139">
        <f t="shared" ca="1" si="209"/>
        <v>13740.270322071323</v>
      </c>
      <c r="BA221" s="139">
        <f t="shared" ca="1" si="209"/>
        <v>13740.270322071323</v>
      </c>
      <c r="BB221" s="139">
        <f t="shared" ca="1" si="209"/>
        <v>13740.270322071323</v>
      </c>
      <c r="BC221" s="139">
        <f t="shared" ca="1" si="209"/>
        <v>13740.270322071323</v>
      </c>
      <c r="BD221" s="139">
        <f t="shared" ca="1" si="209"/>
        <v>13740.270322071323</v>
      </c>
      <c r="BE221" s="139">
        <f t="shared" ca="1" si="209"/>
        <v>13740.270322071323</v>
      </c>
      <c r="BF221" s="139">
        <f t="shared" ca="1" si="209"/>
        <v>13740.270322071323</v>
      </c>
      <c r="BG221" s="139">
        <f t="shared" ca="1" si="209"/>
        <v>13740.270322071323</v>
      </c>
      <c r="BH221" s="139">
        <f t="shared" ca="1" si="209"/>
        <v>13740.270322071323</v>
      </c>
    </row>
    <row r="222" spans="1:60" ht="15">
      <c r="A222" s="106"/>
      <c r="B222" s="106"/>
      <c r="C222" s="108">
        <v>9</v>
      </c>
      <c r="D222" s="106"/>
      <c r="E222" s="106" t="str">
        <f ca="1">OFFSET('Impact Inputs'!A$6,C222,0)</f>
        <v>Impact 4</v>
      </c>
      <c r="F222" s="106" t="str">
        <f ca="1">OFFSET('Impact Inputs'!C$6,C222,0)</f>
        <v>Mental health for every 1 point change (improvement) (0-100 scale)</v>
      </c>
      <c r="G222" s="148"/>
      <c r="H222" s="149"/>
      <c r="I222" s="149"/>
      <c r="J222" s="149"/>
      <c r="K222" s="139">
        <f t="shared" ca="1" si="208"/>
        <v>0</v>
      </c>
      <c r="L222" s="139">
        <f t="shared" ca="1" si="209"/>
        <v>0</v>
      </c>
      <c r="M222" s="139">
        <f t="shared" ca="1" si="209"/>
        <v>0</v>
      </c>
      <c r="N222" s="139">
        <f t="shared" ca="1" si="209"/>
        <v>0</v>
      </c>
      <c r="O222" s="139">
        <f t="shared" ca="1" si="209"/>
        <v>0</v>
      </c>
      <c r="P222" s="139">
        <f t="shared" ca="1" si="209"/>
        <v>0</v>
      </c>
      <c r="Q222" s="139">
        <f t="shared" ca="1" si="209"/>
        <v>0</v>
      </c>
      <c r="R222" s="139">
        <f t="shared" ca="1" si="209"/>
        <v>0</v>
      </c>
      <c r="S222" s="139">
        <f t="shared" ca="1" si="209"/>
        <v>0</v>
      </c>
      <c r="T222" s="139">
        <f t="shared" ca="1" si="209"/>
        <v>0</v>
      </c>
      <c r="U222" s="139">
        <f t="shared" ca="1" si="209"/>
        <v>0</v>
      </c>
      <c r="V222" s="139">
        <f t="shared" ca="1" si="209"/>
        <v>0</v>
      </c>
      <c r="W222" s="139">
        <f t="shared" ca="1" si="209"/>
        <v>0</v>
      </c>
      <c r="X222" s="139">
        <f t="shared" ca="1" si="209"/>
        <v>0</v>
      </c>
      <c r="Y222" s="139">
        <f t="shared" ca="1" si="209"/>
        <v>0</v>
      </c>
      <c r="Z222" s="139">
        <f t="shared" ca="1" si="209"/>
        <v>0</v>
      </c>
      <c r="AA222" s="139">
        <f t="shared" ca="1" si="209"/>
        <v>0</v>
      </c>
      <c r="AB222" s="139">
        <f t="shared" ca="1" si="209"/>
        <v>0</v>
      </c>
      <c r="AC222" s="139">
        <f t="shared" ca="1" si="209"/>
        <v>0</v>
      </c>
      <c r="AD222" s="139">
        <f t="shared" ca="1" si="209"/>
        <v>0</v>
      </c>
      <c r="AE222" s="139">
        <f t="shared" ca="1" si="209"/>
        <v>0</v>
      </c>
      <c r="AF222" s="139">
        <f t="shared" ca="1" si="209"/>
        <v>0</v>
      </c>
      <c r="AG222" s="139">
        <f t="shared" ca="1" si="209"/>
        <v>0</v>
      </c>
      <c r="AH222" s="139">
        <f t="shared" ca="1" si="209"/>
        <v>0</v>
      </c>
      <c r="AI222" s="139">
        <f t="shared" ca="1" si="209"/>
        <v>0</v>
      </c>
      <c r="AJ222" s="139">
        <f t="shared" ca="1" si="209"/>
        <v>0</v>
      </c>
      <c r="AK222" s="139">
        <f t="shared" ca="1" si="209"/>
        <v>0</v>
      </c>
      <c r="AL222" s="139">
        <f t="shared" ca="1" si="209"/>
        <v>0</v>
      </c>
      <c r="AM222" s="139">
        <f t="shared" ca="1" si="209"/>
        <v>0</v>
      </c>
      <c r="AN222" s="139">
        <f t="shared" ca="1" si="209"/>
        <v>0</v>
      </c>
      <c r="AO222" s="139">
        <f t="shared" ca="1" si="209"/>
        <v>0</v>
      </c>
      <c r="AP222" s="139">
        <f t="shared" ca="1" si="209"/>
        <v>0</v>
      </c>
      <c r="AQ222" s="139">
        <f t="shared" ca="1" si="209"/>
        <v>0</v>
      </c>
      <c r="AR222" s="139">
        <f t="shared" ca="1" si="209"/>
        <v>0</v>
      </c>
      <c r="AS222" s="139">
        <f t="shared" ca="1" si="209"/>
        <v>0</v>
      </c>
      <c r="AT222" s="139">
        <f t="shared" ca="1" si="209"/>
        <v>0</v>
      </c>
      <c r="AU222" s="139">
        <f t="shared" ca="1" si="209"/>
        <v>0</v>
      </c>
      <c r="AV222" s="139">
        <f t="shared" ca="1" si="209"/>
        <v>0</v>
      </c>
      <c r="AW222" s="139">
        <f t="shared" ca="1" si="209"/>
        <v>0</v>
      </c>
      <c r="AX222" s="139">
        <f t="shared" ca="1" si="209"/>
        <v>0</v>
      </c>
      <c r="AY222" s="139">
        <f t="shared" ca="1" si="209"/>
        <v>0</v>
      </c>
      <c r="AZ222" s="139">
        <f t="shared" ca="1" si="209"/>
        <v>0</v>
      </c>
      <c r="BA222" s="139">
        <f t="shared" ca="1" si="209"/>
        <v>0</v>
      </c>
      <c r="BB222" s="139">
        <f t="shared" ca="1" si="209"/>
        <v>0</v>
      </c>
      <c r="BC222" s="139">
        <f t="shared" ca="1" si="209"/>
        <v>0</v>
      </c>
      <c r="BD222" s="139">
        <f t="shared" ca="1" si="209"/>
        <v>0</v>
      </c>
      <c r="BE222" s="139">
        <f t="shared" ca="1" si="209"/>
        <v>0</v>
      </c>
      <c r="BF222" s="139">
        <f t="shared" ca="1" si="209"/>
        <v>0</v>
      </c>
      <c r="BG222" s="139">
        <f t="shared" ca="1" si="209"/>
        <v>0</v>
      </c>
      <c r="BH222" s="139">
        <f t="shared" ca="1" si="209"/>
        <v>0</v>
      </c>
    </row>
    <row r="223" spans="1:60">
      <c r="A223" s="106"/>
      <c r="B223" s="106"/>
      <c r="C223" s="108">
        <v>12</v>
      </c>
      <c r="D223" s="106"/>
      <c r="E223" s="106" t="str">
        <f ca="1">OFFSET('Impact Inputs'!A$6,C223,0)</f>
        <v>Impact 5</v>
      </c>
      <c r="F223" s="106" t="str">
        <f ca="1">OFFSET('Impact Inputs'!C$6,C223,0)</f>
        <v>Having access to general help for every 1 point change (0-4 scale)</v>
      </c>
      <c r="G223" s="106"/>
      <c r="H223" s="139"/>
      <c r="I223" s="139"/>
      <c r="J223" s="139"/>
      <c r="K223" s="139">
        <f t="shared" ca="1" si="208"/>
        <v>0</v>
      </c>
      <c r="L223" s="139">
        <f t="shared" ca="1" si="209"/>
        <v>0</v>
      </c>
      <c r="M223" s="139">
        <f t="shared" ca="1" si="209"/>
        <v>0</v>
      </c>
      <c r="N223" s="139">
        <f t="shared" ca="1" si="209"/>
        <v>0</v>
      </c>
      <c r="O223" s="139">
        <f t="shared" ca="1" si="209"/>
        <v>0</v>
      </c>
      <c r="P223" s="139">
        <f t="shared" ca="1" si="209"/>
        <v>0</v>
      </c>
      <c r="Q223" s="139">
        <f t="shared" ca="1" si="209"/>
        <v>0</v>
      </c>
      <c r="R223" s="139">
        <f t="shared" ca="1" si="209"/>
        <v>0</v>
      </c>
      <c r="S223" s="139">
        <f t="shared" ca="1" si="209"/>
        <v>0</v>
      </c>
      <c r="T223" s="139">
        <f t="shared" ca="1" si="209"/>
        <v>0</v>
      </c>
      <c r="U223" s="139">
        <f t="shared" ca="1" si="209"/>
        <v>0</v>
      </c>
      <c r="V223" s="139">
        <f t="shared" ca="1" si="209"/>
        <v>0</v>
      </c>
      <c r="W223" s="139">
        <f t="shared" ca="1" si="209"/>
        <v>0</v>
      </c>
      <c r="X223" s="139">
        <f t="shared" ca="1" si="209"/>
        <v>0</v>
      </c>
      <c r="Y223" s="139">
        <f t="shared" ca="1" si="209"/>
        <v>0</v>
      </c>
      <c r="Z223" s="139">
        <f t="shared" ca="1" si="209"/>
        <v>0</v>
      </c>
      <c r="AA223" s="139">
        <f t="shared" ca="1" si="209"/>
        <v>0</v>
      </c>
      <c r="AB223" s="139">
        <f t="shared" ca="1" si="209"/>
        <v>0</v>
      </c>
      <c r="AC223" s="139">
        <f t="shared" ca="1" si="209"/>
        <v>0</v>
      </c>
      <c r="AD223" s="139">
        <f t="shared" ca="1" si="209"/>
        <v>0</v>
      </c>
      <c r="AE223" s="139">
        <f t="shared" ca="1" si="209"/>
        <v>0</v>
      </c>
      <c r="AF223" s="139">
        <f t="shared" ca="1" si="209"/>
        <v>0</v>
      </c>
      <c r="AG223" s="139">
        <f t="shared" ca="1" si="209"/>
        <v>0</v>
      </c>
      <c r="AH223" s="139">
        <f t="shared" ca="1" si="209"/>
        <v>0</v>
      </c>
      <c r="AI223" s="139">
        <f t="shared" ca="1" si="209"/>
        <v>0</v>
      </c>
      <c r="AJ223" s="139">
        <f t="shared" ca="1" si="209"/>
        <v>0</v>
      </c>
      <c r="AK223" s="139">
        <f t="shared" ca="1" si="209"/>
        <v>0</v>
      </c>
      <c r="AL223" s="139">
        <f t="shared" ca="1" si="209"/>
        <v>0</v>
      </c>
      <c r="AM223" s="139">
        <f t="shared" ca="1" si="209"/>
        <v>0</v>
      </c>
      <c r="AN223" s="139">
        <f t="shared" ca="1" si="209"/>
        <v>0</v>
      </c>
      <c r="AO223" s="139">
        <f t="shared" ca="1" si="209"/>
        <v>0</v>
      </c>
      <c r="AP223" s="139">
        <f t="shared" ca="1" si="209"/>
        <v>0</v>
      </c>
      <c r="AQ223" s="139">
        <f t="shared" ca="1" si="209"/>
        <v>0</v>
      </c>
      <c r="AR223" s="139">
        <f t="shared" ca="1" si="209"/>
        <v>0</v>
      </c>
      <c r="AS223" s="139">
        <f t="shared" ca="1" si="209"/>
        <v>0</v>
      </c>
      <c r="AT223" s="139">
        <f t="shared" ca="1" si="209"/>
        <v>0</v>
      </c>
      <c r="AU223" s="139">
        <f t="shared" ca="1" si="209"/>
        <v>0</v>
      </c>
      <c r="AV223" s="139">
        <f t="shared" ca="1" si="209"/>
        <v>0</v>
      </c>
      <c r="AW223" s="139">
        <f t="shared" ca="1" si="209"/>
        <v>0</v>
      </c>
      <c r="AX223" s="139">
        <f t="shared" ca="1" si="209"/>
        <v>0</v>
      </c>
      <c r="AY223" s="139">
        <f t="shared" ca="1" si="209"/>
        <v>0</v>
      </c>
      <c r="AZ223" s="139">
        <f t="shared" ca="1" si="209"/>
        <v>0</v>
      </c>
      <c r="BA223" s="139">
        <f t="shared" ca="1" si="209"/>
        <v>0</v>
      </c>
      <c r="BB223" s="139">
        <f t="shared" ca="1" si="209"/>
        <v>0</v>
      </c>
      <c r="BC223" s="139">
        <f t="shared" ca="1" si="209"/>
        <v>0</v>
      </c>
      <c r="BD223" s="139">
        <f t="shared" ca="1" si="209"/>
        <v>0</v>
      </c>
      <c r="BE223" s="139">
        <f t="shared" ca="1" si="209"/>
        <v>0</v>
      </c>
      <c r="BF223" s="139">
        <f t="shared" ca="1" si="209"/>
        <v>0</v>
      </c>
      <c r="BG223" s="139">
        <f t="shared" ca="1" si="209"/>
        <v>0</v>
      </c>
      <c r="BH223" s="139">
        <f t="shared" ca="1" si="209"/>
        <v>0</v>
      </c>
    </row>
    <row r="224" spans="1:60">
      <c r="A224" s="106"/>
      <c r="B224" s="106"/>
      <c r="C224" s="106">
        <v>15</v>
      </c>
      <c r="D224" s="106"/>
      <c r="E224" s="106" t="str">
        <f ca="1">OFFSET('Impact Inputs'!A$6,C224,0)</f>
        <v>Impact 6</v>
      </c>
      <c r="F224" s="106" t="str">
        <f ca="1">OFFSET('Impact Inputs'!C$6,C224,0)</f>
        <v>Increased access to support and information in an emergency</v>
      </c>
      <c r="G224" s="106"/>
      <c r="H224" s="139"/>
      <c r="I224" s="139"/>
      <c r="J224" s="139"/>
      <c r="K224" s="139">
        <f t="shared" ca="1" si="208"/>
        <v>0</v>
      </c>
      <c r="L224" s="139">
        <f t="shared" ca="1" si="209"/>
        <v>0</v>
      </c>
      <c r="M224" s="139">
        <f t="shared" ca="1" si="209"/>
        <v>0</v>
      </c>
      <c r="N224" s="139">
        <f t="shared" ca="1" si="209"/>
        <v>0</v>
      </c>
      <c r="O224" s="139">
        <f t="shared" ca="1" si="209"/>
        <v>0</v>
      </c>
      <c r="P224" s="139">
        <f t="shared" ca="1" si="209"/>
        <v>0</v>
      </c>
      <c r="Q224" s="139">
        <f t="shared" ca="1" si="209"/>
        <v>0</v>
      </c>
      <c r="R224" s="139">
        <f t="shared" ca="1" si="209"/>
        <v>0</v>
      </c>
      <c r="S224" s="139">
        <f t="shared" ca="1" si="209"/>
        <v>0</v>
      </c>
      <c r="T224" s="139">
        <f t="shared" ca="1" si="209"/>
        <v>0</v>
      </c>
      <c r="U224" s="139">
        <f t="shared" ca="1" si="209"/>
        <v>0</v>
      </c>
      <c r="V224" s="139">
        <f t="shared" ca="1" si="209"/>
        <v>0</v>
      </c>
      <c r="W224" s="139">
        <f t="shared" ca="1" si="209"/>
        <v>0</v>
      </c>
      <c r="X224" s="139">
        <f t="shared" ca="1" si="209"/>
        <v>0</v>
      </c>
      <c r="Y224" s="139">
        <f t="shared" ca="1" si="209"/>
        <v>0</v>
      </c>
      <c r="Z224" s="139">
        <f t="shared" ca="1" si="209"/>
        <v>0</v>
      </c>
      <c r="AA224" s="139">
        <f t="shared" ca="1" si="209"/>
        <v>0</v>
      </c>
      <c r="AB224" s="139">
        <f t="shared" ca="1" si="209"/>
        <v>0</v>
      </c>
      <c r="AC224" s="139">
        <f t="shared" ca="1" si="209"/>
        <v>0</v>
      </c>
      <c r="AD224" s="139">
        <f t="shared" ca="1" si="209"/>
        <v>0</v>
      </c>
      <c r="AE224" s="139">
        <f t="shared" ca="1" si="209"/>
        <v>0</v>
      </c>
      <c r="AF224" s="139">
        <f t="shared" ca="1" si="209"/>
        <v>0</v>
      </c>
      <c r="AG224" s="139">
        <f t="shared" ca="1" si="209"/>
        <v>0</v>
      </c>
      <c r="AH224" s="139">
        <f t="shared" ca="1" si="209"/>
        <v>0</v>
      </c>
      <c r="AI224" s="139">
        <f t="shared" ca="1" si="209"/>
        <v>0</v>
      </c>
      <c r="AJ224" s="139">
        <f t="shared" ca="1" si="209"/>
        <v>0</v>
      </c>
      <c r="AK224" s="139">
        <f t="shared" ref="L224:BH229" ca="1" si="211">SUMPRODUCT(OFFSET(AK$7,0,0,AK$2-$K$2+1,1),N(OFFSET(OFFSET(AK172,0,0,1,-1*(AK$2-$K$2+1)),0,AK$2-$K$2+1-ROW(OFFSET($A$1,0,0,AK$2-$K$2+1,1)),1,1)))</f>
        <v>0</v>
      </c>
      <c r="AL224" s="139">
        <f t="shared" ca="1" si="211"/>
        <v>0</v>
      </c>
      <c r="AM224" s="139">
        <f t="shared" ca="1" si="211"/>
        <v>0</v>
      </c>
      <c r="AN224" s="139">
        <f t="shared" ca="1" si="211"/>
        <v>0</v>
      </c>
      <c r="AO224" s="139">
        <f t="shared" ca="1" si="211"/>
        <v>0</v>
      </c>
      <c r="AP224" s="139">
        <f t="shared" ca="1" si="211"/>
        <v>0</v>
      </c>
      <c r="AQ224" s="139">
        <f t="shared" ca="1" si="211"/>
        <v>0</v>
      </c>
      <c r="AR224" s="139">
        <f t="shared" ca="1" si="211"/>
        <v>0</v>
      </c>
      <c r="AS224" s="139">
        <f t="shared" ca="1" si="211"/>
        <v>0</v>
      </c>
      <c r="AT224" s="139">
        <f t="shared" ca="1" si="211"/>
        <v>0</v>
      </c>
      <c r="AU224" s="139">
        <f t="shared" ca="1" si="211"/>
        <v>0</v>
      </c>
      <c r="AV224" s="139">
        <f t="shared" ca="1" si="211"/>
        <v>0</v>
      </c>
      <c r="AW224" s="139">
        <f t="shared" ca="1" si="211"/>
        <v>0</v>
      </c>
      <c r="AX224" s="139">
        <f t="shared" ca="1" si="211"/>
        <v>0</v>
      </c>
      <c r="AY224" s="139">
        <f t="shared" ca="1" si="211"/>
        <v>0</v>
      </c>
      <c r="AZ224" s="139">
        <f t="shared" ca="1" si="211"/>
        <v>0</v>
      </c>
      <c r="BA224" s="139">
        <f t="shared" ca="1" si="211"/>
        <v>0</v>
      </c>
      <c r="BB224" s="139">
        <f t="shared" ca="1" si="211"/>
        <v>0</v>
      </c>
      <c r="BC224" s="139">
        <f t="shared" ca="1" si="211"/>
        <v>0</v>
      </c>
      <c r="BD224" s="139">
        <f t="shared" ca="1" si="211"/>
        <v>0</v>
      </c>
      <c r="BE224" s="139">
        <f t="shared" ca="1" si="211"/>
        <v>0</v>
      </c>
      <c r="BF224" s="139">
        <f t="shared" ca="1" si="211"/>
        <v>0</v>
      </c>
      <c r="BG224" s="139">
        <f t="shared" ca="1" si="211"/>
        <v>0</v>
      </c>
      <c r="BH224" s="139">
        <f t="shared" ca="1" si="211"/>
        <v>0</v>
      </c>
    </row>
    <row r="225" spans="1:60" ht="15">
      <c r="A225" s="106"/>
      <c r="B225" s="106"/>
      <c r="C225" s="106">
        <v>18</v>
      </c>
      <c r="D225" s="106"/>
      <c r="E225" s="106" t="str">
        <f ca="1">OFFSET('Impact Inputs'!A$6,C225,0)</f>
        <v>Impact 7</v>
      </c>
      <c r="F225" s="106" t="str">
        <f ca="1">OFFSET('Impact Inputs'!C$6,C225,0)</f>
        <v>Continued support for Households currently in the service</v>
      </c>
      <c r="G225" s="148"/>
      <c r="H225" s="149"/>
      <c r="I225" s="149"/>
      <c r="J225" s="149"/>
      <c r="K225" s="139">
        <f t="shared" ca="1" si="208"/>
        <v>0</v>
      </c>
      <c r="L225" s="139">
        <f t="shared" ca="1" si="211"/>
        <v>0</v>
      </c>
      <c r="M225" s="139">
        <f t="shared" ca="1" si="211"/>
        <v>0</v>
      </c>
      <c r="N225" s="139">
        <f t="shared" ca="1" si="211"/>
        <v>0</v>
      </c>
      <c r="O225" s="139">
        <f t="shared" ca="1" si="211"/>
        <v>0</v>
      </c>
      <c r="P225" s="139">
        <f t="shared" ca="1" si="211"/>
        <v>0</v>
      </c>
      <c r="Q225" s="139">
        <f t="shared" ca="1" si="211"/>
        <v>0</v>
      </c>
      <c r="R225" s="139">
        <f t="shared" ca="1" si="211"/>
        <v>0</v>
      </c>
      <c r="S225" s="139">
        <f t="shared" ca="1" si="211"/>
        <v>0</v>
      </c>
      <c r="T225" s="139">
        <f t="shared" ca="1" si="211"/>
        <v>0</v>
      </c>
      <c r="U225" s="139">
        <f t="shared" ca="1" si="211"/>
        <v>0</v>
      </c>
      <c r="V225" s="139">
        <f t="shared" ca="1" si="211"/>
        <v>0</v>
      </c>
      <c r="W225" s="139">
        <f t="shared" ca="1" si="211"/>
        <v>0</v>
      </c>
      <c r="X225" s="139">
        <f t="shared" ca="1" si="211"/>
        <v>0</v>
      </c>
      <c r="Y225" s="139">
        <f t="shared" ca="1" si="211"/>
        <v>0</v>
      </c>
      <c r="Z225" s="139">
        <f t="shared" ca="1" si="211"/>
        <v>0</v>
      </c>
      <c r="AA225" s="139">
        <f t="shared" ca="1" si="211"/>
        <v>0</v>
      </c>
      <c r="AB225" s="139">
        <f t="shared" ca="1" si="211"/>
        <v>0</v>
      </c>
      <c r="AC225" s="139">
        <f t="shared" ca="1" si="211"/>
        <v>0</v>
      </c>
      <c r="AD225" s="139">
        <f t="shared" ca="1" si="211"/>
        <v>0</v>
      </c>
      <c r="AE225" s="139">
        <f t="shared" ca="1" si="211"/>
        <v>0</v>
      </c>
      <c r="AF225" s="139">
        <f t="shared" ca="1" si="211"/>
        <v>0</v>
      </c>
      <c r="AG225" s="139">
        <f t="shared" ca="1" si="211"/>
        <v>0</v>
      </c>
      <c r="AH225" s="139">
        <f t="shared" ca="1" si="211"/>
        <v>0</v>
      </c>
      <c r="AI225" s="139">
        <f t="shared" ca="1" si="211"/>
        <v>0</v>
      </c>
      <c r="AJ225" s="139">
        <f t="shared" ca="1" si="211"/>
        <v>0</v>
      </c>
      <c r="AK225" s="139">
        <f t="shared" ca="1" si="211"/>
        <v>0</v>
      </c>
      <c r="AL225" s="139">
        <f t="shared" ca="1" si="211"/>
        <v>0</v>
      </c>
      <c r="AM225" s="139">
        <f t="shared" ca="1" si="211"/>
        <v>0</v>
      </c>
      <c r="AN225" s="139">
        <f t="shared" ca="1" si="211"/>
        <v>0</v>
      </c>
      <c r="AO225" s="139">
        <f t="shared" ca="1" si="211"/>
        <v>0</v>
      </c>
      <c r="AP225" s="139">
        <f t="shared" ca="1" si="211"/>
        <v>0</v>
      </c>
      <c r="AQ225" s="139">
        <f t="shared" ca="1" si="211"/>
        <v>0</v>
      </c>
      <c r="AR225" s="139">
        <f t="shared" ca="1" si="211"/>
        <v>0</v>
      </c>
      <c r="AS225" s="139">
        <f t="shared" ca="1" si="211"/>
        <v>0</v>
      </c>
      <c r="AT225" s="139">
        <f t="shared" ca="1" si="211"/>
        <v>0</v>
      </c>
      <c r="AU225" s="139">
        <f t="shared" ca="1" si="211"/>
        <v>0</v>
      </c>
      <c r="AV225" s="139">
        <f t="shared" ca="1" si="211"/>
        <v>0</v>
      </c>
      <c r="AW225" s="139">
        <f t="shared" ca="1" si="211"/>
        <v>0</v>
      </c>
      <c r="AX225" s="139">
        <f t="shared" ca="1" si="211"/>
        <v>0</v>
      </c>
      <c r="AY225" s="139">
        <f t="shared" ca="1" si="211"/>
        <v>0</v>
      </c>
      <c r="AZ225" s="139">
        <f t="shared" ca="1" si="211"/>
        <v>0</v>
      </c>
      <c r="BA225" s="139">
        <f t="shared" ca="1" si="211"/>
        <v>0</v>
      </c>
      <c r="BB225" s="139">
        <f t="shared" ca="1" si="211"/>
        <v>0</v>
      </c>
      <c r="BC225" s="139">
        <f t="shared" ca="1" si="211"/>
        <v>0</v>
      </c>
      <c r="BD225" s="139">
        <f t="shared" ca="1" si="211"/>
        <v>0</v>
      </c>
      <c r="BE225" s="139">
        <f t="shared" ca="1" si="211"/>
        <v>0</v>
      </c>
      <c r="BF225" s="139">
        <f t="shared" ca="1" si="211"/>
        <v>0</v>
      </c>
      <c r="BG225" s="139">
        <f t="shared" ca="1" si="211"/>
        <v>0</v>
      </c>
      <c r="BH225" s="139">
        <f t="shared" ca="1" si="211"/>
        <v>0</v>
      </c>
    </row>
    <row r="226" spans="1:60">
      <c r="A226" s="106"/>
      <c r="B226" s="106"/>
      <c r="C226" s="106">
        <v>21</v>
      </c>
      <c r="D226" s="106"/>
      <c r="E226" s="106" t="str">
        <f ca="1">OFFSET('Impact Inputs'!A$6,C226,0)</f>
        <v>Impact 8</v>
      </c>
      <c r="F226" s="106" t="str">
        <f ca="1">OFFSET('Impact Inputs'!C$6,C226,0)</f>
        <v>Cheaper resolution of insurance claims</v>
      </c>
      <c r="G226" s="106"/>
      <c r="H226" s="139"/>
      <c r="I226" s="139"/>
      <c r="J226" s="139"/>
      <c r="K226" s="139">
        <f t="shared" ca="1" si="208"/>
        <v>0</v>
      </c>
      <c r="L226" s="139">
        <f t="shared" ca="1" si="211"/>
        <v>0</v>
      </c>
      <c r="M226" s="139">
        <f t="shared" ca="1" si="211"/>
        <v>0</v>
      </c>
      <c r="N226" s="139">
        <f t="shared" ca="1" si="211"/>
        <v>0</v>
      </c>
      <c r="O226" s="139">
        <f t="shared" ca="1" si="211"/>
        <v>0</v>
      </c>
      <c r="P226" s="139">
        <f t="shared" ca="1" si="211"/>
        <v>0</v>
      </c>
      <c r="Q226" s="139">
        <f t="shared" ca="1" si="211"/>
        <v>0</v>
      </c>
      <c r="R226" s="139">
        <f t="shared" ca="1" si="211"/>
        <v>0</v>
      </c>
      <c r="S226" s="139">
        <f t="shared" ca="1" si="211"/>
        <v>0</v>
      </c>
      <c r="T226" s="139">
        <f t="shared" ca="1" si="211"/>
        <v>0</v>
      </c>
      <c r="U226" s="139">
        <f t="shared" ca="1" si="211"/>
        <v>0</v>
      </c>
      <c r="V226" s="139">
        <f t="shared" ca="1" si="211"/>
        <v>0</v>
      </c>
      <c r="W226" s="139">
        <f t="shared" ca="1" si="211"/>
        <v>0</v>
      </c>
      <c r="X226" s="139">
        <f t="shared" ca="1" si="211"/>
        <v>0</v>
      </c>
      <c r="Y226" s="139">
        <f t="shared" ca="1" si="211"/>
        <v>0</v>
      </c>
      <c r="Z226" s="139">
        <f t="shared" ca="1" si="211"/>
        <v>0</v>
      </c>
      <c r="AA226" s="139">
        <f t="shared" ca="1" si="211"/>
        <v>0</v>
      </c>
      <c r="AB226" s="139">
        <f t="shared" ca="1" si="211"/>
        <v>0</v>
      </c>
      <c r="AC226" s="139">
        <f t="shared" ca="1" si="211"/>
        <v>0</v>
      </c>
      <c r="AD226" s="139">
        <f t="shared" ca="1" si="211"/>
        <v>0</v>
      </c>
      <c r="AE226" s="139">
        <f t="shared" ca="1" si="211"/>
        <v>0</v>
      </c>
      <c r="AF226" s="139">
        <f t="shared" ca="1" si="211"/>
        <v>0</v>
      </c>
      <c r="AG226" s="139">
        <f t="shared" ca="1" si="211"/>
        <v>0</v>
      </c>
      <c r="AH226" s="139">
        <f t="shared" ca="1" si="211"/>
        <v>0</v>
      </c>
      <c r="AI226" s="139">
        <f t="shared" ca="1" si="211"/>
        <v>0</v>
      </c>
      <c r="AJ226" s="139">
        <f t="shared" ca="1" si="211"/>
        <v>0</v>
      </c>
      <c r="AK226" s="139">
        <f t="shared" ca="1" si="211"/>
        <v>0</v>
      </c>
      <c r="AL226" s="139">
        <f t="shared" ca="1" si="211"/>
        <v>0</v>
      </c>
      <c r="AM226" s="139">
        <f t="shared" ca="1" si="211"/>
        <v>0</v>
      </c>
      <c r="AN226" s="139">
        <f t="shared" ca="1" si="211"/>
        <v>0</v>
      </c>
      <c r="AO226" s="139">
        <f t="shared" ca="1" si="211"/>
        <v>0</v>
      </c>
      <c r="AP226" s="139">
        <f t="shared" ca="1" si="211"/>
        <v>0</v>
      </c>
      <c r="AQ226" s="139">
        <f t="shared" ca="1" si="211"/>
        <v>0</v>
      </c>
      <c r="AR226" s="139">
        <f t="shared" ca="1" si="211"/>
        <v>0</v>
      </c>
      <c r="AS226" s="139">
        <f t="shared" ca="1" si="211"/>
        <v>0</v>
      </c>
      <c r="AT226" s="139">
        <f t="shared" ca="1" si="211"/>
        <v>0</v>
      </c>
      <c r="AU226" s="139">
        <f t="shared" ca="1" si="211"/>
        <v>0</v>
      </c>
      <c r="AV226" s="139">
        <f t="shared" ca="1" si="211"/>
        <v>0</v>
      </c>
      <c r="AW226" s="139">
        <f t="shared" ca="1" si="211"/>
        <v>0</v>
      </c>
      <c r="AX226" s="139">
        <f t="shared" ca="1" si="211"/>
        <v>0</v>
      </c>
      <c r="AY226" s="139">
        <f t="shared" ca="1" si="211"/>
        <v>0</v>
      </c>
      <c r="AZ226" s="139">
        <f t="shared" ca="1" si="211"/>
        <v>0</v>
      </c>
      <c r="BA226" s="139">
        <f t="shared" ca="1" si="211"/>
        <v>0</v>
      </c>
      <c r="BB226" s="139">
        <f t="shared" ca="1" si="211"/>
        <v>0</v>
      </c>
      <c r="BC226" s="139">
        <f t="shared" ca="1" si="211"/>
        <v>0</v>
      </c>
      <c r="BD226" s="139">
        <f t="shared" ca="1" si="211"/>
        <v>0</v>
      </c>
      <c r="BE226" s="139">
        <f t="shared" ca="1" si="211"/>
        <v>0</v>
      </c>
      <c r="BF226" s="139">
        <f t="shared" ca="1" si="211"/>
        <v>0</v>
      </c>
      <c r="BG226" s="139">
        <f t="shared" ca="1" si="211"/>
        <v>0</v>
      </c>
      <c r="BH226" s="139">
        <f t="shared" ca="1" si="211"/>
        <v>0</v>
      </c>
    </row>
    <row r="227" spans="1:60">
      <c r="A227" s="106"/>
      <c r="B227" s="106"/>
      <c r="C227" s="108">
        <v>24</v>
      </c>
      <c r="D227" s="106"/>
      <c r="E227" s="106" t="str">
        <f ca="1">OFFSET('Impact Inputs'!A$6,C227,0)</f>
        <v>Impact 9</v>
      </c>
      <c r="F227" s="106" t="str">
        <f ca="1">OFFSET('Impact Inputs'!C$6,C227,0)</f>
        <v>Faster resolution of unresolved insurance claims</v>
      </c>
      <c r="G227" s="106"/>
      <c r="H227" s="139"/>
      <c r="I227" s="139"/>
      <c r="J227" s="139"/>
      <c r="K227" s="139">
        <f t="shared" ca="1" si="208"/>
        <v>0</v>
      </c>
      <c r="L227" s="139">
        <f t="shared" ca="1" si="211"/>
        <v>0</v>
      </c>
      <c r="M227" s="139">
        <f t="shared" ca="1" si="211"/>
        <v>0</v>
      </c>
      <c r="N227" s="139">
        <f t="shared" ca="1" si="211"/>
        <v>0</v>
      </c>
      <c r="O227" s="139">
        <f t="shared" ca="1" si="211"/>
        <v>0</v>
      </c>
      <c r="P227" s="139">
        <f t="shared" ca="1" si="211"/>
        <v>0</v>
      </c>
      <c r="Q227" s="139">
        <f t="shared" ca="1" si="211"/>
        <v>0</v>
      </c>
      <c r="R227" s="139">
        <f t="shared" ca="1" si="211"/>
        <v>0</v>
      </c>
      <c r="S227" s="139">
        <f t="shared" ca="1" si="211"/>
        <v>0</v>
      </c>
      <c r="T227" s="139">
        <f t="shared" ca="1" si="211"/>
        <v>0</v>
      </c>
      <c r="U227" s="139">
        <f t="shared" ca="1" si="211"/>
        <v>0</v>
      </c>
      <c r="V227" s="139">
        <f t="shared" ca="1" si="211"/>
        <v>0</v>
      </c>
      <c r="W227" s="139">
        <f t="shared" ca="1" si="211"/>
        <v>0</v>
      </c>
      <c r="X227" s="139">
        <f t="shared" ca="1" si="211"/>
        <v>0</v>
      </c>
      <c r="Y227" s="139">
        <f t="shared" ca="1" si="211"/>
        <v>0</v>
      </c>
      <c r="Z227" s="139">
        <f t="shared" ca="1" si="211"/>
        <v>0</v>
      </c>
      <c r="AA227" s="139">
        <f t="shared" ca="1" si="211"/>
        <v>0</v>
      </c>
      <c r="AB227" s="139">
        <f t="shared" ca="1" si="211"/>
        <v>0</v>
      </c>
      <c r="AC227" s="139">
        <f t="shared" ca="1" si="211"/>
        <v>0</v>
      </c>
      <c r="AD227" s="139">
        <f t="shared" ca="1" si="211"/>
        <v>0</v>
      </c>
      <c r="AE227" s="139">
        <f t="shared" ca="1" si="211"/>
        <v>0</v>
      </c>
      <c r="AF227" s="139">
        <f t="shared" ca="1" si="211"/>
        <v>0</v>
      </c>
      <c r="AG227" s="139">
        <f t="shared" ca="1" si="211"/>
        <v>0</v>
      </c>
      <c r="AH227" s="139">
        <f t="shared" ca="1" si="211"/>
        <v>0</v>
      </c>
      <c r="AI227" s="139">
        <f t="shared" ca="1" si="211"/>
        <v>0</v>
      </c>
      <c r="AJ227" s="139">
        <f t="shared" ca="1" si="211"/>
        <v>0</v>
      </c>
      <c r="AK227" s="139">
        <f t="shared" ca="1" si="211"/>
        <v>0</v>
      </c>
      <c r="AL227" s="139">
        <f t="shared" ca="1" si="211"/>
        <v>0</v>
      </c>
      <c r="AM227" s="139">
        <f t="shared" ca="1" si="211"/>
        <v>0</v>
      </c>
      <c r="AN227" s="139">
        <f t="shared" ca="1" si="211"/>
        <v>0</v>
      </c>
      <c r="AO227" s="139">
        <f t="shared" ca="1" si="211"/>
        <v>0</v>
      </c>
      <c r="AP227" s="139">
        <f t="shared" ca="1" si="211"/>
        <v>0</v>
      </c>
      <c r="AQ227" s="139">
        <f t="shared" ca="1" si="211"/>
        <v>0</v>
      </c>
      <c r="AR227" s="139">
        <f t="shared" ca="1" si="211"/>
        <v>0</v>
      </c>
      <c r="AS227" s="139">
        <f t="shared" ca="1" si="211"/>
        <v>0</v>
      </c>
      <c r="AT227" s="139">
        <f t="shared" ca="1" si="211"/>
        <v>0</v>
      </c>
      <c r="AU227" s="139">
        <f t="shared" ca="1" si="211"/>
        <v>0</v>
      </c>
      <c r="AV227" s="139">
        <f t="shared" ca="1" si="211"/>
        <v>0</v>
      </c>
      <c r="AW227" s="139">
        <f t="shared" ca="1" si="211"/>
        <v>0</v>
      </c>
      <c r="AX227" s="139">
        <f t="shared" ca="1" si="211"/>
        <v>0</v>
      </c>
      <c r="AY227" s="139">
        <f t="shared" ca="1" si="211"/>
        <v>0</v>
      </c>
      <c r="AZ227" s="139">
        <f t="shared" ca="1" si="211"/>
        <v>0</v>
      </c>
      <c r="BA227" s="139">
        <f t="shared" ca="1" si="211"/>
        <v>0</v>
      </c>
      <c r="BB227" s="139">
        <f t="shared" ca="1" si="211"/>
        <v>0</v>
      </c>
      <c r="BC227" s="139">
        <f t="shared" ca="1" si="211"/>
        <v>0</v>
      </c>
      <c r="BD227" s="139">
        <f t="shared" ca="1" si="211"/>
        <v>0</v>
      </c>
      <c r="BE227" s="139">
        <f t="shared" ca="1" si="211"/>
        <v>0</v>
      </c>
      <c r="BF227" s="139">
        <f t="shared" ca="1" si="211"/>
        <v>0</v>
      </c>
      <c r="BG227" s="139">
        <f t="shared" ca="1" si="211"/>
        <v>0</v>
      </c>
      <c r="BH227" s="139">
        <f t="shared" ca="1" si="211"/>
        <v>0</v>
      </c>
    </row>
    <row r="228" spans="1:60" ht="15">
      <c r="A228" s="106"/>
      <c r="B228" s="106"/>
      <c r="C228" s="108">
        <v>27</v>
      </c>
      <c r="D228" s="106"/>
      <c r="E228" s="106" t="str">
        <f ca="1">OFFSET('Impact Inputs'!A$6,C228,0)</f>
        <v>Impact 10</v>
      </c>
      <c r="F228" s="106" t="str">
        <f ca="1">OFFSET('Impact Inputs'!C$6,C228,0)</f>
        <v>-</v>
      </c>
      <c r="G228" s="148"/>
      <c r="H228" s="149"/>
      <c r="I228" s="149"/>
      <c r="J228" s="149"/>
      <c r="K228" s="139">
        <f t="shared" ca="1" si="208"/>
        <v>0</v>
      </c>
      <c r="L228" s="139">
        <f t="shared" ca="1" si="211"/>
        <v>0</v>
      </c>
      <c r="M228" s="139">
        <f t="shared" ca="1" si="211"/>
        <v>0</v>
      </c>
      <c r="N228" s="139">
        <f t="shared" ca="1" si="211"/>
        <v>0</v>
      </c>
      <c r="O228" s="139">
        <f t="shared" ca="1" si="211"/>
        <v>0</v>
      </c>
      <c r="P228" s="139">
        <f t="shared" ca="1" si="211"/>
        <v>0</v>
      </c>
      <c r="Q228" s="139">
        <f t="shared" ca="1" si="211"/>
        <v>0</v>
      </c>
      <c r="R228" s="139">
        <f t="shared" ca="1" si="211"/>
        <v>0</v>
      </c>
      <c r="S228" s="139">
        <f t="shared" ca="1" si="211"/>
        <v>0</v>
      </c>
      <c r="T228" s="139">
        <f t="shared" ca="1" si="211"/>
        <v>0</v>
      </c>
      <c r="U228" s="139">
        <f t="shared" ca="1" si="211"/>
        <v>0</v>
      </c>
      <c r="V228" s="139">
        <f t="shared" ca="1" si="211"/>
        <v>0</v>
      </c>
      <c r="W228" s="139">
        <f t="shared" ca="1" si="211"/>
        <v>0</v>
      </c>
      <c r="X228" s="139">
        <f t="shared" ca="1" si="211"/>
        <v>0</v>
      </c>
      <c r="Y228" s="139">
        <f t="shared" ca="1" si="211"/>
        <v>0</v>
      </c>
      <c r="Z228" s="139">
        <f t="shared" ca="1" si="211"/>
        <v>0</v>
      </c>
      <c r="AA228" s="139">
        <f t="shared" ca="1" si="211"/>
        <v>0</v>
      </c>
      <c r="AB228" s="139">
        <f t="shared" ca="1" si="211"/>
        <v>0</v>
      </c>
      <c r="AC228" s="139">
        <f t="shared" ca="1" si="211"/>
        <v>0</v>
      </c>
      <c r="AD228" s="139">
        <f t="shared" ca="1" si="211"/>
        <v>0</v>
      </c>
      <c r="AE228" s="139">
        <f t="shared" ca="1" si="211"/>
        <v>0</v>
      </c>
      <c r="AF228" s="139">
        <f t="shared" ca="1" si="211"/>
        <v>0</v>
      </c>
      <c r="AG228" s="139">
        <f t="shared" ca="1" si="211"/>
        <v>0</v>
      </c>
      <c r="AH228" s="139">
        <f t="shared" ca="1" si="211"/>
        <v>0</v>
      </c>
      <c r="AI228" s="139">
        <f t="shared" ca="1" si="211"/>
        <v>0</v>
      </c>
      <c r="AJ228" s="139">
        <f t="shared" ca="1" si="211"/>
        <v>0</v>
      </c>
      <c r="AK228" s="139">
        <f t="shared" ca="1" si="211"/>
        <v>0</v>
      </c>
      <c r="AL228" s="139">
        <f t="shared" ca="1" si="211"/>
        <v>0</v>
      </c>
      <c r="AM228" s="139">
        <f t="shared" ca="1" si="211"/>
        <v>0</v>
      </c>
      <c r="AN228" s="139">
        <f t="shared" ca="1" si="211"/>
        <v>0</v>
      </c>
      <c r="AO228" s="139">
        <f t="shared" ca="1" si="211"/>
        <v>0</v>
      </c>
      <c r="AP228" s="139">
        <f t="shared" ca="1" si="211"/>
        <v>0</v>
      </c>
      <c r="AQ228" s="139">
        <f t="shared" ca="1" si="211"/>
        <v>0</v>
      </c>
      <c r="AR228" s="139">
        <f t="shared" ca="1" si="211"/>
        <v>0</v>
      </c>
      <c r="AS228" s="139">
        <f t="shared" ca="1" si="211"/>
        <v>0</v>
      </c>
      <c r="AT228" s="139">
        <f t="shared" ca="1" si="211"/>
        <v>0</v>
      </c>
      <c r="AU228" s="139">
        <f t="shared" ca="1" si="211"/>
        <v>0</v>
      </c>
      <c r="AV228" s="139">
        <f t="shared" ca="1" si="211"/>
        <v>0</v>
      </c>
      <c r="AW228" s="139">
        <f t="shared" ca="1" si="211"/>
        <v>0</v>
      </c>
      <c r="AX228" s="139">
        <f t="shared" ca="1" si="211"/>
        <v>0</v>
      </c>
      <c r="AY228" s="139">
        <f t="shared" ca="1" si="211"/>
        <v>0</v>
      </c>
      <c r="AZ228" s="139">
        <f t="shared" ca="1" si="211"/>
        <v>0</v>
      </c>
      <c r="BA228" s="139">
        <f t="shared" ca="1" si="211"/>
        <v>0</v>
      </c>
      <c r="BB228" s="139">
        <f t="shared" ca="1" si="211"/>
        <v>0</v>
      </c>
      <c r="BC228" s="139">
        <f t="shared" ca="1" si="211"/>
        <v>0</v>
      </c>
      <c r="BD228" s="139">
        <f t="shared" ca="1" si="211"/>
        <v>0</v>
      </c>
      <c r="BE228" s="139">
        <f t="shared" ca="1" si="211"/>
        <v>0</v>
      </c>
      <c r="BF228" s="139">
        <f t="shared" ca="1" si="211"/>
        <v>0</v>
      </c>
      <c r="BG228" s="139">
        <f t="shared" ca="1" si="211"/>
        <v>0</v>
      </c>
      <c r="BH228" s="139">
        <f t="shared" ca="1" si="211"/>
        <v>0</v>
      </c>
    </row>
    <row r="229" spans="1:60">
      <c r="A229" s="106"/>
      <c r="B229" s="106"/>
      <c r="C229" s="106">
        <v>30</v>
      </c>
      <c r="D229" s="106"/>
      <c r="E229" s="106" t="str">
        <f ca="1">OFFSET('Impact Inputs'!A$6,C229,0)</f>
        <v>Impact 11</v>
      </c>
      <c r="F229" s="106" t="str">
        <f ca="1">OFFSET('Impact Inputs'!C$6,C229,0)</f>
        <v>-</v>
      </c>
      <c r="G229" s="106"/>
      <c r="H229" s="139"/>
      <c r="I229" s="139"/>
      <c r="J229" s="139"/>
      <c r="K229" s="139">
        <f t="shared" ca="1" si="208"/>
        <v>0</v>
      </c>
      <c r="L229" s="139">
        <f t="shared" ca="1" si="211"/>
        <v>0</v>
      </c>
      <c r="M229" s="139">
        <f t="shared" ca="1" si="211"/>
        <v>0</v>
      </c>
      <c r="N229" s="139">
        <f t="shared" ca="1" si="211"/>
        <v>0</v>
      </c>
      <c r="O229" s="139">
        <f t="shared" ca="1" si="211"/>
        <v>0</v>
      </c>
      <c r="P229" s="139">
        <f t="shared" ca="1" si="211"/>
        <v>0</v>
      </c>
      <c r="Q229" s="139">
        <f t="shared" ca="1" si="211"/>
        <v>0</v>
      </c>
      <c r="R229" s="139">
        <f t="shared" ca="1" si="211"/>
        <v>0</v>
      </c>
      <c r="S229" s="139">
        <f t="shared" ca="1" si="211"/>
        <v>0</v>
      </c>
      <c r="T229" s="139">
        <f t="shared" ca="1" si="211"/>
        <v>0</v>
      </c>
      <c r="U229" s="139">
        <f t="shared" ca="1" si="211"/>
        <v>0</v>
      </c>
      <c r="V229" s="139">
        <f t="shared" ca="1" si="211"/>
        <v>0</v>
      </c>
      <c r="W229" s="139">
        <f t="shared" ca="1" si="211"/>
        <v>0</v>
      </c>
      <c r="X229" s="139">
        <f t="shared" ca="1" si="211"/>
        <v>0</v>
      </c>
      <c r="Y229" s="139">
        <f t="shared" ca="1" si="211"/>
        <v>0</v>
      </c>
      <c r="Z229" s="139">
        <f t="shared" ca="1" si="211"/>
        <v>0</v>
      </c>
      <c r="AA229" s="139">
        <f t="shared" ca="1" si="211"/>
        <v>0</v>
      </c>
      <c r="AB229" s="139">
        <f t="shared" ca="1" si="211"/>
        <v>0</v>
      </c>
      <c r="AC229" s="139">
        <f t="shared" ca="1" si="211"/>
        <v>0</v>
      </c>
      <c r="AD229" s="139">
        <f t="shared" ca="1" si="211"/>
        <v>0</v>
      </c>
      <c r="AE229" s="139">
        <f t="shared" ca="1" si="211"/>
        <v>0</v>
      </c>
      <c r="AF229" s="139">
        <f t="shared" ca="1" si="211"/>
        <v>0</v>
      </c>
      <c r="AG229" s="139">
        <f t="shared" ca="1" si="211"/>
        <v>0</v>
      </c>
      <c r="AH229" s="139">
        <f t="shared" ca="1" si="211"/>
        <v>0</v>
      </c>
      <c r="AI229" s="139">
        <f t="shared" ca="1" si="211"/>
        <v>0</v>
      </c>
      <c r="AJ229" s="139">
        <f t="shared" ca="1" si="211"/>
        <v>0</v>
      </c>
      <c r="AK229" s="139">
        <f t="shared" ca="1" si="211"/>
        <v>0</v>
      </c>
      <c r="AL229" s="139">
        <f t="shared" ca="1" si="211"/>
        <v>0</v>
      </c>
      <c r="AM229" s="139">
        <f t="shared" ca="1" si="211"/>
        <v>0</v>
      </c>
      <c r="AN229" s="139">
        <f t="shared" ca="1" si="211"/>
        <v>0</v>
      </c>
      <c r="AO229" s="139">
        <f t="shared" ca="1" si="211"/>
        <v>0</v>
      </c>
      <c r="AP229" s="139">
        <f t="shared" ca="1" si="211"/>
        <v>0</v>
      </c>
      <c r="AQ229" s="139">
        <f t="shared" ca="1" si="211"/>
        <v>0</v>
      </c>
      <c r="AR229" s="139">
        <f t="shared" ca="1" si="211"/>
        <v>0</v>
      </c>
      <c r="AS229" s="139">
        <f t="shared" ca="1" si="211"/>
        <v>0</v>
      </c>
      <c r="AT229" s="139">
        <f t="shared" ca="1" si="211"/>
        <v>0</v>
      </c>
      <c r="AU229" s="139">
        <f t="shared" ref="L229:BH234" ca="1" si="212">SUMPRODUCT(OFFSET(AU$7,0,0,AU$2-$K$2+1,1),N(OFFSET(OFFSET(AU177,0,0,1,-1*(AU$2-$K$2+1)),0,AU$2-$K$2+1-ROW(OFFSET($A$1,0,0,AU$2-$K$2+1,1)),1,1)))</f>
        <v>0</v>
      </c>
      <c r="AV229" s="139">
        <f t="shared" ca="1" si="212"/>
        <v>0</v>
      </c>
      <c r="AW229" s="139">
        <f t="shared" ca="1" si="212"/>
        <v>0</v>
      </c>
      <c r="AX229" s="139">
        <f t="shared" ca="1" si="212"/>
        <v>0</v>
      </c>
      <c r="AY229" s="139">
        <f t="shared" ca="1" si="212"/>
        <v>0</v>
      </c>
      <c r="AZ229" s="139">
        <f t="shared" ca="1" si="212"/>
        <v>0</v>
      </c>
      <c r="BA229" s="139">
        <f t="shared" ca="1" si="212"/>
        <v>0</v>
      </c>
      <c r="BB229" s="139">
        <f t="shared" ca="1" si="212"/>
        <v>0</v>
      </c>
      <c r="BC229" s="139">
        <f t="shared" ca="1" si="212"/>
        <v>0</v>
      </c>
      <c r="BD229" s="139">
        <f t="shared" ca="1" si="212"/>
        <v>0</v>
      </c>
      <c r="BE229" s="139">
        <f t="shared" ca="1" si="212"/>
        <v>0</v>
      </c>
      <c r="BF229" s="139">
        <f t="shared" ca="1" si="212"/>
        <v>0</v>
      </c>
      <c r="BG229" s="139">
        <f t="shared" ca="1" si="212"/>
        <v>0</v>
      </c>
      <c r="BH229" s="139">
        <f t="shared" ca="1" si="212"/>
        <v>0</v>
      </c>
    </row>
    <row r="230" spans="1:60">
      <c r="A230" s="106"/>
      <c r="B230" s="106"/>
      <c r="C230" s="106">
        <v>33</v>
      </c>
      <c r="D230" s="106"/>
      <c r="E230" s="106" t="str">
        <f ca="1">OFFSET('Impact Inputs'!A$6,C230,0)</f>
        <v>Impact 12</v>
      </c>
      <c r="F230" s="106" t="str">
        <f ca="1">OFFSET('Impact Inputs'!C$6,C230,0)</f>
        <v>-</v>
      </c>
      <c r="G230" s="106"/>
      <c r="H230" s="139"/>
      <c r="I230" s="139"/>
      <c r="J230" s="139"/>
      <c r="K230" s="139">
        <f t="shared" ca="1" si="208"/>
        <v>0</v>
      </c>
      <c r="L230" s="139">
        <f t="shared" ca="1" si="212"/>
        <v>0</v>
      </c>
      <c r="M230" s="139">
        <f t="shared" ca="1" si="212"/>
        <v>0</v>
      </c>
      <c r="N230" s="139">
        <f t="shared" ca="1" si="212"/>
        <v>0</v>
      </c>
      <c r="O230" s="139">
        <f t="shared" ca="1" si="212"/>
        <v>0</v>
      </c>
      <c r="P230" s="139">
        <f t="shared" ca="1" si="212"/>
        <v>0</v>
      </c>
      <c r="Q230" s="139">
        <f t="shared" ca="1" si="212"/>
        <v>0</v>
      </c>
      <c r="R230" s="139">
        <f t="shared" ca="1" si="212"/>
        <v>0</v>
      </c>
      <c r="S230" s="139">
        <f t="shared" ca="1" si="212"/>
        <v>0</v>
      </c>
      <c r="T230" s="139">
        <f t="shared" ca="1" si="212"/>
        <v>0</v>
      </c>
      <c r="U230" s="139">
        <f t="shared" ca="1" si="212"/>
        <v>0</v>
      </c>
      <c r="V230" s="139">
        <f t="shared" ca="1" si="212"/>
        <v>0</v>
      </c>
      <c r="W230" s="139">
        <f t="shared" ca="1" si="212"/>
        <v>0</v>
      </c>
      <c r="X230" s="139">
        <f t="shared" ca="1" si="212"/>
        <v>0</v>
      </c>
      <c r="Y230" s="139">
        <f t="shared" ca="1" si="212"/>
        <v>0</v>
      </c>
      <c r="Z230" s="139">
        <f t="shared" ca="1" si="212"/>
        <v>0</v>
      </c>
      <c r="AA230" s="139">
        <f t="shared" ca="1" si="212"/>
        <v>0</v>
      </c>
      <c r="AB230" s="139">
        <f t="shared" ca="1" si="212"/>
        <v>0</v>
      </c>
      <c r="AC230" s="139">
        <f t="shared" ca="1" si="212"/>
        <v>0</v>
      </c>
      <c r="AD230" s="139">
        <f t="shared" ca="1" si="212"/>
        <v>0</v>
      </c>
      <c r="AE230" s="139">
        <f t="shared" ca="1" si="212"/>
        <v>0</v>
      </c>
      <c r="AF230" s="139">
        <f t="shared" ca="1" si="212"/>
        <v>0</v>
      </c>
      <c r="AG230" s="139">
        <f t="shared" ca="1" si="212"/>
        <v>0</v>
      </c>
      <c r="AH230" s="139">
        <f t="shared" ca="1" si="212"/>
        <v>0</v>
      </c>
      <c r="AI230" s="139">
        <f t="shared" ca="1" si="212"/>
        <v>0</v>
      </c>
      <c r="AJ230" s="139">
        <f t="shared" ca="1" si="212"/>
        <v>0</v>
      </c>
      <c r="AK230" s="139">
        <f t="shared" ca="1" si="212"/>
        <v>0</v>
      </c>
      <c r="AL230" s="139">
        <f t="shared" ca="1" si="212"/>
        <v>0</v>
      </c>
      <c r="AM230" s="139">
        <f t="shared" ca="1" si="212"/>
        <v>0</v>
      </c>
      <c r="AN230" s="139">
        <f t="shared" ca="1" si="212"/>
        <v>0</v>
      </c>
      <c r="AO230" s="139">
        <f t="shared" ca="1" si="212"/>
        <v>0</v>
      </c>
      <c r="AP230" s="139">
        <f t="shared" ca="1" si="212"/>
        <v>0</v>
      </c>
      <c r="AQ230" s="139">
        <f t="shared" ca="1" si="212"/>
        <v>0</v>
      </c>
      <c r="AR230" s="139">
        <f t="shared" ca="1" si="212"/>
        <v>0</v>
      </c>
      <c r="AS230" s="139">
        <f t="shared" ca="1" si="212"/>
        <v>0</v>
      </c>
      <c r="AT230" s="139">
        <f t="shared" ca="1" si="212"/>
        <v>0</v>
      </c>
      <c r="AU230" s="139">
        <f t="shared" ca="1" si="212"/>
        <v>0</v>
      </c>
      <c r="AV230" s="139">
        <f t="shared" ca="1" si="212"/>
        <v>0</v>
      </c>
      <c r="AW230" s="139">
        <f t="shared" ca="1" si="212"/>
        <v>0</v>
      </c>
      <c r="AX230" s="139">
        <f t="shared" ca="1" si="212"/>
        <v>0</v>
      </c>
      <c r="AY230" s="139">
        <f t="shared" ca="1" si="212"/>
        <v>0</v>
      </c>
      <c r="AZ230" s="139">
        <f t="shared" ca="1" si="212"/>
        <v>0</v>
      </c>
      <c r="BA230" s="139">
        <f t="shared" ca="1" si="212"/>
        <v>0</v>
      </c>
      <c r="BB230" s="139">
        <f t="shared" ca="1" si="212"/>
        <v>0</v>
      </c>
      <c r="BC230" s="139">
        <f t="shared" ca="1" si="212"/>
        <v>0</v>
      </c>
      <c r="BD230" s="139">
        <f t="shared" ca="1" si="212"/>
        <v>0</v>
      </c>
      <c r="BE230" s="139">
        <f t="shared" ca="1" si="212"/>
        <v>0</v>
      </c>
      <c r="BF230" s="139">
        <f t="shared" ca="1" si="212"/>
        <v>0</v>
      </c>
      <c r="BG230" s="139">
        <f t="shared" ca="1" si="212"/>
        <v>0</v>
      </c>
      <c r="BH230" s="139">
        <f t="shared" ca="1" si="212"/>
        <v>0</v>
      </c>
    </row>
    <row r="231" spans="1:60" ht="15">
      <c r="A231" s="106"/>
      <c r="B231" s="106"/>
      <c r="C231" s="106">
        <v>36</v>
      </c>
      <c r="D231" s="106"/>
      <c r="E231" s="106" t="str">
        <f ca="1">OFFSET('Impact Inputs'!A$6,C231,0)</f>
        <v>Impact 13</v>
      </c>
      <c r="F231" s="106" t="str">
        <f ca="1">OFFSET('Impact Inputs'!C$6,C231,0)</f>
        <v>-</v>
      </c>
      <c r="G231" s="148"/>
      <c r="H231" s="149"/>
      <c r="I231" s="149"/>
      <c r="J231" s="149"/>
      <c r="K231" s="139">
        <f t="shared" ca="1" si="208"/>
        <v>0</v>
      </c>
      <c r="L231" s="139">
        <f t="shared" ca="1" si="212"/>
        <v>0</v>
      </c>
      <c r="M231" s="139">
        <f t="shared" ca="1" si="212"/>
        <v>0</v>
      </c>
      <c r="N231" s="139">
        <f t="shared" ca="1" si="212"/>
        <v>0</v>
      </c>
      <c r="O231" s="139">
        <f t="shared" ca="1" si="212"/>
        <v>0</v>
      </c>
      <c r="P231" s="139">
        <f t="shared" ca="1" si="212"/>
        <v>0</v>
      </c>
      <c r="Q231" s="139">
        <f t="shared" ca="1" si="212"/>
        <v>0</v>
      </c>
      <c r="R231" s="139">
        <f t="shared" ca="1" si="212"/>
        <v>0</v>
      </c>
      <c r="S231" s="139">
        <f t="shared" ca="1" si="212"/>
        <v>0</v>
      </c>
      <c r="T231" s="139">
        <f t="shared" ca="1" si="212"/>
        <v>0</v>
      </c>
      <c r="U231" s="139">
        <f t="shared" ca="1" si="212"/>
        <v>0</v>
      </c>
      <c r="V231" s="139">
        <f t="shared" ca="1" si="212"/>
        <v>0</v>
      </c>
      <c r="W231" s="139">
        <f t="shared" ca="1" si="212"/>
        <v>0</v>
      </c>
      <c r="X231" s="139">
        <f t="shared" ca="1" si="212"/>
        <v>0</v>
      </c>
      <c r="Y231" s="139">
        <f t="shared" ca="1" si="212"/>
        <v>0</v>
      </c>
      <c r="Z231" s="139">
        <f t="shared" ca="1" si="212"/>
        <v>0</v>
      </c>
      <c r="AA231" s="139">
        <f t="shared" ca="1" si="212"/>
        <v>0</v>
      </c>
      <c r="AB231" s="139">
        <f t="shared" ca="1" si="212"/>
        <v>0</v>
      </c>
      <c r="AC231" s="139">
        <f t="shared" ca="1" si="212"/>
        <v>0</v>
      </c>
      <c r="AD231" s="139">
        <f t="shared" ca="1" si="212"/>
        <v>0</v>
      </c>
      <c r="AE231" s="139">
        <f t="shared" ca="1" si="212"/>
        <v>0</v>
      </c>
      <c r="AF231" s="139">
        <f t="shared" ca="1" si="212"/>
        <v>0</v>
      </c>
      <c r="AG231" s="139">
        <f t="shared" ca="1" si="212"/>
        <v>0</v>
      </c>
      <c r="AH231" s="139">
        <f t="shared" ca="1" si="212"/>
        <v>0</v>
      </c>
      <c r="AI231" s="139">
        <f t="shared" ca="1" si="212"/>
        <v>0</v>
      </c>
      <c r="AJ231" s="139">
        <f t="shared" ca="1" si="212"/>
        <v>0</v>
      </c>
      <c r="AK231" s="139">
        <f t="shared" ca="1" si="212"/>
        <v>0</v>
      </c>
      <c r="AL231" s="139">
        <f t="shared" ca="1" si="212"/>
        <v>0</v>
      </c>
      <c r="AM231" s="139">
        <f t="shared" ca="1" si="212"/>
        <v>0</v>
      </c>
      <c r="AN231" s="139">
        <f t="shared" ca="1" si="212"/>
        <v>0</v>
      </c>
      <c r="AO231" s="139">
        <f t="shared" ca="1" si="212"/>
        <v>0</v>
      </c>
      <c r="AP231" s="139">
        <f t="shared" ca="1" si="212"/>
        <v>0</v>
      </c>
      <c r="AQ231" s="139">
        <f t="shared" ca="1" si="212"/>
        <v>0</v>
      </c>
      <c r="AR231" s="139">
        <f t="shared" ca="1" si="212"/>
        <v>0</v>
      </c>
      <c r="AS231" s="139">
        <f t="shared" ca="1" si="212"/>
        <v>0</v>
      </c>
      <c r="AT231" s="139">
        <f t="shared" ca="1" si="212"/>
        <v>0</v>
      </c>
      <c r="AU231" s="139">
        <f t="shared" ca="1" si="212"/>
        <v>0</v>
      </c>
      <c r="AV231" s="139">
        <f t="shared" ca="1" si="212"/>
        <v>0</v>
      </c>
      <c r="AW231" s="139">
        <f t="shared" ca="1" si="212"/>
        <v>0</v>
      </c>
      <c r="AX231" s="139">
        <f t="shared" ca="1" si="212"/>
        <v>0</v>
      </c>
      <c r="AY231" s="139">
        <f t="shared" ca="1" si="212"/>
        <v>0</v>
      </c>
      <c r="AZ231" s="139">
        <f t="shared" ca="1" si="212"/>
        <v>0</v>
      </c>
      <c r="BA231" s="139">
        <f t="shared" ca="1" si="212"/>
        <v>0</v>
      </c>
      <c r="BB231" s="139">
        <f t="shared" ca="1" si="212"/>
        <v>0</v>
      </c>
      <c r="BC231" s="139">
        <f t="shared" ca="1" si="212"/>
        <v>0</v>
      </c>
      <c r="BD231" s="139">
        <f t="shared" ca="1" si="212"/>
        <v>0</v>
      </c>
      <c r="BE231" s="139">
        <f t="shared" ca="1" si="212"/>
        <v>0</v>
      </c>
      <c r="BF231" s="139">
        <f t="shared" ca="1" si="212"/>
        <v>0</v>
      </c>
      <c r="BG231" s="139">
        <f t="shared" ca="1" si="212"/>
        <v>0</v>
      </c>
      <c r="BH231" s="139">
        <f t="shared" ca="1" si="212"/>
        <v>0</v>
      </c>
    </row>
    <row r="232" spans="1:60" ht="15">
      <c r="A232" s="106"/>
      <c r="B232" s="106"/>
      <c r="C232" s="108">
        <v>39</v>
      </c>
      <c r="D232" s="106"/>
      <c r="E232" s="106" t="str">
        <f ca="1">OFFSET('Impact Inputs'!A$6,C232,0)</f>
        <v>Impact 14</v>
      </c>
      <c r="F232" s="106" t="str">
        <f ca="1">OFFSET('Impact Inputs'!C$6,C232,0)</f>
        <v>-</v>
      </c>
      <c r="G232" s="148"/>
      <c r="H232" s="149"/>
      <c r="I232" s="149"/>
      <c r="J232" s="149"/>
      <c r="K232" s="139">
        <f t="shared" ca="1" si="208"/>
        <v>0</v>
      </c>
      <c r="L232" s="139">
        <f t="shared" ca="1" si="212"/>
        <v>0</v>
      </c>
      <c r="M232" s="139">
        <f t="shared" ca="1" si="212"/>
        <v>0</v>
      </c>
      <c r="N232" s="139">
        <f t="shared" ca="1" si="212"/>
        <v>0</v>
      </c>
      <c r="O232" s="139">
        <f t="shared" ca="1" si="212"/>
        <v>0</v>
      </c>
      <c r="P232" s="139">
        <f t="shared" ca="1" si="212"/>
        <v>0</v>
      </c>
      <c r="Q232" s="139">
        <f t="shared" ca="1" si="212"/>
        <v>0</v>
      </c>
      <c r="R232" s="139">
        <f t="shared" ca="1" si="212"/>
        <v>0</v>
      </c>
      <c r="S232" s="139">
        <f t="shared" ca="1" si="212"/>
        <v>0</v>
      </c>
      <c r="T232" s="139">
        <f t="shared" ca="1" si="212"/>
        <v>0</v>
      </c>
      <c r="U232" s="139">
        <f t="shared" ca="1" si="212"/>
        <v>0</v>
      </c>
      <c r="V232" s="139">
        <f t="shared" ca="1" si="212"/>
        <v>0</v>
      </c>
      <c r="W232" s="139">
        <f t="shared" ca="1" si="212"/>
        <v>0</v>
      </c>
      <c r="X232" s="139">
        <f t="shared" ca="1" si="212"/>
        <v>0</v>
      </c>
      <c r="Y232" s="139">
        <f t="shared" ca="1" si="212"/>
        <v>0</v>
      </c>
      <c r="Z232" s="139">
        <f t="shared" ca="1" si="212"/>
        <v>0</v>
      </c>
      <c r="AA232" s="139">
        <f t="shared" ca="1" si="212"/>
        <v>0</v>
      </c>
      <c r="AB232" s="139">
        <f t="shared" ca="1" si="212"/>
        <v>0</v>
      </c>
      <c r="AC232" s="139">
        <f t="shared" ca="1" si="212"/>
        <v>0</v>
      </c>
      <c r="AD232" s="139">
        <f t="shared" ca="1" si="212"/>
        <v>0</v>
      </c>
      <c r="AE232" s="139">
        <f t="shared" ca="1" si="212"/>
        <v>0</v>
      </c>
      <c r="AF232" s="139">
        <f t="shared" ca="1" si="212"/>
        <v>0</v>
      </c>
      <c r="AG232" s="139">
        <f t="shared" ca="1" si="212"/>
        <v>0</v>
      </c>
      <c r="AH232" s="139">
        <f t="shared" ca="1" si="212"/>
        <v>0</v>
      </c>
      <c r="AI232" s="139">
        <f t="shared" ca="1" si="212"/>
        <v>0</v>
      </c>
      <c r="AJ232" s="139">
        <f t="shared" ca="1" si="212"/>
        <v>0</v>
      </c>
      <c r="AK232" s="139">
        <f t="shared" ca="1" si="212"/>
        <v>0</v>
      </c>
      <c r="AL232" s="139">
        <f t="shared" ca="1" si="212"/>
        <v>0</v>
      </c>
      <c r="AM232" s="139">
        <f t="shared" ca="1" si="212"/>
        <v>0</v>
      </c>
      <c r="AN232" s="139">
        <f t="shared" ca="1" si="212"/>
        <v>0</v>
      </c>
      <c r="AO232" s="139">
        <f t="shared" ca="1" si="212"/>
        <v>0</v>
      </c>
      <c r="AP232" s="139">
        <f t="shared" ca="1" si="212"/>
        <v>0</v>
      </c>
      <c r="AQ232" s="139">
        <f t="shared" ca="1" si="212"/>
        <v>0</v>
      </c>
      <c r="AR232" s="139">
        <f t="shared" ca="1" si="212"/>
        <v>0</v>
      </c>
      <c r="AS232" s="139">
        <f t="shared" ca="1" si="212"/>
        <v>0</v>
      </c>
      <c r="AT232" s="139">
        <f t="shared" ca="1" si="212"/>
        <v>0</v>
      </c>
      <c r="AU232" s="139">
        <f t="shared" ca="1" si="212"/>
        <v>0</v>
      </c>
      <c r="AV232" s="139">
        <f t="shared" ca="1" si="212"/>
        <v>0</v>
      </c>
      <c r="AW232" s="139">
        <f t="shared" ca="1" si="212"/>
        <v>0</v>
      </c>
      <c r="AX232" s="139">
        <f t="shared" ca="1" si="212"/>
        <v>0</v>
      </c>
      <c r="AY232" s="139">
        <f t="shared" ca="1" si="212"/>
        <v>0</v>
      </c>
      <c r="AZ232" s="139">
        <f t="shared" ca="1" si="212"/>
        <v>0</v>
      </c>
      <c r="BA232" s="139">
        <f t="shared" ca="1" si="212"/>
        <v>0</v>
      </c>
      <c r="BB232" s="139">
        <f t="shared" ca="1" si="212"/>
        <v>0</v>
      </c>
      <c r="BC232" s="139">
        <f t="shared" ca="1" si="212"/>
        <v>0</v>
      </c>
      <c r="BD232" s="139">
        <f t="shared" ca="1" si="212"/>
        <v>0</v>
      </c>
      <c r="BE232" s="139">
        <f t="shared" ca="1" si="212"/>
        <v>0</v>
      </c>
      <c r="BF232" s="139">
        <f t="shared" ca="1" si="212"/>
        <v>0</v>
      </c>
      <c r="BG232" s="139">
        <f t="shared" ca="1" si="212"/>
        <v>0</v>
      </c>
      <c r="BH232" s="139">
        <f t="shared" ca="1" si="212"/>
        <v>0</v>
      </c>
    </row>
    <row r="233" spans="1:60">
      <c r="A233" s="106"/>
      <c r="B233" s="106"/>
      <c r="C233" s="108">
        <v>42</v>
      </c>
      <c r="D233" s="106"/>
      <c r="E233" s="106" t="str">
        <f ca="1">OFFSET('Impact Inputs'!A$6,C233,0)</f>
        <v>Impact 15</v>
      </c>
      <c r="F233" s="106" t="str">
        <f ca="1">OFFSET('Impact Inputs'!C$6,C233,0)</f>
        <v>-</v>
      </c>
      <c r="G233" s="106"/>
      <c r="H233" s="139"/>
      <c r="I233" s="139"/>
      <c r="J233" s="139"/>
      <c r="K233" s="139">
        <f t="shared" ca="1" si="208"/>
        <v>0</v>
      </c>
      <c r="L233" s="139">
        <f t="shared" ca="1" si="212"/>
        <v>0</v>
      </c>
      <c r="M233" s="139">
        <f t="shared" ca="1" si="212"/>
        <v>0</v>
      </c>
      <c r="N233" s="139">
        <f t="shared" ca="1" si="212"/>
        <v>0</v>
      </c>
      <c r="O233" s="139">
        <f t="shared" ca="1" si="212"/>
        <v>0</v>
      </c>
      <c r="P233" s="139">
        <f t="shared" ca="1" si="212"/>
        <v>0</v>
      </c>
      <c r="Q233" s="139">
        <f t="shared" ca="1" si="212"/>
        <v>0</v>
      </c>
      <c r="R233" s="139">
        <f t="shared" ca="1" si="212"/>
        <v>0</v>
      </c>
      <c r="S233" s="139">
        <f t="shared" ca="1" si="212"/>
        <v>0</v>
      </c>
      <c r="T233" s="139">
        <f t="shared" ca="1" si="212"/>
        <v>0</v>
      </c>
      <c r="U233" s="139">
        <f t="shared" ca="1" si="212"/>
        <v>0</v>
      </c>
      <c r="V233" s="139">
        <f t="shared" ca="1" si="212"/>
        <v>0</v>
      </c>
      <c r="W233" s="139">
        <f t="shared" ca="1" si="212"/>
        <v>0</v>
      </c>
      <c r="X233" s="139">
        <f t="shared" ca="1" si="212"/>
        <v>0</v>
      </c>
      <c r="Y233" s="139">
        <f t="shared" ca="1" si="212"/>
        <v>0</v>
      </c>
      <c r="Z233" s="139">
        <f t="shared" ca="1" si="212"/>
        <v>0</v>
      </c>
      <c r="AA233" s="139">
        <f t="shared" ca="1" si="212"/>
        <v>0</v>
      </c>
      <c r="AB233" s="139">
        <f t="shared" ca="1" si="212"/>
        <v>0</v>
      </c>
      <c r="AC233" s="139">
        <f t="shared" ca="1" si="212"/>
        <v>0</v>
      </c>
      <c r="AD233" s="139">
        <f t="shared" ca="1" si="212"/>
        <v>0</v>
      </c>
      <c r="AE233" s="139">
        <f t="shared" ca="1" si="212"/>
        <v>0</v>
      </c>
      <c r="AF233" s="139">
        <f t="shared" ca="1" si="212"/>
        <v>0</v>
      </c>
      <c r="AG233" s="139">
        <f t="shared" ca="1" si="212"/>
        <v>0</v>
      </c>
      <c r="AH233" s="139">
        <f t="shared" ca="1" si="212"/>
        <v>0</v>
      </c>
      <c r="AI233" s="139">
        <f t="shared" ca="1" si="212"/>
        <v>0</v>
      </c>
      <c r="AJ233" s="139">
        <f t="shared" ca="1" si="212"/>
        <v>0</v>
      </c>
      <c r="AK233" s="139">
        <f t="shared" ca="1" si="212"/>
        <v>0</v>
      </c>
      <c r="AL233" s="139">
        <f t="shared" ca="1" si="212"/>
        <v>0</v>
      </c>
      <c r="AM233" s="139">
        <f t="shared" ca="1" si="212"/>
        <v>0</v>
      </c>
      <c r="AN233" s="139">
        <f t="shared" ca="1" si="212"/>
        <v>0</v>
      </c>
      <c r="AO233" s="139">
        <f t="shared" ca="1" si="212"/>
        <v>0</v>
      </c>
      <c r="AP233" s="139">
        <f t="shared" ca="1" si="212"/>
        <v>0</v>
      </c>
      <c r="AQ233" s="139">
        <f t="shared" ca="1" si="212"/>
        <v>0</v>
      </c>
      <c r="AR233" s="139">
        <f t="shared" ca="1" si="212"/>
        <v>0</v>
      </c>
      <c r="AS233" s="139">
        <f t="shared" ca="1" si="212"/>
        <v>0</v>
      </c>
      <c r="AT233" s="139">
        <f t="shared" ca="1" si="212"/>
        <v>0</v>
      </c>
      <c r="AU233" s="139">
        <f t="shared" ca="1" si="212"/>
        <v>0</v>
      </c>
      <c r="AV233" s="139">
        <f t="shared" ca="1" si="212"/>
        <v>0</v>
      </c>
      <c r="AW233" s="139">
        <f t="shared" ca="1" si="212"/>
        <v>0</v>
      </c>
      <c r="AX233" s="139">
        <f t="shared" ca="1" si="212"/>
        <v>0</v>
      </c>
      <c r="AY233" s="139">
        <f t="shared" ca="1" si="212"/>
        <v>0</v>
      </c>
      <c r="AZ233" s="139">
        <f t="shared" ca="1" si="212"/>
        <v>0</v>
      </c>
      <c r="BA233" s="139">
        <f t="shared" ca="1" si="212"/>
        <v>0</v>
      </c>
      <c r="BB233" s="139">
        <f t="shared" ca="1" si="212"/>
        <v>0</v>
      </c>
      <c r="BC233" s="139">
        <f t="shared" ca="1" si="212"/>
        <v>0</v>
      </c>
      <c r="BD233" s="139">
        <f t="shared" ca="1" si="212"/>
        <v>0</v>
      </c>
      <c r="BE233" s="139">
        <f t="shared" ca="1" si="212"/>
        <v>0</v>
      </c>
      <c r="BF233" s="139">
        <f t="shared" ca="1" si="212"/>
        <v>0</v>
      </c>
      <c r="BG233" s="139">
        <f t="shared" ca="1" si="212"/>
        <v>0</v>
      </c>
      <c r="BH233" s="139">
        <f t="shared" ca="1" si="212"/>
        <v>0</v>
      </c>
    </row>
    <row r="234" spans="1:60">
      <c r="A234" s="106"/>
      <c r="B234" s="106"/>
      <c r="C234" s="106">
        <v>45</v>
      </c>
      <c r="D234" s="106"/>
      <c r="E234" s="106" t="str">
        <f ca="1">OFFSET('Impact Inputs'!A$6,C234,0)</f>
        <v>Impact 16</v>
      </c>
      <c r="F234" s="106" t="str">
        <f ca="1">OFFSET('Impact Inputs'!C$6,C234,0)</f>
        <v>-</v>
      </c>
      <c r="G234" s="106"/>
      <c r="H234" s="106"/>
      <c r="I234" s="106"/>
      <c r="J234" s="106"/>
      <c r="K234" s="139">
        <f t="shared" ca="1" si="208"/>
        <v>0</v>
      </c>
      <c r="L234" s="139">
        <f t="shared" ca="1" si="212"/>
        <v>0</v>
      </c>
      <c r="M234" s="139">
        <f t="shared" ca="1" si="212"/>
        <v>0</v>
      </c>
      <c r="N234" s="139">
        <f t="shared" ca="1" si="212"/>
        <v>0</v>
      </c>
      <c r="O234" s="139">
        <f t="shared" ca="1" si="212"/>
        <v>0</v>
      </c>
      <c r="P234" s="139">
        <f t="shared" ca="1" si="212"/>
        <v>0</v>
      </c>
      <c r="Q234" s="139">
        <f t="shared" ca="1" si="212"/>
        <v>0</v>
      </c>
      <c r="R234" s="139">
        <f t="shared" ca="1" si="212"/>
        <v>0</v>
      </c>
      <c r="S234" s="139">
        <f t="shared" ca="1" si="212"/>
        <v>0</v>
      </c>
      <c r="T234" s="139">
        <f t="shared" ca="1" si="212"/>
        <v>0</v>
      </c>
      <c r="U234" s="139">
        <f t="shared" ca="1" si="212"/>
        <v>0</v>
      </c>
      <c r="V234" s="139">
        <f t="shared" ca="1" si="212"/>
        <v>0</v>
      </c>
      <c r="W234" s="139">
        <f t="shared" ca="1" si="212"/>
        <v>0</v>
      </c>
      <c r="X234" s="139">
        <f t="shared" ca="1" si="212"/>
        <v>0</v>
      </c>
      <c r="Y234" s="139">
        <f t="shared" ca="1" si="212"/>
        <v>0</v>
      </c>
      <c r="Z234" s="139">
        <f t="shared" ca="1" si="212"/>
        <v>0</v>
      </c>
      <c r="AA234" s="139">
        <f t="shared" ca="1" si="212"/>
        <v>0</v>
      </c>
      <c r="AB234" s="139">
        <f t="shared" ca="1" si="212"/>
        <v>0</v>
      </c>
      <c r="AC234" s="139">
        <f t="shared" ca="1" si="212"/>
        <v>0</v>
      </c>
      <c r="AD234" s="139">
        <f t="shared" ca="1" si="212"/>
        <v>0</v>
      </c>
      <c r="AE234" s="139">
        <f t="shared" ca="1" si="212"/>
        <v>0</v>
      </c>
      <c r="AF234" s="139">
        <f t="shared" ca="1" si="212"/>
        <v>0</v>
      </c>
      <c r="AG234" s="139">
        <f t="shared" ca="1" si="212"/>
        <v>0</v>
      </c>
      <c r="AH234" s="139">
        <f t="shared" ca="1" si="212"/>
        <v>0</v>
      </c>
      <c r="AI234" s="139">
        <f t="shared" ca="1" si="212"/>
        <v>0</v>
      </c>
      <c r="AJ234" s="139">
        <f t="shared" ca="1" si="212"/>
        <v>0</v>
      </c>
      <c r="AK234" s="139">
        <f t="shared" ca="1" si="212"/>
        <v>0</v>
      </c>
      <c r="AL234" s="139">
        <f t="shared" ca="1" si="212"/>
        <v>0</v>
      </c>
      <c r="AM234" s="139">
        <f t="shared" ca="1" si="212"/>
        <v>0</v>
      </c>
      <c r="AN234" s="139">
        <f t="shared" ca="1" si="212"/>
        <v>0</v>
      </c>
      <c r="AO234" s="139">
        <f t="shared" ca="1" si="212"/>
        <v>0</v>
      </c>
      <c r="AP234" s="139">
        <f t="shared" ca="1" si="212"/>
        <v>0</v>
      </c>
      <c r="AQ234" s="139">
        <f t="shared" ca="1" si="212"/>
        <v>0</v>
      </c>
      <c r="AR234" s="139">
        <f t="shared" ca="1" si="212"/>
        <v>0</v>
      </c>
      <c r="AS234" s="139">
        <f t="shared" ca="1" si="212"/>
        <v>0</v>
      </c>
      <c r="AT234" s="139">
        <f t="shared" ca="1" si="212"/>
        <v>0</v>
      </c>
      <c r="AU234" s="139">
        <f t="shared" ca="1" si="212"/>
        <v>0</v>
      </c>
      <c r="AV234" s="139">
        <f t="shared" ca="1" si="212"/>
        <v>0</v>
      </c>
      <c r="AW234" s="139">
        <f t="shared" ca="1" si="212"/>
        <v>0</v>
      </c>
      <c r="AX234" s="139">
        <f t="shared" ca="1" si="212"/>
        <v>0</v>
      </c>
      <c r="AY234" s="139">
        <f t="shared" ca="1" si="212"/>
        <v>0</v>
      </c>
      <c r="AZ234" s="139">
        <f t="shared" ca="1" si="212"/>
        <v>0</v>
      </c>
      <c r="BA234" s="139">
        <f t="shared" ca="1" si="212"/>
        <v>0</v>
      </c>
      <c r="BB234" s="139">
        <f t="shared" ca="1" si="212"/>
        <v>0</v>
      </c>
      <c r="BC234" s="139">
        <f t="shared" ca="1" si="212"/>
        <v>0</v>
      </c>
      <c r="BD234" s="139">
        <f t="shared" ca="1" si="212"/>
        <v>0</v>
      </c>
      <c r="BE234" s="139">
        <f t="shared" ref="L234:BH240" ca="1" si="213">SUMPRODUCT(OFFSET(BE$7,0,0,BE$2-$K$2+1,1),N(OFFSET(OFFSET(BE182,0,0,1,-1*(BE$2-$K$2+1)),0,BE$2-$K$2+1-ROW(OFFSET($A$1,0,0,BE$2-$K$2+1,1)),1,1)))</f>
        <v>0</v>
      </c>
      <c r="BF234" s="139">
        <f t="shared" ca="1" si="213"/>
        <v>0</v>
      </c>
      <c r="BG234" s="139">
        <f t="shared" ca="1" si="213"/>
        <v>0</v>
      </c>
      <c r="BH234" s="139">
        <f t="shared" ca="1" si="213"/>
        <v>0</v>
      </c>
    </row>
    <row r="235" spans="1:60">
      <c r="A235" s="106"/>
      <c r="B235" s="106"/>
      <c r="C235" s="106">
        <v>48</v>
      </c>
      <c r="D235" s="106"/>
      <c r="E235" s="106" t="str">
        <f ca="1">OFFSET('Impact Inputs'!A$6,C235,0)</f>
        <v>Impact 17</v>
      </c>
      <c r="F235" s="106" t="str">
        <f ca="1">OFFSET('Impact Inputs'!C$6,C235,0)</f>
        <v>-</v>
      </c>
      <c r="G235" s="106"/>
      <c r="H235" s="106"/>
      <c r="I235" s="106"/>
      <c r="J235" s="106"/>
      <c r="K235" s="139">
        <f t="shared" ca="1" si="208"/>
        <v>0</v>
      </c>
      <c r="L235" s="139">
        <f t="shared" ca="1" si="213"/>
        <v>0</v>
      </c>
      <c r="M235" s="139">
        <f t="shared" ca="1" si="213"/>
        <v>0</v>
      </c>
      <c r="N235" s="139">
        <f t="shared" ca="1" si="213"/>
        <v>0</v>
      </c>
      <c r="O235" s="139">
        <f t="shared" ca="1" si="213"/>
        <v>0</v>
      </c>
      <c r="P235" s="139">
        <f t="shared" ca="1" si="213"/>
        <v>0</v>
      </c>
      <c r="Q235" s="139">
        <f t="shared" ca="1" si="213"/>
        <v>0</v>
      </c>
      <c r="R235" s="139">
        <f t="shared" ca="1" si="213"/>
        <v>0</v>
      </c>
      <c r="S235" s="139">
        <f t="shared" ca="1" si="213"/>
        <v>0</v>
      </c>
      <c r="T235" s="139">
        <f t="shared" ca="1" si="213"/>
        <v>0</v>
      </c>
      <c r="U235" s="139">
        <f t="shared" ca="1" si="213"/>
        <v>0</v>
      </c>
      <c r="V235" s="139">
        <f t="shared" ca="1" si="213"/>
        <v>0</v>
      </c>
      <c r="W235" s="139">
        <f t="shared" ca="1" si="213"/>
        <v>0</v>
      </c>
      <c r="X235" s="139">
        <f t="shared" ca="1" si="213"/>
        <v>0</v>
      </c>
      <c r="Y235" s="139">
        <f t="shared" ca="1" si="213"/>
        <v>0</v>
      </c>
      <c r="Z235" s="139">
        <f t="shared" ca="1" si="213"/>
        <v>0</v>
      </c>
      <c r="AA235" s="139">
        <f t="shared" ca="1" si="213"/>
        <v>0</v>
      </c>
      <c r="AB235" s="139">
        <f t="shared" ca="1" si="213"/>
        <v>0</v>
      </c>
      <c r="AC235" s="139">
        <f t="shared" ca="1" si="213"/>
        <v>0</v>
      </c>
      <c r="AD235" s="139">
        <f t="shared" ca="1" si="213"/>
        <v>0</v>
      </c>
      <c r="AE235" s="139">
        <f t="shared" ca="1" si="213"/>
        <v>0</v>
      </c>
      <c r="AF235" s="139">
        <f t="shared" ca="1" si="213"/>
        <v>0</v>
      </c>
      <c r="AG235" s="139">
        <f t="shared" ca="1" si="213"/>
        <v>0</v>
      </c>
      <c r="AH235" s="139">
        <f t="shared" ca="1" si="213"/>
        <v>0</v>
      </c>
      <c r="AI235" s="139">
        <f t="shared" ca="1" si="213"/>
        <v>0</v>
      </c>
      <c r="AJ235" s="139">
        <f t="shared" ca="1" si="213"/>
        <v>0</v>
      </c>
      <c r="AK235" s="139">
        <f t="shared" ca="1" si="213"/>
        <v>0</v>
      </c>
      <c r="AL235" s="139">
        <f t="shared" ca="1" si="213"/>
        <v>0</v>
      </c>
      <c r="AM235" s="139">
        <f t="shared" ca="1" si="213"/>
        <v>0</v>
      </c>
      <c r="AN235" s="139">
        <f t="shared" ca="1" si="213"/>
        <v>0</v>
      </c>
      <c r="AO235" s="139">
        <f t="shared" ca="1" si="213"/>
        <v>0</v>
      </c>
      <c r="AP235" s="139">
        <f t="shared" ca="1" si="213"/>
        <v>0</v>
      </c>
      <c r="AQ235" s="139">
        <f t="shared" ca="1" si="213"/>
        <v>0</v>
      </c>
      <c r="AR235" s="139">
        <f t="shared" ca="1" si="213"/>
        <v>0</v>
      </c>
      <c r="AS235" s="139">
        <f t="shared" ca="1" si="213"/>
        <v>0</v>
      </c>
      <c r="AT235" s="139">
        <f t="shared" ca="1" si="213"/>
        <v>0</v>
      </c>
      <c r="AU235" s="139">
        <f t="shared" ca="1" si="213"/>
        <v>0</v>
      </c>
      <c r="AV235" s="139">
        <f t="shared" ca="1" si="213"/>
        <v>0</v>
      </c>
      <c r="AW235" s="139">
        <f t="shared" ca="1" si="213"/>
        <v>0</v>
      </c>
      <c r="AX235" s="139">
        <f t="shared" ca="1" si="213"/>
        <v>0</v>
      </c>
      <c r="AY235" s="139">
        <f t="shared" ca="1" si="213"/>
        <v>0</v>
      </c>
      <c r="AZ235" s="139">
        <f t="shared" ca="1" si="213"/>
        <v>0</v>
      </c>
      <c r="BA235" s="139">
        <f t="shared" ca="1" si="213"/>
        <v>0</v>
      </c>
      <c r="BB235" s="139">
        <f t="shared" ca="1" si="213"/>
        <v>0</v>
      </c>
      <c r="BC235" s="139">
        <f t="shared" ca="1" si="213"/>
        <v>0</v>
      </c>
      <c r="BD235" s="139">
        <f t="shared" ca="1" si="213"/>
        <v>0</v>
      </c>
      <c r="BE235" s="139">
        <f t="shared" ca="1" si="213"/>
        <v>0</v>
      </c>
      <c r="BF235" s="139">
        <f t="shared" ca="1" si="213"/>
        <v>0</v>
      </c>
      <c r="BG235" s="139">
        <f t="shared" ca="1" si="213"/>
        <v>0</v>
      </c>
      <c r="BH235" s="139">
        <f t="shared" ca="1" si="213"/>
        <v>0</v>
      </c>
    </row>
    <row r="236" spans="1:60">
      <c r="A236" s="106"/>
      <c r="B236" s="106"/>
      <c r="C236" s="106">
        <v>51</v>
      </c>
      <c r="D236" s="106"/>
      <c r="E236" s="106" t="str">
        <f ca="1">OFFSET('Impact Inputs'!A$6,C236,0)</f>
        <v>Impact 18</v>
      </c>
      <c r="F236" s="106" t="str">
        <f ca="1">OFFSET('Impact Inputs'!C$6,C236,0)</f>
        <v>-</v>
      </c>
      <c r="G236" s="106"/>
      <c r="H236" s="106"/>
      <c r="I236" s="106"/>
      <c r="J236" s="106"/>
      <c r="K236" s="139">
        <f t="shared" ca="1" si="208"/>
        <v>0</v>
      </c>
      <c r="L236" s="139">
        <f t="shared" ca="1" si="213"/>
        <v>0</v>
      </c>
      <c r="M236" s="139">
        <f t="shared" ca="1" si="213"/>
        <v>0</v>
      </c>
      <c r="N236" s="139">
        <f t="shared" ca="1" si="213"/>
        <v>0</v>
      </c>
      <c r="O236" s="139">
        <f t="shared" ca="1" si="213"/>
        <v>0</v>
      </c>
      <c r="P236" s="139">
        <f t="shared" ca="1" si="213"/>
        <v>0</v>
      </c>
      <c r="Q236" s="139">
        <f t="shared" ca="1" si="213"/>
        <v>0</v>
      </c>
      <c r="R236" s="139">
        <f t="shared" ca="1" si="213"/>
        <v>0</v>
      </c>
      <c r="S236" s="139">
        <f t="shared" ca="1" si="213"/>
        <v>0</v>
      </c>
      <c r="T236" s="139">
        <f t="shared" ca="1" si="213"/>
        <v>0</v>
      </c>
      <c r="U236" s="139">
        <f t="shared" ca="1" si="213"/>
        <v>0</v>
      </c>
      <c r="V236" s="139">
        <f t="shared" ca="1" si="213"/>
        <v>0</v>
      </c>
      <c r="W236" s="139">
        <f t="shared" ca="1" si="213"/>
        <v>0</v>
      </c>
      <c r="X236" s="139">
        <f t="shared" ca="1" si="213"/>
        <v>0</v>
      </c>
      <c r="Y236" s="139">
        <f t="shared" ca="1" si="213"/>
        <v>0</v>
      </c>
      <c r="Z236" s="139">
        <f t="shared" ca="1" si="213"/>
        <v>0</v>
      </c>
      <c r="AA236" s="139">
        <f t="shared" ca="1" si="213"/>
        <v>0</v>
      </c>
      <c r="AB236" s="139">
        <f t="shared" ca="1" si="213"/>
        <v>0</v>
      </c>
      <c r="AC236" s="139">
        <f t="shared" ca="1" si="213"/>
        <v>0</v>
      </c>
      <c r="AD236" s="139">
        <f t="shared" ca="1" si="213"/>
        <v>0</v>
      </c>
      <c r="AE236" s="139">
        <f t="shared" ca="1" si="213"/>
        <v>0</v>
      </c>
      <c r="AF236" s="139">
        <f t="shared" ca="1" si="213"/>
        <v>0</v>
      </c>
      <c r="AG236" s="139">
        <f t="shared" ca="1" si="213"/>
        <v>0</v>
      </c>
      <c r="AH236" s="139">
        <f t="shared" ca="1" si="213"/>
        <v>0</v>
      </c>
      <c r="AI236" s="139">
        <f t="shared" ca="1" si="213"/>
        <v>0</v>
      </c>
      <c r="AJ236" s="139">
        <f t="shared" ca="1" si="213"/>
        <v>0</v>
      </c>
      <c r="AK236" s="139">
        <f t="shared" ca="1" si="213"/>
        <v>0</v>
      </c>
      <c r="AL236" s="139">
        <f t="shared" ca="1" si="213"/>
        <v>0</v>
      </c>
      <c r="AM236" s="139">
        <f t="shared" ca="1" si="213"/>
        <v>0</v>
      </c>
      <c r="AN236" s="139">
        <f t="shared" ca="1" si="213"/>
        <v>0</v>
      </c>
      <c r="AO236" s="139">
        <f t="shared" ca="1" si="213"/>
        <v>0</v>
      </c>
      <c r="AP236" s="139">
        <f t="shared" ca="1" si="213"/>
        <v>0</v>
      </c>
      <c r="AQ236" s="139">
        <f t="shared" ca="1" si="213"/>
        <v>0</v>
      </c>
      <c r="AR236" s="139">
        <f t="shared" ca="1" si="213"/>
        <v>0</v>
      </c>
      <c r="AS236" s="139">
        <f t="shared" ca="1" si="213"/>
        <v>0</v>
      </c>
      <c r="AT236" s="139">
        <f t="shared" ca="1" si="213"/>
        <v>0</v>
      </c>
      <c r="AU236" s="139">
        <f t="shared" ca="1" si="213"/>
        <v>0</v>
      </c>
      <c r="AV236" s="139">
        <f t="shared" ca="1" si="213"/>
        <v>0</v>
      </c>
      <c r="AW236" s="139">
        <f t="shared" ca="1" si="213"/>
        <v>0</v>
      </c>
      <c r="AX236" s="139">
        <f t="shared" ca="1" si="213"/>
        <v>0</v>
      </c>
      <c r="AY236" s="139">
        <f t="shared" ca="1" si="213"/>
        <v>0</v>
      </c>
      <c r="AZ236" s="139">
        <f t="shared" ca="1" si="213"/>
        <v>0</v>
      </c>
      <c r="BA236" s="139">
        <f t="shared" ca="1" si="213"/>
        <v>0</v>
      </c>
      <c r="BB236" s="139">
        <f t="shared" ca="1" si="213"/>
        <v>0</v>
      </c>
      <c r="BC236" s="139">
        <f t="shared" ca="1" si="213"/>
        <v>0</v>
      </c>
      <c r="BD236" s="139">
        <f t="shared" ca="1" si="213"/>
        <v>0</v>
      </c>
      <c r="BE236" s="139">
        <f t="shared" ca="1" si="213"/>
        <v>0</v>
      </c>
      <c r="BF236" s="139">
        <f t="shared" ca="1" si="213"/>
        <v>0</v>
      </c>
      <c r="BG236" s="139">
        <f t="shared" ca="1" si="213"/>
        <v>0</v>
      </c>
      <c r="BH236" s="139">
        <f t="shared" ca="1" si="213"/>
        <v>0</v>
      </c>
    </row>
    <row r="237" spans="1:60">
      <c r="A237" s="106"/>
      <c r="B237" s="106"/>
      <c r="C237" s="108">
        <v>54</v>
      </c>
      <c r="D237" s="106"/>
      <c r="E237" s="106" t="str">
        <f ca="1">OFFSET('Impact Inputs'!A$6,C237,0)</f>
        <v>Impact 19</v>
      </c>
      <c r="F237" s="106" t="str">
        <f ca="1">OFFSET('Impact Inputs'!C$6,C237,0)</f>
        <v>-</v>
      </c>
      <c r="G237" s="106"/>
      <c r="H237" s="106"/>
      <c r="I237" s="106"/>
      <c r="J237" s="106"/>
      <c r="K237" s="139">
        <f t="shared" ca="1" si="208"/>
        <v>0</v>
      </c>
      <c r="L237" s="139">
        <f t="shared" ca="1" si="213"/>
        <v>0</v>
      </c>
      <c r="M237" s="139">
        <f t="shared" ca="1" si="213"/>
        <v>0</v>
      </c>
      <c r="N237" s="139">
        <f t="shared" ca="1" si="213"/>
        <v>0</v>
      </c>
      <c r="O237" s="139">
        <f t="shared" ca="1" si="213"/>
        <v>0</v>
      </c>
      <c r="P237" s="139">
        <f t="shared" ca="1" si="213"/>
        <v>0</v>
      </c>
      <c r="Q237" s="139">
        <f t="shared" ca="1" si="213"/>
        <v>0</v>
      </c>
      <c r="R237" s="139">
        <f t="shared" ca="1" si="213"/>
        <v>0</v>
      </c>
      <c r="S237" s="139">
        <f t="shared" ca="1" si="213"/>
        <v>0</v>
      </c>
      <c r="T237" s="139">
        <f t="shared" ca="1" si="213"/>
        <v>0</v>
      </c>
      <c r="U237" s="139">
        <f t="shared" ca="1" si="213"/>
        <v>0</v>
      </c>
      <c r="V237" s="139">
        <f t="shared" ca="1" si="213"/>
        <v>0</v>
      </c>
      <c r="W237" s="139">
        <f t="shared" ca="1" si="213"/>
        <v>0</v>
      </c>
      <c r="X237" s="139">
        <f t="shared" ca="1" si="213"/>
        <v>0</v>
      </c>
      <c r="Y237" s="139">
        <f t="shared" ca="1" si="213"/>
        <v>0</v>
      </c>
      <c r="Z237" s="139">
        <f t="shared" ca="1" si="213"/>
        <v>0</v>
      </c>
      <c r="AA237" s="139">
        <f t="shared" ca="1" si="213"/>
        <v>0</v>
      </c>
      <c r="AB237" s="139">
        <f t="shared" ca="1" si="213"/>
        <v>0</v>
      </c>
      <c r="AC237" s="139">
        <f t="shared" ca="1" si="213"/>
        <v>0</v>
      </c>
      <c r="AD237" s="139">
        <f t="shared" ca="1" si="213"/>
        <v>0</v>
      </c>
      <c r="AE237" s="139">
        <f t="shared" ca="1" si="213"/>
        <v>0</v>
      </c>
      <c r="AF237" s="139">
        <f t="shared" ca="1" si="213"/>
        <v>0</v>
      </c>
      <c r="AG237" s="139">
        <f t="shared" ca="1" si="213"/>
        <v>0</v>
      </c>
      <c r="AH237" s="139">
        <f t="shared" ca="1" si="213"/>
        <v>0</v>
      </c>
      <c r="AI237" s="139">
        <f t="shared" ca="1" si="213"/>
        <v>0</v>
      </c>
      <c r="AJ237" s="139">
        <f t="shared" ca="1" si="213"/>
        <v>0</v>
      </c>
      <c r="AK237" s="139">
        <f t="shared" ca="1" si="213"/>
        <v>0</v>
      </c>
      <c r="AL237" s="139">
        <f t="shared" ca="1" si="213"/>
        <v>0</v>
      </c>
      <c r="AM237" s="139">
        <f t="shared" ca="1" si="213"/>
        <v>0</v>
      </c>
      <c r="AN237" s="139">
        <f t="shared" ca="1" si="213"/>
        <v>0</v>
      </c>
      <c r="AO237" s="139">
        <f t="shared" ca="1" si="213"/>
        <v>0</v>
      </c>
      <c r="AP237" s="139">
        <f t="shared" ca="1" si="213"/>
        <v>0</v>
      </c>
      <c r="AQ237" s="139">
        <f t="shared" ca="1" si="213"/>
        <v>0</v>
      </c>
      <c r="AR237" s="139">
        <f t="shared" ca="1" si="213"/>
        <v>0</v>
      </c>
      <c r="AS237" s="139">
        <f t="shared" ca="1" si="213"/>
        <v>0</v>
      </c>
      <c r="AT237" s="139">
        <f t="shared" ca="1" si="213"/>
        <v>0</v>
      </c>
      <c r="AU237" s="139">
        <f t="shared" ca="1" si="213"/>
        <v>0</v>
      </c>
      <c r="AV237" s="139">
        <f t="shared" ca="1" si="213"/>
        <v>0</v>
      </c>
      <c r="AW237" s="139">
        <f t="shared" ca="1" si="213"/>
        <v>0</v>
      </c>
      <c r="AX237" s="139">
        <f t="shared" ca="1" si="213"/>
        <v>0</v>
      </c>
      <c r="AY237" s="139">
        <f t="shared" ca="1" si="213"/>
        <v>0</v>
      </c>
      <c r="AZ237" s="139">
        <f t="shared" ca="1" si="213"/>
        <v>0</v>
      </c>
      <c r="BA237" s="139">
        <f t="shared" ca="1" si="213"/>
        <v>0</v>
      </c>
      <c r="BB237" s="139">
        <f t="shared" ca="1" si="213"/>
        <v>0</v>
      </c>
      <c r="BC237" s="139">
        <f t="shared" ca="1" si="213"/>
        <v>0</v>
      </c>
      <c r="BD237" s="139">
        <f t="shared" ca="1" si="213"/>
        <v>0</v>
      </c>
      <c r="BE237" s="139">
        <f t="shared" ca="1" si="213"/>
        <v>0</v>
      </c>
      <c r="BF237" s="139">
        <f t="shared" ca="1" si="213"/>
        <v>0</v>
      </c>
      <c r="BG237" s="139">
        <f t="shared" ca="1" si="213"/>
        <v>0</v>
      </c>
      <c r="BH237" s="139">
        <f t="shared" ca="1" si="213"/>
        <v>0</v>
      </c>
    </row>
    <row r="238" spans="1:60">
      <c r="A238" s="106"/>
      <c r="B238" s="106"/>
      <c r="C238" s="108">
        <v>57</v>
      </c>
      <c r="D238" s="106"/>
      <c r="E238" s="106" t="str">
        <f ca="1">OFFSET('Impact Inputs'!A$6,C238,0)</f>
        <v>Impact 20</v>
      </c>
      <c r="F238" s="106" t="str">
        <f ca="1">OFFSET('Impact Inputs'!C$6,C238,0)</f>
        <v>-</v>
      </c>
      <c r="G238" s="106"/>
      <c r="H238" s="106"/>
      <c r="I238" s="106"/>
      <c r="J238" s="106"/>
      <c r="K238" s="139">
        <f t="shared" ca="1" si="208"/>
        <v>0</v>
      </c>
      <c r="L238" s="139">
        <f t="shared" ca="1" si="213"/>
        <v>0</v>
      </c>
      <c r="M238" s="139">
        <f t="shared" ca="1" si="213"/>
        <v>0</v>
      </c>
      <c r="N238" s="139">
        <f t="shared" ca="1" si="213"/>
        <v>0</v>
      </c>
      <c r="O238" s="139">
        <f t="shared" ca="1" si="213"/>
        <v>0</v>
      </c>
      <c r="P238" s="139">
        <f t="shared" ca="1" si="213"/>
        <v>0</v>
      </c>
      <c r="Q238" s="139">
        <f t="shared" ca="1" si="213"/>
        <v>0</v>
      </c>
      <c r="R238" s="139">
        <f t="shared" ca="1" si="213"/>
        <v>0</v>
      </c>
      <c r="S238" s="139">
        <f t="shared" ca="1" si="213"/>
        <v>0</v>
      </c>
      <c r="T238" s="139">
        <f t="shared" ca="1" si="213"/>
        <v>0</v>
      </c>
      <c r="U238" s="139">
        <f t="shared" ca="1" si="213"/>
        <v>0</v>
      </c>
      <c r="V238" s="139">
        <f t="shared" ca="1" si="213"/>
        <v>0</v>
      </c>
      <c r="W238" s="139">
        <f t="shared" ca="1" si="213"/>
        <v>0</v>
      </c>
      <c r="X238" s="139">
        <f t="shared" ca="1" si="213"/>
        <v>0</v>
      </c>
      <c r="Y238" s="139">
        <f t="shared" ca="1" si="213"/>
        <v>0</v>
      </c>
      <c r="Z238" s="139">
        <f t="shared" ca="1" si="213"/>
        <v>0</v>
      </c>
      <c r="AA238" s="139">
        <f t="shared" ca="1" si="213"/>
        <v>0</v>
      </c>
      <c r="AB238" s="139">
        <f t="shared" ca="1" si="213"/>
        <v>0</v>
      </c>
      <c r="AC238" s="139">
        <f t="shared" ca="1" si="213"/>
        <v>0</v>
      </c>
      <c r="AD238" s="139">
        <f t="shared" ca="1" si="213"/>
        <v>0</v>
      </c>
      <c r="AE238" s="139">
        <f t="shared" ca="1" si="213"/>
        <v>0</v>
      </c>
      <c r="AF238" s="139">
        <f t="shared" ca="1" si="213"/>
        <v>0</v>
      </c>
      <c r="AG238" s="139">
        <f t="shared" ca="1" si="213"/>
        <v>0</v>
      </c>
      <c r="AH238" s="139">
        <f t="shared" ca="1" si="213"/>
        <v>0</v>
      </c>
      <c r="AI238" s="139">
        <f t="shared" ca="1" si="213"/>
        <v>0</v>
      </c>
      <c r="AJ238" s="139">
        <f t="shared" ca="1" si="213"/>
        <v>0</v>
      </c>
      <c r="AK238" s="139">
        <f t="shared" ca="1" si="213"/>
        <v>0</v>
      </c>
      <c r="AL238" s="139">
        <f t="shared" ca="1" si="213"/>
        <v>0</v>
      </c>
      <c r="AM238" s="139">
        <f t="shared" ca="1" si="213"/>
        <v>0</v>
      </c>
      <c r="AN238" s="139">
        <f t="shared" ca="1" si="213"/>
        <v>0</v>
      </c>
      <c r="AO238" s="139">
        <f t="shared" ca="1" si="213"/>
        <v>0</v>
      </c>
      <c r="AP238" s="139">
        <f t="shared" ca="1" si="213"/>
        <v>0</v>
      </c>
      <c r="AQ238" s="139">
        <f t="shared" ca="1" si="213"/>
        <v>0</v>
      </c>
      <c r="AR238" s="139">
        <f t="shared" ca="1" si="213"/>
        <v>0</v>
      </c>
      <c r="AS238" s="139">
        <f t="shared" ca="1" si="213"/>
        <v>0</v>
      </c>
      <c r="AT238" s="139">
        <f t="shared" ca="1" si="213"/>
        <v>0</v>
      </c>
      <c r="AU238" s="139">
        <f t="shared" ca="1" si="213"/>
        <v>0</v>
      </c>
      <c r="AV238" s="139">
        <f t="shared" ca="1" si="213"/>
        <v>0</v>
      </c>
      <c r="AW238" s="139">
        <f t="shared" ca="1" si="213"/>
        <v>0</v>
      </c>
      <c r="AX238" s="139">
        <f t="shared" ca="1" si="213"/>
        <v>0</v>
      </c>
      <c r="AY238" s="139">
        <f t="shared" ca="1" si="213"/>
        <v>0</v>
      </c>
      <c r="AZ238" s="139">
        <f t="shared" ca="1" si="213"/>
        <v>0</v>
      </c>
      <c r="BA238" s="139">
        <f t="shared" ca="1" si="213"/>
        <v>0</v>
      </c>
      <c r="BB238" s="139">
        <f t="shared" ca="1" si="213"/>
        <v>0</v>
      </c>
      <c r="BC238" s="139">
        <f t="shared" ca="1" si="213"/>
        <v>0</v>
      </c>
      <c r="BD238" s="139">
        <f t="shared" ca="1" si="213"/>
        <v>0</v>
      </c>
      <c r="BE238" s="139">
        <f t="shared" ca="1" si="213"/>
        <v>0</v>
      </c>
      <c r="BF238" s="139">
        <f t="shared" ca="1" si="213"/>
        <v>0</v>
      </c>
      <c r="BG238" s="139">
        <f t="shared" ca="1" si="213"/>
        <v>0</v>
      </c>
      <c r="BH238" s="139">
        <f t="shared" ca="1" si="213"/>
        <v>0</v>
      </c>
    </row>
    <row r="239" spans="1:60">
      <c r="A239" s="106"/>
      <c r="B239" s="106"/>
      <c r="C239" s="106">
        <v>60</v>
      </c>
      <c r="D239" s="106"/>
      <c r="E239" s="106" t="str">
        <f ca="1">OFFSET('Impact Inputs'!A$6,C239,0)</f>
        <v>Impact 21</v>
      </c>
      <c r="F239" s="106" t="str">
        <f ca="1">OFFSET('Impact Inputs'!C$6,C239,0)</f>
        <v>-</v>
      </c>
      <c r="G239" s="106"/>
      <c r="H239" s="106"/>
      <c r="I239" s="106"/>
      <c r="J239" s="106"/>
      <c r="K239" s="139">
        <f t="shared" ca="1" si="208"/>
        <v>0</v>
      </c>
      <c r="L239" s="139">
        <f t="shared" ca="1" si="213"/>
        <v>0</v>
      </c>
      <c r="M239" s="139">
        <f t="shared" ca="1" si="213"/>
        <v>0</v>
      </c>
      <c r="N239" s="139">
        <f t="shared" ca="1" si="213"/>
        <v>0</v>
      </c>
      <c r="O239" s="139">
        <f t="shared" ca="1" si="213"/>
        <v>0</v>
      </c>
      <c r="P239" s="139">
        <f t="shared" ca="1" si="213"/>
        <v>0</v>
      </c>
      <c r="Q239" s="139">
        <f t="shared" ca="1" si="213"/>
        <v>0</v>
      </c>
      <c r="R239" s="139">
        <f t="shared" ca="1" si="213"/>
        <v>0</v>
      </c>
      <c r="S239" s="139">
        <f t="shared" ca="1" si="213"/>
        <v>0</v>
      </c>
      <c r="T239" s="139">
        <f t="shared" ca="1" si="213"/>
        <v>0</v>
      </c>
      <c r="U239" s="139">
        <f t="shared" ca="1" si="213"/>
        <v>0</v>
      </c>
      <c r="V239" s="139">
        <f t="shared" ca="1" si="213"/>
        <v>0</v>
      </c>
      <c r="W239" s="139">
        <f t="shared" ca="1" si="213"/>
        <v>0</v>
      </c>
      <c r="X239" s="139">
        <f t="shared" ca="1" si="213"/>
        <v>0</v>
      </c>
      <c r="Y239" s="139">
        <f t="shared" ca="1" si="213"/>
        <v>0</v>
      </c>
      <c r="Z239" s="139">
        <f t="shared" ca="1" si="213"/>
        <v>0</v>
      </c>
      <c r="AA239" s="139">
        <f t="shared" ca="1" si="213"/>
        <v>0</v>
      </c>
      <c r="AB239" s="139">
        <f t="shared" ca="1" si="213"/>
        <v>0</v>
      </c>
      <c r="AC239" s="139">
        <f t="shared" ca="1" si="213"/>
        <v>0</v>
      </c>
      <c r="AD239" s="139">
        <f t="shared" ca="1" si="213"/>
        <v>0</v>
      </c>
      <c r="AE239" s="139">
        <f t="shared" ca="1" si="213"/>
        <v>0</v>
      </c>
      <c r="AF239" s="139">
        <f t="shared" ca="1" si="213"/>
        <v>0</v>
      </c>
      <c r="AG239" s="139">
        <f t="shared" ca="1" si="213"/>
        <v>0</v>
      </c>
      <c r="AH239" s="139">
        <f t="shared" ca="1" si="213"/>
        <v>0</v>
      </c>
      <c r="AI239" s="139">
        <f t="shared" ca="1" si="213"/>
        <v>0</v>
      </c>
      <c r="AJ239" s="139">
        <f t="shared" ca="1" si="213"/>
        <v>0</v>
      </c>
      <c r="AK239" s="139">
        <f t="shared" ca="1" si="213"/>
        <v>0</v>
      </c>
      <c r="AL239" s="139">
        <f t="shared" ca="1" si="213"/>
        <v>0</v>
      </c>
      <c r="AM239" s="139">
        <f t="shared" ca="1" si="213"/>
        <v>0</v>
      </c>
      <c r="AN239" s="139">
        <f t="shared" ca="1" si="213"/>
        <v>0</v>
      </c>
      <c r="AO239" s="139">
        <f t="shared" ca="1" si="213"/>
        <v>0</v>
      </c>
      <c r="AP239" s="139">
        <f t="shared" ca="1" si="213"/>
        <v>0</v>
      </c>
      <c r="AQ239" s="139">
        <f t="shared" ca="1" si="213"/>
        <v>0</v>
      </c>
      <c r="AR239" s="139">
        <f t="shared" ca="1" si="213"/>
        <v>0</v>
      </c>
      <c r="AS239" s="139">
        <f t="shared" ca="1" si="213"/>
        <v>0</v>
      </c>
      <c r="AT239" s="139">
        <f t="shared" ca="1" si="213"/>
        <v>0</v>
      </c>
      <c r="AU239" s="139">
        <f t="shared" ca="1" si="213"/>
        <v>0</v>
      </c>
      <c r="AV239" s="139">
        <f t="shared" ca="1" si="213"/>
        <v>0</v>
      </c>
      <c r="AW239" s="139">
        <f t="shared" ca="1" si="213"/>
        <v>0</v>
      </c>
      <c r="AX239" s="139">
        <f t="shared" ca="1" si="213"/>
        <v>0</v>
      </c>
      <c r="AY239" s="139">
        <f t="shared" ca="1" si="213"/>
        <v>0</v>
      </c>
      <c r="AZ239" s="139">
        <f t="shared" ca="1" si="213"/>
        <v>0</v>
      </c>
      <c r="BA239" s="139">
        <f t="shared" ca="1" si="213"/>
        <v>0</v>
      </c>
      <c r="BB239" s="139">
        <f t="shared" ca="1" si="213"/>
        <v>0</v>
      </c>
      <c r="BC239" s="139">
        <f t="shared" ca="1" si="213"/>
        <v>0</v>
      </c>
      <c r="BD239" s="139">
        <f t="shared" ca="1" si="213"/>
        <v>0</v>
      </c>
      <c r="BE239" s="139">
        <f t="shared" ca="1" si="213"/>
        <v>0</v>
      </c>
      <c r="BF239" s="139">
        <f t="shared" ca="1" si="213"/>
        <v>0</v>
      </c>
      <c r="BG239" s="139">
        <f t="shared" ca="1" si="213"/>
        <v>0</v>
      </c>
      <c r="BH239" s="139">
        <f t="shared" ca="1" si="213"/>
        <v>0</v>
      </c>
    </row>
    <row r="240" spans="1:60">
      <c r="A240" s="106"/>
      <c r="B240" s="106"/>
      <c r="C240" s="106">
        <v>63</v>
      </c>
      <c r="D240" s="106"/>
      <c r="E240" s="106" t="str">
        <f ca="1">OFFSET('Impact Inputs'!A$6,C240,0)</f>
        <v>Impact 22</v>
      </c>
      <c r="F240" s="106" t="str">
        <f ca="1">OFFSET('Impact Inputs'!C$6,C240,0)</f>
        <v>-</v>
      </c>
      <c r="G240" s="106"/>
      <c r="H240" s="106"/>
      <c r="I240" s="106"/>
      <c r="J240" s="106"/>
      <c r="K240" s="139">
        <f t="shared" ca="1" si="208"/>
        <v>0</v>
      </c>
      <c r="L240" s="139">
        <f t="shared" ca="1" si="213"/>
        <v>0</v>
      </c>
      <c r="M240" s="139">
        <f t="shared" ca="1" si="213"/>
        <v>0</v>
      </c>
      <c r="N240" s="139">
        <f t="shared" ca="1" si="213"/>
        <v>0</v>
      </c>
      <c r="O240" s="139">
        <f t="shared" ca="1" si="213"/>
        <v>0</v>
      </c>
      <c r="P240" s="139">
        <f t="shared" ca="1" si="213"/>
        <v>0</v>
      </c>
      <c r="Q240" s="139">
        <f t="shared" ca="1" si="213"/>
        <v>0</v>
      </c>
      <c r="R240" s="139">
        <f t="shared" ref="L240:BH245" ca="1" si="214">SUMPRODUCT(OFFSET(R$7,0,0,R$2-$K$2+1,1),N(OFFSET(OFFSET(R188,0,0,1,-1*(R$2-$K$2+1)),0,R$2-$K$2+1-ROW(OFFSET($A$1,0,0,R$2-$K$2+1,1)),1,1)))</f>
        <v>0</v>
      </c>
      <c r="S240" s="139">
        <f t="shared" ca="1" si="214"/>
        <v>0</v>
      </c>
      <c r="T240" s="139">
        <f t="shared" ca="1" si="214"/>
        <v>0</v>
      </c>
      <c r="U240" s="139">
        <f t="shared" ca="1" si="214"/>
        <v>0</v>
      </c>
      <c r="V240" s="139">
        <f t="shared" ca="1" si="214"/>
        <v>0</v>
      </c>
      <c r="W240" s="139">
        <f t="shared" ca="1" si="214"/>
        <v>0</v>
      </c>
      <c r="X240" s="139">
        <f t="shared" ca="1" si="214"/>
        <v>0</v>
      </c>
      <c r="Y240" s="139">
        <f t="shared" ca="1" si="214"/>
        <v>0</v>
      </c>
      <c r="Z240" s="139">
        <f t="shared" ca="1" si="214"/>
        <v>0</v>
      </c>
      <c r="AA240" s="139">
        <f t="shared" ca="1" si="214"/>
        <v>0</v>
      </c>
      <c r="AB240" s="139">
        <f t="shared" ca="1" si="214"/>
        <v>0</v>
      </c>
      <c r="AC240" s="139">
        <f t="shared" ca="1" si="214"/>
        <v>0</v>
      </c>
      <c r="AD240" s="139">
        <f t="shared" ca="1" si="214"/>
        <v>0</v>
      </c>
      <c r="AE240" s="139">
        <f t="shared" ca="1" si="214"/>
        <v>0</v>
      </c>
      <c r="AF240" s="139">
        <f t="shared" ca="1" si="214"/>
        <v>0</v>
      </c>
      <c r="AG240" s="139">
        <f t="shared" ca="1" si="214"/>
        <v>0</v>
      </c>
      <c r="AH240" s="139">
        <f t="shared" ca="1" si="214"/>
        <v>0</v>
      </c>
      <c r="AI240" s="139">
        <f t="shared" ca="1" si="214"/>
        <v>0</v>
      </c>
      <c r="AJ240" s="139">
        <f t="shared" ca="1" si="214"/>
        <v>0</v>
      </c>
      <c r="AK240" s="139">
        <f t="shared" ca="1" si="214"/>
        <v>0</v>
      </c>
      <c r="AL240" s="139">
        <f t="shared" ca="1" si="214"/>
        <v>0</v>
      </c>
      <c r="AM240" s="139">
        <f t="shared" ca="1" si="214"/>
        <v>0</v>
      </c>
      <c r="AN240" s="139">
        <f t="shared" ca="1" si="214"/>
        <v>0</v>
      </c>
      <c r="AO240" s="139">
        <f t="shared" ca="1" si="214"/>
        <v>0</v>
      </c>
      <c r="AP240" s="139">
        <f t="shared" ca="1" si="214"/>
        <v>0</v>
      </c>
      <c r="AQ240" s="139">
        <f t="shared" ca="1" si="214"/>
        <v>0</v>
      </c>
      <c r="AR240" s="139">
        <f t="shared" ca="1" si="214"/>
        <v>0</v>
      </c>
      <c r="AS240" s="139">
        <f t="shared" ca="1" si="214"/>
        <v>0</v>
      </c>
      <c r="AT240" s="139">
        <f t="shared" ca="1" si="214"/>
        <v>0</v>
      </c>
      <c r="AU240" s="139">
        <f t="shared" ca="1" si="214"/>
        <v>0</v>
      </c>
      <c r="AV240" s="139">
        <f t="shared" ca="1" si="214"/>
        <v>0</v>
      </c>
      <c r="AW240" s="139">
        <f t="shared" ca="1" si="214"/>
        <v>0</v>
      </c>
      <c r="AX240" s="139">
        <f t="shared" ca="1" si="214"/>
        <v>0</v>
      </c>
      <c r="AY240" s="139">
        <f t="shared" ca="1" si="214"/>
        <v>0</v>
      </c>
      <c r="AZ240" s="139">
        <f t="shared" ca="1" si="214"/>
        <v>0</v>
      </c>
      <c r="BA240" s="139">
        <f t="shared" ca="1" si="214"/>
        <v>0</v>
      </c>
      <c r="BB240" s="139">
        <f t="shared" ca="1" si="214"/>
        <v>0</v>
      </c>
      <c r="BC240" s="139">
        <f t="shared" ca="1" si="214"/>
        <v>0</v>
      </c>
      <c r="BD240" s="139">
        <f t="shared" ca="1" si="214"/>
        <v>0</v>
      </c>
      <c r="BE240" s="139">
        <f t="shared" ca="1" si="214"/>
        <v>0</v>
      </c>
      <c r="BF240" s="139">
        <f t="shared" ca="1" si="214"/>
        <v>0</v>
      </c>
      <c r="BG240" s="139">
        <f t="shared" ca="1" si="214"/>
        <v>0</v>
      </c>
      <c r="BH240" s="139">
        <f t="shared" ca="1" si="214"/>
        <v>0</v>
      </c>
    </row>
    <row r="241" spans="1:60">
      <c r="A241" s="106"/>
      <c r="B241" s="106"/>
      <c r="C241" s="106">
        <v>66</v>
      </c>
      <c r="D241" s="106"/>
      <c r="E241" s="106" t="str">
        <f ca="1">OFFSET('Impact Inputs'!A$6,C241,0)</f>
        <v>Impact 23</v>
      </c>
      <c r="F241" s="106" t="str">
        <f ca="1">OFFSET('Impact Inputs'!C$6,C241,0)</f>
        <v>-</v>
      </c>
      <c r="G241" s="106"/>
      <c r="H241" s="106"/>
      <c r="I241" s="106"/>
      <c r="J241" s="106"/>
      <c r="K241" s="139">
        <f t="shared" ca="1" si="208"/>
        <v>0</v>
      </c>
      <c r="L241" s="139">
        <f t="shared" ca="1" si="214"/>
        <v>0</v>
      </c>
      <c r="M241" s="139">
        <f t="shared" ca="1" si="214"/>
        <v>0</v>
      </c>
      <c r="N241" s="139">
        <f t="shared" ca="1" si="214"/>
        <v>0</v>
      </c>
      <c r="O241" s="139">
        <f t="shared" ca="1" si="214"/>
        <v>0</v>
      </c>
      <c r="P241" s="139">
        <f t="shared" ca="1" si="214"/>
        <v>0</v>
      </c>
      <c r="Q241" s="139">
        <f t="shared" ca="1" si="214"/>
        <v>0</v>
      </c>
      <c r="R241" s="139">
        <f t="shared" ca="1" si="214"/>
        <v>0</v>
      </c>
      <c r="S241" s="139">
        <f t="shared" ca="1" si="214"/>
        <v>0</v>
      </c>
      <c r="T241" s="139">
        <f t="shared" ca="1" si="214"/>
        <v>0</v>
      </c>
      <c r="U241" s="139">
        <f t="shared" ca="1" si="214"/>
        <v>0</v>
      </c>
      <c r="V241" s="139">
        <f t="shared" ca="1" si="214"/>
        <v>0</v>
      </c>
      <c r="W241" s="139">
        <f t="shared" ca="1" si="214"/>
        <v>0</v>
      </c>
      <c r="X241" s="139">
        <f t="shared" ca="1" si="214"/>
        <v>0</v>
      </c>
      <c r="Y241" s="139">
        <f t="shared" ca="1" si="214"/>
        <v>0</v>
      </c>
      <c r="Z241" s="139">
        <f t="shared" ca="1" si="214"/>
        <v>0</v>
      </c>
      <c r="AA241" s="139">
        <f t="shared" ca="1" si="214"/>
        <v>0</v>
      </c>
      <c r="AB241" s="139">
        <f t="shared" ca="1" si="214"/>
        <v>0</v>
      </c>
      <c r="AC241" s="139">
        <f t="shared" ca="1" si="214"/>
        <v>0</v>
      </c>
      <c r="AD241" s="139">
        <f t="shared" ca="1" si="214"/>
        <v>0</v>
      </c>
      <c r="AE241" s="139">
        <f t="shared" ca="1" si="214"/>
        <v>0</v>
      </c>
      <c r="AF241" s="139">
        <f t="shared" ca="1" si="214"/>
        <v>0</v>
      </c>
      <c r="AG241" s="139">
        <f t="shared" ca="1" si="214"/>
        <v>0</v>
      </c>
      <c r="AH241" s="139">
        <f t="shared" ca="1" si="214"/>
        <v>0</v>
      </c>
      <c r="AI241" s="139">
        <f t="shared" ca="1" si="214"/>
        <v>0</v>
      </c>
      <c r="AJ241" s="139">
        <f t="shared" ca="1" si="214"/>
        <v>0</v>
      </c>
      <c r="AK241" s="139">
        <f t="shared" ca="1" si="214"/>
        <v>0</v>
      </c>
      <c r="AL241" s="139">
        <f t="shared" ca="1" si="214"/>
        <v>0</v>
      </c>
      <c r="AM241" s="139">
        <f t="shared" ca="1" si="214"/>
        <v>0</v>
      </c>
      <c r="AN241" s="139">
        <f t="shared" ca="1" si="214"/>
        <v>0</v>
      </c>
      <c r="AO241" s="139">
        <f t="shared" ca="1" si="214"/>
        <v>0</v>
      </c>
      <c r="AP241" s="139">
        <f t="shared" ca="1" si="214"/>
        <v>0</v>
      </c>
      <c r="AQ241" s="139">
        <f t="shared" ca="1" si="214"/>
        <v>0</v>
      </c>
      <c r="AR241" s="139">
        <f t="shared" ca="1" si="214"/>
        <v>0</v>
      </c>
      <c r="AS241" s="139">
        <f t="shared" ca="1" si="214"/>
        <v>0</v>
      </c>
      <c r="AT241" s="139">
        <f t="shared" ca="1" si="214"/>
        <v>0</v>
      </c>
      <c r="AU241" s="139">
        <f t="shared" ca="1" si="214"/>
        <v>0</v>
      </c>
      <c r="AV241" s="139">
        <f t="shared" ca="1" si="214"/>
        <v>0</v>
      </c>
      <c r="AW241" s="139">
        <f t="shared" ca="1" si="214"/>
        <v>0</v>
      </c>
      <c r="AX241" s="139">
        <f t="shared" ca="1" si="214"/>
        <v>0</v>
      </c>
      <c r="AY241" s="139">
        <f t="shared" ca="1" si="214"/>
        <v>0</v>
      </c>
      <c r="AZ241" s="139">
        <f t="shared" ca="1" si="214"/>
        <v>0</v>
      </c>
      <c r="BA241" s="139">
        <f t="shared" ca="1" si="214"/>
        <v>0</v>
      </c>
      <c r="BB241" s="139">
        <f t="shared" ca="1" si="214"/>
        <v>0</v>
      </c>
      <c r="BC241" s="139">
        <f t="shared" ca="1" si="214"/>
        <v>0</v>
      </c>
      <c r="BD241" s="139">
        <f t="shared" ca="1" si="214"/>
        <v>0</v>
      </c>
      <c r="BE241" s="139">
        <f t="shared" ca="1" si="214"/>
        <v>0</v>
      </c>
      <c r="BF241" s="139">
        <f t="shared" ca="1" si="214"/>
        <v>0</v>
      </c>
      <c r="BG241" s="139">
        <f t="shared" ca="1" si="214"/>
        <v>0</v>
      </c>
      <c r="BH241" s="139">
        <f t="shared" ca="1" si="214"/>
        <v>0</v>
      </c>
    </row>
    <row r="242" spans="1:60">
      <c r="A242" s="106"/>
      <c r="B242" s="106"/>
      <c r="C242" s="108">
        <v>69</v>
      </c>
      <c r="D242" s="106"/>
      <c r="E242" s="106" t="str">
        <f ca="1">OFFSET('Impact Inputs'!A$6,C242,0)</f>
        <v>Impact 24</v>
      </c>
      <c r="F242" s="106" t="str">
        <f ca="1">OFFSET('Impact Inputs'!C$6,C242,0)</f>
        <v>-</v>
      </c>
      <c r="G242" s="106"/>
      <c r="H242" s="106"/>
      <c r="I242" s="106"/>
      <c r="J242" s="106"/>
      <c r="K242" s="139">
        <f t="shared" ca="1" si="208"/>
        <v>0</v>
      </c>
      <c r="L242" s="139">
        <f t="shared" ca="1" si="214"/>
        <v>0</v>
      </c>
      <c r="M242" s="139">
        <f t="shared" ca="1" si="214"/>
        <v>0</v>
      </c>
      <c r="N242" s="139">
        <f t="shared" ca="1" si="214"/>
        <v>0</v>
      </c>
      <c r="O242" s="139">
        <f t="shared" ca="1" si="214"/>
        <v>0</v>
      </c>
      <c r="P242" s="139">
        <f t="shared" ca="1" si="214"/>
        <v>0</v>
      </c>
      <c r="Q242" s="139">
        <f t="shared" ca="1" si="214"/>
        <v>0</v>
      </c>
      <c r="R242" s="139">
        <f t="shared" ca="1" si="214"/>
        <v>0</v>
      </c>
      <c r="S242" s="139">
        <f t="shared" ca="1" si="214"/>
        <v>0</v>
      </c>
      <c r="T242" s="139">
        <f t="shared" ca="1" si="214"/>
        <v>0</v>
      </c>
      <c r="U242" s="139">
        <f t="shared" ca="1" si="214"/>
        <v>0</v>
      </c>
      <c r="V242" s="139">
        <f t="shared" ca="1" si="214"/>
        <v>0</v>
      </c>
      <c r="W242" s="139">
        <f t="shared" ca="1" si="214"/>
        <v>0</v>
      </c>
      <c r="X242" s="139">
        <f t="shared" ca="1" si="214"/>
        <v>0</v>
      </c>
      <c r="Y242" s="139">
        <f t="shared" ca="1" si="214"/>
        <v>0</v>
      </c>
      <c r="Z242" s="139">
        <f t="shared" ca="1" si="214"/>
        <v>0</v>
      </c>
      <c r="AA242" s="139">
        <f t="shared" ca="1" si="214"/>
        <v>0</v>
      </c>
      <c r="AB242" s="139">
        <f t="shared" ca="1" si="214"/>
        <v>0</v>
      </c>
      <c r="AC242" s="139">
        <f t="shared" ca="1" si="214"/>
        <v>0</v>
      </c>
      <c r="AD242" s="139">
        <f t="shared" ca="1" si="214"/>
        <v>0</v>
      </c>
      <c r="AE242" s="139">
        <f t="shared" ca="1" si="214"/>
        <v>0</v>
      </c>
      <c r="AF242" s="139">
        <f t="shared" ca="1" si="214"/>
        <v>0</v>
      </c>
      <c r="AG242" s="139">
        <f t="shared" ca="1" si="214"/>
        <v>0</v>
      </c>
      <c r="AH242" s="139">
        <f t="shared" ca="1" si="214"/>
        <v>0</v>
      </c>
      <c r="AI242" s="139">
        <f t="shared" ca="1" si="214"/>
        <v>0</v>
      </c>
      <c r="AJ242" s="139">
        <f t="shared" ca="1" si="214"/>
        <v>0</v>
      </c>
      <c r="AK242" s="139">
        <f t="shared" ca="1" si="214"/>
        <v>0</v>
      </c>
      <c r="AL242" s="139">
        <f t="shared" ca="1" si="214"/>
        <v>0</v>
      </c>
      <c r="AM242" s="139">
        <f t="shared" ca="1" si="214"/>
        <v>0</v>
      </c>
      <c r="AN242" s="139">
        <f t="shared" ca="1" si="214"/>
        <v>0</v>
      </c>
      <c r="AO242" s="139">
        <f t="shared" ca="1" si="214"/>
        <v>0</v>
      </c>
      <c r="AP242" s="139">
        <f t="shared" ca="1" si="214"/>
        <v>0</v>
      </c>
      <c r="AQ242" s="139">
        <f t="shared" ca="1" si="214"/>
        <v>0</v>
      </c>
      <c r="AR242" s="139">
        <f t="shared" ca="1" si="214"/>
        <v>0</v>
      </c>
      <c r="AS242" s="139">
        <f t="shared" ca="1" si="214"/>
        <v>0</v>
      </c>
      <c r="AT242" s="139">
        <f t="shared" ca="1" si="214"/>
        <v>0</v>
      </c>
      <c r="AU242" s="139">
        <f t="shared" ca="1" si="214"/>
        <v>0</v>
      </c>
      <c r="AV242" s="139">
        <f t="shared" ca="1" si="214"/>
        <v>0</v>
      </c>
      <c r="AW242" s="139">
        <f t="shared" ca="1" si="214"/>
        <v>0</v>
      </c>
      <c r="AX242" s="139">
        <f t="shared" ca="1" si="214"/>
        <v>0</v>
      </c>
      <c r="AY242" s="139">
        <f t="shared" ca="1" si="214"/>
        <v>0</v>
      </c>
      <c r="AZ242" s="139">
        <f t="shared" ca="1" si="214"/>
        <v>0</v>
      </c>
      <c r="BA242" s="139">
        <f t="shared" ca="1" si="214"/>
        <v>0</v>
      </c>
      <c r="BB242" s="139">
        <f t="shared" ca="1" si="214"/>
        <v>0</v>
      </c>
      <c r="BC242" s="139">
        <f t="shared" ca="1" si="214"/>
        <v>0</v>
      </c>
      <c r="BD242" s="139">
        <f t="shared" ca="1" si="214"/>
        <v>0</v>
      </c>
      <c r="BE242" s="139">
        <f t="shared" ca="1" si="214"/>
        <v>0</v>
      </c>
      <c r="BF242" s="139">
        <f t="shared" ca="1" si="214"/>
        <v>0</v>
      </c>
      <c r="BG242" s="139">
        <f t="shared" ca="1" si="214"/>
        <v>0</v>
      </c>
      <c r="BH242" s="139">
        <f t="shared" ca="1" si="214"/>
        <v>0</v>
      </c>
    </row>
    <row r="243" spans="1:60">
      <c r="A243" s="106"/>
      <c r="B243" s="106"/>
      <c r="C243" s="108">
        <v>72</v>
      </c>
      <c r="D243" s="106"/>
      <c r="E243" s="106" t="str">
        <f ca="1">OFFSET('Impact Inputs'!A$6,C243,0)</f>
        <v>Impact 25</v>
      </c>
      <c r="F243" s="106" t="str">
        <f ca="1">OFFSET('Impact Inputs'!C$6,C243,0)</f>
        <v>-</v>
      </c>
      <c r="G243" s="106"/>
      <c r="H243" s="106"/>
      <c r="I243" s="106"/>
      <c r="J243" s="106"/>
      <c r="K243" s="139">
        <f t="shared" ca="1" si="208"/>
        <v>0</v>
      </c>
      <c r="L243" s="139">
        <f t="shared" ca="1" si="214"/>
        <v>0</v>
      </c>
      <c r="M243" s="139">
        <f t="shared" ca="1" si="214"/>
        <v>0</v>
      </c>
      <c r="N243" s="139">
        <f t="shared" ca="1" si="214"/>
        <v>0</v>
      </c>
      <c r="O243" s="139">
        <f t="shared" ca="1" si="214"/>
        <v>0</v>
      </c>
      <c r="P243" s="139">
        <f t="shared" ca="1" si="214"/>
        <v>0</v>
      </c>
      <c r="Q243" s="139">
        <f t="shared" ca="1" si="214"/>
        <v>0</v>
      </c>
      <c r="R243" s="139">
        <f t="shared" ca="1" si="214"/>
        <v>0</v>
      </c>
      <c r="S243" s="139">
        <f t="shared" ca="1" si="214"/>
        <v>0</v>
      </c>
      <c r="T243" s="139">
        <f t="shared" ca="1" si="214"/>
        <v>0</v>
      </c>
      <c r="U243" s="139">
        <f t="shared" ca="1" si="214"/>
        <v>0</v>
      </c>
      <c r="V243" s="139">
        <f t="shared" ca="1" si="214"/>
        <v>0</v>
      </c>
      <c r="W243" s="139">
        <f t="shared" ca="1" si="214"/>
        <v>0</v>
      </c>
      <c r="X243" s="139">
        <f t="shared" ca="1" si="214"/>
        <v>0</v>
      </c>
      <c r="Y243" s="139">
        <f t="shared" ca="1" si="214"/>
        <v>0</v>
      </c>
      <c r="Z243" s="139">
        <f t="shared" ca="1" si="214"/>
        <v>0</v>
      </c>
      <c r="AA243" s="139">
        <f t="shared" ca="1" si="214"/>
        <v>0</v>
      </c>
      <c r="AB243" s="139">
        <f t="shared" ca="1" si="214"/>
        <v>0</v>
      </c>
      <c r="AC243" s="139">
        <f t="shared" ca="1" si="214"/>
        <v>0</v>
      </c>
      <c r="AD243" s="139">
        <f t="shared" ca="1" si="214"/>
        <v>0</v>
      </c>
      <c r="AE243" s="139">
        <f t="shared" ca="1" si="214"/>
        <v>0</v>
      </c>
      <c r="AF243" s="139">
        <f t="shared" ca="1" si="214"/>
        <v>0</v>
      </c>
      <c r="AG243" s="139">
        <f t="shared" ca="1" si="214"/>
        <v>0</v>
      </c>
      <c r="AH243" s="139">
        <f t="shared" ca="1" si="214"/>
        <v>0</v>
      </c>
      <c r="AI243" s="139">
        <f t="shared" ca="1" si="214"/>
        <v>0</v>
      </c>
      <c r="AJ243" s="139">
        <f t="shared" ca="1" si="214"/>
        <v>0</v>
      </c>
      <c r="AK243" s="139">
        <f t="shared" ca="1" si="214"/>
        <v>0</v>
      </c>
      <c r="AL243" s="139">
        <f t="shared" ca="1" si="214"/>
        <v>0</v>
      </c>
      <c r="AM243" s="139">
        <f t="shared" ca="1" si="214"/>
        <v>0</v>
      </c>
      <c r="AN243" s="139">
        <f t="shared" ca="1" si="214"/>
        <v>0</v>
      </c>
      <c r="AO243" s="139">
        <f t="shared" ca="1" si="214"/>
        <v>0</v>
      </c>
      <c r="AP243" s="139">
        <f t="shared" ca="1" si="214"/>
        <v>0</v>
      </c>
      <c r="AQ243" s="139">
        <f t="shared" ca="1" si="214"/>
        <v>0</v>
      </c>
      <c r="AR243" s="139">
        <f t="shared" ca="1" si="214"/>
        <v>0</v>
      </c>
      <c r="AS243" s="139">
        <f t="shared" ca="1" si="214"/>
        <v>0</v>
      </c>
      <c r="AT243" s="139">
        <f t="shared" ca="1" si="214"/>
        <v>0</v>
      </c>
      <c r="AU243" s="139">
        <f t="shared" ca="1" si="214"/>
        <v>0</v>
      </c>
      <c r="AV243" s="139">
        <f t="shared" ca="1" si="214"/>
        <v>0</v>
      </c>
      <c r="AW243" s="139">
        <f t="shared" ca="1" si="214"/>
        <v>0</v>
      </c>
      <c r="AX243" s="139">
        <f t="shared" ca="1" si="214"/>
        <v>0</v>
      </c>
      <c r="AY243" s="139">
        <f t="shared" ca="1" si="214"/>
        <v>0</v>
      </c>
      <c r="AZ243" s="139">
        <f t="shared" ca="1" si="214"/>
        <v>0</v>
      </c>
      <c r="BA243" s="139">
        <f t="shared" ca="1" si="214"/>
        <v>0</v>
      </c>
      <c r="BB243" s="139">
        <f t="shared" ca="1" si="214"/>
        <v>0</v>
      </c>
      <c r="BC243" s="139">
        <f t="shared" ca="1" si="214"/>
        <v>0</v>
      </c>
      <c r="BD243" s="139">
        <f t="shared" ca="1" si="214"/>
        <v>0</v>
      </c>
      <c r="BE243" s="139">
        <f t="shared" ca="1" si="214"/>
        <v>0</v>
      </c>
      <c r="BF243" s="139">
        <f t="shared" ca="1" si="214"/>
        <v>0</v>
      </c>
      <c r="BG243" s="139">
        <f t="shared" ca="1" si="214"/>
        <v>0</v>
      </c>
      <c r="BH243" s="139">
        <f t="shared" ca="1" si="214"/>
        <v>0</v>
      </c>
    </row>
    <row r="244" spans="1:60">
      <c r="A244" s="106"/>
      <c r="B244" s="106"/>
      <c r="C244" s="106">
        <v>75</v>
      </c>
      <c r="D244" s="106"/>
      <c r="E244" s="106" t="str">
        <f ca="1">OFFSET('Impact Inputs'!A$6,C244,0)</f>
        <v>Impact 26</v>
      </c>
      <c r="F244" s="106" t="str">
        <f ca="1">OFFSET('Impact Inputs'!C$6,C244,0)</f>
        <v>-</v>
      </c>
      <c r="G244" s="106"/>
      <c r="H244" s="106"/>
      <c r="I244" s="106"/>
      <c r="J244" s="106"/>
      <c r="K244" s="139">
        <f t="shared" ca="1" si="208"/>
        <v>0</v>
      </c>
      <c r="L244" s="139">
        <f t="shared" ca="1" si="214"/>
        <v>0</v>
      </c>
      <c r="M244" s="139">
        <f t="shared" ca="1" si="214"/>
        <v>0</v>
      </c>
      <c r="N244" s="139">
        <f t="shared" ca="1" si="214"/>
        <v>0</v>
      </c>
      <c r="O244" s="139">
        <f t="shared" ca="1" si="214"/>
        <v>0</v>
      </c>
      <c r="P244" s="139">
        <f t="shared" ca="1" si="214"/>
        <v>0</v>
      </c>
      <c r="Q244" s="139">
        <f t="shared" ca="1" si="214"/>
        <v>0</v>
      </c>
      <c r="R244" s="139">
        <f t="shared" ca="1" si="214"/>
        <v>0</v>
      </c>
      <c r="S244" s="139">
        <f t="shared" ca="1" si="214"/>
        <v>0</v>
      </c>
      <c r="T244" s="139">
        <f t="shared" ca="1" si="214"/>
        <v>0</v>
      </c>
      <c r="U244" s="139">
        <f t="shared" ca="1" si="214"/>
        <v>0</v>
      </c>
      <c r="V244" s="139">
        <f t="shared" ca="1" si="214"/>
        <v>0</v>
      </c>
      <c r="W244" s="139">
        <f t="shared" ca="1" si="214"/>
        <v>0</v>
      </c>
      <c r="X244" s="139">
        <f t="shared" ca="1" si="214"/>
        <v>0</v>
      </c>
      <c r="Y244" s="139">
        <f t="shared" ca="1" si="214"/>
        <v>0</v>
      </c>
      <c r="Z244" s="139">
        <f t="shared" ca="1" si="214"/>
        <v>0</v>
      </c>
      <c r="AA244" s="139">
        <f t="shared" ca="1" si="214"/>
        <v>0</v>
      </c>
      <c r="AB244" s="139">
        <f t="shared" ca="1" si="214"/>
        <v>0</v>
      </c>
      <c r="AC244" s="139">
        <f t="shared" ca="1" si="214"/>
        <v>0</v>
      </c>
      <c r="AD244" s="139">
        <f t="shared" ca="1" si="214"/>
        <v>0</v>
      </c>
      <c r="AE244" s="139">
        <f t="shared" ca="1" si="214"/>
        <v>0</v>
      </c>
      <c r="AF244" s="139">
        <f t="shared" ca="1" si="214"/>
        <v>0</v>
      </c>
      <c r="AG244" s="139">
        <f t="shared" ca="1" si="214"/>
        <v>0</v>
      </c>
      <c r="AH244" s="139">
        <f t="shared" ca="1" si="214"/>
        <v>0</v>
      </c>
      <c r="AI244" s="139">
        <f t="shared" ca="1" si="214"/>
        <v>0</v>
      </c>
      <c r="AJ244" s="139">
        <f t="shared" ca="1" si="214"/>
        <v>0</v>
      </c>
      <c r="AK244" s="139">
        <f t="shared" ca="1" si="214"/>
        <v>0</v>
      </c>
      <c r="AL244" s="139">
        <f t="shared" ca="1" si="214"/>
        <v>0</v>
      </c>
      <c r="AM244" s="139">
        <f t="shared" ca="1" si="214"/>
        <v>0</v>
      </c>
      <c r="AN244" s="139">
        <f t="shared" ca="1" si="214"/>
        <v>0</v>
      </c>
      <c r="AO244" s="139">
        <f t="shared" ca="1" si="214"/>
        <v>0</v>
      </c>
      <c r="AP244" s="139">
        <f t="shared" ca="1" si="214"/>
        <v>0</v>
      </c>
      <c r="AQ244" s="139">
        <f t="shared" ca="1" si="214"/>
        <v>0</v>
      </c>
      <c r="AR244" s="139">
        <f t="shared" ca="1" si="214"/>
        <v>0</v>
      </c>
      <c r="AS244" s="139">
        <f t="shared" ca="1" si="214"/>
        <v>0</v>
      </c>
      <c r="AT244" s="139">
        <f t="shared" ca="1" si="214"/>
        <v>0</v>
      </c>
      <c r="AU244" s="139">
        <f t="shared" ca="1" si="214"/>
        <v>0</v>
      </c>
      <c r="AV244" s="139">
        <f t="shared" ca="1" si="214"/>
        <v>0</v>
      </c>
      <c r="AW244" s="139">
        <f t="shared" ca="1" si="214"/>
        <v>0</v>
      </c>
      <c r="AX244" s="139">
        <f t="shared" ca="1" si="214"/>
        <v>0</v>
      </c>
      <c r="AY244" s="139">
        <f t="shared" ca="1" si="214"/>
        <v>0</v>
      </c>
      <c r="AZ244" s="139">
        <f t="shared" ca="1" si="214"/>
        <v>0</v>
      </c>
      <c r="BA244" s="139">
        <f t="shared" ca="1" si="214"/>
        <v>0</v>
      </c>
      <c r="BB244" s="139">
        <f t="shared" ca="1" si="214"/>
        <v>0</v>
      </c>
      <c r="BC244" s="139">
        <f t="shared" ca="1" si="214"/>
        <v>0</v>
      </c>
      <c r="BD244" s="139">
        <f t="shared" ca="1" si="214"/>
        <v>0</v>
      </c>
      <c r="BE244" s="139">
        <f t="shared" ca="1" si="214"/>
        <v>0</v>
      </c>
      <c r="BF244" s="139">
        <f t="shared" ca="1" si="214"/>
        <v>0</v>
      </c>
      <c r="BG244" s="139">
        <f t="shared" ca="1" si="214"/>
        <v>0</v>
      </c>
      <c r="BH244" s="139">
        <f t="shared" ca="1" si="214"/>
        <v>0</v>
      </c>
    </row>
    <row r="245" spans="1:60">
      <c r="A245" s="106"/>
      <c r="B245" s="106"/>
      <c r="C245" s="108">
        <v>78</v>
      </c>
      <c r="D245" s="106"/>
      <c r="E245" s="106" t="str">
        <f ca="1">OFFSET('Impact Inputs'!A$6,C245,0)</f>
        <v>Impact 27</v>
      </c>
      <c r="F245" s="106" t="str">
        <f ca="1">OFFSET('Impact Inputs'!C$6,C245,0)</f>
        <v>-</v>
      </c>
      <c r="G245" s="106"/>
      <c r="H245" s="106"/>
      <c r="I245" s="106"/>
      <c r="J245" s="106"/>
      <c r="K245" s="139">
        <f t="shared" ca="1" si="208"/>
        <v>0</v>
      </c>
      <c r="L245" s="139">
        <f t="shared" ca="1" si="214"/>
        <v>0</v>
      </c>
      <c r="M245" s="139">
        <f t="shared" ca="1" si="214"/>
        <v>0</v>
      </c>
      <c r="N245" s="139">
        <f t="shared" ca="1" si="214"/>
        <v>0</v>
      </c>
      <c r="O245" s="139">
        <f t="shared" ca="1" si="214"/>
        <v>0</v>
      </c>
      <c r="P245" s="139">
        <f t="shared" ca="1" si="214"/>
        <v>0</v>
      </c>
      <c r="Q245" s="139">
        <f t="shared" ca="1" si="214"/>
        <v>0</v>
      </c>
      <c r="R245" s="139">
        <f t="shared" ca="1" si="214"/>
        <v>0</v>
      </c>
      <c r="S245" s="139">
        <f t="shared" ca="1" si="214"/>
        <v>0</v>
      </c>
      <c r="T245" s="139">
        <f t="shared" ca="1" si="214"/>
        <v>0</v>
      </c>
      <c r="U245" s="139">
        <f t="shared" ca="1" si="214"/>
        <v>0</v>
      </c>
      <c r="V245" s="139">
        <f t="shared" ca="1" si="214"/>
        <v>0</v>
      </c>
      <c r="W245" s="139">
        <f t="shared" ca="1" si="214"/>
        <v>0</v>
      </c>
      <c r="X245" s="139">
        <f t="shared" ca="1" si="214"/>
        <v>0</v>
      </c>
      <c r="Y245" s="139">
        <f t="shared" ca="1" si="214"/>
        <v>0</v>
      </c>
      <c r="Z245" s="139">
        <f t="shared" ca="1" si="214"/>
        <v>0</v>
      </c>
      <c r="AA245" s="139">
        <f t="shared" ca="1" si="214"/>
        <v>0</v>
      </c>
      <c r="AB245" s="139">
        <f t="shared" ref="L245:BH250" ca="1" si="215">SUMPRODUCT(OFFSET(AB$7,0,0,AB$2-$K$2+1,1),N(OFFSET(OFFSET(AB193,0,0,1,-1*(AB$2-$K$2+1)),0,AB$2-$K$2+1-ROW(OFFSET($A$1,0,0,AB$2-$K$2+1,1)),1,1)))</f>
        <v>0</v>
      </c>
      <c r="AC245" s="139">
        <f t="shared" ca="1" si="215"/>
        <v>0</v>
      </c>
      <c r="AD245" s="139">
        <f t="shared" ca="1" si="215"/>
        <v>0</v>
      </c>
      <c r="AE245" s="139">
        <f t="shared" ca="1" si="215"/>
        <v>0</v>
      </c>
      <c r="AF245" s="139">
        <f t="shared" ca="1" si="215"/>
        <v>0</v>
      </c>
      <c r="AG245" s="139">
        <f t="shared" ca="1" si="215"/>
        <v>0</v>
      </c>
      <c r="AH245" s="139">
        <f t="shared" ca="1" si="215"/>
        <v>0</v>
      </c>
      <c r="AI245" s="139">
        <f t="shared" ca="1" si="215"/>
        <v>0</v>
      </c>
      <c r="AJ245" s="139">
        <f t="shared" ca="1" si="215"/>
        <v>0</v>
      </c>
      <c r="AK245" s="139">
        <f t="shared" ca="1" si="215"/>
        <v>0</v>
      </c>
      <c r="AL245" s="139">
        <f t="shared" ca="1" si="215"/>
        <v>0</v>
      </c>
      <c r="AM245" s="139">
        <f t="shared" ca="1" si="215"/>
        <v>0</v>
      </c>
      <c r="AN245" s="139">
        <f t="shared" ca="1" si="215"/>
        <v>0</v>
      </c>
      <c r="AO245" s="139">
        <f t="shared" ca="1" si="215"/>
        <v>0</v>
      </c>
      <c r="AP245" s="139">
        <f t="shared" ca="1" si="215"/>
        <v>0</v>
      </c>
      <c r="AQ245" s="139">
        <f t="shared" ca="1" si="215"/>
        <v>0</v>
      </c>
      <c r="AR245" s="139">
        <f t="shared" ca="1" si="215"/>
        <v>0</v>
      </c>
      <c r="AS245" s="139">
        <f t="shared" ca="1" si="215"/>
        <v>0</v>
      </c>
      <c r="AT245" s="139">
        <f t="shared" ca="1" si="215"/>
        <v>0</v>
      </c>
      <c r="AU245" s="139">
        <f t="shared" ca="1" si="215"/>
        <v>0</v>
      </c>
      <c r="AV245" s="139">
        <f t="shared" ca="1" si="215"/>
        <v>0</v>
      </c>
      <c r="AW245" s="139">
        <f t="shared" ca="1" si="215"/>
        <v>0</v>
      </c>
      <c r="AX245" s="139">
        <f t="shared" ca="1" si="215"/>
        <v>0</v>
      </c>
      <c r="AY245" s="139">
        <f t="shared" ca="1" si="215"/>
        <v>0</v>
      </c>
      <c r="AZ245" s="139">
        <f t="shared" ca="1" si="215"/>
        <v>0</v>
      </c>
      <c r="BA245" s="139">
        <f t="shared" ca="1" si="215"/>
        <v>0</v>
      </c>
      <c r="BB245" s="139">
        <f t="shared" ca="1" si="215"/>
        <v>0</v>
      </c>
      <c r="BC245" s="139">
        <f t="shared" ca="1" si="215"/>
        <v>0</v>
      </c>
      <c r="BD245" s="139">
        <f t="shared" ca="1" si="215"/>
        <v>0</v>
      </c>
      <c r="BE245" s="139">
        <f t="shared" ca="1" si="215"/>
        <v>0</v>
      </c>
      <c r="BF245" s="139">
        <f t="shared" ca="1" si="215"/>
        <v>0</v>
      </c>
      <c r="BG245" s="139">
        <f t="shared" ca="1" si="215"/>
        <v>0</v>
      </c>
      <c r="BH245" s="139">
        <f t="shared" ca="1" si="215"/>
        <v>0</v>
      </c>
    </row>
    <row r="246" spans="1:60">
      <c r="A246" s="106"/>
      <c r="B246" s="106"/>
      <c r="C246" s="106">
        <v>81</v>
      </c>
      <c r="D246" s="106"/>
      <c r="E246" s="106" t="str">
        <f ca="1">OFFSET('Impact Inputs'!A$6,C246,0)</f>
        <v>Impact 28</v>
      </c>
      <c r="F246" s="106" t="str">
        <f ca="1">OFFSET('Impact Inputs'!C$6,C246,0)</f>
        <v>-</v>
      </c>
      <c r="G246" s="106"/>
      <c r="H246" s="106"/>
      <c r="I246" s="106"/>
      <c r="J246" s="106"/>
      <c r="K246" s="139">
        <f t="shared" ca="1" si="208"/>
        <v>0</v>
      </c>
      <c r="L246" s="139">
        <f t="shared" ca="1" si="215"/>
        <v>0</v>
      </c>
      <c r="M246" s="139">
        <f t="shared" ca="1" si="215"/>
        <v>0</v>
      </c>
      <c r="N246" s="139">
        <f t="shared" ca="1" si="215"/>
        <v>0</v>
      </c>
      <c r="O246" s="139">
        <f t="shared" ca="1" si="215"/>
        <v>0</v>
      </c>
      <c r="P246" s="139">
        <f t="shared" ca="1" si="215"/>
        <v>0</v>
      </c>
      <c r="Q246" s="139">
        <f t="shared" ca="1" si="215"/>
        <v>0</v>
      </c>
      <c r="R246" s="139">
        <f t="shared" ca="1" si="215"/>
        <v>0</v>
      </c>
      <c r="S246" s="139">
        <f t="shared" ca="1" si="215"/>
        <v>0</v>
      </c>
      <c r="T246" s="139">
        <f t="shared" ca="1" si="215"/>
        <v>0</v>
      </c>
      <c r="U246" s="139">
        <f t="shared" ca="1" si="215"/>
        <v>0</v>
      </c>
      <c r="V246" s="139">
        <f t="shared" ca="1" si="215"/>
        <v>0</v>
      </c>
      <c r="W246" s="139">
        <f t="shared" ca="1" si="215"/>
        <v>0</v>
      </c>
      <c r="X246" s="139">
        <f t="shared" ca="1" si="215"/>
        <v>0</v>
      </c>
      <c r="Y246" s="139">
        <f t="shared" ca="1" si="215"/>
        <v>0</v>
      </c>
      <c r="Z246" s="139">
        <f t="shared" ca="1" si="215"/>
        <v>0</v>
      </c>
      <c r="AA246" s="139">
        <f t="shared" ca="1" si="215"/>
        <v>0</v>
      </c>
      <c r="AB246" s="139">
        <f t="shared" ca="1" si="215"/>
        <v>0</v>
      </c>
      <c r="AC246" s="139">
        <f t="shared" ca="1" si="215"/>
        <v>0</v>
      </c>
      <c r="AD246" s="139">
        <f t="shared" ca="1" si="215"/>
        <v>0</v>
      </c>
      <c r="AE246" s="139">
        <f t="shared" ca="1" si="215"/>
        <v>0</v>
      </c>
      <c r="AF246" s="139">
        <f t="shared" ca="1" si="215"/>
        <v>0</v>
      </c>
      <c r="AG246" s="139">
        <f t="shared" ca="1" si="215"/>
        <v>0</v>
      </c>
      <c r="AH246" s="139">
        <f t="shared" ca="1" si="215"/>
        <v>0</v>
      </c>
      <c r="AI246" s="139">
        <f t="shared" ca="1" si="215"/>
        <v>0</v>
      </c>
      <c r="AJ246" s="139">
        <f t="shared" ca="1" si="215"/>
        <v>0</v>
      </c>
      <c r="AK246" s="139">
        <f t="shared" ca="1" si="215"/>
        <v>0</v>
      </c>
      <c r="AL246" s="139">
        <f t="shared" ca="1" si="215"/>
        <v>0</v>
      </c>
      <c r="AM246" s="139">
        <f t="shared" ca="1" si="215"/>
        <v>0</v>
      </c>
      <c r="AN246" s="139">
        <f t="shared" ca="1" si="215"/>
        <v>0</v>
      </c>
      <c r="AO246" s="139">
        <f t="shared" ca="1" si="215"/>
        <v>0</v>
      </c>
      <c r="AP246" s="139">
        <f t="shared" ca="1" si="215"/>
        <v>0</v>
      </c>
      <c r="AQ246" s="139">
        <f t="shared" ca="1" si="215"/>
        <v>0</v>
      </c>
      <c r="AR246" s="139">
        <f t="shared" ca="1" si="215"/>
        <v>0</v>
      </c>
      <c r="AS246" s="139">
        <f t="shared" ca="1" si="215"/>
        <v>0</v>
      </c>
      <c r="AT246" s="139">
        <f t="shared" ca="1" si="215"/>
        <v>0</v>
      </c>
      <c r="AU246" s="139">
        <f t="shared" ca="1" si="215"/>
        <v>0</v>
      </c>
      <c r="AV246" s="139">
        <f t="shared" ca="1" si="215"/>
        <v>0</v>
      </c>
      <c r="AW246" s="139">
        <f t="shared" ca="1" si="215"/>
        <v>0</v>
      </c>
      <c r="AX246" s="139">
        <f t="shared" ca="1" si="215"/>
        <v>0</v>
      </c>
      <c r="AY246" s="139">
        <f t="shared" ca="1" si="215"/>
        <v>0</v>
      </c>
      <c r="AZ246" s="139">
        <f t="shared" ca="1" si="215"/>
        <v>0</v>
      </c>
      <c r="BA246" s="139">
        <f t="shared" ca="1" si="215"/>
        <v>0</v>
      </c>
      <c r="BB246" s="139">
        <f t="shared" ca="1" si="215"/>
        <v>0</v>
      </c>
      <c r="BC246" s="139">
        <f t="shared" ca="1" si="215"/>
        <v>0</v>
      </c>
      <c r="BD246" s="139">
        <f t="shared" ca="1" si="215"/>
        <v>0</v>
      </c>
      <c r="BE246" s="139">
        <f t="shared" ca="1" si="215"/>
        <v>0</v>
      </c>
      <c r="BF246" s="139">
        <f t="shared" ca="1" si="215"/>
        <v>0</v>
      </c>
      <c r="BG246" s="139">
        <f t="shared" ca="1" si="215"/>
        <v>0</v>
      </c>
      <c r="BH246" s="139">
        <f t="shared" ca="1" si="215"/>
        <v>0</v>
      </c>
    </row>
    <row r="247" spans="1:60">
      <c r="A247" s="106"/>
      <c r="B247" s="106"/>
      <c r="C247" s="108">
        <v>84</v>
      </c>
      <c r="D247" s="106"/>
      <c r="E247" s="106" t="str">
        <f ca="1">OFFSET('Impact Inputs'!A$6,C247,0)</f>
        <v>Impact 29</v>
      </c>
      <c r="F247" s="106" t="str">
        <f ca="1">OFFSET('Impact Inputs'!C$6,C247,0)</f>
        <v>-</v>
      </c>
      <c r="G247" s="106"/>
      <c r="H247" s="106"/>
      <c r="I247" s="106"/>
      <c r="J247" s="106"/>
      <c r="K247" s="139">
        <f t="shared" ca="1" si="208"/>
        <v>0</v>
      </c>
      <c r="L247" s="139">
        <f t="shared" ca="1" si="215"/>
        <v>0</v>
      </c>
      <c r="M247" s="139">
        <f t="shared" ca="1" si="215"/>
        <v>0</v>
      </c>
      <c r="N247" s="139">
        <f t="shared" ca="1" si="215"/>
        <v>0</v>
      </c>
      <c r="O247" s="139">
        <f t="shared" ca="1" si="215"/>
        <v>0</v>
      </c>
      <c r="P247" s="139">
        <f t="shared" ca="1" si="215"/>
        <v>0</v>
      </c>
      <c r="Q247" s="139">
        <f t="shared" ca="1" si="215"/>
        <v>0</v>
      </c>
      <c r="R247" s="139">
        <f t="shared" ca="1" si="215"/>
        <v>0</v>
      </c>
      <c r="S247" s="139">
        <f t="shared" ca="1" si="215"/>
        <v>0</v>
      </c>
      <c r="T247" s="139">
        <f t="shared" ca="1" si="215"/>
        <v>0</v>
      </c>
      <c r="U247" s="139">
        <f t="shared" ca="1" si="215"/>
        <v>0</v>
      </c>
      <c r="V247" s="139">
        <f t="shared" ca="1" si="215"/>
        <v>0</v>
      </c>
      <c r="W247" s="139">
        <f t="shared" ca="1" si="215"/>
        <v>0</v>
      </c>
      <c r="X247" s="139">
        <f t="shared" ca="1" si="215"/>
        <v>0</v>
      </c>
      <c r="Y247" s="139">
        <f t="shared" ca="1" si="215"/>
        <v>0</v>
      </c>
      <c r="Z247" s="139">
        <f t="shared" ca="1" si="215"/>
        <v>0</v>
      </c>
      <c r="AA247" s="139">
        <f t="shared" ca="1" si="215"/>
        <v>0</v>
      </c>
      <c r="AB247" s="139">
        <f t="shared" ca="1" si="215"/>
        <v>0</v>
      </c>
      <c r="AC247" s="139">
        <f t="shared" ca="1" si="215"/>
        <v>0</v>
      </c>
      <c r="AD247" s="139">
        <f t="shared" ca="1" si="215"/>
        <v>0</v>
      </c>
      <c r="AE247" s="139">
        <f t="shared" ca="1" si="215"/>
        <v>0</v>
      </c>
      <c r="AF247" s="139">
        <f t="shared" ca="1" si="215"/>
        <v>0</v>
      </c>
      <c r="AG247" s="139">
        <f t="shared" ca="1" si="215"/>
        <v>0</v>
      </c>
      <c r="AH247" s="139">
        <f t="shared" ca="1" si="215"/>
        <v>0</v>
      </c>
      <c r="AI247" s="139">
        <f t="shared" ca="1" si="215"/>
        <v>0</v>
      </c>
      <c r="AJ247" s="139">
        <f t="shared" ca="1" si="215"/>
        <v>0</v>
      </c>
      <c r="AK247" s="139">
        <f t="shared" ca="1" si="215"/>
        <v>0</v>
      </c>
      <c r="AL247" s="139">
        <f t="shared" ca="1" si="215"/>
        <v>0</v>
      </c>
      <c r="AM247" s="139">
        <f t="shared" ca="1" si="215"/>
        <v>0</v>
      </c>
      <c r="AN247" s="139">
        <f t="shared" ca="1" si="215"/>
        <v>0</v>
      </c>
      <c r="AO247" s="139">
        <f t="shared" ca="1" si="215"/>
        <v>0</v>
      </c>
      <c r="AP247" s="139">
        <f t="shared" ca="1" si="215"/>
        <v>0</v>
      </c>
      <c r="AQ247" s="139">
        <f t="shared" ca="1" si="215"/>
        <v>0</v>
      </c>
      <c r="AR247" s="139">
        <f t="shared" ca="1" si="215"/>
        <v>0</v>
      </c>
      <c r="AS247" s="139">
        <f t="shared" ca="1" si="215"/>
        <v>0</v>
      </c>
      <c r="AT247" s="139">
        <f t="shared" ca="1" si="215"/>
        <v>0</v>
      </c>
      <c r="AU247" s="139">
        <f t="shared" ca="1" si="215"/>
        <v>0</v>
      </c>
      <c r="AV247" s="139">
        <f t="shared" ca="1" si="215"/>
        <v>0</v>
      </c>
      <c r="AW247" s="139">
        <f t="shared" ca="1" si="215"/>
        <v>0</v>
      </c>
      <c r="AX247" s="139">
        <f t="shared" ca="1" si="215"/>
        <v>0</v>
      </c>
      <c r="AY247" s="139">
        <f t="shared" ca="1" si="215"/>
        <v>0</v>
      </c>
      <c r="AZ247" s="139">
        <f t="shared" ca="1" si="215"/>
        <v>0</v>
      </c>
      <c r="BA247" s="139">
        <f t="shared" ca="1" si="215"/>
        <v>0</v>
      </c>
      <c r="BB247" s="139">
        <f t="shared" ca="1" si="215"/>
        <v>0</v>
      </c>
      <c r="BC247" s="139">
        <f t="shared" ca="1" si="215"/>
        <v>0</v>
      </c>
      <c r="BD247" s="139">
        <f t="shared" ca="1" si="215"/>
        <v>0</v>
      </c>
      <c r="BE247" s="139">
        <f t="shared" ca="1" si="215"/>
        <v>0</v>
      </c>
      <c r="BF247" s="139">
        <f t="shared" ca="1" si="215"/>
        <v>0</v>
      </c>
      <c r="BG247" s="139">
        <f t="shared" ca="1" si="215"/>
        <v>0</v>
      </c>
      <c r="BH247" s="139">
        <f t="shared" ca="1" si="215"/>
        <v>0</v>
      </c>
    </row>
    <row r="248" spans="1:60">
      <c r="A248" s="106"/>
      <c r="B248" s="106"/>
      <c r="C248" s="106">
        <v>87</v>
      </c>
      <c r="D248" s="106"/>
      <c r="E248" s="106" t="str">
        <f ca="1">OFFSET('Impact Inputs'!A$6,C248,0)</f>
        <v>Impact 30</v>
      </c>
      <c r="F248" s="106" t="str">
        <f ca="1">OFFSET('Impact Inputs'!C$6,C248,0)</f>
        <v>-</v>
      </c>
      <c r="G248" s="106"/>
      <c r="H248" s="106"/>
      <c r="I248" s="106"/>
      <c r="J248" s="106"/>
      <c r="K248" s="139">
        <f t="shared" ca="1" si="208"/>
        <v>0</v>
      </c>
      <c r="L248" s="139">
        <f t="shared" ca="1" si="215"/>
        <v>0</v>
      </c>
      <c r="M248" s="139">
        <f t="shared" ca="1" si="215"/>
        <v>0</v>
      </c>
      <c r="N248" s="139">
        <f t="shared" ca="1" si="215"/>
        <v>0</v>
      </c>
      <c r="O248" s="139">
        <f t="shared" ca="1" si="215"/>
        <v>0</v>
      </c>
      <c r="P248" s="139">
        <f t="shared" ca="1" si="215"/>
        <v>0</v>
      </c>
      <c r="Q248" s="139">
        <f t="shared" ca="1" si="215"/>
        <v>0</v>
      </c>
      <c r="R248" s="139">
        <f t="shared" ca="1" si="215"/>
        <v>0</v>
      </c>
      <c r="S248" s="139">
        <f t="shared" ca="1" si="215"/>
        <v>0</v>
      </c>
      <c r="T248" s="139">
        <f t="shared" ca="1" si="215"/>
        <v>0</v>
      </c>
      <c r="U248" s="139">
        <f t="shared" ca="1" si="215"/>
        <v>0</v>
      </c>
      <c r="V248" s="139">
        <f t="shared" ca="1" si="215"/>
        <v>0</v>
      </c>
      <c r="W248" s="139">
        <f t="shared" ca="1" si="215"/>
        <v>0</v>
      </c>
      <c r="X248" s="139">
        <f t="shared" ca="1" si="215"/>
        <v>0</v>
      </c>
      <c r="Y248" s="139">
        <f t="shared" ca="1" si="215"/>
        <v>0</v>
      </c>
      <c r="Z248" s="139">
        <f t="shared" ca="1" si="215"/>
        <v>0</v>
      </c>
      <c r="AA248" s="139">
        <f t="shared" ca="1" si="215"/>
        <v>0</v>
      </c>
      <c r="AB248" s="139">
        <f t="shared" ca="1" si="215"/>
        <v>0</v>
      </c>
      <c r="AC248" s="139">
        <f t="shared" ca="1" si="215"/>
        <v>0</v>
      </c>
      <c r="AD248" s="139">
        <f t="shared" ca="1" si="215"/>
        <v>0</v>
      </c>
      <c r="AE248" s="139">
        <f t="shared" ca="1" si="215"/>
        <v>0</v>
      </c>
      <c r="AF248" s="139">
        <f t="shared" ca="1" si="215"/>
        <v>0</v>
      </c>
      <c r="AG248" s="139">
        <f t="shared" ca="1" si="215"/>
        <v>0</v>
      </c>
      <c r="AH248" s="139">
        <f t="shared" ca="1" si="215"/>
        <v>0</v>
      </c>
      <c r="AI248" s="139">
        <f t="shared" ca="1" si="215"/>
        <v>0</v>
      </c>
      <c r="AJ248" s="139">
        <f t="shared" ca="1" si="215"/>
        <v>0</v>
      </c>
      <c r="AK248" s="139">
        <f t="shared" ca="1" si="215"/>
        <v>0</v>
      </c>
      <c r="AL248" s="139">
        <f t="shared" ca="1" si="215"/>
        <v>0</v>
      </c>
      <c r="AM248" s="139">
        <f t="shared" ca="1" si="215"/>
        <v>0</v>
      </c>
      <c r="AN248" s="139">
        <f t="shared" ca="1" si="215"/>
        <v>0</v>
      </c>
      <c r="AO248" s="139">
        <f t="shared" ca="1" si="215"/>
        <v>0</v>
      </c>
      <c r="AP248" s="139">
        <f t="shared" ca="1" si="215"/>
        <v>0</v>
      </c>
      <c r="AQ248" s="139">
        <f t="shared" ca="1" si="215"/>
        <v>0</v>
      </c>
      <c r="AR248" s="139">
        <f t="shared" ca="1" si="215"/>
        <v>0</v>
      </c>
      <c r="AS248" s="139">
        <f t="shared" ca="1" si="215"/>
        <v>0</v>
      </c>
      <c r="AT248" s="139">
        <f t="shared" ca="1" si="215"/>
        <v>0</v>
      </c>
      <c r="AU248" s="139">
        <f t="shared" ca="1" si="215"/>
        <v>0</v>
      </c>
      <c r="AV248" s="139">
        <f t="shared" ca="1" si="215"/>
        <v>0</v>
      </c>
      <c r="AW248" s="139">
        <f t="shared" ca="1" si="215"/>
        <v>0</v>
      </c>
      <c r="AX248" s="139">
        <f t="shared" ca="1" si="215"/>
        <v>0</v>
      </c>
      <c r="AY248" s="139">
        <f t="shared" ca="1" si="215"/>
        <v>0</v>
      </c>
      <c r="AZ248" s="139">
        <f t="shared" ca="1" si="215"/>
        <v>0</v>
      </c>
      <c r="BA248" s="139">
        <f t="shared" ca="1" si="215"/>
        <v>0</v>
      </c>
      <c r="BB248" s="139">
        <f t="shared" ca="1" si="215"/>
        <v>0</v>
      </c>
      <c r="BC248" s="139">
        <f t="shared" ca="1" si="215"/>
        <v>0</v>
      </c>
      <c r="BD248" s="139">
        <f t="shared" ca="1" si="215"/>
        <v>0</v>
      </c>
      <c r="BE248" s="139">
        <f t="shared" ca="1" si="215"/>
        <v>0</v>
      </c>
      <c r="BF248" s="139">
        <f t="shared" ca="1" si="215"/>
        <v>0</v>
      </c>
      <c r="BG248" s="139">
        <f t="shared" ca="1" si="215"/>
        <v>0</v>
      </c>
      <c r="BH248" s="139">
        <f t="shared" ca="1" si="215"/>
        <v>0</v>
      </c>
    </row>
    <row r="249" spans="1:60">
      <c r="A249" s="106"/>
      <c r="B249" s="106"/>
      <c r="C249" s="108">
        <v>90</v>
      </c>
      <c r="D249" s="106"/>
      <c r="E249" s="106" t="str">
        <f ca="1">OFFSET('Impact Inputs'!A$6,C249,0)</f>
        <v>Impact 31</v>
      </c>
      <c r="F249" s="106" t="str">
        <f ca="1">OFFSET('Impact Inputs'!C$6,C249,0)</f>
        <v>-</v>
      </c>
      <c r="G249" s="106"/>
      <c r="H249" s="106"/>
      <c r="I249" s="106"/>
      <c r="J249" s="106"/>
      <c r="K249" s="139">
        <f t="shared" ca="1" si="208"/>
        <v>0</v>
      </c>
      <c r="L249" s="139">
        <f t="shared" ca="1" si="215"/>
        <v>0</v>
      </c>
      <c r="M249" s="139">
        <f t="shared" ca="1" si="215"/>
        <v>0</v>
      </c>
      <c r="N249" s="139">
        <f t="shared" ca="1" si="215"/>
        <v>0</v>
      </c>
      <c r="O249" s="139">
        <f t="shared" ca="1" si="215"/>
        <v>0</v>
      </c>
      <c r="P249" s="139">
        <f t="shared" ca="1" si="215"/>
        <v>0</v>
      </c>
      <c r="Q249" s="139">
        <f t="shared" ca="1" si="215"/>
        <v>0</v>
      </c>
      <c r="R249" s="139">
        <f t="shared" ca="1" si="215"/>
        <v>0</v>
      </c>
      <c r="S249" s="139">
        <f t="shared" ca="1" si="215"/>
        <v>0</v>
      </c>
      <c r="T249" s="139">
        <f t="shared" ca="1" si="215"/>
        <v>0</v>
      </c>
      <c r="U249" s="139">
        <f t="shared" ca="1" si="215"/>
        <v>0</v>
      </c>
      <c r="V249" s="139">
        <f t="shared" ca="1" si="215"/>
        <v>0</v>
      </c>
      <c r="W249" s="139">
        <f t="shared" ca="1" si="215"/>
        <v>0</v>
      </c>
      <c r="X249" s="139">
        <f t="shared" ca="1" si="215"/>
        <v>0</v>
      </c>
      <c r="Y249" s="139">
        <f t="shared" ca="1" si="215"/>
        <v>0</v>
      </c>
      <c r="Z249" s="139">
        <f t="shared" ca="1" si="215"/>
        <v>0</v>
      </c>
      <c r="AA249" s="139">
        <f t="shared" ca="1" si="215"/>
        <v>0</v>
      </c>
      <c r="AB249" s="139">
        <f t="shared" ca="1" si="215"/>
        <v>0</v>
      </c>
      <c r="AC249" s="139">
        <f t="shared" ca="1" si="215"/>
        <v>0</v>
      </c>
      <c r="AD249" s="139">
        <f t="shared" ca="1" si="215"/>
        <v>0</v>
      </c>
      <c r="AE249" s="139">
        <f t="shared" ca="1" si="215"/>
        <v>0</v>
      </c>
      <c r="AF249" s="139">
        <f t="shared" ca="1" si="215"/>
        <v>0</v>
      </c>
      <c r="AG249" s="139">
        <f t="shared" ca="1" si="215"/>
        <v>0</v>
      </c>
      <c r="AH249" s="139">
        <f t="shared" ca="1" si="215"/>
        <v>0</v>
      </c>
      <c r="AI249" s="139">
        <f t="shared" ca="1" si="215"/>
        <v>0</v>
      </c>
      <c r="AJ249" s="139">
        <f t="shared" ca="1" si="215"/>
        <v>0</v>
      </c>
      <c r="AK249" s="139">
        <f t="shared" ca="1" si="215"/>
        <v>0</v>
      </c>
      <c r="AL249" s="139">
        <f t="shared" ca="1" si="215"/>
        <v>0</v>
      </c>
      <c r="AM249" s="139">
        <f t="shared" ca="1" si="215"/>
        <v>0</v>
      </c>
      <c r="AN249" s="139">
        <f t="shared" ca="1" si="215"/>
        <v>0</v>
      </c>
      <c r="AO249" s="139">
        <f t="shared" ca="1" si="215"/>
        <v>0</v>
      </c>
      <c r="AP249" s="139">
        <f t="shared" ca="1" si="215"/>
        <v>0</v>
      </c>
      <c r="AQ249" s="139">
        <f t="shared" ca="1" si="215"/>
        <v>0</v>
      </c>
      <c r="AR249" s="139">
        <f t="shared" ca="1" si="215"/>
        <v>0</v>
      </c>
      <c r="AS249" s="139">
        <f t="shared" ca="1" si="215"/>
        <v>0</v>
      </c>
      <c r="AT249" s="139">
        <f t="shared" ca="1" si="215"/>
        <v>0</v>
      </c>
      <c r="AU249" s="139">
        <f t="shared" ca="1" si="215"/>
        <v>0</v>
      </c>
      <c r="AV249" s="139">
        <f t="shared" ca="1" si="215"/>
        <v>0</v>
      </c>
      <c r="AW249" s="139">
        <f t="shared" ca="1" si="215"/>
        <v>0</v>
      </c>
      <c r="AX249" s="139">
        <f t="shared" ca="1" si="215"/>
        <v>0</v>
      </c>
      <c r="AY249" s="139">
        <f t="shared" ca="1" si="215"/>
        <v>0</v>
      </c>
      <c r="AZ249" s="139">
        <f t="shared" ca="1" si="215"/>
        <v>0</v>
      </c>
      <c r="BA249" s="139">
        <f t="shared" ca="1" si="215"/>
        <v>0</v>
      </c>
      <c r="BB249" s="139">
        <f t="shared" ca="1" si="215"/>
        <v>0</v>
      </c>
      <c r="BC249" s="139">
        <f t="shared" ca="1" si="215"/>
        <v>0</v>
      </c>
      <c r="BD249" s="139">
        <f t="shared" ca="1" si="215"/>
        <v>0</v>
      </c>
      <c r="BE249" s="139">
        <f t="shared" ca="1" si="215"/>
        <v>0</v>
      </c>
      <c r="BF249" s="139">
        <f t="shared" ca="1" si="215"/>
        <v>0</v>
      </c>
      <c r="BG249" s="139">
        <f t="shared" ca="1" si="215"/>
        <v>0</v>
      </c>
      <c r="BH249" s="139">
        <f t="shared" ca="1" si="215"/>
        <v>0</v>
      </c>
    </row>
    <row r="250" spans="1:60">
      <c r="A250" s="106"/>
      <c r="B250" s="106"/>
      <c r="C250" s="106">
        <v>93</v>
      </c>
      <c r="D250" s="106"/>
      <c r="E250" s="106" t="str">
        <f ca="1">OFFSET('Impact Inputs'!A$6,C250,0)</f>
        <v>Impact 32</v>
      </c>
      <c r="F250" s="106" t="str">
        <f ca="1">OFFSET('Impact Inputs'!C$6,C250,0)</f>
        <v>-</v>
      </c>
      <c r="G250" s="106"/>
      <c r="H250" s="106"/>
      <c r="I250" s="106"/>
      <c r="J250" s="106"/>
      <c r="K250" s="139">
        <f t="shared" ca="1" si="208"/>
        <v>0</v>
      </c>
      <c r="L250" s="139">
        <f t="shared" ca="1" si="215"/>
        <v>0</v>
      </c>
      <c r="M250" s="139">
        <f t="shared" ca="1" si="215"/>
        <v>0</v>
      </c>
      <c r="N250" s="139">
        <f t="shared" ca="1" si="215"/>
        <v>0</v>
      </c>
      <c r="O250" s="139">
        <f t="shared" ca="1" si="215"/>
        <v>0</v>
      </c>
      <c r="P250" s="139">
        <f t="shared" ca="1" si="215"/>
        <v>0</v>
      </c>
      <c r="Q250" s="139">
        <f t="shared" ca="1" si="215"/>
        <v>0</v>
      </c>
      <c r="R250" s="139">
        <f t="shared" ca="1" si="215"/>
        <v>0</v>
      </c>
      <c r="S250" s="139">
        <f t="shared" ca="1" si="215"/>
        <v>0</v>
      </c>
      <c r="T250" s="139">
        <f t="shared" ca="1" si="215"/>
        <v>0</v>
      </c>
      <c r="U250" s="139">
        <f t="shared" ca="1" si="215"/>
        <v>0</v>
      </c>
      <c r="V250" s="139">
        <f t="shared" ca="1" si="215"/>
        <v>0</v>
      </c>
      <c r="W250" s="139">
        <f t="shared" ca="1" si="215"/>
        <v>0</v>
      </c>
      <c r="X250" s="139">
        <f t="shared" ca="1" si="215"/>
        <v>0</v>
      </c>
      <c r="Y250" s="139">
        <f t="shared" ca="1" si="215"/>
        <v>0</v>
      </c>
      <c r="Z250" s="139">
        <f t="shared" ca="1" si="215"/>
        <v>0</v>
      </c>
      <c r="AA250" s="139">
        <f t="shared" ca="1" si="215"/>
        <v>0</v>
      </c>
      <c r="AB250" s="139">
        <f t="shared" ca="1" si="215"/>
        <v>0</v>
      </c>
      <c r="AC250" s="139">
        <f t="shared" ca="1" si="215"/>
        <v>0</v>
      </c>
      <c r="AD250" s="139">
        <f t="shared" ca="1" si="215"/>
        <v>0</v>
      </c>
      <c r="AE250" s="139">
        <f t="shared" ca="1" si="215"/>
        <v>0</v>
      </c>
      <c r="AF250" s="139">
        <f t="shared" ca="1" si="215"/>
        <v>0</v>
      </c>
      <c r="AG250" s="139">
        <f t="shared" ca="1" si="215"/>
        <v>0</v>
      </c>
      <c r="AH250" s="139">
        <f t="shared" ca="1" si="215"/>
        <v>0</v>
      </c>
      <c r="AI250" s="139">
        <f t="shared" ca="1" si="215"/>
        <v>0</v>
      </c>
      <c r="AJ250" s="139">
        <f t="shared" ca="1" si="215"/>
        <v>0</v>
      </c>
      <c r="AK250" s="139">
        <f t="shared" ca="1" si="215"/>
        <v>0</v>
      </c>
      <c r="AL250" s="139">
        <f t="shared" ref="L250:BH255" ca="1" si="216">SUMPRODUCT(OFFSET(AL$7,0,0,AL$2-$K$2+1,1),N(OFFSET(OFFSET(AL198,0,0,1,-1*(AL$2-$K$2+1)),0,AL$2-$K$2+1-ROW(OFFSET($A$1,0,0,AL$2-$K$2+1,1)),1,1)))</f>
        <v>0</v>
      </c>
      <c r="AM250" s="139">
        <f t="shared" ca="1" si="216"/>
        <v>0</v>
      </c>
      <c r="AN250" s="139">
        <f t="shared" ca="1" si="216"/>
        <v>0</v>
      </c>
      <c r="AO250" s="139">
        <f t="shared" ca="1" si="216"/>
        <v>0</v>
      </c>
      <c r="AP250" s="139">
        <f t="shared" ca="1" si="216"/>
        <v>0</v>
      </c>
      <c r="AQ250" s="139">
        <f t="shared" ca="1" si="216"/>
        <v>0</v>
      </c>
      <c r="AR250" s="139">
        <f t="shared" ca="1" si="216"/>
        <v>0</v>
      </c>
      <c r="AS250" s="139">
        <f t="shared" ca="1" si="216"/>
        <v>0</v>
      </c>
      <c r="AT250" s="139">
        <f t="shared" ca="1" si="216"/>
        <v>0</v>
      </c>
      <c r="AU250" s="139">
        <f t="shared" ca="1" si="216"/>
        <v>0</v>
      </c>
      <c r="AV250" s="139">
        <f t="shared" ca="1" si="216"/>
        <v>0</v>
      </c>
      <c r="AW250" s="139">
        <f t="shared" ca="1" si="216"/>
        <v>0</v>
      </c>
      <c r="AX250" s="139">
        <f t="shared" ca="1" si="216"/>
        <v>0</v>
      </c>
      <c r="AY250" s="139">
        <f t="shared" ca="1" si="216"/>
        <v>0</v>
      </c>
      <c r="AZ250" s="139">
        <f t="shared" ca="1" si="216"/>
        <v>0</v>
      </c>
      <c r="BA250" s="139">
        <f t="shared" ca="1" si="216"/>
        <v>0</v>
      </c>
      <c r="BB250" s="139">
        <f t="shared" ca="1" si="216"/>
        <v>0</v>
      </c>
      <c r="BC250" s="139">
        <f t="shared" ca="1" si="216"/>
        <v>0</v>
      </c>
      <c r="BD250" s="139">
        <f t="shared" ca="1" si="216"/>
        <v>0</v>
      </c>
      <c r="BE250" s="139">
        <f t="shared" ca="1" si="216"/>
        <v>0</v>
      </c>
      <c r="BF250" s="139">
        <f t="shared" ca="1" si="216"/>
        <v>0</v>
      </c>
      <c r="BG250" s="139">
        <f t="shared" ca="1" si="216"/>
        <v>0</v>
      </c>
      <c r="BH250" s="139">
        <f t="shared" ca="1" si="216"/>
        <v>0</v>
      </c>
    </row>
    <row r="251" spans="1:60">
      <c r="A251" s="106"/>
      <c r="B251" s="106"/>
      <c r="C251" s="108">
        <v>96</v>
      </c>
      <c r="D251" s="106"/>
      <c r="E251" s="106" t="str">
        <f ca="1">OFFSET('Impact Inputs'!A$6,C251,0)</f>
        <v>Impact 33</v>
      </c>
      <c r="F251" s="106" t="str">
        <f ca="1">OFFSET('Impact Inputs'!C$6,C251,0)</f>
        <v>-</v>
      </c>
      <c r="G251" s="106"/>
      <c r="H251" s="106"/>
      <c r="I251" s="106"/>
      <c r="J251" s="106"/>
      <c r="K251" s="139">
        <f t="shared" ref="K251:K267" ca="1" si="217">SUMPRODUCT(OFFSET(K$7,0,0,K$2-$K$2+1,1),N(OFFSET(OFFSET(K199,0,0,1,-1*(K$2-$K$2+1)),0,K$2-$K$2+1-ROW(OFFSET($A$1,0,0,K$2-$K$2+1,1)),1,1)))</f>
        <v>0</v>
      </c>
      <c r="L251" s="139">
        <f t="shared" ca="1" si="216"/>
        <v>0</v>
      </c>
      <c r="M251" s="139">
        <f t="shared" ca="1" si="216"/>
        <v>0</v>
      </c>
      <c r="N251" s="139">
        <f t="shared" ca="1" si="216"/>
        <v>0</v>
      </c>
      <c r="O251" s="139">
        <f t="shared" ca="1" si="216"/>
        <v>0</v>
      </c>
      <c r="P251" s="139">
        <f t="shared" ca="1" si="216"/>
        <v>0</v>
      </c>
      <c r="Q251" s="139">
        <f t="shared" ca="1" si="216"/>
        <v>0</v>
      </c>
      <c r="R251" s="139">
        <f t="shared" ca="1" si="216"/>
        <v>0</v>
      </c>
      <c r="S251" s="139">
        <f t="shared" ca="1" si="216"/>
        <v>0</v>
      </c>
      <c r="T251" s="139">
        <f t="shared" ca="1" si="216"/>
        <v>0</v>
      </c>
      <c r="U251" s="139">
        <f t="shared" ca="1" si="216"/>
        <v>0</v>
      </c>
      <c r="V251" s="139">
        <f t="shared" ca="1" si="216"/>
        <v>0</v>
      </c>
      <c r="W251" s="139">
        <f t="shared" ca="1" si="216"/>
        <v>0</v>
      </c>
      <c r="X251" s="139">
        <f t="shared" ca="1" si="216"/>
        <v>0</v>
      </c>
      <c r="Y251" s="139">
        <f t="shared" ca="1" si="216"/>
        <v>0</v>
      </c>
      <c r="Z251" s="139">
        <f t="shared" ca="1" si="216"/>
        <v>0</v>
      </c>
      <c r="AA251" s="139">
        <f t="shared" ca="1" si="216"/>
        <v>0</v>
      </c>
      <c r="AB251" s="139">
        <f t="shared" ca="1" si="216"/>
        <v>0</v>
      </c>
      <c r="AC251" s="139">
        <f t="shared" ca="1" si="216"/>
        <v>0</v>
      </c>
      <c r="AD251" s="139">
        <f t="shared" ca="1" si="216"/>
        <v>0</v>
      </c>
      <c r="AE251" s="139">
        <f t="shared" ca="1" si="216"/>
        <v>0</v>
      </c>
      <c r="AF251" s="139">
        <f t="shared" ca="1" si="216"/>
        <v>0</v>
      </c>
      <c r="AG251" s="139">
        <f t="shared" ca="1" si="216"/>
        <v>0</v>
      </c>
      <c r="AH251" s="139">
        <f t="shared" ca="1" si="216"/>
        <v>0</v>
      </c>
      <c r="AI251" s="139">
        <f t="shared" ca="1" si="216"/>
        <v>0</v>
      </c>
      <c r="AJ251" s="139">
        <f t="shared" ca="1" si="216"/>
        <v>0</v>
      </c>
      <c r="AK251" s="139">
        <f t="shared" ca="1" si="216"/>
        <v>0</v>
      </c>
      <c r="AL251" s="139">
        <f t="shared" ca="1" si="216"/>
        <v>0</v>
      </c>
      <c r="AM251" s="139">
        <f t="shared" ca="1" si="216"/>
        <v>0</v>
      </c>
      <c r="AN251" s="139">
        <f t="shared" ca="1" si="216"/>
        <v>0</v>
      </c>
      <c r="AO251" s="139">
        <f t="shared" ca="1" si="216"/>
        <v>0</v>
      </c>
      <c r="AP251" s="139">
        <f t="shared" ca="1" si="216"/>
        <v>0</v>
      </c>
      <c r="AQ251" s="139">
        <f t="shared" ca="1" si="216"/>
        <v>0</v>
      </c>
      <c r="AR251" s="139">
        <f t="shared" ca="1" si="216"/>
        <v>0</v>
      </c>
      <c r="AS251" s="139">
        <f t="shared" ca="1" si="216"/>
        <v>0</v>
      </c>
      <c r="AT251" s="139">
        <f t="shared" ca="1" si="216"/>
        <v>0</v>
      </c>
      <c r="AU251" s="139">
        <f t="shared" ca="1" si="216"/>
        <v>0</v>
      </c>
      <c r="AV251" s="139">
        <f t="shared" ca="1" si="216"/>
        <v>0</v>
      </c>
      <c r="AW251" s="139">
        <f t="shared" ca="1" si="216"/>
        <v>0</v>
      </c>
      <c r="AX251" s="139">
        <f t="shared" ca="1" si="216"/>
        <v>0</v>
      </c>
      <c r="AY251" s="139">
        <f t="shared" ca="1" si="216"/>
        <v>0</v>
      </c>
      <c r="AZ251" s="139">
        <f t="shared" ca="1" si="216"/>
        <v>0</v>
      </c>
      <c r="BA251" s="139">
        <f t="shared" ca="1" si="216"/>
        <v>0</v>
      </c>
      <c r="BB251" s="139">
        <f t="shared" ca="1" si="216"/>
        <v>0</v>
      </c>
      <c r="BC251" s="139">
        <f t="shared" ca="1" si="216"/>
        <v>0</v>
      </c>
      <c r="BD251" s="139">
        <f t="shared" ca="1" si="216"/>
        <v>0</v>
      </c>
      <c r="BE251" s="139">
        <f t="shared" ca="1" si="216"/>
        <v>0</v>
      </c>
      <c r="BF251" s="139">
        <f t="shared" ca="1" si="216"/>
        <v>0</v>
      </c>
      <c r="BG251" s="139">
        <f t="shared" ca="1" si="216"/>
        <v>0</v>
      </c>
      <c r="BH251" s="139">
        <f t="shared" ca="1" si="216"/>
        <v>0</v>
      </c>
    </row>
    <row r="252" spans="1:60">
      <c r="A252" s="106"/>
      <c r="B252" s="106"/>
      <c r="C252" s="106">
        <v>99</v>
      </c>
      <c r="D252" s="106"/>
      <c r="E252" s="106" t="str">
        <f ca="1">OFFSET('Impact Inputs'!A$6,C252,0)</f>
        <v>Impact 34</v>
      </c>
      <c r="F252" s="106" t="str">
        <f ca="1">OFFSET('Impact Inputs'!C$6,C252,0)</f>
        <v>-</v>
      </c>
      <c r="G252" s="106"/>
      <c r="H252" s="106"/>
      <c r="I252" s="106"/>
      <c r="J252" s="106"/>
      <c r="K252" s="139">
        <f t="shared" ca="1" si="217"/>
        <v>0</v>
      </c>
      <c r="L252" s="139">
        <f t="shared" ca="1" si="216"/>
        <v>0</v>
      </c>
      <c r="M252" s="139">
        <f t="shared" ca="1" si="216"/>
        <v>0</v>
      </c>
      <c r="N252" s="139">
        <f t="shared" ca="1" si="216"/>
        <v>0</v>
      </c>
      <c r="O252" s="139">
        <f t="shared" ca="1" si="216"/>
        <v>0</v>
      </c>
      <c r="P252" s="139">
        <f t="shared" ca="1" si="216"/>
        <v>0</v>
      </c>
      <c r="Q252" s="139">
        <f t="shared" ca="1" si="216"/>
        <v>0</v>
      </c>
      <c r="R252" s="139">
        <f t="shared" ca="1" si="216"/>
        <v>0</v>
      </c>
      <c r="S252" s="139">
        <f t="shared" ca="1" si="216"/>
        <v>0</v>
      </c>
      <c r="T252" s="139">
        <f t="shared" ca="1" si="216"/>
        <v>0</v>
      </c>
      <c r="U252" s="139">
        <f t="shared" ca="1" si="216"/>
        <v>0</v>
      </c>
      <c r="V252" s="139">
        <f t="shared" ca="1" si="216"/>
        <v>0</v>
      </c>
      <c r="W252" s="139">
        <f t="shared" ca="1" si="216"/>
        <v>0</v>
      </c>
      <c r="X252" s="139">
        <f t="shared" ca="1" si="216"/>
        <v>0</v>
      </c>
      <c r="Y252" s="139">
        <f t="shared" ca="1" si="216"/>
        <v>0</v>
      </c>
      <c r="Z252" s="139">
        <f t="shared" ca="1" si="216"/>
        <v>0</v>
      </c>
      <c r="AA252" s="139">
        <f t="shared" ca="1" si="216"/>
        <v>0</v>
      </c>
      <c r="AB252" s="139">
        <f t="shared" ca="1" si="216"/>
        <v>0</v>
      </c>
      <c r="AC252" s="139">
        <f t="shared" ca="1" si="216"/>
        <v>0</v>
      </c>
      <c r="AD252" s="139">
        <f t="shared" ca="1" si="216"/>
        <v>0</v>
      </c>
      <c r="AE252" s="139">
        <f t="shared" ca="1" si="216"/>
        <v>0</v>
      </c>
      <c r="AF252" s="139">
        <f t="shared" ca="1" si="216"/>
        <v>0</v>
      </c>
      <c r="AG252" s="139">
        <f t="shared" ca="1" si="216"/>
        <v>0</v>
      </c>
      <c r="AH252" s="139">
        <f t="shared" ca="1" si="216"/>
        <v>0</v>
      </c>
      <c r="AI252" s="139">
        <f t="shared" ca="1" si="216"/>
        <v>0</v>
      </c>
      <c r="AJ252" s="139">
        <f t="shared" ca="1" si="216"/>
        <v>0</v>
      </c>
      <c r="AK252" s="139">
        <f t="shared" ca="1" si="216"/>
        <v>0</v>
      </c>
      <c r="AL252" s="139">
        <f t="shared" ca="1" si="216"/>
        <v>0</v>
      </c>
      <c r="AM252" s="139">
        <f t="shared" ca="1" si="216"/>
        <v>0</v>
      </c>
      <c r="AN252" s="139">
        <f t="shared" ca="1" si="216"/>
        <v>0</v>
      </c>
      <c r="AO252" s="139">
        <f t="shared" ca="1" si="216"/>
        <v>0</v>
      </c>
      <c r="AP252" s="139">
        <f t="shared" ca="1" si="216"/>
        <v>0</v>
      </c>
      <c r="AQ252" s="139">
        <f t="shared" ca="1" si="216"/>
        <v>0</v>
      </c>
      <c r="AR252" s="139">
        <f t="shared" ca="1" si="216"/>
        <v>0</v>
      </c>
      <c r="AS252" s="139">
        <f t="shared" ca="1" si="216"/>
        <v>0</v>
      </c>
      <c r="AT252" s="139">
        <f t="shared" ca="1" si="216"/>
        <v>0</v>
      </c>
      <c r="AU252" s="139">
        <f t="shared" ca="1" si="216"/>
        <v>0</v>
      </c>
      <c r="AV252" s="139">
        <f t="shared" ca="1" si="216"/>
        <v>0</v>
      </c>
      <c r="AW252" s="139">
        <f t="shared" ca="1" si="216"/>
        <v>0</v>
      </c>
      <c r="AX252" s="139">
        <f t="shared" ca="1" si="216"/>
        <v>0</v>
      </c>
      <c r="AY252" s="139">
        <f t="shared" ca="1" si="216"/>
        <v>0</v>
      </c>
      <c r="AZ252" s="139">
        <f t="shared" ca="1" si="216"/>
        <v>0</v>
      </c>
      <c r="BA252" s="139">
        <f t="shared" ca="1" si="216"/>
        <v>0</v>
      </c>
      <c r="BB252" s="139">
        <f t="shared" ca="1" si="216"/>
        <v>0</v>
      </c>
      <c r="BC252" s="139">
        <f t="shared" ca="1" si="216"/>
        <v>0</v>
      </c>
      <c r="BD252" s="139">
        <f t="shared" ca="1" si="216"/>
        <v>0</v>
      </c>
      <c r="BE252" s="139">
        <f t="shared" ca="1" si="216"/>
        <v>0</v>
      </c>
      <c r="BF252" s="139">
        <f t="shared" ca="1" si="216"/>
        <v>0</v>
      </c>
      <c r="BG252" s="139">
        <f t="shared" ca="1" si="216"/>
        <v>0</v>
      </c>
      <c r="BH252" s="139">
        <f t="shared" ca="1" si="216"/>
        <v>0</v>
      </c>
    </row>
    <row r="253" spans="1:60">
      <c r="A253" s="106"/>
      <c r="B253" s="106"/>
      <c r="C253" s="108">
        <v>102</v>
      </c>
      <c r="D253" s="106"/>
      <c r="E253" s="106" t="str">
        <f ca="1">OFFSET('Impact Inputs'!A$6,C253,0)</f>
        <v>Impact 35</v>
      </c>
      <c r="F253" s="106" t="str">
        <f ca="1">OFFSET('Impact Inputs'!C$6,C253,0)</f>
        <v>-</v>
      </c>
      <c r="G253" s="106"/>
      <c r="H253" s="106"/>
      <c r="I253" s="106"/>
      <c r="J253" s="106"/>
      <c r="K253" s="139">
        <f t="shared" ca="1" si="217"/>
        <v>0</v>
      </c>
      <c r="L253" s="139">
        <f t="shared" ca="1" si="216"/>
        <v>0</v>
      </c>
      <c r="M253" s="139">
        <f t="shared" ca="1" si="216"/>
        <v>0</v>
      </c>
      <c r="N253" s="139">
        <f t="shared" ca="1" si="216"/>
        <v>0</v>
      </c>
      <c r="O253" s="139">
        <f t="shared" ca="1" si="216"/>
        <v>0</v>
      </c>
      <c r="P253" s="139">
        <f t="shared" ca="1" si="216"/>
        <v>0</v>
      </c>
      <c r="Q253" s="139">
        <f t="shared" ca="1" si="216"/>
        <v>0</v>
      </c>
      <c r="R253" s="139">
        <f t="shared" ca="1" si="216"/>
        <v>0</v>
      </c>
      <c r="S253" s="139">
        <f t="shared" ca="1" si="216"/>
        <v>0</v>
      </c>
      <c r="T253" s="139">
        <f t="shared" ca="1" si="216"/>
        <v>0</v>
      </c>
      <c r="U253" s="139">
        <f t="shared" ca="1" si="216"/>
        <v>0</v>
      </c>
      <c r="V253" s="139">
        <f t="shared" ca="1" si="216"/>
        <v>0</v>
      </c>
      <c r="W253" s="139">
        <f t="shared" ca="1" si="216"/>
        <v>0</v>
      </c>
      <c r="X253" s="139">
        <f t="shared" ca="1" si="216"/>
        <v>0</v>
      </c>
      <c r="Y253" s="139">
        <f t="shared" ca="1" si="216"/>
        <v>0</v>
      </c>
      <c r="Z253" s="139">
        <f t="shared" ca="1" si="216"/>
        <v>0</v>
      </c>
      <c r="AA253" s="139">
        <f t="shared" ca="1" si="216"/>
        <v>0</v>
      </c>
      <c r="AB253" s="139">
        <f t="shared" ca="1" si="216"/>
        <v>0</v>
      </c>
      <c r="AC253" s="139">
        <f t="shared" ca="1" si="216"/>
        <v>0</v>
      </c>
      <c r="AD253" s="139">
        <f t="shared" ca="1" si="216"/>
        <v>0</v>
      </c>
      <c r="AE253" s="139">
        <f t="shared" ca="1" si="216"/>
        <v>0</v>
      </c>
      <c r="AF253" s="139">
        <f t="shared" ca="1" si="216"/>
        <v>0</v>
      </c>
      <c r="AG253" s="139">
        <f t="shared" ca="1" si="216"/>
        <v>0</v>
      </c>
      <c r="AH253" s="139">
        <f t="shared" ca="1" si="216"/>
        <v>0</v>
      </c>
      <c r="AI253" s="139">
        <f t="shared" ca="1" si="216"/>
        <v>0</v>
      </c>
      <c r="AJ253" s="139">
        <f t="shared" ca="1" si="216"/>
        <v>0</v>
      </c>
      <c r="AK253" s="139">
        <f t="shared" ca="1" si="216"/>
        <v>0</v>
      </c>
      <c r="AL253" s="139">
        <f t="shared" ca="1" si="216"/>
        <v>0</v>
      </c>
      <c r="AM253" s="139">
        <f t="shared" ca="1" si="216"/>
        <v>0</v>
      </c>
      <c r="AN253" s="139">
        <f t="shared" ca="1" si="216"/>
        <v>0</v>
      </c>
      <c r="AO253" s="139">
        <f t="shared" ca="1" si="216"/>
        <v>0</v>
      </c>
      <c r="AP253" s="139">
        <f t="shared" ca="1" si="216"/>
        <v>0</v>
      </c>
      <c r="AQ253" s="139">
        <f t="shared" ca="1" si="216"/>
        <v>0</v>
      </c>
      <c r="AR253" s="139">
        <f t="shared" ca="1" si="216"/>
        <v>0</v>
      </c>
      <c r="AS253" s="139">
        <f t="shared" ca="1" si="216"/>
        <v>0</v>
      </c>
      <c r="AT253" s="139">
        <f t="shared" ca="1" si="216"/>
        <v>0</v>
      </c>
      <c r="AU253" s="139">
        <f t="shared" ca="1" si="216"/>
        <v>0</v>
      </c>
      <c r="AV253" s="139">
        <f t="shared" ca="1" si="216"/>
        <v>0</v>
      </c>
      <c r="AW253" s="139">
        <f t="shared" ca="1" si="216"/>
        <v>0</v>
      </c>
      <c r="AX253" s="139">
        <f t="shared" ca="1" si="216"/>
        <v>0</v>
      </c>
      <c r="AY253" s="139">
        <f t="shared" ca="1" si="216"/>
        <v>0</v>
      </c>
      <c r="AZ253" s="139">
        <f t="shared" ca="1" si="216"/>
        <v>0</v>
      </c>
      <c r="BA253" s="139">
        <f t="shared" ca="1" si="216"/>
        <v>0</v>
      </c>
      <c r="BB253" s="139">
        <f t="shared" ca="1" si="216"/>
        <v>0</v>
      </c>
      <c r="BC253" s="139">
        <f t="shared" ca="1" si="216"/>
        <v>0</v>
      </c>
      <c r="BD253" s="139">
        <f t="shared" ca="1" si="216"/>
        <v>0</v>
      </c>
      <c r="BE253" s="139">
        <f t="shared" ca="1" si="216"/>
        <v>0</v>
      </c>
      <c r="BF253" s="139">
        <f t="shared" ca="1" si="216"/>
        <v>0</v>
      </c>
      <c r="BG253" s="139">
        <f t="shared" ca="1" si="216"/>
        <v>0</v>
      </c>
      <c r="BH253" s="139">
        <f t="shared" ca="1" si="216"/>
        <v>0</v>
      </c>
    </row>
    <row r="254" spans="1:60">
      <c r="A254" s="106"/>
      <c r="B254" s="106"/>
      <c r="C254" s="106">
        <v>105</v>
      </c>
      <c r="D254" s="106"/>
      <c r="E254" s="106" t="str">
        <f ca="1">OFFSET('Impact Inputs'!A$6,C254,0)</f>
        <v>Impact 36</v>
      </c>
      <c r="F254" s="106" t="str">
        <f ca="1">OFFSET('Impact Inputs'!C$6,C254,0)</f>
        <v>-</v>
      </c>
      <c r="G254" s="106"/>
      <c r="H254" s="106"/>
      <c r="I254" s="106"/>
      <c r="J254" s="106"/>
      <c r="K254" s="139">
        <f t="shared" ca="1" si="217"/>
        <v>0</v>
      </c>
      <c r="L254" s="139">
        <f t="shared" ca="1" si="216"/>
        <v>0</v>
      </c>
      <c r="M254" s="139">
        <f t="shared" ca="1" si="216"/>
        <v>0</v>
      </c>
      <c r="N254" s="139">
        <f t="shared" ca="1" si="216"/>
        <v>0</v>
      </c>
      <c r="O254" s="139">
        <f t="shared" ca="1" si="216"/>
        <v>0</v>
      </c>
      <c r="P254" s="139">
        <f t="shared" ca="1" si="216"/>
        <v>0</v>
      </c>
      <c r="Q254" s="139">
        <f t="shared" ca="1" si="216"/>
        <v>0</v>
      </c>
      <c r="R254" s="139">
        <f t="shared" ca="1" si="216"/>
        <v>0</v>
      </c>
      <c r="S254" s="139">
        <f t="shared" ca="1" si="216"/>
        <v>0</v>
      </c>
      <c r="T254" s="139">
        <f t="shared" ca="1" si="216"/>
        <v>0</v>
      </c>
      <c r="U254" s="139">
        <f t="shared" ca="1" si="216"/>
        <v>0</v>
      </c>
      <c r="V254" s="139">
        <f t="shared" ca="1" si="216"/>
        <v>0</v>
      </c>
      <c r="W254" s="139">
        <f t="shared" ca="1" si="216"/>
        <v>0</v>
      </c>
      <c r="X254" s="139">
        <f t="shared" ca="1" si="216"/>
        <v>0</v>
      </c>
      <c r="Y254" s="139">
        <f t="shared" ca="1" si="216"/>
        <v>0</v>
      </c>
      <c r="Z254" s="139">
        <f t="shared" ca="1" si="216"/>
        <v>0</v>
      </c>
      <c r="AA254" s="139">
        <f t="shared" ca="1" si="216"/>
        <v>0</v>
      </c>
      <c r="AB254" s="139">
        <f t="shared" ca="1" si="216"/>
        <v>0</v>
      </c>
      <c r="AC254" s="139">
        <f t="shared" ca="1" si="216"/>
        <v>0</v>
      </c>
      <c r="AD254" s="139">
        <f t="shared" ca="1" si="216"/>
        <v>0</v>
      </c>
      <c r="AE254" s="139">
        <f t="shared" ca="1" si="216"/>
        <v>0</v>
      </c>
      <c r="AF254" s="139">
        <f t="shared" ca="1" si="216"/>
        <v>0</v>
      </c>
      <c r="AG254" s="139">
        <f t="shared" ca="1" si="216"/>
        <v>0</v>
      </c>
      <c r="AH254" s="139">
        <f t="shared" ca="1" si="216"/>
        <v>0</v>
      </c>
      <c r="AI254" s="139">
        <f t="shared" ca="1" si="216"/>
        <v>0</v>
      </c>
      <c r="AJ254" s="139">
        <f t="shared" ca="1" si="216"/>
        <v>0</v>
      </c>
      <c r="AK254" s="139">
        <f t="shared" ca="1" si="216"/>
        <v>0</v>
      </c>
      <c r="AL254" s="139">
        <f t="shared" ca="1" si="216"/>
        <v>0</v>
      </c>
      <c r="AM254" s="139">
        <f t="shared" ca="1" si="216"/>
        <v>0</v>
      </c>
      <c r="AN254" s="139">
        <f t="shared" ca="1" si="216"/>
        <v>0</v>
      </c>
      <c r="AO254" s="139">
        <f t="shared" ca="1" si="216"/>
        <v>0</v>
      </c>
      <c r="AP254" s="139">
        <f t="shared" ca="1" si="216"/>
        <v>0</v>
      </c>
      <c r="AQ254" s="139">
        <f t="shared" ca="1" si="216"/>
        <v>0</v>
      </c>
      <c r="AR254" s="139">
        <f t="shared" ca="1" si="216"/>
        <v>0</v>
      </c>
      <c r="AS254" s="139">
        <f t="shared" ca="1" si="216"/>
        <v>0</v>
      </c>
      <c r="AT254" s="139">
        <f t="shared" ca="1" si="216"/>
        <v>0</v>
      </c>
      <c r="AU254" s="139">
        <f t="shared" ca="1" si="216"/>
        <v>0</v>
      </c>
      <c r="AV254" s="139">
        <f t="shared" ca="1" si="216"/>
        <v>0</v>
      </c>
      <c r="AW254" s="139">
        <f t="shared" ca="1" si="216"/>
        <v>0</v>
      </c>
      <c r="AX254" s="139">
        <f t="shared" ca="1" si="216"/>
        <v>0</v>
      </c>
      <c r="AY254" s="139">
        <f t="shared" ca="1" si="216"/>
        <v>0</v>
      </c>
      <c r="AZ254" s="139">
        <f t="shared" ca="1" si="216"/>
        <v>0</v>
      </c>
      <c r="BA254" s="139">
        <f t="shared" ca="1" si="216"/>
        <v>0</v>
      </c>
      <c r="BB254" s="139">
        <f t="shared" ca="1" si="216"/>
        <v>0</v>
      </c>
      <c r="BC254" s="139">
        <f t="shared" ca="1" si="216"/>
        <v>0</v>
      </c>
      <c r="BD254" s="139">
        <f t="shared" ca="1" si="216"/>
        <v>0</v>
      </c>
      <c r="BE254" s="139">
        <f t="shared" ca="1" si="216"/>
        <v>0</v>
      </c>
      <c r="BF254" s="139">
        <f t="shared" ca="1" si="216"/>
        <v>0</v>
      </c>
      <c r="BG254" s="139">
        <f t="shared" ca="1" si="216"/>
        <v>0</v>
      </c>
      <c r="BH254" s="139">
        <f t="shared" ca="1" si="216"/>
        <v>0</v>
      </c>
    </row>
    <row r="255" spans="1:60">
      <c r="A255" s="106"/>
      <c r="B255" s="106"/>
      <c r="C255" s="108">
        <v>108</v>
      </c>
      <c r="D255" s="106"/>
      <c r="E255" s="106" t="str">
        <f ca="1">OFFSET('Impact Inputs'!A$6,C255,0)</f>
        <v>Impact 37</v>
      </c>
      <c r="F255" s="106" t="str">
        <f ca="1">OFFSET('Impact Inputs'!C$6,C255,0)</f>
        <v>-</v>
      </c>
      <c r="G255" s="106"/>
      <c r="H255" s="106"/>
      <c r="I255" s="106"/>
      <c r="J255" s="106"/>
      <c r="K255" s="139">
        <f t="shared" ca="1" si="217"/>
        <v>0</v>
      </c>
      <c r="L255" s="139">
        <f t="shared" ca="1" si="216"/>
        <v>0</v>
      </c>
      <c r="M255" s="139">
        <f t="shared" ca="1" si="216"/>
        <v>0</v>
      </c>
      <c r="N255" s="139">
        <f t="shared" ca="1" si="216"/>
        <v>0</v>
      </c>
      <c r="O255" s="139">
        <f t="shared" ca="1" si="216"/>
        <v>0</v>
      </c>
      <c r="P255" s="139">
        <f t="shared" ca="1" si="216"/>
        <v>0</v>
      </c>
      <c r="Q255" s="139">
        <f t="shared" ca="1" si="216"/>
        <v>0</v>
      </c>
      <c r="R255" s="139">
        <f t="shared" ca="1" si="216"/>
        <v>0</v>
      </c>
      <c r="S255" s="139">
        <f t="shared" ca="1" si="216"/>
        <v>0</v>
      </c>
      <c r="T255" s="139">
        <f t="shared" ca="1" si="216"/>
        <v>0</v>
      </c>
      <c r="U255" s="139">
        <f t="shared" ca="1" si="216"/>
        <v>0</v>
      </c>
      <c r="V255" s="139">
        <f t="shared" ca="1" si="216"/>
        <v>0</v>
      </c>
      <c r="W255" s="139">
        <f t="shared" ca="1" si="216"/>
        <v>0</v>
      </c>
      <c r="X255" s="139">
        <f t="shared" ca="1" si="216"/>
        <v>0</v>
      </c>
      <c r="Y255" s="139">
        <f t="shared" ca="1" si="216"/>
        <v>0</v>
      </c>
      <c r="Z255" s="139">
        <f t="shared" ca="1" si="216"/>
        <v>0</v>
      </c>
      <c r="AA255" s="139">
        <f t="shared" ca="1" si="216"/>
        <v>0</v>
      </c>
      <c r="AB255" s="139">
        <f t="shared" ca="1" si="216"/>
        <v>0</v>
      </c>
      <c r="AC255" s="139">
        <f t="shared" ca="1" si="216"/>
        <v>0</v>
      </c>
      <c r="AD255" s="139">
        <f t="shared" ca="1" si="216"/>
        <v>0</v>
      </c>
      <c r="AE255" s="139">
        <f t="shared" ca="1" si="216"/>
        <v>0</v>
      </c>
      <c r="AF255" s="139">
        <f t="shared" ca="1" si="216"/>
        <v>0</v>
      </c>
      <c r="AG255" s="139">
        <f t="shared" ca="1" si="216"/>
        <v>0</v>
      </c>
      <c r="AH255" s="139">
        <f t="shared" ca="1" si="216"/>
        <v>0</v>
      </c>
      <c r="AI255" s="139">
        <f t="shared" ca="1" si="216"/>
        <v>0</v>
      </c>
      <c r="AJ255" s="139">
        <f t="shared" ca="1" si="216"/>
        <v>0</v>
      </c>
      <c r="AK255" s="139">
        <f t="shared" ca="1" si="216"/>
        <v>0</v>
      </c>
      <c r="AL255" s="139">
        <f t="shared" ca="1" si="216"/>
        <v>0</v>
      </c>
      <c r="AM255" s="139">
        <f t="shared" ca="1" si="216"/>
        <v>0</v>
      </c>
      <c r="AN255" s="139">
        <f t="shared" ca="1" si="216"/>
        <v>0</v>
      </c>
      <c r="AO255" s="139">
        <f t="shared" ca="1" si="216"/>
        <v>0</v>
      </c>
      <c r="AP255" s="139">
        <f t="shared" ca="1" si="216"/>
        <v>0</v>
      </c>
      <c r="AQ255" s="139">
        <f t="shared" ca="1" si="216"/>
        <v>0</v>
      </c>
      <c r="AR255" s="139">
        <f t="shared" ca="1" si="216"/>
        <v>0</v>
      </c>
      <c r="AS255" s="139">
        <f t="shared" ca="1" si="216"/>
        <v>0</v>
      </c>
      <c r="AT255" s="139">
        <f t="shared" ca="1" si="216"/>
        <v>0</v>
      </c>
      <c r="AU255" s="139">
        <f t="shared" ca="1" si="216"/>
        <v>0</v>
      </c>
      <c r="AV255" s="139">
        <f t="shared" ref="L255:BH260" ca="1" si="218">SUMPRODUCT(OFFSET(AV$7,0,0,AV$2-$K$2+1,1),N(OFFSET(OFFSET(AV203,0,0,1,-1*(AV$2-$K$2+1)),0,AV$2-$K$2+1-ROW(OFFSET($A$1,0,0,AV$2-$K$2+1,1)),1,1)))</f>
        <v>0</v>
      </c>
      <c r="AW255" s="139">
        <f t="shared" ca="1" si="218"/>
        <v>0</v>
      </c>
      <c r="AX255" s="139">
        <f t="shared" ca="1" si="218"/>
        <v>0</v>
      </c>
      <c r="AY255" s="139">
        <f t="shared" ca="1" si="218"/>
        <v>0</v>
      </c>
      <c r="AZ255" s="139">
        <f t="shared" ca="1" si="218"/>
        <v>0</v>
      </c>
      <c r="BA255" s="139">
        <f t="shared" ca="1" si="218"/>
        <v>0</v>
      </c>
      <c r="BB255" s="139">
        <f t="shared" ca="1" si="218"/>
        <v>0</v>
      </c>
      <c r="BC255" s="139">
        <f t="shared" ca="1" si="218"/>
        <v>0</v>
      </c>
      <c r="BD255" s="139">
        <f t="shared" ca="1" si="218"/>
        <v>0</v>
      </c>
      <c r="BE255" s="139">
        <f t="shared" ca="1" si="218"/>
        <v>0</v>
      </c>
      <c r="BF255" s="139">
        <f t="shared" ca="1" si="218"/>
        <v>0</v>
      </c>
      <c r="BG255" s="139">
        <f t="shared" ca="1" si="218"/>
        <v>0</v>
      </c>
      <c r="BH255" s="139">
        <f t="shared" ca="1" si="218"/>
        <v>0</v>
      </c>
    </row>
    <row r="256" spans="1:60">
      <c r="A256" s="106"/>
      <c r="B256" s="106"/>
      <c r="C256" s="106">
        <v>111</v>
      </c>
      <c r="D256" s="106"/>
      <c r="E256" s="106" t="str">
        <f ca="1">OFFSET('Impact Inputs'!A$6,C256,0)</f>
        <v>Impact 38</v>
      </c>
      <c r="F256" s="106" t="str">
        <f ca="1">OFFSET('Impact Inputs'!C$6,C256,0)</f>
        <v>-</v>
      </c>
      <c r="G256" s="106"/>
      <c r="H256" s="106"/>
      <c r="I256" s="106"/>
      <c r="J256" s="106"/>
      <c r="K256" s="139">
        <f t="shared" ca="1" si="217"/>
        <v>0</v>
      </c>
      <c r="L256" s="139">
        <f t="shared" ca="1" si="218"/>
        <v>0</v>
      </c>
      <c r="M256" s="139">
        <f t="shared" ca="1" si="218"/>
        <v>0</v>
      </c>
      <c r="N256" s="139">
        <f t="shared" ca="1" si="218"/>
        <v>0</v>
      </c>
      <c r="O256" s="139">
        <f t="shared" ca="1" si="218"/>
        <v>0</v>
      </c>
      <c r="P256" s="139">
        <f t="shared" ca="1" si="218"/>
        <v>0</v>
      </c>
      <c r="Q256" s="139">
        <f t="shared" ca="1" si="218"/>
        <v>0</v>
      </c>
      <c r="R256" s="139">
        <f t="shared" ca="1" si="218"/>
        <v>0</v>
      </c>
      <c r="S256" s="139">
        <f t="shared" ca="1" si="218"/>
        <v>0</v>
      </c>
      <c r="T256" s="139">
        <f t="shared" ca="1" si="218"/>
        <v>0</v>
      </c>
      <c r="U256" s="139">
        <f t="shared" ca="1" si="218"/>
        <v>0</v>
      </c>
      <c r="V256" s="139">
        <f t="shared" ca="1" si="218"/>
        <v>0</v>
      </c>
      <c r="W256" s="139">
        <f t="shared" ca="1" si="218"/>
        <v>0</v>
      </c>
      <c r="X256" s="139">
        <f t="shared" ca="1" si="218"/>
        <v>0</v>
      </c>
      <c r="Y256" s="139">
        <f t="shared" ca="1" si="218"/>
        <v>0</v>
      </c>
      <c r="Z256" s="139">
        <f t="shared" ca="1" si="218"/>
        <v>0</v>
      </c>
      <c r="AA256" s="139">
        <f t="shared" ca="1" si="218"/>
        <v>0</v>
      </c>
      <c r="AB256" s="139">
        <f t="shared" ca="1" si="218"/>
        <v>0</v>
      </c>
      <c r="AC256" s="139">
        <f t="shared" ca="1" si="218"/>
        <v>0</v>
      </c>
      <c r="AD256" s="139">
        <f t="shared" ca="1" si="218"/>
        <v>0</v>
      </c>
      <c r="AE256" s="139">
        <f t="shared" ca="1" si="218"/>
        <v>0</v>
      </c>
      <c r="AF256" s="139">
        <f t="shared" ca="1" si="218"/>
        <v>0</v>
      </c>
      <c r="AG256" s="139">
        <f t="shared" ca="1" si="218"/>
        <v>0</v>
      </c>
      <c r="AH256" s="139">
        <f t="shared" ca="1" si="218"/>
        <v>0</v>
      </c>
      <c r="AI256" s="139">
        <f t="shared" ca="1" si="218"/>
        <v>0</v>
      </c>
      <c r="AJ256" s="139">
        <f t="shared" ca="1" si="218"/>
        <v>0</v>
      </c>
      <c r="AK256" s="139">
        <f t="shared" ca="1" si="218"/>
        <v>0</v>
      </c>
      <c r="AL256" s="139">
        <f t="shared" ca="1" si="218"/>
        <v>0</v>
      </c>
      <c r="AM256" s="139">
        <f t="shared" ca="1" si="218"/>
        <v>0</v>
      </c>
      <c r="AN256" s="139">
        <f t="shared" ca="1" si="218"/>
        <v>0</v>
      </c>
      <c r="AO256" s="139">
        <f t="shared" ca="1" si="218"/>
        <v>0</v>
      </c>
      <c r="AP256" s="139">
        <f t="shared" ca="1" si="218"/>
        <v>0</v>
      </c>
      <c r="AQ256" s="139">
        <f t="shared" ca="1" si="218"/>
        <v>0</v>
      </c>
      <c r="AR256" s="139">
        <f t="shared" ca="1" si="218"/>
        <v>0</v>
      </c>
      <c r="AS256" s="139">
        <f t="shared" ca="1" si="218"/>
        <v>0</v>
      </c>
      <c r="AT256" s="139">
        <f t="shared" ca="1" si="218"/>
        <v>0</v>
      </c>
      <c r="AU256" s="139">
        <f t="shared" ca="1" si="218"/>
        <v>0</v>
      </c>
      <c r="AV256" s="139">
        <f t="shared" ca="1" si="218"/>
        <v>0</v>
      </c>
      <c r="AW256" s="139">
        <f t="shared" ca="1" si="218"/>
        <v>0</v>
      </c>
      <c r="AX256" s="139">
        <f t="shared" ca="1" si="218"/>
        <v>0</v>
      </c>
      <c r="AY256" s="139">
        <f t="shared" ca="1" si="218"/>
        <v>0</v>
      </c>
      <c r="AZ256" s="139">
        <f t="shared" ca="1" si="218"/>
        <v>0</v>
      </c>
      <c r="BA256" s="139">
        <f t="shared" ca="1" si="218"/>
        <v>0</v>
      </c>
      <c r="BB256" s="139">
        <f t="shared" ca="1" si="218"/>
        <v>0</v>
      </c>
      <c r="BC256" s="139">
        <f t="shared" ca="1" si="218"/>
        <v>0</v>
      </c>
      <c r="BD256" s="139">
        <f t="shared" ca="1" si="218"/>
        <v>0</v>
      </c>
      <c r="BE256" s="139">
        <f t="shared" ca="1" si="218"/>
        <v>0</v>
      </c>
      <c r="BF256" s="139">
        <f t="shared" ca="1" si="218"/>
        <v>0</v>
      </c>
      <c r="BG256" s="139">
        <f t="shared" ca="1" si="218"/>
        <v>0</v>
      </c>
      <c r="BH256" s="139">
        <f t="shared" ca="1" si="218"/>
        <v>0</v>
      </c>
    </row>
    <row r="257" spans="1:60">
      <c r="A257" s="106"/>
      <c r="B257" s="106"/>
      <c r="C257" s="108">
        <v>114</v>
      </c>
      <c r="D257" s="106"/>
      <c r="E257" s="106" t="str">
        <f ca="1">OFFSET('Impact Inputs'!A$6,C257,0)</f>
        <v>Impact 39</v>
      </c>
      <c r="F257" s="106" t="str">
        <f ca="1">OFFSET('Impact Inputs'!C$6,C257,0)</f>
        <v>-</v>
      </c>
      <c r="G257" s="106"/>
      <c r="H257" s="106"/>
      <c r="I257" s="106"/>
      <c r="J257" s="106"/>
      <c r="K257" s="139">
        <f t="shared" ca="1" si="217"/>
        <v>0</v>
      </c>
      <c r="L257" s="139">
        <f t="shared" ca="1" si="218"/>
        <v>0</v>
      </c>
      <c r="M257" s="139">
        <f t="shared" ca="1" si="218"/>
        <v>0</v>
      </c>
      <c r="N257" s="139">
        <f t="shared" ca="1" si="218"/>
        <v>0</v>
      </c>
      <c r="O257" s="139">
        <f t="shared" ca="1" si="218"/>
        <v>0</v>
      </c>
      <c r="P257" s="139">
        <f t="shared" ca="1" si="218"/>
        <v>0</v>
      </c>
      <c r="Q257" s="139">
        <f t="shared" ca="1" si="218"/>
        <v>0</v>
      </c>
      <c r="R257" s="139">
        <f t="shared" ca="1" si="218"/>
        <v>0</v>
      </c>
      <c r="S257" s="139">
        <f t="shared" ca="1" si="218"/>
        <v>0</v>
      </c>
      <c r="T257" s="139">
        <f t="shared" ca="1" si="218"/>
        <v>0</v>
      </c>
      <c r="U257" s="139">
        <f t="shared" ca="1" si="218"/>
        <v>0</v>
      </c>
      <c r="V257" s="139">
        <f t="shared" ca="1" si="218"/>
        <v>0</v>
      </c>
      <c r="W257" s="139">
        <f t="shared" ca="1" si="218"/>
        <v>0</v>
      </c>
      <c r="X257" s="139">
        <f t="shared" ca="1" si="218"/>
        <v>0</v>
      </c>
      <c r="Y257" s="139">
        <f t="shared" ca="1" si="218"/>
        <v>0</v>
      </c>
      <c r="Z257" s="139">
        <f t="shared" ca="1" si="218"/>
        <v>0</v>
      </c>
      <c r="AA257" s="139">
        <f t="shared" ca="1" si="218"/>
        <v>0</v>
      </c>
      <c r="AB257" s="139">
        <f t="shared" ca="1" si="218"/>
        <v>0</v>
      </c>
      <c r="AC257" s="139">
        <f t="shared" ca="1" si="218"/>
        <v>0</v>
      </c>
      <c r="AD257" s="139">
        <f t="shared" ca="1" si="218"/>
        <v>0</v>
      </c>
      <c r="AE257" s="139">
        <f t="shared" ca="1" si="218"/>
        <v>0</v>
      </c>
      <c r="AF257" s="139">
        <f t="shared" ca="1" si="218"/>
        <v>0</v>
      </c>
      <c r="AG257" s="139">
        <f t="shared" ca="1" si="218"/>
        <v>0</v>
      </c>
      <c r="AH257" s="139">
        <f t="shared" ca="1" si="218"/>
        <v>0</v>
      </c>
      <c r="AI257" s="139">
        <f t="shared" ca="1" si="218"/>
        <v>0</v>
      </c>
      <c r="AJ257" s="139">
        <f t="shared" ca="1" si="218"/>
        <v>0</v>
      </c>
      <c r="AK257" s="139">
        <f t="shared" ca="1" si="218"/>
        <v>0</v>
      </c>
      <c r="AL257" s="139">
        <f t="shared" ca="1" si="218"/>
        <v>0</v>
      </c>
      <c r="AM257" s="139">
        <f t="shared" ca="1" si="218"/>
        <v>0</v>
      </c>
      <c r="AN257" s="139">
        <f t="shared" ca="1" si="218"/>
        <v>0</v>
      </c>
      <c r="AO257" s="139">
        <f t="shared" ca="1" si="218"/>
        <v>0</v>
      </c>
      <c r="AP257" s="139">
        <f t="shared" ca="1" si="218"/>
        <v>0</v>
      </c>
      <c r="AQ257" s="139">
        <f t="shared" ca="1" si="218"/>
        <v>0</v>
      </c>
      <c r="AR257" s="139">
        <f t="shared" ca="1" si="218"/>
        <v>0</v>
      </c>
      <c r="AS257" s="139">
        <f t="shared" ca="1" si="218"/>
        <v>0</v>
      </c>
      <c r="AT257" s="139">
        <f t="shared" ca="1" si="218"/>
        <v>0</v>
      </c>
      <c r="AU257" s="139">
        <f t="shared" ca="1" si="218"/>
        <v>0</v>
      </c>
      <c r="AV257" s="139">
        <f t="shared" ca="1" si="218"/>
        <v>0</v>
      </c>
      <c r="AW257" s="139">
        <f t="shared" ca="1" si="218"/>
        <v>0</v>
      </c>
      <c r="AX257" s="139">
        <f t="shared" ca="1" si="218"/>
        <v>0</v>
      </c>
      <c r="AY257" s="139">
        <f t="shared" ca="1" si="218"/>
        <v>0</v>
      </c>
      <c r="AZ257" s="139">
        <f t="shared" ca="1" si="218"/>
        <v>0</v>
      </c>
      <c r="BA257" s="139">
        <f t="shared" ca="1" si="218"/>
        <v>0</v>
      </c>
      <c r="BB257" s="139">
        <f t="shared" ca="1" si="218"/>
        <v>0</v>
      </c>
      <c r="BC257" s="139">
        <f t="shared" ca="1" si="218"/>
        <v>0</v>
      </c>
      <c r="BD257" s="139">
        <f t="shared" ca="1" si="218"/>
        <v>0</v>
      </c>
      <c r="BE257" s="139">
        <f t="shared" ca="1" si="218"/>
        <v>0</v>
      </c>
      <c r="BF257" s="139">
        <f t="shared" ca="1" si="218"/>
        <v>0</v>
      </c>
      <c r="BG257" s="139">
        <f t="shared" ca="1" si="218"/>
        <v>0</v>
      </c>
      <c r="BH257" s="139">
        <f t="shared" ca="1" si="218"/>
        <v>0</v>
      </c>
    </row>
    <row r="258" spans="1:60">
      <c r="A258" s="106"/>
      <c r="B258" s="106"/>
      <c r="C258" s="106">
        <v>117</v>
      </c>
      <c r="D258" s="106"/>
      <c r="E258" s="106" t="str">
        <f ca="1">OFFSET('Impact Inputs'!A$6,C258,0)</f>
        <v>Impact 40</v>
      </c>
      <c r="F258" s="106" t="str">
        <f ca="1">OFFSET('Impact Inputs'!C$6,C258,0)</f>
        <v>-</v>
      </c>
      <c r="G258" s="106"/>
      <c r="H258" s="106"/>
      <c r="I258" s="106"/>
      <c r="J258" s="106"/>
      <c r="K258" s="139">
        <f t="shared" ca="1" si="217"/>
        <v>0</v>
      </c>
      <c r="L258" s="139">
        <f t="shared" ca="1" si="218"/>
        <v>0</v>
      </c>
      <c r="M258" s="139">
        <f t="shared" ca="1" si="218"/>
        <v>0</v>
      </c>
      <c r="N258" s="139">
        <f t="shared" ca="1" si="218"/>
        <v>0</v>
      </c>
      <c r="O258" s="139">
        <f t="shared" ca="1" si="218"/>
        <v>0</v>
      </c>
      <c r="P258" s="139">
        <f t="shared" ca="1" si="218"/>
        <v>0</v>
      </c>
      <c r="Q258" s="139">
        <f t="shared" ca="1" si="218"/>
        <v>0</v>
      </c>
      <c r="R258" s="139">
        <f t="shared" ca="1" si="218"/>
        <v>0</v>
      </c>
      <c r="S258" s="139">
        <f t="shared" ca="1" si="218"/>
        <v>0</v>
      </c>
      <c r="T258" s="139">
        <f t="shared" ca="1" si="218"/>
        <v>0</v>
      </c>
      <c r="U258" s="139">
        <f t="shared" ca="1" si="218"/>
        <v>0</v>
      </c>
      <c r="V258" s="139">
        <f t="shared" ca="1" si="218"/>
        <v>0</v>
      </c>
      <c r="W258" s="139">
        <f t="shared" ca="1" si="218"/>
        <v>0</v>
      </c>
      <c r="X258" s="139">
        <f t="shared" ca="1" si="218"/>
        <v>0</v>
      </c>
      <c r="Y258" s="139">
        <f t="shared" ca="1" si="218"/>
        <v>0</v>
      </c>
      <c r="Z258" s="139">
        <f t="shared" ca="1" si="218"/>
        <v>0</v>
      </c>
      <c r="AA258" s="139">
        <f t="shared" ca="1" si="218"/>
        <v>0</v>
      </c>
      <c r="AB258" s="139">
        <f t="shared" ca="1" si="218"/>
        <v>0</v>
      </c>
      <c r="AC258" s="139">
        <f t="shared" ca="1" si="218"/>
        <v>0</v>
      </c>
      <c r="AD258" s="139">
        <f t="shared" ca="1" si="218"/>
        <v>0</v>
      </c>
      <c r="AE258" s="139">
        <f t="shared" ca="1" si="218"/>
        <v>0</v>
      </c>
      <c r="AF258" s="139">
        <f t="shared" ca="1" si="218"/>
        <v>0</v>
      </c>
      <c r="AG258" s="139">
        <f t="shared" ca="1" si="218"/>
        <v>0</v>
      </c>
      <c r="AH258" s="139">
        <f t="shared" ca="1" si="218"/>
        <v>0</v>
      </c>
      <c r="AI258" s="139">
        <f t="shared" ca="1" si="218"/>
        <v>0</v>
      </c>
      <c r="AJ258" s="139">
        <f t="shared" ca="1" si="218"/>
        <v>0</v>
      </c>
      <c r="AK258" s="139">
        <f t="shared" ca="1" si="218"/>
        <v>0</v>
      </c>
      <c r="AL258" s="139">
        <f t="shared" ca="1" si="218"/>
        <v>0</v>
      </c>
      <c r="AM258" s="139">
        <f t="shared" ca="1" si="218"/>
        <v>0</v>
      </c>
      <c r="AN258" s="139">
        <f t="shared" ca="1" si="218"/>
        <v>0</v>
      </c>
      <c r="AO258" s="139">
        <f t="shared" ca="1" si="218"/>
        <v>0</v>
      </c>
      <c r="AP258" s="139">
        <f t="shared" ca="1" si="218"/>
        <v>0</v>
      </c>
      <c r="AQ258" s="139">
        <f t="shared" ca="1" si="218"/>
        <v>0</v>
      </c>
      <c r="AR258" s="139">
        <f t="shared" ca="1" si="218"/>
        <v>0</v>
      </c>
      <c r="AS258" s="139">
        <f t="shared" ca="1" si="218"/>
        <v>0</v>
      </c>
      <c r="AT258" s="139">
        <f t="shared" ca="1" si="218"/>
        <v>0</v>
      </c>
      <c r="AU258" s="139">
        <f t="shared" ca="1" si="218"/>
        <v>0</v>
      </c>
      <c r="AV258" s="139">
        <f t="shared" ca="1" si="218"/>
        <v>0</v>
      </c>
      <c r="AW258" s="139">
        <f t="shared" ca="1" si="218"/>
        <v>0</v>
      </c>
      <c r="AX258" s="139">
        <f t="shared" ca="1" si="218"/>
        <v>0</v>
      </c>
      <c r="AY258" s="139">
        <f t="shared" ca="1" si="218"/>
        <v>0</v>
      </c>
      <c r="AZ258" s="139">
        <f t="shared" ca="1" si="218"/>
        <v>0</v>
      </c>
      <c r="BA258" s="139">
        <f t="shared" ca="1" si="218"/>
        <v>0</v>
      </c>
      <c r="BB258" s="139">
        <f t="shared" ca="1" si="218"/>
        <v>0</v>
      </c>
      <c r="BC258" s="139">
        <f t="shared" ca="1" si="218"/>
        <v>0</v>
      </c>
      <c r="BD258" s="139">
        <f t="shared" ca="1" si="218"/>
        <v>0</v>
      </c>
      <c r="BE258" s="139">
        <f t="shared" ca="1" si="218"/>
        <v>0</v>
      </c>
      <c r="BF258" s="139">
        <f t="shared" ca="1" si="218"/>
        <v>0</v>
      </c>
      <c r="BG258" s="139">
        <f t="shared" ca="1" si="218"/>
        <v>0</v>
      </c>
      <c r="BH258" s="139">
        <f t="shared" ca="1" si="218"/>
        <v>0</v>
      </c>
    </row>
    <row r="259" spans="1:60">
      <c r="A259" s="106"/>
      <c r="B259" s="106"/>
      <c r="C259" s="108">
        <v>120</v>
      </c>
      <c r="D259" s="106"/>
      <c r="E259" s="106" t="str">
        <f ca="1">OFFSET('Impact Inputs'!A$6,C259,0)</f>
        <v>Impact 41</v>
      </c>
      <c r="F259" s="106" t="str">
        <f ca="1">OFFSET('Impact Inputs'!C$6,C259,0)</f>
        <v>-</v>
      </c>
      <c r="G259" s="106"/>
      <c r="H259" s="106"/>
      <c r="I259" s="106"/>
      <c r="J259" s="106"/>
      <c r="K259" s="139">
        <f t="shared" ca="1" si="217"/>
        <v>0</v>
      </c>
      <c r="L259" s="139">
        <f t="shared" ca="1" si="218"/>
        <v>0</v>
      </c>
      <c r="M259" s="139">
        <f t="shared" ca="1" si="218"/>
        <v>0</v>
      </c>
      <c r="N259" s="139">
        <f t="shared" ca="1" si="218"/>
        <v>0</v>
      </c>
      <c r="O259" s="139">
        <f t="shared" ca="1" si="218"/>
        <v>0</v>
      </c>
      <c r="P259" s="139">
        <f t="shared" ca="1" si="218"/>
        <v>0</v>
      </c>
      <c r="Q259" s="139">
        <f t="shared" ca="1" si="218"/>
        <v>0</v>
      </c>
      <c r="R259" s="139">
        <f t="shared" ca="1" si="218"/>
        <v>0</v>
      </c>
      <c r="S259" s="139">
        <f t="shared" ca="1" si="218"/>
        <v>0</v>
      </c>
      <c r="T259" s="139">
        <f t="shared" ca="1" si="218"/>
        <v>0</v>
      </c>
      <c r="U259" s="139">
        <f t="shared" ca="1" si="218"/>
        <v>0</v>
      </c>
      <c r="V259" s="139">
        <f t="shared" ca="1" si="218"/>
        <v>0</v>
      </c>
      <c r="W259" s="139">
        <f t="shared" ca="1" si="218"/>
        <v>0</v>
      </c>
      <c r="X259" s="139">
        <f t="shared" ca="1" si="218"/>
        <v>0</v>
      </c>
      <c r="Y259" s="139">
        <f t="shared" ca="1" si="218"/>
        <v>0</v>
      </c>
      <c r="Z259" s="139">
        <f t="shared" ca="1" si="218"/>
        <v>0</v>
      </c>
      <c r="AA259" s="139">
        <f t="shared" ca="1" si="218"/>
        <v>0</v>
      </c>
      <c r="AB259" s="139">
        <f t="shared" ca="1" si="218"/>
        <v>0</v>
      </c>
      <c r="AC259" s="139">
        <f t="shared" ca="1" si="218"/>
        <v>0</v>
      </c>
      <c r="AD259" s="139">
        <f t="shared" ca="1" si="218"/>
        <v>0</v>
      </c>
      <c r="AE259" s="139">
        <f t="shared" ca="1" si="218"/>
        <v>0</v>
      </c>
      <c r="AF259" s="139">
        <f t="shared" ca="1" si="218"/>
        <v>0</v>
      </c>
      <c r="AG259" s="139">
        <f t="shared" ca="1" si="218"/>
        <v>0</v>
      </c>
      <c r="AH259" s="139">
        <f t="shared" ca="1" si="218"/>
        <v>0</v>
      </c>
      <c r="AI259" s="139">
        <f t="shared" ca="1" si="218"/>
        <v>0</v>
      </c>
      <c r="AJ259" s="139">
        <f t="shared" ca="1" si="218"/>
        <v>0</v>
      </c>
      <c r="AK259" s="139">
        <f t="shared" ca="1" si="218"/>
        <v>0</v>
      </c>
      <c r="AL259" s="139">
        <f t="shared" ca="1" si="218"/>
        <v>0</v>
      </c>
      <c r="AM259" s="139">
        <f t="shared" ca="1" si="218"/>
        <v>0</v>
      </c>
      <c r="AN259" s="139">
        <f t="shared" ca="1" si="218"/>
        <v>0</v>
      </c>
      <c r="AO259" s="139">
        <f t="shared" ca="1" si="218"/>
        <v>0</v>
      </c>
      <c r="AP259" s="139">
        <f t="shared" ca="1" si="218"/>
        <v>0</v>
      </c>
      <c r="AQ259" s="139">
        <f t="shared" ca="1" si="218"/>
        <v>0</v>
      </c>
      <c r="AR259" s="139">
        <f t="shared" ca="1" si="218"/>
        <v>0</v>
      </c>
      <c r="AS259" s="139">
        <f t="shared" ca="1" si="218"/>
        <v>0</v>
      </c>
      <c r="AT259" s="139">
        <f t="shared" ca="1" si="218"/>
        <v>0</v>
      </c>
      <c r="AU259" s="139">
        <f t="shared" ca="1" si="218"/>
        <v>0</v>
      </c>
      <c r="AV259" s="139">
        <f t="shared" ca="1" si="218"/>
        <v>0</v>
      </c>
      <c r="AW259" s="139">
        <f t="shared" ca="1" si="218"/>
        <v>0</v>
      </c>
      <c r="AX259" s="139">
        <f t="shared" ca="1" si="218"/>
        <v>0</v>
      </c>
      <c r="AY259" s="139">
        <f t="shared" ca="1" si="218"/>
        <v>0</v>
      </c>
      <c r="AZ259" s="139">
        <f t="shared" ca="1" si="218"/>
        <v>0</v>
      </c>
      <c r="BA259" s="139">
        <f t="shared" ca="1" si="218"/>
        <v>0</v>
      </c>
      <c r="BB259" s="139">
        <f t="shared" ca="1" si="218"/>
        <v>0</v>
      </c>
      <c r="BC259" s="139">
        <f t="shared" ca="1" si="218"/>
        <v>0</v>
      </c>
      <c r="BD259" s="139">
        <f t="shared" ca="1" si="218"/>
        <v>0</v>
      </c>
      <c r="BE259" s="139">
        <f t="shared" ca="1" si="218"/>
        <v>0</v>
      </c>
      <c r="BF259" s="139">
        <f t="shared" ca="1" si="218"/>
        <v>0</v>
      </c>
      <c r="BG259" s="139">
        <f t="shared" ca="1" si="218"/>
        <v>0</v>
      </c>
      <c r="BH259" s="139">
        <f t="shared" ca="1" si="218"/>
        <v>0</v>
      </c>
    </row>
    <row r="260" spans="1:60">
      <c r="A260" s="106"/>
      <c r="B260" s="106"/>
      <c r="C260" s="106">
        <v>123</v>
      </c>
      <c r="D260" s="106"/>
      <c r="E260" s="106" t="str">
        <f ca="1">OFFSET('Impact Inputs'!A$6,C260,0)</f>
        <v>Impact 42</v>
      </c>
      <c r="F260" s="106" t="str">
        <f ca="1">OFFSET('Impact Inputs'!C$6,C260,0)</f>
        <v>-</v>
      </c>
      <c r="G260" s="106"/>
      <c r="H260" s="106"/>
      <c r="I260" s="106"/>
      <c r="J260" s="106"/>
      <c r="K260" s="139">
        <f t="shared" ca="1" si="217"/>
        <v>0</v>
      </c>
      <c r="L260" s="139">
        <f t="shared" ca="1" si="218"/>
        <v>0</v>
      </c>
      <c r="M260" s="139">
        <f t="shared" ca="1" si="218"/>
        <v>0</v>
      </c>
      <c r="N260" s="139">
        <f t="shared" ca="1" si="218"/>
        <v>0</v>
      </c>
      <c r="O260" s="139">
        <f t="shared" ca="1" si="218"/>
        <v>0</v>
      </c>
      <c r="P260" s="139">
        <f t="shared" ca="1" si="218"/>
        <v>0</v>
      </c>
      <c r="Q260" s="139">
        <f t="shared" ca="1" si="218"/>
        <v>0</v>
      </c>
      <c r="R260" s="139">
        <f t="shared" ca="1" si="218"/>
        <v>0</v>
      </c>
      <c r="S260" s="139">
        <f t="shared" ca="1" si="218"/>
        <v>0</v>
      </c>
      <c r="T260" s="139">
        <f t="shared" ca="1" si="218"/>
        <v>0</v>
      </c>
      <c r="U260" s="139">
        <f t="shared" ca="1" si="218"/>
        <v>0</v>
      </c>
      <c r="V260" s="139">
        <f t="shared" ca="1" si="218"/>
        <v>0</v>
      </c>
      <c r="W260" s="139">
        <f t="shared" ca="1" si="218"/>
        <v>0</v>
      </c>
      <c r="X260" s="139">
        <f t="shared" ca="1" si="218"/>
        <v>0</v>
      </c>
      <c r="Y260" s="139">
        <f t="shared" ca="1" si="218"/>
        <v>0</v>
      </c>
      <c r="Z260" s="139">
        <f t="shared" ca="1" si="218"/>
        <v>0</v>
      </c>
      <c r="AA260" s="139">
        <f t="shared" ca="1" si="218"/>
        <v>0</v>
      </c>
      <c r="AB260" s="139">
        <f t="shared" ca="1" si="218"/>
        <v>0</v>
      </c>
      <c r="AC260" s="139">
        <f t="shared" ca="1" si="218"/>
        <v>0</v>
      </c>
      <c r="AD260" s="139">
        <f t="shared" ca="1" si="218"/>
        <v>0</v>
      </c>
      <c r="AE260" s="139">
        <f t="shared" ca="1" si="218"/>
        <v>0</v>
      </c>
      <c r="AF260" s="139">
        <f t="shared" ca="1" si="218"/>
        <v>0</v>
      </c>
      <c r="AG260" s="139">
        <f t="shared" ca="1" si="218"/>
        <v>0</v>
      </c>
      <c r="AH260" s="139">
        <f t="shared" ca="1" si="218"/>
        <v>0</v>
      </c>
      <c r="AI260" s="139">
        <f t="shared" ca="1" si="218"/>
        <v>0</v>
      </c>
      <c r="AJ260" s="139">
        <f t="shared" ca="1" si="218"/>
        <v>0</v>
      </c>
      <c r="AK260" s="139">
        <f t="shared" ca="1" si="218"/>
        <v>0</v>
      </c>
      <c r="AL260" s="139">
        <f t="shared" ca="1" si="218"/>
        <v>0</v>
      </c>
      <c r="AM260" s="139">
        <f t="shared" ca="1" si="218"/>
        <v>0</v>
      </c>
      <c r="AN260" s="139">
        <f t="shared" ca="1" si="218"/>
        <v>0</v>
      </c>
      <c r="AO260" s="139">
        <f t="shared" ca="1" si="218"/>
        <v>0</v>
      </c>
      <c r="AP260" s="139">
        <f t="shared" ca="1" si="218"/>
        <v>0</v>
      </c>
      <c r="AQ260" s="139">
        <f t="shared" ca="1" si="218"/>
        <v>0</v>
      </c>
      <c r="AR260" s="139">
        <f t="shared" ca="1" si="218"/>
        <v>0</v>
      </c>
      <c r="AS260" s="139">
        <f t="shared" ca="1" si="218"/>
        <v>0</v>
      </c>
      <c r="AT260" s="139">
        <f t="shared" ca="1" si="218"/>
        <v>0</v>
      </c>
      <c r="AU260" s="139">
        <f t="shared" ca="1" si="218"/>
        <v>0</v>
      </c>
      <c r="AV260" s="139">
        <f t="shared" ca="1" si="218"/>
        <v>0</v>
      </c>
      <c r="AW260" s="139">
        <f t="shared" ca="1" si="218"/>
        <v>0</v>
      </c>
      <c r="AX260" s="139">
        <f t="shared" ca="1" si="218"/>
        <v>0</v>
      </c>
      <c r="AY260" s="139">
        <f t="shared" ca="1" si="218"/>
        <v>0</v>
      </c>
      <c r="AZ260" s="139">
        <f t="shared" ca="1" si="218"/>
        <v>0</v>
      </c>
      <c r="BA260" s="139">
        <f t="shared" ca="1" si="218"/>
        <v>0</v>
      </c>
      <c r="BB260" s="139">
        <f t="shared" ca="1" si="218"/>
        <v>0</v>
      </c>
      <c r="BC260" s="139">
        <f t="shared" ca="1" si="218"/>
        <v>0</v>
      </c>
      <c r="BD260" s="139">
        <f t="shared" ca="1" si="218"/>
        <v>0</v>
      </c>
      <c r="BE260" s="139">
        <f t="shared" ca="1" si="218"/>
        <v>0</v>
      </c>
      <c r="BF260" s="139">
        <f t="shared" ref="L260:BH266" ca="1" si="219">SUMPRODUCT(OFFSET(BF$7,0,0,BF$2-$K$2+1,1),N(OFFSET(OFFSET(BF208,0,0,1,-1*(BF$2-$K$2+1)),0,BF$2-$K$2+1-ROW(OFFSET($A$1,0,0,BF$2-$K$2+1,1)),1,1)))</f>
        <v>0</v>
      </c>
      <c r="BG260" s="139">
        <f t="shared" ca="1" si="219"/>
        <v>0</v>
      </c>
      <c r="BH260" s="139">
        <f t="shared" ca="1" si="219"/>
        <v>0</v>
      </c>
    </row>
    <row r="261" spans="1:60">
      <c r="A261" s="106"/>
      <c r="B261" s="106"/>
      <c r="C261" s="108">
        <v>126</v>
      </c>
      <c r="D261" s="106"/>
      <c r="E261" s="106" t="str">
        <f ca="1">OFFSET('Impact Inputs'!A$6,C261,0)</f>
        <v>Impact 43</v>
      </c>
      <c r="F261" s="106" t="str">
        <f ca="1">OFFSET('Impact Inputs'!C$6,C261,0)</f>
        <v>-</v>
      </c>
      <c r="G261" s="106"/>
      <c r="H261" s="106"/>
      <c r="I261" s="106"/>
      <c r="J261" s="106"/>
      <c r="K261" s="139">
        <f t="shared" ca="1" si="217"/>
        <v>0</v>
      </c>
      <c r="L261" s="139">
        <f t="shared" ca="1" si="219"/>
        <v>0</v>
      </c>
      <c r="M261" s="139">
        <f t="shared" ca="1" si="219"/>
        <v>0</v>
      </c>
      <c r="N261" s="139">
        <f t="shared" ca="1" si="219"/>
        <v>0</v>
      </c>
      <c r="O261" s="139">
        <f t="shared" ca="1" si="219"/>
        <v>0</v>
      </c>
      <c r="P261" s="139">
        <f t="shared" ca="1" si="219"/>
        <v>0</v>
      </c>
      <c r="Q261" s="139">
        <f t="shared" ca="1" si="219"/>
        <v>0</v>
      </c>
      <c r="R261" s="139">
        <f t="shared" ca="1" si="219"/>
        <v>0</v>
      </c>
      <c r="S261" s="139">
        <f t="shared" ca="1" si="219"/>
        <v>0</v>
      </c>
      <c r="T261" s="139">
        <f t="shared" ca="1" si="219"/>
        <v>0</v>
      </c>
      <c r="U261" s="139">
        <f t="shared" ca="1" si="219"/>
        <v>0</v>
      </c>
      <c r="V261" s="139">
        <f t="shared" ca="1" si="219"/>
        <v>0</v>
      </c>
      <c r="W261" s="139">
        <f t="shared" ca="1" si="219"/>
        <v>0</v>
      </c>
      <c r="X261" s="139">
        <f t="shared" ca="1" si="219"/>
        <v>0</v>
      </c>
      <c r="Y261" s="139">
        <f t="shared" ca="1" si="219"/>
        <v>0</v>
      </c>
      <c r="Z261" s="139">
        <f t="shared" ca="1" si="219"/>
        <v>0</v>
      </c>
      <c r="AA261" s="139">
        <f t="shared" ca="1" si="219"/>
        <v>0</v>
      </c>
      <c r="AB261" s="139">
        <f t="shared" ca="1" si="219"/>
        <v>0</v>
      </c>
      <c r="AC261" s="139">
        <f t="shared" ca="1" si="219"/>
        <v>0</v>
      </c>
      <c r="AD261" s="139">
        <f t="shared" ca="1" si="219"/>
        <v>0</v>
      </c>
      <c r="AE261" s="139">
        <f t="shared" ca="1" si="219"/>
        <v>0</v>
      </c>
      <c r="AF261" s="139">
        <f t="shared" ca="1" si="219"/>
        <v>0</v>
      </c>
      <c r="AG261" s="139">
        <f t="shared" ca="1" si="219"/>
        <v>0</v>
      </c>
      <c r="AH261" s="139">
        <f t="shared" ca="1" si="219"/>
        <v>0</v>
      </c>
      <c r="AI261" s="139">
        <f t="shared" ca="1" si="219"/>
        <v>0</v>
      </c>
      <c r="AJ261" s="139">
        <f t="shared" ca="1" si="219"/>
        <v>0</v>
      </c>
      <c r="AK261" s="139">
        <f t="shared" ca="1" si="219"/>
        <v>0</v>
      </c>
      <c r="AL261" s="139">
        <f t="shared" ca="1" si="219"/>
        <v>0</v>
      </c>
      <c r="AM261" s="139">
        <f t="shared" ca="1" si="219"/>
        <v>0</v>
      </c>
      <c r="AN261" s="139">
        <f t="shared" ca="1" si="219"/>
        <v>0</v>
      </c>
      <c r="AO261" s="139">
        <f t="shared" ca="1" si="219"/>
        <v>0</v>
      </c>
      <c r="AP261" s="139">
        <f t="shared" ca="1" si="219"/>
        <v>0</v>
      </c>
      <c r="AQ261" s="139">
        <f t="shared" ca="1" si="219"/>
        <v>0</v>
      </c>
      <c r="AR261" s="139">
        <f t="shared" ca="1" si="219"/>
        <v>0</v>
      </c>
      <c r="AS261" s="139">
        <f t="shared" ca="1" si="219"/>
        <v>0</v>
      </c>
      <c r="AT261" s="139">
        <f t="shared" ca="1" si="219"/>
        <v>0</v>
      </c>
      <c r="AU261" s="139">
        <f t="shared" ca="1" si="219"/>
        <v>0</v>
      </c>
      <c r="AV261" s="139">
        <f t="shared" ca="1" si="219"/>
        <v>0</v>
      </c>
      <c r="AW261" s="139">
        <f t="shared" ca="1" si="219"/>
        <v>0</v>
      </c>
      <c r="AX261" s="139">
        <f t="shared" ca="1" si="219"/>
        <v>0</v>
      </c>
      <c r="AY261" s="139">
        <f t="shared" ca="1" si="219"/>
        <v>0</v>
      </c>
      <c r="AZ261" s="139">
        <f t="shared" ca="1" si="219"/>
        <v>0</v>
      </c>
      <c r="BA261" s="139">
        <f t="shared" ca="1" si="219"/>
        <v>0</v>
      </c>
      <c r="BB261" s="139">
        <f t="shared" ca="1" si="219"/>
        <v>0</v>
      </c>
      <c r="BC261" s="139">
        <f t="shared" ca="1" si="219"/>
        <v>0</v>
      </c>
      <c r="BD261" s="139">
        <f t="shared" ca="1" si="219"/>
        <v>0</v>
      </c>
      <c r="BE261" s="139">
        <f t="shared" ca="1" si="219"/>
        <v>0</v>
      </c>
      <c r="BF261" s="139">
        <f t="shared" ca="1" si="219"/>
        <v>0</v>
      </c>
      <c r="BG261" s="139">
        <f t="shared" ca="1" si="219"/>
        <v>0</v>
      </c>
      <c r="BH261" s="139">
        <f t="shared" ca="1" si="219"/>
        <v>0</v>
      </c>
    </row>
    <row r="262" spans="1:60">
      <c r="A262" s="106"/>
      <c r="B262" s="106"/>
      <c r="C262" s="106">
        <v>129</v>
      </c>
      <c r="D262" s="106"/>
      <c r="E262" s="106" t="str">
        <f ca="1">OFFSET('Impact Inputs'!A$6,C262,0)</f>
        <v>Impact 44</v>
      </c>
      <c r="F262" s="106" t="str">
        <f ca="1">OFFSET('Impact Inputs'!C$6,C262,0)</f>
        <v>-</v>
      </c>
      <c r="G262" s="106"/>
      <c r="H262" s="106"/>
      <c r="I262" s="106"/>
      <c r="J262" s="106"/>
      <c r="K262" s="139">
        <f t="shared" ca="1" si="217"/>
        <v>0</v>
      </c>
      <c r="L262" s="139">
        <f t="shared" ca="1" si="219"/>
        <v>0</v>
      </c>
      <c r="M262" s="139">
        <f t="shared" ca="1" si="219"/>
        <v>0</v>
      </c>
      <c r="N262" s="139">
        <f t="shared" ca="1" si="219"/>
        <v>0</v>
      </c>
      <c r="O262" s="139">
        <f t="shared" ca="1" si="219"/>
        <v>0</v>
      </c>
      <c r="P262" s="139">
        <f t="shared" ca="1" si="219"/>
        <v>0</v>
      </c>
      <c r="Q262" s="139">
        <f t="shared" ca="1" si="219"/>
        <v>0</v>
      </c>
      <c r="R262" s="139">
        <f t="shared" ca="1" si="219"/>
        <v>0</v>
      </c>
      <c r="S262" s="139">
        <f t="shared" ca="1" si="219"/>
        <v>0</v>
      </c>
      <c r="T262" s="139">
        <f t="shared" ca="1" si="219"/>
        <v>0</v>
      </c>
      <c r="U262" s="139">
        <f t="shared" ca="1" si="219"/>
        <v>0</v>
      </c>
      <c r="V262" s="139">
        <f t="shared" ca="1" si="219"/>
        <v>0</v>
      </c>
      <c r="W262" s="139">
        <f t="shared" ca="1" si="219"/>
        <v>0</v>
      </c>
      <c r="X262" s="139">
        <f t="shared" ca="1" si="219"/>
        <v>0</v>
      </c>
      <c r="Y262" s="139">
        <f t="shared" ca="1" si="219"/>
        <v>0</v>
      </c>
      <c r="Z262" s="139">
        <f t="shared" ca="1" si="219"/>
        <v>0</v>
      </c>
      <c r="AA262" s="139">
        <f t="shared" ca="1" si="219"/>
        <v>0</v>
      </c>
      <c r="AB262" s="139">
        <f t="shared" ca="1" si="219"/>
        <v>0</v>
      </c>
      <c r="AC262" s="139">
        <f t="shared" ca="1" si="219"/>
        <v>0</v>
      </c>
      <c r="AD262" s="139">
        <f t="shared" ca="1" si="219"/>
        <v>0</v>
      </c>
      <c r="AE262" s="139">
        <f t="shared" ca="1" si="219"/>
        <v>0</v>
      </c>
      <c r="AF262" s="139">
        <f t="shared" ca="1" si="219"/>
        <v>0</v>
      </c>
      <c r="AG262" s="139">
        <f t="shared" ca="1" si="219"/>
        <v>0</v>
      </c>
      <c r="AH262" s="139">
        <f t="shared" ca="1" si="219"/>
        <v>0</v>
      </c>
      <c r="AI262" s="139">
        <f t="shared" ca="1" si="219"/>
        <v>0</v>
      </c>
      <c r="AJ262" s="139">
        <f t="shared" ca="1" si="219"/>
        <v>0</v>
      </c>
      <c r="AK262" s="139">
        <f t="shared" ca="1" si="219"/>
        <v>0</v>
      </c>
      <c r="AL262" s="139">
        <f t="shared" ca="1" si="219"/>
        <v>0</v>
      </c>
      <c r="AM262" s="139">
        <f t="shared" ca="1" si="219"/>
        <v>0</v>
      </c>
      <c r="AN262" s="139">
        <f t="shared" ca="1" si="219"/>
        <v>0</v>
      </c>
      <c r="AO262" s="139">
        <f t="shared" ca="1" si="219"/>
        <v>0</v>
      </c>
      <c r="AP262" s="139">
        <f t="shared" ca="1" si="219"/>
        <v>0</v>
      </c>
      <c r="AQ262" s="139">
        <f t="shared" ca="1" si="219"/>
        <v>0</v>
      </c>
      <c r="AR262" s="139">
        <f t="shared" ca="1" si="219"/>
        <v>0</v>
      </c>
      <c r="AS262" s="139">
        <f t="shared" ca="1" si="219"/>
        <v>0</v>
      </c>
      <c r="AT262" s="139">
        <f t="shared" ca="1" si="219"/>
        <v>0</v>
      </c>
      <c r="AU262" s="139">
        <f t="shared" ca="1" si="219"/>
        <v>0</v>
      </c>
      <c r="AV262" s="139">
        <f t="shared" ca="1" si="219"/>
        <v>0</v>
      </c>
      <c r="AW262" s="139">
        <f t="shared" ca="1" si="219"/>
        <v>0</v>
      </c>
      <c r="AX262" s="139">
        <f t="shared" ca="1" si="219"/>
        <v>0</v>
      </c>
      <c r="AY262" s="139">
        <f t="shared" ca="1" si="219"/>
        <v>0</v>
      </c>
      <c r="AZ262" s="139">
        <f t="shared" ca="1" si="219"/>
        <v>0</v>
      </c>
      <c r="BA262" s="139">
        <f t="shared" ca="1" si="219"/>
        <v>0</v>
      </c>
      <c r="BB262" s="139">
        <f t="shared" ca="1" si="219"/>
        <v>0</v>
      </c>
      <c r="BC262" s="139">
        <f t="shared" ca="1" si="219"/>
        <v>0</v>
      </c>
      <c r="BD262" s="139">
        <f t="shared" ca="1" si="219"/>
        <v>0</v>
      </c>
      <c r="BE262" s="139">
        <f t="shared" ca="1" si="219"/>
        <v>0</v>
      </c>
      <c r="BF262" s="139">
        <f t="shared" ca="1" si="219"/>
        <v>0</v>
      </c>
      <c r="BG262" s="139">
        <f t="shared" ca="1" si="219"/>
        <v>0</v>
      </c>
      <c r="BH262" s="139">
        <f t="shared" ca="1" si="219"/>
        <v>0</v>
      </c>
    </row>
    <row r="263" spans="1:60">
      <c r="A263" s="106"/>
      <c r="B263" s="106"/>
      <c r="C263" s="106">
        <v>132</v>
      </c>
      <c r="D263" s="106"/>
      <c r="E263" s="106" t="str">
        <f ca="1">OFFSET('Impact Inputs'!A$6,C263,0)</f>
        <v>Impact 45</v>
      </c>
      <c r="F263" s="106" t="str">
        <f ca="1">OFFSET('Impact Inputs'!C$6,C263,0)</f>
        <v>-</v>
      </c>
      <c r="G263" s="106"/>
      <c r="H263" s="106"/>
      <c r="I263" s="106"/>
      <c r="J263" s="106"/>
      <c r="K263" s="139">
        <f t="shared" ca="1" si="217"/>
        <v>0</v>
      </c>
      <c r="L263" s="139">
        <f t="shared" ca="1" si="219"/>
        <v>0</v>
      </c>
      <c r="M263" s="139">
        <f t="shared" ca="1" si="219"/>
        <v>0</v>
      </c>
      <c r="N263" s="139">
        <f t="shared" ca="1" si="219"/>
        <v>0</v>
      </c>
      <c r="O263" s="139">
        <f t="shared" ca="1" si="219"/>
        <v>0</v>
      </c>
      <c r="P263" s="139">
        <f t="shared" ca="1" si="219"/>
        <v>0</v>
      </c>
      <c r="Q263" s="139">
        <f t="shared" ca="1" si="219"/>
        <v>0</v>
      </c>
      <c r="R263" s="139">
        <f t="shared" ca="1" si="219"/>
        <v>0</v>
      </c>
      <c r="S263" s="139">
        <f t="shared" ca="1" si="219"/>
        <v>0</v>
      </c>
      <c r="T263" s="139">
        <f t="shared" ca="1" si="219"/>
        <v>0</v>
      </c>
      <c r="U263" s="139">
        <f t="shared" ca="1" si="219"/>
        <v>0</v>
      </c>
      <c r="V263" s="139">
        <f t="shared" ca="1" si="219"/>
        <v>0</v>
      </c>
      <c r="W263" s="139">
        <f t="shared" ca="1" si="219"/>
        <v>0</v>
      </c>
      <c r="X263" s="139">
        <f t="shared" ca="1" si="219"/>
        <v>0</v>
      </c>
      <c r="Y263" s="139">
        <f t="shared" ca="1" si="219"/>
        <v>0</v>
      </c>
      <c r="Z263" s="139">
        <f t="shared" ca="1" si="219"/>
        <v>0</v>
      </c>
      <c r="AA263" s="139">
        <f t="shared" ca="1" si="219"/>
        <v>0</v>
      </c>
      <c r="AB263" s="139">
        <f t="shared" ca="1" si="219"/>
        <v>0</v>
      </c>
      <c r="AC263" s="139">
        <f t="shared" ca="1" si="219"/>
        <v>0</v>
      </c>
      <c r="AD263" s="139">
        <f t="shared" ca="1" si="219"/>
        <v>0</v>
      </c>
      <c r="AE263" s="139">
        <f t="shared" ca="1" si="219"/>
        <v>0</v>
      </c>
      <c r="AF263" s="139">
        <f t="shared" ca="1" si="219"/>
        <v>0</v>
      </c>
      <c r="AG263" s="139">
        <f t="shared" ca="1" si="219"/>
        <v>0</v>
      </c>
      <c r="AH263" s="139">
        <f t="shared" ca="1" si="219"/>
        <v>0</v>
      </c>
      <c r="AI263" s="139">
        <f t="shared" ca="1" si="219"/>
        <v>0</v>
      </c>
      <c r="AJ263" s="139">
        <f t="shared" ca="1" si="219"/>
        <v>0</v>
      </c>
      <c r="AK263" s="139">
        <f t="shared" ca="1" si="219"/>
        <v>0</v>
      </c>
      <c r="AL263" s="139">
        <f t="shared" ca="1" si="219"/>
        <v>0</v>
      </c>
      <c r="AM263" s="139">
        <f t="shared" ca="1" si="219"/>
        <v>0</v>
      </c>
      <c r="AN263" s="139">
        <f t="shared" ca="1" si="219"/>
        <v>0</v>
      </c>
      <c r="AO263" s="139">
        <f t="shared" ca="1" si="219"/>
        <v>0</v>
      </c>
      <c r="AP263" s="139">
        <f t="shared" ca="1" si="219"/>
        <v>0</v>
      </c>
      <c r="AQ263" s="139">
        <f t="shared" ca="1" si="219"/>
        <v>0</v>
      </c>
      <c r="AR263" s="139">
        <f t="shared" ca="1" si="219"/>
        <v>0</v>
      </c>
      <c r="AS263" s="139">
        <f t="shared" ca="1" si="219"/>
        <v>0</v>
      </c>
      <c r="AT263" s="139">
        <f t="shared" ca="1" si="219"/>
        <v>0</v>
      </c>
      <c r="AU263" s="139">
        <f t="shared" ca="1" si="219"/>
        <v>0</v>
      </c>
      <c r="AV263" s="139">
        <f t="shared" ca="1" si="219"/>
        <v>0</v>
      </c>
      <c r="AW263" s="139">
        <f t="shared" ca="1" si="219"/>
        <v>0</v>
      </c>
      <c r="AX263" s="139">
        <f t="shared" ca="1" si="219"/>
        <v>0</v>
      </c>
      <c r="AY263" s="139">
        <f t="shared" ca="1" si="219"/>
        <v>0</v>
      </c>
      <c r="AZ263" s="139">
        <f t="shared" ca="1" si="219"/>
        <v>0</v>
      </c>
      <c r="BA263" s="139">
        <f t="shared" ca="1" si="219"/>
        <v>0</v>
      </c>
      <c r="BB263" s="139">
        <f t="shared" ca="1" si="219"/>
        <v>0</v>
      </c>
      <c r="BC263" s="139">
        <f t="shared" ca="1" si="219"/>
        <v>0</v>
      </c>
      <c r="BD263" s="139">
        <f t="shared" ca="1" si="219"/>
        <v>0</v>
      </c>
      <c r="BE263" s="139">
        <f t="shared" ca="1" si="219"/>
        <v>0</v>
      </c>
      <c r="BF263" s="139">
        <f t="shared" ca="1" si="219"/>
        <v>0</v>
      </c>
      <c r="BG263" s="139">
        <f t="shared" ca="1" si="219"/>
        <v>0</v>
      </c>
      <c r="BH263" s="139">
        <f t="shared" ca="1" si="219"/>
        <v>0</v>
      </c>
    </row>
    <row r="264" spans="1:60">
      <c r="A264" s="106"/>
      <c r="B264" s="106"/>
      <c r="C264" s="108">
        <v>135</v>
      </c>
      <c r="D264" s="106"/>
      <c r="E264" s="106" t="str">
        <f ca="1">OFFSET('Impact Inputs'!A$6,C264,0)</f>
        <v>Impact 46</v>
      </c>
      <c r="F264" s="106" t="str">
        <f ca="1">OFFSET('Impact Inputs'!C$6,C264,0)</f>
        <v>-</v>
      </c>
      <c r="G264" s="106"/>
      <c r="H264" s="106"/>
      <c r="I264" s="106"/>
      <c r="J264" s="106"/>
      <c r="K264" s="139">
        <f t="shared" ca="1" si="217"/>
        <v>0</v>
      </c>
      <c r="L264" s="139">
        <f t="shared" ca="1" si="219"/>
        <v>0</v>
      </c>
      <c r="M264" s="139">
        <f t="shared" ca="1" si="219"/>
        <v>0</v>
      </c>
      <c r="N264" s="139">
        <f t="shared" ca="1" si="219"/>
        <v>0</v>
      </c>
      <c r="O264" s="139">
        <f t="shared" ca="1" si="219"/>
        <v>0</v>
      </c>
      <c r="P264" s="139">
        <f t="shared" ca="1" si="219"/>
        <v>0</v>
      </c>
      <c r="Q264" s="139">
        <f t="shared" ca="1" si="219"/>
        <v>0</v>
      </c>
      <c r="R264" s="139">
        <f t="shared" ca="1" si="219"/>
        <v>0</v>
      </c>
      <c r="S264" s="139">
        <f t="shared" ca="1" si="219"/>
        <v>0</v>
      </c>
      <c r="T264" s="139">
        <f t="shared" ca="1" si="219"/>
        <v>0</v>
      </c>
      <c r="U264" s="139">
        <f t="shared" ca="1" si="219"/>
        <v>0</v>
      </c>
      <c r="V264" s="139">
        <f t="shared" ca="1" si="219"/>
        <v>0</v>
      </c>
      <c r="W264" s="139">
        <f t="shared" ca="1" si="219"/>
        <v>0</v>
      </c>
      <c r="X264" s="139">
        <f t="shared" ca="1" si="219"/>
        <v>0</v>
      </c>
      <c r="Y264" s="139">
        <f t="shared" ca="1" si="219"/>
        <v>0</v>
      </c>
      <c r="Z264" s="139">
        <f t="shared" ca="1" si="219"/>
        <v>0</v>
      </c>
      <c r="AA264" s="139">
        <f t="shared" ca="1" si="219"/>
        <v>0</v>
      </c>
      <c r="AB264" s="139">
        <f t="shared" ca="1" si="219"/>
        <v>0</v>
      </c>
      <c r="AC264" s="139">
        <f t="shared" ca="1" si="219"/>
        <v>0</v>
      </c>
      <c r="AD264" s="139">
        <f t="shared" ca="1" si="219"/>
        <v>0</v>
      </c>
      <c r="AE264" s="139">
        <f t="shared" ca="1" si="219"/>
        <v>0</v>
      </c>
      <c r="AF264" s="139">
        <f t="shared" ca="1" si="219"/>
        <v>0</v>
      </c>
      <c r="AG264" s="139">
        <f t="shared" ca="1" si="219"/>
        <v>0</v>
      </c>
      <c r="AH264" s="139">
        <f t="shared" ca="1" si="219"/>
        <v>0</v>
      </c>
      <c r="AI264" s="139">
        <f t="shared" ca="1" si="219"/>
        <v>0</v>
      </c>
      <c r="AJ264" s="139">
        <f t="shared" ca="1" si="219"/>
        <v>0</v>
      </c>
      <c r="AK264" s="139">
        <f t="shared" ca="1" si="219"/>
        <v>0</v>
      </c>
      <c r="AL264" s="139">
        <f t="shared" ca="1" si="219"/>
        <v>0</v>
      </c>
      <c r="AM264" s="139">
        <f t="shared" ca="1" si="219"/>
        <v>0</v>
      </c>
      <c r="AN264" s="139">
        <f t="shared" ca="1" si="219"/>
        <v>0</v>
      </c>
      <c r="AO264" s="139">
        <f t="shared" ca="1" si="219"/>
        <v>0</v>
      </c>
      <c r="AP264" s="139">
        <f t="shared" ca="1" si="219"/>
        <v>0</v>
      </c>
      <c r="AQ264" s="139">
        <f t="shared" ca="1" si="219"/>
        <v>0</v>
      </c>
      <c r="AR264" s="139">
        <f t="shared" ca="1" si="219"/>
        <v>0</v>
      </c>
      <c r="AS264" s="139">
        <f t="shared" ca="1" si="219"/>
        <v>0</v>
      </c>
      <c r="AT264" s="139">
        <f t="shared" ca="1" si="219"/>
        <v>0</v>
      </c>
      <c r="AU264" s="139">
        <f t="shared" ca="1" si="219"/>
        <v>0</v>
      </c>
      <c r="AV264" s="139">
        <f t="shared" ca="1" si="219"/>
        <v>0</v>
      </c>
      <c r="AW264" s="139">
        <f t="shared" ca="1" si="219"/>
        <v>0</v>
      </c>
      <c r="AX264" s="139">
        <f t="shared" ca="1" si="219"/>
        <v>0</v>
      </c>
      <c r="AY264" s="139">
        <f t="shared" ca="1" si="219"/>
        <v>0</v>
      </c>
      <c r="AZ264" s="139">
        <f t="shared" ca="1" si="219"/>
        <v>0</v>
      </c>
      <c r="BA264" s="139">
        <f t="shared" ca="1" si="219"/>
        <v>0</v>
      </c>
      <c r="BB264" s="139">
        <f t="shared" ca="1" si="219"/>
        <v>0</v>
      </c>
      <c r="BC264" s="139">
        <f t="shared" ca="1" si="219"/>
        <v>0</v>
      </c>
      <c r="BD264" s="139">
        <f t="shared" ca="1" si="219"/>
        <v>0</v>
      </c>
      <c r="BE264" s="139">
        <f t="shared" ca="1" si="219"/>
        <v>0</v>
      </c>
      <c r="BF264" s="139">
        <f t="shared" ca="1" si="219"/>
        <v>0</v>
      </c>
      <c r="BG264" s="139">
        <f t="shared" ca="1" si="219"/>
        <v>0</v>
      </c>
      <c r="BH264" s="139">
        <f t="shared" ca="1" si="219"/>
        <v>0</v>
      </c>
    </row>
    <row r="265" spans="1:60">
      <c r="A265" s="106"/>
      <c r="B265" s="106"/>
      <c r="C265" s="106">
        <v>138</v>
      </c>
      <c r="D265" s="106"/>
      <c r="E265" s="106" t="str">
        <f ca="1">OFFSET('Impact Inputs'!A$6,C265,0)</f>
        <v>Impact 47</v>
      </c>
      <c r="F265" s="106" t="str">
        <f ca="1">OFFSET('Impact Inputs'!C$6,C265,0)</f>
        <v>-</v>
      </c>
      <c r="G265" s="106"/>
      <c r="H265" s="106"/>
      <c r="I265" s="106"/>
      <c r="J265" s="106"/>
      <c r="K265" s="139">
        <f t="shared" ca="1" si="217"/>
        <v>0</v>
      </c>
      <c r="L265" s="139">
        <f t="shared" ca="1" si="219"/>
        <v>0</v>
      </c>
      <c r="M265" s="139">
        <f t="shared" ca="1" si="219"/>
        <v>0</v>
      </c>
      <c r="N265" s="139">
        <f t="shared" ca="1" si="219"/>
        <v>0</v>
      </c>
      <c r="O265" s="139">
        <f t="shared" ca="1" si="219"/>
        <v>0</v>
      </c>
      <c r="P265" s="139">
        <f t="shared" ca="1" si="219"/>
        <v>0</v>
      </c>
      <c r="Q265" s="139">
        <f t="shared" ca="1" si="219"/>
        <v>0</v>
      </c>
      <c r="R265" s="139">
        <f t="shared" ca="1" si="219"/>
        <v>0</v>
      </c>
      <c r="S265" s="139">
        <f t="shared" ca="1" si="219"/>
        <v>0</v>
      </c>
      <c r="T265" s="139">
        <f t="shared" ca="1" si="219"/>
        <v>0</v>
      </c>
      <c r="U265" s="139">
        <f t="shared" ca="1" si="219"/>
        <v>0</v>
      </c>
      <c r="V265" s="139">
        <f t="shared" ca="1" si="219"/>
        <v>0</v>
      </c>
      <c r="W265" s="139">
        <f t="shared" ca="1" si="219"/>
        <v>0</v>
      </c>
      <c r="X265" s="139">
        <f t="shared" ca="1" si="219"/>
        <v>0</v>
      </c>
      <c r="Y265" s="139">
        <f t="shared" ca="1" si="219"/>
        <v>0</v>
      </c>
      <c r="Z265" s="139">
        <f t="shared" ca="1" si="219"/>
        <v>0</v>
      </c>
      <c r="AA265" s="139">
        <f t="shared" ca="1" si="219"/>
        <v>0</v>
      </c>
      <c r="AB265" s="139">
        <f t="shared" ca="1" si="219"/>
        <v>0</v>
      </c>
      <c r="AC265" s="139">
        <f t="shared" ca="1" si="219"/>
        <v>0</v>
      </c>
      <c r="AD265" s="139">
        <f t="shared" ca="1" si="219"/>
        <v>0</v>
      </c>
      <c r="AE265" s="139">
        <f t="shared" ca="1" si="219"/>
        <v>0</v>
      </c>
      <c r="AF265" s="139">
        <f t="shared" ca="1" si="219"/>
        <v>0</v>
      </c>
      <c r="AG265" s="139">
        <f t="shared" ca="1" si="219"/>
        <v>0</v>
      </c>
      <c r="AH265" s="139">
        <f t="shared" ca="1" si="219"/>
        <v>0</v>
      </c>
      <c r="AI265" s="139">
        <f t="shared" ca="1" si="219"/>
        <v>0</v>
      </c>
      <c r="AJ265" s="139">
        <f t="shared" ca="1" si="219"/>
        <v>0</v>
      </c>
      <c r="AK265" s="139">
        <f t="shared" ca="1" si="219"/>
        <v>0</v>
      </c>
      <c r="AL265" s="139">
        <f t="shared" ca="1" si="219"/>
        <v>0</v>
      </c>
      <c r="AM265" s="139">
        <f t="shared" ca="1" si="219"/>
        <v>0</v>
      </c>
      <c r="AN265" s="139">
        <f t="shared" ca="1" si="219"/>
        <v>0</v>
      </c>
      <c r="AO265" s="139">
        <f t="shared" ca="1" si="219"/>
        <v>0</v>
      </c>
      <c r="AP265" s="139">
        <f t="shared" ca="1" si="219"/>
        <v>0</v>
      </c>
      <c r="AQ265" s="139">
        <f t="shared" ca="1" si="219"/>
        <v>0</v>
      </c>
      <c r="AR265" s="139">
        <f t="shared" ca="1" si="219"/>
        <v>0</v>
      </c>
      <c r="AS265" s="139">
        <f t="shared" ca="1" si="219"/>
        <v>0</v>
      </c>
      <c r="AT265" s="139">
        <f t="shared" ca="1" si="219"/>
        <v>0</v>
      </c>
      <c r="AU265" s="139">
        <f t="shared" ca="1" si="219"/>
        <v>0</v>
      </c>
      <c r="AV265" s="139">
        <f t="shared" ca="1" si="219"/>
        <v>0</v>
      </c>
      <c r="AW265" s="139">
        <f t="shared" ca="1" si="219"/>
        <v>0</v>
      </c>
      <c r="AX265" s="139">
        <f t="shared" ca="1" si="219"/>
        <v>0</v>
      </c>
      <c r="AY265" s="139">
        <f t="shared" ca="1" si="219"/>
        <v>0</v>
      </c>
      <c r="AZ265" s="139">
        <f t="shared" ca="1" si="219"/>
        <v>0</v>
      </c>
      <c r="BA265" s="139">
        <f t="shared" ca="1" si="219"/>
        <v>0</v>
      </c>
      <c r="BB265" s="139">
        <f t="shared" ca="1" si="219"/>
        <v>0</v>
      </c>
      <c r="BC265" s="139">
        <f t="shared" ca="1" si="219"/>
        <v>0</v>
      </c>
      <c r="BD265" s="139">
        <f t="shared" ca="1" si="219"/>
        <v>0</v>
      </c>
      <c r="BE265" s="139">
        <f t="shared" ca="1" si="219"/>
        <v>0</v>
      </c>
      <c r="BF265" s="139">
        <f t="shared" ca="1" si="219"/>
        <v>0</v>
      </c>
      <c r="BG265" s="139">
        <f t="shared" ca="1" si="219"/>
        <v>0</v>
      </c>
      <c r="BH265" s="139">
        <f t="shared" ca="1" si="219"/>
        <v>0</v>
      </c>
    </row>
    <row r="266" spans="1:60">
      <c r="A266" s="106"/>
      <c r="B266" s="106"/>
      <c r="C266" s="106">
        <v>141</v>
      </c>
      <c r="D266" s="106"/>
      <c r="E266" s="106" t="str">
        <f ca="1">OFFSET('Impact Inputs'!A$6,C266,0)</f>
        <v>Impact 48</v>
      </c>
      <c r="F266" s="106" t="str">
        <f ca="1">OFFSET('Impact Inputs'!C$6,C266,0)</f>
        <v>-</v>
      </c>
      <c r="G266" s="106"/>
      <c r="H266" s="106"/>
      <c r="I266" s="106"/>
      <c r="J266" s="106"/>
      <c r="K266" s="139">
        <f t="shared" ca="1" si="217"/>
        <v>0</v>
      </c>
      <c r="L266" s="139">
        <f t="shared" ca="1" si="219"/>
        <v>0</v>
      </c>
      <c r="M266" s="139">
        <f t="shared" ca="1" si="219"/>
        <v>0</v>
      </c>
      <c r="N266" s="139">
        <f t="shared" ca="1" si="219"/>
        <v>0</v>
      </c>
      <c r="O266" s="139">
        <f t="shared" ca="1" si="219"/>
        <v>0</v>
      </c>
      <c r="P266" s="139">
        <f t="shared" ca="1" si="219"/>
        <v>0</v>
      </c>
      <c r="Q266" s="139">
        <f t="shared" ca="1" si="219"/>
        <v>0</v>
      </c>
      <c r="R266" s="139">
        <f t="shared" ca="1" si="219"/>
        <v>0</v>
      </c>
      <c r="S266" s="139">
        <f t="shared" ref="L266:BH268" ca="1" si="220">SUMPRODUCT(OFFSET(S$7,0,0,S$2-$K$2+1,1),N(OFFSET(OFFSET(S214,0,0,1,-1*(S$2-$K$2+1)),0,S$2-$K$2+1-ROW(OFFSET($A$1,0,0,S$2-$K$2+1,1)),1,1)))</f>
        <v>0</v>
      </c>
      <c r="T266" s="139">
        <f t="shared" ca="1" si="220"/>
        <v>0</v>
      </c>
      <c r="U266" s="139">
        <f t="shared" ca="1" si="220"/>
        <v>0</v>
      </c>
      <c r="V266" s="139">
        <f t="shared" ca="1" si="220"/>
        <v>0</v>
      </c>
      <c r="W266" s="139">
        <f t="shared" ca="1" si="220"/>
        <v>0</v>
      </c>
      <c r="X266" s="139">
        <f t="shared" ca="1" si="220"/>
        <v>0</v>
      </c>
      <c r="Y266" s="139">
        <f t="shared" ca="1" si="220"/>
        <v>0</v>
      </c>
      <c r="Z266" s="139">
        <f t="shared" ca="1" si="220"/>
        <v>0</v>
      </c>
      <c r="AA266" s="139">
        <f t="shared" ca="1" si="220"/>
        <v>0</v>
      </c>
      <c r="AB266" s="139">
        <f t="shared" ca="1" si="220"/>
        <v>0</v>
      </c>
      <c r="AC266" s="139">
        <f t="shared" ca="1" si="220"/>
        <v>0</v>
      </c>
      <c r="AD266" s="139">
        <f t="shared" ca="1" si="220"/>
        <v>0</v>
      </c>
      <c r="AE266" s="139">
        <f t="shared" ca="1" si="220"/>
        <v>0</v>
      </c>
      <c r="AF266" s="139">
        <f t="shared" ca="1" si="220"/>
        <v>0</v>
      </c>
      <c r="AG266" s="139">
        <f t="shared" ca="1" si="220"/>
        <v>0</v>
      </c>
      <c r="AH266" s="139">
        <f t="shared" ca="1" si="220"/>
        <v>0</v>
      </c>
      <c r="AI266" s="139">
        <f t="shared" ca="1" si="220"/>
        <v>0</v>
      </c>
      <c r="AJ266" s="139">
        <f t="shared" ca="1" si="220"/>
        <v>0</v>
      </c>
      <c r="AK266" s="139">
        <f t="shared" ca="1" si="220"/>
        <v>0</v>
      </c>
      <c r="AL266" s="139">
        <f t="shared" ca="1" si="220"/>
        <v>0</v>
      </c>
      <c r="AM266" s="139">
        <f t="shared" ca="1" si="220"/>
        <v>0</v>
      </c>
      <c r="AN266" s="139">
        <f t="shared" ca="1" si="220"/>
        <v>0</v>
      </c>
      <c r="AO266" s="139">
        <f t="shared" ca="1" si="220"/>
        <v>0</v>
      </c>
      <c r="AP266" s="139">
        <f t="shared" ca="1" si="220"/>
        <v>0</v>
      </c>
      <c r="AQ266" s="139">
        <f t="shared" ca="1" si="220"/>
        <v>0</v>
      </c>
      <c r="AR266" s="139">
        <f t="shared" ca="1" si="220"/>
        <v>0</v>
      </c>
      <c r="AS266" s="139">
        <f t="shared" ca="1" si="220"/>
        <v>0</v>
      </c>
      <c r="AT266" s="139">
        <f t="shared" ca="1" si="220"/>
        <v>0</v>
      </c>
      <c r="AU266" s="139">
        <f t="shared" ca="1" si="220"/>
        <v>0</v>
      </c>
      <c r="AV266" s="139">
        <f t="shared" ca="1" si="220"/>
        <v>0</v>
      </c>
      <c r="AW266" s="139">
        <f t="shared" ca="1" si="220"/>
        <v>0</v>
      </c>
      <c r="AX266" s="139">
        <f t="shared" ca="1" si="220"/>
        <v>0</v>
      </c>
      <c r="AY266" s="139">
        <f t="shared" ca="1" si="220"/>
        <v>0</v>
      </c>
      <c r="AZ266" s="139">
        <f t="shared" ca="1" si="220"/>
        <v>0</v>
      </c>
      <c r="BA266" s="139">
        <f t="shared" ca="1" si="220"/>
        <v>0</v>
      </c>
      <c r="BB266" s="139">
        <f t="shared" ca="1" si="220"/>
        <v>0</v>
      </c>
      <c r="BC266" s="139">
        <f t="shared" ca="1" si="220"/>
        <v>0</v>
      </c>
      <c r="BD266" s="139">
        <f t="shared" ca="1" si="220"/>
        <v>0</v>
      </c>
      <c r="BE266" s="139">
        <f t="shared" ca="1" si="220"/>
        <v>0</v>
      </c>
      <c r="BF266" s="139">
        <f t="shared" ca="1" si="220"/>
        <v>0</v>
      </c>
      <c r="BG266" s="139">
        <f t="shared" ca="1" si="220"/>
        <v>0</v>
      </c>
      <c r="BH266" s="139">
        <f t="shared" ca="1" si="220"/>
        <v>0</v>
      </c>
    </row>
    <row r="267" spans="1:60">
      <c r="A267" s="106"/>
      <c r="B267" s="106"/>
      <c r="C267" s="108">
        <v>144</v>
      </c>
      <c r="D267" s="106"/>
      <c r="E267" s="106" t="str">
        <f ca="1">OFFSET('Impact Inputs'!A$6,C267,0)</f>
        <v>Impact 49</v>
      </c>
      <c r="F267" s="106" t="str">
        <f ca="1">OFFSET('Impact Inputs'!C$6,C267,0)</f>
        <v>-</v>
      </c>
      <c r="G267" s="106"/>
      <c r="H267" s="106"/>
      <c r="I267" s="106"/>
      <c r="J267" s="106"/>
      <c r="K267" s="139">
        <f t="shared" ca="1" si="217"/>
        <v>0</v>
      </c>
      <c r="L267" s="139">
        <f t="shared" ca="1" si="220"/>
        <v>0</v>
      </c>
      <c r="M267" s="139">
        <f t="shared" ca="1" si="220"/>
        <v>0</v>
      </c>
      <c r="N267" s="139">
        <f t="shared" ca="1" si="220"/>
        <v>0</v>
      </c>
      <c r="O267" s="139">
        <f t="shared" ca="1" si="220"/>
        <v>0</v>
      </c>
      <c r="P267" s="139">
        <f t="shared" ca="1" si="220"/>
        <v>0</v>
      </c>
      <c r="Q267" s="139">
        <f t="shared" ca="1" si="220"/>
        <v>0</v>
      </c>
      <c r="R267" s="139">
        <f t="shared" ca="1" si="220"/>
        <v>0</v>
      </c>
      <c r="S267" s="139">
        <f t="shared" ca="1" si="220"/>
        <v>0</v>
      </c>
      <c r="T267" s="139">
        <f t="shared" ca="1" si="220"/>
        <v>0</v>
      </c>
      <c r="U267" s="139">
        <f t="shared" ca="1" si="220"/>
        <v>0</v>
      </c>
      <c r="V267" s="139">
        <f t="shared" ca="1" si="220"/>
        <v>0</v>
      </c>
      <c r="W267" s="139">
        <f t="shared" ca="1" si="220"/>
        <v>0</v>
      </c>
      <c r="X267" s="139">
        <f t="shared" ca="1" si="220"/>
        <v>0</v>
      </c>
      <c r="Y267" s="139">
        <f t="shared" ca="1" si="220"/>
        <v>0</v>
      </c>
      <c r="Z267" s="139">
        <f t="shared" ca="1" si="220"/>
        <v>0</v>
      </c>
      <c r="AA267" s="139">
        <f t="shared" ca="1" si="220"/>
        <v>0</v>
      </c>
      <c r="AB267" s="139">
        <f t="shared" ca="1" si="220"/>
        <v>0</v>
      </c>
      <c r="AC267" s="139">
        <f t="shared" ca="1" si="220"/>
        <v>0</v>
      </c>
      <c r="AD267" s="139">
        <f t="shared" ca="1" si="220"/>
        <v>0</v>
      </c>
      <c r="AE267" s="139">
        <f t="shared" ca="1" si="220"/>
        <v>0</v>
      </c>
      <c r="AF267" s="139">
        <f t="shared" ca="1" si="220"/>
        <v>0</v>
      </c>
      <c r="AG267" s="139">
        <f t="shared" ca="1" si="220"/>
        <v>0</v>
      </c>
      <c r="AH267" s="139">
        <f t="shared" ca="1" si="220"/>
        <v>0</v>
      </c>
      <c r="AI267" s="139">
        <f t="shared" ca="1" si="220"/>
        <v>0</v>
      </c>
      <c r="AJ267" s="139">
        <f t="shared" ca="1" si="220"/>
        <v>0</v>
      </c>
      <c r="AK267" s="139">
        <f t="shared" ca="1" si="220"/>
        <v>0</v>
      </c>
      <c r="AL267" s="139">
        <f t="shared" ca="1" si="220"/>
        <v>0</v>
      </c>
      <c r="AM267" s="139">
        <f t="shared" ca="1" si="220"/>
        <v>0</v>
      </c>
      <c r="AN267" s="139">
        <f t="shared" ca="1" si="220"/>
        <v>0</v>
      </c>
      <c r="AO267" s="139">
        <f t="shared" ca="1" si="220"/>
        <v>0</v>
      </c>
      <c r="AP267" s="139">
        <f t="shared" ca="1" si="220"/>
        <v>0</v>
      </c>
      <c r="AQ267" s="139">
        <f t="shared" ca="1" si="220"/>
        <v>0</v>
      </c>
      <c r="AR267" s="139">
        <f t="shared" ca="1" si="220"/>
        <v>0</v>
      </c>
      <c r="AS267" s="139">
        <f t="shared" ca="1" si="220"/>
        <v>0</v>
      </c>
      <c r="AT267" s="139">
        <f t="shared" ca="1" si="220"/>
        <v>0</v>
      </c>
      <c r="AU267" s="139">
        <f t="shared" ca="1" si="220"/>
        <v>0</v>
      </c>
      <c r="AV267" s="139">
        <f t="shared" ca="1" si="220"/>
        <v>0</v>
      </c>
      <c r="AW267" s="139">
        <f t="shared" ca="1" si="220"/>
        <v>0</v>
      </c>
      <c r="AX267" s="139">
        <f t="shared" ca="1" si="220"/>
        <v>0</v>
      </c>
      <c r="AY267" s="139">
        <f t="shared" ca="1" si="220"/>
        <v>0</v>
      </c>
      <c r="AZ267" s="139">
        <f t="shared" ca="1" si="220"/>
        <v>0</v>
      </c>
      <c r="BA267" s="139">
        <f t="shared" ca="1" si="220"/>
        <v>0</v>
      </c>
      <c r="BB267" s="139">
        <f t="shared" ca="1" si="220"/>
        <v>0</v>
      </c>
      <c r="BC267" s="139">
        <f t="shared" ca="1" si="220"/>
        <v>0</v>
      </c>
      <c r="BD267" s="139">
        <f t="shared" ca="1" si="220"/>
        <v>0</v>
      </c>
      <c r="BE267" s="139">
        <f t="shared" ca="1" si="220"/>
        <v>0</v>
      </c>
      <c r="BF267" s="139">
        <f t="shared" ca="1" si="220"/>
        <v>0</v>
      </c>
      <c r="BG267" s="139">
        <f t="shared" ca="1" si="220"/>
        <v>0</v>
      </c>
      <c r="BH267" s="139">
        <f t="shared" ca="1" si="220"/>
        <v>0</v>
      </c>
    </row>
    <row r="268" spans="1:60">
      <c r="A268" s="106"/>
      <c r="B268" s="106"/>
      <c r="C268" s="106">
        <v>147</v>
      </c>
      <c r="D268" s="106"/>
      <c r="E268" s="106" t="str">
        <f ca="1">OFFSET('Impact Inputs'!A$6,C268,0)</f>
        <v>Impact 50</v>
      </c>
      <c r="F268" s="106" t="str">
        <f ca="1">OFFSET('Impact Inputs'!C$6,C268,0)</f>
        <v>-</v>
      </c>
      <c r="G268" s="106"/>
      <c r="H268" s="106"/>
      <c r="I268" s="106"/>
      <c r="J268" s="106"/>
      <c r="K268" s="139">
        <f ca="1">SUMPRODUCT(OFFSET(K$7,0,0,K$2-$K$2+1,1),N(OFFSET(OFFSET(K216,0,0,1,-1*(K$2-$K$2+1)),0,K$2-$K$2+1-ROW(OFFSET($A$1,0,0,K$2-$K$2+1,1)),1,1)))</f>
        <v>0</v>
      </c>
      <c r="L268" s="139">
        <f ca="1">SUMPRODUCT(OFFSET(L$7,0,0,L$2-$K$2+1,1),N(OFFSET(OFFSET(L216,0,0,1,-1*(L$2-$K$2+1)),0,L$2-$K$2+1-ROW(OFFSET($A$1,0,0,L$2-$K$2+1,1)),1,1)))</f>
        <v>0</v>
      </c>
      <c r="M268" s="139">
        <f ca="1">SUMPRODUCT(OFFSET(M$7,0,0,M$2-$K$2+1,1),N(OFFSET(OFFSET(M216,0,0,1,-1*(M$2-$K$2+1)),0,M$2-$K$2+1-ROW(OFFSET($A$1,0,0,M$2-$K$2+1,1)),1,1)))</f>
        <v>0</v>
      </c>
      <c r="N268" s="139">
        <f ca="1">SUMPRODUCT(OFFSET(N$7,0,0,N$2-$K$2+1,1),N(OFFSET(OFFSET(N216,0,0,1,-1*(N$2-$K$2+1)),0,N$2-$K$2+1-ROW(OFFSET($A$1,0,0,N$2-$K$2+1,1)),1,1)))</f>
        <v>0</v>
      </c>
      <c r="O268" s="139">
        <f t="shared" ca="1" si="220"/>
        <v>0</v>
      </c>
      <c r="P268" s="139">
        <f t="shared" ca="1" si="220"/>
        <v>0</v>
      </c>
      <c r="Q268" s="139">
        <f t="shared" ca="1" si="220"/>
        <v>0</v>
      </c>
      <c r="R268" s="139">
        <f t="shared" ca="1" si="220"/>
        <v>0</v>
      </c>
      <c r="S268" s="139">
        <f t="shared" ca="1" si="220"/>
        <v>0</v>
      </c>
      <c r="T268" s="139">
        <f t="shared" ca="1" si="220"/>
        <v>0</v>
      </c>
      <c r="U268" s="139">
        <f t="shared" ca="1" si="220"/>
        <v>0</v>
      </c>
      <c r="V268" s="139">
        <f t="shared" ca="1" si="220"/>
        <v>0</v>
      </c>
      <c r="W268" s="139">
        <f t="shared" ca="1" si="220"/>
        <v>0</v>
      </c>
      <c r="X268" s="139">
        <f t="shared" ca="1" si="220"/>
        <v>0</v>
      </c>
      <c r="Y268" s="139">
        <f t="shared" ca="1" si="220"/>
        <v>0</v>
      </c>
      <c r="Z268" s="139">
        <f t="shared" ca="1" si="220"/>
        <v>0</v>
      </c>
      <c r="AA268" s="139">
        <f t="shared" ca="1" si="220"/>
        <v>0</v>
      </c>
      <c r="AB268" s="139">
        <f t="shared" ca="1" si="220"/>
        <v>0</v>
      </c>
      <c r="AC268" s="139">
        <f t="shared" ca="1" si="220"/>
        <v>0</v>
      </c>
      <c r="AD268" s="139">
        <f t="shared" ca="1" si="220"/>
        <v>0</v>
      </c>
      <c r="AE268" s="139">
        <f t="shared" ca="1" si="220"/>
        <v>0</v>
      </c>
      <c r="AF268" s="139">
        <f t="shared" ca="1" si="220"/>
        <v>0</v>
      </c>
      <c r="AG268" s="139">
        <f t="shared" ca="1" si="220"/>
        <v>0</v>
      </c>
      <c r="AH268" s="139">
        <f t="shared" ca="1" si="220"/>
        <v>0</v>
      </c>
      <c r="AI268" s="139">
        <f t="shared" ca="1" si="220"/>
        <v>0</v>
      </c>
      <c r="AJ268" s="139">
        <f t="shared" ca="1" si="220"/>
        <v>0</v>
      </c>
      <c r="AK268" s="139">
        <f t="shared" ca="1" si="220"/>
        <v>0</v>
      </c>
      <c r="AL268" s="139">
        <f t="shared" ca="1" si="220"/>
        <v>0</v>
      </c>
      <c r="AM268" s="139">
        <f t="shared" ca="1" si="220"/>
        <v>0</v>
      </c>
      <c r="AN268" s="139">
        <f t="shared" ca="1" si="220"/>
        <v>0</v>
      </c>
      <c r="AO268" s="139">
        <f t="shared" ca="1" si="220"/>
        <v>0</v>
      </c>
      <c r="AP268" s="139">
        <f t="shared" ca="1" si="220"/>
        <v>0</v>
      </c>
      <c r="AQ268" s="139">
        <f t="shared" ca="1" si="220"/>
        <v>0</v>
      </c>
      <c r="AR268" s="139">
        <f t="shared" ca="1" si="220"/>
        <v>0</v>
      </c>
      <c r="AS268" s="139">
        <f t="shared" ca="1" si="220"/>
        <v>0</v>
      </c>
      <c r="AT268" s="139">
        <f t="shared" ca="1" si="220"/>
        <v>0</v>
      </c>
      <c r="AU268" s="139">
        <f t="shared" ca="1" si="220"/>
        <v>0</v>
      </c>
      <c r="AV268" s="139">
        <f t="shared" ca="1" si="220"/>
        <v>0</v>
      </c>
      <c r="AW268" s="139">
        <f t="shared" ca="1" si="220"/>
        <v>0</v>
      </c>
      <c r="AX268" s="139">
        <f t="shared" ca="1" si="220"/>
        <v>0</v>
      </c>
      <c r="AY268" s="139">
        <f t="shared" ca="1" si="220"/>
        <v>0</v>
      </c>
      <c r="AZ268" s="139">
        <f t="shared" ca="1" si="220"/>
        <v>0</v>
      </c>
      <c r="BA268" s="139">
        <f t="shared" ca="1" si="220"/>
        <v>0</v>
      </c>
      <c r="BB268" s="139">
        <f t="shared" ca="1" si="220"/>
        <v>0</v>
      </c>
      <c r="BC268" s="139">
        <f t="shared" ca="1" si="220"/>
        <v>0</v>
      </c>
      <c r="BD268" s="139">
        <f t="shared" ca="1" si="220"/>
        <v>0</v>
      </c>
      <c r="BE268" s="139">
        <f t="shared" ca="1" si="220"/>
        <v>0</v>
      </c>
      <c r="BF268" s="139">
        <f t="shared" ca="1" si="220"/>
        <v>0</v>
      </c>
      <c r="BG268" s="139">
        <f t="shared" ca="1" si="220"/>
        <v>0</v>
      </c>
      <c r="BH268" s="139">
        <f t="shared" ca="1" si="220"/>
        <v>0</v>
      </c>
    </row>
    <row r="269" spans="1:60">
      <c r="A269" s="106"/>
      <c r="B269" s="106"/>
      <c r="C269" s="106"/>
      <c r="D269" s="106"/>
      <c r="E269" s="106"/>
      <c r="F269" s="106"/>
      <c r="G269" s="106"/>
      <c r="H269" s="139"/>
      <c r="I269" s="139"/>
      <c r="J269" s="139"/>
      <c r="K269" s="139"/>
      <c r="L269" s="139"/>
      <c r="M269" s="139"/>
      <c r="N269" s="139"/>
      <c r="O269" s="139"/>
      <c r="P269" s="139"/>
      <c r="Q269" s="139"/>
      <c r="R269" s="139"/>
      <c r="S269" s="139"/>
      <c r="T269" s="139"/>
      <c r="U269" s="139"/>
      <c r="V269" s="139"/>
      <c r="W269" s="139"/>
      <c r="X269" s="139"/>
      <c r="Y269" s="139"/>
      <c r="Z269" s="139"/>
      <c r="AA269" s="139"/>
      <c r="AB269" s="139"/>
      <c r="AC269" s="139"/>
      <c r="AD269" s="139"/>
      <c r="AE269" s="139"/>
      <c r="AF269" s="139"/>
      <c r="AG269" s="139"/>
      <c r="AH269" s="139"/>
      <c r="AI269" s="139"/>
      <c r="AJ269" s="139"/>
      <c r="AK269" s="139"/>
      <c r="AL269" s="139"/>
      <c r="AM269" s="139"/>
      <c r="AN269" s="139"/>
      <c r="AO269" s="139"/>
      <c r="AP269" s="139"/>
      <c r="AQ269" s="139"/>
      <c r="AR269" s="139"/>
      <c r="AS269" s="139"/>
      <c r="AT269" s="139"/>
      <c r="AU269" s="139"/>
      <c r="AV269" s="139"/>
      <c r="AW269" s="139"/>
      <c r="AX269" s="139"/>
      <c r="AY269" s="139"/>
      <c r="AZ269" s="139"/>
      <c r="BA269" s="139"/>
      <c r="BB269" s="139"/>
      <c r="BC269" s="139"/>
      <c r="BD269" s="139"/>
      <c r="BE269" s="139"/>
      <c r="BF269" s="139"/>
      <c r="BG269" s="139"/>
      <c r="BH269" s="139"/>
    </row>
    <row r="270" spans="1:60" ht="15">
      <c r="A270" s="106"/>
      <c r="B270" s="106"/>
      <c r="C270" s="106"/>
      <c r="D270" s="138" t="s">
        <v>281</v>
      </c>
      <c r="E270" s="106"/>
      <c r="F270" s="138" t="s">
        <v>64</v>
      </c>
      <c r="G270" s="148"/>
      <c r="H270" s="22" t="s">
        <v>93</v>
      </c>
      <c r="I270" s="22" t="s">
        <v>92</v>
      </c>
      <c r="J270" s="22" t="str">
        <f>'Primary Inputs Alt'!$C$17&amp;"-Year NPV"</f>
        <v>50-Year NPV</v>
      </c>
      <c r="K270" s="198">
        <f>K218</f>
        <v>2022</v>
      </c>
      <c r="L270" s="198">
        <f t="shared" ref="L270:BH270" si="221">L218</f>
        <v>2023</v>
      </c>
      <c r="M270" s="198">
        <f t="shared" si="221"/>
        <v>2024</v>
      </c>
      <c r="N270" s="198">
        <f t="shared" si="221"/>
        <v>2025</v>
      </c>
      <c r="O270" s="198">
        <f t="shared" si="221"/>
        <v>2026</v>
      </c>
      <c r="P270" s="198">
        <f t="shared" si="221"/>
        <v>2027</v>
      </c>
      <c r="Q270" s="198">
        <f t="shared" si="221"/>
        <v>2028</v>
      </c>
      <c r="R270" s="198">
        <f t="shared" si="221"/>
        <v>2029</v>
      </c>
      <c r="S270" s="198">
        <f t="shared" si="221"/>
        <v>2030</v>
      </c>
      <c r="T270" s="198">
        <f t="shared" si="221"/>
        <v>2031</v>
      </c>
      <c r="U270" s="198">
        <f t="shared" si="221"/>
        <v>2032</v>
      </c>
      <c r="V270" s="198">
        <f t="shared" si="221"/>
        <v>2033</v>
      </c>
      <c r="W270" s="198">
        <f t="shared" si="221"/>
        <v>2034</v>
      </c>
      <c r="X270" s="198">
        <f t="shared" si="221"/>
        <v>2035</v>
      </c>
      <c r="Y270" s="198">
        <f t="shared" si="221"/>
        <v>2036</v>
      </c>
      <c r="Z270" s="198">
        <f t="shared" si="221"/>
        <v>2037</v>
      </c>
      <c r="AA270" s="198">
        <f t="shared" si="221"/>
        <v>2038</v>
      </c>
      <c r="AB270" s="198">
        <f t="shared" si="221"/>
        <v>2039</v>
      </c>
      <c r="AC270" s="198">
        <f t="shared" si="221"/>
        <v>2040</v>
      </c>
      <c r="AD270" s="198">
        <f t="shared" si="221"/>
        <v>2041</v>
      </c>
      <c r="AE270" s="198">
        <f t="shared" si="221"/>
        <v>2042</v>
      </c>
      <c r="AF270" s="198">
        <f t="shared" si="221"/>
        <v>2043</v>
      </c>
      <c r="AG270" s="198">
        <f t="shared" si="221"/>
        <v>2044</v>
      </c>
      <c r="AH270" s="198">
        <f t="shared" si="221"/>
        <v>2045</v>
      </c>
      <c r="AI270" s="198">
        <f t="shared" si="221"/>
        <v>2046</v>
      </c>
      <c r="AJ270" s="198">
        <f t="shared" si="221"/>
        <v>2047</v>
      </c>
      <c r="AK270" s="198">
        <f t="shared" si="221"/>
        <v>2048</v>
      </c>
      <c r="AL270" s="198">
        <f t="shared" si="221"/>
        <v>2049</v>
      </c>
      <c r="AM270" s="198">
        <f t="shared" si="221"/>
        <v>2050</v>
      </c>
      <c r="AN270" s="198">
        <f t="shared" si="221"/>
        <v>2051</v>
      </c>
      <c r="AO270" s="198">
        <f t="shared" si="221"/>
        <v>2052</v>
      </c>
      <c r="AP270" s="198">
        <f t="shared" si="221"/>
        <v>2053</v>
      </c>
      <c r="AQ270" s="198">
        <f t="shared" si="221"/>
        <v>2054</v>
      </c>
      <c r="AR270" s="198">
        <f t="shared" si="221"/>
        <v>2055</v>
      </c>
      <c r="AS270" s="198">
        <f t="shared" si="221"/>
        <v>2056</v>
      </c>
      <c r="AT270" s="198">
        <f t="shared" si="221"/>
        <v>2057</v>
      </c>
      <c r="AU270" s="198">
        <f t="shared" si="221"/>
        <v>2058</v>
      </c>
      <c r="AV270" s="198">
        <f t="shared" si="221"/>
        <v>2059</v>
      </c>
      <c r="AW270" s="198">
        <f t="shared" si="221"/>
        <v>2060</v>
      </c>
      <c r="AX270" s="198">
        <f t="shared" si="221"/>
        <v>2061</v>
      </c>
      <c r="AY270" s="198">
        <f t="shared" si="221"/>
        <v>2062</v>
      </c>
      <c r="AZ270" s="198">
        <f t="shared" si="221"/>
        <v>2063</v>
      </c>
      <c r="BA270" s="198">
        <f t="shared" si="221"/>
        <v>2064</v>
      </c>
      <c r="BB270" s="198">
        <f t="shared" si="221"/>
        <v>2065</v>
      </c>
      <c r="BC270" s="198">
        <f t="shared" si="221"/>
        <v>2066</v>
      </c>
      <c r="BD270" s="198">
        <f t="shared" si="221"/>
        <v>2067</v>
      </c>
      <c r="BE270" s="198">
        <f t="shared" si="221"/>
        <v>2068</v>
      </c>
      <c r="BF270" s="198">
        <f t="shared" si="221"/>
        <v>2069</v>
      </c>
      <c r="BG270" s="198">
        <f t="shared" si="221"/>
        <v>2070</v>
      </c>
      <c r="BH270" s="198">
        <f t="shared" si="221"/>
        <v>2071</v>
      </c>
    </row>
    <row r="271" spans="1:60">
      <c r="A271" s="106"/>
      <c r="B271" s="106"/>
      <c r="C271" s="106">
        <v>0</v>
      </c>
      <c r="D271" s="106"/>
      <c r="E271" s="106" t="str">
        <f ca="1">OFFSET('Impact Inputs'!A$6,C271,0)</f>
        <v>Impact 1</v>
      </c>
      <c r="F271" s="106" t="str">
        <f ca="1">OFFSET('Impact Inputs'!C$6,C271,0)</f>
        <v>Average increase in cash settled cases</v>
      </c>
      <c r="G271" s="106"/>
      <c r="H271" s="139">
        <f ca="1">SUM(K271:O271)</f>
        <v>32783869.671330851</v>
      </c>
      <c r="I271" s="139">
        <f ca="1">SUM(K271:T271)</f>
        <v>32783869.671330851</v>
      </c>
      <c r="J271" s="139">
        <f ca="1">SUM(K271:BH271)</f>
        <v>32783869.671330851</v>
      </c>
      <c r="K271" s="139">
        <f t="shared" ref="K271:K302" ca="1" si="222">K219*K$3</f>
        <v>0</v>
      </c>
      <c r="L271" s="139">
        <f t="shared" ref="L271:BH276" ca="1" si="223">L219*L$3</f>
        <v>32783869.671330851</v>
      </c>
      <c r="M271" s="139">
        <f t="shared" ca="1" si="223"/>
        <v>0</v>
      </c>
      <c r="N271" s="139">
        <f t="shared" ca="1" si="223"/>
        <v>0</v>
      </c>
      <c r="O271" s="139">
        <f t="shared" ca="1" si="223"/>
        <v>0</v>
      </c>
      <c r="P271" s="139">
        <f t="shared" ca="1" si="223"/>
        <v>0</v>
      </c>
      <c r="Q271" s="139">
        <f t="shared" ca="1" si="223"/>
        <v>0</v>
      </c>
      <c r="R271" s="139">
        <f t="shared" ca="1" si="223"/>
        <v>0</v>
      </c>
      <c r="S271" s="139">
        <f t="shared" ca="1" si="223"/>
        <v>0</v>
      </c>
      <c r="T271" s="139">
        <f t="shared" ca="1" si="223"/>
        <v>0</v>
      </c>
      <c r="U271" s="139">
        <f t="shared" ca="1" si="223"/>
        <v>0</v>
      </c>
      <c r="V271" s="139">
        <f t="shared" ca="1" si="223"/>
        <v>0</v>
      </c>
      <c r="W271" s="139">
        <f t="shared" ca="1" si="223"/>
        <v>0</v>
      </c>
      <c r="X271" s="139">
        <f t="shared" ca="1" si="223"/>
        <v>0</v>
      </c>
      <c r="Y271" s="139">
        <f ca="1">Y219*Y$3</f>
        <v>0</v>
      </c>
      <c r="Z271" s="139">
        <f t="shared" ca="1" si="223"/>
        <v>0</v>
      </c>
      <c r="AA271" s="139">
        <f t="shared" ca="1" si="223"/>
        <v>0</v>
      </c>
      <c r="AB271" s="139">
        <f t="shared" ca="1" si="223"/>
        <v>0</v>
      </c>
      <c r="AC271" s="139">
        <f t="shared" ca="1" si="223"/>
        <v>0</v>
      </c>
      <c r="AD271" s="139">
        <f t="shared" ca="1" si="223"/>
        <v>0</v>
      </c>
      <c r="AE271" s="139">
        <f t="shared" ca="1" si="223"/>
        <v>0</v>
      </c>
      <c r="AF271" s="139">
        <f t="shared" ca="1" si="223"/>
        <v>0</v>
      </c>
      <c r="AG271" s="139">
        <f t="shared" ca="1" si="223"/>
        <v>0</v>
      </c>
      <c r="AH271" s="139">
        <f t="shared" ca="1" si="223"/>
        <v>0</v>
      </c>
      <c r="AI271" s="139">
        <f t="shared" ca="1" si="223"/>
        <v>0</v>
      </c>
      <c r="AJ271" s="139">
        <f t="shared" ca="1" si="223"/>
        <v>0</v>
      </c>
      <c r="AK271" s="139">
        <f t="shared" ca="1" si="223"/>
        <v>0</v>
      </c>
      <c r="AL271" s="139">
        <f t="shared" ca="1" si="223"/>
        <v>0</v>
      </c>
      <c r="AM271" s="139">
        <f t="shared" ca="1" si="223"/>
        <v>0</v>
      </c>
      <c r="AN271" s="139">
        <f t="shared" ca="1" si="223"/>
        <v>0</v>
      </c>
      <c r="AO271" s="139">
        <f t="shared" ca="1" si="223"/>
        <v>0</v>
      </c>
      <c r="AP271" s="139">
        <f t="shared" ca="1" si="223"/>
        <v>0</v>
      </c>
      <c r="AQ271" s="139">
        <f t="shared" ca="1" si="223"/>
        <v>0</v>
      </c>
      <c r="AR271" s="139">
        <f t="shared" ca="1" si="223"/>
        <v>0</v>
      </c>
      <c r="AS271" s="139">
        <f t="shared" ca="1" si="223"/>
        <v>0</v>
      </c>
      <c r="AT271" s="139">
        <f t="shared" ca="1" si="223"/>
        <v>0</v>
      </c>
      <c r="AU271" s="139">
        <f t="shared" ca="1" si="223"/>
        <v>0</v>
      </c>
      <c r="AV271" s="139">
        <f t="shared" ca="1" si="223"/>
        <v>0</v>
      </c>
      <c r="AW271" s="139">
        <f t="shared" ca="1" si="223"/>
        <v>0</v>
      </c>
      <c r="AX271" s="139">
        <f t="shared" ca="1" si="223"/>
        <v>0</v>
      </c>
      <c r="AY271" s="139">
        <f t="shared" ca="1" si="223"/>
        <v>0</v>
      </c>
      <c r="AZ271" s="139">
        <f t="shared" ca="1" si="223"/>
        <v>0</v>
      </c>
      <c r="BA271" s="139">
        <f t="shared" ca="1" si="223"/>
        <v>0</v>
      </c>
      <c r="BB271" s="139">
        <f t="shared" ca="1" si="223"/>
        <v>0</v>
      </c>
      <c r="BC271" s="139">
        <f t="shared" ca="1" si="223"/>
        <v>0</v>
      </c>
      <c r="BD271" s="139">
        <f t="shared" ca="1" si="223"/>
        <v>0</v>
      </c>
      <c r="BE271" s="139">
        <f t="shared" ca="1" si="223"/>
        <v>0</v>
      </c>
      <c r="BF271" s="139">
        <f t="shared" ca="1" si="223"/>
        <v>0</v>
      </c>
      <c r="BG271" s="139">
        <f t="shared" ca="1" si="223"/>
        <v>0</v>
      </c>
      <c r="BH271" s="139">
        <f t="shared" ca="1" si="223"/>
        <v>0</v>
      </c>
    </row>
    <row r="272" spans="1:60">
      <c r="A272" s="106"/>
      <c r="B272" s="106"/>
      <c r="C272" s="106">
        <v>3</v>
      </c>
      <c r="D272" s="106"/>
      <c r="E272" s="106" t="str">
        <f ca="1">OFFSET('Impact Inputs'!A$6,C272,0)</f>
        <v>Impact 2</v>
      </c>
      <c r="F272" s="106" t="str">
        <f ca="1">OFFSET('Impact Inputs'!C$6,C272,0)</f>
        <v>1 hour citizen compliance burden - Cost of an individual's time</v>
      </c>
      <c r="G272" s="106"/>
      <c r="H272" s="139">
        <f t="shared" ref="H272:H320" ca="1" si="224">SUM(K272:O272)</f>
        <v>1039058.8056019597</v>
      </c>
      <c r="I272" s="139">
        <f t="shared" ref="I272:I320" ca="1" si="225">SUM(K272:T272)</f>
        <v>1039058.8056019597</v>
      </c>
      <c r="J272" s="139">
        <f t="shared" ref="J272:J320" ca="1" si="226">SUM(K272:BH272)</f>
        <v>1039058.8056019597</v>
      </c>
      <c r="K272" s="139">
        <f t="shared" ca="1" si="222"/>
        <v>0</v>
      </c>
      <c r="L272" s="139">
        <f t="shared" ref="L272:Z272" ca="1" si="227">L220*L$3</f>
        <v>1039058.8056019597</v>
      </c>
      <c r="M272" s="139">
        <f t="shared" ca="1" si="227"/>
        <v>0</v>
      </c>
      <c r="N272" s="139">
        <f t="shared" ca="1" si="227"/>
        <v>0</v>
      </c>
      <c r="O272" s="139">
        <f t="shared" ca="1" si="227"/>
        <v>0</v>
      </c>
      <c r="P272" s="139">
        <f t="shared" ca="1" si="227"/>
        <v>0</v>
      </c>
      <c r="Q272" s="139">
        <f t="shared" ca="1" si="227"/>
        <v>0</v>
      </c>
      <c r="R272" s="139">
        <f t="shared" ca="1" si="227"/>
        <v>0</v>
      </c>
      <c r="S272" s="139">
        <f t="shared" ca="1" si="227"/>
        <v>0</v>
      </c>
      <c r="T272" s="139">
        <f t="shared" ca="1" si="227"/>
        <v>0</v>
      </c>
      <c r="U272" s="139">
        <f t="shared" ca="1" si="227"/>
        <v>0</v>
      </c>
      <c r="V272" s="139">
        <f t="shared" ca="1" si="227"/>
        <v>0</v>
      </c>
      <c r="W272" s="139">
        <f t="shared" ca="1" si="227"/>
        <v>0</v>
      </c>
      <c r="X272" s="139">
        <f t="shared" ca="1" si="227"/>
        <v>0</v>
      </c>
      <c r="Y272" s="139">
        <f t="shared" ca="1" si="227"/>
        <v>0</v>
      </c>
      <c r="Z272" s="139">
        <f t="shared" ca="1" si="227"/>
        <v>0</v>
      </c>
      <c r="AA272" s="139">
        <f t="shared" ca="1" si="223"/>
        <v>0</v>
      </c>
      <c r="AB272" s="139">
        <f t="shared" ca="1" si="223"/>
        <v>0</v>
      </c>
      <c r="AC272" s="139">
        <f t="shared" ca="1" si="223"/>
        <v>0</v>
      </c>
      <c r="AD272" s="139">
        <f t="shared" ca="1" si="223"/>
        <v>0</v>
      </c>
      <c r="AE272" s="139">
        <f t="shared" ca="1" si="223"/>
        <v>0</v>
      </c>
      <c r="AF272" s="139">
        <f t="shared" ca="1" si="223"/>
        <v>0</v>
      </c>
      <c r="AG272" s="139">
        <f t="shared" ca="1" si="223"/>
        <v>0</v>
      </c>
      <c r="AH272" s="139">
        <f t="shared" ca="1" si="223"/>
        <v>0</v>
      </c>
      <c r="AI272" s="139">
        <f t="shared" ca="1" si="223"/>
        <v>0</v>
      </c>
      <c r="AJ272" s="139">
        <f t="shared" ca="1" si="223"/>
        <v>0</v>
      </c>
      <c r="AK272" s="139">
        <f t="shared" ca="1" si="223"/>
        <v>0</v>
      </c>
      <c r="AL272" s="139">
        <f t="shared" ca="1" si="223"/>
        <v>0</v>
      </c>
      <c r="AM272" s="139">
        <f t="shared" ca="1" si="223"/>
        <v>0</v>
      </c>
      <c r="AN272" s="139">
        <f t="shared" ca="1" si="223"/>
        <v>0</v>
      </c>
      <c r="AO272" s="139">
        <f t="shared" ca="1" si="223"/>
        <v>0</v>
      </c>
      <c r="AP272" s="139">
        <f t="shared" ca="1" si="223"/>
        <v>0</v>
      </c>
      <c r="AQ272" s="139">
        <f t="shared" ca="1" si="223"/>
        <v>0</v>
      </c>
      <c r="AR272" s="139">
        <f t="shared" ca="1" si="223"/>
        <v>0</v>
      </c>
      <c r="AS272" s="139">
        <f t="shared" ca="1" si="223"/>
        <v>0</v>
      </c>
      <c r="AT272" s="139">
        <f t="shared" ca="1" si="223"/>
        <v>0</v>
      </c>
      <c r="AU272" s="139">
        <f t="shared" ca="1" si="223"/>
        <v>0</v>
      </c>
      <c r="AV272" s="139">
        <f t="shared" ca="1" si="223"/>
        <v>0</v>
      </c>
      <c r="AW272" s="139">
        <f t="shared" ca="1" si="223"/>
        <v>0</v>
      </c>
      <c r="AX272" s="139">
        <f t="shared" ca="1" si="223"/>
        <v>0</v>
      </c>
      <c r="AY272" s="139">
        <f t="shared" ca="1" si="223"/>
        <v>0</v>
      </c>
      <c r="AZ272" s="139">
        <f t="shared" ca="1" si="223"/>
        <v>0</v>
      </c>
      <c r="BA272" s="139">
        <f t="shared" ca="1" si="223"/>
        <v>0</v>
      </c>
      <c r="BB272" s="139">
        <f t="shared" ca="1" si="223"/>
        <v>0</v>
      </c>
      <c r="BC272" s="139">
        <f t="shared" ca="1" si="223"/>
        <v>0</v>
      </c>
      <c r="BD272" s="139">
        <f t="shared" ca="1" si="223"/>
        <v>0</v>
      </c>
      <c r="BE272" s="139">
        <f t="shared" ca="1" si="223"/>
        <v>0</v>
      </c>
      <c r="BF272" s="139">
        <f t="shared" ca="1" si="223"/>
        <v>0</v>
      </c>
      <c r="BG272" s="139">
        <f t="shared" ca="1" si="223"/>
        <v>0</v>
      </c>
      <c r="BH272" s="139">
        <f t="shared" ca="1" si="223"/>
        <v>0</v>
      </c>
    </row>
    <row r="273" spans="1:60" ht="15">
      <c r="A273" s="106"/>
      <c r="B273" s="106"/>
      <c r="C273" s="106">
        <v>6</v>
      </c>
      <c r="D273" s="106"/>
      <c r="E273" s="106" t="str">
        <f ca="1">OFFSET('Impact Inputs'!A$6,C273,0)</f>
        <v>Impact 3</v>
      </c>
      <c r="F273" s="106" t="str">
        <f ca="1">OFFSET('Impact Inputs'!C$6,C273,0)</f>
        <v>Living in a house in disrepair for every 1 point change (0-4 scale)</v>
      </c>
      <c r="G273" s="148"/>
      <c r="H273" s="139">
        <f t="shared" ca="1" si="224"/>
        <v>31927.316371526518</v>
      </c>
      <c r="I273" s="139">
        <f t="shared" ca="1" si="225"/>
        <v>91169.940154060809</v>
      </c>
      <c r="J273" s="139">
        <f t="shared" ca="1" si="226"/>
        <v>402583.82537088403</v>
      </c>
      <c r="K273" s="139">
        <f t="shared" ca="1" si="222"/>
        <v>0</v>
      </c>
      <c r="L273" s="139">
        <f t="shared" ca="1" si="223"/>
        <v>0</v>
      </c>
      <c r="M273" s="139">
        <f t="shared" ca="1" si="223"/>
        <v>6538.3001245839278</v>
      </c>
      <c r="N273" s="139">
        <f t="shared" ca="1" si="223"/>
        <v>12820.196322713586</v>
      </c>
      <c r="O273" s="139">
        <f t="shared" ca="1" si="223"/>
        <v>12568.819924229005</v>
      </c>
      <c r="P273" s="139">
        <f t="shared" ca="1" si="223"/>
        <v>12322.372474734317</v>
      </c>
      <c r="Q273" s="139">
        <f t="shared" ca="1" si="223"/>
        <v>12080.757328170899</v>
      </c>
      <c r="R273" s="139">
        <f t="shared" ca="1" si="223"/>
        <v>11843.879733500882</v>
      </c>
      <c r="S273" s="139">
        <f t="shared" ca="1" si="223"/>
        <v>11611.646797549884</v>
      </c>
      <c r="T273" s="139">
        <f t="shared" ca="1" si="223"/>
        <v>11383.967448578318</v>
      </c>
      <c r="U273" s="139">
        <f t="shared" ca="1" si="223"/>
        <v>11160.752400566978</v>
      </c>
      <c r="V273" s="139">
        <f t="shared" ca="1" si="223"/>
        <v>10941.91411820292</v>
      </c>
      <c r="W273" s="139">
        <f t="shared" ca="1" si="223"/>
        <v>10727.366782551882</v>
      </c>
      <c r="X273" s="139">
        <f t="shared" ca="1" si="223"/>
        <v>10517.026257403806</v>
      </c>
      <c r="Y273" s="139">
        <f t="shared" ca="1" si="223"/>
        <v>10310.810056278242</v>
      </c>
      <c r="Z273" s="139">
        <f t="shared" ca="1" si="223"/>
        <v>10108.637310076707</v>
      </c>
      <c r="AA273" s="139">
        <f t="shared" ca="1" si="223"/>
        <v>9910.4287353693198</v>
      </c>
      <c r="AB273" s="139">
        <f t="shared" ca="1" si="223"/>
        <v>9716.1066033032548</v>
      </c>
      <c r="AC273" s="139">
        <f t="shared" ca="1" si="223"/>
        <v>9525.5947091208382</v>
      </c>
      <c r="AD273" s="139">
        <f t="shared" ca="1" si="223"/>
        <v>9338.8183422753318</v>
      </c>
      <c r="AE273" s="139">
        <f t="shared" ca="1" si="223"/>
        <v>9155.7042571326765</v>
      </c>
      <c r="AF273" s="139">
        <f t="shared" ca="1" si="223"/>
        <v>8976.1806442477209</v>
      </c>
      <c r="AG273" s="139">
        <f t="shared" ca="1" si="223"/>
        <v>8800.1771022036482</v>
      </c>
      <c r="AH273" s="139">
        <f t="shared" ca="1" si="223"/>
        <v>8627.6246100035751</v>
      </c>
      <c r="AI273" s="139">
        <f t="shared" ca="1" si="223"/>
        <v>8458.4555000035052</v>
      </c>
      <c r="AJ273" s="139">
        <f t="shared" ca="1" si="223"/>
        <v>8292.6034313759865</v>
      </c>
      <c r="AK273" s="139">
        <f t="shared" ca="1" si="223"/>
        <v>8130.0033640941037</v>
      </c>
      <c r="AL273" s="139">
        <f t="shared" ca="1" si="223"/>
        <v>7970.5915334255924</v>
      </c>
      <c r="AM273" s="139">
        <f t="shared" ca="1" si="223"/>
        <v>7814.3054249270508</v>
      </c>
      <c r="AN273" s="139">
        <f t="shared" ca="1" si="223"/>
        <v>7661.0837499284808</v>
      </c>
      <c r="AO273" s="139">
        <f t="shared" ca="1" si="223"/>
        <v>7510.8664214985101</v>
      </c>
      <c r="AP273" s="139">
        <f t="shared" ca="1" si="223"/>
        <v>7363.5945308808923</v>
      </c>
      <c r="AQ273" s="139">
        <f t="shared" ca="1" si="223"/>
        <v>7219.2103243930314</v>
      </c>
      <c r="AR273" s="139">
        <f t="shared" ca="1" si="223"/>
        <v>7077.6571807774817</v>
      </c>
      <c r="AS273" s="139">
        <f t="shared" ca="1" si="223"/>
        <v>6938.8795889975308</v>
      </c>
      <c r="AT273" s="139">
        <f t="shared" ca="1" si="223"/>
        <v>6802.8231264681672</v>
      </c>
      <c r="AU273" s="139">
        <f t="shared" ca="1" si="223"/>
        <v>6669.4344377138896</v>
      </c>
      <c r="AV273" s="139">
        <f t="shared" ca="1" si="223"/>
        <v>6538.6612134449879</v>
      </c>
      <c r="AW273" s="139">
        <f t="shared" ca="1" si="223"/>
        <v>6410.4521700441064</v>
      </c>
      <c r="AX273" s="139">
        <f t="shared" ca="1" si="223"/>
        <v>6284.757029455006</v>
      </c>
      <c r="AY273" s="139">
        <f t="shared" ca="1" si="223"/>
        <v>6161.5264994656918</v>
      </c>
      <c r="AZ273" s="139">
        <f t="shared" ca="1" si="223"/>
        <v>6040.7122543781288</v>
      </c>
      <c r="BA273" s="139">
        <f t="shared" ca="1" si="223"/>
        <v>5922.2669160569885</v>
      </c>
      <c r="BB273" s="139">
        <f t="shared" ca="1" si="223"/>
        <v>5806.1440353499893</v>
      </c>
      <c r="BC273" s="139">
        <f t="shared" ca="1" si="223"/>
        <v>5692.2980738725382</v>
      </c>
      <c r="BD273" s="139">
        <f t="shared" ca="1" si="223"/>
        <v>5580.6843861495472</v>
      </c>
      <c r="BE273" s="139">
        <f t="shared" ca="1" si="223"/>
        <v>5471.2592021073988</v>
      </c>
      <c r="BF273" s="139">
        <f t="shared" ca="1" si="223"/>
        <v>5363.9796099092146</v>
      </c>
      <c r="BG273" s="139">
        <f t="shared" ca="1" si="223"/>
        <v>5258.8035391266803</v>
      </c>
      <c r="BH273" s="139">
        <f t="shared" ca="1" si="223"/>
        <v>5155.689744241844</v>
      </c>
    </row>
    <row r="274" spans="1:60">
      <c r="A274" s="106"/>
      <c r="B274" s="106"/>
      <c r="C274" s="108">
        <v>9</v>
      </c>
      <c r="D274" s="106"/>
      <c r="E274" s="106" t="str">
        <f ca="1">OFFSET('Impact Inputs'!A$6,C274,0)</f>
        <v>Impact 4</v>
      </c>
      <c r="F274" s="106" t="str">
        <f ca="1">OFFSET('Impact Inputs'!C$6,C274,0)</f>
        <v>Mental health for every 1 point change (improvement) (0-100 scale)</v>
      </c>
      <c r="G274" s="106"/>
      <c r="H274" s="139">
        <f t="shared" ca="1" si="224"/>
        <v>0</v>
      </c>
      <c r="I274" s="139">
        <f t="shared" ca="1" si="225"/>
        <v>0</v>
      </c>
      <c r="J274" s="139">
        <f t="shared" ca="1" si="226"/>
        <v>0</v>
      </c>
      <c r="K274" s="139">
        <f t="shared" ca="1" si="222"/>
        <v>0</v>
      </c>
      <c r="L274" s="139">
        <f t="shared" ca="1" si="223"/>
        <v>0</v>
      </c>
      <c r="M274" s="139">
        <f t="shared" ca="1" si="223"/>
        <v>0</v>
      </c>
      <c r="N274" s="139">
        <f t="shared" ca="1" si="223"/>
        <v>0</v>
      </c>
      <c r="O274" s="139">
        <f t="shared" ca="1" si="223"/>
        <v>0</v>
      </c>
      <c r="P274" s="139">
        <f t="shared" ca="1" si="223"/>
        <v>0</v>
      </c>
      <c r="Q274" s="139">
        <f t="shared" ca="1" si="223"/>
        <v>0</v>
      </c>
      <c r="R274" s="139">
        <f t="shared" ca="1" si="223"/>
        <v>0</v>
      </c>
      <c r="S274" s="139">
        <f t="shared" ca="1" si="223"/>
        <v>0</v>
      </c>
      <c r="T274" s="139">
        <f t="shared" ca="1" si="223"/>
        <v>0</v>
      </c>
      <c r="U274" s="139">
        <f t="shared" ca="1" si="223"/>
        <v>0</v>
      </c>
      <c r="V274" s="139">
        <f t="shared" ca="1" si="223"/>
        <v>0</v>
      </c>
      <c r="W274" s="139">
        <f t="shared" ca="1" si="223"/>
        <v>0</v>
      </c>
      <c r="X274" s="139">
        <f t="shared" ca="1" si="223"/>
        <v>0</v>
      </c>
      <c r="Y274" s="139">
        <f t="shared" ca="1" si="223"/>
        <v>0</v>
      </c>
      <c r="Z274" s="139">
        <f t="shared" ca="1" si="223"/>
        <v>0</v>
      </c>
      <c r="AA274" s="139">
        <f t="shared" ca="1" si="223"/>
        <v>0</v>
      </c>
      <c r="AB274" s="139">
        <f t="shared" ca="1" si="223"/>
        <v>0</v>
      </c>
      <c r="AC274" s="139">
        <f t="shared" ca="1" si="223"/>
        <v>0</v>
      </c>
      <c r="AD274" s="139">
        <f t="shared" ca="1" si="223"/>
        <v>0</v>
      </c>
      <c r="AE274" s="139">
        <f t="shared" ca="1" si="223"/>
        <v>0</v>
      </c>
      <c r="AF274" s="139">
        <f t="shared" ca="1" si="223"/>
        <v>0</v>
      </c>
      <c r="AG274" s="139">
        <f t="shared" ca="1" si="223"/>
        <v>0</v>
      </c>
      <c r="AH274" s="139">
        <f t="shared" ca="1" si="223"/>
        <v>0</v>
      </c>
      <c r="AI274" s="139">
        <f t="shared" ca="1" si="223"/>
        <v>0</v>
      </c>
      <c r="AJ274" s="139">
        <f t="shared" ca="1" si="223"/>
        <v>0</v>
      </c>
      <c r="AK274" s="139">
        <f t="shared" ca="1" si="223"/>
        <v>0</v>
      </c>
      <c r="AL274" s="139">
        <f t="shared" ca="1" si="223"/>
        <v>0</v>
      </c>
      <c r="AM274" s="139">
        <f t="shared" ca="1" si="223"/>
        <v>0</v>
      </c>
      <c r="AN274" s="139">
        <f t="shared" ca="1" si="223"/>
        <v>0</v>
      </c>
      <c r="AO274" s="139">
        <f t="shared" ca="1" si="223"/>
        <v>0</v>
      </c>
      <c r="AP274" s="139">
        <f t="shared" ca="1" si="223"/>
        <v>0</v>
      </c>
      <c r="AQ274" s="139">
        <f t="shared" ca="1" si="223"/>
        <v>0</v>
      </c>
      <c r="AR274" s="139">
        <f t="shared" ca="1" si="223"/>
        <v>0</v>
      </c>
      <c r="AS274" s="139">
        <f t="shared" ca="1" si="223"/>
        <v>0</v>
      </c>
      <c r="AT274" s="139">
        <f t="shared" ca="1" si="223"/>
        <v>0</v>
      </c>
      <c r="AU274" s="139">
        <f t="shared" ca="1" si="223"/>
        <v>0</v>
      </c>
      <c r="AV274" s="139">
        <f t="shared" ca="1" si="223"/>
        <v>0</v>
      </c>
      <c r="AW274" s="139">
        <f t="shared" ca="1" si="223"/>
        <v>0</v>
      </c>
      <c r="AX274" s="139">
        <f t="shared" ca="1" si="223"/>
        <v>0</v>
      </c>
      <c r="AY274" s="139">
        <f t="shared" ca="1" si="223"/>
        <v>0</v>
      </c>
      <c r="AZ274" s="139">
        <f t="shared" ca="1" si="223"/>
        <v>0</v>
      </c>
      <c r="BA274" s="139">
        <f t="shared" ca="1" si="223"/>
        <v>0</v>
      </c>
      <c r="BB274" s="139">
        <f t="shared" ca="1" si="223"/>
        <v>0</v>
      </c>
      <c r="BC274" s="139">
        <f t="shared" ca="1" si="223"/>
        <v>0</v>
      </c>
      <c r="BD274" s="139">
        <f t="shared" ca="1" si="223"/>
        <v>0</v>
      </c>
      <c r="BE274" s="139">
        <f t="shared" ca="1" si="223"/>
        <v>0</v>
      </c>
      <c r="BF274" s="139">
        <f t="shared" ca="1" si="223"/>
        <v>0</v>
      </c>
      <c r="BG274" s="139">
        <f t="shared" ca="1" si="223"/>
        <v>0</v>
      </c>
      <c r="BH274" s="139">
        <f t="shared" ca="1" si="223"/>
        <v>0</v>
      </c>
    </row>
    <row r="275" spans="1:60">
      <c r="A275" s="106"/>
      <c r="B275" s="106"/>
      <c r="C275" s="108">
        <v>12</v>
      </c>
      <c r="D275" s="106"/>
      <c r="E275" s="106" t="str">
        <f ca="1">OFFSET('Impact Inputs'!A$6,C275,0)</f>
        <v>Impact 5</v>
      </c>
      <c r="F275" s="106" t="str">
        <f ca="1">OFFSET('Impact Inputs'!C$6,C275,0)</f>
        <v>Having access to general help for every 1 point change (0-4 scale)</v>
      </c>
      <c r="G275" s="106"/>
      <c r="H275" s="139">
        <f t="shared" ca="1" si="224"/>
        <v>0</v>
      </c>
      <c r="I275" s="139">
        <f t="shared" ca="1" si="225"/>
        <v>0</v>
      </c>
      <c r="J275" s="139">
        <f t="shared" ca="1" si="226"/>
        <v>0</v>
      </c>
      <c r="K275" s="139">
        <f t="shared" ca="1" si="222"/>
        <v>0</v>
      </c>
      <c r="L275" s="139">
        <f t="shared" ca="1" si="223"/>
        <v>0</v>
      </c>
      <c r="M275" s="139">
        <f t="shared" ca="1" si="223"/>
        <v>0</v>
      </c>
      <c r="N275" s="139">
        <f t="shared" ca="1" si="223"/>
        <v>0</v>
      </c>
      <c r="O275" s="139">
        <f t="shared" ca="1" si="223"/>
        <v>0</v>
      </c>
      <c r="P275" s="139">
        <f t="shared" ca="1" si="223"/>
        <v>0</v>
      </c>
      <c r="Q275" s="139">
        <f t="shared" ca="1" si="223"/>
        <v>0</v>
      </c>
      <c r="R275" s="139">
        <f t="shared" ca="1" si="223"/>
        <v>0</v>
      </c>
      <c r="S275" s="139">
        <f t="shared" ca="1" si="223"/>
        <v>0</v>
      </c>
      <c r="T275" s="139">
        <f t="shared" ca="1" si="223"/>
        <v>0</v>
      </c>
      <c r="U275" s="139">
        <f t="shared" ca="1" si="223"/>
        <v>0</v>
      </c>
      <c r="V275" s="139">
        <f t="shared" ca="1" si="223"/>
        <v>0</v>
      </c>
      <c r="W275" s="139">
        <f t="shared" ca="1" si="223"/>
        <v>0</v>
      </c>
      <c r="X275" s="139">
        <f t="shared" ca="1" si="223"/>
        <v>0</v>
      </c>
      <c r="Y275" s="139">
        <f t="shared" ca="1" si="223"/>
        <v>0</v>
      </c>
      <c r="Z275" s="139">
        <f t="shared" ca="1" si="223"/>
        <v>0</v>
      </c>
      <c r="AA275" s="139">
        <f t="shared" ca="1" si="223"/>
        <v>0</v>
      </c>
      <c r="AB275" s="139">
        <f t="shared" ca="1" si="223"/>
        <v>0</v>
      </c>
      <c r="AC275" s="139">
        <f t="shared" ca="1" si="223"/>
        <v>0</v>
      </c>
      <c r="AD275" s="139">
        <f t="shared" ca="1" si="223"/>
        <v>0</v>
      </c>
      <c r="AE275" s="139">
        <f t="shared" ca="1" si="223"/>
        <v>0</v>
      </c>
      <c r="AF275" s="139">
        <f t="shared" ca="1" si="223"/>
        <v>0</v>
      </c>
      <c r="AG275" s="139">
        <f t="shared" ca="1" si="223"/>
        <v>0</v>
      </c>
      <c r="AH275" s="139">
        <f t="shared" ca="1" si="223"/>
        <v>0</v>
      </c>
      <c r="AI275" s="139">
        <f t="shared" ca="1" si="223"/>
        <v>0</v>
      </c>
      <c r="AJ275" s="139">
        <f t="shared" ca="1" si="223"/>
        <v>0</v>
      </c>
      <c r="AK275" s="139">
        <f t="shared" ca="1" si="223"/>
        <v>0</v>
      </c>
      <c r="AL275" s="139">
        <f t="shared" ca="1" si="223"/>
        <v>0</v>
      </c>
      <c r="AM275" s="139">
        <f t="shared" ca="1" si="223"/>
        <v>0</v>
      </c>
      <c r="AN275" s="139">
        <f t="shared" ca="1" si="223"/>
        <v>0</v>
      </c>
      <c r="AO275" s="139">
        <f t="shared" ca="1" si="223"/>
        <v>0</v>
      </c>
      <c r="AP275" s="139">
        <f t="shared" ca="1" si="223"/>
        <v>0</v>
      </c>
      <c r="AQ275" s="139">
        <f t="shared" ca="1" si="223"/>
        <v>0</v>
      </c>
      <c r="AR275" s="139">
        <f t="shared" ca="1" si="223"/>
        <v>0</v>
      </c>
      <c r="AS275" s="139">
        <f t="shared" ca="1" si="223"/>
        <v>0</v>
      </c>
      <c r="AT275" s="139">
        <f t="shared" ca="1" si="223"/>
        <v>0</v>
      </c>
      <c r="AU275" s="139">
        <f t="shared" ca="1" si="223"/>
        <v>0</v>
      </c>
      <c r="AV275" s="139">
        <f t="shared" ca="1" si="223"/>
        <v>0</v>
      </c>
      <c r="AW275" s="139">
        <f t="shared" ca="1" si="223"/>
        <v>0</v>
      </c>
      <c r="AX275" s="139">
        <f t="shared" ca="1" si="223"/>
        <v>0</v>
      </c>
      <c r="AY275" s="139">
        <f t="shared" ca="1" si="223"/>
        <v>0</v>
      </c>
      <c r="AZ275" s="139">
        <f t="shared" ca="1" si="223"/>
        <v>0</v>
      </c>
      <c r="BA275" s="139">
        <f t="shared" ca="1" si="223"/>
        <v>0</v>
      </c>
      <c r="BB275" s="139">
        <f t="shared" ca="1" si="223"/>
        <v>0</v>
      </c>
      <c r="BC275" s="139">
        <f t="shared" ca="1" si="223"/>
        <v>0</v>
      </c>
      <c r="BD275" s="139">
        <f t="shared" ca="1" si="223"/>
        <v>0</v>
      </c>
      <c r="BE275" s="139">
        <f t="shared" ca="1" si="223"/>
        <v>0</v>
      </c>
      <c r="BF275" s="139">
        <f t="shared" ca="1" si="223"/>
        <v>0</v>
      </c>
      <c r="BG275" s="139">
        <f t="shared" ca="1" si="223"/>
        <v>0</v>
      </c>
      <c r="BH275" s="139">
        <f t="shared" ca="1" si="223"/>
        <v>0</v>
      </c>
    </row>
    <row r="276" spans="1:60" ht="15">
      <c r="A276" s="106"/>
      <c r="B276" s="106"/>
      <c r="C276" s="106">
        <v>15</v>
      </c>
      <c r="D276" s="106"/>
      <c r="E276" s="106" t="str">
        <f ca="1">OFFSET('Impact Inputs'!A$6,C276,0)</f>
        <v>Impact 6</v>
      </c>
      <c r="F276" s="106" t="str">
        <f ca="1">OFFSET('Impact Inputs'!C$6,C276,0)</f>
        <v>Increased access to support and information in an emergency</v>
      </c>
      <c r="G276" s="148"/>
      <c r="H276" s="139">
        <f t="shared" ca="1" si="224"/>
        <v>0</v>
      </c>
      <c r="I276" s="139">
        <f t="shared" ca="1" si="225"/>
        <v>0</v>
      </c>
      <c r="J276" s="139">
        <f t="shared" ca="1" si="226"/>
        <v>0</v>
      </c>
      <c r="K276" s="139">
        <f t="shared" ca="1" si="222"/>
        <v>0</v>
      </c>
      <c r="L276" s="139">
        <f t="shared" ca="1" si="223"/>
        <v>0</v>
      </c>
      <c r="M276" s="139">
        <f t="shared" ca="1" si="223"/>
        <v>0</v>
      </c>
      <c r="N276" s="139">
        <f t="shared" ca="1" si="223"/>
        <v>0</v>
      </c>
      <c r="O276" s="139">
        <f t="shared" ca="1" si="223"/>
        <v>0</v>
      </c>
      <c r="P276" s="139">
        <f t="shared" ca="1" si="223"/>
        <v>0</v>
      </c>
      <c r="Q276" s="139">
        <f t="shared" ca="1" si="223"/>
        <v>0</v>
      </c>
      <c r="R276" s="139">
        <f t="shared" ca="1" si="223"/>
        <v>0</v>
      </c>
      <c r="S276" s="139">
        <f t="shared" ca="1" si="223"/>
        <v>0</v>
      </c>
      <c r="T276" s="139">
        <f t="shared" ca="1" si="223"/>
        <v>0</v>
      </c>
      <c r="U276" s="139">
        <f t="shared" ca="1" si="223"/>
        <v>0</v>
      </c>
      <c r="V276" s="139">
        <f t="shared" ca="1" si="223"/>
        <v>0</v>
      </c>
      <c r="W276" s="139">
        <f t="shared" ca="1" si="223"/>
        <v>0</v>
      </c>
      <c r="X276" s="139">
        <f t="shared" ca="1" si="223"/>
        <v>0</v>
      </c>
      <c r="Y276" s="139">
        <f t="shared" ca="1" si="223"/>
        <v>0</v>
      </c>
      <c r="Z276" s="139">
        <f t="shared" ca="1" si="223"/>
        <v>0</v>
      </c>
      <c r="AA276" s="139">
        <f t="shared" ca="1" si="223"/>
        <v>0</v>
      </c>
      <c r="AB276" s="139">
        <f t="shared" ca="1" si="223"/>
        <v>0</v>
      </c>
      <c r="AC276" s="139">
        <f t="shared" ca="1" si="223"/>
        <v>0</v>
      </c>
      <c r="AD276" s="139">
        <f t="shared" ca="1" si="223"/>
        <v>0</v>
      </c>
      <c r="AE276" s="139">
        <f t="shared" ca="1" si="223"/>
        <v>0</v>
      </c>
      <c r="AF276" s="139">
        <f t="shared" ca="1" si="223"/>
        <v>0</v>
      </c>
      <c r="AG276" s="139">
        <f t="shared" ca="1" si="223"/>
        <v>0</v>
      </c>
      <c r="AH276" s="139">
        <f t="shared" ca="1" si="223"/>
        <v>0</v>
      </c>
      <c r="AI276" s="139">
        <f t="shared" ca="1" si="223"/>
        <v>0</v>
      </c>
      <c r="AJ276" s="139">
        <f t="shared" ca="1" si="223"/>
        <v>0</v>
      </c>
      <c r="AK276" s="139">
        <f t="shared" ref="L276:BH281" ca="1" si="228">AK224*AK$3</f>
        <v>0</v>
      </c>
      <c r="AL276" s="139">
        <f t="shared" ca="1" si="228"/>
        <v>0</v>
      </c>
      <c r="AM276" s="139">
        <f t="shared" ca="1" si="228"/>
        <v>0</v>
      </c>
      <c r="AN276" s="139">
        <f t="shared" ca="1" si="228"/>
        <v>0</v>
      </c>
      <c r="AO276" s="139">
        <f t="shared" ca="1" si="228"/>
        <v>0</v>
      </c>
      <c r="AP276" s="139">
        <f t="shared" ca="1" si="228"/>
        <v>0</v>
      </c>
      <c r="AQ276" s="139">
        <f t="shared" ca="1" si="228"/>
        <v>0</v>
      </c>
      <c r="AR276" s="139">
        <f t="shared" ca="1" si="228"/>
        <v>0</v>
      </c>
      <c r="AS276" s="139">
        <f t="shared" ca="1" si="228"/>
        <v>0</v>
      </c>
      <c r="AT276" s="139">
        <f t="shared" ca="1" si="228"/>
        <v>0</v>
      </c>
      <c r="AU276" s="139">
        <f t="shared" ca="1" si="228"/>
        <v>0</v>
      </c>
      <c r="AV276" s="139">
        <f t="shared" ca="1" si="228"/>
        <v>0</v>
      </c>
      <c r="AW276" s="139">
        <f t="shared" ca="1" si="228"/>
        <v>0</v>
      </c>
      <c r="AX276" s="139">
        <f t="shared" ca="1" si="228"/>
        <v>0</v>
      </c>
      <c r="AY276" s="139">
        <f t="shared" ca="1" si="228"/>
        <v>0</v>
      </c>
      <c r="AZ276" s="139">
        <f t="shared" ca="1" si="228"/>
        <v>0</v>
      </c>
      <c r="BA276" s="139">
        <f t="shared" ca="1" si="228"/>
        <v>0</v>
      </c>
      <c r="BB276" s="139">
        <f t="shared" ca="1" si="228"/>
        <v>0</v>
      </c>
      <c r="BC276" s="139">
        <f t="shared" ca="1" si="228"/>
        <v>0</v>
      </c>
      <c r="BD276" s="139">
        <f t="shared" ca="1" si="228"/>
        <v>0</v>
      </c>
      <c r="BE276" s="139">
        <f t="shared" ca="1" si="228"/>
        <v>0</v>
      </c>
      <c r="BF276" s="139">
        <f t="shared" ca="1" si="228"/>
        <v>0</v>
      </c>
      <c r="BG276" s="139">
        <f t="shared" ca="1" si="228"/>
        <v>0</v>
      </c>
      <c r="BH276" s="139">
        <f t="shared" ca="1" si="228"/>
        <v>0</v>
      </c>
    </row>
    <row r="277" spans="1:60">
      <c r="A277" s="106"/>
      <c r="B277" s="106"/>
      <c r="C277" s="106">
        <v>18</v>
      </c>
      <c r="D277" s="106"/>
      <c r="E277" s="106" t="str">
        <f ca="1">OFFSET('Impact Inputs'!A$6,C277,0)</f>
        <v>Impact 7</v>
      </c>
      <c r="F277" s="106" t="str">
        <f ca="1">OFFSET('Impact Inputs'!C$6,C277,0)</f>
        <v>Continued support for Households currently in the service</v>
      </c>
      <c r="G277" s="106"/>
      <c r="H277" s="139">
        <f t="shared" ca="1" si="224"/>
        <v>0</v>
      </c>
      <c r="I277" s="139">
        <f t="shared" ca="1" si="225"/>
        <v>0</v>
      </c>
      <c r="J277" s="139">
        <f t="shared" ca="1" si="226"/>
        <v>0</v>
      </c>
      <c r="K277" s="139">
        <f t="shared" ca="1" si="222"/>
        <v>0</v>
      </c>
      <c r="L277" s="139">
        <f t="shared" ca="1" si="228"/>
        <v>0</v>
      </c>
      <c r="M277" s="139">
        <f t="shared" ca="1" si="228"/>
        <v>0</v>
      </c>
      <c r="N277" s="139">
        <f t="shared" ca="1" si="228"/>
        <v>0</v>
      </c>
      <c r="O277" s="139">
        <f t="shared" ca="1" si="228"/>
        <v>0</v>
      </c>
      <c r="P277" s="139">
        <f t="shared" ca="1" si="228"/>
        <v>0</v>
      </c>
      <c r="Q277" s="139">
        <f t="shared" ca="1" si="228"/>
        <v>0</v>
      </c>
      <c r="R277" s="139">
        <f t="shared" ca="1" si="228"/>
        <v>0</v>
      </c>
      <c r="S277" s="139">
        <f t="shared" ca="1" si="228"/>
        <v>0</v>
      </c>
      <c r="T277" s="139">
        <f t="shared" ca="1" si="228"/>
        <v>0</v>
      </c>
      <c r="U277" s="139">
        <f t="shared" ca="1" si="228"/>
        <v>0</v>
      </c>
      <c r="V277" s="139">
        <f t="shared" ca="1" si="228"/>
        <v>0</v>
      </c>
      <c r="W277" s="139">
        <f t="shared" ca="1" si="228"/>
        <v>0</v>
      </c>
      <c r="X277" s="139">
        <f t="shared" ca="1" si="228"/>
        <v>0</v>
      </c>
      <c r="Y277" s="139">
        <f t="shared" ca="1" si="228"/>
        <v>0</v>
      </c>
      <c r="Z277" s="139">
        <f t="shared" ca="1" si="228"/>
        <v>0</v>
      </c>
      <c r="AA277" s="139">
        <f t="shared" ca="1" si="228"/>
        <v>0</v>
      </c>
      <c r="AB277" s="139">
        <f t="shared" ca="1" si="228"/>
        <v>0</v>
      </c>
      <c r="AC277" s="139">
        <f t="shared" ca="1" si="228"/>
        <v>0</v>
      </c>
      <c r="AD277" s="139">
        <f t="shared" ca="1" si="228"/>
        <v>0</v>
      </c>
      <c r="AE277" s="139">
        <f t="shared" ca="1" si="228"/>
        <v>0</v>
      </c>
      <c r="AF277" s="139">
        <f t="shared" ca="1" si="228"/>
        <v>0</v>
      </c>
      <c r="AG277" s="139">
        <f t="shared" ca="1" si="228"/>
        <v>0</v>
      </c>
      <c r="AH277" s="139">
        <f t="shared" ca="1" si="228"/>
        <v>0</v>
      </c>
      <c r="AI277" s="139">
        <f t="shared" ca="1" si="228"/>
        <v>0</v>
      </c>
      <c r="AJ277" s="139">
        <f t="shared" ca="1" si="228"/>
        <v>0</v>
      </c>
      <c r="AK277" s="139">
        <f t="shared" ca="1" si="228"/>
        <v>0</v>
      </c>
      <c r="AL277" s="139">
        <f t="shared" ca="1" si="228"/>
        <v>0</v>
      </c>
      <c r="AM277" s="139">
        <f t="shared" ca="1" si="228"/>
        <v>0</v>
      </c>
      <c r="AN277" s="139">
        <f t="shared" ca="1" si="228"/>
        <v>0</v>
      </c>
      <c r="AO277" s="139">
        <f t="shared" ca="1" si="228"/>
        <v>0</v>
      </c>
      <c r="AP277" s="139">
        <f t="shared" ca="1" si="228"/>
        <v>0</v>
      </c>
      <c r="AQ277" s="139">
        <f t="shared" ca="1" si="228"/>
        <v>0</v>
      </c>
      <c r="AR277" s="139">
        <f t="shared" ca="1" si="228"/>
        <v>0</v>
      </c>
      <c r="AS277" s="139">
        <f t="shared" ca="1" si="228"/>
        <v>0</v>
      </c>
      <c r="AT277" s="139">
        <f t="shared" ca="1" si="228"/>
        <v>0</v>
      </c>
      <c r="AU277" s="139">
        <f t="shared" ca="1" si="228"/>
        <v>0</v>
      </c>
      <c r="AV277" s="139">
        <f t="shared" ca="1" si="228"/>
        <v>0</v>
      </c>
      <c r="AW277" s="139">
        <f t="shared" ca="1" si="228"/>
        <v>0</v>
      </c>
      <c r="AX277" s="139">
        <f t="shared" ca="1" si="228"/>
        <v>0</v>
      </c>
      <c r="AY277" s="139">
        <f t="shared" ca="1" si="228"/>
        <v>0</v>
      </c>
      <c r="AZ277" s="139">
        <f t="shared" ca="1" si="228"/>
        <v>0</v>
      </c>
      <c r="BA277" s="139">
        <f t="shared" ca="1" si="228"/>
        <v>0</v>
      </c>
      <c r="BB277" s="139">
        <f t="shared" ca="1" si="228"/>
        <v>0</v>
      </c>
      <c r="BC277" s="139">
        <f t="shared" ca="1" si="228"/>
        <v>0</v>
      </c>
      <c r="BD277" s="139">
        <f t="shared" ca="1" si="228"/>
        <v>0</v>
      </c>
      <c r="BE277" s="139">
        <f t="shared" ca="1" si="228"/>
        <v>0</v>
      </c>
      <c r="BF277" s="139">
        <f t="shared" ca="1" si="228"/>
        <v>0</v>
      </c>
      <c r="BG277" s="139">
        <f t="shared" ca="1" si="228"/>
        <v>0</v>
      </c>
      <c r="BH277" s="139">
        <f t="shared" ca="1" si="228"/>
        <v>0</v>
      </c>
    </row>
    <row r="278" spans="1:60">
      <c r="A278" s="106"/>
      <c r="B278" s="106"/>
      <c r="C278" s="106">
        <v>21</v>
      </c>
      <c r="D278" s="106"/>
      <c r="E278" s="106" t="str">
        <f ca="1">OFFSET('Impact Inputs'!A$6,C278,0)</f>
        <v>Impact 8</v>
      </c>
      <c r="F278" s="106" t="str">
        <f ca="1">OFFSET('Impact Inputs'!C$6,C278,0)</f>
        <v>Cheaper resolution of insurance claims</v>
      </c>
      <c r="G278" s="106"/>
      <c r="H278" s="139">
        <f t="shared" ca="1" si="224"/>
        <v>0</v>
      </c>
      <c r="I278" s="139">
        <f t="shared" ca="1" si="225"/>
        <v>0</v>
      </c>
      <c r="J278" s="139">
        <f t="shared" ca="1" si="226"/>
        <v>0</v>
      </c>
      <c r="K278" s="139">
        <f t="shared" ca="1" si="222"/>
        <v>0</v>
      </c>
      <c r="L278" s="139">
        <f t="shared" ca="1" si="228"/>
        <v>0</v>
      </c>
      <c r="M278" s="139">
        <f t="shared" ca="1" si="228"/>
        <v>0</v>
      </c>
      <c r="N278" s="139">
        <f t="shared" ca="1" si="228"/>
        <v>0</v>
      </c>
      <c r="O278" s="139">
        <f t="shared" ca="1" si="228"/>
        <v>0</v>
      </c>
      <c r="P278" s="139">
        <f t="shared" ca="1" si="228"/>
        <v>0</v>
      </c>
      <c r="Q278" s="139">
        <f t="shared" ca="1" si="228"/>
        <v>0</v>
      </c>
      <c r="R278" s="139">
        <f t="shared" ca="1" si="228"/>
        <v>0</v>
      </c>
      <c r="S278" s="139">
        <f t="shared" ca="1" si="228"/>
        <v>0</v>
      </c>
      <c r="T278" s="139">
        <f t="shared" ca="1" si="228"/>
        <v>0</v>
      </c>
      <c r="U278" s="139">
        <f t="shared" ca="1" si="228"/>
        <v>0</v>
      </c>
      <c r="V278" s="139">
        <f t="shared" ca="1" si="228"/>
        <v>0</v>
      </c>
      <c r="W278" s="139">
        <f t="shared" ca="1" si="228"/>
        <v>0</v>
      </c>
      <c r="X278" s="139">
        <f t="shared" ca="1" si="228"/>
        <v>0</v>
      </c>
      <c r="Y278" s="139">
        <f t="shared" ca="1" si="228"/>
        <v>0</v>
      </c>
      <c r="Z278" s="139">
        <f t="shared" ca="1" si="228"/>
        <v>0</v>
      </c>
      <c r="AA278" s="139">
        <f t="shared" ca="1" si="228"/>
        <v>0</v>
      </c>
      <c r="AB278" s="139">
        <f t="shared" ca="1" si="228"/>
        <v>0</v>
      </c>
      <c r="AC278" s="139">
        <f t="shared" ca="1" si="228"/>
        <v>0</v>
      </c>
      <c r="AD278" s="139">
        <f t="shared" ca="1" si="228"/>
        <v>0</v>
      </c>
      <c r="AE278" s="139">
        <f t="shared" ca="1" si="228"/>
        <v>0</v>
      </c>
      <c r="AF278" s="139">
        <f t="shared" ca="1" si="228"/>
        <v>0</v>
      </c>
      <c r="AG278" s="139">
        <f t="shared" ca="1" si="228"/>
        <v>0</v>
      </c>
      <c r="AH278" s="139">
        <f t="shared" ca="1" si="228"/>
        <v>0</v>
      </c>
      <c r="AI278" s="139">
        <f t="shared" ca="1" si="228"/>
        <v>0</v>
      </c>
      <c r="AJ278" s="139">
        <f t="shared" ca="1" si="228"/>
        <v>0</v>
      </c>
      <c r="AK278" s="139">
        <f t="shared" ca="1" si="228"/>
        <v>0</v>
      </c>
      <c r="AL278" s="139">
        <f t="shared" ca="1" si="228"/>
        <v>0</v>
      </c>
      <c r="AM278" s="139">
        <f t="shared" ca="1" si="228"/>
        <v>0</v>
      </c>
      <c r="AN278" s="139">
        <f t="shared" ca="1" si="228"/>
        <v>0</v>
      </c>
      <c r="AO278" s="139">
        <f t="shared" ca="1" si="228"/>
        <v>0</v>
      </c>
      <c r="AP278" s="139">
        <f t="shared" ca="1" si="228"/>
        <v>0</v>
      </c>
      <c r="AQ278" s="139">
        <f t="shared" ca="1" si="228"/>
        <v>0</v>
      </c>
      <c r="AR278" s="139">
        <f t="shared" ca="1" si="228"/>
        <v>0</v>
      </c>
      <c r="AS278" s="139">
        <f t="shared" ca="1" si="228"/>
        <v>0</v>
      </c>
      <c r="AT278" s="139">
        <f t="shared" ca="1" si="228"/>
        <v>0</v>
      </c>
      <c r="AU278" s="139">
        <f t="shared" ca="1" si="228"/>
        <v>0</v>
      </c>
      <c r="AV278" s="139">
        <f t="shared" ca="1" si="228"/>
        <v>0</v>
      </c>
      <c r="AW278" s="139">
        <f t="shared" ca="1" si="228"/>
        <v>0</v>
      </c>
      <c r="AX278" s="139">
        <f t="shared" ca="1" si="228"/>
        <v>0</v>
      </c>
      <c r="AY278" s="139">
        <f t="shared" ca="1" si="228"/>
        <v>0</v>
      </c>
      <c r="AZ278" s="139">
        <f t="shared" ca="1" si="228"/>
        <v>0</v>
      </c>
      <c r="BA278" s="139">
        <f t="shared" ca="1" si="228"/>
        <v>0</v>
      </c>
      <c r="BB278" s="139">
        <f t="shared" ca="1" si="228"/>
        <v>0</v>
      </c>
      <c r="BC278" s="139">
        <f t="shared" ca="1" si="228"/>
        <v>0</v>
      </c>
      <c r="BD278" s="139">
        <f t="shared" ca="1" si="228"/>
        <v>0</v>
      </c>
      <c r="BE278" s="139">
        <f t="shared" ca="1" si="228"/>
        <v>0</v>
      </c>
      <c r="BF278" s="139">
        <f t="shared" ca="1" si="228"/>
        <v>0</v>
      </c>
      <c r="BG278" s="139">
        <f t="shared" ca="1" si="228"/>
        <v>0</v>
      </c>
      <c r="BH278" s="139">
        <f t="shared" ca="1" si="228"/>
        <v>0</v>
      </c>
    </row>
    <row r="279" spans="1:60">
      <c r="A279" s="106"/>
      <c r="B279" s="106"/>
      <c r="C279" s="108">
        <v>24</v>
      </c>
      <c r="D279" s="106"/>
      <c r="E279" s="106" t="str">
        <f ca="1">OFFSET('Impact Inputs'!A$6,C279,0)</f>
        <v>Impact 9</v>
      </c>
      <c r="F279" s="106" t="str">
        <f ca="1">OFFSET('Impact Inputs'!C$6,C279,0)</f>
        <v>Faster resolution of unresolved insurance claims</v>
      </c>
      <c r="G279" s="106"/>
      <c r="H279" s="139">
        <f t="shared" ca="1" si="224"/>
        <v>0</v>
      </c>
      <c r="I279" s="139">
        <f t="shared" ca="1" si="225"/>
        <v>0</v>
      </c>
      <c r="J279" s="139">
        <f t="shared" ca="1" si="226"/>
        <v>0</v>
      </c>
      <c r="K279" s="139">
        <f t="shared" ca="1" si="222"/>
        <v>0</v>
      </c>
      <c r="L279" s="139">
        <f t="shared" ca="1" si="228"/>
        <v>0</v>
      </c>
      <c r="M279" s="139">
        <f t="shared" ca="1" si="228"/>
        <v>0</v>
      </c>
      <c r="N279" s="139">
        <f t="shared" ca="1" si="228"/>
        <v>0</v>
      </c>
      <c r="O279" s="139">
        <f t="shared" ca="1" si="228"/>
        <v>0</v>
      </c>
      <c r="P279" s="139">
        <f t="shared" ca="1" si="228"/>
        <v>0</v>
      </c>
      <c r="Q279" s="139">
        <f t="shared" ca="1" si="228"/>
        <v>0</v>
      </c>
      <c r="R279" s="139">
        <f t="shared" ca="1" si="228"/>
        <v>0</v>
      </c>
      <c r="S279" s="139">
        <f t="shared" ca="1" si="228"/>
        <v>0</v>
      </c>
      <c r="T279" s="139">
        <f t="shared" ca="1" si="228"/>
        <v>0</v>
      </c>
      <c r="U279" s="139">
        <f t="shared" ca="1" si="228"/>
        <v>0</v>
      </c>
      <c r="V279" s="139">
        <f t="shared" ca="1" si="228"/>
        <v>0</v>
      </c>
      <c r="W279" s="139">
        <f t="shared" ca="1" si="228"/>
        <v>0</v>
      </c>
      <c r="X279" s="139">
        <f t="shared" ca="1" si="228"/>
        <v>0</v>
      </c>
      <c r="Y279" s="139">
        <f t="shared" ca="1" si="228"/>
        <v>0</v>
      </c>
      <c r="Z279" s="139">
        <f t="shared" ca="1" si="228"/>
        <v>0</v>
      </c>
      <c r="AA279" s="139">
        <f t="shared" ca="1" si="228"/>
        <v>0</v>
      </c>
      <c r="AB279" s="139">
        <f t="shared" ca="1" si="228"/>
        <v>0</v>
      </c>
      <c r="AC279" s="139">
        <f t="shared" ca="1" si="228"/>
        <v>0</v>
      </c>
      <c r="AD279" s="139">
        <f t="shared" ca="1" si="228"/>
        <v>0</v>
      </c>
      <c r="AE279" s="139">
        <f t="shared" ca="1" si="228"/>
        <v>0</v>
      </c>
      <c r="AF279" s="139">
        <f t="shared" ca="1" si="228"/>
        <v>0</v>
      </c>
      <c r="AG279" s="139">
        <f t="shared" ca="1" si="228"/>
        <v>0</v>
      </c>
      <c r="AH279" s="139">
        <f t="shared" ca="1" si="228"/>
        <v>0</v>
      </c>
      <c r="AI279" s="139">
        <f t="shared" ca="1" si="228"/>
        <v>0</v>
      </c>
      <c r="AJ279" s="139">
        <f t="shared" ca="1" si="228"/>
        <v>0</v>
      </c>
      <c r="AK279" s="139">
        <f t="shared" ca="1" si="228"/>
        <v>0</v>
      </c>
      <c r="AL279" s="139">
        <f t="shared" ca="1" si="228"/>
        <v>0</v>
      </c>
      <c r="AM279" s="139">
        <f t="shared" ca="1" si="228"/>
        <v>0</v>
      </c>
      <c r="AN279" s="139">
        <f t="shared" ca="1" si="228"/>
        <v>0</v>
      </c>
      <c r="AO279" s="139">
        <f t="shared" ca="1" si="228"/>
        <v>0</v>
      </c>
      <c r="AP279" s="139">
        <f t="shared" ca="1" si="228"/>
        <v>0</v>
      </c>
      <c r="AQ279" s="139">
        <f t="shared" ca="1" si="228"/>
        <v>0</v>
      </c>
      <c r="AR279" s="139">
        <f t="shared" ca="1" si="228"/>
        <v>0</v>
      </c>
      <c r="AS279" s="139">
        <f t="shared" ca="1" si="228"/>
        <v>0</v>
      </c>
      <c r="AT279" s="139">
        <f t="shared" ca="1" si="228"/>
        <v>0</v>
      </c>
      <c r="AU279" s="139">
        <f t="shared" ca="1" si="228"/>
        <v>0</v>
      </c>
      <c r="AV279" s="139">
        <f t="shared" ca="1" si="228"/>
        <v>0</v>
      </c>
      <c r="AW279" s="139">
        <f t="shared" ca="1" si="228"/>
        <v>0</v>
      </c>
      <c r="AX279" s="139">
        <f t="shared" ca="1" si="228"/>
        <v>0</v>
      </c>
      <c r="AY279" s="139">
        <f t="shared" ca="1" si="228"/>
        <v>0</v>
      </c>
      <c r="AZ279" s="139">
        <f t="shared" ca="1" si="228"/>
        <v>0</v>
      </c>
      <c r="BA279" s="139">
        <f t="shared" ca="1" si="228"/>
        <v>0</v>
      </c>
      <c r="BB279" s="139">
        <f t="shared" ca="1" si="228"/>
        <v>0</v>
      </c>
      <c r="BC279" s="139">
        <f t="shared" ca="1" si="228"/>
        <v>0</v>
      </c>
      <c r="BD279" s="139">
        <f t="shared" ca="1" si="228"/>
        <v>0</v>
      </c>
      <c r="BE279" s="139">
        <f t="shared" ca="1" si="228"/>
        <v>0</v>
      </c>
      <c r="BF279" s="139">
        <f t="shared" ca="1" si="228"/>
        <v>0</v>
      </c>
      <c r="BG279" s="139">
        <f t="shared" ca="1" si="228"/>
        <v>0</v>
      </c>
      <c r="BH279" s="139">
        <f t="shared" ca="1" si="228"/>
        <v>0</v>
      </c>
    </row>
    <row r="280" spans="1:60" ht="15">
      <c r="A280" s="106"/>
      <c r="B280" s="106"/>
      <c r="C280" s="108">
        <v>27</v>
      </c>
      <c r="D280" s="106"/>
      <c r="E280" s="106" t="str">
        <f ca="1">OFFSET('Impact Inputs'!A$6,C280,0)</f>
        <v>Impact 10</v>
      </c>
      <c r="F280" s="106" t="str">
        <f ca="1">OFFSET('Impact Inputs'!C$6,C280,0)</f>
        <v>-</v>
      </c>
      <c r="G280" s="148"/>
      <c r="H280" s="139">
        <f t="shared" ca="1" si="224"/>
        <v>0</v>
      </c>
      <c r="I280" s="139">
        <f t="shared" ca="1" si="225"/>
        <v>0</v>
      </c>
      <c r="J280" s="139">
        <f t="shared" ca="1" si="226"/>
        <v>0</v>
      </c>
      <c r="K280" s="139">
        <f t="shared" ca="1" si="222"/>
        <v>0</v>
      </c>
      <c r="L280" s="139">
        <f t="shared" ca="1" si="228"/>
        <v>0</v>
      </c>
      <c r="M280" s="139">
        <f t="shared" ca="1" si="228"/>
        <v>0</v>
      </c>
      <c r="N280" s="139">
        <f t="shared" ca="1" si="228"/>
        <v>0</v>
      </c>
      <c r="O280" s="139">
        <f t="shared" ca="1" si="228"/>
        <v>0</v>
      </c>
      <c r="P280" s="139">
        <f t="shared" ca="1" si="228"/>
        <v>0</v>
      </c>
      <c r="Q280" s="139">
        <f t="shared" ca="1" si="228"/>
        <v>0</v>
      </c>
      <c r="R280" s="139">
        <f t="shared" ca="1" si="228"/>
        <v>0</v>
      </c>
      <c r="S280" s="139">
        <f t="shared" ca="1" si="228"/>
        <v>0</v>
      </c>
      <c r="T280" s="139">
        <f t="shared" ca="1" si="228"/>
        <v>0</v>
      </c>
      <c r="U280" s="139">
        <f t="shared" ca="1" si="228"/>
        <v>0</v>
      </c>
      <c r="V280" s="139">
        <f t="shared" ca="1" si="228"/>
        <v>0</v>
      </c>
      <c r="W280" s="139">
        <f t="shared" ca="1" si="228"/>
        <v>0</v>
      </c>
      <c r="X280" s="139">
        <f t="shared" ca="1" si="228"/>
        <v>0</v>
      </c>
      <c r="Y280" s="139">
        <f t="shared" ca="1" si="228"/>
        <v>0</v>
      </c>
      <c r="Z280" s="139">
        <f t="shared" ca="1" si="228"/>
        <v>0</v>
      </c>
      <c r="AA280" s="139">
        <f t="shared" ca="1" si="228"/>
        <v>0</v>
      </c>
      <c r="AB280" s="139">
        <f t="shared" ca="1" si="228"/>
        <v>0</v>
      </c>
      <c r="AC280" s="139">
        <f t="shared" ca="1" si="228"/>
        <v>0</v>
      </c>
      <c r="AD280" s="139">
        <f t="shared" ca="1" si="228"/>
        <v>0</v>
      </c>
      <c r="AE280" s="139">
        <f t="shared" ca="1" si="228"/>
        <v>0</v>
      </c>
      <c r="AF280" s="139">
        <f t="shared" ca="1" si="228"/>
        <v>0</v>
      </c>
      <c r="AG280" s="139">
        <f t="shared" ca="1" si="228"/>
        <v>0</v>
      </c>
      <c r="AH280" s="139">
        <f t="shared" ca="1" si="228"/>
        <v>0</v>
      </c>
      <c r="AI280" s="139">
        <f t="shared" ca="1" si="228"/>
        <v>0</v>
      </c>
      <c r="AJ280" s="139">
        <f t="shared" ca="1" si="228"/>
        <v>0</v>
      </c>
      <c r="AK280" s="139">
        <f t="shared" ca="1" si="228"/>
        <v>0</v>
      </c>
      <c r="AL280" s="139">
        <f t="shared" ca="1" si="228"/>
        <v>0</v>
      </c>
      <c r="AM280" s="139">
        <f t="shared" ca="1" si="228"/>
        <v>0</v>
      </c>
      <c r="AN280" s="139">
        <f t="shared" ca="1" si="228"/>
        <v>0</v>
      </c>
      <c r="AO280" s="139">
        <f t="shared" ca="1" si="228"/>
        <v>0</v>
      </c>
      <c r="AP280" s="139">
        <f t="shared" ca="1" si="228"/>
        <v>0</v>
      </c>
      <c r="AQ280" s="139">
        <f t="shared" ca="1" si="228"/>
        <v>0</v>
      </c>
      <c r="AR280" s="139">
        <f t="shared" ca="1" si="228"/>
        <v>0</v>
      </c>
      <c r="AS280" s="139">
        <f t="shared" ca="1" si="228"/>
        <v>0</v>
      </c>
      <c r="AT280" s="139">
        <f t="shared" ca="1" si="228"/>
        <v>0</v>
      </c>
      <c r="AU280" s="139">
        <f t="shared" ca="1" si="228"/>
        <v>0</v>
      </c>
      <c r="AV280" s="139">
        <f t="shared" ca="1" si="228"/>
        <v>0</v>
      </c>
      <c r="AW280" s="139">
        <f t="shared" ca="1" si="228"/>
        <v>0</v>
      </c>
      <c r="AX280" s="139">
        <f t="shared" ca="1" si="228"/>
        <v>0</v>
      </c>
      <c r="AY280" s="139">
        <f t="shared" ca="1" si="228"/>
        <v>0</v>
      </c>
      <c r="AZ280" s="139">
        <f t="shared" ca="1" si="228"/>
        <v>0</v>
      </c>
      <c r="BA280" s="139">
        <f t="shared" ca="1" si="228"/>
        <v>0</v>
      </c>
      <c r="BB280" s="139">
        <f t="shared" ca="1" si="228"/>
        <v>0</v>
      </c>
      <c r="BC280" s="139">
        <f t="shared" ca="1" si="228"/>
        <v>0</v>
      </c>
      <c r="BD280" s="139">
        <f t="shared" ca="1" si="228"/>
        <v>0</v>
      </c>
      <c r="BE280" s="139">
        <f t="shared" ca="1" si="228"/>
        <v>0</v>
      </c>
      <c r="BF280" s="139">
        <f t="shared" ca="1" si="228"/>
        <v>0</v>
      </c>
      <c r="BG280" s="139">
        <f t="shared" ca="1" si="228"/>
        <v>0</v>
      </c>
      <c r="BH280" s="139">
        <f t="shared" ca="1" si="228"/>
        <v>0</v>
      </c>
    </row>
    <row r="281" spans="1:60">
      <c r="A281" s="106"/>
      <c r="B281" s="106"/>
      <c r="C281" s="106">
        <v>30</v>
      </c>
      <c r="D281" s="106"/>
      <c r="E281" s="106" t="str">
        <f ca="1">OFFSET('Impact Inputs'!A$6,C281,0)</f>
        <v>Impact 11</v>
      </c>
      <c r="F281" s="106" t="str">
        <f ca="1">OFFSET('Impact Inputs'!C$6,C281,0)</f>
        <v>-</v>
      </c>
      <c r="G281" s="106"/>
      <c r="H281" s="139">
        <f t="shared" ca="1" si="224"/>
        <v>0</v>
      </c>
      <c r="I281" s="139">
        <f t="shared" ca="1" si="225"/>
        <v>0</v>
      </c>
      <c r="J281" s="139">
        <f t="shared" ca="1" si="226"/>
        <v>0</v>
      </c>
      <c r="K281" s="139">
        <f t="shared" ca="1" si="222"/>
        <v>0</v>
      </c>
      <c r="L281" s="139">
        <f t="shared" ca="1" si="228"/>
        <v>0</v>
      </c>
      <c r="M281" s="139">
        <f t="shared" ca="1" si="228"/>
        <v>0</v>
      </c>
      <c r="N281" s="139">
        <f t="shared" ca="1" si="228"/>
        <v>0</v>
      </c>
      <c r="O281" s="139">
        <f t="shared" ca="1" si="228"/>
        <v>0</v>
      </c>
      <c r="P281" s="139">
        <f t="shared" ca="1" si="228"/>
        <v>0</v>
      </c>
      <c r="Q281" s="139">
        <f t="shared" ca="1" si="228"/>
        <v>0</v>
      </c>
      <c r="R281" s="139">
        <f t="shared" ca="1" si="228"/>
        <v>0</v>
      </c>
      <c r="S281" s="139">
        <f t="shared" ca="1" si="228"/>
        <v>0</v>
      </c>
      <c r="T281" s="139">
        <f t="shared" ca="1" si="228"/>
        <v>0</v>
      </c>
      <c r="U281" s="139">
        <f t="shared" ca="1" si="228"/>
        <v>0</v>
      </c>
      <c r="V281" s="139">
        <f t="shared" ca="1" si="228"/>
        <v>0</v>
      </c>
      <c r="W281" s="139">
        <f t="shared" ca="1" si="228"/>
        <v>0</v>
      </c>
      <c r="X281" s="139">
        <f t="shared" ca="1" si="228"/>
        <v>0</v>
      </c>
      <c r="Y281" s="139">
        <f t="shared" ca="1" si="228"/>
        <v>0</v>
      </c>
      <c r="Z281" s="139">
        <f t="shared" ca="1" si="228"/>
        <v>0</v>
      </c>
      <c r="AA281" s="139">
        <f t="shared" ca="1" si="228"/>
        <v>0</v>
      </c>
      <c r="AB281" s="139">
        <f t="shared" ca="1" si="228"/>
        <v>0</v>
      </c>
      <c r="AC281" s="139">
        <f t="shared" ca="1" si="228"/>
        <v>0</v>
      </c>
      <c r="AD281" s="139">
        <f t="shared" ca="1" si="228"/>
        <v>0</v>
      </c>
      <c r="AE281" s="139">
        <f t="shared" ca="1" si="228"/>
        <v>0</v>
      </c>
      <c r="AF281" s="139">
        <f t="shared" ca="1" si="228"/>
        <v>0</v>
      </c>
      <c r="AG281" s="139">
        <f t="shared" ca="1" si="228"/>
        <v>0</v>
      </c>
      <c r="AH281" s="139">
        <f t="shared" ca="1" si="228"/>
        <v>0</v>
      </c>
      <c r="AI281" s="139">
        <f t="shared" ca="1" si="228"/>
        <v>0</v>
      </c>
      <c r="AJ281" s="139">
        <f t="shared" ca="1" si="228"/>
        <v>0</v>
      </c>
      <c r="AK281" s="139">
        <f t="shared" ca="1" si="228"/>
        <v>0</v>
      </c>
      <c r="AL281" s="139">
        <f t="shared" ca="1" si="228"/>
        <v>0</v>
      </c>
      <c r="AM281" s="139">
        <f t="shared" ca="1" si="228"/>
        <v>0</v>
      </c>
      <c r="AN281" s="139">
        <f t="shared" ca="1" si="228"/>
        <v>0</v>
      </c>
      <c r="AO281" s="139">
        <f t="shared" ca="1" si="228"/>
        <v>0</v>
      </c>
      <c r="AP281" s="139">
        <f t="shared" ca="1" si="228"/>
        <v>0</v>
      </c>
      <c r="AQ281" s="139">
        <f t="shared" ca="1" si="228"/>
        <v>0</v>
      </c>
      <c r="AR281" s="139">
        <f t="shared" ca="1" si="228"/>
        <v>0</v>
      </c>
      <c r="AS281" s="139">
        <f t="shared" ca="1" si="228"/>
        <v>0</v>
      </c>
      <c r="AT281" s="139">
        <f t="shared" ca="1" si="228"/>
        <v>0</v>
      </c>
      <c r="AU281" s="139">
        <f t="shared" ref="L281:BH286" ca="1" si="229">AU229*AU$3</f>
        <v>0</v>
      </c>
      <c r="AV281" s="139">
        <f t="shared" ca="1" si="229"/>
        <v>0</v>
      </c>
      <c r="AW281" s="139">
        <f t="shared" ca="1" si="229"/>
        <v>0</v>
      </c>
      <c r="AX281" s="139">
        <f t="shared" ca="1" si="229"/>
        <v>0</v>
      </c>
      <c r="AY281" s="139">
        <f t="shared" ca="1" si="229"/>
        <v>0</v>
      </c>
      <c r="AZ281" s="139">
        <f t="shared" ca="1" si="229"/>
        <v>0</v>
      </c>
      <c r="BA281" s="139">
        <f t="shared" ca="1" si="229"/>
        <v>0</v>
      </c>
      <c r="BB281" s="139">
        <f t="shared" ca="1" si="229"/>
        <v>0</v>
      </c>
      <c r="BC281" s="139">
        <f t="shared" ca="1" si="229"/>
        <v>0</v>
      </c>
      <c r="BD281" s="139">
        <f t="shared" ca="1" si="229"/>
        <v>0</v>
      </c>
      <c r="BE281" s="139">
        <f t="shared" ca="1" si="229"/>
        <v>0</v>
      </c>
      <c r="BF281" s="139">
        <f t="shared" ca="1" si="229"/>
        <v>0</v>
      </c>
      <c r="BG281" s="139">
        <f t="shared" ca="1" si="229"/>
        <v>0</v>
      </c>
      <c r="BH281" s="139">
        <f t="shared" ca="1" si="229"/>
        <v>0</v>
      </c>
    </row>
    <row r="282" spans="1:60">
      <c r="A282" s="106"/>
      <c r="B282" s="106"/>
      <c r="C282" s="106">
        <v>33</v>
      </c>
      <c r="D282" s="106"/>
      <c r="E282" s="106" t="str">
        <f ca="1">OFFSET('Impact Inputs'!A$6,C282,0)</f>
        <v>Impact 12</v>
      </c>
      <c r="F282" s="106" t="str">
        <f ca="1">OFFSET('Impact Inputs'!C$6,C282,0)</f>
        <v>-</v>
      </c>
      <c r="G282" s="106"/>
      <c r="H282" s="139">
        <f t="shared" ca="1" si="224"/>
        <v>0</v>
      </c>
      <c r="I282" s="139">
        <f t="shared" ca="1" si="225"/>
        <v>0</v>
      </c>
      <c r="J282" s="139">
        <f t="shared" ca="1" si="226"/>
        <v>0</v>
      </c>
      <c r="K282" s="139">
        <f t="shared" ca="1" si="222"/>
        <v>0</v>
      </c>
      <c r="L282" s="139">
        <f t="shared" ca="1" si="229"/>
        <v>0</v>
      </c>
      <c r="M282" s="139">
        <f t="shared" ca="1" si="229"/>
        <v>0</v>
      </c>
      <c r="N282" s="139">
        <f t="shared" ca="1" si="229"/>
        <v>0</v>
      </c>
      <c r="O282" s="139">
        <f t="shared" ca="1" si="229"/>
        <v>0</v>
      </c>
      <c r="P282" s="139">
        <f t="shared" ca="1" si="229"/>
        <v>0</v>
      </c>
      <c r="Q282" s="139">
        <f t="shared" ca="1" si="229"/>
        <v>0</v>
      </c>
      <c r="R282" s="139">
        <f t="shared" ca="1" si="229"/>
        <v>0</v>
      </c>
      <c r="S282" s="139">
        <f t="shared" ca="1" si="229"/>
        <v>0</v>
      </c>
      <c r="T282" s="139">
        <f t="shared" ca="1" si="229"/>
        <v>0</v>
      </c>
      <c r="U282" s="139">
        <f t="shared" ca="1" si="229"/>
        <v>0</v>
      </c>
      <c r="V282" s="139">
        <f t="shared" ca="1" si="229"/>
        <v>0</v>
      </c>
      <c r="W282" s="139">
        <f t="shared" ca="1" si="229"/>
        <v>0</v>
      </c>
      <c r="X282" s="139">
        <f t="shared" ca="1" si="229"/>
        <v>0</v>
      </c>
      <c r="Y282" s="139">
        <f t="shared" ca="1" si="229"/>
        <v>0</v>
      </c>
      <c r="Z282" s="139">
        <f t="shared" ca="1" si="229"/>
        <v>0</v>
      </c>
      <c r="AA282" s="139">
        <f t="shared" ca="1" si="229"/>
        <v>0</v>
      </c>
      <c r="AB282" s="139">
        <f t="shared" ca="1" si="229"/>
        <v>0</v>
      </c>
      <c r="AC282" s="139">
        <f t="shared" ca="1" si="229"/>
        <v>0</v>
      </c>
      <c r="AD282" s="139">
        <f t="shared" ca="1" si="229"/>
        <v>0</v>
      </c>
      <c r="AE282" s="139">
        <f t="shared" ca="1" si="229"/>
        <v>0</v>
      </c>
      <c r="AF282" s="139">
        <f t="shared" ca="1" si="229"/>
        <v>0</v>
      </c>
      <c r="AG282" s="139">
        <f t="shared" ca="1" si="229"/>
        <v>0</v>
      </c>
      <c r="AH282" s="139">
        <f t="shared" ca="1" si="229"/>
        <v>0</v>
      </c>
      <c r="AI282" s="139">
        <f t="shared" ca="1" si="229"/>
        <v>0</v>
      </c>
      <c r="AJ282" s="139">
        <f t="shared" ca="1" si="229"/>
        <v>0</v>
      </c>
      <c r="AK282" s="139">
        <f t="shared" ca="1" si="229"/>
        <v>0</v>
      </c>
      <c r="AL282" s="139">
        <f t="shared" ca="1" si="229"/>
        <v>0</v>
      </c>
      <c r="AM282" s="139">
        <f t="shared" ca="1" si="229"/>
        <v>0</v>
      </c>
      <c r="AN282" s="139">
        <f t="shared" ca="1" si="229"/>
        <v>0</v>
      </c>
      <c r="AO282" s="139">
        <f t="shared" ca="1" si="229"/>
        <v>0</v>
      </c>
      <c r="AP282" s="139">
        <f t="shared" ca="1" si="229"/>
        <v>0</v>
      </c>
      <c r="AQ282" s="139">
        <f t="shared" ca="1" si="229"/>
        <v>0</v>
      </c>
      <c r="AR282" s="139">
        <f t="shared" ca="1" si="229"/>
        <v>0</v>
      </c>
      <c r="AS282" s="139">
        <f t="shared" ca="1" si="229"/>
        <v>0</v>
      </c>
      <c r="AT282" s="139">
        <f t="shared" ca="1" si="229"/>
        <v>0</v>
      </c>
      <c r="AU282" s="139">
        <f t="shared" ca="1" si="229"/>
        <v>0</v>
      </c>
      <c r="AV282" s="139">
        <f t="shared" ca="1" si="229"/>
        <v>0</v>
      </c>
      <c r="AW282" s="139">
        <f t="shared" ca="1" si="229"/>
        <v>0</v>
      </c>
      <c r="AX282" s="139">
        <f t="shared" ca="1" si="229"/>
        <v>0</v>
      </c>
      <c r="AY282" s="139">
        <f t="shared" ca="1" si="229"/>
        <v>0</v>
      </c>
      <c r="AZ282" s="139">
        <f t="shared" ca="1" si="229"/>
        <v>0</v>
      </c>
      <c r="BA282" s="139">
        <f t="shared" ca="1" si="229"/>
        <v>0</v>
      </c>
      <c r="BB282" s="139">
        <f t="shared" ca="1" si="229"/>
        <v>0</v>
      </c>
      <c r="BC282" s="139">
        <f t="shared" ca="1" si="229"/>
        <v>0</v>
      </c>
      <c r="BD282" s="139">
        <f t="shared" ca="1" si="229"/>
        <v>0</v>
      </c>
      <c r="BE282" s="139">
        <f t="shared" ca="1" si="229"/>
        <v>0</v>
      </c>
      <c r="BF282" s="139">
        <f t="shared" ca="1" si="229"/>
        <v>0</v>
      </c>
      <c r="BG282" s="139">
        <f t="shared" ca="1" si="229"/>
        <v>0</v>
      </c>
      <c r="BH282" s="139">
        <f t="shared" ca="1" si="229"/>
        <v>0</v>
      </c>
    </row>
    <row r="283" spans="1:60" ht="15">
      <c r="A283" s="106"/>
      <c r="B283" s="106"/>
      <c r="C283" s="106">
        <v>36</v>
      </c>
      <c r="D283" s="106"/>
      <c r="E283" s="106" t="str">
        <f ca="1">OFFSET('Impact Inputs'!A$6,C283,0)</f>
        <v>Impact 13</v>
      </c>
      <c r="F283" s="106" t="str">
        <f ca="1">OFFSET('Impact Inputs'!C$6,C283,0)</f>
        <v>-</v>
      </c>
      <c r="G283" s="148"/>
      <c r="H283" s="139">
        <f t="shared" ca="1" si="224"/>
        <v>0</v>
      </c>
      <c r="I283" s="139">
        <f t="shared" ca="1" si="225"/>
        <v>0</v>
      </c>
      <c r="J283" s="139">
        <f t="shared" ca="1" si="226"/>
        <v>0</v>
      </c>
      <c r="K283" s="139">
        <f t="shared" ca="1" si="222"/>
        <v>0</v>
      </c>
      <c r="L283" s="139">
        <f t="shared" ca="1" si="229"/>
        <v>0</v>
      </c>
      <c r="M283" s="139">
        <f t="shared" ca="1" si="229"/>
        <v>0</v>
      </c>
      <c r="N283" s="139">
        <f t="shared" ca="1" si="229"/>
        <v>0</v>
      </c>
      <c r="O283" s="139">
        <f t="shared" ca="1" si="229"/>
        <v>0</v>
      </c>
      <c r="P283" s="139">
        <f t="shared" ca="1" si="229"/>
        <v>0</v>
      </c>
      <c r="Q283" s="139">
        <f t="shared" ca="1" si="229"/>
        <v>0</v>
      </c>
      <c r="R283" s="139">
        <f t="shared" ca="1" si="229"/>
        <v>0</v>
      </c>
      <c r="S283" s="139">
        <f t="shared" ca="1" si="229"/>
        <v>0</v>
      </c>
      <c r="T283" s="139">
        <f t="shared" ca="1" si="229"/>
        <v>0</v>
      </c>
      <c r="U283" s="139">
        <f t="shared" ca="1" si="229"/>
        <v>0</v>
      </c>
      <c r="V283" s="139">
        <f t="shared" ca="1" si="229"/>
        <v>0</v>
      </c>
      <c r="W283" s="139">
        <f t="shared" ca="1" si="229"/>
        <v>0</v>
      </c>
      <c r="X283" s="139">
        <f t="shared" ca="1" si="229"/>
        <v>0</v>
      </c>
      <c r="Y283" s="139">
        <f t="shared" ca="1" si="229"/>
        <v>0</v>
      </c>
      <c r="Z283" s="139">
        <f t="shared" ca="1" si="229"/>
        <v>0</v>
      </c>
      <c r="AA283" s="139">
        <f t="shared" ca="1" si="229"/>
        <v>0</v>
      </c>
      <c r="AB283" s="139">
        <f t="shared" ca="1" si="229"/>
        <v>0</v>
      </c>
      <c r="AC283" s="139">
        <f t="shared" ca="1" si="229"/>
        <v>0</v>
      </c>
      <c r="AD283" s="139">
        <f t="shared" ca="1" si="229"/>
        <v>0</v>
      </c>
      <c r="AE283" s="139">
        <f t="shared" ca="1" si="229"/>
        <v>0</v>
      </c>
      <c r="AF283" s="139">
        <f t="shared" ca="1" si="229"/>
        <v>0</v>
      </c>
      <c r="AG283" s="139">
        <f t="shared" ca="1" si="229"/>
        <v>0</v>
      </c>
      <c r="AH283" s="139">
        <f t="shared" ca="1" si="229"/>
        <v>0</v>
      </c>
      <c r="AI283" s="139">
        <f t="shared" ca="1" si="229"/>
        <v>0</v>
      </c>
      <c r="AJ283" s="139">
        <f t="shared" ca="1" si="229"/>
        <v>0</v>
      </c>
      <c r="AK283" s="139">
        <f t="shared" ca="1" si="229"/>
        <v>0</v>
      </c>
      <c r="AL283" s="139">
        <f t="shared" ca="1" si="229"/>
        <v>0</v>
      </c>
      <c r="AM283" s="139">
        <f t="shared" ca="1" si="229"/>
        <v>0</v>
      </c>
      <c r="AN283" s="139">
        <f t="shared" ca="1" si="229"/>
        <v>0</v>
      </c>
      <c r="AO283" s="139">
        <f t="shared" ca="1" si="229"/>
        <v>0</v>
      </c>
      <c r="AP283" s="139">
        <f t="shared" ca="1" si="229"/>
        <v>0</v>
      </c>
      <c r="AQ283" s="139">
        <f t="shared" ca="1" si="229"/>
        <v>0</v>
      </c>
      <c r="AR283" s="139">
        <f t="shared" ca="1" si="229"/>
        <v>0</v>
      </c>
      <c r="AS283" s="139">
        <f t="shared" ca="1" si="229"/>
        <v>0</v>
      </c>
      <c r="AT283" s="139">
        <f t="shared" ca="1" si="229"/>
        <v>0</v>
      </c>
      <c r="AU283" s="139">
        <f t="shared" ca="1" si="229"/>
        <v>0</v>
      </c>
      <c r="AV283" s="139">
        <f t="shared" ca="1" si="229"/>
        <v>0</v>
      </c>
      <c r="AW283" s="139">
        <f t="shared" ca="1" si="229"/>
        <v>0</v>
      </c>
      <c r="AX283" s="139">
        <f t="shared" ca="1" si="229"/>
        <v>0</v>
      </c>
      <c r="AY283" s="139">
        <f t="shared" ca="1" si="229"/>
        <v>0</v>
      </c>
      <c r="AZ283" s="139">
        <f t="shared" ca="1" si="229"/>
        <v>0</v>
      </c>
      <c r="BA283" s="139">
        <f t="shared" ca="1" si="229"/>
        <v>0</v>
      </c>
      <c r="BB283" s="139">
        <f t="shared" ca="1" si="229"/>
        <v>0</v>
      </c>
      <c r="BC283" s="139">
        <f t="shared" ca="1" si="229"/>
        <v>0</v>
      </c>
      <c r="BD283" s="139">
        <f t="shared" ca="1" si="229"/>
        <v>0</v>
      </c>
      <c r="BE283" s="139">
        <f t="shared" ca="1" si="229"/>
        <v>0</v>
      </c>
      <c r="BF283" s="139">
        <f t="shared" ca="1" si="229"/>
        <v>0</v>
      </c>
      <c r="BG283" s="139">
        <f t="shared" ca="1" si="229"/>
        <v>0</v>
      </c>
      <c r="BH283" s="139">
        <f t="shared" ca="1" si="229"/>
        <v>0</v>
      </c>
    </row>
    <row r="284" spans="1:60">
      <c r="A284" s="106"/>
      <c r="B284" s="106"/>
      <c r="C284" s="108">
        <v>39</v>
      </c>
      <c r="D284" s="106"/>
      <c r="E284" s="106" t="str">
        <f ca="1">OFFSET('Impact Inputs'!A$6,C284,0)</f>
        <v>Impact 14</v>
      </c>
      <c r="F284" s="106" t="str">
        <f ca="1">OFFSET('Impact Inputs'!C$6,C284,0)</f>
        <v>-</v>
      </c>
      <c r="G284" s="106"/>
      <c r="H284" s="139">
        <f t="shared" ca="1" si="224"/>
        <v>0</v>
      </c>
      <c r="I284" s="139">
        <f t="shared" ca="1" si="225"/>
        <v>0</v>
      </c>
      <c r="J284" s="139">
        <f t="shared" ca="1" si="226"/>
        <v>0</v>
      </c>
      <c r="K284" s="139">
        <f t="shared" ca="1" si="222"/>
        <v>0</v>
      </c>
      <c r="L284" s="139">
        <f t="shared" ca="1" si="229"/>
        <v>0</v>
      </c>
      <c r="M284" s="139">
        <f t="shared" ca="1" si="229"/>
        <v>0</v>
      </c>
      <c r="N284" s="139">
        <f t="shared" ca="1" si="229"/>
        <v>0</v>
      </c>
      <c r="O284" s="139">
        <f t="shared" ca="1" si="229"/>
        <v>0</v>
      </c>
      <c r="P284" s="139">
        <f t="shared" ca="1" si="229"/>
        <v>0</v>
      </c>
      <c r="Q284" s="139">
        <f t="shared" ca="1" si="229"/>
        <v>0</v>
      </c>
      <c r="R284" s="139">
        <f t="shared" ca="1" si="229"/>
        <v>0</v>
      </c>
      <c r="S284" s="139">
        <f t="shared" ca="1" si="229"/>
        <v>0</v>
      </c>
      <c r="T284" s="139">
        <f t="shared" ca="1" si="229"/>
        <v>0</v>
      </c>
      <c r="U284" s="139">
        <f t="shared" ca="1" si="229"/>
        <v>0</v>
      </c>
      <c r="V284" s="139">
        <f t="shared" ca="1" si="229"/>
        <v>0</v>
      </c>
      <c r="W284" s="139">
        <f t="shared" ca="1" si="229"/>
        <v>0</v>
      </c>
      <c r="X284" s="139">
        <f t="shared" ca="1" si="229"/>
        <v>0</v>
      </c>
      <c r="Y284" s="139">
        <f t="shared" ca="1" si="229"/>
        <v>0</v>
      </c>
      <c r="Z284" s="139">
        <f t="shared" ca="1" si="229"/>
        <v>0</v>
      </c>
      <c r="AA284" s="139">
        <f t="shared" ca="1" si="229"/>
        <v>0</v>
      </c>
      <c r="AB284" s="139">
        <f t="shared" ca="1" si="229"/>
        <v>0</v>
      </c>
      <c r="AC284" s="139">
        <f t="shared" ca="1" si="229"/>
        <v>0</v>
      </c>
      <c r="AD284" s="139">
        <f t="shared" ca="1" si="229"/>
        <v>0</v>
      </c>
      <c r="AE284" s="139">
        <f t="shared" ca="1" si="229"/>
        <v>0</v>
      </c>
      <c r="AF284" s="139">
        <f t="shared" ca="1" si="229"/>
        <v>0</v>
      </c>
      <c r="AG284" s="139">
        <f t="shared" ca="1" si="229"/>
        <v>0</v>
      </c>
      <c r="AH284" s="139">
        <f t="shared" ca="1" si="229"/>
        <v>0</v>
      </c>
      <c r="AI284" s="139">
        <f t="shared" ca="1" si="229"/>
        <v>0</v>
      </c>
      <c r="AJ284" s="139">
        <f t="shared" ca="1" si="229"/>
        <v>0</v>
      </c>
      <c r="AK284" s="139">
        <f t="shared" ca="1" si="229"/>
        <v>0</v>
      </c>
      <c r="AL284" s="139">
        <f t="shared" ca="1" si="229"/>
        <v>0</v>
      </c>
      <c r="AM284" s="139">
        <f t="shared" ca="1" si="229"/>
        <v>0</v>
      </c>
      <c r="AN284" s="139">
        <f t="shared" ca="1" si="229"/>
        <v>0</v>
      </c>
      <c r="AO284" s="139">
        <f t="shared" ca="1" si="229"/>
        <v>0</v>
      </c>
      <c r="AP284" s="139">
        <f t="shared" ca="1" si="229"/>
        <v>0</v>
      </c>
      <c r="AQ284" s="139">
        <f t="shared" ca="1" si="229"/>
        <v>0</v>
      </c>
      <c r="AR284" s="139">
        <f t="shared" ca="1" si="229"/>
        <v>0</v>
      </c>
      <c r="AS284" s="139">
        <f t="shared" ca="1" si="229"/>
        <v>0</v>
      </c>
      <c r="AT284" s="139">
        <f t="shared" ca="1" si="229"/>
        <v>0</v>
      </c>
      <c r="AU284" s="139">
        <f t="shared" ca="1" si="229"/>
        <v>0</v>
      </c>
      <c r="AV284" s="139">
        <f t="shared" ca="1" si="229"/>
        <v>0</v>
      </c>
      <c r="AW284" s="139">
        <f t="shared" ca="1" si="229"/>
        <v>0</v>
      </c>
      <c r="AX284" s="139">
        <f t="shared" ca="1" si="229"/>
        <v>0</v>
      </c>
      <c r="AY284" s="139">
        <f t="shared" ca="1" si="229"/>
        <v>0</v>
      </c>
      <c r="AZ284" s="139">
        <f t="shared" ca="1" si="229"/>
        <v>0</v>
      </c>
      <c r="BA284" s="139">
        <f t="shared" ca="1" si="229"/>
        <v>0</v>
      </c>
      <c r="BB284" s="139">
        <f t="shared" ca="1" si="229"/>
        <v>0</v>
      </c>
      <c r="BC284" s="139">
        <f t="shared" ca="1" si="229"/>
        <v>0</v>
      </c>
      <c r="BD284" s="139">
        <f t="shared" ca="1" si="229"/>
        <v>0</v>
      </c>
      <c r="BE284" s="139">
        <f t="shared" ca="1" si="229"/>
        <v>0</v>
      </c>
      <c r="BF284" s="139">
        <f t="shared" ca="1" si="229"/>
        <v>0</v>
      </c>
      <c r="BG284" s="139">
        <f t="shared" ca="1" si="229"/>
        <v>0</v>
      </c>
      <c r="BH284" s="139">
        <f t="shared" ca="1" si="229"/>
        <v>0</v>
      </c>
    </row>
    <row r="285" spans="1:60">
      <c r="A285" s="106"/>
      <c r="B285" s="106"/>
      <c r="C285" s="108">
        <v>42</v>
      </c>
      <c r="D285" s="106"/>
      <c r="E285" s="106" t="str">
        <f ca="1">OFFSET('Impact Inputs'!A$6,C285,0)</f>
        <v>Impact 15</v>
      </c>
      <c r="F285" s="106" t="str">
        <f ca="1">OFFSET('Impact Inputs'!C$6,C285,0)</f>
        <v>-</v>
      </c>
      <c r="G285" s="106"/>
      <c r="H285" s="139">
        <f t="shared" ca="1" si="224"/>
        <v>0</v>
      </c>
      <c r="I285" s="139">
        <f t="shared" ca="1" si="225"/>
        <v>0</v>
      </c>
      <c r="J285" s="139">
        <f t="shared" ca="1" si="226"/>
        <v>0</v>
      </c>
      <c r="K285" s="139">
        <f t="shared" ca="1" si="222"/>
        <v>0</v>
      </c>
      <c r="L285" s="139">
        <f t="shared" ca="1" si="229"/>
        <v>0</v>
      </c>
      <c r="M285" s="139">
        <f t="shared" ca="1" si="229"/>
        <v>0</v>
      </c>
      <c r="N285" s="139">
        <f t="shared" ca="1" si="229"/>
        <v>0</v>
      </c>
      <c r="O285" s="139">
        <f t="shared" ca="1" si="229"/>
        <v>0</v>
      </c>
      <c r="P285" s="139">
        <f t="shared" ca="1" si="229"/>
        <v>0</v>
      </c>
      <c r="Q285" s="139">
        <f t="shared" ca="1" si="229"/>
        <v>0</v>
      </c>
      <c r="R285" s="139">
        <f t="shared" ca="1" si="229"/>
        <v>0</v>
      </c>
      <c r="S285" s="139">
        <f t="shared" ca="1" si="229"/>
        <v>0</v>
      </c>
      <c r="T285" s="139">
        <f t="shared" ca="1" si="229"/>
        <v>0</v>
      </c>
      <c r="U285" s="139">
        <f t="shared" ca="1" si="229"/>
        <v>0</v>
      </c>
      <c r="V285" s="139">
        <f t="shared" ca="1" si="229"/>
        <v>0</v>
      </c>
      <c r="W285" s="139">
        <f t="shared" ca="1" si="229"/>
        <v>0</v>
      </c>
      <c r="X285" s="139">
        <f t="shared" ca="1" si="229"/>
        <v>0</v>
      </c>
      <c r="Y285" s="139">
        <f t="shared" ca="1" si="229"/>
        <v>0</v>
      </c>
      <c r="Z285" s="139">
        <f t="shared" ca="1" si="229"/>
        <v>0</v>
      </c>
      <c r="AA285" s="139">
        <f t="shared" ca="1" si="229"/>
        <v>0</v>
      </c>
      <c r="AB285" s="139">
        <f t="shared" ca="1" si="229"/>
        <v>0</v>
      </c>
      <c r="AC285" s="139">
        <f t="shared" ca="1" si="229"/>
        <v>0</v>
      </c>
      <c r="AD285" s="139">
        <f t="shared" ca="1" si="229"/>
        <v>0</v>
      </c>
      <c r="AE285" s="139">
        <f t="shared" ca="1" si="229"/>
        <v>0</v>
      </c>
      <c r="AF285" s="139">
        <f t="shared" ca="1" si="229"/>
        <v>0</v>
      </c>
      <c r="AG285" s="139">
        <f t="shared" ca="1" si="229"/>
        <v>0</v>
      </c>
      <c r="AH285" s="139">
        <f t="shared" ca="1" si="229"/>
        <v>0</v>
      </c>
      <c r="AI285" s="139">
        <f t="shared" ca="1" si="229"/>
        <v>0</v>
      </c>
      <c r="AJ285" s="139">
        <f t="shared" ca="1" si="229"/>
        <v>0</v>
      </c>
      <c r="AK285" s="139">
        <f t="shared" ca="1" si="229"/>
        <v>0</v>
      </c>
      <c r="AL285" s="139">
        <f t="shared" ca="1" si="229"/>
        <v>0</v>
      </c>
      <c r="AM285" s="139">
        <f t="shared" ca="1" si="229"/>
        <v>0</v>
      </c>
      <c r="AN285" s="139">
        <f t="shared" ca="1" si="229"/>
        <v>0</v>
      </c>
      <c r="AO285" s="139">
        <f t="shared" ca="1" si="229"/>
        <v>0</v>
      </c>
      <c r="AP285" s="139">
        <f t="shared" ca="1" si="229"/>
        <v>0</v>
      </c>
      <c r="AQ285" s="139">
        <f t="shared" ca="1" si="229"/>
        <v>0</v>
      </c>
      <c r="AR285" s="139">
        <f t="shared" ca="1" si="229"/>
        <v>0</v>
      </c>
      <c r="AS285" s="139">
        <f t="shared" ca="1" si="229"/>
        <v>0</v>
      </c>
      <c r="AT285" s="139">
        <f t="shared" ca="1" si="229"/>
        <v>0</v>
      </c>
      <c r="AU285" s="139">
        <f t="shared" ca="1" si="229"/>
        <v>0</v>
      </c>
      <c r="AV285" s="139">
        <f t="shared" ca="1" si="229"/>
        <v>0</v>
      </c>
      <c r="AW285" s="139">
        <f t="shared" ca="1" si="229"/>
        <v>0</v>
      </c>
      <c r="AX285" s="139">
        <f t="shared" ca="1" si="229"/>
        <v>0</v>
      </c>
      <c r="AY285" s="139">
        <f t="shared" ca="1" si="229"/>
        <v>0</v>
      </c>
      <c r="AZ285" s="139">
        <f t="shared" ca="1" si="229"/>
        <v>0</v>
      </c>
      <c r="BA285" s="139">
        <f t="shared" ca="1" si="229"/>
        <v>0</v>
      </c>
      <c r="BB285" s="139">
        <f t="shared" ca="1" si="229"/>
        <v>0</v>
      </c>
      <c r="BC285" s="139">
        <f t="shared" ca="1" si="229"/>
        <v>0</v>
      </c>
      <c r="BD285" s="139">
        <f t="shared" ca="1" si="229"/>
        <v>0</v>
      </c>
      <c r="BE285" s="139">
        <f t="shared" ca="1" si="229"/>
        <v>0</v>
      </c>
      <c r="BF285" s="139">
        <f t="shared" ca="1" si="229"/>
        <v>0</v>
      </c>
      <c r="BG285" s="139">
        <f t="shared" ca="1" si="229"/>
        <v>0</v>
      </c>
      <c r="BH285" s="139">
        <f t="shared" ca="1" si="229"/>
        <v>0</v>
      </c>
    </row>
    <row r="286" spans="1:60">
      <c r="A286" s="106"/>
      <c r="B286" s="106"/>
      <c r="C286" s="106">
        <v>45</v>
      </c>
      <c r="D286" s="106"/>
      <c r="E286" s="106" t="str">
        <f ca="1">OFFSET('Impact Inputs'!A$6,C286,0)</f>
        <v>Impact 16</v>
      </c>
      <c r="F286" s="106" t="str">
        <f ca="1">OFFSET('Impact Inputs'!C$6,C286,0)</f>
        <v>-</v>
      </c>
      <c r="G286" s="106"/>
      <c r="H286" s="139">
        <f t="shared" ca="1" si="224"/>
        <v>0</v>
      </c>
      <c r="I286" s="139">
        <f t="shared" ca="1" si="225"/>
        <v>0</v>
      </c>
      <c r="J286" s="139">
        <f t="shared" ca="1" si="226"/>
        <v>0</v>
      </c>
      <c r="K286" s="139">
        <f t="shared" ca="1" si="222"/>
        <v>0</v>
      </c>
      <c r="L286" s="139">
        <f t="shared" ca="1" si="229"/>
        <v>0</v>
      </c>
      <c r="M286" s="139">
        <f t="shared" ca="1" si="229"/>
        <v>0</v>
      </c>
      <c r="N286" s="139">
        <f t="shared" ca="1" si="229"/>
        <v>0</v>
      </c>
      <c r="O286" s="139">
        <f t="shared" ca="1" si="229"/>
        <v>0</v>
      </c>
      <c r="P286" s="139">
        <f t="shared" ca="1" si="229"/>
        <v>0</v>
      </c>
      <c r="Q286" s="139">
        <f t="shared" ca="1" si="229"/>
        <v>0</v>
      </c>
      <c r="R286" s="139">
        <f t="shared" ca="1" si="229"/>
        <v>0</v>
      </c>
      <c r="S286" s="139">
        <f t="shared" ca="1" si="229"/>
        <v>0</v>
      </c>
      <c r="T286" s="139">
        <f t="shared" ca="1" si="229"/>
        <v>0</v>
      </c>
      <c r="U286" s="139">
        <f t="shared" ca="1" si="229"/>
        <v>0</v>
      </c>
      <c r="V286" s="139">
        <f t="shared" ca="1" si="229"/>
        <v>0</v>
      </c>
      <c r="W286" s="139">
        <f t="shared" ca="1" si="229"/>
        <v>0</v>
      </c>
      <c r="X286" s="139">
        <f t="shared" ca="1" si="229"/>
        <v>0</v>
      </c>
      <c r="Y286" s="139">
        <f t="shared" ca="1" si="229"/>
        <v>0</v>
      </c>
      <c r="Z286" s="139">
        <f t="shared" ca="1" si="229"/>
        <v>0</v>
      </c>
      <c r="AA286" s="139">
        <f t="shared" ca="1" si="229"/>
        <v>0</v>
      </c>
      <c r="AB286" s="139">
        <f t="shared" ca="1" si="229"/>
        <v>0</v>
      </c>
      <c r="AC286" s="139">
        <f t="shared" ca="1" si="229"/>
        <v>0</v>
      </c>
      <c r="AD286" s="139">
        <f t="shared" ca="1" si="229"/>
        <v>0</v>
      </c>
      <c r="AE286" s="139">
        <f t="shared" ca="1" si="229"/>
        <v>0</v>
      </c>
      <c r="AF286" s="139">
        <f t="shared" ca="1" si="229"/>
        <v>0</v>
      </c>
      <c r="AG286" s="139">
        <f t="shared" ca="1" si="229"/>
        <v>0</v>
      </c>
      <c r="AH286" s="139">
        <f t="shared" ca="1" si="229"/>
        <v>0</v>
      </c>
      <c r="AI286" s="139">
        <f t="shared" ca="1" si="229"/>
        <v>0</v>
      </c>
      <c r="AJ286" s="139">
        <f t="shared" ca="1" si="229"/>
        <v>0</v>
      </c>
      <c r="AK286" s="139">
        <f t="shared" ca="1" si="229"/>
        <v>0</v>
      </c>
      <c r="AL286" s="139">
        <f t="shared" ca="1" si="229"/>
        <v>0</v>
      </c>
      <c r="AM286" s="139">
        <f t="shared" ca="1" si="229"/>
        <v>0</v>
      </c>
      <c r="AN286" s="139">
        <f t="shared" ca="1" si="229"/>
        <v>0</v>
      </c>
      <c r="AO286" s="139">
        <f t="shared" ca="1" si="229"/>
        <v>0</v>
      </c>
      <c r="AP286" s="139">
        <f t="shared" ca="1" si="229"/>
        <v>0</v>
      </c>
      <c r="AQ286" s="139">
        <f t="shared" ca="1" si="229"/>
        <v>0</v>
      </c>
      <c r="AR286" s="139">
        <f t="shared" ca="1" si="229"/>
        <v>0</v>
      </c>
      <c r="AS286" s="139">
        <f t="shared" ca="1" si="229"/>
        <v>0</v>
      </c>
      <c r="AT286" s="139">
        <f t="shared" ca="1" si="229"/>
        <v>0</v>
      </c>
      <c r="AU286" s="139">
        <f t="shared" ca="1" si="229"/>
        <v>0</v>
      </c>
      <c r="AV286" s="139">
        <f t="shared" ca="1" si="229"/>
        <v>0</v>
      </c>
      <c r="AW286" s="139">
        <f t="shared" ca="1" si="229"/>
        <v>0</v>
      </c>
      <c r="AX286" s="139">
        <f t="shared" ca="1" si="229"/>
        <v>0</v>
      </c>
      <c r="AY286" s="139">
        <f t="shared" ca="1" si="229"/>
        <v>0</v>
      </c>
      <c r="AZ286" s="139">
        <f t="shared" ca="1" si="229"/>
        <v>0</v>
      </c>
      <c r="BA286" s="139">
        <f t="shared" ca="1" si="229"/>
        <v>0</v>
      </c>
      <c r="BB286" s="139">
        <f t="shared" ca="1" si="229"/>
        <v>0</v>
      </c>
      <c r="BC286" s="139">
        <f t="shared" ca="1" si="229"/>
        <v>0</v>
      </c>
      <c r="BD286" s="139">
        <f t="shared" ca="1" si="229"/>
        <v>0</v>
      </c>
      <c r="BE286" s="139">
        <f t="shared" ref="L286:BH292" ca="1" si="230">BE234*BE$3</f>
        <v>0</v>
      </c>
      <c r="BF286" s="139">
        <f t="shared" ca="1" si="230"/>
        <v>0</v>
      </c>
      <c r="BG286" s="139">
        <f t="shared" ca="1" si="230"/>
        <v>0</v>
      </c>
      <c r="BH286" s="139">
        <f t="shared" ca="1" si="230"/>
        <v>0</v>
      </c>
    </row>
    <row r="287" spans="1:60">
      <c r="A287" s="106"/>
      <c r="B287" s="106"/>
      <c r="C287" s="106">
        <v>48</v>
      </c>
      <c r="D287" s="106"/>
      <c r="E287" s="106" t="str">
        <f ca="1">OFFSET('Impact Inputs'!A$6,C287,0)</f>
        <v>Impact 17</v>
      </c>
      <c r="F287" s="106" t="str">
        <f ca="1">OFFSET('Impact Inputs'!C$6,C287,0)</f>
        <v>-</v>
      </c>
      <c r="G287" s="106"/>
      <c r="H287" s="139">
        <f t="shared" ca="1" si="224"/>
        <v>0</v>
      </c>
      <c r="I287" s="139">
        <f t="shared" ca="1" si="225"/>
        <v>0</v>
      </c>
      <c r="J287" s="139">
        <f t="shared" ca="1" si="226"/>
        <v>0</v>
      </c>
      <c r="K287" s="139">
        <f t="shared" ca="1" si="222"/>
        <v>0</v>
      </c>
      <c r="L287" s="139">
        <f t="shared" ca="1" si="230"/>
        <v>0</v>
      </c>
      <c r="M287" s="139">
        <f t="shared" ca="1" si="230"/>
        <v>0</v>
      </c>
      <c r="N287" s="139">
        <f t="shared" ca="1" si="230"/>
        <v>0</v>
      </c>
      <c r="O287" s="139">
        <f t="shared" ca="1" si="230"/>
        <v>0</v>
      </c>
      <c r="P287" s="139">
        <f t="shared" ca="1" si="230"/>
        <v>0</v>
      </c>
      <c r="Q287" s="139">
        <f t="shared" ca="1" si="230"/>
        <v>0</v>
      </c>
      <c r="R287" s="139">
        <f t="shared" ca="1" si="230"/>
        <v>0</v>
      </c>
      <c r="S287" s="139">
        <f t="shared" ca="1" si="230"/>
        <v>0</v>
      </c>
      <c r="T287" s="139">
        <f t="shared" ca="1" si="230"/>
        <v>0</v>
      </c>
      <c r="U287" s="139">
        <f t="shared" ca="1" si="230"/>
        <v>0</v>
      </c>
      <c r="V287" s="139">
        <f t="shared" ca="1" si="230"/>
        <v>0</v>
      </c>
      <c r="W287" s="139">
        <f t="shared" ca="1" si="230"/>
        <v>0</v>
      </c>
      <c r="X287" s="139">
        <f t="shared" ca="1" si="230"/>
        <v>0</v>
      </c>
      <c r="Y287" s="139">
        <f t="shared" ca="1" si="230"/>
        <v>0</v>
      </c>
      <c r="Z287" s="139">
        <f t="shared" ca="1" si="230"/>
        <v>0</v>
      </c>
      <c r="AA287" s="139">
        <f t="shared" ca="1" si="230"/>
        <v>0</v>
      </c>
      <c r="AB287" s="139">
        <f t="shared" ca="1" si="230"/>
        <v>0</v>
      </c>
      <c r="AC287" s="139">
        <f t="shared" ca="1" si="230"/>
        <v>0</v>
      </c>
      <c r="AD287" s="139">
        <f t="shared" ca="1" si="230"/>
        <v>0</v>
      </c>
      <c r="AE287" s="139">
        <f t="shared" ca="1" si="230"/>
        <v>0</v>
      </c>
      <c r="AF287" s="139">
        <f t="shared" ca="1" si="230"/>
        <v>0</v>
      </c>
      <c r="AG287" s="139">
        <f t="shared" ca="1" si="230"/>
        <v>0</v>
      </c>
      <c r="AH287" s="139">
        <f t="shared" ca="1" si="230"/>
        <v>0</v>
      </c>
      <c r="AI287" s="139">
        <f t="shared" ca="1" si="230"/>
        <v>0</v>
      </c>
      <c r="AJ287" s="139">
        <f t="shared" ca="1" si="230"/>
        <v>0</v>
      </c>
      <c r="AK287" s="139">
        <f t="shared" ca="1" si="230"/>
        <v>0</v>
      </c>
      <c r="AL287" s="139">
        <f t="shared" ca="1" si="230"/>
        <v>0</v>
      </c>
      <c r="AM287" s="139">
        <f t="shared" ca="1" si="230"/>
        <v>0</v>
      </c>
      <c r="AN287" s="139">
        <f t="shared" ca="1" si="230"/>
        <v>0</v>
      </c>
      <c r="AO287" s="139">
        <f t="shared" ca="1" si="230"/>
        <v>0</v>
      </c>
      <c r="AP287" s="139">
        <f t="shared" ca="1" si="230"/>
        <v>0</v>
      </c>
      <c r="AQ287" s="139">
        <f t="shared" ca="1" si="230"/>
        <v>0</v>
      </c>
      <c r="AR287" s="139">
        <f t="shared" ca="1" si="230"/>
        <v>0</v>
      </c>
      <c r="AS287" s="139">
        <f t="shared" ca="1" si="230"/>
        <v>0</v>
      </c>
      <c r="AT287" s="139">
        <f t="shared" ca="1" si="230"/>
        <v>0</v>
      </c>
      <c r="AU287" s="139">
        <f t="shared" ca="1" si="230"/>
        <v>0</v>
      </c>
      <c r="AV287" s="139">
        <f t="shared" ca="1" si="230"/>
        <v>0</v>
      </c>
      <c r="AW287" s="139">
        <f t="shared" ca="1" si="230"/>
        <v>0</v>
      </c>
      <c r="AX287" s="139">
        <f t="shared" ca="1" si="230"/>
        <v>0</v>
      </c>
      <c r="AY287" s="139">
        <f t="shared" ca="1" si="230"/>
        <v>0</v>
      </c>
      <c r="AZ287" s="139">
        <f t="shared" ca="1" si="230"/>
        <v>0</v>
      </c>
      <c r="BA287" s="139">
        <f t="shared" ca="1" si="230"/>
        <v>0</v>
      </c>
      <c r="BB287" s="139">
        <f t="shared" ca="1" si="230"/>
        <v>0</v>
      </c>
      <c r="BC287" s="139">
        <f t="shared" ca="1" si="230"/>
        <v>0</v>
      </c>
      <c r="BD287" s="139">
        <f t="shared" ca="1" si="230"/>
        <v>0</v>
      </c>
      <c r="BE287" s="139">
        <f t="shared" ca="1" si="230"/>
        <v>0</v>
      </c>
      <c r="BF287" s="139">
        <f t="shared" ca="1" si="230"/>
        <v>0</v>
      </c>
      <c r="BG287" s="139">
        <f t="shared" ca="1" si="230"/>
        <v>0</v>
      </c>
      <c r="BH287" s="139">
        <f t="shared" ca="1" si="230"/>
        <v>0</v>
      </c>
    </row>
    <row r="288" spans="1:60">
      <c r="A288" s="106"/>
      <c r="B288" s="106"/>
      <c r="C288" s="106">
        <v>51</v>
      </c>
      <c r="D288" s="106"/>
      <c r="E288" s="106" t="str">
        <f ca="1">OFFSET('Impact Inputs'!A$6,C288,0)</f>
        <v>Impact 18</v>
      </c>
      <c r="F288" s="106" t="str">
        <f ca="1">OFFSET('Impact Inputs'!C$6,C288,0)</f>
        <v>-</v>
      </c>
      <c r="G288" s="106"/>
      <c r="H288" s="139">
        <f t="shared" ca="1" si="224"/>
        <v>0</v>
      </c>
      <c r="I288" s="139">
        <f t="shared" ca="1" si="225"/>
        <v>0</v>
      </c>
      <c r="J288" s="139">
        <f t="shared" ca="1" si="226"/>
        <v>0</v>
      </c>
      <c r="K288" s="139">
        <f t="shared" ca="1" si="222"/>
        <v>0</v>
      </c>
      <c r="L288" s="139">
        <f t="shared" ca="1" si="230"/>
        <v>0</v>
      </c>
      <c r="M288" s="139">
        <f t="shared" ca="1" si="230"/>
        <v>0</v>
      </c>
      <c r="N288" s="139">
        <f t="shared" ca="1" si="230"/>
        <v>0</v>
      </c>
      <c r="O288" s="139">
        <f t="shared" ca="1" si="230"/>
        <v>0</v>
      </c>
      <c r="P288" s="139">
        <f t="shared" ca="1" si="230"/>
        <v>0</v>
      </c>
      <c r="Q288" s="139">
        <f t="shared" ca="1" si="230"/>
        <v>0</v>
      </c>
      <c r="R288" s="139">
        <f t="shared" ca="1" si="230"/>
        <v>0</v>
      </c>
      <c r="S288" s="139">
        <f t="shared" ca="1" si="230"/>
        <v>0</v>
      </c>
      <c r="T288" s="139">
        <f t="shared" ca="1" si="230"/>
        <v>0</v>
      </c>
      <c r="U288" s="139">
        <f t="shared" ca="1" si="230"/>
        <v>0</v>
      </c>
      <c r="V288" s="139">
        <f t="shared" ca="1" si="230"/>
        <v>0</v>
      </c>
      <c r="W288" s="139">
        <f t="shared" ca="1" si="230"/>
        <v>0</v>
      </c>
      <c r="X288" s="139">
        <f t="shared" ca="1" si="230"/>
        <v>0</v>
      </c>
      <c r="Y288" s="139">
        <f t="shared" ca="1" si="230"/>
        <v>0</v>
      </c>
      <c r="Z288" s="139">
        <f t="shared" ca="1" si="230"/>
        <v>0</v>
      </c>
      <c r="AA288" s="139">
        <f t="shared" ca="1" si="230"/>
        <v>0</v>
      </c>
      <c r="AB288" s="139">
        <f t="shared" ca="1" si="230"/>
        <v>0</v>
      </c>
      <c r="AC288" s="139">
        <f t="shared" ca="1" si="230"/>
        <v>0</v>
      </c>
      <c r="AD288" s="139">
        <f t="shared" ca="1" si="230"/>
        <v>0</v>
      </c>
      <c r="AE288" s="139">
        <f t="shared" ca="1" si="230"/>
        <v>0</v>
      </c>
      <c r="AF288" s="139">
        <f t="shared" ca="1" si="230"/>
        <v>0</v>
      </c>
      <c r="AG288" s="139">
        <f t="shared" ca="1" si="230"/>
        <v>0</v>
      </c>
      <c r="AH288" s="139">
        <f t="shared" ca="1" si="230"/>
        <v>0</v>
      </c>
      <c r="AI288" s="139">
        <f t="shared" ca="1" si="230"/>
        <v>0</v>
      </c>
      <c r="AJ288" s="139">
        <f t="shared" ca="1" si="230"/>
        <v>0</v>
      </c>
      <c r="AK288" s="139">
        <f t="shared" ca="1" si="230"/>
        <v>0</v>
      </c>
      <c r="AL288" s="139">
        <f t="shared" ca="1" si="230"/>
        <v>0</v>
      </c>
      <c r="AM288" s="139">
        <f t="shared" ca="1" si="230"/>
        <v>0</v>
      </c>
      <c r="AN288" s="139">
        <f t="shared" ca="1" si="230"/>
        <v>0</v>
      </c>
      <c r="AO288" s="139">
        <f t="shared" ca="1" si="230"/>
        <v>0</v>
      </c>
      <c r="AP288" s="139">
        <f t="shared" ca="1" si="230"/>
        <v>0</v>
      </c>
      <c r="AQ288" s="139">
        <f t="shared" ca="1" si="230"/>
        <v>0</v>
      </c>
      <c r="AR288" s="139">
        <f t="shared" ca="1" si="230"/>
        <v>0</v>
      </c>
      <c r="AS288" s="139">
        <f t="shared" ca="1" si="230"/>
        <v>0</v>
      </c>
      <c r="AT288" s="139">
        <f t="shared" ca="1" si="230"/>
        <v>0</v>
      </c>
      <c r="AU288" s="139">
        <f t="shared" ca="1" si="230"/>
        <v>0</v>
      </c>
      <c r="AV288" s="139">
        <f t="shared" ca="1" si="230"/>
        <v>0</v>
      </c>
      <c r="AW288" s="139">
        <f t="shared" ca="1" si="230"/>
        <v>0</v>
      </c>
      <c r="AX288" s="139">
        <f t="shared" ca="1" si="230"/>
        <v>0</v>
      </c>
      <c r="AY288" s="139">
        <f t="shared" ca="1" si="230"/>
        <v>0</v>
      </c>
      <c r="AZ288" s="139">
        <f t="shared" ca="1" si="230"/>
        <v>0</v>
      </c>
      <c r="BA288" s="139">
        <f t="shared" ca="1" si="230"/>
        <v>0</v>
      </c>
      <c r="BB288" s="139">
        <f t="shared" ca="1" si="230"/>
        <v>0</v>
      </c>
      <c r="BC288" s="139">
        <f t="shared" ca="1" si="230"/>
        <v>0</v>
      </c>
      <c r="BD288" s="139">
        <f t="shared" ca="1" si="230"/>
        <v>0</v>
      </c>
      <c r="BE288" s="139">
        <f t="shared" ca="1" si="230"/>
        <v>0</v>
      </c>
      <c r="BF288" s="139">
        <f t="shared" ca="1" si="230"/>
        <v>0</v>
      </c>
      <c r="BG288" s="139">
        <f t="shared" ca="1" si="230"/>
        <v>0</v>
      </c>
      <c r="BH288" s="139">
        <f t="shared" ca="1" si="230"/>
        <v>0</v>
      </c>
    </row>
    <row r="289" spans="1:60">
      <c r="A289" s="106"/>
      <c r="B289" s="106"/>
      <c r="C289" s="108">
        <v>54</v>
      </c>
      <c r="D289" s="106"/>
      <c r="E289" s="106" t="str">
        <f ca="1">OFFSET('Impact Inputs'!A$6,C289,0)</f>
        <v>Impact 19</v>
      </c>
      <c r="F289" s="106" t="str">
        <f ca="1">OFFSET('Impact Inputs'!C$6,C289,0)</f>
        <v>-</v>
      </c>
      <c r="G289" s="106"/>
      <c r="H289" s="139">
        <f t="shared" ca="1" si="224"/>
        <v>0</v>
      </c>
      <c r="I289" s="139">
        <f t="shared" ca="1" si="225"/>
        <v>0</v>
      </c>
      <c r="J289" s="139">
        <f t="shared" ca="1" si="226"/>
        <v>0</v>
      </c>
      <c r="K289" s="139">
        <f t="shared" ca="1" si="222"/>
        <v>0</v>
      </c>
      <c r="L289" s="139">
        <f t="shared" ca="1" si="230"/>
        <v>0</v>
      </c>
      <c r="M289" s="139">
        <f t="shared" ca="1" si="230"/>
        <v>0</v>
      </c>
      <c r="N289" s="139">
        <f t="shared" ca="1" si="230"/>
        <v>0</v>
      </c>
      <c r="O289" s="139">
        <f t="shared" ca="1" si="230"/>
        <v>0</v>
      </c>
      <c r="P289" s="139">
        <f t="shared" ca="1" si="230"/>
        <v>0</v>
      </c>
      <c r="Q289" s="139">
        <f t="shared" ca="1" si="230"/>
        <v>0</v>
      </c>
      <c r="R289" s="139">
        <f t="shared" ca="1" si="230"/>
        <v>0</v>
      </c>
      <c r="S289" s="139">
        <f t="shared" ca="1" si="230"/>
        <v>0</v>
      </c>
      <c r="T289" s="139">
        <f t="shared" ca="1" si="230"/>
        <v>0</v>
      </c>
      <c r="U289" s="139">
        <f t="shared" ca="1" si="230"/>
        <v>0</v>
      </c>
      <c r="V289" s="139">
        <f t="shared" ca="1" si="230"/>
        <v>0</v>
      </c>
      <c r="W289" s="139">
        <f t="shared" ca="1" si="230"/>
        <v>0</v>
      </c>
      <c r="X289" s="139">
        <f t="shared" ca="1" si="230"/>
        <v>0</v>
      </c>
      <c r="Y289" s="139">
        <f t="shared" ca="1" si="230"/>
        <v>0</v>
      </c>
      <c r="Z289" s="139">
        <f t="shared" ca="1" si="230"/>
        <v>0</v>
      </c>
      <c r="AA289" s="139">
        <f t="shared" ca="1" si="230"/>
        <v>0</v>
      </c>
      <c r="AB289" s="139">
        <f t="shared" ca="1" si="230"/>
        <v>0</v>
      </c>
      <c r="AC289" s="139">
        <f t="shared" ca="1" si="230"/>
        <v>0</v>
      </c>
      <c r="AD289" s="139">
        <f t="shared" ca="1" si="230"/>
        <v>0</v>
      </c>
      <c r="AE289" s="139">
        <f t="shared" ca="1" si="230"/>
        <v>0</v>
      </c>
      <c r="AF289" s="139">
        <f t="shared" ca="1" si="230"/>
        <v>0</v>
      </c>
      <c r="AG289" s="139">
        <f t="shared" ca="1" si="230"/>
        <v>0</v>
      </c>
      <c r="AH289" s="139">
        <f t="shared" ca="1" si="230"/>
        <v>0</v>
      </c>
      <c r="AI289" s="139">
        <f t="shared" ca="1" si="230"/>
        <v>0</v>
      </c>
      <c r="AJ289" s="139">
        <f t="shared" ca="1" si="230"/>
        <v>0</v>
      </c>
      <c r="AK289" s="139">
        <f t="shared" ca="1" si="230"/>
        <v>0</v>
      </c>
      <c r="AL289" s="139">
        <f t="shared" ca="1" si="230"/>
        <v>0</v>
      </c>
      <c r="AM289" s="139">
        <f t="shared" ca="1" si="230"/>
        <v>0</v>
      </c>
      <c r="AN289" s="139">
        <f t="shared" ca="1" si="230"/>
        <v>0</v>
      </c>
      <c r="AO289" s="139">
        <f t="shared" ca="1" si="230"/>
        <v>0</v>
      </c>
      <c r="AP289" s="139">
        <f t="shared" ca="1" si="230"/>
        <v>0</v>
      </c>
      <c r="AQ289" s="139">
        <f t="shared" ca="1" si="230"/>
        <v>0</v>
      </c>
      <c r="AR289" s="139">
        <f t="shared" ca="1" si="230"/>
        <v>0</v>
      </c>
      <c r="AS289" s="139">
        <f t="shared" ca="1" si="230"/>
        <v>0</v>
      </c>
      <c r="AT289" s="139">
        <f t="shared" ca="1" si="230"/>
        <v>0</v>
      </c>
      <c r="AU289" s="139">
        <f t="shared" ca="1" si="230"/>
        <v>0</v>
      </c>
      <c r="AV289" s="139">
        <f t="shared" ca="1" si="230"/>
        <v>0</v>
      </c>
      <c r="AW289" s="139">
        <f t="shared" ca="1" si="230"/>
        <v>0</v>
      </c>
      <c r="AX289" s="139">
        <f t="shared" ca="1" si="230"/>
        <v>0</v>
      </c>
      <c r="AY289" s="139">
        <f t="shared" ca="1" si="230"/>
        <v>0</v>
      </c>
      <c r="AZ289" s="139">
        <f t="shared" ca="1" si="230"/>
        <v>0</v>
      </c>
      <c r="BA289" s="139">
        <f t="shared" ca="1" si="230"/>
        <v>0</v>
      </c>
      <c r="BB289" s="139">
        <f t="shared" ca="1" si="230"/>
        <v>0</v>
      </c>
      <c r="BC289" s="139">
        <f t="shared" ca="1" si="230"/>
        <v>0</v>
      </c>
      <c r="BD289" s="139">
        <f t="shared" ca="1" si="230"/>
        <v>0</v>
      </c>
      <c r="BE289" s="139">
        <f t="shared" ca="1" si="230"/>
        <v>0</v>
      </c>
      <c r="BF289" s="139">
        <f t="shared" ca="1" si="230"/>
        <v>0</v>
      </c>
      <c r="BG289" s="139">
        <f t="shared" ca="1" si="230"/>
        <v>0</v>
      </c>
      <c r="BH289" s="139">
        <f t="shared" ca="1" si="230"/>
        <v>0</v>
      </c>
    </row>
    <row r="290" spans="1:60">
      <c r="A290" s="106"/>
      <c r="B290" s="106"/>
      <c r="C290" s="108">
        <v>57</v>
      </c>
      <c r="D290" s="106"/>
      <c r="E290" s="106" t="str">
        <f ca="1">OFFSET('Impact Inputs'!A$6,C290,0)</f>
        <v>Impact 20</v>
      </c>
      <c r="F290" s="106" t="str">
        <f ca="1">OFFSET('Impact Inputs'!C$6,C290,0)</f>
        <v>-</v>
      </c>
      <c r="G290" s="106"/>
      <c r="H290" s="139">
        <f t="shared" ca="1" si="224"/>
        <v>0</v>
      </c>
      <c r="I290" s="139">
        <f t="shared" ca="1" si="225"/>
        <v>0</v>
      </c>
      <c r="J290" s="139">
        <f t="shared" ca="1" si="226"/>
        <v>0</v>
      </c>
      <c r="K290" s="139">
        <f t="shared" ca="1" si="222"/>
        <v>0</v>
      </c>
      <c r="L290" s="139">
        <f t="shared" ca="1" si="230"/>
        <v>0</v>
      </c>
      <c r="M290" s="139">
        <f t="shared" ca="1" si="230"/>
        <v>0</v>
      </c>
      <c r="N290" s="139">
        <f t="shared" ca="1" si="230"/>
        <v>0</v>
      </c>
      <c r="O290" s="139">
        <f t="shared" ca="1" si="230"/>
        <v>0</v>
      </c>
      <c r="P290" s="139">
        <f t="shared" ca="1" si="230"/>
        <v>0</v>
      </c>
      <c r="Q290" s="139">
        <f t="shared" ca="1" si="230"/>
        <v>0</v>
      </c>
      <c r="R290" s="139">
        <f t="shared" ca="1" si="230"/>
        <v>0</v>
      </c>
      <c r="S290" s="139">
        <f t="shared" ca="1" si="230"/>
        <v>0</v>
      </c>
      <c r="T290" s="139">
        <f t="shared" ca="1" si="230"/>
        <v>0</v>
      </c>
      <c r="U290" s="139">
        <f t="shared" ca="1" si="230"/>
        <v>0</v>
      </c>
      <c r="V290" s="139">
        <f t="shared" ca="1" si="230"/>
        <v>0</v>
      </c>
      <c r="W290" s="139">
        <f t="shared" ca="1" si="230"/>
        <v>0</v>
      </c>
      <c r="X290" s="139">
        <f t="shared" ca="1" si="230"/>
        <v>0</v>
      </c>
      <c r="Y290" s="139">
        <f t="shared" ca="1" si="230"/>
        <v>0</v>
      </c>
      <c r="Z290" s="139">
        <f t="shared" ca="1" si="230"/>
        <v>0</v>
      </c>
      <c r="AA290" s="139">
        <f t="shared" ca="1" si="230"/>
        <v>0</v>
      </c>
      <c r="AB290" s="139">
        <f t="shared" ca="1" si="230"/>
        <v>0</v>
      </c>
      <c r="AC290" s="139">
        <f t="shared" ca="1" si="230"/>
        <v>0</v>
      </c>
      <c r="AD290" s="139">
        <f t="shared" ca="1" si="230"/>
        <v>0</v>
      </c>
      <c r="AE290" s="139">
        <f t="shared" ca="1" si="230"/>
        <v>0</v>
      </c>
      <c r="AF290" s="139">
        <f t="shared" ca="1" si="230"/>
        <v>0</v>
      </c>
      <c r="AG290" s="139">
        <f t="shared" ca="1" si="230"/>
        <v>0</v>
      </c>
      <c r="AH290" s="139">
        <f t="shared" ca="1" si="230"/>
        <v>0</v>
      </c>
      <c r="AI290" s="139">
        <f t="shared" ca="1" si="230"/>
        <v>0</v>
      </c>
      <c r="AJ290" s="139">
        <f t="shared" ca="1" si="230"/>
        <v>0</v>
      </c>
      <c r="AK290" s="139">
        <f t="shared" ca="1" si="230"/>
        <v>0</v>
      </c>
      <c r="AL290" s="139">
        <f t="shared" ca="1" si="230"/>
        <v>0</v>
      </c>
      <c r="AM290" s="139">
        <f t="shared" ca="1" si="230"/>
        <v>0</v>
      </c>
      <c r="AN290" s="139">
        <f t="shared" ca="1" si="230"/>
        <v>0</v>
      </c>
      <c r="AO290" s="139">
        <f t="shared" ca="1" si="230"/>
        <v>0</v>
      </c>
      <c r="AP290" s="139">
        <f t="shared" ca="1" si="230"/>
        <v>0</v>
      </c>
      <c r="AQ290" s="139">
        <f t="shared" ca="1" si="230"/>
        <v>0</v>
      </c>
      <c r="AR290" s="139">
        <f t="shared" ca="1" si="230"/>
        <v>0</v>
      </c>
      <c r="AS290" s="139">
        <f t="shared" ca="1" si="230"/>
        <v>0</v>
      </c>
      <c r="AT290" s="139">
        <f t="shared" ca="1" si="230"/>
        <v>0</v>
      </c>
      <c r="AU290" s="139">
        <f t="shared" ca="1" si="230"/>
        <v>0</v>
      </c>
      <c r="AV290" s="139">
        <f t="shared" ca="1" si="230"/>
        <v>0</v>
      </c>
      <c r="AW290" s="139">
        <f t="shared" ca="1" si="230"/>
        <v>0</v>
      </c>
      <c r="AX290" s="139">
        <f t="shared" ca="1" si="230"/>
        <v>0</v>
      </c>
      <c r="AY290" s="139">
        <f t="shared" ca="1" si="230"/>
        <v>0</v>
      </c>
      <c r="AZ290" s="139">
        <f t="shared" ca="1" si="230"/>
        <v>0</v>
      </c>
      <c r="BA290" s="139">
        <f t="shared" ca="1" si="230"/>
        <v>0</v>
      </c>
      <c r="BB290" s="139">
        <f t="shared" ca="1" si="230"/>
        <v>0</v>
      </c>
      <c r="BC290" s="139">
        <f t="shared" ca="1" si="230"/>
        <v>0</v>
      </c>
      <c r="BD290" s="139">
        <f t="shared" ca="1" si="230"/>
        <v>0</v>
      </c>
      <c r="BE290" s="139">
        <f t="shared" ca="1" si="230"/>
        <v>0</v>
      </c>
      <c r="BF290" s="139">
        <f t="shared" ca="1" si="230"/>
        <v>0</v>
      </c>
      <c r="BG290" s="139">
        <f t="shared" ca="1" si="230"/>
        <v>0</v>
      </c>
      <c r="BH290" s="139">
        <f t="shared" ca="1" si="230"/>
        <v>0</v>
      </c>
    </row>
    <row r="291" spans="1:60">
      <c r="A291" s="106"/>
      <c r="B291" s="106"/>
      <c r="C291" s="106">
        <v>60</v>
      </c>
      <c r="D291" s="106"/>
      <c r="E291" s="106" t="str">
        <f ca="1">OFFSET('Impact Inputs'!A$6,C291,0)</f>
        <v>Impact 21</v>
      </c>
      <c r="F291" s="106" t="str">
        <f ca="1">OFFSET('Impact Inputs'!C$6,C291,0)</f>
        <v>-</v>
      </c>
      <c r="G291" s="106"/>
      <c r="H291" s="139">
        <f t="shared" ca="1" si="224"/>
        <v>0</v>
      </c>
      <c r="I291" s="139">
        <f t="shared" ca="1" si="225"/>
        <v>0</v>
      </c>
      <c r="J291" s="139">
        <f t="shared" ca="1" si="226"/>
        <v>0</v>
      </c>
      <c r="K291" s="139">
        <f t="shared" ca="1" si="222"/>
        <v>0</v>
      </c>
      <c r="L291" s="139">
        <f t="shared" ca="1" si="230"/>
        <v>0</v>
      </c>
      <c r="M291" s="139">
        <f t="shared" ca="1" si="230"/>
        <v>0</v>
      </c>
      <c r="N291" s="139">
        <f t="shared" ca="1" si="230"/>
        <v>0</v>
      </c>
      <c r="O291" s="139">
        <f t="shared" ca="1" si="230"/>
        <v>0</v>
      </c>
      <c r="P291" s="139">
        <f t="shared" ca="1" si="230"/>
        <v>0</v>
      </c>
      <c r="Q291" s="139">
        <f t="shared" ca="1" si="230"/>
        <v>0</v>
      </c>
      <c r="R291" s="139">
        <f t="shared" ca="1" si="230"/>
        <v>0</v>
      </c>
      <c r="S291" s="139">
        <f t="shared" ca="1" si="230"/>
        <v>0</v>
      </c>
      <c r="T291" s="139">
        <f t="shared" ca="1" si="230"/>
        <v>0</v>
      </c>
      <c r="U291" s="139">
        <f t="shared" ca="1" si="230"/>
        <v>0</v>
      </c>
      <c r="V291" s="139">
        <f t="shared" ca="1" si="230"/>
        <v>0</v>
      </c>
      <c r="W291" s="139">
        <f t="shared" ca="1" si="230"/>
        <v>0</v>
      </c>
      <c r="X291" s="139">
        <f t="shared" ca="1" si="230"/>
        <v>0</v>
      </c>
      <c r="Y291" s="139">
        <f t="shared" ca="1" si="230"/>
        <v>0</v>
      </c>
      <c r="Z291" s="139">
        <f t="shared" ca="1" si="230"/>
        <v>0</v>
      </c>
      <c r="AA291" s="139">
        <f t="shared" ca="1" si="230"/>
        <v>0</v>
      </c>
      <c r="AB291" s="139">
        <f t="shared" ca="1" si="230"/>
        <v>0</v>
      </c>
      <c r="AC291" s="139">
        <f t="shared" ca="1" si="230"/>
        <v>0</v>
      </c>
      <c r="AD291" s="139">
        <f t="shared" ca="1" si="230"/>
        <v>0</v>
      </c>
      <c r="AE291" s="139">
        <f t="shared" ca="1" si="230"/>
        <v>0</v>
      </c>
      <c r="AF291" s="139">
        <f t="shared" ca="1" si="230"/>
        <v>0</v>
      </c>
      <c r="AG291" s="139">
        <f t="shared" ca="1" si="230"/>
        <v>0</v>
      </c>
      <c r="AH291" s="139">
        <f t="shared" ca="1" si="230"/>
        <v>0</v>
      </c>
      <c r="AI291" s="139">
        <f t="shared" ca="1" si="230"/>
        <v>0</v>
      </c>
      <c r="AJ291" s="139">
        <f t="shared" ca="1" si="230"/>
        <v>0</v>
      </c>
      <c r="AK291" s="139">
        <f t="shared" ca="1" si="230"/>
        <v>0</v>
      </c>
      <c r="AL291" s="139">
        <f t="shared" ca="1" si="230"/>
        <v>0</v>
      </c>
      <c r="AM291" s="139">
        <f t="shared" ca="1" si="230"/>
        <v>0</v>
      </c>
      <c r="AN291" s="139">
        <f t="shared" ca="1" si="230"/>
        <v>0</v>
      </c>
      <c r="AO291" s="139">
        <f t="shared" ca="1" si="230"/>
        <v>0</v>
      </c>
      <c r="AP291" s="139">
        <f t="shared" ca="1" si="230"/>
        <v>0</v>
      </c>
      <c r="AQ291" s="139">
        <f t="shared" ca="1" si="230"/>
        <v>0</v>
      </c>
      <c r="AR291" s="139">
        <f t="shared" ca="1" si="230"/>
        <v>0</v>
      </c>
      <c r="AS291" s="139">
        <f t="shared" ca="1" si="230"/>
        <v>0</v>
      </c>
      <c r="AT291" s="139">
        <f t="shared" ca="1" si="230"/>
        <v>0</v>
      </c>
      <c r="AU291" s="139">
        <f t="shared" ca="1" si="230"/>
        <v>0</v>
      </c>
      <c r="AV291" s="139">
        <f t="shared" ca="1" si="230"/>
        <v>0</v>
      </c>
      <c r="AW291" s="139">
        <f t="shared" ca="1" si="230"/>
        <v>0</v>
      </c>
      <c r="AX291" s="139">
        <f t="shared" ca="1" si="230"/>
        <v>0</v>
      </c>
      <c r="AY291" s="139">
        <f t="shared" ca="1" si="230"/>
        <v>0</v>
      </c>
      <c r="AZ291" s="139">
        <f t="shared" ca="1" si="230"/>
        <v>0</v>
      </c>
      <c r="BA291" s="139">
        <f t="shared" ca="1" si="230"/>
        <v>0</v>
      </c>
      <c r="BB291" s="139">
        <f t="shared" ca="1" si="230"/>
        <v>0</v>
      </c>
      <c r="BC291" s="139">
        <f t="shared" ca="1" si="230"/>
        <v>0</v>
      </c>
      <c r="BD291" s="139">
        <f t="shared" ca="1" si="230"/>
        <v>0</v>
      </c>
      <c r="BE291" s="139">
        <f t="shared" ca="1" si="230"/>
        <v>0</v>
      </c>
      <c r="BF291" s="139">
        <f t="shared" ca="1" si="230"/>
        <v>0</v>
      </c>
      <c r="BG291" s="139">
        <f t="shared" ca="1" si="230"/>
        <v>0</v>
      </c>
      <c r="BH291" s="139">
        <f t="shared" ca="1" si="230"/>
        <v>0</v>
      </c>
    </row>
    <row r="292" spans="1:60">
      <c r="A292" s="106"/>
      <c r="B292" s="106"/>
      <c r="C292" s="106">
        <v>63</v>
      </c>
      <c r="D292" s="106"/>
      <c r="E292" s="106" t="str">
        <f ca="1">OFFSET('Impact Inputs'!A$6,C292,0)</f>
        <v>Impact 22</v>
      </c>
      <c r="F292" s="106" t="str">
        <f ca="1">OFFSET('Impact Inputs'!C$6,C292,0)</f>
        <v>-</v>
      </c>
      <c r="G292" s="106"/>
      <c r="H292" s="139">
        <f t="shared" ca="1" si="224"/>
        <v>0</v>
      </c>
      <c r="I292" s="139">
        <f t="shared" ca="1" si="225"/>
        <v>0</v>
      </c>
      <c r="J292" s="139">
        <f t="shared" ca="1" si="226"/>
        <v>0</v>
      </c>
      <c r="K292" s="139">
        <f t="shared" ca="1" si="222"/>
        <v>0</v>
      </c>
      <c r="L292" s="139">
        <f t="shared" ca="1" si="230"/>
        <v>0</v>
      </c>
      <c r="M292" s="139">
        <f t="shared" ca="1" si="230"/>
        <v>0</v>
      </c>
      <c r="N292" s="139">
        <f t="shared" ca="1" si="230"/>
        <v>0</v>
      </c>
      <c r="O292" s="139">
        <f t="shared" ca="1" si="230"/>
        <v>0</v>
      </c>
      <c r="P292" s="139">
        <f t="shared" ca="1" si="230"/>
        <v>0</v>
      </c>
      <c r="Q292" s="139">
        <f t="shared" ca="1" si="230"/>
        <v>0</v>
      </c>
      <c r="R292" s="139">
        <f t="shared" ref="L292:BH297" ca="1" si="231">R240*R$3</f>
        <v>0</v>
      </c>
      <c r="S292" s="139">
        <f t="shared" ca="1" si="231"/>
        <v>0</v>
      </c>
      <c r="T292" s="139">
        <f t="shared" ca="1" si="231"/>
        <v>0</v>
      </c>
      <c r="U292" s="139">
        <f t="shared" ca="1" si="231"/>
        <v>0</v>
      </c>
      <c r="V292" s="139">
        <f t="shared" ca="1" si="231"/>
        <v>0</v>
      </c>
      <c r="W292" s="139">
        <f t="shared" ca="1" si="231"/>
        <v>0</v>
      </c>
      <c r="X292" s="139">
        <f t="shared" ca="1" si="231"/>
        <v>0</v>
      </c>
      <c r="Y292" s="139">
        <f t="shared" ca="1" si="231"/>
        <v>0</v>
      </c>
      <c r="Z292" s="139">
        <f t="shared" ca="1" si="231"/>
        <v>0</v>
      </c>
      <c r="AA292" s="139">
        <f t="shared" ca="1" si="231"/>
        <v>0</v>
      </c>
      <c r="AB292" s="139">
        <f t="shared" ca="1" si="231"/>
        <v>0</v>
      </c>
      <c r="AC292" s="139">
        <f t="shared" ca="1" si="231"/>
        <v>0</v>
      </c>
      <c r="AD292" s="139">
        <f t="shared" ca="1" si="231"/>
        <v>0</v>
      </c>
      <c r="AE292" s="139">
        <f t="shared" ca="1" si="231"/>
        <v>0</v>
      </c>
      <c r="AF292" s="139">
        <f t="shared" ca="1" si="231"/>
        <v>0</v>
      </c>
      <c r="AG292" s="139">
        <f t="shared" ca="1" si="231"/>
        <v>0</v>
      </c>
      <c r="AH292" s="139">
        <f t="shared" ca="1" si="231"/>
        <v>0</v>
      </c>
      <c r="AI292" s="139">
        <f t="shared" ca="1" si="231"/>
        <v>0</v>
      </c>
      <c r="AJ292" s="139">
        <f t="shared" ca="1" si="231"/>
        <v>0</v>
      </c>
      <c r="AK292" s="139">
        <f t="shared" ca="1" si="231"/>
        <v>0</v>
      </c>
      <c r="AL292" s="139">
        <f t="shared" ca="1" si="231"/>
        <v>0</v>
      </c>
      <c r="AM292" s="139">
        <f t="shared" ca="1" si="231"/>
        <v>0</v>
      </c>
      <c r="AN292" s="139">
        <f t="shared" ca="1" si="231"/>
        <v>0</v>
      </c>
      <c r="AO292" s="139">
        <f t="shared" ca="1" si="231"/>
        <v>0</v>
      </c>
      <c r="AP292" s="139">
        <f t="shared" ca="1" si="231"/>
        <v>0</v>
      </c>
      <c r="AQ292" s="139">
        <f t="shared" ca="1" si="231"/>
        <v>0</v>
      </c>
      <c r="AR292" s="139">
        <f t="shared" ca="1" si="231"/>
        <v>0</v>
      </c>
      <c r="AS292" s="139">
        <f t="shared" ca="1" si="231"/>
        <v>0</v>
      </c>
      <c r="AT292" s="139">
        <f t="shared" ca="1" si="231"/>
        <v>0</v>
      </c>
      <c r="AU292" s="139">
        <f t="shared" ca="1" si="231"/>
        <v>0</v>
      </c>
      <c r="AV292" s="139">
        <f t="shared" ca="1" si="231"/>
        <v>0</v>
      </c>
      <c r="AW292" s="139">
        <f t="shared" ca="1" si="231"/>
        <v>0</v>
      </c>
      <c r="AX292" s="139">
        <f t="shared" ca="1" si="231"/>
        <v>0</v>
      </c>
      <c r="AY292" s="139">
        <f t="shared" ca="1" si="231"/>
        <v>0</v>
      </c>
      <c r="AZ292" s="139">
        <f t="shared" ca="1" si="231"/>
        <v>0</v>
      </c>
      <c r="BA292" s="139">
        <f t="shared" ca="1" si="231"/>
        <v>0</v>
      </c>
      <c r="BB292" s="139">
        <f t="shared" ca="1" si="231"/>
        <v>0</v>
      </c>
      <c r="BC292" s="139">
        <f t="shared" ca="1" si="231"/>
        <v>0</v>
      </c>
      <c r="BD292" s="139">
        <f t="shared" ca="1" si="231"/>
        <v>0</v>
      </c>
      <c r="BE292" s="139">
        <f t="shared" ca="1" si="231"/>
        <v>0</v>
      </c>
      <c r="BF292" s="139">
        <f t="shared" ca="1" si="231"/>
        <v>0</v>
      </c>
      <c r="BG292" s="139">
        <f t="shared" ca="1" si="231"/>
        <v>0</v>
      </c>
      <c r="BH292" s="139">
        <f t="shared" ca="1" si="231"/>
        <v>0</v>
      </c>
    </row>
    <row r="293" spans="1:60">
      <c r="A293" s="106"/>
      <c r="B293" s="106"/>
      <c r="C293" s="106">
        <v>66</v>
      </c>
      <c r="D293" s="106"/>
      <c r="E293" s="106" t="str">
        <f ca="1">OFFSET('Impact Inputs'!A$6,C293,0)</f>
        <v>Impact 23</v>
      </c>
      <c r="F293" s="106" t="str">
        <f ca="1">OFFSET('Impact Inputs'!C$6,C293,0)</f>
        <v>-</v>
      </c>
      <c r="G293" s="106"/>
      <c r="H293" s="139">
        <f t="shared" ca="1" si="224"/>
        <v>0</v>
      </c>
      <c r="I293" s="139">
        <f t="shared" ca="1" si="225"/>
        <v>0</v>
      </c>
      <c r="J293" s="139">
        <f t="shared" ca="1" si="226"/>
        <v>0</v>
      </c>
      <c r="K293" s="139">
        <f t="shared" ca="1" si="222"/>
        <v>0</v>
      </c>
      <c r="L293" s="139">
        <f t="shared" ca="1" si="231"/>
        <v>0</v>
      </c>
      <c r="M293" s="139">
        <f t="shared" ca="1" si="231"/>
        <v>0</v>
      </c>
      <c r="N293" s="139">
        <f t="shared" ca="1" si="231"/>
        <v>0</v>
      </c>
      <c r="O293" s="139">
        <f t="shared" ca="1" si="231"/>
        <v>0</v>
      </c>
      <c r="P293" s="139">
        <f t="shared" ca="1" si="231"/>
        <v>0</v>
      </c>
      <c r="Q293" s="139">
        <f t="shared" ca="1" si="231"/>
        <v>0</v>
      </c>
      <c r="R293" s="139">
        <f t="shared" ca="1" si="231"/>
        <v>0</v>
      </c>
      <c r="S293" s="139">
        <f t="shared" ca="1" si="231"/>
        <v>0</v>
      </c>
      <c r="T293" s="139">
        <f t="shared" ca="1" si="231"/>
        <v>0</v>
      </c>
      <c r="U293" s="139">
        <f t="shared" ca="1" si="231"/>
        <v>0</v>
      </c>
      <c r="V293" s="139">
        <f t="shared" ca="1" si="231"/>
        <v>0</v>
      </c>
      <c r="W293" s="139">
        <f t="shared" ca="1" si="231"/>
        <v>0</v>
      </c>
      <c r="X293" s="139">
        <f t="shared" ca="1" si="231"/>
        <v>0</v>
      </c>
      <c r="Y293" s="139">
        <f t="shared" ca="1" si="231"/>
        <v>0</v>
      </c>
      <c r="Z293" s="139">
        <f t="shared" ca="1" si="231"/>
        <v>0</v>
      </c>
      <c r="AA293" s="139">
        <f t="shared" ca="1" si="231"/>
        <v>0</v>
      </c>
      <c r="AB293" s="139">
        <f t="shared" ca="1" si="231"/>
        <v>0</v>
      </c>
      <c r="AC293" s="139">
        <f t="shared" ca="1" si="231"/>
        <v>0</v>
      </c>
      <c r="AD293" s="139">
        <f t="shared" ca="1" si="231"/>
        <v>0</v>
      </c>
      <c r="AE293" s="139">
        <f t="shared" ca="1" si="231"/>
        <v>0</v>
      </c>
      <c r="AF293" s="139">
        <f t="shared" ca="1" si="231"/>
        <v>0</v>
      </c>
      <c r="AG293" s="139">
        <f t="shared" ca="1" si="231"/>
        <v>0</v>
      </c>
      <c r="AH293" s="139">
        <f t="shared" ca="1" si="231"/>
        <v>0</v>
      </c>
      <c r="AI293" s="139">
        <f t="shared" ca="1" si="231"/>
        <v>0</v>
      </c>
      <c r="AJ293" s="139">
        <f t="shared" ca="1" si="231"/>
        <v>0</v>
      </c>
      <c r="AK293" s="139">
        <f t="shared" ca="1" si="231"/>
        <v>0</v>
      </c>
      <c r="AL293" s="139">
        <f t="shared" ca="1" si="231"/>
        <v>0</v>
      </c>
      <c r="AM293" s="139">
        <f t="shared" ca="1" si="231"/>
        <v>0</v>
      </c>
      <c r="AN293" s="139">
        <f t="shared" ca="1" si="231"/>
        <v>0</v>
      </c>
      <c r="AO293" s="139">
        <f t="shared" ca="1" si="231"/>
        <v>0</v>
      </c>
      <c r="AP293" s="139">
        <f t="shared" ca="1" si="231"/>
        <v>0</v>
      </c>
      <c r="AQ293" s="139">
        <f t="shared" ca="1" si="231"/>
        <v>0</v>
      </c>
      <c r="AR293" s="139">
        <f t="shared" ca="1" si="231"/>
        <v>0</v>
      </c>
      <c r="AS293" s="139">
        <f t="shared" ca="1" si="231"/>
        <v>0</v>
      </c>
      <c r="AT293" s="139">
        <f t="shared" ca="1" si="231"/>
        <v>0</v>
      </c>
      <c r="AU293" s="139">
        <f t="shared" ca="1" si="231"/>
        <v>0</v>
      </c>
      <c r="AV293" s="139">
        <f t="shared" ca="1" si="231"/>
        <v>0</v>
      </c>
      <c r="AW293" s="139">
        <f t="shared" ca="1" si="231"/>
        <v>0</v>
      </c>
      <c r="AX293" s="139">
        <f t="shared" ca="1" si="231"/>
        <v>0</v>
      </c>
      <c r="AY293" s="139">
        <f t="shared" ca="1" si="231"/>
        <v>0</v>
      </c>
      <c r="AZ293" s="139">
        <f t="shared" ca="1" si="231"/>
        <v>0</v>
      </c>
      <c r="BA293" s="139">
        <f t="shared" ca="1" si="231"/>
        <v>0</v>
      </c>
      <c r="BB293" s="139">
        <f t="shared" ca="1" si="231"/>
        <v>0</v>
      </c>
      <c r="BC293" s="139">
        <f t="shared" ca="1" si="231"/>
        <v>0</v>
      </c>
      <c r="BD293" s="139">
        <f t="shared" ca="1" si="231"/>
        <v>0</v>
      </c>
      <c r="BE293" s="139">
        <f t="shared" ca="1" si="231"/>
        <v>0</v>
      </c>
      <c r="BF293" s="139">
        <f t="shared" ca="1" si="231"/>
        <v>0</v>
      </c>
      <c r="BG293" s="139">
        <f t="shared" ca="1" si="231"/>
        <v>0</v>
      </c>
      <c r="BH293" s="139">
        <f t="shared" ca="1" si="231"/>
        <v>0</v>
      </c>
    </row>
    <row r="294" spans="1:60">
      <c r="A294" s="106"/>
      <c r="B294" s="106"/>
      <c r="C294" s="108">
        <v>69</v>
      </c>
      <c r="D294" s="106"/>
      <c r="E294" s="106" t="str">
        <f ca="1">OFFSET('Impact Inputs'!A$6,C294,0)</f>
        <v>Impact 24</v>
      </c>
      <c r="F294" s="106" t="str">
        <f ca="1">OFFSET('Impact Inputs'!C$6,C294,0)</f>
        <v>-</v>
      </c>
      <c r="G294" s="106"/>
      <c r="H294" s="139">
        <f t="shared" ca="1" si="224"/>
        <v>0</v>
      </c>
      <c r="I294" s="139">
        <f t="shared" ca="1" si="225"/>
        <v>0</v>
      </c>
      <c r="J294" s="139">
        <f t="shared" ca="1" si="226"/>
        <v>0</v>
      </c>
      <c r="K294" s="139">
        <f t="shared" ca="1" si="222"/>
        <v>0</v>
      </c>
      <c r="L294" s="139">
        <f t="shared" ca="1" si="231"/>
        <v>0</v>
      </c>
      <c r="M294" s="139">
        <f t="shared" ca="1" si="231"/>
        <v>0</v>
      </c>
      <c r="N294" s="139">
        <f t="shared" ca="1" si="231"/>
        <v>0</v>
      </c>
      <c r="O294" s="139">
        <f t="shared" ca="1" si="231"/>
        <v>0</v>
      </c>
      <c r="P294" s="139">
        <f t="shared" ca="1" si="231"/>
        <v>0</v>
      </c>
      <c r="Q294" s="139">
        <f t="shared" ca="1" si="231"/>
        <v>0</v>
      </c>
      <c r="R294" s="139">
        <f t="shared" ca="1" si="231"/>
        <v>0</v>
      </c>
      <c r="S294" s="139">
        <f t="shared" ca="1" si="231"/>
        <v>0</v>
      </c>
      <c r="T294" s="139">
        <f t="shared" ca="1" si="231"/>
        <v>0</v>
      </c>
      <c r="U294" s="139">
        <f t="shared" ca="1" si="231"/>
        <v>0</v>
      </c>
      <c r="V294" s="139">
        <f t="shared" ca="1" si="231"/>
        <v>0</v>
      </c>
      <c r="W294" s="139">
        <f t="shared" ca="1" si="231"/>
        <v>0</v>
      </c>
      <c r="X294" s="139">
        <f t="shared" ca="1" si="231"/>
        <v>0</v>
      </c>
      <c r="Y294" s="139">
        <f t="shared" ca="1" si="231"/>
        <v>0</v>
      </c>
      <c r="Z294" s="139">
        <f t="shared" ca="1" si="231"/>
        <v>0</v>
      </c>
      <c r="AA294" s="139">
        <f t="shared" ca="1" si="231"/>
        <v>0</v>
      </c>
      <c r="AB294" s="139">
        <f t="shared" ca="1" si="231"/>
        <v>0</v>
      </c>
      <c r="AC294" s="139">
        <f t="shared" ca="1" si="231"/>
        <v>0</v>
      </c>
      <c r="AD294" s="139">
        <f t="shared" ca="1" si="231"/>
        <v>0</v>
      </c>
      <c r="AE294" s="139">
        <f t="shared" ca="1" si="231"/>
        <v>0</v>
      </c>
      <c r="AF294" s="139">
        <f t="shared" ca="1" si="231"/>
        <v>0</v>
      </c>
      <c r="AG294" s="139">
        <f t="shared" ca="1" si="231"/>
        <v>0</v>
      </c>
      <c r="AH294" s="139">
        <f t="shared" ca="1" si="231"/>
        <v>0</v>
      </c>
      <c r="AI294" s="139">
        <f t="shared" ca="1" si="231"/>
        <v>0</v>
      </c>
      <c r="AJ294" s="139">
        <f t="shared" ca="1" si="231"/>
        <v>0</v>
      </c>
      <c r="AK294" s="139">
        <f t="shared" ca="1" si="231"/>
        <v>0</v>
      </c>
      <c r="AL294" s="139">
        <f t="shared" ca="1" si="231"/>
        <v>0</v>
      </c>
      <c r="AM294" s="139">
        <f t="shared" ca="1" si="231"/>
        <v>0</v>
      </c>
      <c r="AN294" s="139">
        <f t="shared" ca="1" si="231"/>
        <v>0</v>
      </c>
      <c r="AO294" s="139">
        <f t="shared" ca="1" si="231"/>
        <v>0</v>
      </c>
      <c r="AP294" s="139">
        <f t="shared" ca="1" si="231"/>
        <v>0</v>
      </c>
      <c r="AQ294" s="139">
        <f t="shared" ca="1" si="231"/>
        <v>0</v>
      </c>
      <c r="AR294" s="139">
        <f t="shared" ca="1" si="231"/>
        <v>0</v>
      </c>
      <c r="AS294" s="139">
        <f t="shared" ca="1" si="231"/>
        <v>0</v>
      </c>
      <c r="AT294" s="139">
        <f t="shared" ca="1" si="231"/>
        <v>0</v>
      </c>
      <c r="AU294" s="139">
        <f t="shared" ca="1" si="231"/>
        <v>0</v>
      </c>
      <c r="AV294" s="139">
        <f t="shared" ca="1" si="231"/>
        <v>0</v>
      </c>
      <c r="AW294" s="139">
        <f t="shared" ca="1" si="231"/>
        <v>0</v>
      </c>
      <c r="AX294" s="139">
        <f t="shared" ca="1" si="231"/>
        <v>0</v>
      </c>
      <c r="AY294" s="139">
        <f t="shared" ca="1" si="231"/>
        <v>0</v>
      </c>
      <c r="AZ294" s="139">
        <f t="shared" ca="1" si="231"/>
        <v>0</v>
      </c>
      <c r="BA294" s="139">
        <f t="shared" ca="1" si="231"/>
        <v>0</v>
      </c>
      <c r="BB294" s="139">
        <f t="shared" ca="1" si="231"/>
        <v>0</v>
      </c>
      <c r="BC294" s="139">
        <f t="shared" ca="1" si="231"/>
        <v>0</v>
      </c>
      <c r="BD294" s="139">
        <f t="shared" ca="1" si="231"/>
        <v>0</v>
      </c>
      <c r="BE294" s="139">
        <f t="shared" ca="1" si="231"/>
        <v>0</v>
      </c>
      <c r="BF294" s="139">
        <f t="shared" ca="1" si="231"/>
        <v>0</v>
      </c>
      <c r="BG294" s="139">
        <f t="shared" ca="1" si="231"/>
        <v>0</v>
      </c>
      <c r="BH294" s="139">
        <f t="shared" ca="1" si="231"/>
        <v>0</v>
      </c>
    </row>
    <row r="295" spans="1:60">
      <c r="A295" s="106"/>
      <c r="B295" s="106"/>
      <c r="C295" s="108">
        <v>72</v>
      </c>
      <c r="D295" s="106"/>
      <c r="E295" s="106" t="str">
        <f ca="1">OFFSET('Impact Inputs'!A$6,C295,0)</f>
        <v>Impact 25</v>
      </c>
      <c r="F295" s="106" t="str">
        <f ca="1">OFFSET('Impact Inputs'!C$6,C295,0)</f>
        <v>-</v>
      </c>
      <c r="G295" s="106"/>
      <c r="H295" s="139">
        <f t="shared" ca="1" si="224"/>
        <v>0</v>
      </c>
      <c r="I295" s="139">
        <f t="shared" ca="1" si="225"/>
        <v>0</v>
      </c>
      <c r="J295" s="139">
        <f t="shared" ca="1" si="226"/>
        <v>0</v>
      </c>
      <c r="K295" s="139">
        <f t="shared" ca="1" si="222"/>
        <v>0</v>
      </c>
      <c r="L295" s="139">
        <f t="shared" ca="1" si="231"/>
        <v>0</v>
      </c>
      <c r="M295" s="139">
        <f t="shared" ca="1" si="231"/>
        <v>0</v>
      </c>
      <c r="N295" s="139">
        <f t="shared" ca="1" si="231"/>
        <v>0</v>
      </c>
      <c r="O295" s="139">
        <f t="shared" ca="1" si="231"/>
        <v>0</v>
      </c>
      <c r="P295" s="139">
        <f t="shared" ca="1" si="231"/>
        <v>0</v>
      </c>
      <c r="Q295" s="139">
        <f t="shared" ca="1" si="231"/>
        <v>0</v>
      </c>
      <c r="R295" s="139">
        <f t="shared" ca="1" si="231"/>
        <v>0</v>
      </c>
      <c r="S295" s="139">
        <f t="shared" ca="1" si="231"/>
        <v>0</v>
      </c>
      <c r="T295" s="139">
        <f t="shared" ca="1" si="231"/>
        <v>0</v>
      </c>
      <c r="U295" s="139">
        <f t="shared" ca="1" si="231"/>
        <v>0</v>
      </c>
      <c r="V295" s="139">
        <f t="shared" ca="1" si="231"/>
        <v>0</v>
      </c>
      <c r="W295" s="139">
        <f t="shared" ca="1" si="231"/>
        <v>0</v>
      </c>
      <c r="X295" s="139">
        <f t="shared" ca="1" si="231"/>
        <v>0</v>
      </c>
      <c r="Y295" s="139">
        <f t="shared" ca="1" si="231"/>
        <v>0</v>
      </c>
      <c r="Z295" s="139">
        <f t="shared" ca="1" si="231"/>
        <v>0</v>
      </c>
      <c r="AA295" s="139">
        <f t="shared" ca="1" si="231"/>
        <v>0</v>
      </c>
      <c r="AB295" s="139">
        <f t="shared" ca="1" si="231"/>
        <v>0</v>
      </c>
      <c r="AC295" s="139">
        <f t="shared" ca="1" si="231"/>
        <v>0</v>
      </c>
      <c r="AD295" s="139">
        <f t="shared" ca="1" si="231"/>
        <v>0</v>
      </c>
      <c r="AE295" s="139">
        <f t="shared" ca="1" si="231"/>
        <v>0</v>
      </c>
      <c r="AF295" s="139">
        <f t="shared" ca="1" si="231"/>
        <v>0</v>
      </c>
      <c r="AG295" s="139">
        <f t="shared" ca="1" si="231"/>
        <v>0</v>
      </c>
      <c r="AH295" s="139">
        <f t="shared" ca="1" si="231"/>
        <v>0</v>
      </c>
      <c r="AI295" s="139">
        <f t="shared" ca="1" si="231"/>
        <v>0</v>
      </c>
      <c r="AJ295" s="139">
        <f t="shared" ca="1" si="231"/>
        <v>0</v>
      </c>
      <c r="AK295" s="139">
        <f t="shared" ca="1" si="231"/>
        <v>0</v>
      </c>
      <c r="AL295" s="139">
        <f t="shared" ca="1" si="231"/>
        <v>0</v>
      </c>
      <c r="AM295" s="139">
        <f t="shared" ca="1" si="231"/>
        <v>0</v>
      </c>
      <c r="AN295" s="139">
        <f t="shared" ca="1" si="231"/>
        <v>0</v>
      </c>
      <c r="AO295" s="139">
        <f t="shared" ca="1" si="231"/>
        <v>0</v>
      </c>
      <c r="AP295" s="139">
        <f t="shared" ca="1" si="231"/>
        <v>0</v>
      </c>
      <c r="AQ295" s="139">
        <f t="shared" ca="1" si="231"/>
        <v>0</v>
      </c>
      <c r="AR295" s="139">
        <f t="shared" ca="1" si="231"/>
        <v>0</v>
      </c>
      <c r="AS295" s="139">
        <f t="shared" ca="1" si="231"/>
        <v>0</v>
      </c>
      <c r="AT295" s="139">
        <f t="shared" ca="1" si="231"/>
        <v>0</v>
      </c>
      <c r="AU295" s="139">
        <f t="shared" ca="1" si="231"/>
        <v>0</v>
      </c>
      <c r="AV295" s="139">
        <f t="shared" ca="1" si="231"/>
        <v>0</v>
      </c>
      <c r="AW295" s="139">
        <f t="shared" ca="1" si="231"/>
        <v>0</v>
      </c>
      <c r="AX295" s="139">
        <f t="shared" ca="1" si="231"/>
        <v>0</v>
      </c>
      <c r="AY295" s="139">
        <f t="shared" ca="1" si="231"/>
        <v>0</v>
      </c>
      <c r="AZ295" s="139">
        <f t="shared" ca="1" si="231"/>
        <v>0</v>
      </c>
      <c r="BA295" s="139">
        <f t="shared" ca="1" si="231"/>
        <v>0</v>
      </c>
      <c r="BB295" s="139">
        <f t="shared" ca="1" si="231"/>
        <v>0</v>
      </c>
      <c r="BC295" s="139">
        <f t="shared" ca="1" si="231"/>
        <v>0</v>
      </c>
      <c r="BD295" s="139">
        <f t="shared" ca="1" si="231"/>
        <v>0</v>
      </c>
      <c r="BE295" s="139">
        <f t="shared" ca="1" si="231"/>
        <v>0</v>
      </c>
      <c r="BF295" s="139">
        <f t="shared" ca="1" si="231"/>
        <v>0</v>
      </c>
      <c r="BG295" s="139">
        <f t="shared" ca="1" si="231"/>
        <v>0</v>
      </c>
      <c r="BH295" s="139">
        <f t="shared" ca="1" si="231"/>
        <v>0</v>
      </c>
    </row>
    <row r="296" spans="1:60">
      <c r="A296" s="106"/>
      <c r="B296" s="106"/>
      <c r="C296" s="106">
        <v>75</v>
      </c>
      <c r="D296" s="106"/>
      <c r="E296" s="106" t="str">
        <f ca="1">OFFSET('Impact Inputs'!A$6,C296,0)</f>
        <v>Impact 26</v>
      </c>
      <c r="F296" s="106" t="str">
        <f ca="1">OFFSET('Impact Inputs'!C$6,C296,0)</f>
        <v>-</v>
      </c>
      <c r="G296" s="106"/>
      <c r="H296" s="139">
        <f t="shared" ca="1" si="224"/>
        <v>0</v>
      </c>
      <c r="I296" s="139">
        <f t="shared" ca="1" si="225"/>
        <v>0</v>
      </c>
      <c r="J296" s="139">
        <f t="shared" ca="1" si="226"/>
        <v>0</v>
      </c>
      <c r="K296" s="139">
        <f t="shared" ca="1" si="222"/>
        <v>0</v>
      </c>
      <c r="L296" s="139">
        <f t="shared" ca="1" si="231"/>
        <v>0</v>
      </c>
      <c r="M296" s="139">
        <f t="shared" ca="1" si="231"/>
        <v>0</v>
      </c>
      <c r="N296" s="139">
        <f t="shared" ca="1" si="231"/>
        <v>0</v>
      </c>
      <c r="O296" s="139">
        <f t="shared" ca="1" si="231"/>
        <v>0</v>
      </c>
      <c r="P296" s="139">
        <f t="shared" ca="1" si="231"/>
        <v>0</v>
      </c>
      <c r="Q296" s="139">
        <f t="shared" ca="1" si="231"/>
        <v>0</v>
      </c>
      <c r="R296" s="139">
        <f t="shared" ca="1" si="231"/>
        <v>0</v>
      </c>
      <c r="S296" s="139">
        <f t="shared" ca="1" si="231"/>
        <v>0</v>
      </c>
      <c r="T296" s="139">
        <f t="shared" ca="1" si="231"/>
        <v>0</v>
      </c>
      <c r="U296" s="139">
        <f t="shared" ca="1" si="231"/>
        <v>0</v>
      </c>
      <c r="V296" s="139">
        <f t="shared" ca="1" si="231"/>
        <v>0</v>
      </c>
      <c r="W296" s="139">
        <f t="shared" ca="1" si="231"/>
        <v>0</v>
      </c>
      <c r="X296" s="139">
        <f t="shared" ca="1" si="231"/>
        <v>0</v>
      </c>
      <c r="Y296" s="139">
        <f t="shared" ca="1" si="231"/>
        <v>0</v>
      </c>
      <c r="Z296" s="139">
        <f t="shared" ca="1" si="231"/>
        <v>0</v>
      </c>
      <c r="AA296" s="139">
        <f t="shared" ca="1" si="231"/>
        <v>0</v>
      </c>
      <c r="AB296" s="139">
        <f t="shared" ca="1" si="231"/>
        <v>0</v>
      </c>
      <c r="AC296" s="139">
        <f t="shared" ca="1" si="231"/>
        <v>0</v>
      </c>
      <c r="AD296" s="139">
        <f t="shared" ca="1" si="231"/>
        <v>0</v>
      </c>
      <c r="AE296" s="139">
        <f t="shared" ca="1" si="231"/>
        <v>0</v>
      </c>
      <c r="AF296" s="139">
        <f t="shared" ca="1" si="231"/>
        <v>0</v>
      </c>
      <c r="AG296" s="139">
        <f t="shared" ca="1" si="231"/>
        <v>0</v>
      </c>
      <c r="AH296" s="139">
        <f t="shared" ca="1" si="231"/>
        <v>0</v>
      </c>
      <c r="AI296" s="139">
        <f t="shared" ca="1" si="231"/>
        <v>0</v>
      </c>
      <c r="AJ296" s="139">
        <f t="shared" ca="1" si="231"/>
        <v>0</v>
      </c>
      <c r="AK296" s="139">
        <f t="shared" ca="1" si="231"/>
        <v>0</v>
      </c>
      <c r="AL296" s="139">
        <f t="shared" ca="1" si="231"/>
        <v>0</v>
      </c>
      <c r="AM296" s="139">
        <f t="shared" ca="1" si="231"/>
        <v>0</v>
      </c>
      <c r="AN296" s="139">
        <f t="shared" ca="1" si="231"/>
        <v>0</v>
      </c>
      <c r="AO296" s="139">
        <f t="shared" ca="1" si="231"/>
        <v>0</v>
      </c>
      <c r="AP296" s="139">
        <f t="shared" ca="1" si="231"/>
        <v>0</v>
      </c>
      <c r="AQ296" s="139">
        <f t="shared" ca="1" si="231"/>
        <v>0</v>
      </c>
      <c r="AR296" s="139">
        <f t="shared" ca="1" si="231"/>
        <v>0</v>
      </c>
      <c r="AS296" s="139">
        <f t="shared" ca="1" si="231"/>
        <v>0</v>
      </c>
      <c r="AT296" s="139">
        <f t="shared" ca="1" si="231"/>
        <v>0</v>
      </c>
      <c r="AU296" s="139">
        <f t="shared" ca="1" si="231"/>
        <v>0</v>
      </c>
      <c r="AV296" s="139">
        <f t="shared" ca="1" si="231"/>
        <v>0</v>
      </c>
      <c r="AW296" s="139">
        <f t="shared" ca="1" si="231"/>
        <v>0</v>
      </c>
      <c r="AX296" s="139">
        <f t="shared" ca="1" si="231"/>
        <v>0</v>
      </c>
      <c r="AY296" s="139">
        <f t="shared" ca="1" si="231"/>
        <v>0</v>
      </c>
      <c r="AZ296" s="139">
        <f t="shared" ca="1" si="231"/>
        <v>0</v>
      </c>
      <c r="BA296" s="139">
        <f t="shared" ca="1" si="231"/>
        <v>0</v>
      </c>
      <c r="BB296" s="139">
        <f t="shared" ca="1" si="231"/>
        <v>0</v>
      </c>
      <c r="BC296" s="139">
        <f t="shared" ca="1" si="231"/>
        <v>0</v>
      </c>
      <c r="BD296" s="139">
        <f t="shared" ca="1" si="231"/>
        <v>0</v>
      </c>
      <c r="BE296" s="139">
        <f t="shared" ca="1" si="231"/>
        <v>0</v>
      </c>
      <c r="BF296" s="139">
        <f t="shared" ca="1" si="231"/>
        <v>0</v>
      </c>
      <c r="BG296" s="139">
        <f t="shared" ca="1" si="231"/>
        <v>0</v>
      </c>
      <c r="BH296" s="139">
        <f t="shared" ca="1" si="231"/>
        <v>0</v>
      </c>
    </row>
    <row r="297" spans="1:60">
      <c r="A297" s="106"/>
      <c r="B297" s="106"/>
      <c r="C297" s="108">
        <v>78</v>
      </c>
      <c r="D297" s="106"/>
      <c r="E297" s="106" t="str">
        <f ca="1">OFFSET('Impact Inputs'!A$6,C297,0)</f>
        <v>Impact 27</v>
      </c>
      <c r="F297" s="106" t="str">
        <f ca="1">OFFSET('Impact Inputs'!C$6,C297,0)</f>
        <v>-</v>
      </c>
      <c r="G297" s="106"/>
      <c r="H297" s="139">
        <f t="shared" ca="1" si="224"/>
        <v>0</v>
      </c>
      <c r="I297" s="139">
        <f t="shared" ca="1" si="225"/>
        <v>0</v>
      </c>
      <c r="J297" s="139">
        <f t="shared" ca="1" si="226"/>
        <v>0</v>
      </c>
      <c r="K297" s="139">
        <f t="shared" ca="1" si="222"/>
        <v>0</v>
      </c>
      <c r="L297" s="139">
        <f t="shared" ca="1" si="231"/>
        <v>0</v>
      </c>
      <c r="M297" s="139">
        <f t="shared" ca="1" si="231"/>
        <v>0</v>
      </c>
      <c r="N297" s="139">
        <f t="shared" ca="1" si="231"/>
        <v>0</v>
      </c>
      <c r="O297" s="139">
        <f t="shared" ca="1" si="231"/>
        <v>0</v>
      </c>
      <c r="P297" s="139">
        <f t="shared" ca="1" si="231"/>
        <v>0</v>
      </c>
      <c r="Q297" s="139">
        <f t="shared" ca="1" si="231"/>
        <v>0</v>
      </c>
      <c r="R297" s="139">
        <f t="shared" ca="1" si="231"/>
        <v>0</v>
      </c>
      <c r="S297" s="139">
        <f t="shared" ca="1" si="231"/>
        <v>0</v>
      </c>
      <c r="T297" s="139">
        <f t="shared" ca="1" si="231"/>
        <v>0</v>
      </c>
      <c r="U297" s="139">
        <f t="shared" ca="1" si="231"/>
        <v>0</v>
      </c>
      <c r="V297" s="139">
        <f t="shared" ca="1" si="231"/>
        <v>0</v>
      </c>
      <c r="W297" s="139">
        <f t="shared" ca="1" si="231"/>
        <v>0</v>
      </c>
      <c r="X297" s="139">
        <f t="shared" ca="1" si="231"/>
        <v>0</v>
      </c>
      <c r="Y297" s="139">
        <f t="shared" ca="1" si="231"/>
        <v>0</v>
      </c>
      <c r="Z297" s="139">
        <f t="shared" ca="1" si="231"/>
        <v>0</v>
      </c>
      <c r="AA297" s="139">
        <f t="shared" ca="1" si="231"/>
        <v>0</v>
      </c>
      <c r="AB297" s="139">
        <f t="shared" ref="L297:BH302" ca="1" si="232">AB245*AB$3</f>
        <v>0</v>
      </c>
      <c r="AC297" s="139">
        <f t="shared" ca="1" si="232"/>
        <v>0</v>
      </c>
      <c r="AD297" s="139">
        <f t="shared" ca="1" si="232"/>
        <v>0</v>
      </c>
      <c r="AE297" s="139">
        <f t="shared" ca="1" si="232"/>
        <v>0</v>
      </c>
      <c r="AF297" s="139">
        <f t="shared" ca="1" si="232"/>
        <v>0</v>
      </c>
      <c r="AG297" s="139">
        <f t="shared" ca="1" si="232"/>
        <v>0</v>
      </c>
      <c r="AH297" s="139">
        <f t="shared" ca="1" si="232"/>
        <v>0</v>
      </c>
      <c r="AI297" s="139">
        <f t="shared" ca="1" si="232"/>
        <v>0</v>
      </c>
      <c r="AJ297" s="139">
        <f t="shared" ca="1" si="232"/>
        <v>0</v>
      </c>
      <c r="AK297" s="139">
        <f t="shared" ca="1" si="232"/>
        <v>0</v>
      </c>
      <c r="AL297" s="139">
        <f t="shared" ca="1" si="232"/>
        <v>0</v>
      </c>
      <c r="AM297" s="139">
        <f t="shared" ca="1" si="232"/>
        <v>0</v>
      </c>
      <c r="AN297" s="139">
        <f t="shared" ca="1" si="232"/>
        <v>0</v>
      </c>
      <c r="AO297" s="139">
        <f t="shared" ca="1" si="232"/>
        <v>0</v>
      </c>
      <c r="AP297" s="139">
        <f t="shared" ca="1" si="232"/>
        <v>0</v>
      </c>
      <c r="AQ297" s="139">
        <f t="shared" ca="1" si="232"/>
        <v>0</v>
      </c>
      <c r="AR297" s="139">
        <f t="shared" ca="1" si="232"/>
        <v>0</v>
      </c>
      <c r="AS297" s="139">
        <f t="shared" ca="1" si="232"/>
        <v>0</v>
      </c>
      <c r="AT297" s="139">
        <f t="shared" ca="1" si="232"/>
        <v>0</v>
      </c>
      <c r="AU297" s="139">
        <f t="shared" ca="1" si="232"/>
        <v>0</v>
      </c>
      <c r="AV297" s="139">
        <f t="shared" ca="1" si="232"/>
        <v>0</v>
      </c>
      <c r="AW297" s="139">
        <f t="shared" ca="1" si="232"/>
        <v>0</v>
      </c>
      <c r="AX297" s="139">
        <f t="shared" ca="1" si="232"/>
        <v>0</v>
      </c>
      <c r="AY297" s="139">
        <f t="shared" ca="1" si="232"/>
        <v>0</v>
      </c>
      <c r="AZ297" s="139">
        <f t="shared" ca="1" si="232"/>
        <v>0</v>
      </c>
      <c r="BA297" s="139">
        <f t="shared" ca="1" si="232"/>
        <v>0</v>
      </c>
      <c r="BB297" s="139">
        <f t="shared" ca="1" si="232"/>
        <v>0</v>
      </c>
      <c r="BC297" s="139">
        <f t="shared" ca="1" si="232"/>
        <v>0</v>
      </c>
      <c r="BD297" s="139">
        <f t="shared" ca="1" si="232"/>
        <v>0</v>
      </c>
      <c r="BE297" s="139">
        <f t="shared" ca="1" si="232"/>
        <v>0</v>
      </c>
      <c r="BF297" s="139">
        <f t="shared" ca="1" si="232"/>
        <v>0</v>
      </c>
      <c r="BG297" s="139">
        <f t="shared" ca="1" si="232"/>
        <v>0</v>
      </c>
      <c r="BH297" s="139">
        <f t="shared" ca="1" si="232"/>
        <v>0</v>
      </c>
    </row>
    <row r="298" spans="1:60">
      <c r="A298" s="106"/>
      <c r="B298" s="106"/>
      <c r="C298" s="106">
        <v>81</v>
      </c>
      <c r="D298" s="106"/>
      <c r="E298" s="106" t="str">
        <f ca="1">OFFSET('Impact Inputs'!A$6,C298,0)</f>
        <v>Impact 28</v>
      </c>
      <c r="F298" s="106" t="str">
        <f ca="1">OFFSET('Impact Inputs'!C$6,C298,0)</f>
        <v>-</v>
      </c>
      <c r="G298" s="106"/>
      <c r="H298" s="139">
        <f t="shared" ca="1" si="224"/>
        <v>0</v>
      </c>
      <c r="I298" s="139">
        <f t="shared" ca="1" si="225"/>
        <v>0</v>
      </c>
      <c r="J298" s="139">
        <f t="shared" ca="1" si="226"/>
        <v>0</v>
      </c>
      <c r="K298" s="139">
        <f t="shared" ca="1" si="222"/>
        <v>0</v>
      </c>
      <c r="L298" s="139">
        <f t="shared" ca="1" si="232"/>
        <v>0</v>
      </c>
      <c r="M298" s="139">
        <f t="shared" ca="1" si="232"/>
        <v>0</v>
      </c>
      <c r="N298" s="139">
        <f t="shared" ca="1" si="232"/>
        <v>0</v>
      </c>
      <c r="O298" s="139">
        <f t="shared" ca="1" si="232"/>
        <v>0</v>
      </c>
      <c r="P298" s="139">
        <f t="shared" ca="1" si="232"/>
        <v>0</v>
      </c>
      <c r="Q298" s="139">
        <f t="shared" ca="1" si="232"/>
        <v>0</v>
      </c>
      <c r="R298" s="139">
        <f t="shared" ca="1" si="232"/>
        <v>0</v>
      </c>
      <c r="S298" s="139">
        <f t="shared" ca="1" si="232"/>
        <v>0</v>
      </c>
      <c r="T298" s="139">
        <f t="shared" ca="1" si="232"/>
        <v>0</v>
      </c>
      <c r="U298" s="139">
        <f t="shared" ca="1" si="232"/>
        <v>0</v>
      </c>
      <c r="V298" s="139">
        <f t="shared" ca="1" si="232"/>
        <v>0</v>
      </c>
      <c r="W298" s="139">
        <f t="shared" ca="1" si="232"/>
        <v>0</v>
      </c>
      <c r="X298" s="139">
        <f t="shared" ca="1" si="232"/>
        <v>0</v>
      </c>
      <c r="Y298" s="139">
        <f t="shared" ca="1" si="232"/>
        <v>0</v>
      </c>
      <c r="Z298" s="139">
        <f t="shared" ca="1" si="232"/>
        <v>0</v>
      </c>
      <c r="AA298" s="139">
        <f t="shared" ca="1" si="232"/>
        <v>0</v>
      </c>
      <c r="AB298" s="139">
        <f t="shared" ca="1" si="232"/>
        <v>0</v>
      </c>
      <c r="AC298" s="139">
        <f t="shared" ca="1" si="232"/>
        <v>0</v>
      </c>
      <c r="AD298" s="139">
        <f t="shared" ca="1" si="232"/>
        <v>0</v>
      </c>
      <c r="AE298" s="139">
        <f t="shared" ca="1" si="232"/>
        <v>0</v>
      </c>
      <c r="AF298" s="139">
        <f t="shared" ca="1" si="232"/>
        <v>0</v>
      </c>
      <c r="AG298" s="139">
        <f t="shared" ca="1" si="232"/>
        <v>0</v>
      </c>
      <c r="AH298" s="139">
        <f t="shared" ca="1" si="232"/>
        <v>0</v>
      </c>
      <c r="AI298" s="139">
        <f t="shared" ca="1" si="232"/>
        <v>0</v>
      </c>
      <c r="AJ298" s="139">
        <f t="shared" ca="1" si="232"/>
        <v>0</v>
      </c>
      <c r="AK298" s="139">
        <f t="shared" ca="1" si="232"/>
        <v>0</v>
      </c>
      <c r="AL298" s="139">
        <f t="shared" ca="1" si="232"/>
        <v>0</v>
      </c>
      <c r="AM298" s="139">
        <f t="shared" ca="1" si="232"/>
        <v>0</v>
      </c>
      <c r="AN298" s="139">
        <f t="shared" ca="1" si="232"/>
        <v>0</v>
      </c>
      <c r="AO298" s="139">
        <f t="shared" ca="1" si="232"/>
        <v>0</v>
      </c>
      <c r="AP298" s="139">
        <f t="shared" ca="1" si="232"/>
        <v>0</v>
      </c>
      <c r="AQ298" s="139">
        <f t="shared" ca="1" si="232"/>
        <v>0</v>
      </c>
      <c r="AR298" s="139">
        <f t="shared" ca="1" si="232"/>
        <v>0</v>
      </c>
      <c r="AS298" s="139">
        <f t="shared" ca="1" si="232"/>
        <v>0</v>
      </c>
      <c r="AT298" s="139">
        <f t="shared" ca="1" si="232"/>
        <v>0</v>
      </c>
      <c r="AU298" s="139">
        <f t="shared" ca="1" si="232"/>
        <v>0</v>
      </c>
      <c r="AV298" s="139">
        <f t="shared" ca="1" si="232"/>
        <v>0</v>
      </c>
      <c r="AW298" s="139">
        <f t="shared" ca="1" si="232"/>
        <v>0</v>
      </c>
      <c r="AX298" s="139">
        <f t="shared" ca="1" si="232"/>
        <v>0</v>
      </c>
      <c r="AY298" s="139">
        <f t="shared" ca="1" si="232"/>
        <v>0</v>
      </c>
      <c r="AZ298" s="139">
        <f t="shared" ca="1" si="232"/>
        <v>0</v>
      </c>
      <c r="BA298" s="139">
        <f t="shared" ca="1" si="232"/>
        <v>0</v>
      </c>
      <c r="BB298" s="139">
        <f t="shared" ca="1" si="232"/>
        <v>0</v>
      </c>
      <c r="BC298" s="139">
        <f t="shared" ca="1" si="232"/>
        <v>0</v>
      </c>
      <c r="BD298" s="139">
        <f t="shared" ca="1" si="232"/>
        <v>0</v>
      </c>
      <c r="BE298" s="139">
        <f t="shared" ca="1" si="232"/>
        <v>0</v>
      </c>
      <c r="BF298" s="139">
        <f t="shared" ca="1" si="232"/>
        <v>0</v>
      </c>
      <c r="BG298" s="139">
        <f t="shared" ca="1" si="232"/>
        <v>0</v>
      </c>
      <c r="BH298" s="139">
        <f t="shared" ca="1" si="232"/>
        <v>0</v>
      </c>
    </row>
    <row r="299" spans="1:60">
      <c r="A299" s="106"/>
      <c r="B299" s="106"/>
      <c r="C299" s="108">
        <v>84</v>
      </c>
      <c r="D299" s="106"/>
      <c r="E299" s="106" t="str">
        <f ca="1">OFFSET('Impact Inputs'!A$6,C299,0)</f>
        <v>Impact 29</v>
      </c>
      <c r="F299" s="106" t="str">
        <f ca="1">OFFSET('Impact Inputs'!C$6,C299,0)</f>
        <v>-</v>
      </c>
      <c r="G299" s="106"/>
      <c r="H299" s="139">
        <f t="shared" ca="1" si="224"/>
        <v>0</v>
      </c>
      <c r="I299" s="139">
        <f t="shared" ca="1" si="225"/>
        <v>0</v>
      </c>
      <c r="J299" s="139">
        <f t="shared" ca="1" si="226"/>
        <v>0</v>
      </c>
      <c r="K299" s="139">
        <f t="shared" ca="1" si="222"/>
        <v>0</v>
      </c>
      <c r="L299" s="139">
        <f t="shared" ca="1" si="232"/>
        <v>0</v>
      </c>
      <c r="M299" s="139">
        <f t="shared" ca="1" si="232"/>
        <v>0</v>
      </c>
      <c r="N299" s="139">
        <f t="shared" ca="1" si="232"/>
        <v>0</v>
      </c>
      <c r="O299" s="139">
        <f t="shared" ca="1" si="232"/>
        <v>0</v>
      </c>
      <c r="P299" s="139">
        <f t="shared" ca="1" si="232"/>
        <v>0</v>
      </c>
      <c r="Q299" s="139">
        <f t="shared" ca="1" si="232"/>
        <v>0</v>
      </c>
      <c r="R299" s="139">
        <f t="shared" ca="1" si="232"/>
        <v>0</v>
      </c>
      <c r="S299" s="139">
        <f t="shared" ca="1" si="232"/>
        <v>0</v>
      </c>
      <c r="T299" s="139">
        <f t="shared" ca="1" si="232"/>
        <v>0</v>
      </c>
      <c r="U299" s="139">
        <f t="shared" ca="1" si="232"/>
        <v>0</v>
      </c>
      <c r="V299" s="139">
        <f t="shared" ca="1" si="232"/>
        <v>0</v>
      </c>
      <c r="W299" s="139">
        <f t="shared" ca="1" si="232"/>
        <v>0</v>
      </c>
      <c r="X299" s="139">
        <f t="shared" ca="1" si="232"/>
        <v>0</v>
      </c>
      <c r="Y299" s="139">
        <f t="shared" ca="1" si="232"/>
        <v>0</v>
      </c>
      <c r="Z299" s="139">
        <f t="shared" ca="1" si="232"/>
        <v>0</v>
      </c>
      <c r="AA299" s="139">
        <f t="shared" ca="1" si="232"/>
        <v>0</v>
      </c>
      <c r="AB299" s="139">
        <f t="shared" ca="1" si="232"/>
        <v>0</v>
      </c>
      <c r="AC299" s="139">
        <f t="shared" ca="1" si="232"/>
        <v>0</v>
      </c>
      <c r="AD299" s="139">
        <f t="shared" ca="1" si="232"/>
        <v>0</v>
      </c>
      <c r="AE299" s="139">
        <f t="shared" ca="1" si="232"/>
        <v>0</v>
      </c>
      <c r="AF299" s="139">
        <f t="shared" ca="1" si="232"/>
        <v>0</v>
      </c>
      <c r="AG299" s="139">
        <f t="shared" ca="1" si="232"/>
        <v>0</v>
      </c>
      <c r="AH299" s="139">
        <f t="shared" ca="1" si="232"/>
        <v>0</v>
      </c>
      <c r="AI299" s="139">
        <f t="shared" ca="1" si="232"/>
        <v>0</v>
      </c>
      <c r="AJ299" s="139">
        <f t="shared" ca="1" si="232"/>
        <v>0</v>
      </c>
      <c r="AK299" s="139">
        <f t="shared" ca="1" si="232"/>
        <v>0</v>
      </c>
      <c r="AL299" s="139">
        <f t="shared" ca="1" si="232"/>
        <v>0</v>
      </c>
      <c r="AM299" s="139">
        <f t="shared" ca="1" si="232"/>
        <v>0</v>
      </c>
      <c r="AN299" s="139">
        <f t="shared" ca="1" si="232"/>
        <v>0</v>
      </c>
      <c r="AO299" s="139">
        <f t="shared" ca="1" si="232"/>
        <v>0</v>
      </c>
      <c r="AP299" s="139">
        <f t="shared" ca="1" si="232"/>
        <v>0</v>
      </c>
      <c r="AQ299" s="139">
        <f t="shared" ca="1" si="232"/>
        <v>0</v>
      </c>
      <c r="AR299" s="139">
        <f t="shared" ca="1" si="232"/>
        <v>0</v>
      </c>
      <c r="AS299" s="139">
        <f t="shared" ca="1" si="232"/>
        <v>0</v>
      </c>
      <c r="AT299" s="139">
        <f t="shared" ca="1" si="232"/>
        <v>0</v>
      </c>
      <c r="AU299" s="139">
        <f t="shared" ca="1" si="232"/>
        <v>0</v>
      </c>
      <c r="AV299" s="139">
        <f t="shared" ca="1" si="232"/>
        <v>0</v>
      </c>
      <c r="AW299" s="139">
        <f t="shared" ca="1" si="232"/>
        <v>0</v>
      </c>
      <c r="AX299" s="139">
        <f t="shared" ca="1" si="232"/>
        <v>0</v>
      </c>
      <c r="AY299" s="139">
        <f t="shared" ca="1" si="232"/>
        <v>0</v>
      </c>
      <c r="AZ299" s="139">
        <f t="shared" ca="1" si="232"/>
        <v>0</v>
      </c>
      <c r="BA299" s="139">
        <f t="shared" ca="1" si="232"/>
        <v>0</v>
      </c>
      <c r="BB299" s="139">
        <f t="shared" ca="1" si="232"/>
        <v>0</v>
      </c>
      <c r="BC299" s="139">
        <f t="shared" ca="1" si="232"/>
        <v>0</v>
      </c>
      <c r="BD299" s="139">
        <f t="shared" ca="1" si="232"/>
        <v>0</v>
      </c>
      <c r="BE299" s="139">
        <f t="shared" ca="1" si="232"/>
        <v>0</v>
      </c>
      <c r="BF299" s="139">
        <f t="shared" ca="1" si="232"/>
        <v>0</v>
      </c>
      <c r="BG299" s="139">
        <f t="shared" ca="1" si="232"/>
        <v>0</v>
      </c>
      <c r="BH299" s="139">
        <f t="shared" ca="1" si="232"/>
        <v>0</v>
      </c>
    </row>
    <row r="300" spans="1:60">
      <c r="A300" s="106"/>
      <c r="B300" s="106"/>
      <c r="C300" s="106">
        <v>87</v>
      </c>
      <c r="D300" s="106"/>
      <c r="E300" s="106" t="str">
        <f ca="1">OFFSET('Impact Inputs'!A$6,C300,0)</f>
        <v>Impact 30</v>
      </c>
      <c r="F300" s="106" t="str">
        <f ca="1">OFFSET('Impact Inputs'!C$6,C300,0)</f>
        <v>-</v>
      </c>
      <c r="G300" s="106"/>
      <c r="H300" s="139">
        <f t="shared" ca="1" si="224"/>
        <v>0</v>
      </c>
      <c r="I300" s="139">
        <f t="shared" ca="1" si="225"/>
        <v>0</v>
      </c>
      <c r="J300" s="139">
        <f t="shared" ca="1" si="226"/>
        <v>0</v>
      </c>
      <c r="K300" s="139">
        <f t="shared" ca="1" si="222"/>
        <v>0</v>
      </c>
      <c r="L300" s="139">
        <f t="shared" ca="1" si="232"/>
        <v>0</v>
      </c>
      <c r="M300" s="139">
        <f t="shared" ca="1" si="232"/>
        <v>0</v>
      </c>
      <c r="N300" s="139">
        <f t="shared" ca="1" si="232"/>
        <v>0</v>
      </c>
      <c r="O300" s="139">
        <f t="shared" ca="1" si="232"/>
        <v>0</v>
      </c>
      <c r="P300" s="139">
        <f t="shared" ca="1" si="232"/>
        <v>0</v>
      </c>
      <c r="Q300" s="139">
        <f t="shared" ca="1" si="232"/>
        <v>0</v>
      </c>
      <c r="R300" s="139">
        <f t="shared" ca="1" si="232"/>
        <v>0</v>
      </c>
      <c r="S300" s="139">
        <f t="shared" ca="1" si="232"/>
        <v>0</v>
      </c>
      <c r="T300" s="139">
        <f t="shared" ca="1" si="232"/>
        <v>0</v>
      </c>
      <c r="U300" s="139">
        <f t="shared" ca="1" si="232"/>
        <v>0</v>
      </c>
      <c r="V300" s="139">
        <f t="shared" ca="1" si="232"/>
        <v>0</v>
      </c>
      <c r="W300" s="139">
        <f t="shared" ca="1" si="232"/>
        <v>0</v>
      </c>
      <c r="X300" s="139">
        <f t="shared" ca="1" si="232"/>
        <v>0</v>
      </c>
      <c r="Y300" s="139">
        <f t="shared" ca="1" si="232"/>
        <v>0</v>
      </c>
      <c r="Z300" s="139">
        <f t="shared" ca="1" si="232"/>
        <v>0</v>
      </c>
      <c r="AA300" s="139">
        <f t="shared" ca="1" si="232"/>
        <v>0</v>
      </c>
      <c r="AB300" s="139">
        <f t="shared" ca="1" si="232"/>
        <v>0</v>
      </c>
      <c r="AC300" s="139">
        <f t="shared" ca="1" si="232"/>
        <v>0</v>
      </c>
      <c r="AD300" s="139">
        <f t="shared" ca="1" si="232"/>
        <v>0</v>
      </c>
      <c r="AE300" s="139">
        <f t="shared" ca="1" si="232"/>
        <v>0</v>
      </c>
      <c r="AF300" s="139">
        <f t="shared" ca="1" si="232"/>
        <v>0</v>
      </c>
      <c r="AG300" s="139">
        <f t="shared" ca="1" si="232"/>
        <v>0</v>
      </c>
      <c r="AH300" s="139">
        <f t="shared" ca="1" si="232"/>
        <v>0</v>
      </c>
      <c r="AI300" s="139">
        <f t="shared" ca="1" si="232"/>
        <v>0</v>
      </c>
      <c r="AJ300" s="139">
        <f t="shared" ca="1" si="232"/>
        <v>0</v>
      </c>
      <c r="AK300" s="139">
        <f t="shared" ca="1" si="232"/>
        <v>0</v>
      </c>
      <c r="AL300" s="139">
        <f t="shared" ca="1" si="232"/>
        <v>0</v>
      </c>
      <c r="AM300" s="139">
        <f t="shared" ca="1" si="232"/>
        <v>0</v>
      </c>
      <c r="AN300" s="139">
        <f t="shared" ca="1" si="232"/>
        <v>0</v>
      </c>
      <c r="AO300" s="139">
        <f t="shared" ca="1" si="232"/>
        <v>0</v>
      </c>
      <c r="AP300" s="139">
        <f t="shared" ca="1" si="232"/>
        <v>0</v>
      </c>
      <c r="AQ300" s="139">
        <f t="shared" ca="1" si="232"/>
        <v>0</v>
      </c>
      <c r="AR300" s="139">
        <f t="shared" ca="1" si="232"/>
        <v>0</v>
      </c>
      <c r="AS300" s="139">
        <f t="shared" ca="1" si="232"/>
        <v>0</v>
      </c>
      <c r="AT300" s="139">
        <f t="shared" ca="1" si="232"/>
        <v>0</v>
      </c>
      <c r="AU300" s="139">
        <f t="shared" ca="1" si="232"/>
        <v>0</v>
      </c>
      <c r="AV300" s="139">
        <f t="shared" ca="1" si="232"/>
        <v>0</v>
      </c>
      <c r="AW300" s="139">
        <f t="shared" ca="1" si="232"/>
        <v>0</v>
      </c>
      <c r="AX300" s="139">
        <f t="shared" ca="1" si="232"/>
        <v>0</v>
      </c>
      <c r="AY300" s="139">
        <f t="shared" ca="1" si="232"/>
        <v>0</v>
      </c>
      <c r="AZ300" s="139">
        <f t="shared" ca="1" si="232"/>
        <v>0</v>
      </c>
      <c r="BA300" s="139">
        <f t="shared" ca="1" si="232"/>
        <v>0</v>
      </c>
      <c r="BB300" s="139">
        <f t="shared" ca="1" si="232"/>
        <v>0</v>
      </c>
      <c r="BC300" s="139">
        <f t="shared" ca="1" si="232"/>
        <v>0</v>
      </c>
      <c r="BD300" s="139">
        <f t="shared" ca="1" si="232"/>
        <v>0</v>
      </c>
      <c r="BE300" s="139">
        <f t="shared" ca="1" si="232"/>
        <v>0</v>
      </c>
      <c r="BF300" s="139">
        <f t="shared" ca="1" si="232"/>
        <v>0</v>
      </c>
      <c r="BG300" s="139">
        <f t="shared" ca="1" si="232"/>
        <v>0</v>
      </c>
      <c r="BH300" s="139">
        <f t="shared" ca="1" si="232"/>
        <v>0</v>
      </c>
    </row>
    <row r="301" spans="1:60">
      <c r="A301" s="106"/>
      <c r="B301" s="106"/>
      <c r="C301" s="108">
        <v>90</v>
      </c>
      <c r="D301" s="106"/>
      <c r="E301" s="106" t="str">
        <f ca="1">OFFSET('Impact Inputs'!A$6,C301,0)</f>
        <v>Impact 31</v>
      </c>
      <c r="F301" s="106" t="str">
        <f ca="1">OFFSET('Impact Inputs'!C$6,C301,0)</f>
        <v>-</v>
      </c>
      <c r="G301" s="106"/>
      <c r="H301" s="139">
        <f t="shared" ca="1" si="224"/>
        <v>0</v>
      </c>
      <c r="I301" s="139">
        <f t="shared" ca="1" si="225"/>
        <v>0</v>
      </c>
      <c r="J301" s="139">
        <f t="shared" ca="1" si="226"/>
        <v>0</v>
      </c>
      <c r="K301" s="139">
        <f t="shared" ca="1" si="222"/>
        <v>0</v>
      </c>
      <c r="L301" s="139">
        <f t="shared" ca="1" si="232"/>
        <v>0</v>
      </c>
      <c r="M301" s="139">
        <f t="shared" ca="1" si="232"/>
        <v>0</v>
      </c>
      <c r="N301" s="139">
        <f t="shared" ca="1" si="232"/>
        <v>0</v>
      </c>
      <c r="O301" s="139">
        <f t="shared" ca="1" si="232"/>
        <v>0</v>
      </c>
      <c r="P301" s="139">
        <f t="shared" ca="1" si="232"/>
        <v>0</v>
      </c>
      <c r="Q301" s="139">
        <f t="shared" ca="1" si="232"/>
        <v>0</v>
      </c>
      <c r="R301" s="139">
        <f t="shared" ca="1" si="232"/>
        <v>0</v>
      </c>
      <c r="S301" s="139">
        <f t="shared" ca="1" si="232"/>
        <v>0</v>
      </c>
      <c r="T301" s="139">
        <f t="shared" ca="1" si="232"/>
        <v>0</v>
      </c>
      <c r="U301" s="139">
        <f t="shared" ca="1" si="232"/>
        <v>0</v>
      </c>
      <c r="V301" s="139">
        <f t="shared" ca="1" si="232"/>
        <v>0</v>
      </c>
      <c r="W301" s="139">
        <f t="shared" ca="1" si="232"/>
        <v>0</v>
      </c>
      <c r="X301" s="139">
        <f t="shared" ca="1" si="232"/>
        <v>0</v>
      </c>
      <c r="Y301" s="139">
        <f t="shared" ca="1" si="232"/>
        <v>0</v>
      </c>
      <c r="Z301" s="139">
        <f t="shared" ca="1" si="232"/>
        <v>0</v>
      </c>
      <c r="AA301" s="139">
        <f t="shared" ca="1" si="232"/>
        <v>0</v>
      </c>
      <c r="AB301" s="139">
        <f t="shared" ca="1" si="232"/>
        <v>0</v>
      </c>
      <c r="AC301" s="139">
        <f t="shared" ca="1" si="232"/>
        <v>0</v>
      </c>
      <c r="AD301" s="139">
        <f t="shared" ca="1" si="232"/>
        <v>0</v>
      </c>
      <c r="AE301" s="139">
        <f t="shared" ca="1" si="232"/>
        <v>0</v>
      </c>
      <c r="AF301" s="139">
        <f t="shared" ca="1" si="232"/>
        <v>0</v>
      </c>
      <c r="AG301" s="139">
        <f t="shared" ca="1" si="232"/>
        <v>0</v>
      </c>
      <c r="AH301" s="139">
        <f t="shared" ca="1" si="232"/>
        <v>0</v>
      </c>
      <c r="AI301" s="139">
        <f t="shared" ca="1" si="232"/>
        <v>0</v>
      </c>
      <c r="AJ301" s="139">
        <f t="shared" ca="1" si="232"/>
        <v>0</v>
      </c>
      <c r="AK301" s="139">
        <f t="shared" ca="1" si="232"/>
        <v>0</v>
      </c>
      <c r="AL301" s="139">
        <f t="shared" ca="1" si="232"/>
        <v>0</v>
      </c>
      <c r="AM301" s="139">
        <f t="shared" ca="1" si="232"/>
        <v>0</v>
      </c>
      <c r="AN301" s="139">
        <f t="shared" ca="1" si="232"/>
        <v>0</v>
      </c>
      <c r="AO301" s="139">
        <f t="shared" ca="1" si="232"/>
        <v>0</v>
      </c>
      <c r="AP301" s="139">
        <f t="shared" ca="1" si="232"/>
        <v>0</v>
      </c>
      <c r="AQ301" s="139">
        <f t="shared" ca="1" si="232"/>
        <v>0</v>
      </c>
      <c r="AR301" s="139">
        <f t="shared" ca="1" si="232"/>
        <v>0</v>
      </c>
      <c r="AS301" s="139">
        <f t="shared" ca="1" si="232"/>
        <v>0</v>
      </c>
      <c r="AT301" s="139">
        <f t="shared" ca="1" si="232"/>
        <v>0</v>
      </c>
      <c r="AU301" s="139">
        <f t="shared" ca="1" si="232"/>
        <v>0</v>
      </c>
      <c r="AV301" s="139">
        <f t="shared" ca="1" si="232"/>
        <v>0</v>
      </c>
      <c r="AW301" s="139">
        <f t="shared" ca="1" si="232"/>
        <v>0</v>
      </c>
      <c r="AX301" s="139">
        <f t="shared" ca="1" si="232"/>
        <v>0</v>
      </c>
      <c r="AY301" s="139">
        <f t="shared" ca="1" si="232"/>
        <v>0</v>
      </c>
      <c r="AZ301" s="139">
        <f t="shared" ca="1" si="232"/>
        <v>0</v>
      </c>
      <c r="BA301" s="139">
        <f t="shared" ca="1" si="232"/>
        <v>0</v>
      </c>
      <c r="BB301" s="139">
        <f t="shared" ca="1" si="232"/>
        <v>0</v>
      </c>
      <c r="BC301" s="139">
        <f t="shared" ca="1" si="232"/>
        <v>0</v>
      </c>
      <c r="BD301" s="139">
        <f t="shared" ca="1" si="232"/>
        <v>0</v>
      </c>
      <c r="BE301" s="139">
        <f t="shared" ca="1" si="232"/>
        <v>0</v>
      </c>
      <c r="BF301" s="139">
        <f t="shared" ca="1" si="232"/>
        <v>0</v>
      </c>
      <c r="BG301" s="139">
        <f t="shared" ca="1" si="232"/>
        <v>0</v>
      </c>
      <c r="BH301" s="139">
        <f t="shared" ca="1" si="232"/>
        <v>0</v>
      </c>
    </row>
    <row r="302" spans="1:60">
      <c r="A302" s="106"/>
      <c r="B302" s="106"/>
      <c r="C302" s="106">
        <v>93</v>
      </c>
      <c r="D302" s="106"/>
      <c r="E302" s="106" t="str">
        <f ca="1">OFFSET('Impact Inputs'!A$6,C302,0)</f>
        <v>Impact 32</v>
      </c>
      <c r="F302" s="106" t="str">
        <f ca="1">OFFSET('Impact Inputs'!C$6,C302,0)</f>
        <v>-</v>
      </c>
      <c r="G302" s="106"/>
      <c r="H302" s="139">
        <f t="shared" ca="1" si="224"/>
        <v>0</v>
      </c>
      <c r="I302" s="139">
        <f t="shared" ca="1" si="225"/>
        <v>0</v>
      </c>
      <c r="J302" s="139">
        <f t="shared" ca="1" si="226"/>
        <v>0</v>
      </c>
      <c r="K302" s="139">
        <f t="shared" ca="1" si="222"/>
        <v>0</v>
      </c>
      <c r="L302" s="139">
        <f t="shared" ca="1" si="232"/>
        <v>0</v>
      </c>
      <c r="M302" s="139">
        <f t="shared" ca="1" si="232"/>
        <v>0</v>
      </c>
      <c r="N302" s="139">
        <f t="shared" ca="1" si="232"/>
        <v>0</v>
      </c>
      <c r="O302" s="139">
        <f t="shared" ca="1" si="232"/>
        <v>0</v>
      </c>
      <c r="P302" s="139">
        <f t="shared" ca="1" si="232"/>
        <v>0</v>
      </c>
      <c r="Q302" s="139">
        <f t="shared" ca="1" si="232"/>
        <v>0</v>
      </c>
      <c r="R302" s="139">
        <f t="shared" ca="1" si="232"/>
        <v>0</v>
      </c>
      <c r="S302" s="139">
        <f t="shared" ca="1" si="232"/>
        <v>0</v>
      </c>
      <c r="T302" s="139">
        <f t="shared" ca="1" si="232"/>
        <v>0</v>
      </c>
      <c r="U302" s="139">
        <f t="shared" ca="1" si="232"/>
        <v>0</v>
      </c>
      <c r="V302" s="139">
        <f t="shared" ca="1" si="232"/>
        <v>0</v>
      </c>
      <c r="W302" s="139">
        <f t="shared" ca="1" si="232"/>
        <v>0</v>
      </c>
      <c r="X302" s="139">
        <f t="shared" ca="1" si="232"/>
        <v>0</v>
      </c>
      <c r="Y302" s="139">
        <f t="shared" ca="1" si="232"/>
        <v>0</v>
      </c>
      <c r="Z302" s="139">
        <f t="shared" ca="1" si="232"/>
        <v>0</v>
      </c>
      <c r="AA302" s="139">
        <f t="shared" ca="1" si="232"/>
        <v>0</v>
      </c>
      <c r="AB302" s="139">
        <f t="shared" ca="1" si="232"/>
        <v>0</v>
      </c>
      <c r="AC302" s="139">
        <f t="shared" ca="1" si="232"/>
        <v>0</v>
      </c>
      <c r="AD302" s="139">
        <f t="shared" ca="1" si="232"/>
        <v>0</v>
      </c>
      <c r="AE302" s="139">
        <f t="shared" ca="1" si="232"/>
        <v>0</v>
      </c>
      <c r="AF302" s="139">
        <f t="shared" ca="1" si="232"/>
        <v>0</v>
      </c>
      <c r="AG302" s="139">
        <f t="shared" ca="1" si="232"/>
        <v>0</v>
      </c>
      <c r="AH302" s="139">
        <f t="shared" ca="1" si="232"/>
        <v>0</v>
      </c>
      <c r="AI302" s="139">
        <f t="shared" ca="1" si="232"/>
        <v>0</v>
      </c>
      <c r="AJ302" s="139">
        <f t="shared" ca="1" si="232"/>
        <v>0</v>
      </c>
      <c r="AK302" s="139">
        <f t="shared" ca="1" si="232"/>
        <v>0</v>
      </c>
      <c r="AL302" s="139">
        <f t="shared" ref="L302:BH307" ca="1" si="233">AL250*AL$3</f>
        <v>0</v>
      </c>
      <c r="AM302" s="139">
        <f t="shared" ca="1" si="233"/>
        <v>0</v>
      </c>
      <c r="AN302" s="139">
        <f t="shared" ca="1" si="233"/>
        <v>0</v>
      </c>
      <c r="AO302" s="139">
        <f t="shared" ca="1" si="233"/>
        <v>0</v>
      </c>
      <c r="AP302" s="139">
        <f t="shared" ca="1" si="233"/>
        <v>0</v>
      </c>
      <c r="AQ302" s="139">
        <f t="shared" ca="1" si="233"/>
        <v>0</v>
      </c>
      <c r="AR302" s="139">
        <f t="shared" ca="1" si="233"/>
        <v>0</v>
      </c>
      <c r="AS302" s="139">
        <f t="shared" ca="1" si="233"/>
        <v>0</v>
      </c>
      <c r="AT302" s="139">
        <f t="shared" ca="1" si="233"/>
        <v>0</v>
      </c>
      <c r="AU302" s="139">
        <f t="shared" ca="1" si="233"/>
        <v>0</v>
      </c>
      <c r="AV302" s="139">
        <f t="shared" ca="1" si="233"/>
        <v>0</v>
      </c>
      <c r="AW302" s="139">
        <f t="shared" ca="1" si="233"/>
        <v>0</v>
      </c>
      <c r="AX302" s="139">
        <f t="shared" ca="1" si="233"/>
        <v>0</v>
      </c>
      <c r="AY302" s="139">
        <f t="shared" ca="1" si="233"/>
        <v>0</v>
      </c>
      <c r="AZ302" s="139">
        <f t="shared" ca="1" si="233"/>
        <v>0</v>
      </c>
      <c r="BA302" s="139">
        <f t="shared" ca="1" si="233"/>
        <v>0</v>
      </c>
      <c r="BB302" s="139">
        <f t="shared" ca="1" si="233"/>
        <v>0</v>
      </c>
      <c r="BC302" s="139">
        <f t="shared" ca="1" si="233"/>
        <v>0</v>
      </c>
      <c r="BD302" s="139">
        <f t="shared" ca="1" si="233"/>
        <v>0</v>
      </c>
      <c r="BE302" s="139">
        <f t="shared" ca="1" si="233"/>
        <v>0</v>
      </c>
      <c r="BF302" s="139">
        <f t="shared" ca="1" si="233"/>
        <v>0</v>
      </c>
      <c r="BG302" s="139">
        <f t="shared" ca="1" si="233"/>
        <v>0</v>
      </c>
      <c r="BH302" s="139">
        <f t="shared" ca="1" si="233"/>
        <v>0</v>
      </c>
    </row>
    <row r="303" spans="1:60">
      <c r="A303" s="106"/>
      <c r="B303" s="106"/>
      <c r="C303" s="108">
        <v>96</v>
      </c>
      <c r="D303" s="106"/>
      <c r="E303" s="106" t="str">
        <f ca="1">OFFSET('Impact Inputs'!A$6,C303,0)</f>
        <v>Impact 33</v>
      </c>
      <c r="F303" s="106" t="str">
        <f ca="1">OFFSET('Impact Inputs'!C$6,C303,0)</f>
        <v>-</v>
      </c>
      <c r="G303" s="106"/>
      <c r="H303" s="139">
        <f t="shared" ca="1" si="224"/>
        <v>0</v>
      </c>
      <c r="I303" s="139">
        <f t="shared" ca="1" si="225"/>
        <v>0</v>
      </c>
      <c r="J303" s="139">
        <f t="shared" ca="1" si="226"/>
        <v>0</v>
      </c>
      <c r="K303" s="139">
        <f t="shared" ref="K303:K320" ca="1" si="234">K251*K$3</f>
        <v>0</v>
      </c>
      <c r="L303" s="139">
        <f t="shared" ca="1" si="233"/>
        <v>0</v>
      </c>
      <c r="M303" s="139">
        <f t="shared" ca="1" si="233"/>
        <v>0</v>
      </c>
      <c r="N303" s="139">
        <f t="shared" ca="1" si="233"/>
        <v>0</v>
      </c>
      <c r="O303" s="139">
        <f t="shared" ca="1" si="233"/>
        <v>0</v>
      </c>
      <c r="P303" s="139">
        <f t="shared" ca="1" si="233"/>
        <v>0</v>
      </c>
      <c r="Q303" s="139">
        <f t="shared" ca="1" si="233"/>
        <v>0</v>
      </c>
      <c r="R303" s="139">
        <f t="shared" ca="1" si="233"/>
        <v>0</v>
      </c>
      <c r="S303" s="139">
        <f t="shared" ca="1" si="233"/>
        <v>0</v>
      </c>
      <c r="T303" s="139">
        <f t="shared" ca="1" si="233"/>
        <v>0</v>
      </c>
      <c r="U303" s="139">
        <f t="shared" ca="1" si="233"/>
        <v>0</v>
      </c>
      <c r="V303" s="139">
        <f t="shared" ca="1" si="233"/>
        <v>0</v>
      </c>
      <c r="W303" s="139">
        <f t="shared" ca="1" si="233"/>
        <v>0</v>
      </c>
      <c r="X303" s="139">
        <f t="shared" ca="1" si="233"/>
        <v>0</v>
      </c>
      <c r="Y303" s="139">
        <f t="shared" ca="1" si="233"/>
        <v>0</v>
      </c>
      <c r="Z303" s="139">
        <f t="shared" ca="1" si="233"/>
        <v>0</v>
      </c>
      <c r="AA303" s="139">
        <f t="shared" ca="1" si="233"/>
        <v>0</v>
      </c>
      <c r="AB303" s="139">
        <f t="shared" ca="1" si="233"/>
        <v>0</v>
      </c>
      <c r="AC303" s="139">
        <f t="shared" ca="1" si="233"/>
        <v>0</v>
      </c>
      <c r="AD303" s="139">
        <f t="shared" ca="1" si="233"/>
        <v>0</v>
      </c>
      <c r="AE303" s="139">
        <f t="shared" ca="1" si="233"/>
        <v>0</v>
      </c>
      <c r="AF303" s="139">
        <f t="shared" ca="1" si="233"/>
        <v>0</v>
      </c>
      <c r="AG303" s="139">
        <f t="shared" ca="1" si="233"/>
        <v>0</v>
      </c>
      <c r="AH303" s="139">
        <f t="shared" ca="1" si="233"/>
        <v>0</v>
      </c>
      <c r="AI303" s="139">
        <f t="shared" ca="1" si="233"/>
        <v>0</v>
      </c>
      <c r="AJ303" s="139">
        <f t="shared" ca="1" si="233"/>
        <v>0</v>
      </c>
      <c r="AK303" s="139">
        <f t="shared" ca="1" si="233"/>
        <v>0</v>
      </c>
      <c r="AL303" s="139">
        <f t="shared" ca="1" si="233"/>
        <v>0</v>
      </c>
      <c r="AM303" s="139">
        <f t="shared" ca="1" si="233"/>
        <v>0</v>
      </c>
      <c r="AN303" s="139">
        <f t="shared" ca="1" si="233"/>
        <v>0</v>
      </c>
      <c r="AO303" s="139">
        <f t="shared" ca="1" si="233"/>
        <v>0</v>
      </c>
      <c r="AP303" s="139">
        <f t="shared" ca="1" si="233"/>
        <v>0</v>
      </c>
      <c r="AQ303" s="139">
        <f t="shared" ca="1" si="233"/>
        <v>0</v>
      </c>
      <c r="AR303" s="139">
        <f t="shared" ca="1" si="233"/>
        <v>0</v>
      </c>
      <c r="AS303" s="139">
        <f t="shared" ca="1" si="233"/>
        <v>0</v>
      </c>
      <c r="AT303" s="139">
        <f t="shared" ca="1" si="233"/>
        <v>0</v>
      </c>
      <c r="AU303" s="139">
        <f t="shared" ca="1" si="233"/>
        <v>0</v>
      </c>
      <c r="AV303" s="139">
        <f t="shared" ca="1" si="233"/>
        <v>0</v>
      </c>
      <c r="AW303" s="139">
        <f t="shared" ca="1" si="233"/>
        <v>0</v>
      </c>
      <c r="AX303" s="139">
        <f t="shared" ca="1" si="233"/>
        <v>0</v>
      </c>
      <c r="AY303" s="139">
        <f t="shared" ca="1" si="233"/>
        <v>0</v>
      </c>
      <c r="AZ303" s="139">
        <f t="shared" ca="1" si="233"/>
        <v>0</v>
      </c>
      <c r="BA303" s="139">
        <f t="shared" ca="1" si="233"/>
        <v>0</v>
      </c>
      <c r="BB303" s="139">
        <f t="shared" ca="1" si="233"/>
        <v>0</v>
      </c>
      <c r="BC303" s="139">
        <f t="shared" ca="1" si="233"/>
        <v>0</v>
      </c>
      <c r="BD303" s="139">
        <f t="shared" ca="1" si="233"/>
        <v>0</v>
      </c>
      <c r="BE303" s="139">
        <f t="shared" ca="1" si="233"/>
        <v>0</v>
      </c>
      <c r="BF303" s="139">
        <f t="shared" ca="1" si="233"/>
        <v>0</v>
      </c>
      <c r="BG303" s="139">
        <f t="shared" ca="1" si="233"/>
        <v>0</v>
      </c>
      <c r="BH303" s="139">
        <f t="shared" ca="1" si="233"/>
        <v>0</v>
      </c>
    </row>
    <row r="304" spans="1:60">
      <c r="A304" s="106"/>
      <c r="B304" s="106"/>
      <c r="C304" s="106">
        <v>99</v>
      </c>
      <c r="D304" s="106"/>
      <c r="E304" s="106" t="str">
        <f ca="1">OFFSET('Impact Inputs'!A$6,C304,0)</f>
        <v>Impact 34</v>
      </c>
      <c r="F304" s="106" t="str">
        <f ca="1">OFFSET('Impact Inputs'!C$6,C304,0)</f>
        <v>-</v>
      </c>
      <c r="G304" s="106"/>
      <c r="H304" s="139">
        <f t="shared" ca="1" si="224"/>
        <v>0</v>
      </c>
      <c r="I304" s="139">
        <f t="shared" ca="1" si="225"/>
        <v>0</v>
      </c>
      <c r="J304" s="139">
        <f t="shared" ca="1" si="226"/>
        <v>0</v>
      </c>
      <c r="K304" s="139">
        <f t="shared" ca="1" si="234"/>
        <v>0</v>
      </c>
      <c r="L304" s="139">
        <f t="shared" ca="1" si="233"/>
        <v>0</v>
      </c>
      <c r="M304" s="139">
        <f t="shared" ca="1" si="233"/>
        <v>0</v>
      </c>
      <c r="N304" s="139">
        <f t="shared" ca="1" si="233"/>
        <v>0</v>
      </c>
      <c r="O304" s="139">
        <f t="shared" ca="1" si="233"/>
        <v>0</v>
      </c>
      <c r="P304" s="139">
        <f t="shared" ca="1" si="233"/>
        <v>0</v>
      </c>
      <c r="Q304" s="139">
        <f t="shared" ca="1" si="233"/>
        <v>0</v>
      </c>
      <c r="R304" s="139">
        <f t="shared" ca="1" si="233"/>
        <v>0</v>
      </c>
      <c r="S304" s="139">
        <f t="shared" ca="1" si="233"/>
        <v>0</v>
      </c>
      <c r="T304" s="139">
        <f t="shared" ca="1" si="233"/>
        <v>0</v>
      </c>
      <c r="U304" s="139">
        <f t="shared" ca="1" si="233"/>
        <v>0</v>
      </c>
      <c r="V304" s="139">
        <f t="shared" ca="1" si="233"/>
        <v>0</v>
      </c>
      <c r="W304" s="139">
        <f t="shared" ca="1" si="233"/>
        <v>0</v>
      </c>
      <c r="X304" s="139">
        <f t="shared" ca="1" si="233"/>
        <v>0</v>
      </c>
      <c r="Y304" s="139">
        <f t="shared" ca="1" si="233"/>
        <v>0</v>
      </c>
      <c r="Z304" s="139">
        <f t="shared" ca="1" si="233"/>
        <v>0</v>
      </c>
      <c r="AA304" s="139">
        <f t="shared" ca="1" si="233"/>
        <v>0</v>
      </c>
      <c r="AB304" s="139">
        <f t="shared" ca="1" si="233"/>
        <v>0</v>
      </c>
      <c r="AC304" s="139">
        <f t="shared" ca="1" si="233"/>
        <v>0</v>
      </c>
      <c r="AD304" s="139">
        <f t="shared" ca="1" si="233"/>
        <v>0</v>
      </c>
      <c r="AE304" s="139">
        <f t="shared" ca="1" si="233"/>
        <v>0</v>
      </c>
      <c r="AF304" s="139">
        <f t="shared" ca="1" si="233"/>
        <v>0</v>
      </c>
      <c r="AG304" s="139">
        <f t="shared" ca="1" si="233"/>
        <v>0</v>
      </c>
      <c r="AH304" s="139">
        <f t="shared" ca="1" si="233"/>
        <v>0</v>
      </c>
      <c r="AI304" s="139">
        <f t="shared" ca="1" si="233"/>
        <v>0</v>
      </c>
      <c r="AJ304" s="139">
        <f t="shared" ca="1" si="233"/>
        <v>0</v>
      </c>
      <c r="AK304" s="139">
        <f t="shared" ca="1" si="233"/>
        <v>0</v>
      </c>
      <c r="AL304" s="139">
        <f t="shared" ca="1" si="233"/>
        <v>0</v>
      </c>
      <c r="AM304" s="139">
        <f t="shared" ca="1" si="233"/>
        <v>0</v>
      </c>
      <c r="AN304" s="139">
        <f t="shared" ca="1" si="233"/>
        <v>0</v>
      </c>
      <c r="AO304" s="139">
        <f t="shared" ca="1" si="233"/>
        <v>0</v>
      </c>
      <c r="AP304" s="139">
        <f t="shared" ca="1" si="233"/>
        <v>0</v>
      </c>
      <c r="AQ304" s="139">
        <f t="shared" ca="1" si="233"/>
        <v>0</v>
      </c>
      <c r="AR304" s="139">
        <f t="shared" ca="1" si="233"/>
        <v>0</v>
      </c>
      <c r="AS304" s="139">
        <f t="shared" ca="1" si="233"/>
        <v>0</v>
      </c>
      <c r="AT304" s="139">
        <f t="shared" ca="1" si="233"/>
        <v>0</v>
      </c>
      <c r="AU304" s="139">
        <f t="shared" ca="1" si="233"/>
        <v>0</v>
      </c>
      <c r="AV304" s="139">
        <f t="shared" ca="1" si="233"/>
        <v>0</v>
      </c>
      <c r="AW304" s="139">
        <f t="shared" ca="1" si="233"/>
        <v>0</v>
      </c>
      <c r="AX304" s="139">
        <f t="shared" ca="1" si="233"/>
        <v>0</v>
      </c>
      <c r="AY304" s="139">
        <f t="shared" ca="1" si="233"/>
        <v>0</v>
      </c>
      <c r="AZ304" s="139">
        <f t="shared" ca="1" si="233"/>
        <v>0</v>
      </c>
      <c r="BA304" s="139">
        <f t="shared" ca="1" si="233"/>
        <v>0</v>
      </c>
      <c r="BB304" s="139">
        <f t="shared" ca="1" si="233"/>
        <v>0</v>
      </c>
      <c r="BC304" s="139">
        <f t="shared" ca="1" si="233"/>
        <v>0</v>
      </c>
      <c r="BD304" s="139">
        <f t="shared" ca="1" si="233"/>
        <v>0</v>
      </c>
      <c r="BE304" s="139">
        <f t="shared" ca="1" si="233"/>
        <v>0</v>
      </c>
      <c r="BF304" s="139">
        <f t="shared" ca="1" si="233"/>
        <v>0</v>
      </c>
      <c r="BG304" s="139">
        <f t="shared" ca="1" si="233"/>
        <v>0</v>
      </c>
      <c r="BH304" s="139">
        <f t="shared" ca="1" si="233"/>
        <v>0</v>
      </c>
    </row>
    <row r="305" spans="1:60">
      <c r="A305" s="106"/>
      <c r="B305" s="106"/>
      <c r="C305" s="108">
        <v>102</v>
      </c>
      <c r="D305" s="106"/>
      <c r="E305" s="106" t="str">
        <f ca="1">OFFSET('Impact Inputs'!A$6,C305,0)</f>
        <v>Impact 35</v>
      </c>
      <c r="F305" s="106" t="str">
        <f ca="1">OFFSET('Impact Inputs'!C$6,C305,0)</f>
        <v>-</v>
      </c>
      <c r="G305" s="106"/>
      <c r="H305" s="139">
        <f t="shared" ca="1" si="224"/>
        <v>0</v>
      </c>
      <c r="I305" s="139">
        <f t="shared" ca="1" si="225"/>
        <v>0</v>
      </c>
      <c r="J305" s="139">
        <f t="shared" ca="1" si="226"/>
        <v>0</v>
      </c>
      <c r="K305" s="139">
        <f t="shared" ca="1" si="234"/>
        <v>0</v>
      </c>
      <c r="L305" s="139">
        <f t="shared" ca="1" si="233"/>
        <v>0</v>
      </c>
      <c r="M305" s="139">
        <f t="shared" ca="1" si="233"/>
        <v>0</v>
      </c>
      <c r="N305" s="139">
        <f t="shared" ca="1" si="233"/>
        <v>0</v>
      </c>
      <c r="O305" s="139">
        <f t="shared" ca="1" si="233"/>
        <v>0</v>
      </c>
      <c r="P305" s="139">
        <f t="shared" ca="1" si="233"/>
        <v>0</v>
      </c>
      <c r="Q305" s="139">
        <f t="shared" ca="1" si="233"/>
        <v>0</v>
      </c>
      <c r="R305" s="139">
        <f t="shared" ca="1" si="233"/>
        <v>0</v>
      </c>
      <c r="S305" s="139">
        <f t="shared" ca="1" si="233"/>
        <v>0</v>
      </c>
      <c r="T305" s="139">
        <f t="shared" ca="1" si="233"/>
        <v>0</v>
      </c>
      <c r="U305" s="139">
        <f t="shared" ca="1" si="233"/>
        <v>0</v>
      </c>
      <c r="V305" s="139">
        <f t="shared" ca="1" si="233"/>
        <v>0</v>
      </c>
      <c r="W305" s="139">
        <f t="shared" ca="1" si="233"/>
        <v>0</v>
      </c>
      <c r="X305" s="139">
        <f t="shared" ca="1" si="233"/>
        <v>0</v>
      </c>
      <c r="Y305" s="139">
        <f t="shared" ca="1" si="233"/>
        <v>0</v>
      </c>
      <c r="Z305" s="139">
        <f t="shared" ca="1" si="233"/>
        <v>0</v>
      </c>
      <c r="AA305" s="139">
        <f t="shared" ca="1" si="233"/>
        <v>0</v>
      </c>
      <c r="AB305" s="139">
        <f t="shared" ca="1" si="233"/>
        <v>0</v>
      </c>
      <c r="AC305" s="139">
        <f t="shared" ca="1" si="233"/>
        <v>0</v>
      </c>
      <c r="AD305" s="139">
        <f t="shared" ca="1" si="233"/>
        <v>0</v>
      </c>
      <c r="AE305" s="139">
        <f t="shared" ca="1" si="233"/>
        <v>0</v>
      </c>
      <c r="AF305" s="139">
        <f t="shared" ca="1" si="233"/>
        <v>0</v>
      </c>
      <c r="AG305" s="139">
        <f t="shared" ca="1" si="233"/>
        <v>0</v>
      </c>
      <c r="AH305" s="139">
        <f t="shared" ca="1" si="233"/>
        <v>0</v>
      </c>
      <c r="AI305" s="139">
        <f t="shared" ca="1" si="233"/>
        <v>0</v>
      </c>
      <c r="AJ305" s="139">
        <f t="shared" ca="1" si="233"/>
        <v>0</v>
      </c>
      <c r="AK305" s="139">
        <f t="shared" ca="1" si="233"/>
        <v>0</v>
      </c>
      <c r="AL305" s="139">
        <f t="shared" ca="1" si="233"/>
        <v>0</v>
      </c>
      <c r="AM305" s="139">
        <f t="shared" ca="1" si="233"/>
        <v>0</v>
      </c>
      <c r="AN305" s="139">
        <f t="shared" ca="1" si="233"/>
        <v>0</v>
      </c>
      <c r="AO305" s="139">
        <f t="shared" ca="1" si="233"/>
        <v>0</v>
      </c>
      <c r="AP305" s="139">
        <f t="shared" ca="1" si="233"/>
        <v>0</v>
      </c>
      <c r="AQ305" s="139">
        <f t="shared" ca="1" si="233"/>
        <v>0</v>
      </c>
      <c r="AR305" s="139">
        <f t="shared" ca="1" si="233"/>
        <v>0</v>
      </c>
      <c r="AS305" s="139">
        <f t="shared" ca="1" si="233"/>
        <v>0</v>
      </c>
      <c r="AT305" s="139">
        <f t="shared" ca="1" si="233"/>
        <v>0</v>
      </c>
      <c r="AU305" s="139">
        <f t="shared" ca="1" si="233"/>
        <v>0</v>
      </c>
      <c r="AV305" s="139">
        <f t="shared" ca="1" si="233"/>
        <v>0</v>
      </c>
      <c r="AW305" s="139">
        <f t="shared" ca="1" si="233"/>
        <v>0</v>
      </c>
      <c r="AX305" s="139">
        <f t="shared" ca="1" si="233"/>
        <v>0</v>
      </c>
      <c r="AY305" s="139">
        <f t="shared" ca="1" si="233"/>
        <v>0</v>
      </c>
      <c r="AZ305" s="139">
        <f t="shared" ca="1" si="233"/>
        <v>0</v>
      </c>
      <c r="BA305" s="139">
        <f t="shared" ca="1" si="233"/>
        <v>0</v>
      </c>
      <c r="BB305" s="139">
        <f t="shared" ca="1" si="233"/>
        <v>0</v>
      </c>
      <c r="BC305" s="139">
        <f t="shared" ca="1" si="233"/>
        <v>0</v>
      </c>
      <c r="BD305" s="139">
        <f t="shared" ca="1" si="233"/>
        <v>0</v>
      </c>
      <c r="BE305" s="139">
        <f t="shared" ca="1" si="233"/>
        <v>0</v>
      </c>
      <c r="BF305" s="139">
        <f t="shared" ca="1" si="233"/>
        <v>0</v>
      </c>
      <c r="BG305" s="139">
        <f t="shared" ca="1" si="233"/>
        <v>0</v>
      </c>
      <c r="BH305" s="139">
        <f t="shared" ca="1" si="233"/>
        <v>0</v>
      </c>
    </row>
    <row r="306" spans="1:60">
      <c r="A306" s="106"/>
      <c r="B306" s="106"/>
      <c r="C306" s="106">
        <v>105</v>
      </c>
      <c r="D306" s="106"/>
      <c r="E306" s="106" t="str">
        <f ca="1">OFFSET('Impact Inputs'!A$6,C306,0)</f>
        <v>Impact 36</v>
      </c>
      <c r="F306" s="106" t="str">
        <f ca="1">OFFSET('Impact Inputs'!C$6,C306,0)</f>
        <v>-</v>
      </c>
      <c r="G306" s="106"/>
      <c r="H306" s="139">
        <f t="shared" ca="1" si="224"/>
        <v>0</v>
      </c>
      <c r="I306" s="139">
        <f t="shared" ca="1" si="225"/>
        <v>0</v>
      </c>
      <c r="J306" s="139">
        <f t="shared" ca="1" si="226"/>
        <v>0</v>
      </c>
      <c r="K306" s="139">
        <f t="shared" ca="1" si="234"/>
        <v>0</v>
      </c>
      <c r="L306" s="139">
        <f t="shared" ca="1" si="233"/>
        <v>0</v>
      </c>
      <c r="M306" s="139">
        <f t="shared" ca="1" si="233"/>
        <v>0</v>
      </c>
      <c r="N306" s="139">
        <f t="shared" ca="1" si="233"/>
        <v>0</v>
      </c>
      <c r="O306" s="139">
        <f t="shared" ca="1" si="233"/>
        <v>0</v>
      </c>
      <c r="P306" s="139">
        <f t="shared" ca="1" si="233"/>
        <v>0</v>
      </c>
      <c r="Q306" s="139">
        <f t="shared" ca="1" si="233"/>
        <v>0</v>
      </c>
      <c r="R306" s="139">
        <f t="shared" ca="1" si="233"/>
        <v>0</v>
      </c>
      <c r="S306" s="139">
        <f t="shared" ca="1" si="233"/>
        <v>0</v>
      </c>
      <c r="T306" s="139">
        <f t="shared" ca="1" si="233"/>
        <v>0</v>
      </c>
      <c r="U306" s="139">
        <f t="shared" ca="1" si="233"/>
        <v>0</v>
      </c>
      <c r="V306" s="139">
        <f t="shared" ca="1" si="233"/>
        <v>0</v>
      </c>
      <c r="W306" s="139">
        <f t="shared" ca="1" si="233"/>
        <v>0</v>
      </c>
      <c r="X306" s="139">
        <f t="shared" ca="1" si="233"/>
        <v>0</v>
      </c>
      <c r="Y306" s="139">
        <f t="shared" ca="1" si="233"/>
        <v>0</v>
      </c>
      <c r="Z306" s="139">
        <f t="shared" ca="1" si="233"/>
        <v>0</v>
      </c>
      <c r="AA306" s="139">
        <f t="shared" ca="1" si="233"/>
        <v>0</v>
      </c>
      <c r="AB306" s="139">
        <f t="shared" ca="1" si="233"/>
        <v>0</v>
      </c>
      <c r="AC306" s="139">
        <f t="shared" ca="1" si="233"/>
        <v>0</v>
      </c>
      <c r="AD306" s="139">
        <f t="shared" ca="1" si="233"/>
        <v>0</v>
      </c>
      <c r="AE306" s="139">
        <f t="shared" ca="1" si="233"/>
        <v>0</v>
      </c>
      <c r="AF306" s="139">
        <f t="shared" ca="1" si="233"/>
        <v>0</v>
      </c>
      <c r="AG306" s="139">
        <f t="shared" ca="1" si="233"/>
        <v>0</v>
      </c>
      <c r="AH306" s="139">
        <f t="shared" ca="1" si="233"/>
        <v>0</v>
      </c>
      <c r="AI306" s="139">
        <f t="shared" ca="1" si="233"/>
        <v>0</v>
      </c>
      <c r="AJ306" s="139">
        <f t="shared" ca="1" si="233"/>
        <v>0</v>
      </c>
      <c r="AK306" s="139">
        <f t="shared" ca="1" si="233"/>
        <v>0</v>
      </c>
      <c r="AL306" s="139">
        <f t="shared" ca="1" si="233"/>
        <v>0</v>
      </c>
      <c r="AM306" s="139">
        <f t="shared" ca="1" si="233"/>
        <v>0</v>
      </c>
      <c r="AN306" s="139">
        <f t="shared" ca="1" si="233"/>
        <v>0</v>
      </c>
      <c r="AO306" s="139">
        <f t="shared" ca="1" si="233"/>
        <v>0</v>
      </c>
      <c r="AP306" s="139">
        <f t="shared" ca="1" si="233"/>
        <v>0</v>
      </c>
      <c r="AQ306" s="139">
        <f t="shared" ca="1" si="233"/>
        <v>0</v>
      </c>
      <c r="AR306" s="139">
        <f t="shared" ca="1" si="233"/>
        <v>0</v>
      </c>
      <c r="AS306" s="139">
        <f t="shared" ca="1" si="233"/>
        <v>0</v>
      </c>
      <c r="AT306" s="139">
        <f t="shared" ca="1" si="233"/>
        <v>0</v>
      </c>
      <c r="AU306" s="139">
        <f t="shared" ca="1" si="233"/>
        <v>0</v>
      </c>
      <c r="AV306" s="139">
        <f t="shared" ca="1" si="233"/>
        <v>0</v>
      </c>
      <c r="AW306" s="139">
        <f t="shared" ca="1" si="233"/>
        <v>0</v>
      </c>
      <c r="AX306" s="139">
        <f t="shared" ca="1" si="233"/>
        <v>0</v>
      </c>
      <c r="AY306" s="139">
        <f t="shared" ca="1" si="233"/>
        <v>0</v>
      </c>
      <c r="AZ306" s="139">
        <f t="shared" ca="1" si="233"/>
        <v>0</v>
      </c>
      <c r="BA306" s="139">
        <f t="shared" ca="1" si="233"/>
        <v>0</v>
      </c>
      <c r="BB306" s="139">
        <f t="shared" ca="1" si="233"/>
        <v>0</v>
      </c>
      <c r="BC306" s="139">
        <f t="shared" ca="1" si="233"/>
        <v>0</v>
      </c>
      <c r="BD306" s="139">
        <f t="shared" ca="1" si="233"/>
        <v>0</v>
      </c>
      <c r="BE306" s="139">
        <f t="shared" ca="1" si="233"/>
        <v>0</v>
      </c>
      <c r="BF306" s="139">
        <f t="shared" ca="1" si="233"/>
        <v>0</v>
      </c>
      <c r="BG306" s="139">
        <f t="shared" ca="1" si="233"/>
        <v>0</v>
      </c>
      <c r="BH306" s="139">
        <f t="shared" ca="1" si="233"/>
        <v>0</v>
      </c>
    </row>
    <row r="307" spans="1:60">
      <c r="A307" s="106"/>
      <c r="B307" s="106"/>
      <c r="C307" s="108">
        <v>108</v>
      </c>
      <c r="D307" s="106"/>
      <c r="E307" s="106" t="str">
        <f ca="1">OFFSET('Impact Inputs'!A$6,C307,0)</f>
        <v>Impact 37</v>
      </c>
      <c r="F307" s="106" t="str">
        <f ca="1">OFFSET('Impact Inputs'!C$6,C307,0)</f>
        <v>-</v>
      </c>
      <c r="G307" s="106"/>
      <c r="H307" s="139">
        <f t="shared" ca="1" si="224"/>
        <v>0</v>
      </c>
      <c r="I307" s="139">
        <f t="shared" ca="1" si="225"/>
        <v>0</v>
      </c>
      <c r="J307" s="139">
        <f t="shared" ca="1" si="226"/>
        <v>0</v>
      </c>
      <c r="K307" s="139">
        <f t="shared" ca="1" si="234"/>
        <v>0</v>
      </c>
      <c r="L307" s="139">
        <f t="shared" ca="1" si="233"/>
        <v>0</v>
      </c>
      <c r="M307" s="139">
        <f t="shared" ca="1" si="233"/>
        <v>0</v>
      </c>
      <c r="N307" s="139">
        <f t="shared" ca="1" si="233"/>
        <v>0</v>
      </c>
      <c r="O307" s="139">
        <f t="shared" ca="1" si="233"/>
        <v>0</v>
      </c>
      <c r="P307" s="139">
        <f t="shared" ca="1" si="233"/>
        <v>0</v>
      </c>
      <c r="Q307" s="139">
        <f t="shared" ca="1" si="233"/>
        <v>0</v>
      </c>
      <c r="R307" s="139">
        <f t="shared" ca="1" si="233"/>
        <v>0</v>
      </c>
      <c r="S307" s="139">
        <f t="shared" ca="1" si="233"/>
        <v>0</v>
      </c>
      <c r="T307" s="139">
        <f t="shared" ca="1" si="233"/>
        <v>0</v>
      </c>
      <c r="U307" s="139">
        <f t="shared" ca="1" si="233"/>
        <v>0</v>
      </c>
      <c r="V307" s="139">
        <f t="shared" ca="1" si="233"/>
        <v>0</v>
      </c>
      <c r="W307" s="139">
        <f t="shared" ca="1" si="233"/>
        <v>0</v>
      </c>
      <c r="X307" s="139">
        <f t="shared" ca="1" si="233"/>
        <v>0</v>
      </c>
      <c r="Y307" s="139">
        <f t="shared" ca="1" si="233"/>
        <v>0</v>
      </c>
      <c r="Z307" s="139">
        <f t="shared" ca="1" si="233"/>
        <v>0</v>
      </c>
      <c r="AA307" s="139">
        <f t="shared" ca="1" si="233"/>
        <v>0</v>
      </c>
      <c r="AB307" s="139">
        <f t="shared" ca="1" si="233"/>
        <v>0</v>
      </c>
      <c r="AC307" s="139">
        <f t="shared" ca="1" si="233"/>
        <v>0</v>
      </c>
      <c r="AD307" s="139">
        <f t="shared" ca="1" si="233"/>
        <v>0</v>
      </c>
      <c r="AE307" s="139">
        <f t="shared" ca="1" si="233"/>
        <v>0</v>
      </c>
      <c r="AF307" s="139">
        <f t="shared" ca="1" si="233"/>
        <v>0</v>
      </c>
      <c r="AG307" s="139">
        <f t="shared" ca="1" si="233"/>
        <v>0</v>
      </c>
      <c r="AH307" s="139">
        <f t="shared" ca="1" si="233"/>
        <v>0</v>
      </c>
      <c r="AI307" s="139">
        <f t="shared" ca="1" si="233"/>
        <v>0</v>
      </c>
      <c r="AJ307" s="139">
        <f t="shared" ca="1" si="233"/>
        <v>0</v>
      </c>
      <c r="AK307" s="139">
        <f t="shared" ca="1" si="233"/>
        <v>0</v>
      </c>
      <c r="AL307" s="139">
        <f t="shared" ca="1" si="233"/>
        <v>0</v>
      </c>
      <c r="AM307" s="139">
        <f t="shared" ca="1" si="233"/>
        <v>0</v>
      </c>
      <c r="AN307" s="139">
        <f t="shared" ca="1" si="233"/>
        <v>0</v>
      </c>
      <c r="AO307" s="139">
        <f t="shared" ca="1" si="233"/>
        <v>0</v>
      </c>
      <c r="AP307" s="139">
        <f t="shared" ca="1" si="233"/>
        <v>0</v>
      </c>
      <c r="AQ307" s="139">
        <f t="shared" ca="1" si="233"/>
        <v>0</v>
      </c>
      <c r="AR307" s="139">
        <f t="shared" ca="1" si="233"/>
        <v>0</v>
      </c>
      <c r="AS307" s="139">
        <f t="shared" ca="1" si="233"/>
        <v>0</v>
      </c>
      <c r="AT307" s="139">
        <f t="shared" ca="1" si="233"/>
        <v>0</v>
      </c>
      <c r="AU307" s="139">
        <f t="shared" ca="1" si="233"/>
        <v>0</v>
      </c>
      <c r="AV307" s="139">
        <f t="shared" ref="L307:BH312" ca="1" si="235">AV255*AV$3</f>
        <v>0</v>
      </c>
      <c r="AW307" s="139">
        <f t="shared" ca="1" si="235"/>
        <v>0</v>
      </c>
      <c r="AX307" s="139">
        <f t="shared" ca="1" si="235"/>
        <v>0</v>
      </c>
      <c r="AY307" s="139">
        <f t="shared" ca="1" si="235"/>
        <v>0</v>
      </c>
      <c r="AZ307" s="139">
        <f t="shared" ca="1" si="235"/>
        <v>0</v>
      </c>
      <c r="BA307" s="139">
        <f t="shared" ca="1" si="235"/>
        <v>0</v>
      </c>
      <c r="BB307" s="139">
        <f t="shared" ca="1" si="235"/>
        <v>0</v>
      </c>
      <c r="BC307" s="139">
        <f t="shared" ca="1" si="235"/>
        <v>0</v>
      </c>
      <c r="BD307" s="139">
        <f t="shared" ca="1" si="235"/>
        <v>0</v>
      </c>
      <c r="BE307" s="139">
        <f t="shared" ca="1" si="235"/>
        <v>0</v>
      </c>
      <c r="BF307" s="139">
        <f t="shared" ca="1" si="235"/>
        <v>0</v>
      </c>
      <c r="BG307" s="139">
        <f t="shared" ca="1" si="235"/>
        <v>0</v>
      </c>
      <c r="BH307" s="139">
        <f t="shared" ca="1" si="235"/>
        <v>0</v>
      </c>
    </row>
    <row r="308" spans="1:60">
      <c r="A308" s="106"/>
      <c r="B308" s="106"/>
      <c r="C308" s="106">
        <v>111</v>
      </c>
      <c r="D308" s="106"/>
      <c r="E308" s="106" t="str">
        <f ca="1">OFFSET('Impact Inputs'!A$6,C308,0)</f>
        <v>Impact 38</v>
      </c>
      <c r="F308" s="106" t="str">
        <f ca="1">OFFSET('Impact Inputs'!C$6,C308,0)</f>
        <v>-</v>
      </c>
      <c r="G308" s="106"/>
      <c r="H308" s="139">
        <f t="shared" ca="1" si="224"/>
        <v>0</v>
      </c>
      <c r="I308" s="139">
        <f t="shared" ca="1" si="225"/>
        <v>0</v>
      </c>
      <c r="J308" s="139">
        <f t="shared" ca="1" si="226"/>
        <v>0</v>
      </c>
      <c r="K308" s="139">
        <f t="shared" ca="1" si="234"/>
        <v>0</v>
      </c>
      <c r="L308" s="139">
        <f t="shared" ca="1" si="235"/>
        <v>0</v>
      </c>
      <c r="M308" s="139">
        <f t="shared" ca="1" si="235"/>
        <v>0</v>
      </c>
      <c r="N308" s="139">
        <f t="shared" ca="1" si="235"/>
        <v>0</v>
      </c>
      <c r="O308" s="139">
        <f t="shared" ca="1" si="235"/>
        <v>0</v>
      </c>
      <c r="P308" s="139">
        <f t="shared" ca="1" si="235"/>
        <v>0</v>
      </c>
      <c r="Q308" s="139">
        <f t="shared" ca="1" si="235"/>
        <v>0</v>
      </c>
      <c r="R308" s="139">
        <f t="shared" ca="1" si="235"/>
        <v>0</v>
      </c>
      <c r="S308" s="139">
        <f t="shared" ca="1" si="235"/>
        <v>0</v>
      </c>
      <c r="T308" s="139">
        <f t="shared" ca="1" si="235"/>
        <v>0</v>
      </c>
      <c r="U308" s="139">
        <f t="shared" ca="1" si="235"/>
        <v>0</v>
      </c>
      <c r="V308" s="139">
        <f t="shared" ca="1" si="235"/>
        <v>0</v>
      </c>
      <c r="W308" s="139">
        <f t="shared" ca="1" si="235"/>
        <v>0</v>
      </c>
      <c r="X308" s="139">
        <f t="shared" ca="1" si="235"/>
        <v>0</v>
      </c>
      <c r="Y308" s="139">
        <f t="shared" ca="1" si="235"/>
        <v>0</v>
      </c>
      <c r="Z308" s="139">
        <f t="shared" ca="1" si="235"/>
        <v>0</v>
      </c>
      <c r="AA308" s="139">
        <f t="shared" ca="1" si="235"/>
        <v>0</v>
      </c>
      <c r="AB308" s="139">
        <f t="shared" ca="1" si="235"/>
        <v>0</v>
      </c>
      <c r="AC308" s="139">
        <f t="shared" ca="1" si="235"/>
        <v>0</v>
      </c>
      <c r="AD308" s="139">
        <f t="shared" ca="1" si="235"/>
        <v>0</v>
      </c>
      <c r="AE308" s="139">
        <f t="shared" ca="1" si="235"/>
        <v>0</v>
      </c>
      <c r="AF308" s="139">
        <f t="shared" ca="1" si="235"/>
        <v>0</v>
      </c>
      <c r="AG308" s="139">
        <f t="shared" ca="1" si="235"/>
        <v>0</v>
      </c>
      <c r="AH308" s="139">
        <f t="shared" ca="1" si="235"/>
        <v>0</v>
      </c>
      <c r="AI308" s="139">
        <f t="shared" ca="1" si="235"/>
        <v>0</v>
      </c>
      <c r="AJ308" s="139">
        <f t="shared" ca="1" si="235"/>
        <v>0</v>
      </c>
      <c r="AK308" s="139">
        <f t="shared" ca="1" si="235"/>
        <v>0</v>
      </c>
      <c r="AL308" s="139">
        <f t="shared" ca="1" si="235"/>
        <v>0</v>
      </c>
      <c r="AM308" s="139">
        <f t="shared" ca="1" si="235"/>
        <v>0</v>
      </c>
      <c r="AN308" s="139">
        <f t="shared" ca="1" si="235"/>
        <v>0</v>
      </c>
      <c r="AO308" s="139">
        <f t="shared" ca="1" si="235"/>
        <v>0</v>
      </c>
      <c r="AP308" s="139">
        <f t="shared" ca="1" si="235"/>
        <v>0</v>
      </c>
      <c r="AQ308" s="139">
        <f t="shared" ca="1" si="235"/>
        <v>0</v>
      </c>
      <c r="AR308" s="139">
        <f t="shared" ca="1" si="235"/>
        <v>0</v>
      </c>
      <c r="AS308" s="139">
        <f t="shared" ca="1" si="235"/>
        <v>0</v>
      </c>
      <c r="AT308" s="139">
        <f t="shared" ca="1" si="235"/>
        <v>0</v>
      </c>
      <c r="AU308" s="139">
        <f t="shared" ca="1" si="235"/>
        <v>0</v>
      </c>
      <c r="AV308" s="139">
        <f t="shared" ca="1" si="235"/>
        <v>0</v>
      </c>
      <c r="AW308" s="139">
        <f t="shared" ca="1" si="235"/>
        <v>0</v>
      </c>
      <c r="AX308" s="139">
        <f t="shared" ca="1" si="235"/>
        <v>0</v>
      </c>
      <c r="AY308" s="139">
        <f t="shared" ca="1" si="235"/>
        <v>0</v>
      </c>
      <c r="AZ308" s="139">
        <f t="shared" ca="1" si="235"/>
        <v>0</v>
      </c>
      <c r="BA308" s="139">
        <f t="shared" ca="1" si="235"/>
        <v>0</v>
      </c>
      <c r="BB308" s="139">
        <f t="shared" ca="1" si="235"/>
        <v>0</v>
      </c>
      <c r="BC308" s="139">
        <f t="shared" ca="1" si="235"/>
        <v>0</v>
      </c>
      <c r="BD308" s="139">
        <f t="shared" ca="1" si="235"/>
        <v>0</v>
      </c>
      <c r="BE308" s="139">
        <f t="shared" ca="1" si="235"/>
        <v>0</v>
      </c>
      <c r="BF308" s="139">
        <f t="shared" ca="1" si="235"/>
        <v>0</v>
      </c>
      <c r="BG308" s="139">
        <f t="shared" ca="1" si="235"/>
        <v>0</v>
      </c>
      <c r="BH308" s="139">
        <f t="shared" ca="1" si="235"/>
        <v>0</v>
      </c>
    </row>
    <row r="309" spans="1:60">
      <c r="A309" s="106"/>
      <c r="B309" s="106"/>
      <c r="C309" s="108">
        <v>114</v>
      </c>
      <c r="D309" s="106"/>
      <c r="E309" s="106" t="str">
        <f ca="1">OFFSET('Impact Inputs'!A$6,C309,0)</f>
        <v>Impact 39</v>
      </c>
      <c r="F309" s="106" t="str">
        <f ca="1">OFFSET('Impact Inputs'!C$6,C309,0)</f>
        <v>-</v>
      </c>
      <c r="G309" s="106"/>
      <c r="H309" s="139">
        <f t="shared" ca="1" si="224"/>
        <v>0</v>
      </c>
      <c r="I309" s="139">
        <f t="shared" ca="1" si="225"/>
        <v>0</v>
      </c>
      <c r="J309" s="139">
        <f t="shared" ca="1" si="226"/>
        <v>0</v>
      </c>
      <c r="K309" s="139">
        <f t="shared" ca="1" si="234"/>
        <v>0</v>
      </c>
      <c r="L309" s="139">
        <f t="shared" ca="1" si="235"/>
        <v>0</v>
      </c>
      <c r="M309" s="139">
        <f t="shared" ca="1" si="235"/>
        <v>0</v>
      </c>
      <c r="N309" s="139">
        <f t="shared" ca="1" si="235"/>
        <v>0</v>
      </c>
      <c r="O309" s="139">
        <f t="shared" ca="1" si="235"/>
        <v>0</v>
      </c>
      <c r="P309" s="139">
        <f t="shared" ca="1" si="235"/>
        <v>0</v>
      </c>
      <c r="Q309" s="139">
        <f t="shared" ca="1" si="235"/>
        <v>0</v>
      </c>
      <c r="R309" s="139">
        <f t="shared" ca="1" si="235"/>
        <v>0</v>
      </c>
      <c r="S309" s="139">
        <f t="shared" ca="1" si="235"/>
        <v>0</v>
      </c>
      <c r="T309" s="139">
        <f t="shared" ca="1" si="235"/>
        <v>0</v>
      </c>
      <c r="U309" s="139">
        <f t="shared" ca="1" si="235"/>
        <v>0</v>
      </c>
      <c r="V309" s="139">
        <f t="shared" ca="1" si="235"/>
        <v>0</v>
      </c>
      <c r="W309" s="139">
        <f t="shared" ca="1" si="235"/>
        <v>0</v>
      </c>
      <c r="X309" s="139">
        <f t="shared" ca="1" si="235"/>
        <v>0</v>
      </c>
      <c r="Y309" s="139">
        <f t="shared" ca="1" si="235"/>
        <v>0</v>
      </c>
      <c r="Z309" s="139">
        <f t="shared" ca="1" si="235"/>
        <v>0</v>
      </c>
      <c r="AA309" s="139">
        <f t="shared" ca="1" si="235"/>
        <v>0</v>
      </c>
      <c r="AB309" s="139">
        <f t="shared" ca="1" si="235"/>
        <v>0</v>
      </c>
      <c r="AC309" s="139">
        <f t="shared" ca="1" si="235"/>
        <v>0</v>
      </c>
      <c r="AD309" s="139">
        <f t="shared" ca="1" si="235"/>
        <v>0</v>
      </c>
      <c r="AE309" s="139">
        <f t="shared" ca="1" si="235"/>
        <v>0</v>
      </c>
      <c r="AF309" s="139">
        <f t="shared" ca="1" si="235"/>
        <v>0</v>
      </c>
      <c r="AG309" s="139">
        <f t="shared" ca="1" si="235"/>
        <v>0</v>
      </c>
      <c r="AH309" s="139">
        <f t="shared" ca="1" si="235"/>
        <v>0</v>
      </c>
      <c r="AI309" s="139">
        <f t="shared" ca="1" si="235"/>
        <v>0</v>
      </c>
      <c r="AJ309" s="139">
        <f t="shared" ca="1" si="235"/>
        <v>0</v>
      </c>
      <c r="AK309" s="139">
        <f t="shared" ca="1" si="235"/>
        <v>0</v>
      </c>
      <c r="AL309" s="139">
        <f t="shared" ca="1" si="235"/>
        <v>0</v>
      </c>
      <c r="AM309" s="139">
        <f t="shared" ca="1" si="235"/>
        <v>0</v>
      </c>
      <c r="AN309" s="139">
        <f t="shared" ca="1" si="235"/>
        <v>0</v>
      </c>
      <c r="AO309" s="139">
        <f t="shared" ca="1" si="235"/>
        <v>0</v>
      </c>
      <c r="AP309" s="139">
        <f t="shared" ca="1" si="235"/>
        <v>0</v>
      </c>
      <c r="AQ309" s="139">
        <f t="shared" ca="1" si="235"/>
        <v>0</v>
      </c>
      <c r="AR309" s="139">
        <f t="shared" ca="1" si="235"/>
        <v>0</v>
      </c>
      <c r="AS309" s="139">
        <f t="shared" ca="1" si="235"/>
        <v>0</v>
      </c>
      <c r="AT309" s="139">
        <f t="shared" ca="1" si="235"/>
        <v>0</v>
      </c>
      <c r="AU309" s="139">
        <f t="shared" ca="1" si="235"/>
        <v>0</v>
      </c>
      <c r="AV309" s="139">
        <f t="shared" ca="1" si="235"/>
        <v>0</v>
      </c>
      <c r="AW309" s="139">
        <f t="shared" ca="1" si="235"/>
        <v>0</v>
      </c>
      <c r="AX309" s="139">
        <f t="shared" ca="1" si="235"/>
        <v>0</v>
      </c>
      <c r="AY309" s="139">
        <f t="shared" ca="1" si="235"/>
        <v>0</v>
      </c>
      <c r="AZ309" s="139">
        <f t="shared" ca="1" si="235"/>
        <v>0</v>
      </c>
      <c r="BA309" s="139">
        <f t="shared" ca="1" si="235"/>
        <v>0</v>
      </c>
      <c r="BB309" s="139">
        <f t="shared" ca="1" si="235"/>
        <v>0</v>
      </c>
      <c r="BC309" s="139">
        <f t="shared" ca="1" si="235"/>
        <v>0</v>
      </c>
      <c r="BD309" s="139">
        <f t="shared" ca="1" si="235"/>
        <v>0</v>
      </c>
      <c r="BE309" s="139">
        <f t="shared" ca="1" si="235"/>
        <v>0</v>
      </c>
      <c r="BF309" s="139">
        <f t="shared" ca="1" si="235"/>
        <v>0</v>
      </c>
      <c r="BG309" s="139">
        <f t="shared" ca="1" si="235"/>
        <v>0</v>
      </c>
      <c r="BH309" s="139">
        <f t="shared" ca="1" si="235"/>
        <v>0</v>
      </c>
    </row>
    <row r="310" spans="1:60">
      <c r="A310" s="106"/>
      <c r="B310" s="106"/>
      <c r="C310" s="106">
        <v>117</v>
      </c>
      <c r="D310" s="106"/>
      <c r="E310" s="106" t="str">
        <f ca="1">OFFSET('Impact Inputs'!A$6,C310,0)</f>
        <v>Impact 40</v>
      </c>
      <c r="F310" s="106" t="str">
        <f ca="1">OFFSET('Impact Inputs'!C$6,C310,0)</f>
        <v>-</v>
      </c>
      <c r="G310" s="106"/>
      <c r="H310" s="139">
        <f t="shared" ca="1" si="224"/>
        <v>0</v>
      </c>
      <c r="I310" s="139">
        <f t="shared" ca="1" si="225"/>
        <v>0</v>
      </c>
      <c r="J310" s="139">
        <f t="shared" ca="1" si="226"/>
        <v>0</v>
      </c>
      <c r="K310" s="139">
        <f t="shared" ca="1" si="234"/>
        <v>0</v>
      </c>
      <c r="L310" s="139">
        <f t="shared" ca="1" si="235"/>
        <v>0</v>
      </c>
      <c r="M310" s="139">
        <f t="shared" ca="1" si="235"/>
        <v>0</v>
      </c>
      <c r="N310" s="139">
        <f t="shared" ca="1" si="235"/>
        <v>0</v>
      </c>
      <c r="O310" s="139">
        <f t="shared" ca="1" si="235"/>
        <v>0</v>
      </c>
      <c r="P310" s="139">
        <f t="shared" ca="1" si="235"/>
        <v>0</v>
      </c>
      <c r="Q310" s="139">
        <f t="shared" ca="1" si="235"/>
        <v>0</v>
      </c>
      <c r="R310" s="139">
        <f t="shared" ca="1" si="235"/>
        <v>0</v>
      </c>
      <c r="S310" s="139">
        <f t="shared" ca="1" si="235"/>
        <v>0</v>
      </c>
      <c r="T310" s="139">
        <f t="shared" ca="1" si="235"/>
        <v>0</v>
      </c>
      <c r="U310" s="139">
        <f t="shared" ca="1" si="235"/>
        <v>0</v>
      </c>
      <c r="V310" s="139">
        <f t="shared" ca="1" si="235"/>
        <v>0</v>
      </c>
      <c r="W310" s="139">
        <f t="shared" ca="1" si="235"/>
        <v>0</v>
      </c>
      <c r="X310" s="139">
        <f t="shared" ca="1" si="235"/>
        <v>0</v>
      </c>
      <c r="Y310" s="139">
        <f t="shared" ca="1" si="235"/>
        <v>0</v>
      </c>
      <c r="Z310" s="139">
        <f t="shared" ca="1" si="235"/>
        <v>0</v>
      </c>
      <c r="AA310" s="139">
        <f t="shared" ca="1" si="235"/>
        <v>0</v>
      </c>
      <c r="AB310" s="139">
        <f t="shared" ca="1" si="235"/>
        <v>0</v>
      </c>
      <c r="AC310" s="139">
        <f t="shared" ca="1" si="235"/>
        <v>0</v>
      </c>
      <c r="AD310" s="139">
        <f t="shared" ca="1" si="235"/>
        <v>0</v>
      </c>
      <c r="AE310" s="139">
        <f t="shared" ca="1" si="235"/>
        <v>0</v>
      </c>
      <c r="AF310" s="139">
        <f t="shared" ca="1" si="235"/>
        <v>0</v>
      </c>
      <c r="AG310" s="139">
        <f t="shared" ca="1" si="235"/>
        <v>0</v>
      </c>
      <c r="AH310" s="139">
        <f t="shared" ca="1" si="235"/>
        <v>0</v>
      </c>
      <c r="AI310" s="139">
        <f t="shared" ca="1" si="235"/>
        <v>0</v>
      </c>
      <c r="AJ310" s="139">
        <f t="shared" ca="1" si="235"/>
        <v>0</v>
      </c>
      <c r="AK310" s="139">
        <f t="shared" ca="1" si="235"/>
        <v>0</v>
      </c>
      <c r="AL310" s="139">
        <f t="shared" ca="1" si="235"/>
        <v>0</v>
      </c>
      <c r="AM310" s="139">
        <f t="shared" ca="1" si="235"/>
        <v>0</v>
      </c>
      <c r="AN310" s="139">
        <f t="shared" ca="1" si="235"/>
        <v>0</v>
      </c>
      <c r="AO310" s="139">
        <f t="shared" ca="1" si="235"/>
        <v>0</v>
      </c>
      <c r="AP310" s="139">
        <f t="shared" ca="1" si="235"/>
        <v>0</v>
      </c>
      <c r="AQ310" s="139">
        <f t="shared" ca="1" si="235"/>
        <v>0</v>
      </c>
      <c r="AR310" s="139">
        <f t="shared" ca="1" si="235"/>
        <v>0</v>
      </c>
      <c r="AS310" s="139">
        <f t="shared" ca="1" si="235"/>
        <v>0</v>
      </c>
      <c r="AT310" s="139">
        <f t="shared" ca="1" si="235"/>
        <v>0</v>
      </c>
      <c r="AU310" s="139">
        <f t="shared" ca="1" si="235"/>
        <v>0</v>
      </c>
      <c r="AV310" s="139">
        <f t="shared" ca="1" si="235"/>
        <v>0</v>
      </c>
      <c r="AW310" s="139">
        <f t="shared" ca="1" si="235"/>
        <v>0</v>
      </c>
      <c r="AX310" s="139">
        <f t="shared" ca="1" si="235"/>
        <v>0</v>
      </c>
      <c r="AY310" s="139">
        <f t="shared" ca="1" si="235"/>
        <v>0</v>
      </c>
      <c r="AZ310" s="139">
        <f t="shared" ca="1" si="235"/>
        <v>0</v>
      </c>
      <c r="BA310" s="139">
        <f t="shared" ca="1" si="235"/>
        <v>0</v>
      </c>
      <c r="BB310" s="139">
        <f t="shared" ca="1" si="235"/>
        <v>0</v>
      </c>
      <c r="BC310" s="139">
        <f t="shared" ca="1" si="235"/>
        <v>0</v>
      </c>
      <c r="BD310" s="139">
        <f t="shared" ca="1" si="235"/>
        <v>0</v>
      </c>
      <c r="BE310" s="139">
        <f t="shared" ca="1" si="235"/>
        <v>0</v>
      </c>
      <c r="BF310" s="139">
        <f t="shared" ca="1" si="235"/>
        <v>0</v>
      </c>
      <c r="BG310" s="139">
        <f t="shared" ca="1" si="235"/>
        <v>0</v>
      </c>
      <c r="BH310" s="139">
        <f t="shared" ca="1" si="235"/>
        <v>0</v>
      </c>
    </row>
    <row r="311" spans="1:60">
      <c r="A311" s="106"/>
      <c r="B311" s="106"/>
      <c r="C311" s="108">
        <v>120</v>
      </c>
      <c r="D311" s="106"/>
      <c r="E311" s="106" t="str">
        <f ca="1">OFFSET('Impact Inputs'!A$6,C311,0)</f>
        <v>Impact 41</v>
      </c>
      <c r="F311" s="106" t="str">
        <f ca="1">OFFSET('Impact Inputs'!C$6,C311,0)</f>
        <v>-</v>
      </c>
      <c r="G311" s="106"/>
      <c r="H311" s="139">
        <f t="shared" ca="1" si="224"/>
        <v>0</v>
      </c>
      <c r="I311" s="139">
        <f t="shared" ca="1" si="225"/>
        <v>0</v>
      </c>
      <c r="J311" s="139">
        <f t="shared" ca="1" si="226"/>
        <v>0</v>
      </c>
      <c r="K311" s="139">
        <f t="shared" ca="1" si="234"/>
        <v>0</v>
      </c>
      <c r="L311" s="139">
        <f t="shared" ca="1" si="235"/>
        <v>0</v>
      </c>
      <c r="M311" s="139">
        <f t="shared" ca="1" si="235"/>
        <v>0</v>
      </c>
      <c r="N311" s="139">
        <f t="shared" ca="1" si="235"/>
        <v>0</v>
      </c>
      <c r="O311" s="139">
        <f t="shared" ca="1" si="235"/>
        <v>0</v>
      </c>
      <c r="P311" s="139">
        <f t="shared" ca="1" si="235"/>
        <v>0</v>
      </c>
      <c r="Q311" s="139">
        <f t="shared" ca="1" si="235"/>
        <v>0</v>
      </c>
      <c r="R311" s="139">
        <f t="shared" ca="1" si="235"/>
        <v>0</v>
      </c>
      <c r="S311" s="139">
        <f t="shared" ca="1" si="235"/>
        <v>0</v>
      </c>
      <c r="T311" s="139">
        <f t="shared" ca="1" si="235"/>
        <v>0</v>
      </c>
      <c r="U311" s="139">
        <f t="shared" ca="1" si="235"/>
        <v>0</v>
      </c>
      <c r="V311" s="139">
        <f t="shared" ca="1" si="235"/>
        <v>0</v>
      </c>
      <c r="W311" s="139">
        <f t="shared" ca="1" si="235"/>
        <v>0</v>
      </c>
      <c r="X311" s="139">
        <f t="shared" ca="1" si="235"/>
        <v>0</v>
      </c>
      <c r="Y311" s="139">
        <f t="shared" ca="1" si="235"/>
        <v>0</v>
      </c>
      <c r="Z311" s="139">
        <f t="shared" ca="1" si="235"/>
        <v>0</v>
      </c>
      <c r="AA311" s="139">
        <f t="shared" ca="1" si="235"/>
        <v>0</v>
      </c>
      <c r="AB311" s="139">
        <f t="shared" ca="1" si="235"/>
        <v>0</v>
      </c>
      <c r="AC311" s="139">
        <f t="shared" ca="1" si="235"/>
        <v>0</v>
      </c>
      <c r="AD311" s="139">
        <f t="shared" ca="1" si="235"/>
        <v>0</v>
      </c>
      <c r="AE311" s="139">
        <f t="shared" ca="1" si="235"/>
        <v>0</v>
      </c>
      <c r="AF311" s="139">
        <f t="shared" ca="1" si="235"/>
        <v>0</v>
      </c>
      <c r="AG311" s="139">
        <f t="shared" ca="1" si="235"/>
        <v>0</v>
      </c>
      <c r="AH311" s="139">
        <f t="shared" ca="1" si="235"/>
        <v>0</v>
      </c>
      <c r="AI311" s="139">
        <f t="shared" ca="1" si="235"/>
        <v>0</v>
      </c>
      <c r="AJ311" s="139">
        <f t="shared" ca="1" si="235"/>
        <v>0</v>
      </c>
      <c r="AK311" s="139">
        <f t="shared" ca="1" si="235"/>
        <v>0</v>
      </c>
      <c r="AL311" s="139">
        <f t="shared" ca="1" si="235"/>
        <v>0</v>
      </c>
      <c r="AM311" s="139">
        <f t="shared" ca="1" si="235"/>
        <v>0</v>
      </c>
      <c r="AN311" s="139">
        <f t="shared" ca="1" si="235"/>
        <v>0</v>
      </c>
      <c r="AO311" s="139">
        <f t="shared" ca="1" si="235"/>
        <v>0</v>
      </c>
      <c r="AP311" s="139">
        <f t="shared" ca="1" si="235"/>
        <v>0</v>
      </c>
      <c r="AQ311" s="139">
        <f t="shared" ca="1" si="235"/>
        <v>0</v>
      </c>
      <c r="AR311" s="139">
        <f t="shared" ca="1" si="235"/>
        <v>0</v>
      </c>
      <c r="AS311" s="139">
        <f t="shared" ca="1" si="235"/>
        <v>0</v>
      </c>
      <c r="AT311" s="139">
        <f t="shared" ca="1" si="235"/>
        <v>0</v>
      </c>
      <c r="AU311" s="139">
        <f t="shared" ca="1" si="235"/>
        <v>0</v>
      </c>
      <c r="AV311" s="139">
        <f t="shared" ca="1" si="235"/>
        <v>0</v>
      </c>
      <c r="AW311" s="139">
        <f t="shared" ca="1" si="235"/>
        <v>0</v>
      </c>
      <c r="AX311" s="139">
        <f t="shared" ca="1" si="235"/>
        <v>0</v>
      </c>
      <c r="AY311" s="139">
        <f t="shared" ca="1" si="235"/>
        <v>0</v>
      </c>
      <c r="AZ311" s="139">
        <f t="shared" ca="1" si="235"/>
        <v>0</v>
      </c>
      <c r="BA311" s="139">
        <f t="shared" ca="1" si="235"/>
        <v>0</v>
      </c>
      <c r="BB311" s="139">
        <f t="shared" ca="1" si="235"/>
        <v>0</v>
      </c>
      <c r="BC311" s="139">
        <f t="shared" ca="1" si="235"/>
        <v>0</v>
      </c>
      <c r="BD311" s="139">
        <f t="shared" ca="1" si="235"/>
        <v>0</v>
      </c>
      <c r="BE311" s="139">
        <f t="shared" ca="1" si="235"/>
        <v>0</v>
      </c>
      <c r="BF311" s="139">
        <f t="shared" ca="1" si="235"/>
        <v>0</v>
      </c>
      <c r="BG311" s="139">
        <f t="shared" ca="1" si="235"/>
        <v>0</v>
      </c>
      <c r="BH311" s="139">
        <f t="shared" ca="1" si="235"/>
        <v>0</v>
      </c>
    </row>
    <row r="312" spans="1:60">
      <c r="A312" s="106"/>
      <c r="B312" s="106"/>
      <c r="C312" s="106">
        <v>123</v>
      </c>
      <c r="D312" s="106"/>
      <c r="E312" s="106" t="str">
        <f ca="1">OFFSET('Impact Inputs'!A$6,C312,0)</f>
        <v>Impact 42</v>
      </c>
      <c r="F312" s="106" t="str">
        <f ca="1">OFFSET('Impact Inputs'!C$6,C312,0)</f>
        <v>-</v>
      </c>
      <c r="G312" s="106"/>
      <c r="H312" s="139">
        <f t="shared" ca="1" si="224"/>
        <v>0</v>
      </c>
      <c r="I312" s="139">
        <f t="shared" ca="1" si="225"/>
        <v>0</v>
      </c>
      <c r="J312" s="139">
        <f t="shared" ca="1" si="226"/>
        <v>0</v>
      </c>
      <c r="K312" s="139">
        <f t="shared" ca="1" si="234"/>
        <v>0</v>
      </c>
      <c r="L312" s="139">
        <f t="shared" ca="1" si="235"/>
        <v>0</v>
      </c>
      <c r="M312" s="139">
        <f t="shared" ca="1" si="235"/>
        <v>0</v>
      </c>
      <c r="N312" s="139">
        <f t="shared" ca="1" si="235"/>
        <v>0</v>
      </c>
      <c r="O312" s="139">
        <f t="shared" ca="1" si="235"/>
        <v>0</v>
      </c>
      <c r="P312" s="139">
        <f t="shared" ca="1" si="235"/>
        <v>0</v>
      </c>
      <c r="Q312" s="139">
        <f t="shared" ca="1" si="235"/>
        <v>0</v>
      </c>
      <c r="R312" s="139">
        <f t="shared" ca="1" si="235"/>
        <v>0</v>
      </c>
      <c r="S312" s="139">
        <f t="shared" ca="1" si="235"/>
        <v>0</v>
      </c>
      <c r="T312" s="139">
        <f t="shared" ca="1" si="235"/>
        <v>0</v>
      </c>
      <c r="U312" s="139">
        <f t="shared" ca="1" si="235"/>
        <v>0</v>
      </c>
      <c r="V312" s="139">
        <f t="shared" ca="1" si="235"/>
        <v>0</v>
      </c>
      <c r="W312" s="139">
        <f t="shared" ca="1" si="235"/>
        <v>0</v>
      </c>
      <c r="X312" s="139">
        <f t="shared" ca="1" si="235"/>
        <v>0</v>
      </c>
      <c r="Y312" s="139">
        <f t="shared" ca="1" si="235"/>
        <v>0</v>
      </c>
      <c r="Z312" s="139">
        <f t="shared" ca="1" si="235"/>
        <v>0</v>
      </c>
      <c r="AA312" s="139">
        <f t="shared" ca="1" si="235"/>
        <v>0</v>
      </c>
      <c r="AB312" s="139">
        <f t="shared" ca="1" si="235"/>
        <v>0</v>
      </c>
      <c r="AC312" s="139">
        <f t="shared" ca="1" si="235"/>
        <v>0</v>
      </c>
      <c r="AD312" s="139">
        <f t="shared" ca="1" si="235"/>
        <v>0</v>
      </c>
      <c r="AE312" s="139">
        <f t="shared" ca="1" si="235"/>
        <v>0</v>
      </c>
      <c r="AF312" s="139">
        <f t="shared" ca="1" si="235"/>
        <v>0</v>
      </c>
      <c r="AG312" s="139">
        <f t="shared" ca="1" si="235"/>
        <v>0</v>
      </c>
      <c r="AH312" s="139">
        <f t="shared" ca="1" si="235"/>
        <v>0</v>
      </c>
      <c r="AI312" s="139">
        <f t="shared" ca="1" si="235"/>
        <v>0</v>
      </c>
      <c r="AJ312" s="139">
        <f t="shared" ca="1" si="235"/>
        <v>0</v>
      </c>
      <c r="AK312" s="139">
        <f t="shared" ca="1" si="235"/>
        <v>0</v>
      </c>
      <c r="AL312" s="139">
        <f t="shared" ca="1" si="235"/>
        <v>0</v>
      </c>
      <c r="AM312" s="139">
        <f t="shared" ca="1" si="235"/>
        <v>0</v>
      </c>
      <c r="AN312" s="139">
        <f t="shared" ca="1" si="235"/>
        <v>0</v>
      </c>
      <c r="AO312" s="139">
        <f t="shared" ca="1" si="235"/>
        <v>0</v>
      </c>
      <c r="AP312" s="139">
        <f t="shared" ca="1" si="235"/>
        <v>0</v>
      </c>
      <c r="AQ312" s="139">
        <f t="shared" ca="1" si="235"/>
        <v>0</v>
      </c>
      <c r="AR312" s="139">
        <f t="shared" ca="1" si="235"/>
        <v>0</v>
      </c>
      <c r="AS312" s="139">
        <f t="shared" ca="1" si="235"/>
        <v>0</v>
      </c>
      <c r="AT312" s="139">
        <f t="shared" ca="1" si="235"/>
        <v>0</v>
      </c>
      <c r="AU312" s="139">
        <f t="shared" ca="1" si="235"/>
        <v>0</v>
      </c>
      <c r="AV312" s="139">
        <f t="shared" ca="1" si="235"/>
        <v>0</v>
      </c>
      <c r="AW312" s="139">
        <f t="shared" ca="1" si="235"/>
        <v>0</v>
      </c>
      <c r="AX312" s="139">
        <f t="shared" ca="1" si="235"/>
        <v>0</v>
      </c>
      <c r="AY312" s="139">
        <f t="shared" ca="1" si="235"/>
        <v>0</v>
      </c>
      <c r="AZ312" s="139">
        <f t="shared" ca="1" si="235"/>
        <v>0</v>
      </c>
      <c r="BA312" s="139">
        <f t="shared" ca="1" si="235"/>
        <v>0</v>
      </c>
      <c r="BB312" s="139">
        <f t="shared" ca="1" si="235"/>
        <v>0</v>
      </c>
      <c r="BC312" s="139">
        <f t="shared" ca="1" si="235"/>
        <v>0</v>
      </c>
      <c r="BD312" s="139">
        <f t="shared" ca="1" si="235"/>
        <v>0</v>
      </c>
      <c r="BE312" s="139">
        <f t="shared" ca="1" si="235"/>
        <v>0</v>
      </c>
      <c r="BF312" s="139">
        <f t="shared" ref="L312:BH318" ca="1" si="236">BF260*BF$3</f>
        <v>0</v>
      </c>
      <c r="BG312" s="139">
        <f t="shared" ca="1" si="236"/>
        <v>0</v>
      </c>
      <c r="BH312" s="139">
        <f t="shared" ca="1" si="236"/>
        <v>0</v>
      </c>
    </row>
    <row r="313" spans="1:60">
      <c r="A313" s="106"/>
      <c r="B313" s="106"/>
      <c r="C313" s="108">
        <v>126</v>
      </c>
      <c r="D313" s="106"/>
      <c r="E313" s="106" t="str">
        <f ca="1">OFFSET('Impact Inputs'!A$6,C313,0)</f>
        <v>Impact 43</v>
      </c>
      <c r="F313" s="106" t="str">
        <f ca="1">OFFSET('Impact Inputs'!C$6,C313,0)</f>
        <v>-</v>
      </c>
      <c r="G313" s="106"/>
      <c r="H313" s="139">
        <f t="shared" ca="1" si="224"/>
        <v>0</v>
      </c>
      <c r="I313" s="139">
        <f t="shared" ca="1" si="225"/>
        <v>0</v>
      </c>
      <c r="J313" s="139">
        <f t="shared" ca="1" si="226"/>
        <v>0</v>
      </c>
      <c r="K313" s="139">
        <f t="shared" ca="1" si="234"/>
        <v>0</v>
      </c>
      <c r="L313" s="139">
        <f t="shared" ca="1" si="236"/>
        <v>0</v>
      </c>
      <c r="M313" s="139">
        <f t="shared" ca="1" si="236"/>
        <v>0</v>
      </c>
      <c r="N313" s="139">
        <f t="shared" ca="1" si="236"/>
        <v>0</v>
      </c>
      <c r="O313" s="139">
        <f t="shared" ca="1" si="236"/>
        <v>0</v>
      </c>
      <c r="P313" s="139">
        <f t="shared" ca="1" si="236"/>
        <v>0</v>
      </c>
      <c r="Q313" s="139">
        <f t="shared" ca="1" si="236"/>
        <v>0</v>
      </c>
      <c r="R313" s="139">
        <f t="shared" ca="1" si="236"/>
        <v>0</v>
      </c>
      <c r="S313" s="139">
        <f t="shared" ca="1" si="236"/>
        <v>0</v>
      </c>
      <c r="T313" s="139">
        <f t="shared" ca="1" si="236"/>
        <v>0</v>
      </c>
      <c r="U313" s="139">
        <f t="shared" ca="1" si="236"/>
        <v>0</v>
      </c>
      <c r="V313" s="139">
        <f t="shared" ca="1" si="236"/>
        <v>0</v>
      </c>
      <c r="W313" s="139">
        <f t="shared" ca="1" si="236"/>
        <v>0</v>
      </c>
      <c r="X313" s="139">
        <f t="shared" ca="1" si="236"/>
        <v>0</v>
      </c>
      <c r="Y313" s="139">
        <f t="shared" ca="1" si="236"/>
        <v>0</v>
      </c>
      <c r="Z313" s="139">
        <f t="shared" ca="1" si="236"/>
        <v>0</v>
      </c>
      <c r="AA313" s="139">
        <f t="shared" ca="1" si="236"/>
        <v>0</v>
      </c>
      <c r="AB313" s="139">
        <f t="shared" ca="1" si="236"/>
        <v>0</v>
      </c>
      <c r="AC313" s="139">
        <f t="shared" ca="1" si="236"/>
        <v>0</v>
      </c>
      <c r="AD313" s="139">
        <f t="shared" ca="1" si="236"/>
        <v>0</v>
      </c>
      <c r="AE313" s="139">
        <f t="shared" ca="1" si="236"/>
        <v>0</v>
      </c>
      <c r="AF313" s="139">
        <f t="shared" ca="1" si="236"/>
        <v>0</v>
      </c>
      <c r="AG313" s="139">
        <f t="shared" ca="1" si="236"/>
        <v>0</v>
      </c>
      <c r="AH313" s="139">
        <f t="shared" ca="1" si="236"/>
        <v>0</v>
      </c>
      <c r="AI313" s="139">
        <f t="shared" ca="1" si="236"/>
        <v>0</v>
      </c>
      <c r="AJ313" s="139">
        <f t="shared" ca="1" si="236"/>
        <v>0</v>
      </c>
      <c r="AK313" s="139">
        <f t="shared" ca="1" si="236"/>
        <v>0</v>
      </c>
      <c r="AL313" s="139">
        <f t="shared" ca="1" si="236"/>
        <v>0</v>
      </c>
      <c r="AM313" s="139">
        <f t="shared" ca="1" si="236"/>
        <v>0</v>
      </c>
      <c r="AN313" s="139">
        <f t="shared" ca="1" si="236"/>
        <v>0</v>
      </c>
      <c r="AO313" s="139">
        <f t="shared" ca="1" si="236"/>
        <v>0</v>
      </c>
      <c r="AP313" s="139">
        <f t="shared" ca="1" si="236"/>
        <v>0</v>
      </c>
      <c r="AQ313" s="139">
        <f t="shared" ca="1" si="236"/>
        <v>0</v>
      </c>
      <c r="AR313" s="139">
        <f t="shared" ca="1" si="236"/>
        <v>0</v>
      </c>
      <c r="AS313" s="139">
        <f t="shared" ca="1" si="236"/>
        <v>0</v>
      </c>
      <c r="AT313" s="139">
        <f t="shared" ca="1" si="236"/>
        <v>0</v>
      </c>
      <c r="AU313" s="139">
        <f t="shared" ca="1" si="236"/>
        <v>0</v>
      </c>
      <c r="AV313" s="139">
        <f t="shared" ca="1" si="236"/>
        <v>0</v>
      </c>
      <c r="AW313" s="139">
        <f t="shared" ca="1" si="236"/>
        <v>0</v>
      </c>
      <c r="AX313" s="139">
        <f t="shared" ca="1" si="236"/>
        <v>0</v>
      </c>
      <c r="AY313" s="139">
        <f t="shared" ca="1" si="236"/>
        <v>0</v>
      </c>
      <c r="AZ313" s="139">
        <f t="shared" ca="1" si="236"/>
        <v>0</v>
      </c>
      <c r="BA313" s="139">
        <f t="shared" ca="1" si="236"/>
        <v>0</v>
      </c>
      <c r="BB313" s="139">
        <f t="shared" ca="1" si="236"/>
        <v>0</v>
      </c>
      <c r="BC313" s="139">
        <f t="shared" ca="1" si="236"/>
        <v>0</v>
      </c>
      <c r="BD313" s="139">
        <f t="shared" ca="1" si="236"/>
        <v>0</v>
      </c>
      <c r="BE313" s="139">
        <f t="shared" ca="1" si="236"/>
        <v>0</v>
      </c>
      <c r="BF313" s="139">
        <f t="shared" ca="1" si="236"/>
        <v>0</v>
      </c>
      <c r="BG313" s="139">
        <f t="shared" ca="1" si="236"/>
        <v>0</v>
      </c>
      <c r="BH313" s="139">
        <f t="shared" ca="1" si="236"/>
        <v>0</v>
      </c>
    </row>
    <row r="314" spans="1:60">
      <c r="A314" s="106"/>
      <c r="B314" s="106"/>
      <c r="C314" s="106">
        <v>129</v>
      </c>
      <c r="D314" s="106"/>
      <c r="E314" s="106" t="str">
        <f ca="1">OFFSET('Impact Inputs'!A$6,C314,0)</f>
        <v>Impact 44</v>
      </c>
      <c r="F314" s="106" t="str">
        <f ca="1">OFFSET('Impact Inputs'!C$6,C314,0)</f>
        <v>-</v>
      </c>
      <c r="G314" s="106"/>
      <c r="H314" s="139">
        <f t="shared" ca="1" si="224"/>
        <v>0</v>
      </c>
      <c r="I314" s="139">
        <f t="shared" ca="1" si="225"/>
        <v>0</v>
      </c>
      <c r="J314" s="139">
        <f t="shared" ca="1" si="226"/>
        <v>0</v>
      </c>
      <c r="K314" s="139">
        <f t="shared" ca="1" si="234"/>
        <v>0</v>
      </c>
      <c r="L314" s="139">
        <f t="shared" ca="1" si="236"/>
        <v>0</v>
      </c>
      <c r="M314" s="139">
        <f t="shared" ca="1" si="236"/>
        <v>0</v>
      </c>
      <c r="N314" s="139">
        <f t="shared" ca="1" si="236"/>
        <v>0</v>
      </c>
      <c r="O314" s="139">
        <f t="shared" ca="1" si="236"/>
        <v>0</v>
      </c>
      <c r="P314" s="139">
        <f t="shared" ca="1" si="236"/>
        <v>0</v>
      </c>
      <c r="Q314" s="139">
        <f t="shared" ca="1" si="236"/>
        <v>0</v>
      </c>
      <c r="R314" s="139">
        <f t="shared" ca="1" si="236"/>
        <v>0</v>
      </c>
      <c r="S314" s="139">
        <f t="shared" ca="1" si="236"/>
        <v>0</v>
      </c>
      <c r="T314" s="139">
        <f t="shared" ca="1" si="236"/>
        <v>0</v>
      </c>
      <c r="U314" s="139">
        <f t="shared" ca="1" si="236"/>
        <v>0</v>
      </c>
      <c r="V314" s="139">
        <f t="shared" ca="1" si="236"/>
        <v>0</v>
      </c>
      <c r="W314" s="139">
        <f t="shared" ca="1" si="236"/>
        <v>0</v>
      </c>
      <c r="X314" s="139">
        <f t="shared" ca="1" si="236"/>
        <v>0</v>
      </c>
      <c r="Y314" s="139">
        <f t="shared" ca="1" si="236"/>
        <v>0</v>
      </c>
      <c r="Z314" s="139">
        <f t="shared" ca="1" si="236"/>
        <v>0</v>
      </c>
      <c r="AA314" s="139">
        <f t="shared" ca="1" si="236"/>
        <v>0</v>
      </c>
      <c r="AB314" s="139">
        <f t="shared" ca="1" si="236"/>
        <v>0</v>
      </c>
      <c r="AC314" s="139">
        <f t="shared" ca="1" si="236"/>
        <v>0</v>
      </c>
      <c r="AD314" s="139">
        <f t="shared" ca="1" si="236"/>
        <v>0</v>
      </c>
      <c r="AE314" s="139">
        <f t="shared" ca="1" si="236"/>
        <v>0</v>
      </c>
      <c r="AF314" s="139">
        <f t="shared" ca="1" si="236"/>
        <v>0</v>
      </c>
      <c r="AG314" s="139">
        <f t="shared" ca="1" si="236"/>
        <v>0</v>
      </c>
      <c r="AH314" s="139">
        <f t="shared" ca="1" si="236"/>
        <v>0</v>
      </c>
      <c r="AI314" s="139">
        <f t="shared" ca="1" si="236"/>
        <v>0</v>
      </c>
      <c r="AJ314" s="139">
        <f t="shared" ca="1" si="236"/>
        <v>0</v>
      </c>
      <c r="AK314" s="139">
        <f t="shared" ca="1" si="236"/>
        <v>0</v>
      </c>
      <c r="AL314" s="139">
        <f t="shared" ca="1" si="236"/>
        <v>0</v>
      </c>
      <c r="AM314" s="139">
        <f t="shared" ca="1" si="236"/>
        <v>0</v>
      </c>
      <c r="AN314" s="139">
        <f t="shared" ca="1" si="236"/>
        <v>0</v>
      </c>
      <c r="AO314" s="139">
        <f t="shared" ca="1" si="236"/>
        <v>0</v>
      </c>
      <c r="AP314" s="139">
        <f t="shared" ca="1" si="236"/>
        <v>0</v>
      </c>
      <c r="AQ314" s="139">
        <f t="shared" ca="1" si="236"/>
        <v>0</v>
      </c>
      <c r="AR314" s="139">
        <f t="shared" ca="1" si="236"/>
        <v>0</v>
      </c>
      <c r="AS314" s="139">
        <f t="shared" ca="1" si="236"/>
        <v>0</v>
      </c>
      <c r="AT314" s="139">
        <f t="shared" ca="1" si="236"/>
        <v>0</v>
      </c>
      <c r="AU314" s="139">
        <f t="shared" ca="1" si="236"/>
        <v>0</v>
      </c>
      <c r="AV314" s="139">
        <f t="shared" ca="1" si="236"/>
        <v>0</v>
      </c>
      <c r="AW314" s="139">
        <f t="shared" ca="1" si="236"/>
        <v>0</v>
      </c>
      <c r="AX314" s="139">
        <f t="shared" ca="1" si="236"/>
        <v>0</v>
      </c>
      <c r="AY314" s="139">
        <f t="shared" ca="1" si="236"/>
        <v>0</v>
      </c>
      <c r="AZ314" s="139">
        <f t="shared" ca="1" si="236"/>
        <v>0</v>
      </c>
      <c r="BA314" s="139">
        <f t="shared" ca="1" si="236"/>
        <v>0</v>
      </c>
      <c r="BB314" s="139">
        <f t="shared" ca="1" si="236"/>
        <v>0</v>
      </c>
      <c r="BC314" s="139">
        <f t="shared" ca="1" si="236"/>
        <v>0</v>
      </c>
      <c r="BD314" s="139">
        <f t="shared" ca="1" si="236"/>
        <v>0</v>
      </c>
      <c r="BE314" s="139">
        <f t="shared" ca="1" si="236"/>
        <v>0</v>
      </c>
      <c r="BF314" s="139">
        <f t="shared" ca="1" si="236"/>
        <v>0</v>
      </c>
      <c r="BG314" s="139">
        <f t="shared" ca="1" si="236"/>
        <v>0</v>
      </c>
      <c r="BH314" s="139">
        <f t="shared" ca="1" si="236"/>
        <v>0</v>
      </c>
    </row>
    <row r="315" spans="1:60">
      <c r="A315" s="106"/>
      <c r="B315" s="106"/>
      <c r="C315" s="106">
        <v>132</v>
      </c>
      <c r="D315" s="106"/>
      <c r="E315" s="106" t="str">
        <f ca="1">OFFSET('Impact Inputs'!A$6,C315,0)</f>
        <v>Impact 45</v>
      </c>
      <c r="F315" s="106" t="str">
        <f ca="1">OFFSET('Impact Inputs'!C$6,C315,0)</f>
        <v>-</v>
      </c>
      <c r="G315" s="106"/>
      <c r="H315" s="139">
        <f t="shared" ca="1" si="224"/>
        <v>0</v>
      </c>
      <c r="I315" s="139">
        <f t="shared" ca="1" si="225"/>
        <v>0</v>
      </c>
      <c r="J315" s="139">
        <f t="shared" ca="1" si="226"/>
        <v>0</v>
      </c>
      <c r="K315" s="139">
        <f t="shared" ca="1" si="234"/>
        <v>0</v>
      </c>
      <c r="L315" s="139">
        <f t="shared" ca="1" si="236"/>
        <v>0</v>
      </c>
      <c r="M315" s="139">
        <f t="shared" ca="1" si="236"/>
        <v>0</v>
      </c>
      <c r="N315" s="139">
        <f t="shared" ca="1" si="236"/>
        <v>0</v>
      </c>
      <c r="O315" s="139">
        <f t="shared" ca="1" si="236"/>
        <v>0</v>
      </c>
      <c r="P315" s="139">
        <f t="shared" ca="1" si="236"/>
        <v>0</v>
      </c>
      <c r="Q315" s="139">
        <f t="shared" ca="1" si="236"/>
        <v>0</v>
      </c>
      <c r="R315" s="139">
        <f t="shared" ca="1" si="236"/>
        <v>0</v>
      </c>
      <c r="S315" s="139">
        <f t="shared" ca="1" si="236"/>
        <v>0</v>
      </c>
      <c r="T315" s="139">
        <f t="shared" ca="1" si="236"/>
        <v>0</v>
      </c>
      <c r="U315" s="139">
        <f t="shared" ca="1" si="236"/>
        <v>0</v>
      </c>
      <c r="V315" s="139">
        <f t="shared" ca="1" si="236"/>
        <v>0</v>
      </c>
      <c r="W315" s="139">
        <f t="shared" ca="1" si="236"/>
        <v>0</v>
      </c>
      <c r="X315" s="139">
        <f t="shared" ca="1" si="236"/>
        <v>0</v>
      </c>
      <c r="Y315" s="139">
        <f t="shared" ca="1" si="236"/>
        <v>0</v>
      </c>
      <c r="Z315" s="139">
        <f t="shared" ca="1" si="236"/>
        <v>0</v>
      </c>
      <c r="AA315" s="139">
        <f t="shared" ca="1" si="236"/>
        <v>0</v>
      </c>
      <c r="AB315" s="139">
        <f t="shared" ca="1" si="236"/>
        <v>0</v>
      </c>
      <c r="AC315" s="139">
        <f t="shared" ca="1" si="236"/>
        <v>0</v>
      </c>
      <c r="AD315" s="139">
        <f t="shared" ca="1" si="236"/>
        <v>0</v>
      </c>
      <c r="AE315" s="139">
        <f t="shared" ca="1" si="236"/>
        <v>0</v>
      </c>
      <c r="AF315" s="139">
        <f t="shared" ca="1" si="236"/>
        <v>0</v>
      </c>
      <c r="AG315" s="139">
        <f t="shared" ca="1" si="236"/>
        <v>0</v>
      </c>
      <c r="AH315" s="139">
        <f t="shared" ca="1" si="236"/>
        <v>0</v>
      </c>
      <c r="AI315" s="139">
        <f t="shared" ca="1" si="236"/>
        <v>0</v>
      </c>
      <c r="AJ315" s="139">
        <f t="shared" ca="1" si="236"/>
        <v>0</v>
      </c>
      <c r="AK315" s="139">
        <f t="shared" ca="1" si="236"/>
        <v>0</v>
      </c>
      <c r="AL315" s="139">
        <f t="shared" ca="1" si="236"/>
        <v>0</v>
      </c>
      <c r="AM315" s="139">
        <f t="shared" ca="1" si="236"/>
        <v>0</v>
      </c>
      <c r="AN315" s="139">
        <f t="shared" ca="1" si="236"/>
        <v>0</v>
      </c>
      <c r="AO315" s="139">
        <f t="shared" ca="1" si="236"/>
        <v>0</v>
      </c>
      <c r="AP315" s="139">
        <f t="shared" ca="1" si="236"/>
        <v>0</v>
      </c>
      <c r="AQ315" s="139">
        <f t="shared" ca="1" si="236"/>
        <v>0</v>
      </c>
      <c r="AR315" s="139">
        <f t="shared" ca="1" si="236"/>
        <v>0</v>
      </c>
      <c r="AS315" s="139">
        <f t="shared" ca="1" si="236"/>
        <v>0</v>
      </c>
      <c r="AT315" s="139">
        <f t="shared" ca="1" si="236"/>
        <v>0</v>
      </c>
      <c r="AU315" s="139">
        <f t="shared" ca="1" si="236"/>
        <v>0</v>
      </c>
      <c r="AV315" s="139">
        <f t="shared" ca="1" si="236"/>
        <v>0</v>
      </c>
      <c r="AW315" s="139">
        <f t="shared" ca="1" si="236"/>
        <v>0</v>
      </c>
      <c r="AX315" s="139">
        <f t="shared" ca="1" si="236"/>
        <v>0</v>
      </c>
      <c r="AY315" s="139">
        <f t="shared" ca="1" si="236"/>
        <v>0</v>
      </c>
      <c r="AZ315" s="139">
        <f t="shared" ca="1" si="236"/>
        <v>0</v>
      </c>
      <c r="BA315" s="139">
        <f t="shared" ca="1" si="236"/>
        <v>0</v>
      </c>
      <c r="BB315" s="139">
        <f t="shared" ca="1" si="236"/>
        <v>0</v>
      </c>
      <c r="BC315" s="139">
        <f t="shared" ca="1" si="236"/>
        <v>0</v>
      </c>
      <c r="BD315" s="139">
        <f t="shared" ca="1" si="236"/>
        <v>0</v>
      </c>
      <c r="BE315" s="139">
        <f t="shared" ca="1" si="236"/>
        <v>0</v>
      </c>
      <c r="BF315" s="139">
        <f t="shared" ca="1" si="236"/>
        <v>0</v>
      </c>
      <c r="BG315" s="139">
        <f t="shared" ca="1" si="236"/>
        <v>0</v>
      </c>
      <c r="BH315" s="139">
        <f t="shared" ca="1" si="236"/>
        <v>0</v>
      </c>
    </row>
    <row r="316" spans="1:60">
      <c r="A316" s="106"/>
      <c r="B316" s="106"/>
      <c r="C316" s="108">
        <v>135</v>
      </c>
      <c r="D316" s="106"/>
      <c r="E316" s="106" t="str">
        <f ca="1">OFFSET('Impact Inputs'!A$6,C316,0)</f>
        <v>Impact 46</v>
      </c>
      <c r="F316" s="106" t="str">
        <f ca="1">OFFSET('Impact Inputs'!C$6,C316,0)</f>
        <v>-</v>
      </c>
      <c r="G316" s="106"/>
      <c r="H316" s="139">
        <f t="shared" ca="1" si="224"/>
        <v>0</v>
      </c>
      <c r="I316" s="139">
        <f t="shared" ca="1" si="225"/>
        <v>0</v>
      </c>
      <c r="J316" s="139">
        <f t="shared" ca="1" si="226"/>
        <v>0</v>
      </c>
      <c r="K316" s="139">
        <f t="shared" ca="1" si="234"/>
        <v>0</v>
      </c>
      <c r="L316" s="139">
        <f t="shared" ca="1" si="236"/>
        <v>0</v>
      </c>
      <c r="M316" s="139">
        <f t="shared" ca="1" si="236"/>
        <v>0</v>
      </c>
      <c r="N316" s="139">
        <f t="shared" ca="1" si="236"/>
        <v>0</v>
      </c>
      <c r="O316" s="139">
        <f t="shared" ca="1" si="236"/>
        <v>0</v>
      </c>
      <c r="P316" s="139">
        <f t="shared" ca="1" si="236"/>
        <v>0</v>
      </c>
      <c r="Q316" s="139">
        <f t="shared" ca="1" si="236"/>
        <v>0</v>
      </c>
      <c r="R316" s="139">
        <f t="shared" ca="1" si="236"/>
        <v>0</v>
      </c>
      <c r="S316" s="139">
        <f t="shared" ca="1" si="236"/>
        <v>0</v>
      </c>
      <c r="T316" s="139">
        <f t="shared" ca="1" si="236"/>
        <v>0</v>
      </c>
      <c r="U316" s="139">
        <f t="shared" ca="1" si="236"/>
        <v>0</v>
      </c>
      <c r="V316" s="139">
        <f t="shared" ca="1" si="236"/>
        <v>0</v>
      </c>
      <c r="W316" s="139">
        <f t="shared" ca="1" si="236"/>
        <v>0</v>
      </c>
      <c r="X316" s="139">
        <f t="shared" ca="1" si="236"/>
        <v>0</v>
      </c>
      <c r="Y316" s="139">
        <f t="shared" ca="1" si="236"/>
        <v>0</v>
      </c>
      <c r="Z316" s="139">
        <f t="shared" ca="1" si="236"/>
        <v>0</v>
      </c>
      <c r="AA316" s="139">
        <f t="shared" ca="1" si="236"/>
        <v>0</v>
      </c>
      <c r="AB316" s="139">
        <f t="shared" ca="1" si="236"/>
        <v>0</v>
      </c>
      <c r="AC316" s="139">
        <f t="shared" ca="1" si="236"/>
        <v>0</v>
      </c>
      <c r="AD316" s="139">
        <f t="shared" ca="1" si="236"/>
        <v>0</v>
      </c>
      <c r="AE316" s="139">
        <f t="shared" ca="1" si="236"/>
        <v>0</v>
      </c>
      <c r="AF316" s="139">
        <f t="shared" ca="1" si="236"/>
        <v>0</v>
      </c>
      <c r="AG316" s="139">
        <f t="shared" ca="1" si="236"/>
        <v>0</v>
      </c>
      <c r="AH316" s="139">
        <f t="shared" ca="1" si="236"/>
        <v>0</v>
      </c>
      <c r="AI316" s="139">
        <f t="shared" ca="1" si="236"/>
        <v>0</v>
      </c>
      <c r="AJ316" s="139">
        <f t="shared" ca="1" si="236"/>
        <v>0</v>
      </c>
      <c r="AK316" s="139">
        <f t="shared" ca="1" si="236"/>
        <v>0</v>
      </c>
      <c r="AL316" s="139">
        <f t="shared" ca="1" si="236"/>
        <v>0</v>
      </c>
      <c r="AM316" s="139">
        <f t="shared" ca="1" si="236"/>
        <v>0</v>
      </c>
      <c r="AN316" s="139">
        <f t="shared" ca="1" si="236"/>
        <v>0</v>
      </c>
      <c r="AO316" s="139">
        <f t="shared" ca="1" si="236"/>
        <v>0</v>
      </c>
      <c r="AP316" s="139">
        <f t="shared" ca="1" si="236"/>
        <v>0</v>
      </c>
      <c r="AQ316" s="139">
        <f t="shared" ca="1" si="236"/>
        <v>0</v>
      </c>
      <c r="AR316" s="139">
        <f t="shared" ca="1" si="236"/>
        <v>0</v>
      </c>
      <c r="AS316" s="139">
        <f t="shared" ca="1" si="236"/>
        <v>0</v>
      </c>
      <c r="AT316" s="139">
        <f t="shared" ca="1" si="236"/>
        <v>0</v>
      </c>
      <c r="AU316" s="139">
        <f t="shared" ca="1" si="236"/>
        <v>0</v>
      </c>
      <c r="AV316" s="139">
        <f t="shared" ca="1" si="236"/>
        <v>0</v>
      </c>
      <c r="AW316" s="139">
        <f t="shared" ca="1" si="236"/>
        <v>0</v>
      </c>
      <c r="AX316" s="139">
        <f t="shared" ca="1" si="236"/>
        <v>0</v>
      </c>
      <c r="AY316" s="139">
        <f t="shared" ca="1" si="236"/>
        <v>0</v>
      </c>
      <c r="AZ316" s="139">
        <f t="shared" ca="1" si="236"/>
        <v>0</v>
      </c>
      <c r="BA316" s="139">
        <f t="shared" ca="1" si="236"/>
        <v>0</v>
      </c>
      <c r="BB316" s="139">
        <f t="shared" ca="1" si="236"/>
        <v>0</v>
      </c>
      <c r="BC316" s="139">
        <f t="shared" ca="1" si="236"/>
        <v>0</v>
      </c>
      <c r="BD316" s="139">
        <f t="shared" ca="1" si="236"/>
        <v>0</v>
      </c>
      <c r="BE316" s="139">
        <f t="shared" ca="1" si="236"/>
        <v>0</v>
      </c>
      <c r="BF316" s="139">
        <f t="shared" ca="1" si="236"/>
        <v>0</v>
      </c>
      <c r="BG316" s="139">
        <f t="shared" ca="1" si="236"/>
        <v>0</v>
      </c>
      <c r="BH316" s="139">
        <f t="shared" ca="1" si="236"/>
        <v>0</v>
      </c>
    </row>
    <row r="317" spans="1:60">
      <c r="A317" s="106"/>
      <c r="B317" s="106"/>
      <c r="C317" s="106">
        <v>138</v>
      </c>
      <c r="D317" s="106"/>
      <c r="E317" s="106" t="str">
        <f ca="1">OFFSET('Impact Inputs'!A$6,C317,0)</f>
        <v>Impact 47</v>
      </c>
      <c r="F317" s="106" t="str">
        <f ca="1">OFFSET('Impact Inputs'!C$6,C317,0)</f>
        <v>-</v>
      </c>
      <c r="G317" s="106"/>
      <c r="H317" s="139">
        <f t="shared" ca="1" si="224"/>
        <v>0</v>
      </c>
      <c r="I317" s="139">
        <f t="shared" ca="1" si="225"/>
        <v>0</v>
      </c>
      <c r="J317" s="139">
        <f t="shared" ca="1" si="226"/>
        <v>0</v>
      </c>
      <c r="K317" s="139">
        <f t="shared" ca="1" si="234"/>
        <v>0</v>
      </c>
      <c r="L317" s="139">
        <f t="shared" ca="1" si="236"/>
        <v>0</v>
      </c>
      <c r="M317" s="139">
        <f t="shared" ca="1" si="236"/>
        <v>0</v>
      </c>
      <c r="N317" s="139">
        <f t="shared" ca="1" si="236"/>
        <v>0</v>
      </c>
      <c r="O317" s="139">
        <f t="shared" ca="1" si="236"/>
        <v>0</v>
      </c>
      <c r="P317" s="139">
        <f t="shared" ca="1" si="236"/>
        <v>0</v>
      </c>
      <c r="Q317" s="139">
        <f t="shared" ca="1" si="236"/>
        <v>0</v>
      </c>
      <c r="R317" s="139">
        <f t="shared" ca="1" si="236"/>
        <v>0</v>
      </c>
      <c r="S317" s="139">
        <f t="shared" ca="1" si="236"/>
        <v>0</v>
      </c>
      <c r="T317" s="139">
        <f t="shared" ca="1" si="236"/>
        <v>0</v>
      </c>
      <c r="U317" s="139">
        <f t="shared" ca="1" si="236"/>
        <v>0</v>
      </c>
      <c r="V317" s="139">
        <f t="shared" ca="1" si="236"/>
        <v>0</v>
      </c>
      <c r="W317" s="139">
        <f t="shared" ca="1" si="236"/>
        <v>0</v>
      </c>
      <c r="X317" s="139">
        <f t="shared" ca="1" si="236"/>
        <v>0</v>
      </c>
      <c r="Y317" s="139">
        <f t="shared" ca="1" si="236"/>
        <v>0</v>
      </c>
      <c r="Z317" s="139">
        <f t="shared" ca="1" si="236"/>
        <v>0</v>
      </c>
      <c r="AA317" s="139">
        <f t="shared" ca="1" si="236"/>
        <v>0</v>
      </c>
      <c r="AB317" s="139">
        <f t="shared" ca="1" si="236"/>
        <v>0</v>
      </c>
      <c r="AC317" s="139">
        <f t="shared" ca="1" si="236"/>
        <v>0</v>
      </c>
      <c r="AD317" s="139">
        <f t="shared" ca="1" si="236"/>
        <v>0</v>
      </c>
      <c r="AE317" s="139">
        <f t="shared" ca="1" si="236"/>
        <v>0</v>
      </c>
      <c r="AF317" s="139">
        <f t="shared" ca="1" si="236"/>
        <v>0</v>
      </c>
      <c r="AG317" s="139">
        <f t="shared" ca="1" si="236"/>
        <v>0</v>
      </c>
      <c r="AH317" s="139">
        <f t="shared" ca="1" si="236"/>
        <v>0</v>
      </c>
      <c r="AI317" s="139">
        <f t="shared" ca="1" si="236"/>
        <v>0</v>
      </c>
      <c r="AJ317" s="139">
        <f t="shared" ca="1" si="236"/>
        <v>0</v>
      </c>
      <c r="AK317" s="139">
        <f t="shared" ca="1" si="236"/>
        <v>0</v>
      </c>
      <c r="AL317" s="139">
        <f t="shared" ca="1" si="236"/>
        <v>0</v>
      </c>
      <c r="AM317" s="139">
        <f t="shared" ca="1" si="236"/>
        <v>0</v>
      </c>
      <c r="AN317" s="139">
        <f t="shared" ca="1" si="236"/>
        <v>0</v>
      </c>
      <c r="AO317" s="139">
        <f t="shared" ca="1" si="236"/>
        <v>0</v>
      </c>
      <c r="AP317" s="139">
        <f t="shared" ca="1" si="236"/>
        <v>0</v>
      </c>
      <c r="AQ317" s="139">
        <f t="shared" ca="1" si="236"/>
        <v>0</v>
      </c>
      <c r="AR317" s="139">
        <f t="shared" ca="1" si="236"/>
        <v>0</v>
      </c>
      <c r="AS317" s="139">
        <f t="shared" ca="1" si="236"/>
        <v>0</v>
      </c>
      <c r="AT317" s="139">
        <f t="shared" ca="1" si="236"/>
        <v>0</v>
      </c>
      <c r="AU317" s="139">
        <f t="shared" ca="1" si="236"/>
        <v>0</v>
      </c>
      <c r="AV317" s="139">
        <f t="shared" ca="1" si="236"/>
        <v>0</v>
      </c>
      <c r="AW317" s="139">
        <f t="shared" ca="1" si="236"/>
        <v>0</v>
      </c>
      <c r="AX317" s="139">
        <f t="shared" ca="1" si="236"/>
        <v>0</v>
      </c>
      <c r="AY317" s="139">
        <f t="shared" ca="1" si="236"/>
        <v>0</v>
      </c>
      <c r="AZ317" s="139">
        <f t="shared" ca="1" si="236"/>
        <v>0</v>
      </c>
      <c r="BA317" s="139">
        <f t="shared" ca="1" si="236"/>
        <v>0</v>
      </c>
      <c r="BB317" s="139">
        <f t="shared" ca="1" si="236"/>
        <v>0</v>
      </c>
      <c r="BC317" s="139">
        <f t="shared" ca="1" si="236"/>
        <v>0</v>
      </c>
      <c r="BD317" s="139">
        <f t="shared" ca="1" si="236"/>
        <v>0</v>
      </c>
      <c r="BE317" s="139">
        <f t="shared" ca="1" si="236"/>
        <v>0</v>
      </c>
      <c r="BF317" s="139">
        <f t="shared" ca="1" si="236"/>
        <v>0</v>
      </c>
      <c r="BG317" s="139">
        <f t="shared" ca="1" si="236"/>
        <v>0</v>
      </c>
      <c r="BH317" s="139">
        <f t="shared" ca="1" si="236"/>
        <v>0</v>
      </c>
    </row>
    <row r="318" spans="1:60">
      <c r="A318" s="106"/>
      <c r="B318" s="106"/>
      <c r="C318" s="106">
        <v>141</v>
      </c>
      <c r="D318" s="106"/>
      <c r="E318" s="106" t="str">
        <f ca="1">OFFSET('Impact Inputs'!A$6,C318,0)</f>
        <v>Impact 48</v>
      </c>
      <c r="F318" s="106" t="str">
        <f ca="1">OFFSET('Impact Inputs'!C$6,C318,0)</f>
        <v>-</v>
      </c>
      <c r="G318" s="106"/>
      <c r="H318" s="139">
        <f t="shared" ca="1" si="224"/>
        <v>0</v>
      </c>
      <c r="I318" s="139">
        <f t="shared" ca="1" si="225"/>
        <v>0</v>
      </c>
      <c r="J318" s="139">
        <f t="shared" ca="1" si="226"/>
        <v>0</v>
      </c>
      <c r="K318" s="139">
        <f t="shared" ca="1" si="234"/>
        <v>0</v>
      </c>
      <c r="L318" s="139">
        <f t="shared" ca="1" si="236"/>
        <v>0</v>
      </c>
      <c r="M318" s="139">
        <f t="shared" ca="1" si="236"/>
        <v>0</v>
      </c>
      <c r="N318" s="139">
        <f t="shared" ca="1" si="236"/>
        <v>0</v>
      </c>
      <c r="O318" s="139">
        <f t="shared" ca="1" si="236"/>
        <v>0</v>
      </c>
      <c r="P318" s="139">
        <f t="shared" ca="1" si="236"/>
        <v>0</v>
      </c>
      <c r="Q318" s="139">
        <f t="shared" ca="1" si="236"/>
        <v>0</v>
      </c>
      <c r="R318" s="139">
        <f t="shared" ca="1" si="236"/>
        <v>0</v>
      </c>
      <c r="S318" s="139">
        <f t="shared" ref="L318:BH320" ca="1" si="237">S266*S$3</f>
        <v>0</v>
      </c>
      <c r="T318" s="139">
        <f t="shared" ca="1" si="237"/>
        <v>0</v>
      </c>
      <c r="U318" s="139">
        <f t="shared" ca="1" si="237"/>
        <v>0</v>
      </c>
      <c r="V318" s="139">
        <f t="shared" ca="1" si="237"/>
        <v>0</v>
      </c>
      <c r="W318" s="139">
        <f t="shared" ca="1" si="237"/>
        <v>0</v>
      </c>
      <c r="X318" s="139">
        <f t="shared" ca="1" si="237"/>
        <v>0</v>
      </c>
      <c r="Y318" s="139">
        <f t="shared" ca="1" si="237"/>
        <v>0</v>
      </c>
      <c r="Z318" s="139">
        <f t="shared" ca="1" si="237"/>
        <v>0</v>
      </c>
      <c r="AA318" s="139">
        <f t="shared" ca="1" si="237"/>
        <v>0</v>
      </c>
      <c r="AB318" s="139">
        <f t="shared" ca="1" si="237"/>
        <v>0</v>
      </c>
      <c r="AC318" s="139">
        <f t="shared" ca="1" si="237"/>
        <v>0</v>
      </c>
      <c r="AD318" s="139">
        <f t="shared" ca="1" si="237"/>
        <v>0</v>
      </c>
      <c r="AE318" s="139">
        <f t="shared" ca="1" si="237"/>
        <v>0</v>
      </c>
      <c r="AF318" s="139">
        <f t="shared" ca="1" si="237"/>
        <v>0</v>
      </c>
      <c r="AG318" s="139">
        <f t="shared" ca="1" si="237"/>
        <v>0</v>
      </c>
      <c r="AH318" s="139">
        <f t="shared" ca="1" si="237"/>
        <v>0</v>
      </c>
      <c r="AI318" s="139">
        <f t="shared" ca="1" si="237"/>
        <v>0</v>
      </c>
      <c r="AJ318" s="139">
        <f t="shared" ca="1" si="237"/>
        <v>0</v>
      </c>
      <c r="AK318" s="139">
        <f t="shared" ca="1" si="237"/>
        <v>0</v>
      </c>
      <c r="AL318" s="139">
        <f t="shared" ca="1" si="237"/>
        <v>0</v>
      </c>
      <c r="AM318" s="139">
        <f t="shared" ca="1" si="237"/>
        <v>0</v>
      </c>
      <c r="AN318" s="139">
        <f t="shared" ca="1" si="237"/>
        <v>0</v>
      </c>
      <c r="AO318" s="139">
        <f t="shared" ca="1" si="237"/>
        <v>0</v>
      </c>
      <c r="AP318" s="139">
        <f t="shared" ca="1" si="237"/>
        <v>0</v>
      </c>
      <c r="AQ318" s="139">
        <f t="shared" ca="1" si="237"/>
        <v>0</v>
      </c>
      <c r="AR318" s="139">
        <f t="shared" ca="1" si="237"/>
        <v>0</v>
      </c>
      <c r="AS318" s="139">
        <f t="shared" ca="1" si="237"/>
        <v>0</v>
      </c>
      <c r="AT318" s="139">
        <f t="shared" ca="1" si="237"/>
        <v>0</v>
      </c>
      <c r="AU318" s="139">
        <f t="shared" ca="1" si="237"/>
        <v>0</v>
      </c>
      <c r="AV318" s="139">
        <f t="shared" ca="1" si="237"/>
        <v>0</v>
      </c>
      <c r="AW318" s="139">
        <f t="shared" ca="1" si="237"/>
        <v>0</v>
      </c>
      <c r="AX318" s="139">
        <f t="shared" ca="1" si="237"/>
        <v>0</v>
      </c>
      <c r="AY318" s="139">
        <f t="shared" ca="1" si="237"/>
        <v>0</v>
      </c>
      <c r="AZ318" s="139">
        <f t="shared" ca="1" si="237"/>
        <v>0</v>
      </c>
      <c r="BA318" s="139">
        <f t="shared" ca="1" si="237"/>
        <v>0</v>
      </c>
      <c r="BB318" s="139">
        <f t="shared" ca="1" si="237"/>
        <v>0</v>
      </c>
      <c r="BC318" s="139">
        <f t="shared" ca="1" si="237"/>
        <v>0</v>
      </c>
      <c r="BD318" s="139">
        <f t="shared" ca="1" si="237"/>
        <v>0</v>
      </c>
      <c r="BE318" s="139">
        <f t="shared" ca="1" si="237"/>
        <v>0</v>
      </c>
      <c r="BF318" s="139">
        <f t="shared" ca="1" si="237"/>
        <v>0</v>
      </c>
      <c r="BG318" s="139">
        <f t="shared" ca="1" si="237"/>
        <v>0</v>
      </c>
      <c r="BH318" s="139">
        <f t="shared" ca="1" si="237"/>
        <v>0</v>
      </c>
    </row>
    <row r="319" spans="1:60">
      <c r="A319" s="106"/>
      <c r="B319" s="106"/>
      <c r="C319" s="108">
        <v>144</v>
      </c>
      <c r="D319" s="106"/>
      <c r="E319" s="106" t="str">
        <f ca="1">OFFSET('Impact Inputs'!A$6,C319,0)</f>
        <v>Impact 49</v>
      </c>
      <c r="F319" s="106" t="str">
        <f ca="1">OFFSET('Impact Inputs'!C$6,C319,0)</f>
        <v>-</v>
      </c>
      <c r="G319" s="106"/>
      <c r="H319" s="139">
        <f t="shared" ca="1" si="224"/>
        <v>0</v>
      </c>
      <c r="I319" s="139">
        <f t="shared" ca="1" si="225"/>
        <v>0</v>
      </c>
      <c r="J319" s="139">
        <f t="shared" ca="1" si="226"/>
        <v>0</v>
      </c>
      <c r="K319" s="139">
        <f t="shared" ca="1" si="234"/>
        <v>0</v>
      </c>
      <c r="L319" s="139">
        <f t="shared" ca="1" si="237"/>
        <v>0</v>
      </c>
      <c r="M319" s="139">
        <f t="shared" ca="1" si="237"/>
        <v>0</v>
      </c>
      <c r="N319" s="139">
        <f t="shared" ca="1" si="237"/>
        <v>0</v>
      </c>
      <c r="O319" s="139">
        <f t="shared" ca="1" si="237"/>
        <v>0</v>
      </c>
      <c r="P319" s="139">
        <f t="shared" ca="1" si="237"/>
        <v>0</v>
      </c>
      <c r="Q319" s="139">
        <f t="shared" ca="1" si="237"/>
        <v>0</v>
      </c>
      <c r="R319" s="139">
        <f t="shared" ca="1" si="237"/>
        <v>0</v>
      </c>
      <c r="S319" s="139">
        <f t="shared" ca="1" si="237"/>
        <v>0</v>
      </c>
      <c r="T319" s="139">
        <f t="shared" ca="1" si="237"/>
        <v>0</v>
      </c>
      <c r="U319" s="139">
        <f t="shared" ca="1" si="237"/>
        <v>0</v>
      </c>
      <c r="V319" s="139">
        <f t="shared" ca="1" si="237"/>
        <v>0</v>
      </c>
      <c r="W319" s="139">
        <f t="shared" ca="1" si="237"/>
        <v>0</v>
      </c>
      <c r="X319" s="139">
        <f t="shared" ca="1" si="237"/>
        <v>0</v>
      </c>
      <c r="Y319" s="139">
        <f t="shared" ca="1" si="237"/>
        <v>0</v>
      </c>
      <c r="Z319" s="139">
        <f t="shared" ca="1" si="237"/>
        <v>0</v>
      </c>
      <c r="AA319" s="139">
        <f t="shared" ca="1" si="237"/>
        <v>0</v>
      </c>
      <c r="AB319" s="139">
        <f t="shared" ca="1" si="237"/>
        <v>0</v>
      </c>
      <c r="AC319" s="139">
        <f t="shared" ca="1" si="237"/>
        <v>0</v>
      </c>
      <c r="AD319" s="139">
        <f t="shared" ca="1" si="237"/>
        <v>0</v>
      </c>
      <c r="AE319" s="139">
        <f t="shared" ca="1" si="237"/>
        <v>0</v>
      </c>
      <c r="AF319" s="139">
        <f t="shared" ca="1" si="237"/>
        <v>0</v>
      </c>
      <c r="AG319" s="139">
        <f t="shared" ca="1" si="237"/>
        <v>0</v>
      </c>
      <c r="AH319" s="139">
        <f t="shared" ca="1" si="237"/>
        <v>0</v>
      </c>
      <c r="AI319" s="139">
        <f t="shared" ca="1" si="237"/>
        <v>0</v>
      </c>
      <c r="AJ319" s="139">
        <f t="shared" ca="1" si="237"/>
        <v>0</v>
      </c>
      <c r="AK319" s="139">
        <f t="shared" ca="1" si="237"/>
        <v>0</v>
      </c>
      <c r="AL319" s="139">
        <f t="shared" ca="1" si="237"/>
        <v>0</v>
      </c>
      <c r="AM319" s="139">
        <f t="shared" ca="1" si="237"/>
        <v>0</v>
      </c>
      <c r="AN319" s="139">
        <f t="shared" ca="1" si="237"/>
        <v>0</v>
      </c>
      <c r="AO319" s="139">
        <f t="shared" ca="1" si="237"/>
        <v>0</v>
      </c>
      <c r="AP319" s="139">
        <f t="shared" ca="1" si="237"/>
        <v>0</v>
      </c>
      <c r="AQ319" s="139">
        <f t="shared" ca="1" si="237"/>
        <v>0</v>
      </c>
      <c r="AR319" s="139">
        <f t="shared" ca="1" si="237"/>
        <v>0</v>
      </c>
      <c r="AS319" s="139">
        <f t="shared" ca="1" si="237"/>
        <v>0</v>
      </c>
      <c r="AT319" s="139">
        <f t="shared" ca="1" si="237"/>
        <v>0</v>
      </c>
      <c r="AU319" s="139">
        <f t="shared" ca="1" si="237"/>
        <v>0</v>
      </c>
      <c r="AV319" s="139">
        <f t="shared" ca="1" si="237"/>
        <v>0</v>
      </c>
      <c r="AW319" s="139">
        <f t="shared" ca="1" si="237"/>
        <v>0</v>
      </c>
      <c r="AX319" s="139">
        <f t="shared" ca="1" si="237"/>
        <v>0</v>
      </c>
      <c r="AY319" s="139">
        <f t="shared" ca="1" si="237"/>
        <v>0</v>
      </c>
      <c r="AZ319" s="139">
        <f t="shared" ca="1" si="237"/>
        <v>0</v>
      </c>
      <c r="BA319" s="139">
        <f t="shared" ca="1" si="237"/>
        <v>0</v>
      </c>
      <c r="BB319" s="139">
        <f t="shared" ca="1" si="237"/>
        <v>0</v>
      </c>
      <c r="BC319" s="139">
        <f t="shared" ca="1" si="237"/>
        <v>0</v>
      </c>
      <c r="BD319" s="139">
        <f t="shared" ca="1" si="237"/>
        <v>0</v>
      </c>
      <c r="BE319" s="139">
        <f t="shared" ca="1" si="237"/>
        <v>0</v>
      </c>
      <c r="BF319" s="139">
        <f t="shared" ca="1" si="237"/>
        <v>0</v>
      </c>
      <c r="BG319" s="139">
        <f t="shared" ca="1" si="237"/>
        <v>0</v>
      </c>
      <c r="BH319" s="139">
        <f t="shared" ca="1" si="237"/>
        <v>0</v>
      </c>
    </row>
    <row r="320" spans="1:60">
      <c r="A320" s="106"/>
      <c r="B320" s="106"/>
      <c r="C320" s="106">
        <v>147</v>
      </c>
      <c r="D320" s="106"/>
      <c r="E320" s="106" t="str">
        <f ca="1">OFFSET('Impact Inputs'!A$6,C320,0)</f>
        <v>Impact 50</v>
      </c>
      <c r="F320" s="106" t="str">
        <f ca="1">OFFSET('Impact Inputs'!C$6,C320,0)</f>
        <v>-</v>
      </c>
      <c r="G320" s="106"/>
      <c r="H320" s="139">
        <f t="shared" ca="1" si="224"/>
        <v>0</v>
      </c>
      <c r="I320" s="139">
        <f t="shared" ca="1" si="225"/>
        <v>0</v>
      </c>
      <c r="J320" s="139">
        <f t="shared" ca="1" si="226"/>
        <v>0</v>
      </c>
      <c r="K320" s="139">
        <f t="shared" ca="1" si="234"/>
        <v>0</v>
      </c>
      <c r="L320" s="139">
        <f t="shared" ca="1" si="237"/>
        <v>0</v>
      </c>
      <c r="M320" s="139">
        <f t="shared" ca="1" si="237"/>
        <v>0</v>
      </c>
      <c r="N320" s="139">
        <f t="shared" ca="1" si="237"/>
        <v>0</v>
      </c>
      <c r="O320" s="139">
        <f t="shared" ca="1" si="237"/>
        <v>0</v>
      </c>
      <c r="P320" s="139">
        <f t="shared" ca="1" si="237"/>
        <v>0</v>
      </c>
      <c r="Q320" s="139">
        <f t="shared" ca="1" si="237"/>
        <v>0</v>
      </c>
      <c r="R320" s="139">
        <f t="shared" ca="1" si="237"/>
        <v>0</v>
      </c>
      <c r="S320" s="139">
        <f t="shared" ca="1" si="237"/>
        <v>0</v>
      </c>
      <c r="T320" s="139">
        <f t="shared" ca="1" si="237"/>
        <v>0</v>
      </c>
      <c r="U320" s="139">
        <f t="shared" ca="1" si="237"/>
        <v>0</v>
      </c>
      <c r="V320" s="139">
        <f t="shared" ca="1" si="237"/>
        <v>0</v>
      </c>
      <c r="W320" s="139">
        <f t="shared" ca="1" si="237"/>
        <v>0</v>
      </c>
      <c r="X320" s="139">
        <f t="shared" ca="1" si="237"/>
        <v>0</v>
      </c>
      <c r="Y320" s="139">
        <f t="shared" ca="1" si="237"/>
        <v>0</v>
      </c>
      <c r="Z320" s="139">
        <f t="shared" ca="1" si="237"/>
        <v>0</v>
      </c>
      <c r="AA320" s="139">
        <f t="shared" ca="1" si="237"/>
        <v>0</v>
      </c>
      <c r="AB320" s="139">
        <f t="shared" ca="1" si="237"/>
        <v>0</v>
      </c>
      <c r="AC320" s="139">
        <f t="shared" ca="1" si="237"/>
        <v>0</v>
      </c>
      <c r="AD320" s="139">
        <f t="shared" ca="1" si="237"/>
        <v>0</v>
      </c>
      <c r="AE320" s="139">
        <f t="shared" ca="1" si="237"/>
        <v>0</v>
      </c>
      <c r="AF320" s="139">
        <f t="shared" ca="1" si="237"/>
        <v>0</v>
      </c>
      <c r="AG320" s="139">
        <f t="shared" ca="1" si="237"/>
        <v>0</v>
      </c>
      <c r="AH320" s="139">
        <f t="shared" ca="1" si="237"/>
        <v>0</v>
      </c>
      <c r="AI320" s="139">
        <f t="shared" ca="1" si="237"/>
        <v>0</v>
      </c>
      <c r="AJ320" s="139">
        <f t="shared" ca="1" si="237"/>
        <v>0</v>
      </c>
      <c r="AK320" s="139">
        <f t="shared" ca="1" si="237"/>
        <v>0</v>
      </c>
      <c r="AL320" s="139">
        <f t="shared" ca="1" si="237"/>
        <v>0</v>
      </c>
      <c r="AM320" s="139">
        <f t="shared" ca="1" si="237"/>
        <v>0</v>
      </c>
      <c r="AN320" s="139">
        <f t="shared" ca="1" si="237"/>
        <v>0</v>
      </c>
      <c r="AO320" s="139">
        <f t="shared" ca="1" si="237"/>
        <v>0</v>
      </c>
      <c r="AP320" s="139">
        <f t="shared" ca="1" si="237"/>
        <v>0</v>
      </c>
      <c r="AQ320" s="139">
        <f t="shared" ca="1" si="237"/>
        <v>0</v>
      </c>
      <c r="AR320" s="139">
        <f t="shared" ca="1" si="237"/>
        <v>0</v>
      </c>
      <c r="AS320" s="139">
        <f t="shared" ca="1" si="237"/>
        <v>0</v>
      </c>
      <c r="AT320" s="139">
        <f t="shared" ca="1" si="237"/>
        <v>0</v>
      </c>
      <c r="AU320" s="139">
        <f t="shared" ca="1" si="237"/>
        <v>0</v>
      </c>
      <c r="AV320" s="139">
        <f t="shared" ca="1" si="237"/>
        <v>0</v>
      </c>
      <c r="AW320" s="139">
        <f t="shared" ca="1" si="237"/>
        <v>0</v>
      </c>
      <c r="AX320" s="139">
        <f t="shared" ca="1" si="237"/>
        <v>0</v>
      </c>
      <c r="AY320" s="139">
        <f t="shared" ca="1" si="237"/>
        <v>0</v>
      </c>
      <c r="AZ320" s="139">
        <f t="shared" ca="1" si="237"/>
        <v>0</v>
      </c>
      <c r="BA320" s="139">
        <f t="shared" ca="1" si="237"/>
        <v>0</v>
      </c>
      <c r="BB320" s="139">
        <f t="shared" ca="1" si="237"/>
        <v>0</v>
      </c>
      <c r="BC320" s="139">
        <f t="shared" ca="1" si="237"/>
        <v>0</v>
      </c>
      <c r="BD320" s="139">
        <f t="shared" ca="1" si="237"/>
        <v>0</v>
      </c>
      <c r="BE320" s="139">
        <f t="shared" ca="1" si="237"/>
        <v>0</v>
      </c>
      <c r="BF320" s="139">
        <f t="shared" ca="1" si="237"/>
        <v>0</v>
      </c>
      <c r="BG320" s="139">
        <f t="shared" ca="1" si="237"/>
        <v>0</v>
      </c>
      <c r="BH320" s="139">
        <f t="shared" ca="1" si="237"/>
        <v>0</v>
      </c>
    </row>
    <row r="321" spans="1:60" ht="15">
      <c r="A321" s="106"/>
      <c r="B321" s="106"/>
      <c r="C321" s="106"/>
      <c r="D321" s="106"/>
      <c r="E321" s="106"/>
      <c r="F321" s="106"/>
      <c r="G321" s="168" t="s">
        <v>156</v>
      </c>
      <c r="H321" s="149">
        <f ca="1">SUM(H271:H320)</f>
        <v>33854855.793304332</v>
      </c>
      <c r="I321" s="149">
        <f ca="1">SUM(I271:I320)</f>
        <v>33914098.417086869</v>
      </c>
      <c r="J321" s="149">
        <f ca="1">SUM(J271:J320)</f>
        <v>34225512.302303694</v>
      </c>
      <c r="K321" s="139"/>
      <c r="L321" s="139"/>
      <c r="M321" s="139"/>
      <c r="N321" s="139"/>
      <c r="O321" s="139"/>
      <c r="P321" s="139"/>
      <c r="Q321" s="139"/>
      <c r="R321" s="139"/>
      <c r="S321" s="139"/>
      <c r="T321" s="139"/>
      <c r="U321" s="139"/>
      <c r="V321" s="139"/>
      <c r="W321" s="139"/>
      <c r="X321" s="139"/>
      <c r="Y321" s="139"/>
      <c r="Z321" s="139"/>
      <c r="AA321" s="139"/>
      <c r="AB321" s="139"/>
      <c r="AC321" s="139"/>
      <c r="AD321" s="139"/>
      <c r="AE321" s="139"/>
      <c r="AF321" s="139"/>
      <c r="AG321" s="139"/>
      <c r="AH321" s="139"/>
      <c r="AI321" s="139"/>
      <c r="AJ321" s="139"/>
      <c r="AK321" s="139"/>
      <c r="AL321" s="139"/>
      <c r="AM321" s="139"/>
      <c r="AN321" s="139"/>
      <c r="AO321" s="139"/>
      <c r="AP321" s="139"/>
      <c r="AQ321" s="139"/>
      <c r="AR321" s="139"/>
      <c r="AS321" s="139"/>
      <c r="AT321" s="139"/>
      <c r="AU321" s="139"/>
      <c r="AV321" s="139"/>
      <c r="AW321" s="139"/>
      <c r="AX321" s="139"/>
      <c r="AY321" s="139"/>
      <c r="AZ321" s="139"/>
      <c r="BA321" s="139"/>
      <c r="BB321" s="139"/>
      <c r="BC321" s="139"/>
      <c r="BD321" s="139"/>
      <c r="BE321" s="139"/>
      <c r="BF321" s="139"/>
      <c r="BG321" s="139"/>
      <c r="BH321" s="139"/>
    </row>
    <row r="322" spans="1:60">
      <c r="A322" s="106"/>
      <c r="B322" s="106"/>
      <c r="C322" s="106"/>
      <c r="D322" s="138"/>
      <c r="E322" s="106"/>
      <c r="F322" s="138"/>
      <c r="G322" s="138"/>
      <c r="H322" s="139"/>
      <c r="I322" s="139"/>
      <c r="J322" s="139"/>
      <c r="K322" s="139"/>
      <c r="L322" s="139"/>
      <c r="M322" s="139"/>
      <c r="N322" s="139"/>
      <c r="O322" s="139"/>
      <c r="P322" s="139"/>
      <c r="Q322" s="139"/>
      <c r="R322" s="139"/>
      <c r="S322" s="139"/>
      <c r="T322" s="139"/>
      <c r="U322" s="139"/>
      <c r="V322" s="139"/>
      <c r="W322" s="139"/>
      <c r="X322" s="139"/>
      <c r="Y322" s="139"/>
      <c r="Z322" s="139"/>
      <c r="AA322" s="139"/>
      <c r="AB322" s="139"/>
      <c r="AC322" s="139"/>
      <c r="AD322" s="139"/>
      <c r="AE322" s="139"/>
      <c r="AF322" s="139"/>
      <c r="AG322" s="139"/>
      <c r="AH322" s="139"/>
      <c r="AI322" s="139"/>
      <c r="AJ322" s="139"/>
      <c r="AK322" s="139"/>
      <c r="AL322" s="139"/>
      <c r="AM322" s="139"/>
      <c r="AN322" s="139"/>
      <c r="AO322" s="139"/>
      <c r="AP322" s="139"/>
      <c r="AQ322" s="139"/>
      <c r="AR322" s="139"/>
      <c r="AS322" s="139"/>
      <c r="AT322" s="139"/>
      <c r="AU322" s="139"/>
      <c r="AV322" s="139"/>
      <c r="AW322" s="139"/>
      <c r="AX322" s="139"/>
      <c r="AY322" s="139"/>
      <c r="AZ322" s="139"/>
      <c r="BA322" s="139"/>
      <c r="BB322" s="139"/>
      <c r="BC322" s="139"/>
      <c r="BD322" s="139"/>
      <c r="BE322" s="139"/>
      <c r="BF322" s="139"/>
      <c r="BG322" s="139"/>
      <c r="BH322" s="139"/>
    </row>
    <row r="323" spans="1:60" s="152" customFormat="1">
      <c r="A323" s="137" t="s">
        <v>519</v>
      </c>
      <c r="B323" s="150"/>
      <c r="C323" s="150"/>
      <c r="D323" s="150"/>
      <c r="E323" s="150"/>
      <c r="F323" s="150"/>
      <c r="G323" s="150"/>
      <c r="H323" s="151"/>
      <c r="I323" s="151"/>
      <c r="J323" s="151"/>
      <c r="K323" s="151"/>
      <c r="L323" s="151"/>
      <c r="M323" s="151"/>
      <c r="N323" s="151"/>
      <c r="O323" s="151"/>
      <c r="P323" s="151"/>
      <c r="Q323" s="151"/>
      <c r="R323" s="151"/>
      <c r="S323" s="151"/>
      <c r="T323" s="151"/>
      <c r="U323" s="151"/>
      <c r="V323" s="151"/>
      <c r="W323" s="151"/>
      <c r="X323" s="151"/>
      <c r="Y323" s="151"/>
      <c r="Z323" s="151"/>
      <c r="AA323" s="151"/>
      <c r="AB323" s="151"/>
      <c r="AC323" s="151"/>
      <c r="AD323" s="151"/>
      <c r="AE323" s="151"/>
      <c r="AF323" s="151"/>
      <c r="AG323" s="151"/>
      <c r="AH323" s="151"/>
      <c r="AI323" s="151"/>
      <c r="AJ323" s="151"/>
      <c r="AK323" s="151"/>
      <c r="AL323" s="151"/>
      <c r="AM323" s="151"/>
      <c r="AN323" s="151"/>
      <c r="AO323" s="151"/>
      <c r="AP323" s="151"/>
      <c r="AQ323" s="151"/>
      <c r="AR323" s="151"/>
      <c r="AS323" s="151"/>
      <c r="AT323" s="151"/>
      <c r="AU323" s="151"/>
      <c r="AV323" s="151"/>
      <c r="AW323" s="151"/>
      <c r="AX323" s="151"/>
      <c r="AY323" s="151"/>
      <c r="AZ323" s="151"/>
      <c r="BA323" s="151"/>
      <c r="BB323" s="151"/>
      <c r="BC323" s="151"/>
      <c r="BD323" s="151"/>
      <c r="BE323" s="151"/>
      <c r="BF323" s="151"/>
      <c r="BG323" s="151"/>
      <c r="BH323" s="151"/>
    </row>
    <row r="324" spans="1:60">
      <c r="A324" s="106"/>
      <c r="B324" s="106"/>
      <c r="C324" s="106"/>
      <c r="D324" s="106"/>
      <c r="E324" s="138" t="s">
        <v>159</v>
      </c>
      <c r="F324" s="130" t="s">
        <v>518</v>
      </c>
      <c r="G324" s="106"/>
      <c r="H324" s="139"/>
      <c r="I324" s="139"/>
      <c r="J324" s="139"/>
      <c r="K324" s="139">
        <f ca="1">K165</f>
        <v>43993.273970492839</v>
      </c>
      <c r="L324" s="139">
        <f t="shared" ref="L324:BH324" ca="1" si="238">L165</f>
        <v>8.6744130821157341</v>
      </c>
      <c r="M324" s="139">
        <f t="shared" ca="1" si="238"/>
        <v>17.348826164231468</v>
      </c>
      <c r="N324" s="139">
        <f t="shared" ca="1" si="238"/>
        <v>17.348826164231468</v>
      </c>
      <c r="O324" s="139">
        <f t="shared" ca="1" si="238"/>
        <v>17.348826164231468</v>
      </c>
      <c r="P324" s="139">
        <f t="shared" ca="1" si="238"/>
        <v>17.348826164231468</v>
      </c>
      <c r="Q324" s="139">
        <f t="shared" ca="1" si="238"/>
        <v>17.348826164231468</v>
      </c>
      <c r="R324" s="139">
        <f t="shared" ca="1" si="238"/>
        <v>17.348826164231468</v>
      </c>
      <c r="S324" s="139">
        <f t="shared" ca="1" si="238"/>
        <v>17.348826164231468</v>
      </c>
      <c r="T324" s="139">
        <f t="shared" ca="1" si="238"/>
        <v>17.348826164231468</v>
      </c>
      <c r="U324" s="139">
        <f t="shared" ca="1" si="238"/>
        <v>17.348826164231468</v>
      </c>
      <c r="V324" s="139">
        <f t="shared" ca="1" si="238"/>
        <v>17.348826164231468</v>
      </c>
      <c r="W324" s="139">
        <f t="shared" ca="1" si="238"/>
        <v>17.348826164231468</v>
      </c>
      <c r="X324" s="139">
        <f t="shared" ca="1" si="238"/>
        <v>17.348826164231468</v>
      </c>
      <c r="Y324" s="139">
        <f t="shared" ca="1" si="238"/>
        <v>17.348826164231468</v>
      </c>
      <c r="Z324" s="139">
        <f t="shared" ca="1" si="238"/>
        <v>17.348826164231468</v>
      </c>
      <c r="AA324" s="139">
        <f t="shared" ca="1" si="238"/>
        <v>17.348826164231468</v>
      </c>
      <c r="AB324" s="139">
        <f t="shared" ca="1" si="238"/>
        <v>17.348826164231468</v>
      </c>
      <c r="AC324" s="139">
        <f t="shared" ca="1" si="238"/>
        <v>17.348826164231468</v>
      </c>
      <c r="AD324" s="139">
        <f t="shared" ca="1" si="238"/>
        <v>17.348826164231468</v>
      </c>
      <c r="AE324" s="139">
        <f t="shared" ca="1" si="238"/>
        <v>17.348826164231468</v>
      </c>
      <c r="AF324" s="139">
        <f t="shared" ca="1" si="238"/>
        <v>17.348826164231468</v>
      </c>
      <c r="AG324" s="139">
        <f t="shared" ca="1" si="238"/>
        <v>17.348826164231468</v>
      </c>
      <c r="AH324" s="139">
        <f t="shared" ca="1" si="238"/>
        <v>17.348826164231468</v>
      </c>
      <c r="AI324" s="139">
        <f t="shared" ca="1" si="238"/>
        <v>17.348826164231468</v>
      </c>
      <c r="AJ324" s="139">
        <f t="shared" ca="1" si="238"/>
        <v>17.348826164231468</v>
      </c>
      <c r="AK324" s="139">
        <f t="shared" ca="1" si="238"/>
        <v>17.348826164231468</v>
      </c>
      <c r="AL324" s="139">
        <f t="shared" ca="1" si="238"/>
        <v>17.348826164231468</v>
      </c>
      <c r="AM324" s="139">
        <f t="shared" ca="1" si="238"/>
        <v>17.348826164231468</v>
      </c>
      <c r="AN324" s="139">
        <f t="shared" ca="1" si="238"/>
        <v>17.348826164231468</v>
      </c>
      <c r="AO324" s="139">
        <f t="shared" ca="1" si="238"/>
        <v>17.348826164231468</v>
      </c>
      <c r="AP324" s="139">
        <f t="shared" ca="1" si="238"/>
        <v>17.348826164231468</v>
      </c>
      <c r="AQ324" s="139">
        <f t="shared" ca="1" si="238"/>
        <v>17.348826164231468</v>
      </c>
      <c r="AR324" s="139">
        <f t="shared" ca="1" si="238"/>
        <v>17.348826164231468</v>
      </c>
      <c r="AS324" s="139">
        <f t="shared" ca="1" si="238"/>
        <v>17.348826164231468</v>
      </c>
      <c r="AT324" s="139">
        <f t="shared" ca="1" si="238"/>
        <v>17.348826164231468</v>
      </c>
      <c r="AU324" s="139">
        <f t="shared" ca="1" si="238"/>
        <v>17.348826164231468</v>
      </c>
      <c r="AV324" s="139">
        <f t="shared" ca="1" si="238"/>
        <v>17.348826164231468</v>
      </c>
      <c r="AW324" s="139">
        <f t="shared" ca="1" si="238"/>
        <v>17.348826164231468</v>
      </c>
      <c r="AX324" s="139">
        <f t="shared" ca="1" si="238"/>
        <v>17.348826164231468</v>
      </c>
      <c r="AY324" s="139">
        <f t="shared" ca="1" si="238"/>
        <v>17.348826164231468</v>
      </c>
      <c r="AZ324" s="139">
        <f t="shared" ca="1" si="238"/>
        <v>17.348826164231468</v>
      </c>
      <c r="BA324" s="139">
        <f t="shared" ca="1" si="238"/>
        <v>17.348826164231468</v>
      </c>
      <c r="BB324" s="139">
        <f t="shared" ca="1" si="238"/>
        <v>17.348826164231468</v>
      </c>
      <c r="BC324" s="139">
        <f t="shared" ca="1" si="238"/>
        <v>17.348826164231468</v>
      </c>
      <c r="BD324" s="139">
        <f t="shared" ca="1" si="238"/>
        <v>17.348826164231468</v>
      </c>
      <c r="BE324" s="139">
        <f t="shared" ca="1" si="238"/>
        <v>17.348826164231468</v>
      </c>
      <c r="BF324" s="139">
        <f t="shared" ca="1" si="238"/>
        <v>17.348826164231468</v>
      </c>
      <c r="BG324" s="139">
        <f t="shared" ca="1" si="238"/>
        <v>17.348826164231468</v>
      </c>
      <c r="BH324" s="139">
        <f t="shared" ca="1" si="238"/>
        <v>17.348826164231468</v>
      </c>
    </row>
    <row r="325" spans="1:60">
      <c r="A325" s="106"/>
      <c r="B325" s="106"/>
      <c r="C325" s="106"/>
      <c r="D325" s="106"/>
      <c r="E325" s="106"/>
      <c r="F325" t="s">
        <v>510</v>
      </c>
      <c r="G325" s="106"/>
      <c r="H325" s="139"/>
      <c r="I325" s="139"/>
      <c r="J325" s="139"/>
      <c r="K325" s="147">
        <f t="shared" ref="K325:Z337" ca="1" si="239">SUMIFS(K$114:K$163,$G$114:$G$163,$F325)</f>
        <v>0</v>
      </c>
      <c r="L325" s="147">
        <f t="shared" ca="1" si="239"/>
        <v>0</v>
      </c>
      <c r="M325" s="147">
        <f t="shared" ca="1" si="239"/>
        <v>0</v>
      </c>
      <c r="N325" s="147">
        <f t="shared" ca="1" si="239"/>
        <v>0</v>
      </c>
      <c r="O325" s="147">
        <f t="shared" ca="1" si="239"/>
        <v>0</v>
      </c>
      <c r="P325" s="147">
        <f t="shared" ca="1" si="239"/>
        <v>0</v>
      </c>
      <c r="Q325" s="147">
        <f t="shared" ca="1" si="239"/>
        <v>0</v>
      </c>
      <c r="R325" s="147">
        <f t="shared" ca="1" si="239"/>
        <v>0</v>
      </c>
      <c r="S325" s="147">
        <f t="shared" ca="1" si="239"/>
        <v>0</v>
      </c>
      <c r="T325" s="147">
        <f t="shared" ca="1" si="239"/>
        <v>0</v>
      </c>
      <c r="U325" s="147">
        <f t="shared" ca="1" si="239"/>
        <v>0</v>
      </c>
      <c r="V325" s="147">
        <f t="shared" ca="1" si="239"/>
        <v>0</v>
      </c>
      <c r="W325" s="147">
        <f t="shared" ca="1" si="239"/>
        <v>0</v>
      </c>
      <c r="X325" s="147">
        <f t="shared" ca="1" si="239"/>
        <v>0</v>
      </c>
      <c r="Y325" s="147">
        <f t="shared" ca="1" si="239"/>
        <v>0</v>
      </c>
      <c r="Z325" s="147">
        <f t="shared" ca="1" si="239"/>
        <v>0</v>
      </c>
      <c r="AA325" s="147">
        <f t="shared" ref="L325:BH330" ca="1" si="240">SUMIFS(AA$114:AA$163,$G$114:$G$163,$F325)</f>
        <v>0</v>
      </c>
      <c r="AB325" s="147">
        <f t="shared" ca="1" si="240"/>
        <v>0</v>
      </c>
      <c r="AC325" s="147">
        <f t="shared" ca="1" si="240"/>
        <v>0</v>
      </c>
      <c r="AD325" s="147">
        <f t="shared" ca="1" si="240"/>
        <v>0</v>
      </c>
      <c r="AE325" s="147">
        <f t="shared" ca="1" si="240"/>
        <v>0</v>
      </c>
      <c r="AF325" s="147">
        <f t="shared" ca="1" si="240"/>
        <v>0</v>
      </c>
      <c r="AG325" s="147">
        <f t="shared" ca="1" si="240"/>
        <v>0</v>
      </c>
      <c r="AH325" s="147">
        <f t="shared" ca="1" si="240"/>
        <v>0</v>
      </c>
      <c r="AI325" s="147">
        <f t="shared" ca="1" si="240"/>
        <v>0</v>
      </c>
      <c r="AJ325" s="147">
        <f t="shared" ca="1" si="240"/>
        <v>0</v>
      </c>
      <c r="AK325" s="147">
        <f t="shared" ca="1" si="240"/>
        <v>0</v>
      </c>
      <c r="AL325" s="147">
        <f t="shared" ca="1" si="240"/>
        <v>0</v>
      </c>
      <c r="AM325" s="147">
        <f t="shared" ca="1" si="240"/>
        <v>0</v>
      </c>
      <c r="AN325" s="147">
        <f t="shared" ca="1" si="240"/>
        <v>0</v>
      </c>
      <c r="AO325" s="147">
        <f t="shared" ca="1" si="240"/>
        <v>0</v>
      </c>
      <c r="AP325" s="147">
        <f t="shared" ca="1" si="240"/>
        <v>0</v>
      </c>
      <c r="AQ325" s="147">
        <f t="shared" ca="1" si="240"/>
        <v>0</v>
      </c>
      <c r="AR325" s="147">
        <f t="shared" ca="1" si="240"/>
        <v>0</v>
      </c>
      <c r="AS325" s="147">
        <f t="shared" ca="1" si="240"/>
        <v>0</v>
      </c>
      <c r="AT325" s="147">
        <f t="shared" ca="1" si="240"/>
        <v>0</v>
      </c>
      <c r="AU325" s="147">
        <f t="shared" ca="1" si="240"/>
        <v>0</v>
      </c>
      <c r="AV325" s="147">
        <f t="shared" ca="1" si="240"/>
        <v>0</v>
      </c>
      <c r="AW325" s="147">
        <f t="shared" ca="1" si="240"/>
        <v>0</v>
      </c>
      <c r="AX325" s="147">
        <f t="shared" ca="1" si="240"/>
        <v>0</v>
      </c>
      <c r="AY325" s="147">
        <f t="shared" ca="1" si="240"/>
        <v>0</v>
      </c>
      <c r="AZ325" s="147">
        <f t="shared" ca="1" si="240"/>
        <v>0</v>
      </c>
      <c r="BA325" s="147">
        <f t="shared" ca="1" si="240"/>
        <v>0</v>
      </c>
      <c r="BB325" s="147">
        <f t="shared" ca="1" si="240"/>
        <v>0</v>
      </c>
      <c r="BC325" s="147">
        <f t="shared" ca="1" si="240"/>
        <v>0</v>
      </c>
      <c r="BD325" s="147">
        <f t="shared" ca="1" si="240"/>
        <v>0</v>
      </c>
      <c r="BE325" s="147">
        <f t="shared" ca="1" si="240"/>
        <v>0</v>
      </c>
      <c r="BF325" s="147">
        <f t="shared" ca="1" si="240"/>
        <v>0</v>
      </c>
      <c r="BG325" s="147">
        <f t="shared" ca="1" si="240"/>
        <v>0</v>
      </c>
      <c r="BH325" s="147">
        <f t="shared" ca="1" si="240"/>
        <v>0</v>
      </c>
    </row>
    <row r="326" spans="1:60">
      <c r="A326" s="106"/>
      <c r="B326" s="106"/>
      <c r="C326" s="106"/>
      <c r="D326" s="106"/>
      <c r="E326" s="106"/>
      <c r="F326" s="123" t="s">
        <v>516</v>
      </c>
      <c r="G326" s="106"/>
      <c r="H326" s="139"/>
      <c r="I326" s="139"/>
      <c r="J326" s="139"/>
      <c r="K326" s="147">
        <f t="shared" ca="1" si="239"/>
        <v>0</v>
      </c>
      <c r="L326" s="147">
        <f t="shared" ca="1" si="240"/>
        <v>0</v>
      </c>
      <c r="M326" s="147">
        <f t="shared" ca="1" si="240"/>
        <v>0</v>
      </c>
      <c r="N326" s="147">
        <f t="shared" ca="1" si="240"/>
        <v>0</v>
      </c>
      <c r="O326" s="147">
        <f t="shared" ca="1" si="240"/>
        <v>0</v>
      </c>
      <c r="P326" s="147">
        <f t="shared" ca="1" si="240"/>
        <v>0</v>
      </c>
      <c r="Q326" s="147">
        <f t="shared" ca="1" si="240"/>
        <v>0</v>
      </c>
      <c r="R326" s="147">
        <f t="shared" ca="1" si="240"/>
        <v>0</v>
      </c>
      <c r="S326" s="147">
        <f t="shared" ca="1" si="240"/>
        <v>0</v>
      </c>
      <c r="T326" s="147">
        <f t="shared" ca="1" si="240"/>
        <v>0</v>
      </c>
      <c r="U326" s="147">
        <f t="shared" ca="1" si="240"/>
        <v>0</v>
      </c>
      <c r="V326" s="147">
        <f t="shared" ca="1" si="240"/>
        <v>0</v>
      </c>
      <c r="W326" s="147">
        <f t="shared" ca="1" si="240"/>
        <v>0</v>
      </c>
      <c r="X326" s="147">
        <f t="shared" ca="1" si="240"/>
        <v>0</v>
      </c>
      <c r="Y326" s="147">
        <f t="shared" ca="1" si="240"/>
        <v>0</v>
      </c>
      <c r="Z326" s="147">
        <f t="shared" ca="1" si="240"/>
        <v>0</v>
      </c>
      <c r="AA326" s="147">
        <f t="shared" ca="1" si="240"/>
        <v>0</v>
      </c>
      <c r="AB326" s="147">
        <f t="shared" ca="1" si="240"/>
        <v>0</v>
      </c>
      <c r="AC326" s="147">
        <f t="shared" ca="1" si="240"/>
        <v>0</v>
      </c>
      <c r="AD326" s="147">
        <f t="shared" ca="1" si="240"/>
        <v>0</v>
      </c>
      <c r="AE326" s="147">
        <f t="shared" ca="1" si="240"/>
        <v>0</v>
      </c>
      <c r="AF326" s="147">
        <f t="shared" ca="1" si="240"/>
        <v>0</v>
      </c>
      <c r="AG326" s="147">
        <f t="shared" ca="1" si="240"/>
        <v>0</v>
      </c>
      <c r="AH326" s="147">
        <f t="shared" ca="1" si="240"/>
        <v>0</v>
      </c>
      <c r="AI326" s="147">
        <f t="shared" ca="1" si="240"/>
        <v>0</v>
      </c>
      <c r="AJ326" s="147">
        <f t="shared" ca="1" si="240"/>
        <v>0</v>
      </c>
      <c r="AK326" s="147">
        <f t="shared" ca="1" si="240"/>
        <v>0</v>
      </c>
      <c r="AL326" s="147">
        <f t="shared" ca="1" si="240"/>
        <v>0</v>
      </c>
      <c r="AM326" s="147">
        <f t="shared" ca="1" si="240"/>
        <v>0</v>
      </c>
      <c r="AN326" s="147">
        <f t="shared" ca="1" si="240"/>
        <v>0</v>
      </c>
      <c r="AO326" s="147">
        <f t="shared" ca="1" si="240"/>
        <v>0</v>
      </c>
      <c r="AP326" s="147">
        <f t="shared" ca="1" si="240"/>
        <v>0</v>
      </c>
      <c r="AQ326" s="147">
        <f t="shared" ca="1" si="240"/>
        <v>0</v>
      </c>
      <c r="AR326" s="147">
        <f t="shared" ca="1" si="240"/>
        <v>0</v>
      </c>
      <c r="AS326" s="147">
        <f t="shared" ca="1" si="240"/>
        <v>0</v>
      </c>
      <c r="AT326" s="147">
        <f t="shared" ca="1" si="240"/>
        <v>0</v>
      </c>
      <c r="AU326" s="147">
        <f t="shared" ca="1" si="240"/>
        <v>0</v>
      </c>
      <c r="AV326" s="147">
        <f t="shared" ca="1" si="240"/>
        <v>0</v>
      </c>
      <c r="AW326" s="147">
        <f t="shared" ca="1" si="240"/>
        <v>0</v>
      </c>
      <c r="AX326" s="147">
        <f t="shared" ca="1" si="240"/>
        <v>0</v>
      </c>
      <c r="AY326" s="147">
        <f t="shared" ca="1" si="240"/>
        <v>0</v>
      </c>
      <c r="AZ326" s="147">
        <f t="shared" ca="1" si="240"/>
        <v>0</v>
      </c>
      <c r="BA326" s="147">
        <f t="shared" ca="1" si="240"/>
        <v>0</v>
      </c>
      <c r="BB326" s="147">
        <f t="shared" ca="1" si="240"/>
        <v>0</v>
      </c>
      <c r="BC326" s="147">
        <f t="shared" ca="1" si="240"/>
        <v>0</v>
      </c>
      <c r="BD326" s="147">
        <f t="shared" ca="1" si="240"/>
        <v>0</v>
      </c>
      <c r="BE326" s="147">
        <f t="shared" ca="1" si="240"/>
        <v>0</v>
      </c>
      <c r="BF326" s="147">
        <f t="shared" ca="1" si="240"/>
        <v>0</v>
      </c>
      <c r="BG326" s="147">
        <f t="shared" ca="1" si="240"/>
        <v>0</v>
      </c>
      <c r="BH326" s="147">
        <f t="shared" ca="1" si="240"/>
        <v>0</v>
      </c>
    </row>
    <row r="327" spans="1:60">
      <c r="A327" s="106"/>
      <c r="B327" s="106"/>
      <c r="C327" s="106"/>
      <c r="D327" s="106"/>
      <c r="E327" s="106"/>
      <c r="F327" s="123" t="s">
        <v>511</v>
      </c>
      <c r="G327" s="106"/>
      <c r="H327" s="139"/>
      <c r="I327" s="139"/>
      <c r="J327" s="139"/>
      <c r="K327" s="147">
        <f t="shared" ca="1" si="239"/>
        <v>0</v>
      </c>
      <c r="L327" s="147">
        <f t="shared" ca="1" si="240"/>
        <v>0</v>
      </c>
      <c r="M327" s="147">
        <f t="shared" ca="1" si="240"/>
        <v>0</v>
      </c>
      <c r="N327" s="147">
        <f t="shared" ca="1" si="240"/>
        <v>0</v>
      </c>
      <c r="O327" s="147">
        <f t="shared" ca="1" si="240"/>
        <v>0</v>
      </c>
      <c r="P327" s="147">
        <f t="shared" ca="1" si="240"/>
        <v>0</v>
      </c>
      <c r="Q327" s="147">
        <f t="shared" ca="1" si="240"/>
        <v>0</v>
      </c>
      <c r="R327" s="147">
        <f t="shared" ca="1" si="240"/>
        <v>0</v>
      </c>
      <c r="S327" s="147">
        <f t="shared" ca="1" si="240"/>
        <v>0</v>
      </c>
      <c r="T327" s="147">
        <f t="shared" ca="1" si="240"/>
        <v>0</v>
      </c>
      <c r="U327" s="147">
        <f t="shared" ca="1" si="240"/>
        <v>0</v>
      </c>
      <c r="V327" s="147">
        <f t="shared" ca="1" si="240"/>
        <v>0</v>
      </c>
      <c r="W327" s="147">
        <f t="shared" ca="1" si="240"/>
        <v>0</v>
      </c>
      <c r="X327" s="147">
        <f t="shared" ca="1" si="240"/>
        <v>0</v>
      </c>
      <c r="Y327" s="147">
        <f t="shared" ca="1" si="240"/>
        <v>0</v>
      </c>
      <c r="Z327" s="147">
        <f t="shared" ca="1" si="240"/>
        <v>0</v>
      </c>
      <c r="AA327" s="147">
        <f t="shared" ca="1" si="240"/>
        <v>0</v>
      </c>
      <c r="AB327" s="147">
        <f t="shared" ca="1" si="240"/>
        <v>0</v>
      </c>
      <c r="AC327" s="147">
        <f t="shared" ca="1" si="240"/>
        <v>0</v>
      </c>
      <c r="AD327" s="147">
        <f t="shared" ca="1" si="240"/>
        <v>0</v>
      </c>
      <c r="AE327" s="147">
        <f t="shared" ca="1" si="240"/>
        <v>0</v>
      </c>
      <c r="AF327" s="147">
        <f t="shared" ca="1" si="240"/>
        <v>0</v>
      </c>
      <c r="AG327" s="147">
        <f t="shared" ca="1" si="240"/>
        <v>0</v>
      </c>
      <c r="AH327" s="147">
        <f t="shared" ca="1" si="240"/>
        <v>0</v>
      </c>
      <c r="AI327" s="147">
        <f t="shared" ca="1" si="240"/>
        <v>0</v>
      </c>
      <c r="AJ327" s="147">
        <f t="shared" ca="1" si="240"/>
        <v>0</v>
      </c>
      <c r="AK327" s="147">
        <f t="shared" ca="1" si="240"/>
        <v>0</v>
      </c>
      <c r="AL327" s="147">
        <f t="shared" ca="1" si="240"/>
        <v>0</v>
      </c>
      <c r="AM327" s="147">
        <f t="shared" ca="1" si="240"/>
        <v>0</v>
      </c>
      <c r="AN327" s="147">
        <f t="shared" ca="1" si="240"/>
        <v>0</v>
      </c>
      <c r="AO327" s="147">
        <f t="shared" ca="1" si="240"/>
        <v>0</v>
      </c>
      <c r="AP327" s="147">
        <f t="shared" ca="1" si="240"/>
        <v>0</v>
      </c>
      <c r="AQ327" s="147">
        <f t="shared" ca="1" si="240"/>
        <v>0</v>
      </c>
      <c r="AR327" s="147">
        <f t="shared" ca="1" si="240"/>
        <v>0</v>
      </c>
      <c r="AS327" s="147">
        <f t="shared" ca="1" si="240"/>
        <v>0</v>
      </c>
      <c r="AT327" s="147">
        <f t="shared" ca="1" si="240"/>
        <v>0</v>
      </c>
      <c r="AU327" s="147">
        <f t="shared" ca="1" si="240"/>
        <v>0</v>
      </c>
      <c r="AV327" s="147">
        <f t="shared" ca="1" si="240"/>
        <v>0</v>
      </c>
      <c r="AW327" s="147">
        <f t="shared" ca="1" si="240"/>
        <v>0</v>
      </c>
      <c r="AX327" s="147">
        <f t="shared" ca="1" si="240"/>
        <v>0</v>
      </c>
      <c r="AY327" s="147">
        <f t="shared" ca="1" si="240"/>
        <v>0</v>
      </c>
      <c r="AZ327" s="147">
        <f t="shared" ca="1" si="240"/>
        <v>0</v>
      </c>
      <c r="BA327" s="147">
        <f t="shared" ca="1" si="240"/>
        <v>0</v>
      </c>
      <c r="BB327" s="147">
        <f t="shared" ca="1" si="240"/>
        <v>0</v>
      </c>
      <c r="BC327" s="147">
        <f t="shared" ca="1" si="240"/>
        <v>0</v>
      </c>
      <c r="BD327" s="147">
        <f t="shared" ca="1" si="240"/>
        <v>0</v>
      </c>
      <c r="BE327" s="147">
        <f t="shared" ca="1" si="240"/>
        <v>0</v>
      </c>
      <c r="BF327" s="147">
        <f t="shared" ca="1" si="240"/>
        <v>0</v>
      </c>
      <c r="BG327" s="147">
        <f t="shared" ca="1" si="240"/>
        <v>0</v>
      </c>
      <c r="BH327" s="147">
        <f t="shared" ca="1" si="240"/>
        <v>0</v>
      </c>
    </row>
    <row r="328" spans="1:60">
      <c r="A328" s="106"/>
      <c r="B328" s="106"/>
      <c r="C328" s="106"/>
      <c r="D328" s="106"/>
      <c r="E328" s="106"/>
      <c r="F328" s="123" t="s">
        <v>4</v>
      </c>
      <c r="G328" s="106"/>
      <c r="H328" s="139"/>
      <c r="I328" s="139"/>
      <c r="J328" s="139"/>
      <c r="K328" s="147">
        <f t="shared" ca="1" si="239"/>
        <v>0</v>
      </c>
      <c r="L328" s="147">
        <f t="shared" ca="1" si="240"/>
        <v>0</v>
      </c>
      <c r="M328" s="147">
        <f t="shared" ca="1" si="240"/>
        <v>0</v>
      </c>
      <c r="N328" s="147">
        <f t="shared" ca="1" si="240"/>
        <v>0</v>
      </c>
      <c r="O328" s="147">
        <f t="shared" ca="1" si="240"/>
        <v>0</v>
      </c>
      <c r="P328" s="147">
        <f t="shared" ca="1" si="240"/>
        <v>0</v>
      </c>
      <c r="Q328" s="147">
        <f t="shared" ca="1" si="240"/>
        <v>0</v>
      </c>
      <c r="R328" s="147">
        <f t="shared" ca="1" si="240"/>
        <v>0</v>
      </c>
      <c r="S328" s="147">
        <f t="shared" ca="1" si="240"/>
        <v>0</v>
      </c>
      <c r="T328" s="147">
        <f t="shared" ca="1" si="240"/>
        <v>0</v>
      </c>
      <c r="U328" s="147">
        <f t="shared" ca="1" si="240"/>
        <v>0</v>
      </c>
      <c r="V328" s="147">
        <f t="shared" ca="1" si="240"/>
        <v>0</v>
      </c>
      <c r="W328" s="147">
        <f t="shared" ca="1" si="240"/>
        <v>0</v>
      </c>
      <c r="X328" s="147">
        <f t="shared" ca="1" si="240"/>
        <v>0</v>
      </c>
      <c r="Y328" s="147">
        <f t="shared" ca="1" si="240"/>
        <v>0</v>
      </c>
      <c r="Z328" s="147">
        <f t="shared" ca="1" si="240"/>
        <v>0</v>
      </c>
      <c r="AA328" s="147">
        <f t="shared" ca="1" si="240"/>
        <v>0</v>
      </c>
      <c r="AB328" s="147">
        <f t="shared" ca="1" si="240"/>
        <v>0</v>
      </c>
      <c r="AC328" s="147">
        <f t="shared" ca="1" si="240"/>
        <v>0</v>
      </c>
      <c r="AD328" s="147">
        <f t="shared" ca="1" si="240"/>
        <v>0</v>
      </c>
      <c r="AE328" s="147">
        <f t="shared" ca="1" si="240"/>
        <v>0</v>
      </c>
      <c r="AF328" s="147">
        <f t="shared" ca="1" si="240"/>
        <v>0</v>
      </c>
      <c r="AG328" s="147">
        <f t="shared" ca="1" si="240"/>
        <v>0</v>
      </c>
      <c r="AH328" s="147">
        <f t="shared" ca="1" si="240"/>
        <v>0</v>
      </c>
      <c r="AI328" s="147">
        <f t="shared" ca="1" si="240"/>
        <v>0</v>
      </c>
      <c r="AJ328" s="147">
        <f t="shared" ca="1" si="240"/>
        <v>0</v>
      </c>
      <c r="AK328" s="147">
        <f t="shared" ca="1" si="240"/>
        <v>0</v>
      </c>
      <c r="AL328" s="147">
        <f t="shared" ca="1" si="240"/>
        <v>0</v>
      </c>
      <c r="AM328" s="147">
        <f t="shared" ca="1" si="240"/>
        <v>0</v>
      </c>
      <c r="AN328" s="147">
        <f t="shared" ca="1" si="240"/>
        <v>0</v>
      </c>
      <c r="AO328" s="147">
        <f t="shared" ca="1" si="240"/>
        <v>0</v>
      </c>
      <c r="AP328" s="147">
        <f t="shared" ca="1" si="240"/>
        <v>0</v>
      </c>
      <c r="AQ328" s="147">
        <f t="shared" ca="1" si="240"/>
        <v>0</v>
      </c>
      <c r="AR328" s="147">
        <f t="shared" ca="1" si="240"/>
        <v>0</v>
      </c>
      <c r="AS328" s="147">
        <f t="shared" ca="1" si="240"/>
        <v>0</v>
      </c>
      <c r="AT328" s="147">
        <f t="shared" ca="1" si="240"/>
        <v>0</v>
      </c>
      <c r="AU328" s="147">
        <f t="shared" ca="1" si="240"/>
        <v>0</v>
      </c>
      <c r="AV328" s="147">
        <f t="shared" ca="1" si="240"/>
        <v>0</v>
      </c>
      <c r="AW328" s="147">
        <f t="shared" ca="1" si="240"/>
        <v>0</v>
      </c>
      <c r="AX328" s="147">
        <f t="shared" ca="1" si="240"/>
        <v>0</v>
      </c>
      <c r="AY328" s="147">
        <f t="shared" ca="1" si="240"/>
        <v>0</v>
      </c>
      <c r="AZ328" s="147">
        <f t="shared" ca="1" si="240"/>
        <v>0</v>
      </c>
      <c r="BA328" s="147">
        <f t="shared" ca="1" si="240"/>
        <v>0</v>
      </c>
      <c r="BB328" s="147">
        <f t="shared" ca="1" si="240"/>
        <v>0</v>
      </c>
      <c r="BC328" s="147">
        <f t="shared" ca="1" si="240"/>
        <v>0</v>
      </c>
      <c r="BD328" s="147">
        <f t="shared" ca="1" si="240"/>
        <v>0</v>
      </c>
      <c r="BE328" s="147">
        <f t="shared" ca="1" si="240"/>
        <v>0</v>
      </c>
      <c r="BF328" s="147">
        <f t="shared" ca="1" si="240"/>
        <v>0</v>
      </c>
      <c r="BG328" s="147">
        <f t="shared" ca="1" si="240"/>
        <v>0</v>
      </c>
      <c r="BH328" s="147">
        <f t="shared" ca="1" si="240"/>
        <v>0</v>
      </c>
    </row>
    <row r="329" spans="1:60">
      <c r="A329" s="106"/>
      <c r="B329" s="106"/>
      <c r="C329" s="106"/>
      <c r="D329" s="106"/>
      <c r="E329" s="106"/>
      <c r="F329" s="123" t="s">
        <v>114</v>
      </c>
      <c r="G329" s="106"/>
      <c r="H329" s="139"/>
      <c r="I329" s="139"/>
      <c r="J329" s="139"/>
      <c r="K329" s="147">
        <f t="shared" ca="1" si="239"/>
        <v>0</v>
      </c>
      <c r="L329" s="147">
        <f t="shared" ca="1" si="240"/>
        <v>8.6744130821157341</v>
      </c>
      <c r="M329" s="147">
        <f t="shared" ca="1" si="240"/>
        <v>17.348826164231468</v>
      </c>
      <c r="N329" s="147">
        <f t="shared" ca="1" si="240"/>
        <v>17.348826164231468</v>
      </c>
      <c r="O329" s="147">
        <f t="shared" ca="1" si="240"/>
        <v>17.348826164231468</v>
      </c>
      <c r="P329" s="147">
        <f t="shared" ca="1" si="240"/>
        <v>17.348826164231468</v>
      </c>
      <c r="Q329" s="147">
        <f t="shared" ca="1" si="240"/>
        <v>17.348826164231468</v>
      </c>
      <c r="R329" s="147">
        <f t="shared" ca="1" si="240"/>
        <v>17.348826164231468</v>
      </c>
      <c r="S329" s="147">
        <f t="shared" ca="1" si="240"/>
        <v>17.348826164231468</v>
      </c>
      <c r="T329" s="147">
        <f t="shared" ca="1" si="240"/>
        <v>17.348826164231468</v>
      </c>
      <c r="U329" s="147">
        <f t="shared" ca="1" si="240"/>
        <v>17.348826164231468</v>
      </c>
      <c r="V329" s="147">
        <f t="shared" ca="1" si="240"/>
        <v>17.348826164231468</v>
      </c>
      <c r="W329" s="147">
        <f t="shared" ca="1" si="240"/>
        <v>17.348826164231468</v>
      </c>
      <c r="X329" s="147">
        <f t="shared" ca="1" si="240"/>
        <v>17.348826164231468</v>
      </c>
      <c r="Y329" s="147">
        <f t="shared" ca="1" si="240"/>
        <v>17.348826164231468</v>
      </c>
      <c r="Z329" s="147">
        <f t="shared" ca="1" si="240"/>
        <v>17.348826164231468</v>
      </c>
      <c r="AA329" s="147">
        <f t="shared" ca="1" si="240"/>
        <v>17.348826164231468</v>
      </c>
      <c r="AB329" s="147">
        <f t="shared" ca="1" si="240"/>
        <v>17.348826164231468</v>
      </c>
      <c r="AC329" s="147">
        <f t="shared" ca="1" si="240"/>
        <v>17.348826164231468</v>
      </c>
      <c r="AD329" s="147">
        <f t="shared" ca="1" si="240"/>
        <v>17.348826164231468</v>
      </c>
      <c r="AE329" s="147">
        <f t="shared" ca="1" si="240"/>
        <v>17.348826164231468</v>
      </c>
      <c r="AF329" s="147">
        <f t="shared" ca="1" si="240"/>
        <v>17.348826164231468</v>
      </c>
      <c r="AG329" s="147">
        <f t="shared" ca="1" si="240"/>
        <v>17.348826164231468</v>
      </c>
      <c r="AH329" s="147">
        <f t="shared" ca="1" si="240"/>
        <v>17.348826164231468</v>
      </c>
      <c r="AI329" s="147">
        <f t="shared" ca="1" si="240"/>
        <v>17.348826164231468</v>
      </c>
      <c r="AJ329" s="147">
        <f t="shared" ca="1" si="240"/>
        <v>17.348826164231468</v>
      </c>
      <c r="AK329" s="147">
        <f t="shared" ca="1" si="240"/>
        <v>17.348826164231468</v>
      </c>
      <c r="AL329" s="147">
        <f t="shared" ca="1" si="240"/>
        <v>17.348826164231468</v>
      </c>
      <c r="AM329" s="147">
        <f t="shared" ca="1" si="240"/>
        <v>17.348826164231468</v>
      </c>
      <c r="AN329" s="147">
        <f t="shared" ca="1" si="240"/>
        <v>17.348826164231468</v>
      </c>
      <c r="AO329" s="147">
        <f t="shared" ca="1" si="240"/>
        <v>17.348826164231468</v>
      </c>
      <c r="AP329" s="147">
        <f t="shared" ca="1" si="240"/>
        <v>17.348826164231468</v>
      </c>
      <c r="AQ329" s="147">
        <f t="shared" ca="1" si="240"/>
        <v>17.348826164231468</v>
      </c>
      <c r="AR329" s="147">
        <f t="shared" ca="1" si="240"/>
        <v>17.348826164231468</v>
      </c>
      <c r="AS329" s="147">
        <f t="shared" ca="1" si="240"/>
        <v>17.348826164231468</v>
      </c>
      <c r="AT329" s="147">
        <f t="shared" ca="1" si="240"/>
        <v>17.348826164231468</v>
      </c>
      <c r="AU329" s="147">
        <f t="shared" ca="1" si="240"/>
        <v>17.348826164231468</v>
      </c>
      <c r="AV329" s="147">
        <f t="shared" ca="1" si="240"/>
        <v>17.348826164231468</v>
      </c>
      <c r="AW329" s="147">
        <f t="shared" ca="1" si="240"/>
        <v>17.348826164231468</v>
      </c>
      <c r="AX329" s="147">
        <f t="shared" ca="1" si="240"/>
        <v>17.348826164231468</v>
      </c>
      <c r="AY329" s="147">
        <f t="shared" ca="1" si="240"/>
        <v>17.348826164231468</v>
      </c>
      <c r="AZ329" s="147">
        <f t="shared" ca="1" si="240"/>
        <v>17.348826164231468</v>
      </c>
      <c r="BA329" s="147">
        <f t="shared" ca="1" si="240"/>
        <v>17.348826164231468</v>
      </c>
      <c r="BB329" s="147">
        <f t="shared" ca="1" si="240"/>
        <v>17.348826164231468</v>
      </c>
      <c r="BC329" s="147">
        <f t="shared" ca="1" si="240"/>
        <v>17.348826164231468</v>
      </c>
      <c r="BD329" s="147">
        <f t="shared" ca="1" si="240"/>
        <v>17.348826164231468</v>
      </c>
      <c r="BE329" s="147">
        <f t="shared" ca="1" si="240"/>
        <v>17.348826164231468</v>
      </c>
      <c r="BF329" s="147">
        <f t="shared" ca="1" si="240"/>
        <v>17.348826164231468</v>
      </c>
      <c r="BG329" s="147">
        <f t="shared" ca="1" si="240"/>
        <v>17.348826164231468</v>
      </c>
      <c r="BH329" s="147">
        <f t="shared" ca="1" si="240"/>
        <v>17.348826164231468</v>
      </c>
    </row>
    <row r="330" spans="1:60">
      <c r="A330" s="106"/>
      <c r="B330" s="106"/>
      <c r="C330" s="106"/>
      <c r="D330" s="106"/>
      <c r="E330" s="106"/>
      <c r="F330" s="123" t="s">
        <v>508</v>
      </c>
      <c r="G330" s="106"/>
      <c r="H330" s="139"/>
      <c r="I330" s="139"/>
      <c r="J330" s="139"/>
      <c r="K330" s="147">
        <f t="shared" ca="1" si="239"/>
        <v>42641.776605695602</v>
      </c>
      <c r="L330" s="147">
        <f t="shared" ca="1" si="240"/>
        <v>0</v>
      </c>
      <c r="M330" s="147">
        <f t="shared" ca="1" si="240"/>
        <v>0</v>
      </c>
      <c r="N330" s="147">
        <f t="shared" ca="1" si="240"/>
        <v>0</v>
      </c>
      <c r="O330" s="147">
        <f t="shared" ca="1" si="240"/>
        <v>0</v>
      </c>
      <c r="P330" s="147">
        <f t="shared" ca="1" si="240"/>
        <v>0</v>
      </c>
      <c r="Q330" s="147">
        <f t="shared" ca="1" si="240"/>
        <v>0</v>
      </c>
      <c r="R330" s="147">
        <f t="shared" ca="1" si="240"/>
        <v>0</v>
      </c>
      <c r="S330" s="147">
        <f t="shared" ca="1" si="240"/>
        <v>0</v>
      </c>
      <c r="T330" s="147">
        <f t="shared" ca="1" si="240"/>
        <v>0</v>
      </c>
      <c r="U330" s="147">
        <f t="shared" ca="1" si="240"/>
        <v>0</v>
      </c>
      <c r="V330" s="147">
        <f t="shared" ca="1" si="240"/>
        <v>0</v>
      </c>
      <c r="W330" s="147">
        <f t="shared" ca="1" si="240"/>
        <v>0</v>
      </c>
      <c r="X330" s="147">
        <f t="shared" ca="1" si="240"/>
        <v>0</v>
      </c>
      <c r="Y330" s="147">
        <f t="shared" ca="1" si="240"/>
        <v>0</v>
      </c>
      <c r="Z330" s="147">
        <f t="shared" ca="1" si="240"/>
        <v>0</v>
      </c>
      <c r="AA330" s="147">
        <f t="shared" ca="1" si="240"/>
        <v>0</v>
      </c>
      <c r="AB330" s="147">
        <f t="shared" ca="1" si="240"/>
        <v>0</v>
      </c>
      <c r="AC330" s="147">
        <f t="shared" ca="1" si="240"/>
        <v>0</v>
      </c>
      <c r="AD330" s="147">
        <f t="shared" ca="1" si="240"/>
        <v>0</v>
      </c>
      <c r="AE330" s="147">
        <f t="shared" ca="1" si="240"/>
        <v>0</v>
      </c>
      <c r="AF330" s="147">
        <f t="shared" ca="1" si="240"/>
        <v>0</v>
      </c>
      <c r="AG330" s="147">
        <f t="shared" ca="1" si="240"/>
        <v>0</v>
      </c>
      <c r="AH330" s="147">
        <f t="shared" ca="1" si="240"/>
        <v>0</v>
      </c>
      <c r="AI330" s="147">
        <f t="shared" ca="1" si="240"/>
        <v>0</v>
      </c>
      <c r="AJ330" s="147">
        <f t="shared" ca="1" si="240"/>
        <v>0</v>
      </c>
      <c r="AK330" s="147">
        <f t="shared" ref="L330:BH335" ca="1" si="241">SUMIFS(AK$114:AK$163,$G$114:$G$163,$F330)</f>
        <v>0</v>
      </c>
      <c r="AL330" s="147">
        <f t="shared" ca="1" si="241"/>
        <v>0</v>
      </c>
      <c r="AM330" s="147">
        <f t="shared" ca="1" si="241"/>
        <v>0</v>
      </c>
      <c r="AN330" s="147">
        <f t="shared" ca="1" si="241"/>
        <v>0</v>
      </c>
      <c r="AO330" s="147">
        <f t="shared" ca="1" si="241"/>
        <v>0</v>
      </c>
      <c r="AP330" s="147">
        <f t="shared" ca="1" si="241"/>
        <v>0</v>
      </c>
      <c r="AQ330" s="147">
        <f t="shared" ca="1" si="241"/>
        <v>0</v>
      </c>
      <c r="AR330" s="147">
        <f t="shared" ca="1" si="241"/>
        <v>0</v>
      </c>
      <c r="AS330" s="147">
        <f t="shared" ca="1" si="241"/>
        <v>0</v>
      </c>
      <c r="AT330" s="147">
        <f t="shared" ca="1" si="241"/>
        <v>0</v>
      </c>
      <c r="AU330" s="147">
        <f t="shared" ca="1" si="241"/>
        <v>0</v>
      </c>
      <c r="AV330" s="147">
        <f t="shared" ca="1" si="241"/>
        <v>0</v>
      </c>
      <c r="AW330" s="147">
        <f t="shared" ca="1" si="241"/>
        <v>0</v>
      </c>
      <c r="AX330" s="147">
        <f t="shared" ca="1" si="241"/>
        <v>0</v>
      </c>
      <c r="AY330" s="147">
        <f t="shared" ca="1" si="241"/>
        <v>0</v>
      </c>
      <c r="AZ330" s="147">
        <f t="shared" ca="1" si="241"/>
        <v>0</v>
      </c>
      <c r="BA330" s="147">
        <f t="shared" ca="1" si="241"/>
        <v>0</v>
      </c>
      <c r="BB330" s="147">
        <f t="shared" ca="1" si="241"/>
        <v>0</v>
      </c>
      <c r="BC330" s="147">
        <f t="shared" ca="1" si="241"/>
        <v>0</v>
      </c>
      <c r="BD330" s="147">
        <f t="shared" ca="1" si="241"/>
        <v>0</v>
      </c>
      <c r="BE330" s="147">
        <f t="shared" ca="1" si="241"/>
        <v>0</v>
      </c>
      <c r="BF330" s="147">
        <f t="shared" ca="1" si="241"/>
        <v>0</v>
      </c>
      <c r="BG330" s="147">
        <f t="shared" ca="1" si="241"/>
        <v>0</v>
      </c>
      <c r="BH330" s="147">
        <f t="shared" ca="1" si="241"/>
        <v>0</v>
      </c>
    </row>
    <row r="331" spans="1:60">
      <c r="A331" s="106"/>
      <c r="B331" s="106"/>
      <c r="C331" s="106"/>
      <c r="D331" s="106"/>
      <c r="E331" s="106"/>
      <c r="F331" s="123" t="s">
        <v>543</v>
      </c>
      <c r="G331" s="106"/>
      <c r="H331" s="139"/>
      <c r="I331" s="139"/>
      <c r="J331" s="139"/>
      <c r="K331" s="147">
        <f t="shared" ca="1" si="239"/>
        <v>0</v>
      </c>
      <c r="L331" s="147">
        <f t="shared" ca="1" si="241"/>
        <v>0</v>
      </c>
      <c r="M331" s="147">
        <f t="shared" ca="1" si="241"/>
        <v>0</v>
      </c>
      <c r="N331" s="147">
        <f t="shared" ca="1" si="241"/>
        <v>0</v>
      </c>
      <c r="O331" s="147">
        <f t="shared" ca="1" si="241"/>
        <v>0</v>
      </c>
      <c r="P331" s="147">
        <f t="shared" ca="1" si="241"/>
        <v>0</v>
      </c>
      <c r="Q331" s="147">
        <f t="shared" ca="1" si="241"/>
        <v>0</v>
      </c>
      <c r="R331" s="147">
        <f t="shared" ca="1" si="241"/>
        <v>0</v>
      </c>
      <c r="S331" s="147">
        <f t="shared" ca="1" si="241"/>
        <v>0</v>
      </c>
      <c r="T331" s="147">
        <f t="shared" ca="1" si="241"/>
        <v>0</v>
      </c>
      <c r="U331" s="147">
        <f t="shared" ca="1" si="241"/>
        <v>0</v>
      </c>
      <c r="V331" s="147">
        <f t="shared" ca="1" si="241"/>
        <v>0</v>
      </c>
      <c r="W331" s="147">
        <f t="shared" ca="1" si="241"/>
        <v>0</v>
      </c>
      <c r="X331" s="147">
        <f t="shared" ca="1" si="241"/>
        <v>0</v>
      </c>
      <c r="Y331" s="147">
        <f t="shared" ca="1" si="241"/>
        <v>0</v>
      </c>
      <c r="Z331" s="147">
        <f t="shared" ca="1" si="241"/>
        <v>0</v>
      </c>
      <c r="AA331" s="147">
        <f t="shared" ca="1" si="241"/>
        <v>0</v>
      </c>
      <c r="AB331" s="147">
        <f t="shared" ca="1" si="241"/>
        <v>0</v>
      </c>
      <c r="AC331" s="147">
        <f t="shared" ca="1" si="241"/>
        <v>0</v>
      </c>
      <c r="AD331" s="147">
        <f t="shared" ca="1" si="241"/>
        <v>0</v>
      </c>
      <c r="AE331" s="147">
        <f t="shared" ca="1" si="241"/>
        <v>0</v>
      </c>
      <c r="AF331" s="147">
        <f t="shared" ca="1" si="241"/>
        <v>0</v>
      </c>
      <c r="AG331" s="147">
        <f t="shared" ca="1" si="241"/>
        <v>0</v>
      </c>
      <c r="AH331" s="147">
        <f t="shared" ca="1" si="241"/>
        <v>0</v>
      </c>
      <c r="AI331" s="147">
        <f t="shared" ca="1" si="241"/>
        <v>0</v>
      </c>
      <c r="AJ331" s="147">
        <f t="shared" ca="1" si="241"/>
        <v>0</v>
      </c>
      <c r="AK331" s="147">
        <f t="shared" ca="1" si="241"/>
        <v>0</v>
      </c>
      <c r="AL331" s="147">
        <f t="shared" ca="1" si="241"/>
        <v>0</v>
      </c>
      <c r="AM331" s="147">
        <f t="shared" ca="1" si="241"/>
        <v>0</v>
      </c>
      <c r="AN331" s="147">
        <f t="shared" ca="1" si="241"/>
        <v>0</v>
      </c>
      <c r="AO331" s="147">
        <f t="shared" ca="1" si="241"/>
        <v>0</v>
      </c>
      <c r="AP331" s="147">
        <f t="shared" ca="1" si="241"/>
        <v>0</v>
      </c>
      <c r="AQ331" s="147">
        <f t="shared" ca="1" si="241"/>
        <v>0</v>
      </c>
      <c r="AR331" s="147">
        <f t="shared" ca="1" si="241"/>
        <v>0</v>
      </c>
      <c r="AS331" s="147">
        <f t="shared" ca="1" si="241"/>
        <v>0</v>
      </c>
      <c r="AT331" s="147">
        <f t="shared" ca="1" si="241"/>
        <v>0</v>
      </c>
      <c r="AU331" s="147">
        <f t="shared" ca="1" si="241"/>
        <v>0</v>
      </c>
      <c r="AV331" s="147">
        <f t="shared" ca="1" si="241"/>
        <v>0</v>
      </c>
      <c r="AW331" s="147">
        <f t="shared" ca="1" si="241"/>
        <v>0</v>
      </c>
      <c r="AX331" s="147">
        <f t="shared" ca="1" si="241"/>
        <v>0</v>
      </c>
      <c r="AY331" s="147">
        <f t="shared" ca="1" si="241"/>
        <v>0</v>
      </c>
      <c r="AZ331" s="147">
        <f t="shared" ca="1" si="241"/>
        <v>0</v>
      </c>
      <c r="BA331" s="147">
        <f t="shared" ca="1" si="241"/>
        <v>0</v>
      </c>
      <c r="BB331" s="147">
        <f t="shared" ca="1" si="241"/>
        <v>0</v>
      </c>
      <c r="BC331" s="147">
        <f t="shared" ca="1" si="241"/>
        <v>0</v>
      </c>
      <c r="BD331" s="147">
        <f t="shared" ca="1" si="241"/>
        <v>0</v>
      </c>
      <c r="BE331" s="147">
        <f t="shared" ca="1" si="241"/>
        <v>0</v>
      </c>
      <c r="BF331" s="147">
        <f t="shared" ca="1" si="241"/>
        <v>0</v>
      </c>
      <c r="BG331" s="147">
        <f t="shared" ca="1" si="241"/>
        <v>0</v>
      </c>
      <c r="BH331" s="147">
        <f t="shared" ca="1" si="241"/>
        <v>0</v>
      </c>
    </row>
    <row r="332" spans="1:60">
      <c r="A332" s="106"/>
      <c r="B332" s="106"/>
      <c r="C332" s="106"/>
      <c r="D332" s="106"/>
      <c r="E332" s="106"/>
      <c r="F332" s="123" t="s">
        <v>509</v>
      </c>
      <c r="G332" s="106"/>
      <c r="H332" s="139"/>
      <c r="I332" s="139"/>
      <c r="J332" s="139"/>
      <c r="K332" s="147">
        <f t="shared" ca="1" si="239"/>
        <v>0</v>
      </c>
      <c r="L332" s="147">
        <f t="shared" ca="1" si="241"/>
        <v>0</v>
      </c>
      <c r="M332" s="147">
        <f t="shared" ca="1" si="241"/>
        <v>0</v>
      </c>
      <c r="N332" s="147">
        <f t="shared" ca="1" si="241"/>
        <v>0</v>
      </c>
      <c r="O332" s="147">
        <f t="shared" ca="1" si="241"/>
        <v>0</v>
      </c>
      <c r="P332" s="147">
        <f t="shared" ca="1" si="241"/>
        <v>0</v>
      </c>
      <c r="Q332" s="147">
        <f t="shared" ca="1" si="241"/>
        <v>0</v>
      </c>
      <c r="R332" s="147">
        <f t="shared" ca="1" si="241"/>
        <v>0</v>
      </c>
      <c r="S332" s="147">
        <f t="shared" ca="1" si="241"/>
        <v>0</v>
      </c>
      <c r="T332" s="147">
        <f t="shared" ca="1" si="241"/>
        <v>0</v>
      </c>
      <c r="U332" s="147">
        <f t="shared" ca="1" si="241"/>
        <v>0</v>
      </c>
      <c r="V332" s="147">
        <f t="shared" ca="1" si="241"/>
        <v>0</v>
      </c>
      <c r="W332" s="147">
        <f t="shared" ca="1" si="241"/>
        <v>0</v>
      </c>
      <c r="X332" s="147">
        <f t="shared" ca="1" si="241"/>
        <v>0</v>
      </c>
      <c r="Y332" s="147">
        <f t="shared" ca="1" si="241"/>
        <v>0</v>
      </c>
      <c r="Z332" s="147">
        <f t="shared" ca="1" si="241"/>
        <v>0</v>
      </c>
      <c r="AA332" s="147">
        <f t="shared" ca="1" si="241"/>
        <v>0</v>
      </c>
      <c r="AB332" s="147">
        <f t="shared" ca="1" si="241"/>
        <v>0</v>
      </c>
      <c r="AC332" s="147">
        <f t="shared" ca="1" si="241"/>
        <v>0</v>
      </c>
      <c r="AD332" s="147">
        <f t="shared" ca="1" si="241"/>
        <v>0</v>
      </c>
      <c r="AE332" s="147">
        <f t="shared" ca="1" si="241"/>
        <v>0</v>
      </c>
      <c r="AF332" s="147">
        <f t="shared" ca="1" si="241"/>
        <v>0</v>
      </c>
      <c r="AG332" s="147">
        <f t="shared" ca="1" si="241"/>
        <v>0</v>
      </c>
      <c r="AH332" s="147">
        <f t="shared" ca="1" si="241"/>
        <v>0</v>
      </c>
      <c r="AI332" s="147">
        <f t="shared" ca="1" si="241"/>
        <v>0</v>
      </c>
      <c r="AJ332" s="147">
        <f t="shared" ca="1" si="241"/>
        <v>0</v>
      </c>
      <c r="AK332" s="147">
        <f t="shared" ca="1" si="241"/>
        <v>0</v>
      </c>
      <c r="AL332" s="147">
        <f t="shared" ca="1" si="241"/>
        <v>0</v>
      </c>
      <c r="AM332" s="147">
        <f t="shared" ca="1" si="241"/>
        <v>0</v>
      </c>
      <c r="AN332" s="147">
        <f t="shared" ca="1" si="241"/>
        <v>0</v>
      </c>
      <c r="AO332" s="147">
        <f t="shared" ca="1" si="241"/>
        <v>0</v>
      </c>
      <c r="AP332" s="147">
        <f t="shared" ca="1" si="241"/>
        <v>0</v>
      </c>
      <c r="AQ332" s="147">
        <f t="shared" ca="1" si="241"/>
        <v>0</v>
      </c>
      <c r="AR332" s="147">
        <f t="shared" ca="1" si="241"/>
        <v>0</v>
      </c>
      <c r="AS332" s="147">
        <f t="shared" ca="1" si="241"/>
        <v>0</v>
      </c>
      <c r="AT332" s="147">
        <f t="shared" ca="1" si="241"/>
        <v>0</v>
      </c>
      <c r="AU332" s="147">
        <f t="shared" ca="1" si="241"/>
        <v>0</v>
      </c>
      <c r="AV332" s="147">
        <f t="shared" ca="1" si="241"/>
        <v>0</v>
      </c>
      <c r="AW332" s="147">
        <f t="shared" ca="1" si="241"/>
        <v>0</v>
      </c>
      <c r="AX332" s="147">
        <f t="shared" ca="1" si="241"/>
        <v>0</v>
      </c>
      <c r="AY332" s="147">
        <f t="shared" ca="1" si="241"/>
        <v>0</v>
      </c>
      <c r="AZ332" s="147">
        <f t="shared" ca="1" si="241"/>
        <v>0</v>
      </c>
      <c r="BA332" s="147">
        <f t="shared" ca="1" si="241"/>
        <v>0</v>
      </c>
      <c r="BB332" s="147">
        <f t="shared" ca="1" si="241"/>
        <v>0</v>
      </c>
      <c r="BC332" s="147">
        <f t="shared" ca="1" si="241"/>
        <v>0</v>
      </c>
      <c r="BD332" s="147">
        <f t="shared" ca="1" si="241"/>
        <v>0</v>
      </c>
      <c r="BE332" s="147">
        <f t="shared" ca="1" si="241"/>
        <v>0</v>
      </c>
      <c r="BF332" s="147">
        <f t="shared" ca="1" si="241"/>
        <v>0</v>
      </c>
      <c r="BG332" s="147">
        <f t="shared" ca="1" si="241"/>
        <v>0</v>
      </c>
      <c r="BH332" s="147">
        <f t="shared" ca="1" si="241"/>
        <v>0</v>
      </c>
    </row>
    <row r="333" spans="1:60">
      <c r="A333" s="106"/>
      <c r="B333" s="106"/>
      <c r="C333" s="106"/>
      <c r="D333" s="106"/>
      <c r="E333" s="106"/>
      <c r="F333" s="123" t="s">
        <v>544</v>
      </c>
      <c r="G333" s="106"/>
      <c r="H333" s="139"/>
      <c r="I333" s="139"/>
      <c r="J333" s="139"/>
      <c r="K333" s="147">
        <f t="shared" ca="1" si="239"/>
        <v>0</v>
      </c>
      <c r="L333" s="147">
        <f t="shared" ca="1" si="241"/>
        <v>0</v>
      </c>
      <c r="M333" s="147">
        <f t="shared" ca="1" si="241"/>
        <v>0</v>
      </c>
      <c r="N333" s="147">
        <f t="shared" ca="1" si="241"/>
        <v>0</v>
      </c>
      <c r="O333" s="147">
        <f t="shared" ca="1" si="241"/>
        <v>0</v>
      </c>
      <c r="P333" s="147">
        <f t="shared" ca="1" si="241"/>
        <v>0</v>
      </c>
      <c r="Q333" s="147">
        <f t="shared" ca="1" si="241"/>
        <v>0</v>
      </c>
      <c r="R333" s="147">
        <f t="shared" ca="1" si="241"/>
        <v>0</v>
      </c>
      <c r="S333" s="147">
        <f t="shared" ca="1" si="241"/>
        <v>0</v>
      </c>
      <c r="T333" s="147">
        <f t="shared" ca="1" si="241"/>
        <v>0</v>
      </c>
      <c r="U333" s="147">
        <f t="shared" ca="1" si="241"/>
        <v>0</v>
      </c>
      <c r="V333" s="147">
        <f t="shared" ca="1" si="241"/>
        <v>0</v>
      </c>
      <c r="W333" s="147">
        <f t="shared" ca="1" si="241"/>
        <v>0</v>
      </c>
      <c r="X333" s="147">
        <f t="shared" ca="1" si="241"/>
        <v>0</v>
      </c>
      <c r="Y333" s="147">
        <f t="shared" ca="1" si="241"/>
        <v>0</v>
      </c>
      <c r="Z333" s="147">
        <f t="shared" ca="1" si="241"/>
        <v>0</v>
      </c>
      <c r="AA333" s="147">
        <f t="shared" ca="1" si="241"/>
        <v>0</v>
      </c>
      <c r="AB333" s="147">
        <f t="shared" ca="1" si="241"/>
        <v>0</v>
      </c>
      <c r="AC333" s="147">
        <f t="shared" ca="1" si="241"/>
        <v>0</v>
      </c>
      <c r="AD333" s="147">
        <f t="shared" ca="1" si="241"/>
        <v>0</v>
      </c>
      <c r="AE333" s="147">
        <f t="shared" ca="1" si="241"/>
        <v>0</v>
      </c>
      <c r="AF333" s="147">
        <f t="shared" ca="1" si="241"/>
        <v>0</v>
      </c>
      <c r="AG333" s="147">
        <f t="shared" ca="1" si="241"/>
        <v>0</v>
      </c>
      <c r="AH333" s="147">
        <f t="shared" ca="1" si="241"/>
        <v>0</v>
      </c>
      <c r="AI333" s="147">
        <f t="shared" ca="1" si="241"/>
        <v>0</v>
      </c>
      <c r="AJ333" s="147">
        <f t="shared" ca="1" si="241"/>
        <v>0</v>
      </c>
      <c r="AK333" s="147">
        <f t="shared" ca="1" si="241"/>
        <v>0</v>
      </c>
      <c r="AL333" s="147">
        <f t="shared" ca="1" si="241"/>
        <v>0</v>
      </c>
      <c r="AM333" s="147">
        <f t="shared" ca="1" si="241"/>
        <v>0</v>
      </c>
      <c r="AN333" s="147">
        <f t="shared" ca="1" si="241"/>
        <v>0</v>
      </c>
      <c r="AO333" s="147">
        <f t="shared" ca="1" si="241"/>
        <v>0</v>
      </c>
      <c r="AP333" s="147">
        <f t="shared" ca="1" si="241"/>
        <v>0</v>
      </c>
      <c r="AQ333" s="147">
        <f t="shared" ca="1" si="241"/>
        <v>0</v>
      </c>
      <c r="AR333" s="147">
        <f t="shared" ca="1" si="241"/>
        <v>0</v>
      </c>
      <c r="AS333" s="147">
        <f t="shared" ca="1" si="241"/>
        <v>0</v>
      </c>
      <c r="AT333" s="147">
        <f t="shared" ca="1" si="241"/>
        <v>0</v>
      </c>
      <c r="AU333" s="147">
        <f t="shared" ca="1" si="241"/>
        <v>0</v>
      </c>
      <c r="AV333" s="147">
        <f t="shared" ca="1" si="241"/>
        <v>0</v>
      </c>
      <c r="AW333" s="147">
        <f t="shared" ca="1" si="241"/>
        <v>0</v>
      </c>
      <c r="AX333" s="147">
        <f t="shared" ca="1" si="241"/>
        <v>0</v>
      </c>
      <c r="AY333" s="147">
        <f t="shared" ca="1" si="241"/>
        <v>0</v>
      </c>
      <c r="AZ333" s="147">
        <f t="shared" ca="1" si="241"/>
        <v>0</v>
      </c>
      <c r="BA333" s="147">
        <f t="shared" ca="1" si="241"/>
        <v>0</v>
      </c>
      <c r="BB333" s="147">
        <f t="shared" ca="1" si="241"/>
        <v>0</v>
      </c>
      <c r="BC333" s="147">
        <f t="shared" ca="1" si="241"/>
        <v>0</v>
      </c>
      <c r="BD333" s="147">
        <f t="shared" ca="1" si="241"/>
        <v>0</v>
      </c>
      <c r="BE333" s="147">
        <f t="shared" ca="1" si="241"/>
        <v>0</v>
      </c>
      <c r="BF333" s="147">
        <f t="shared" ca="1" si="241"/>
        <v>0</v>
      </c>
      <c r="BG333" s="147">
        <f t="shared" ca="1" si="241"/>
        <v>0</v>
      </c>
      <c r="BH333" s="147">
        <f t="shared" ca="1" si="241"/>
        <v>0</v>
      </c>
    </row>
    <row r="334" spans="1:60">
      <c r="A334" s="106"/>
      <c r="B334" s="106"/>
      <c r="C334" s="106"/>
      <c r="D334" s="106"/>
      <c r="E334" s="106"/>
      <c r="F334" s="123" t="s">
        <v>514</v>
      </c>
      <c r="G334" s="106"/>
      <c r="H334" s="139"/>
      <c r="I334" s="139"/>
      <c r="J334" s="139"/>
      <c r="K334" s="147">
        <f t="shared" ca="1" si="239"/>
        <v>0</v>
      </c>
      <c r="L334" s="147">
        <f t="shared" ca="1" si="241"/>
        <v>0</v>
      </c>
      <c r="M334" s="147">
        <f t="shared" ca="1" si="241"/>
        <v>0</v>
      </c>
      <c r="N334" s="147">
        <f t="shared" ca="1" si="241"/>
        <v>0</v>
      </c>
      <c r="O334" s="147">
        <f t="shared" ca="1" si="241"/>
        <v>0</v>
      </c>
      <c r="P334" s="147">
        <f t="shared" ca="1" si="241"/>
        <v>0</v>
      </c>
      <c r="Q334" s="147">
        <f t="shared" ca="1" si="241"/>
        <v>0</v>
      </c>
      <c r="R334" s="147">
        <f t="shared" ca="1" si="241"/>
        <v>0</v>
      </c>
      <c r="S334" s="147">
        <f t="shared" ca="1" si="241"/>
        <v>0</v>
      </c>
      <c r="T334" s="147">
        <f t="shared" ca="1" si="241"/>
        <v>0</v>
      </c>
      <c r="U334" s="147">
        <f t="shared" ca="1" si="241"/>
        <v>0</v>
      </c>
      <c r="V334" s="147">
        <f t="shared" ca="1" si="241"/>
        <v>0</v>
      </c>
      <c r="W334" s="147">
        <f t="shared" ca="1" si="241"/>
        <v>0</v>
      </c>
      <c r="X334" s="147">
        <f t="shared" ca="1" si="241"/>
        <v>0</v>
      </c>
      <c r="Y334" s="147">
        <f t="shared" ca="1" si="241"/>
        <v>0</v>
      </c>
      <c r="Z334" s="147">
        <f t="shared" ca="1" si="241"/>
        <v>0</v>
      </c>
      <c r="AA334" s="147">
        <f t="shared" ca="1" si="241"/>
        <v>0</v>
      </c>
      <c r="AB334" s="147">
        <f t="shared" ca="1" si="241"/>
        <v>0</v>
      </c>
      <c r="AC334" s="147">
        <f t="shared" ca="1" si="241"/>
        <v>0</v>
      </c>
      <c r="AD334" s="147">
        <f t="shared" ca="1" si="241"/>
        <v>0</v>
      </c>
      <c r="AE334" s="147">
        <f t="shared" ca="1" si="241"/>
        <v>0</v>
      </c>
      <c r="AF334" s="147">
        <f t="shared" ca="1" si="241"/>
        <v>0</v>
      </c>
      <c r="AG334" s="147">
        <f t="shared" ca="1" si="241"/>
        <v>0</v>
      </c>
      <c r="AH334" s="147">
        <f t="shared" ca="1" si="241"/>
        <v>0</v>
      </c>
      <c r="AI334" s="147">
        <f t="shared" ca="1" si="241"/>
        <v>0</v>
      </c>
      <c r="AJ334" s="147">
        <f t="shared" ca="1" si="241"/>
        <v>0</v>
      </c>
      <c r="AK334" s="147">
        <f t="shared" ca="1" si="241"/>
        <v>0</v>
      </c>
      <c r="AL334" s="147">
        <f t="shared" ca="1" si="241"/>
        <v>0</v>
      </c>
      <c r="AM334" s="147">
        <f t="shared" ca="1" si="241"/>
        <v>0</v>
      </c>
      <c r="AN334" s="147">
        <f t="shared" ca="1" si="241"/>
        <v>0</v>
      </c>
      <c r="AO334" s="147">
        <f t="shared" ca="1" si="241"/>
        <v>0</v>
      </c>
      <c r="AP334" s="147">
        <f t="shared" ca="1" si="241"/>
        <v>0</v>
      </c>
      <c r="AQ334" s="147">
        <f t="shared" ca="1" si="241"/>
        <v>0</v>
      </c>
      <c r="AR334" s="147">
        <f t="shared" ca="1" si="241"/>
        <v>0</v>
      </c>
      <c r="AS334" s="147">
        <f t="shared" ca="1" si="241"/>
        <v>0</v>
      </c>
      <c r="AT334" s="147">
        <f t="shared" ca="1" si="241"/>
        <v>0</v>
      </c>
      <c r="AU334" s="147">
        <f t="shared" ca="1" si="241"/>
        <v>0</v>
      </c>
      <c r="AV334" s="147">
        <f t="shared" ca="1" si="241"/>
        <v>0</v>
      </c>
      <c r="AW334" s="147">
        <f t="shared" ca="1" si="241"/>
        <v>0</v>
      </c>
      <c r="AX334" s="147">
        <f t="shared" ca="1" si="241"/>
        <v>0</v>
      </c>
      <c r="AY334" s="147">
        <f t="shared" ca="1" si="241"/>
        <v>0</v>
      </c>
      <c r="AZ334" s="147">
        <f t="shared" ca="1" si="241"/>
        <v>0</v>
      </c>
      <c r="BA334" s="147">
        <f t="shared" ca="1" si="241"/>
        <v>0</v>
      </c>
      <c r="BB334" s="147">
        <f t="shared" ca="1" si="241"/>
        <v>0</v>
      </c>
      <c r="BC334" s="147">
        <f t="shared" ca="1" si="241"/>
        <v>0</v>
      </c>
      <c r="BD334" s="147">
        <f t="shared" ca="1" si="241"/>
        <v>0</v>
      </c>
      <c r="BE334" s="147">
        <f t="shared" ca="1" si="241"/>
        <v>0</v>
      </c>
      <c r="BF334" s="147">
        <f t="shared" ca="1" si="241"/>
        <v>0</v>
      </c>
      <c r="BG334" s="147">
        <f t="shared" ca="1" si="241"/>
        <v>0</v>
      </c>
      <c r="BH334" s="147">
        <f t="shared" ca="1" si="241"/>
        <v>0</v>
      </c>
    </row>
    <row r="335" spans="1:60">
      <c r="A335" s="106"/>
      <c r="B335" s="106"/>
      <c r="C335" s="106"/>
      <c r="D335" s="106"/>
      <c r="E335" s="106"/>
      <c r="F335" s="123" t="s">
        <v>515</v>
      </c>
      <c r="G335" s="106"/>
      <c r="H335" s="139"/>
      <c r="I335" s="139"/>
      <c r="J335" s="139"/>
      <c r="K335" s="147">
        <f t="shared" ca="1" si="239"/>
        <v>0</v>
      </c>
      <c r="L335" s="147">
        <f t="shared" ca="1" si="241"/>
        <v>0</v>
      </c>
      <c r="M335" s="147">
        <f t="shared" ca="1" si="241"/>
        <v>0</v>
      </c>
      <c r="N335" s="147">
        <f t="shared" ca="1" si="241"/>
        <v>0</v>
      </c>
      <c r="O335" s="147">
        <f t="shared" ca="1" si="241"/>
        <v>0</v>
      </c>
      <c r="P335" s="147">
        <f t="shared" ca="1" si="241"/>
        <v>0</v>
      </c>
      <c r="Q335" s="147">
        <f t="shared" ca="1" si="241"/>
        <v>0</v>
      </c>
      <c r="R335" s="147">
        <f t="shared" ca="1" si="241"/>
        <v>0</v>
      </c>
      <c r="S335" s="147">
        <f t="shared" ca="1" si="241"/>
        <v>0</v>
      </c>
      <c r="T335" s="147">
        <f t="shared" ca="1" si="241"/>
        <v>0</v>
      </c>
      <c r="U335" s="147">
        <f t="shared" ca="1" si="241"/>
        <v>0</v>
      </c>
      <c r="V335" s="147">
        <f t="shared" ca="1" si="241"/>
        <v>0</v>
      </c>
      <c r="W335" s="147">
        <f t="shared" ca="1" si="241"/>
        <v>0</v>
      </c>
      <c r="X335" s="147">
        <f t="shared" ca="1" si="241"/>
        <v>0</v>
      </c>
      <c r="Y335" s="147">
        <f t="shared" ca="1" si="241"/>
        <v>0</v>
      </c>
      <c r="Z335" s="147">
        <f t="shared" ca="1" si="241"/>
        <v>0</v>
      </c>
      <c r="AA335" s="147">
        <f t="shared" ca="1" si="241"/>
        <v>0</v>
      </c>
      <c r="AB335" s="147">
        <f t="shared" ca="1" si="241"/>
        <v>0</v>
      </c>
      <c r="AC335" s="147">
        <f t="shared" ca="1" si="241"/>
        <v>0</v>
      </c>
      <c r="AD335" s="147">
        <f t="shared" ca="1" si="241"/>
        <v>0</v>
      </c>
      <c r="AE335" s="147">
        <f t="shared" ca="1" si="241"/>
        <v>0</v>
      </c>
      <c r="AF335" s="147">
        <f t="shared" ca="1" si="241"/>
        <v>0</v>
      </c>
      <c r="AG335" s="147">
        <f t="shared" ca="1" si="241"/>
        <v>0</v>
      </c>
      <c r="AH335" s="147">
        <f t="shared" ca="1" si="241"/>
        <v>0</v>
      </c>
      <c r="AI335" s="147">
        <f t="shared" ca="1" si="241"/>
        <v>0</v>
      </c>
      <c r="AJ335" s="147">
        <f t="shared" ca="1" si="241"/>
        <v>0</v>
      </c>
      <c r="AK335" s="147">
        <f t="shared" ca="1" si="241"/>
        <v>0</v>
      </c>
      <c r="AL335" s="147">
        <f t="shared" ca="1" si="241"/>
        <v>0</v>
      </c>
      <c r="AM335" s="147">
        <f t="shared" ca="1" si="241"/>
        <v>0</v>
      </c>
      <c r="AN335" s="147">
        <f t="shared" ca="1" si="241"/>
        <v>0</v>
      </c>
      <c r="AO335" s="147">
        <f t="shared" ca="1" si="241"/>
        <v>0</v>
      </c>
      <c r="AP335" s="147">
        <f t="shared" ca="1" si="241"/>
        <v>0</v>
      </c>
      <c r="AQ335" s="147">
        <f t="shared" ca="1" si="241"/>
        <v>0</v>
      </c>
      <c r="AR335" s="147">
        <f t="shared" ca="1" si="241"/>
        <v>0</v>
      </c>
      <c r="AS335" s="147">
        <f t="shared" ca="1" si="241"/>
        <v>0</v>
      </c>
      <c r="AT335" s="147">
        <f t="shared" ca="1" si="241"/>
        <v>0</v>
      </c>
      <c r="AU335" s="147">
        <f t="shared" ref="L335:BH337" ca="1" si="242">SUMIFS(AU$114:AU$163,$G$114:$G$163,$F335)</f>
        <v>0</v>
      </c>
      <c r="AV335" s="147">
        <f t="shared" ca="1" si="242"/>
        <v>0</v>
      </c>
      <c r="AW335" s="147">
        <f t="shared" ca="1" si="242"/>
        <v>0</v>
      </c>
      <c r="AX335" s="147">
        <f t="shared" ca="1" si="242"/>
        <v>0</v>
      </c>
      <c r="AY335" s="147">
        <f t="shared" ca="1" si="242"/>
        <v>0</v>
      </c>
      <c r="AZ335" s="147">
        <f t="shared" ca="1" si="242"/>
        <v>0</v>
      </c>
      <c r="BA335" s="147">
        <f t="shared" ca="1" si="242"/>
        <v>0</v>
      </c>
      <c r="BB335" s="147">
        <f t="shared" ca="1" si="242"/>
        <v>0</v>
      </c>
      <c r="BC335" s="147">
        <f t="shared" ca="1" si="242"/>
        <v>0</v>
      </c>
      <c r="BD335" s="147">
        <f t="shared" ca="1" si="242"/>
        <v>0</v>
      </c>
      <c r="BE335" s="147">
        <f t="shared" ca="1" si="242"/>
        <v>0</v>
      </c>
      <c r="BF335" s="147">
        <f t="shared" ca="1" si="242"/>
        <v>0</v>
      </c>
      <c r="BG335" s="147">
        <f t="shared" ca="1" si="242"/>
        <v>0</v>
      </c>
      <c r="BH335" s="147">
        <f t="shared" ca="1" si="242"/>
        <v>0</v>
      </c>
    </row>
    <row r="336" spans="1:60">
      <c r="A336" s="106"/>
      <c r="B336" s="106"/>
      <c r="C336" s="106"/>
      <c r="D336" s="106"/>
      <c r="E336" s="106"/>
      <c r="F336" s="123" t="s">
        <v>545</v>
      </c>
      <c r="G336" s="106"/>
      <c r="H336" s="139"/>
      <c r="I336" s="139"/>
      <c r="J336" s="139"/>
      <c r="K336" s="147">
        <f t="shared" ca="1" si="239"/>
        <v>1351.4973647972356</v>
      </c>
      <c r="L336" s="147">
        <f t="shared" ca="1" si="242"/>
        <v>0</v>
      </c>
      <c r="M336" s="147">
        <f t="shared" ca="1" si="242"/>
        <v>0</v>
      </c>
      <c r="N336" s="147">
        <f t="shared" ca="1" si="242"/>
        <v>0</v>
      </c>
      <c r="O336" s="147">
        <f t="shared" ca="1" si="242"/>
        <v>0</v>
      </c>
      <c r="P336" s="147">
        <f t="shared" ca="1" si="242"/>
        <v>0</v>
      </c>
      <c r="Q336" s="147">
        <f t="shared" ca="1" si="242"/>
        <v>0</v>
      </c>
      <c r="R336" s="147">
        <f t="shared" ca="1" si="242"/>
        <v>0</v>
      </c>
      <c r="S336" s="147">
        <f t="shared" ca="1" si="242"/>
        <v>0</v>
      </c>
      <c r="T336" s="147">
        <f t="shared" ca="1" si="242"/>
        <v>0</v>
      </c>
      <c r="U336" s="147">
        <f t="shared" ca="1" si="242"/>
        <v>0</v>
      </c>
      <c r="V336" s="147">
        <f t="shared" ca="1" si="242"/>
        <v>0</v>
      </c>
      <c r="W336" s="147">
        <f t="shared" ca="1" si="242"/>
        <v>0</v>
      </c>
      <c r="X336" s="147">
        <f t="shared" ca="1" si="242"/>
        <v>0</v>
      </c>
      <c r="Y336" s="147">
        <f t="shared" ca="1" si="242"/>
        <v>0</v>
      </c>
      <c r="Z336" s="147">
        <f t="shared" ca="1" si="242"/>
        <v>0</v>
      </c>
      <c r="AA336" s="147">
        <f t="shared" ca="1" si="242"/>
        <v>0</v>
      </c>
      <c r="AB336" s="147">
        <f t="shared" ca="1" si="242"/>
        <v>0</v>
      </c>
      <c r="AC336" s="147">
        <f t="shared" ca="1" si="242"/>
        <v>0</v>
      </c>
      <c r="AD336" s="147">
        <f t="shared" ca="1" si="242"/>
        <v>0</v>
      </c>
      <c r="AE336" s="147">
        <f t="shared" ca="1" si="242"/>
        <v>0</v>
      </c>
      <c r="AF336" s="147">
        <f t="shared" ca="1" si="242"/>
        <v>0</v>
      </c>
      <c r="AG336" s="147">
        <f t="shared" ca="1" si="242"/>
        <v>0</v>
      </c>
      <c r="AH336" s="147">
        <f t="shared" ca="1" si="242"/>
        <v>0</v>
      </c>
      <c r="AI336" s="147">
        <f t="shared" ca="1" si="242"/>
        <v>0</v>
      </c>
      <c r="AJ336" s="147">
        <f t="shared" ca="1" si="242"/>
        <v>0</v>
      </c>
      <c r="AK336" s="147">
        <f t="shared" ca="1" si="242"/>
        <v>0</v>
      </c>
      <c r="AL336" s="147">
        <f t="shared" ca="1" si="242"/>
        <v>0</v>
      </c>
      <c r="AM336" s="147">
        <f t="shared" ca="1" si="242"/>
        <v>0</v>
      </c>
      <c r="AN336" s="147">
        <f t="shared" ca="1" si="242"/>
        <v>0</v>
      </c>
      <c r="AO336" s="147">
        <f t="shared" ca="1" si="242"/>
        <v>0</v>
      </c>
      <c r="AP336" s="147">
        <f t="shared" ca="1" si="242"/>
        <v>0</v>
      </c>
      <c r="AQ336" s="147">
        <f t="shared" ca="1" si="242"/>
        <v>0</v>
      </c>
      <c r="AR336" s="147">
        <f t="shared" ca="1" si="242"/>
        <v>0</v>
      </c>
      <c r="AS336" s="147">
        <f t="shared" ca="1" si="242"/>
        <v>0</v>
      </c>
      <c r="AT336" s="147">
        <f t="shared" ca="1" si="242"/>
        <v>0</v>
      </c>
      <c r="AU336" s="147">
        <f t="shared" ca="1" si="242"/>
        <v>0</v>
      </c>
      <c r="AV336" s="147">
        <f t="shared" ca="1" si="242"/>
        <v>0</v>
      </c>
      <c r="AW336" s="147">
        <f t="shared" ca="1" si="242"/>
        <v>0</v>
      </c>
      <c r="AX336" s="147">
        <f t="shared" ca="1" si="242"/>
        <v>0</v>
      </c>
      <c r="AY336" s="147">
        <f t="shared" ca="1" si="242"/>
        <v>0</v>
      </c>
      <c r="AZ336" s="147">
        <f t="shared" ca="1" si="242"/>
        <v>0</v>
      </c>
      <c r="BA336" s="147">
        <f t="shared" ca="1" si="242"/>
        <v>0</v>
      </c>
      <c r="BB336" s="147">
        <f t="shared" ca="1" si="242"/>
        <v>0</v>
      </c>
      <c r="BC336" s="147">
        <f t="shared" ca="1" si="242"/>
        <v>0</v>
      </c>
      <c r="BD336" s="147">
        <f t="shared" ca="1" si="242"/>
        <v>0</v>
      </c>
      <c r="BE336" s="147">
        <f t="shared" ca="1" si="242"/>
        <v>0</v>
      </c>
      <c r="BF336" s="147">
        <f t="shared" ca="1" si="242"/>
        <v>0</v>
      </c>
      <c r="BG336" s="147">
        <f t="shared" ca="1" si="242"/>
        <v>0</v>
      </c>
      <c r="BH336" s="147">
        <f t="shared" ca="1" si="242"/>
        <v>0</v>
      </c>
    </row>
    <row r="337" spans="1:60">
      <c r="A337" s="106"/>
      <c r="B337" s="106"/>
      <c r="C337" s="106"/>
      <c r="D337" s="106"/>
      <c r="E337" s="106"/>
      <c r="F337" s="123" t="s">
        <v>517</v>
      </c>
      <c r="G337" s="106"/>
      <c r="H337" s="139"/>
      <c r="I337" s="139"/>
      <c r="J337" s="139"/>
      <c r="K337" s="147">
        <f t="shared" ca="1" si="239"/>
        <v>0</v>
      </c>
      <c r="L337" s="147">
        <f t="shared" ca="1" si="242"/>
        <v>0</v>
      </c>
      <c r="M337" s="147">
        <f t="shared" ca="1" si="242"/>
        <v>0</v>
      </c>
      <c r="N337" s="147">
        <f t="shared" ca="1" si="242"/>
        <v>0</v>
      </c>
      <c r="O337" s="147">
        <f t="shared" ca="1" si="242"/>
        <v>0</v>
      </c>
      <c r="P337" s="147">
        <f t="shared" ca="1" si="242"/>
        <v>0</v>
      </c>
      <c r="Q337" s="147">
        <f t="shared" ca="1" si="242"/>
        <v>0</v>
      </c>
      <c r="R337" s="147">
        <f t="shared" ca="1" si="242"/>
        <v>0</v>
      </c>
      <c r="S337" s="147">
        <f t="shared" ca="1" si="242"/>
        <v>0</v>
      </c>
      <c r="T337" s="147">
        <f t="shared" ca="1" si="242"/>
        <v>0</v>
      </c>
      <c r="U337" s="147">
        <f t="shared" ca="1" si="242"/>
        <v>0</v>
      </c>
      <c r="V337" s="147">
        <f t="shared" ca="1" si="242"/>
        <v>0</v>
      </c>
      <c r="W337" s="147">
        <f t="shared" ca="1" si="242"/>
        <v>0</v>
      </c>
      <c r="X337" s="147">
        <f t="shared" ca="1" si="242"/>
        <v>0</v>
      </c>
      <c r="Y337" s="147">
        <f t="shared" ca="1" si="242"/>
        <v>0</v>
      </c>
      <c r="Z337" s="147">
        <f t="shared" ca="1" si="242"/>
        <v>0</v>
      </c>
      <c r="AA337" s="147">
        <f t="shared" ca="1" si="242"/>
        <v>0</v>
      </c>
      <c r="AB337" s="147">
        <f t="shared" ca="1" si="242"/>
        <v>0</v>
      </c>
      <c r="AC337" s="147">
        <f t="shared" ca="1" si="242"/>
        <v>0</v>
      </c>
      <c r="AD337" s="147">
        <f t="shared" ca="1" si="242"/>
        <v>0</v>
      </c>
      <c r="AE337" s="147">
        <f t="shared" ca="1" si="242"/>
        <v>0</v>
      </c>
      <c r="AF337" s="147">
        <f t="shared" ca="1" si="242"/>
        <v>0</v>
      </c>
      <c r="AG337" s="147">
        <f t="shared" ca="1" si="242"/>
        <v>0</v>
      </c>
      <c r="AH337" s="147">
        <f t="shared" ca="1" si="242"/>
        <v>0</v>
      </c>
      <c r="AI337" s="147">
        <f t="shared" ca="1" si="242"/>
        <v>0</v>
      </c>
      <c r="AJ337" s="147">
        <f t="shared" ca="1" si="242"/>
        <v>0</v>
      </c>
      <c r="AK337" s="147">
        <f t="shared" ca="1" si="242"/>
        <v>0</v>
      </c>
      <c r="AL337" s="147">
        <f t="shared" ca="1" si="242"/>
        <v>0</v>
      </c>
      <c r="AM337" s="147">
        <f t="shared" ca="1" si="242"/>
        <v>0</v>
      </c>
      <c r="AN337" s="147">
        <f t="shared" ca="1" si="242"/>
        <v>0</v>
      </c>
      <c r="AO337" s="147">
        <f t="shared" ca="1" si="242"/>
        <v>0</v>
      </c>
      <c r="AP337" s="147">
        <f t="shared" ca="1" si="242"/>
        <v>0</v>
      </c>
      <c r="AQ337" s="147">
        <f t="shared" ca="1" si="242"/>
        <v>0</v>
      </c>
      <c r="AR337" s="147">
        <f t="shared" ca="1" si="242"/>
        <v>0</v>
      </c>
      <c r="AS337" s="147">
        <f t="shared" ca="1" si="242"/>
        <v>0</v>
      </c>
      <c r="AT337" s="147">
        <f t="shared" ca="1" si="242"/>
        <v>0</v>
      </c>
      <c r="AU337" s="147">
        <f t="shared" ca="1" si="242"/>
        <v>0</v>
      </c>
      <c r="AV337" s="147">
        <f t="shared" ca="1" si="242"/>
        <v>0</v>
      </c>
      <c r="AW337" s="147">
        <f t="shared" ca="1" si="242"/>
        <v>0</v>
      </c>
      <c r="AX337" s="147">
        <f t="shared" ca="1" si="242"/>
        <v>0</v>
      </c>
      <c r="AY337" s="147">
        <f t="shared" ca="1" si="242"/>
        <v>0</v>
      </c>
      <c r="AZ337" s="147">
        <f t="shared" ca="1" si="242"/>
        <v>0</v>
      </c>
      <c r="BA337" s="147">
        <f t="shared" ca="1" si="242"/>
        <v>0</v>
      </c>
      <c r="BB337" s="147">
        <f t="shared" ca="1" si="242"/>
        <v>0</v>
      </c>
      <c r="BC337" s="147">
        <f t="shared" ca="1" si="242"/>
        <v>0</v>
      </c>
      <c r="BD337" s="147">
        <f t="shared" ca="1" si="242"/>
        <v>0</v>
      </c>
      <c r="BE337" s="147">
        <f t="shared" ca="1" si="242"/>
        <v>0</v>
      </c>
      <c r="BF337" s="147">
        <f t="shared" ca="1" si="242"/>
        <v>0</v>
      </c>
      <c r="BG337" s="147">
        <f t="shared" ca="1" si="242"/>
        <v>0</v>
      </c>
      <c r="BH337" s="147">
        <f t="shared" ca="1" si="242"/>
        <v>0</v>
      </c>
    </row>
    <row r="338" spans="1:60">
      <c r="A338" s="106"/>
      <c r="B338" s="106"/>
      <c r="C338" s="106"/>
      <c r="D338" s="106"/>
      <c r="E338" s="106"/>
      <c r="F338" s="189" t="s">
        <v>282</v>
      </c>
      <c r="G338" s="190" t="str">
        <f ca="1">IF(SUM($K$338:$BH$338)&gt;0,"ERROR","OK")</f>
        <v>OK</v>
      </c>
      <c r="H338" s="139"/>
      <c r="I338" s="139"/>
      <c r="J338" s="139"/>
      <c r="K338" s="147">
        <f t="shared" ref="K338:U338" ca="1" si="243">IF(ROUND(SUM(K325:K337),5)=ROUND(K324,5),0,1)</f>
        <v>0</v>
      </c>
      <c r="L338" s="147">
        <f t="shared" ca="1" si="243"/>
        <v>0</v>
      </c>
      <c r="M338" s="147">
        <f t="shared" ca="1" si="243"/>
        <v>0</v>
      </c>
      <c r="N338" s="147">
        <f t="shared" ca="1" si="243"/>
        <v>0</v>
      </c>
      <c r="O338" s="147">
        <f t="shared" ca="1" si="243"/>
        <v>0</v>
      </c>
      <c r="P338" s="147">
        <f t="shared" ca="1" si="243"/>
        <v>0</v>
      </c>
      <c r="Q338" s="147">
        <f t="shared" ca="1" si="243"/>
        <v>0</v>
      </c>
      <c r="R338" s="147">
        <f t="shared" ca="1" si="243"/>
        <v>0</v>
      </c>
      <c r="S338" s="147">
        <f t="shared" ca="1" si="243"/>
        <v>0</v>
      </c>
      <c r="T338" s="147">
        <f t="shared" ca="1" si="243"/>
        <v>0</v>
      </c>
      <c r="U338" s="147">
        <f t="shared" ca="1" si="243"/>
        <v>0</v>
      </c>
      <c r="V338" s="147">
        <f t="shared" ref="V338:BH338" ca="1" si="244">IF(ROUND(SUM(V325:V337),5)=ROUND(V324,5),0,1)</f>
        <v>0</v>
      </c>
      <c r="W338" s="147">
        <f t="shared" ca="1" si="244"/>
        <v>0</v>
      </c>
      <c r="X338" s="147">
        <f t="shared" ca="1" si="244"/>
        <v>0</v>
      </c>
      <c r="Y338" s="147">
        <f t="shared" ca="1" si="244"/>
        <v>0</v>
      </c>
      <c r="Z338" s="147">
        <f t="shared" ca="1" si="244"/>
        <v>0</v>
      </c>
      <c r="AA338" s="147">
        <f t="shared" ca="1" si="244"/>
        <v>0</v>
      </c>
      <c r="AB338" s="147">
        <f t="shared" ca="1" si="244"/>
        <v>0</v>
      </c>
      <c r="AC338" s="147">
        <f t="shared" ca="1" si="244"/>
        <v>0</v>
      </c>
      <c r="AD338" s="147">
        <f t="shared" ca="1" si="244"/>
        <v>0</v>
      </c>
      <c r="AE338" s="147">
        <f t="shared" ca="1" si="244"/>
        <v>0</v>
      </c>
      <c r="AF338" s="147">
        <f t="shared" ca="1" si="244"/>
        <v>0</v>
      </c>
      <c r="AG338" s="147">
        <f t="shared" ca="1" si="244"/>
        <v>0</v>
      </c>
      <c r="AH338" s="147">
        <f t="shared" ca="1" si="244"/>
        <v>0</v>
      </c>
      <c r="AI338" s="147">
        <f t="shared" ca="1" si="244"/>
        <v>0</v>
      </c>
      <c r="AJ338" s="147">
        <f t="shared" ca="1" si="244"/>
        <v>0</v>
      </c>
      <c r="AK338" s="147">
        <f t="shared" ca="1" si="244"/>
        <v>0</v>
      </c>
      <c r="AL338" s="147">
        <f t="shared" ca="1" si="244"/>
        <v>0</v>
      </c>
      <c r="AM338" s="147">
        <f t="shared" ca="1" si="244"/>
        <v>0</v>
      </c>
      <c r="AN338" s="147">
        <f t="shared" ca="1" si="244"/>
        <v>0</v>
      </c>
      <c r="AO338" s="147">
        <f t="shared" ca="1" si="244"/>
        <v>0</v>
      </c>
      <c r="AP338" s="147">
        <f t="shared" ca="1" si="244"/>
        <v>0</v>
      </c>
      <c r="AQ338" s="147">
        <f t="shared" ca="1" si="244"/>
        <v>0</v>
      </c>
      <c r="AR338" s="147">
        <f t="shared" ca="1" si="244"/>
        <v>0</v>
      </c>
      <c r="AS338" s="147">
        <f t="shared" ca="1" si="244"/>
        <v>0</v>
      </c>
      <c r="AT338" s="147">
        <f t="shared" ca="1" si="244"/>
        <v>0</v>
      </c>
      <c r="AU338" s="147">
        <f t="shared" ca="1" si="244"/>
        <v>0</v>
      </c>
      <c r="AV338" s="147">
        <f t="shared" ca="1" si="244"/>
        <v>0</v>
      </c>
      <c r="AW338" s="147">
        <f t="shared" ca="1" si="244"/>
        <v>0</v>
      </c>
      <c r="AX338" s="147">
        <f t="shared" ca="1" si="244"/>
        <v>0</v>
      </c>
      <c r="AY338" s="147">
        <f t="shared" ca="1" si="244"/>
        <v>0</v>
      </c>
      <c r="AZ338" s="147">
        <f t="shared" ca="1" si="244"/>
        <v>0</v>
      </c>
      <c r="BA338" s="147">
        <f t="shared" ca="1" si="244"/>
        <v>0</v>
      </c>
      <c r="BB338" s="147">
        <f t="shared" ca="1" si="244"/>
        <v>0</v>
      </c>
      <c r="BC338" s="147">
        <f t="shared" ca="1" si="244"/>
        <v>0</v>
      </c>
      <c r="BD338" s="147">
        <f t="shared" ca="1" si="244"/>
        <v>0</v>
      </c>
      <c r="BE338" s="147">
        <f t="shared" ca="1" si="244"/>
        <v>0</v>
      </c>
      <c r="BF338" s="147">
        <f t="shared" ca="1" si="244"/>
        <v>0</v>
      </c>
      <c r="BG338" s="147">
        <f t="shared" ca="1" si="244"/>
        <v>0</v>
      </c>
      <c r="BH338" s="147">
        <f t="shared" ca="1" si="244"/>
        <v>0</v>
      </c>
    </row>
    <row r="339" spans="1:60">
      <c r="A339" s="106"/>
      <c r="B339" s="106"/>
      <c r="C339" s="106"/>
      <c r="D339" s="106"/>
      <c r="E339" s="106"/>
      <c r="F339" s="6"/>
      <c r="G339" s="106"/>
      <c r="H339" s="139"/>
      <c r="I339" s="139"/>
      <c r="J339" s="139"/>
      <c r="K339" s="147"/>
      <c r="L339" s="139"/>
      <c r="M339" s="139"/>
      <c r="N339" s="139"/>
      <c r="O339" s="139"/>
      <c r="P339" s="139"/>
      <c r="Q339" s="139"/>
      <c r="R339" s="139"/>
      <c r="S339" s="139"/>
      <c r="T339" s="139"/>
      <c r="U339" s="139"/>
      <c r="V339" s="139"/>
      <c r="W339" s="139"/>
      <c r="X339" s="139"/>
      <c r="Y339" s="139"/>
      <c r="Z339" s="139"/>
      <c r="AA339" s="139"/>
      <c r="AB339" s="139"/>
      <c r="AC339" s="139"/>
      <c r="AD339" s="139"/>
      <c r="AE339" s="139"/>
      <c r="AF339" s="139"/>
      <c r="AG339" s="139"/>
      <c r="AH339" s="139"/>
      <c r="AI339" s="139"/>
      <c r="AJ339" s="139"/>
      <c r="AK339" s="139"/>
      <c r="AL339" s="139"/>
      <c r="AM339" s="139"/>
      <c r="AN339" s="139"/>
      <c r="AO339" s="139"/>
      <c r="AP339" s="139"/>
      <c r="AQ339" s="139"/>
      <c r="AR339" s="139"/>
      <c r="AS339" s="139"/>
      <c r="AT339" s="139"/>
      <c r="AU339" s="139"/>
      <c r="AV339" s="139"/>
      <c r="AW339" s="139"/>
      <c r="AX339" s="139"/>
      <c r="AY339" s="139"/>
      <c r="AZ339" s="139"/>
      <c r="BA339" s="139"/>
      <c r="BB339" s="139"/>
      <c r="BC339" s="139"/>
      <c r="BD339" s="139"/>
      <c r="BE339" s="139"/>
      <c r="BF339" s="139"/>
      <c r="BG339" s="139"/>
      <c r="BH339" s="139"/>
    </row>
    <row r="340" spans="1:60">
      <c r="A340" s="106"/>
      <c r="B340" s="106"/>
      <c r="C340" s="106"/>
      <c r="D340" s="106"/>
      <c r="E340" s="138" t="s">
        <v>164</v>
      </c>
      <c r="F340" s="130" t="s">
        <v>518</v>
      </c>
      <c r="G340" s="106"/>
      <c r="H340" s="139"/>
      <c r="I340" s="139"/>
      <c r="J340" s="139"/>
      <c r="K340" s="147"/>
      <c r="L340" s="139"/>
      <c r="M340" s="139"/>
      <c r="N340" s="139"/>
      <c r="O340" s="139"/>
      <c r="P340" s="139"/>
      <c r="Q340" s="139"/>
      <c r="R340" s="139"/>
      <c r="S340" s="139"/>
      <c r="T340" s="139"/>
      <c r="U340" s="139"/>
      <c r="V340" s="139"/>
      <c r="W340" s="139"/>
      <c r="X340" s="139"/>
      <c r="Y340" s="139"/>
      <c r="Z340" s="139"/>
      <c r="AA340" s="139"/>
      <c r="AB340" s="139"/>
      <c r="AC340" s="139"/>
      <c r="AD340" s="139"/>
      <c r="AE340" s="139"/>
      <c r="AF340" s="139"/>
      <c r="AG340" s="139"/>
      <c r="AH340" s="139"/>
      <c r="AI340" s="139"/>
      <c r="AJ340" s="139"/>
      <c r="AK340" s="139"/>
      <c r="AL340" s="139"/>
      <c r="AM340" s="139"/>
      <c r="AN340" s="139"/>
      <c r="AO340" s="139"/>
      <c r="AP340" s="139"/>
      <c r="AQ340" s="139"/>
      <c r="AR340" s="139"/>
      <c r="AS340" s="139"/>
      <c r="AT340" s="139"/>
      <c r="AU340" s="139"/>
      <c r="AV340" s="139"/>
      <c r="AW340" s="139"/>
      <c r="AX340" s="139"/>
      <c r="AY340" s="139"/>
      <c r="AZ340" s="139"/>
      <c r="BA340" s="139"/>
      <c r="BB340" s="139"/>
      <c r="BC340" s="139"/>
      <c r="BD340" s="139"/>
      <c r="BE340" s="139"/>
      <c r="BF340" s="139"/>
      <c r="BG340" s="139"/>
      <c r="BH340" s="139"/>
    </row>
    <row r="341" spans="1:60">
      <c r="A341" s="106"/>
      <c r="B341" s="106"/>
      <c r="C341" s="106"/>
      <c r="D341" s="106"/>
      <c r="E341" s="106"/>
      <c r="F341" t="s">
        <v>510</v>
      </c>
      <c r="G341" s="106"/>
      <c r="H341" s="139"/>
      <c r="I341" s="139"/>
      <c r="J341" s="139"/>
      <c r="K341" s="147">
        <f ca="1">IFERROR(K325/K$324,0)</f>
        <v>0</v>
      </c>
      <c r="L341" s="147">
        <f t="shared" ref="L341:BH346" ca="1" si="245">IFERROR(L325/L$324,0)</f>
        <v>0</v>
      </c>
      <c r="M341" s="147">
        <f t="shared" ca="1" si="245"/>
        <v>0</v>
      </c>
      <c r="N341" s="147">
        <f t="shared" ca="1" si="245"/>
        <v>0</v>
      </c>
      <c r="O341" s="147">
        <f t="shared" ca="1" si="245"/>
        <v>0</v>
      </c>
      <c r="P341" s="147">
        <f t="shared" ca="1" si="245"/>
        <v>0</v>
      </c>
      <c r="Q341" s="147">
        <f t="shared" ca="1" si="245"/>
        <v>0</v>
      </c>
      <c r="R341" s="147">
        <f t="shared" ca="1" si="245"/>
        <v>0</v>
      </c>
      <c r="S341" s="147">
        <f t="shared" ca="1" si="245"/>
        <v>0</v>
      </c>
      <c r="T341" s="147">
        <f t="shared" ca="1" si="245"/>
        <v>0</v>
      </c>
      <c r="U341" s="147">
        <f t="shared" ca="1" si="245"/>
        <v>0</v>
      </c>
      <c r="V341" s="147">
        <f t="shared" ca="1" si="245"/>
        <v>0</v>
      </c>
      <c r="W341" s="147">
        <f t="shared" ca="1" si="245"/>
        <v>0</v>
      </c>
      <c r="X341" s="147">
        <f t="shared" ca="1" si="245"/>
        <v>0</v>
      </c>
      <c r="Y341" s="147">
        <f t="shared" ca="1" si="245"/>
        <v>0</v>
      </c>
      <c r="Z341" s="147">
        <f t="shared" ca="1" si="245"/>
        <v>0</v>
      </c>
      <c r="AA341" s="147">
        <f t="shared" ca="1" si="245"/>
        <v>0</v>
      </c>
      <c r="AB341" s="147">
        <f t="shared" ca="1" si="245"/>
        <v>0</v>
      </c>
      <c r="AC341" s="147">
        <f t="shared" ca="1" si="245"/>
        <v>0</v>
      </c>
      <c r="AD341" s="147">
        <f t="shared" ca="1" si="245"/>
        <v>0</v>
      </c>
      <c r="AE341" s="147">
        <f t="shared" ca="1" si="245"/>
        <v>0</v>
      </c>
      <c r="AF341" s="147">
        <f t="shared" ca="1" si="245"/>
        <v>0</v>
      </c>
      <c r="AG341" s="147">
        <f t="shared" ca="1" si="245"/>
        <v>0</v>
      </c>
      <c r="AH341" s="147">
        <f t="shared" ca="1" si="245"/>
        <v>0</v>
      </c>
      <c r="AI341" s="147">
        <f t="shared" ca="1" si="245"/>
        <v>0</v>
      </c>
      <c r="AJ341" s="147">
        <f t="shared" ca="1" si="245"/>
        <v>0</v>
      </c>
      <c r="AK341" s="147">
        <f t="shared" ca="1" si="245"/>
        <v>0</v>
      </c>
      <c r="AL341" s="147">
        <f t="shared" ca="1" si="245"/>
        <v>0</v>
      </c>
      <c r="AM341" s="147">
        <f t="shared" ca="1" si="245"/>
        <v>0</v>
      </c>
      <c r="AN341" s="147">
        <f t="shared" ca="1" si="245"/>
        <v>0</v>
      </c>
      <c r="AO341" s="147">
        <f t="shared" ca="1" si="245"/>
        <v>0</v>
      </c>
      <c r="AP341" s="147">
        <f t="shared" ca="1" si="245"/>
        <v>0</v>
      </c>
      <c r="AQ341" s="147">
        <f t="shared" ca="1" si="245"/>
        <v>0</v>
      </c>
      <c r="AR341" s="147">
        <f t="shared" ca="1" si="245"/>
        <v>0</v>
      </c>
      <c r="AS341" s="147">
        <f t="shared" ca="1" si="245"/>
        <v>0</v>
      </c>
      <c r="AT341" s="147">
        <f t="shared" ca="1" si="245"/>
        <v>0</v>
      </c>
      <c r="AU341" s="147">
        <f t="shared" ca="1" si="245"/>
        <v>0</v>
      </c>
      <c r="AV341" s="147">
        <f t="shared" ca="1" si="245"/>
        <v>0</v>
      </c>
      <c r="AW341" s="147">
        <f t="shared" ca="1" si="245"/>
        <v>0</v>
      </c>
      <c r="AX341" s="147">
        <f t="shared" ca="1" si="245"/>
        <v>0</v>
      </c>
      <c r="AY341" s="147">
        <f t="shared" ca="1" si="245"/>
        <v>0</v>
      </c>
      <c r="AZ341" s="147">
        <f t="shared" ca="1" si="245"/>
        <v>0</v>
      </c>
      <c r="BA341" s="147">
        <f t="shared" ca="1" si="245"/>
        <v>0</v>
      </c>
      <c r="BB341" s="147">
        <f t="shared" ca="1" si="245"/>
        <v>0</v>
      </c>
      <c r="BC341" s="147">
        <f t="shared" ca="1" si="245"/>
        <v>0</v>
      </c>
      <c r="BD341" s="147">
        <f t="shared" ca="1" si="245"/>
        <v>0</v>
      </c>
      <c r="BE341" s="147">
        <f t="shared" ca="1" si="245"/>
        <v>0</v>
      </c>
      <c r="BF341" s="147">
        <f t="shared" ca="1" si="245"/>
        <v>0</v>
      </c>
      <c r="BG341" s="147">
        <f t="shared" ca="1" si="245"/>
        <v>0</v>
      </c>
      <c r="BH341" s="147">
        <f t="shared" ca="1" si="245"/>
        <v>0</v>
      </c>
    </row>
    <row r="342" spans="1:60">
      <c r="A342" s="106"/>
      <c r="B342" s="106"/>
      <c r="C342" s="106"/>
      <c r="D342" s="106"/>
      <c r="E342" s="106"/>
      <c r="F342" s="123" t="s">
        <v>516</v>
      </c>
      <c r="G342" s="106"/>
      <c r="H342" s="139"/>
      <c r="I342" s="139"/>
      <c r="J342" s="139"/>
      <c r="K342" s="147">
        <f ca="1">IFERROR(K326/K$324,0)</f>
        <v>0</v>
      </c>
      <c r="L342" s="147">
        <f t="shared" ref="K342:Z350" ca="1" si="246">IFERROR(L326/L$324,0)</f>
        <v>0</v>
      </c>
      <c r="M342" s="147">
        <f t="shared" ca="1" si="246"/>
        <v>0</v>
      </c>
      <c r="N342" s="147">
        <f t="shared" ca="1" si="246"/>
        <v>0</v>
      </c>
      <c r="O342" s="147">
        <f t="shared" ca="1" si="246"/>
        <v>0</v>
      </c>
      <c r="P342" s="147">
        <f t="shared" ca="1" si="246"/>
        <v>0</v>
      </c>
      <c r="Q342" s="147">
        <f t="shared" ca="1" si="246"/>
        <v>0</v>
      </c>
      <c r="R342" s="147">
        <f t="shared" ca="1" si="246"/>
        <v>0</v>
      </c>
      <c r="S342" s="147">
        <f t="shared" ca="1" si="246"/>
        <v>0</v>
      </c>
      <c r="T342" s="147">
        <f t="shared" ca="1" si="246"/>
        <v>0</v>
      </c>
      <c r="U342" s="147">
        <f t="shared" ca="1" si="246"/>
        <v>0</v>
      </c>
      <c r="V342" s="147">
        <f t="shared" ca="1" si="246"/>
        <v>0</v>
      </c>
      <c r="W342" s="147">
        <f t="shared" ca="1" si="246"/>
        <v>0</v>
      </c>
      <c r="X342" s="147">
        <f t="shared" ca="1" si="246"/>
        <v>0</v>
      </c>
      <c r="Y342" s="147">
        <f t="shared" ca="1" si="246"/>
        <v>0</v>
      </c>
      <c r="Z342" s="147">
        <f t="shared" ca="1" si="246"/>
        <v>0</v>
      </c>
      <c r="AA342" s="147">
        <f t="shared" ca="1" si="245"/>
        <v>0</v>
      </c>
      <c r="AB342" s="147">
        <f t="shared" ca="1" si="245"/>
        <v>0</v>
      </c>
      <c r="AC342" s="147">
        <f t="shared" ca="1" si="245"/>
        <v>0</v>
      </c>
      <c r="AD342" s="147">
        <f t="shared" ca="1" si="245"/>
        <v>0</v>
      </c>
      <c r="AE342" s="147">
        <f t="shared" ca="1" si="245"/>
        <v>0</v>
      </c>
      <c r="AF342" s="147">
        <f t="shared" ca="1" si="245"/>
        <v>0</v>
      </c>
      <c r="AG342" s="147">
        <f t="shared" ca="1" si="245"/>
        <v>0</v>
      </c>
      <c r="AH342" s="147">
        <f t="shared" ca="1" si="245"/>
        <v>0</v>
      </c>
      <c r="AI342" s="147">
        <f t="shared" ca="1" si="245"/>
        <v>0</v>
      </c>
      <c r="AJ342" s="147">
        <f t="shared" ca="1" si="245"/>
        <v>0</v>
      </c>
      <c r="AK342" s="147">
        <f t="shared" ca="1" si="245"/>
        <v>0</v>
      </c>
      <c r="AL342" s="147">
        <f t="shared" ca="1" si="245"/>
        <v>0</v>
      </c>
      <c r="AM342" s="147">
        <f t="shared" ca="1" si="245"/>
        <v>0</v>
      </c>
      <c r="AN342" s="147">
        <f t="shared" ca="1" si="245"/>
        <v>0</v>
      </c>
      <c r="AO342" s="147">
        <f t="shared" ca="1" si="245"/>
        <v>0</v>
      </c>
      <c r="AP342" s="147">
        <f t="shared" ca="1" si="245"/>
        <v>0</v>
      </c>
      <c r="AQ342" s="147">
        <f t="shared" ca="1" si="245"/>
        <v>0</v>
      </c>
      <c r="AR342" s="147">
        <f t="shared" ca="1" si="245"/>
        <v>0</v>
      </c>
      <c r="AS342" s="147">
        <f t="shared" ca="1" si="245"/>
        <v>0</v>
      </c>
      <c r="AT342" s="147">
        <f t="shared" ca="1" si="245"/>
        <v>0</v>
      </c>
      <c r="AU342" s="147">
        <f t="shared" ca="1" si="245"/>
        <v>0</v>
      </c>
      <c r="AV342" s="147">
        <f t="shared" ca="1" si="245"/>
        <v>0</v>
      </c>
      <c r="AW342" s="147">
        <f t="shared" ca="1" si="245"/>
        <v>0</v>
      </c>
      <c r="AX342" s="147">
        <f t="shared" ca="1" si="245"/>
        <v>0</v>
      </c>
      <c r="AY342" s="147">
        <f t="shared" ca="1" si="245"/>
        <v>0</v>
      </c>
      <c r="AZ342" s="147">
        <f t="shared" ca="1" si="245"/>
        <v>0</v>
      </c>
      <c r="BA342" s="147">
        <f t="shared" ca="1" si="245"/>
        <v>0</v>
      </c>
      <c r="BB342" s="147">
        <f t="shared" ca="1" si="245"/>
        <v>0</v>
      </c>
      <c r="BC342" s="147">
        <f t="shared" ca="1" si="245"/>
        <v>0</v>
      </c>
      <c r="BD342" s="147">
        <f t="shared" ca="1" si="245"/>
        <v>0</v>
      </c>
      <c r="BE342" s="147">
        <f t="shared" ca="1" si="245"/>
        <v>0</v>
      </c>
      <c r="BF342" s="147">
        <f t="shared" ca="1" si="245"/>
        <v>0</v>
      </c>
      <c r="BG342" s="147">
        <f t="shared" ca="1" si="245"/>
        <v>0</v>
      </c>
      <c r="BH342" s="147">
        <f t="shared" ca="1" si="245"/>
        <v>0</v>
      </c>
    </row>
    <row r="343" spans="1:60">
      <c r="A343" s="106"/>
      <c r="B343" s="106"/>
      <c r="C343" s="106"/>
      <c r="D343" s="106"/>
      <c r="E343" s="106"/>
      <c r="F343" s="123" t="s">
        <v>511</v>
      </c>
      <c r="G343" s="106"/>
      <c r="H343" s="139"/>
      <c r="I343" s="139"/>
      <c r="J343" s="139"/>
      <c r="K343" s="147">
        <f ca="1">IFERROR(K327/K$324,0)</f>
        <v>0</v>
      </c>
      <c r="L343" s="147">
        <f t="shared" ca="1" si="245"/>
        <v>0</v>
      </c>
      <c r="M343" s="147">
        <f t="shared" ca="1" si="245"/>
        <v>0</v>
      </c>
      <c r="N343" s="147">
        <f t="shared" ca="1" si="245"/>
        <v>0</v>
      </c>
      <c r="O343" s="147">
        <f t="shared" ca="1" si="245"/>
        <v>0</v>
      </c>
      <c r="P343" s="147">
        <f t="shared" ca="1" si="245"/>
        <v>0</v>
      </c>
      <c r="Q343" s="147">
        <f t="shared" ca="1" si="245"/>
        <v>0</v>
      </c>
      <c r="R343" s="147">
        <f t="shared" ca="1" si="245"/>
        <v>0</v>
      </c>
      <c r="S343" s="147">
        <f t="shared" ca="1" si="245"/>
        <v>0</v>
      </c>
      <c r="T343" s="147">
        <f t="shared" ca="1" si="245"/>
        <v>0</v>
      </c>
      <c r="U343" s="147">
        <f t="shared" ca="1" si="245"/>
        <v>0</v>
      </c>
      <c r="V343" s="147">
        <f t="shared" ca="1" si="245"/>
        <v>0</v>
      </c>
      <c r="W343" s="147">
        <f t="shared" ca="1" si="245"/>
        <v>0</v>
      </c>
      <c r="X343" s="147">
        <f t="shared" ca="1" si="245"/>
        <v>0</v>
      </c>
      <c r="Y343" s="147">
        <f t="shared" ca="1" si="245"/>
        <v>0</v>
      </c>
      <c r="Z343" s="147">
        <f t="shared" ca="1" si="245"/>
        <v>0</v>
      </c>
      <c r="AA343" s="147">
        <f t="shared" ca="1" si="245"/>
        <v>0</v>
      </c>
      <c r="AB343" s="147">
        <f t="shared" ca="1" si="245"/>
        <v>0</v>
      </c>
      <c r="AC343" s="147">
        <f t="shared" ca="1" si="245"/>
        <v>0</v>
      </c>
      <c r="AD343" s="147">
        <f t="shared" ca="1" si="245"/>
        <v>0</v>
      </c>
      <c r="AE343" s="147">
        <f t="shared" ca="1" si="245"/>
        <v>0</v>
      </c>
      <c r="AF343" s="147">
        <f t="shared" ca="1" si="245"/>
        <v>0</v>
      </c>
      <c r="AG343" s="147">
        <f t="shared" ca="1" si="245"/>
        <v>0</v>
      </c>
      <c r="AH343" s="147">
        <f t="shared" ca="1" si="245"/>
        <v>0</v>
      </c>
      <c r="AI343" s="147">
        <f t="shared" ca="1" si="245"/>
        <v>0</v>
      </c>
      <c r="AJ343" s="147">
        <f t="shared" ca="1" si="245"/>
        <v>0</v>
      </c>
      <c r="AK343" s="147">
        <f t="shared" ca="1" si="245"/>
        <v>0</v>
      </c>
      <c r="AL343" s="147">
        <f t="shared" ca="1" si="245"/>
        <v>0</v>
      </c>
      <c r="AM343" s="147">
        <f t="shared" ca="1" si="245"/>
        <v>0</v>
      </c>
      <c r="AN343" s="147">
        <f t="shared" ca="1" si="245"/>
        <v>0</v>
      </c>
      <c r="AO343" s="147">
        <f t="shared" ca="1" si="245"/>
        <v>0</v>
      </c>
      <c r="AP343" s="147">
        <f t="shared" ca="1" si="245"/>
        <v>0</v>
      </c>
      <c r="AQ343" s="147">
        <f t="shared" ca="1" si="245"/>
        <v>0</v>
      </c>
      <c r="AR343" s="147">
        <f t="shared" ca="1" si="245"/>
        <v>0</v>
      </c>
      <c r="AS343" s="147">
        <f t="shared" ca="1" si="245"/>
        <v>0</v>
      </c>
      <c r="AT343" s="147">
        <f t="shared" ca="1" si="245"/>
        <v>0</v>
      </c>
      <c r="AU343" s="147">
        <f t="shared" ca="1" si="245"/>
        <v>0</v>
      </c>
      <c r="AV343" s="147">
        <f t="shared" ca="1" si="245"/>
        <v>0</v>
      </c>
      <c r="AW343" s="147">
        <f t="shared" ca="1" si="245"/>
        <v>0</v>
      </c>
      <c r="AX343" s="147">
        <f t="shared" ca="1" si="245"/>
        <v>0</v>
      </c>
      <c r="AY343" s="147">
        <f t="shared" ca="1" si="245"/>
        <v>0</v>
      </c>
      <c r="AZ343" s="147">
        <f t="shared" ca="1" si="245"/>
        <v>0</v>
      </c>
      <c r="BA343" s="147">
        <f t="shared" ca="1" si="245"/>
        <v>0</v>
      </c>
      <c r="BB343" s="147">
        <f t="shared" ca="1" si="245"/>
        <v>0</v>
      </c>
      <c r="BC343" s="147">
        <f t="shared" ca="1" si="245"/>
        <v>0</v>
      </c>
      <c r="BD343" s="147">
        <f t="shared" ca="1" si="245"/>
        <v>0</v>
      </c>
      <c r="BE343" s="147">
        <f t="shared" ca="1" si="245"/>
        <v>0</v>
      </c>
      <c r="BF343" s="147">
        <f t="shared" ca="1" si="245"/>
        <v>0</v>
      </c>
      <c r="BG343" s="147">
        <f t="shared" ca="1" si="245"/>
        <v>0</v>
      </c>
      <c r="BH343" s="147">
        <f t="shared" ca="1" si="245"/>
        <v>0</v>
      </c>
    </row>
    <row r="344" spans="1:60">
      <c r="A344" s="106"/>
      <c r="B344" s="106"/>
      <c r="C344" s="106"/>
      <c r="D344" s="106"/>
      <c r="E344" s="106"/>
      <c r="F344" s="123" t="s">
        <v>4</v>
      </c>
      <c r="G344" s="106"/>
      <c r="H344" s="139"/>
      <c r="I344" s="139"/>
      <c r="J344" s="139"/>
      <c r="K344" s="147">
        <f t="shared" ca="1" si="246"/>
        <v>0</v>
      </c>
      <c r="L344" s="147">
        <f t="shared" ca="1" si="245"/>
        <v>0</v>
      </c>
      <c r="M344" s="147">
        <f t="shared" ca="1" si="245"/>
        <v>0</v>
      </c>
      <c r="N344" s="147">
        <f t="shared" ca="1" si="245"/>
        <v>0</v>
      </c>
      <c r="O344" s="147">
        <f t="shared" ca="1" si="245"/>
        <v>0</v>
      </c>
      <c r="P344" s="147">
        <f t="shared" ca="1" si="245"/>
        <v>0</v>
      </c>
      <c r="Q344" s="147">
        <f t="shared" ca="1" si="245"/>
        <v>0</v>
      </c>
      <c r="R344" s="147">
        <f t="shared" ca="1" si="245"/>
        <v>0</v>
      </c>
      <c r="S344" s="147">
        <f t="shared" ca="1" si="245"/>
        <v>0</v>
      </c>
      <c r="T344" s="147">
        <f t="shared" ca="1" si="245"/>
        <v>0</v>
      </c>
      <c r="U344" s="147">
        <f t="shared" ca="1" si="245"/>
        <v>0</v>
      </c>
      <c r="V344" s="147">
        <f t="shared" ca="1" si="245"/>
        <v>0</v>
      </c>
      <c r="W344" s="147">
        <f t="shared" ca="1" si="245"/>
        <v>0</v>
      </c>
      <c r="X344" s="147">
        <f t="shared" ca="1" si="245"/>
        <v>0</v>
      </c>
      <c r="Y344" s="147">
        <f t="shared" ca="1" si="245"/>
        <v>0</v>
      </c>
      <c r="Z344" s="147">
        <f t="shared" ca="1" si="245"/>
        <v>0</v>
      </c>
      <c r="AA344" s="147">
        <f t="shared" ca="1" si="245"/>
        <v>0</v>
      </c>
      <c r="AB344" s="147">
        <f t="shared" ca="1" si="245"/>
        <v>0</v>
      </c>
      <c r="AC344" s="147">
        <f t="shared" ca="1" si="245"/>
        <v>0</v>
      </c>
      <c r="AD344" s="147">
        <f t="shared" ca="1" si="245"/>
        <v>0</v>
      </c>
      <c r="AE344" s="147">
        <f t="shared" ca="1" si="245"/>
        <v>0</v>
      </c>
      <c r="AF344" s="147">
        <f t="shared" ca="1" si="245"/>
        <v>0</v>
      </c>
      <c r="AG344" s="147">
        <f t="shared" ca="1" si="245"/>
        <v>0</v>
      </c>
      <c r="AH344" s="147">
        <f t="shared" ca="1" si="245"/>
        <v>0</v>
      </c>
      <c r="AI344" s="147">
        <f t="shared" ca="1" si="245"/>
        <v>0</v>
      </c>
      <c r="AJ344" s="147">
        <f t="shared" ca="1" si="245"/>
        <v>0</v>
      </c>
      <c r="AK344" s="147">
        <f t="shared" ca="1" si="245"/>
        <v>0</v>
      </c>
      <c r="AL344" s="147">
        <f t="shared" ca="1" si="245"/>
        <v>0</v>
      </c>
      <c r="AM344" s="147">
        <f t="shared" ca="1" si="245"/>
        <v>0</v>
      </c>
      <c r="AN344" s="147">
        <f t="shared" ca="1" si="245"/>
        <v>0</v>
      </c>
      <c r="AO344" s="147">
        <f t="shared" ca="1" si="245"/>
        <v>0</v>
      </c>
      <c r="AP344" s="147">
        <f t="shared" ca="1" si="245"/>
        <v>0</v>
      </c>
      <c r="AQ344" s="147">
        <f t="shared" ca="1" si="245"/>
        <v>0</v>
      </c>
      <c r="AR344" s="147">
        <f t="shared" ca="1" si="245"/>
        <v>0</v>
      </c>
      <c r="AS344" s="147">
        <f t="shared" ca="1" si="245"/>
        <v>0</v>
      </c>
      <c r="AT344" s="147">
        <f t="shared" ca="1" si="245"/>
        <v>0</v>
      </c>
      <c r="AU344" s="147">
        <f t="shared" ca="1" si="245"/>
        <v>0</v>
      </c>
      <c r="AV344" s="147">
        <f t="shared" ca="1" si="245"/>
        <v>0</v>
      </c>
      <c r="AW344" s="147">
        <f t="shared" ca="1" si="245"/>
        <v>0</v>
      </c>
      <c r="AX344" s="147">
        <f t="shared" ca="1" si="245"/>
        <v>0</v>
      </c>
      <c r="AY344" s="147">
        <f t="shared" ca="1" si="245"/>
        <v>0</v>
      </c>
      <c r="AZ344" s="147">
        <f t="shared" ca="1" si="245"/>
        <v>0</v>
      </c>
      <c r="BA344" s="147">
        <f t="shared" ca="1" si="245"/>
        <v>0</v>
      </c>
      <c r="BB344" s="147">
        <f t="shared" ca="1" si="245"/>
        <v>0</v>
      </c>
      <c r="BC344" s="147">
        <f t="shared" ca="1" si="245"/>
        <v>0</v>
      </c>
      <c r="BD344" s="147">
        <f t="shared" ca="1" si="245"/>
        <v>0</v>
      </c>
      <c r="BE344" s="147">
        <f t="shared" ca="1" si="245"/>
        <v>0</v>
      </c>
      <c r="BF344" s="147">
        <f t="shared" ca="1" si="245"/>
        <v>0</v>
      </c>
      <c r="BG344" s="147">
        <f t="shared" ca="1" si="245"/>
        <v>0</v>
      </c>
      <c r="BH344" s="147">
        <f t="shared" ca="1" si="245"/>
        <v>0</v>
      </c>
    </row>
    <row r="345" spans="1:60">
      <c r="A345" s="106"/>
      <c r="B345" s="106"/>
      <c r="C345" s="106"/>
      <c r="D345" s="106"/>
      <c r="E345" s="106"/>
      <c r="F345" s="123" t="s">
        <v>114</v>
      </c>
      <c r="G345" s="106"/>
      <c r="H345" s="139"/>
      <c r="I345" s="139"/>
      <c r="J345" s="139"/>
      <c r="K345" s="147">
        <f t="shared" ca="1" si="246"/>
        <v>0</v>
      </c>
      <c r="L345" s="147">
        <f t="shared" ca="1" si="245"/>
        <v>1</v>
      </c>
      <c r="M345" s="147">
        <f t="shared" ca="1" si="245"/>
        <v>1</v>
      </c>
      <c r="N345" s="147">
        <f t="shared" ca="1" si="245"/>
        <v>1</v>
      </c>
      <c r="O345" s="147">
        <f t="shared" ca="1" si="245"/>
        <v>1</v>
      </c>
      <c r="P345" s="147">
        <f t="shared" ca="1" si="245"/>
        <v>1</v>
      </c>
      <c r="Q345" s="147">
        <f t="shared" ca="1" si="245"/>
        <v>1</v>
      </c>
      <c r="R345" s="147">
        <f t="shared" ca="1" si="245"/>
        <v>1</v>
      </c>
      <c r="S345" s="147">
        <f t="shared" ca="1" si="245"/>
        <v>1</v>
      </c>
      <c r="T345" s="147">
        <f t="shared" ca="1" si="245"/>
        <v>1</v>
      </c>
      <c r="U345" s="147">
        <f t="shared" ca="1" si="245"/>
        <v>1</v>
      </c>
      <c r="V345" s="147">
        <f t="shared" ca="1" si="245"/>
        <v>1</v>
      </c>
      <c r="W345" s="147">
        <f t="shared" ca="1" si="245"/>
        <v>1</v>
      </c>
      <c r="X345" s="147">
        <f t="shared" ca="1" si="245"/>
        <v>1</v>
      </c>
      <c r="Y345" s="147">
        <f t="shared" ca="1" si="245"/>
        <v>1</v>
      </c>
      <c r="Z345" s="147">
        <f t="shared" ca="1" si="245"/>
        <v>1</v>
      </c>
      <c r="AA345" s="147">
        <f t="shared" ca="1" si="245"/>
        <v>1</v>
      </c>
      <c r="AB345" s="147">
        <f t="shared" ca="1" si="245"/>
        <v>1</v>
      </c>
      <c r="AC345" s="147">
        <f t="shared" ca="1" si="245"/>
        <v>1</v>
      </c>
      <c r="AD345" s="147">
        <f t="shared" ca="1" si="245"/>
        <v>1</v>
      </c>
      <c r="AE345" s="147">
        <f t="shared" ca="1" si="245"/>
        <v>1</v>
      </c>
      <c r="AF345" s="147">
        <f t="shared" ca="1" si="245"/>
        <v>1</v>
      </c>
      <c r="AG345" s="147">
        <f t="shared" ca="1" si="245"/>
        <v>1</v>
      </c>
      <c r="AH345" s="147">
        <f t="shared" ca="1" si="245"/>
        <v>1</v>
      </c>
      <c r="AI345" s="147">
        <f t="shared" ca="1" si="245"/>
        <v>1</v>
      </c>
      <c r="AJ345" s="147">
        <f t="shared" ca="1" si="245"/>
        <v>1</v>
      </c>
      <c r="AK345" s="147">
        <f t="shared" ca="1" si="245"/>
        <v>1</v>
      </c>
      <c r="AL345" s="147">
        <f t="shared" ca="1" si="245"/>
        <v>1</v>
      </c>
      <c r="AM345" s="147">
        <f t="shared" ca="1" si="245"/>
        <v>1</v>
      </c>
      <c r="AN345" s="147">
        <f t="shared" ca="1" si="245"/>
        <v>1</v>
      </c>
      <c r="AO345" s="147">
        <f t="shared" ca="1" si="245"/>
        <v>1</v>
      </c>
      <c r="AP345" s="147">
        <f t="shared" ca="1" si="245"/>
        <v>1</v>
      </c>
      <c r="AQ345" s="147">
        <f t="shared" ca="1" si="245"/>
        <v>1</v>
      </c>
      <c r="AR345" s="147">
        <f t="shared" ca="1" si="245"/>
        <v>1</v>
      </c>
      <c r="AS345" s="147">
        <f t="shared" ca="1" si="245"/>
        <v>1</v>
      </c>
      <c r="AT345" s="147">
        <f t="shared" ca="1" si="245"/>
        <v>1</v>
      </c>
      <c r="AU345" s="147">
        <f t="shared" ca="1" si="245"/>
        <v>1</v>
      </c>
      <c r="AV345" s="147">
        <f t="shared" ca="1" si="245"/>
        <v>1</v>
      </c>
      <c r="AW345" s="147">
        <f t="shared" ca="1" si="245"/>
        <v>1</v>
      </c>
      <c r="AX345" s="147">
        <f t="shared" ca="1" si="245"/>
        <v>1</v>
      </c>
      <c r="AY345" s="147">
        <f t="shared" ca="1" si="245"/>
        <v>1</v>
      </c>
      <c r="AZ345" s="147">
        <f t="shared" ca="1" si="245"/>
        <v>1</v>
      </c>
      <c r="BA345" s="147">
        <f t="shared" ca="1" si="245"/>
        <v>1</v>
      </c>
      <c r="BB345" s="147">
        <f t="shared" ca="1" si="245"/>
        <v>1</v>
      </c>
      <c r="BC345" s="147">
        <f t="shared" ca="1" si="245"/>
        <v>1</v>
      </c>
      <c r="BD345" s="147">
        <f t="shared" ca="1" si="245"/>
        <v>1</v>
      </c>
      <c r="BE345" s="147">
        <f t="shared" ca="1" si="245"/>
        <v>1</v>
      </c>
      <c r="BF345" s="147">
        <f t="shared" ca="1" si="245"/>
        <v>1</v>
      </c>
      <c r="BG345" s="147">
        <f t="shared" ca="1" si="245"/>
        <v>1</v>
      </c>
      <c r="BH345" s="147">
        <f t="shared" ca="1" si="245"/>
        <v>1</v>
      </c>
    </row>
    <row r="346" spans="1:60">
      <c r="A346" s="106"/>
      <c r="B346" s="106"/>
      <c r="C346" s="106"/>
      <c r="D346" s="106"/>
      <c r="E346" s="106"/>
      <c r="F346" s="123" t="s">
        <v>508</v>
      </c>
      <c r="G346" s="106"/>
      <c r="H346" s="139"/>
      <c r="I346" s="139"/>
      <c r="J346" s="139"/>
      <c r="K346" s="147">
        <f t="shared" ca="1" si="246"/>
        <v>0.96927945472519927</v>
      </c>
      <c r="L346" s="147">
        <f t="shared" ca="1" si="245"/>
        <v>0</v>
      </c>
      <c r="M346" s="147">
        <f t="shared" ca="1" si="245"/>
        <v>0</v>
      </c>
      <c r="N346" s="147">
        <f t="shared" ca="1" si="245"/>
        <v>0</v>
      </c>
      <c r="O346" s="147">
        <f t="shared" ca="1" si="245"/>
        <v>0</v>
      </c>
      <c r="P346" s="147">
        <f t="shared" ca="1" si="245"/>
        <v>0</v>
      </c>
      <c r="Q346" s="147">
        <f t="shared" ca="1" si="245"/>
        <v>0</v>
      </c>
      <c r="R346" s="147">
        <f t="shared" ca="1" si="245"/>
        <v>0</v>
      </c>
      <c r="S346" s="147">
        <f t="shared" ca="1" si="245"/>
        <v>0</v>
      </c>
      <c r="T346" s="147">
        <f t="shared" ca="1" si="245"/>
        <v>0</v>
      </c>
      <c r="U346" s="147">
        <f t="shared" ca="1" si="245"/>
        <v>0</v>
      </c>
      <c r="V346" s="147">
        <f t="shared" ca="1" si="245"/>
        <v>0</v>
      </c>
      <c r="W346" s="147">
        <f t="shared" ca="1" si="245"/>
        <v>0</v>
      </c>
      <c r="X346" s="147">
        <f t="shared" ca="1" si="245"/>
        <v>0</v>
      </c>
      <c r="Y346" s="147">
        <f t="shared" ca="1" si="245"/>
        <v>0</v>
      </c>
      <c r="Z346" s="147">
        <f t="shared" ca="1" si="245"/>
        <v>0</v>
      </c>
      <c r="AA346" s="147">
        <f t="shared" ca="1" si="245"/>
        <v>0</v>
      </c>
      <c r="AB346" s="147">
        <f t="shared" ca="1" si="245"/>
        <v>0</v>
      </c>
      <c r="AC346" s="147">
        <f t="shared" ca="1" si="245"/>
        <v>0</v>
      </c>
      <c r="AD346" s="147">
        <f t="shared" ca="1" si="245"/>
        <v>0</v>
      </c>
      <c r="AE346" s="147">
        <f t="shared" ca="1" si="245"/>
        <v>0</v>
      </c>
      <c r="AF346" s="147">
        <f t="shared" ca="1" si="245"/>
        <v>0</v>
      </c>
      <c r="AG346" s="147">
        <f t="shared" ca="1" si="245"/>
        <v>0</v>
      </c>
      <c r="AH346" s="147">
        <f t="shared" ca="1" si="245"/>
        <v>0</v>
      </c>
      <c r="AI346" s="147">
        <f t="shared" ca="1" si="245"/>
        <v>0</v>
      </c>
      <c r="AJ346" s="147">
        <f t="shared" ca="1" si="245"/>
        <v>0</v>
      </c>
      <c r="AK346" s="147">
        <f t="shared" ref="L346:BH351" ca="1" si="247">IFERROR(AK330/AK$324,0)</f>
        <v>0</v>
      </c>
      <c r="AL346" s="147">
        <f t="shared" ca="1" si="247"/>
        <v>0</v>
      </c>
      <c r="AM346" s="147">
        <f t="shared" ca="1" si="247"/>
        <v>0</v>
      </c>
      <c r="AN346" s="147">
        <f t="shared" ca="1" si="247"/>
        <v>0</v>
      </c>
      <c r="AO346" s="147">
        <f t="shared" ca="1" si="247"/>
        <v>0</v>
      </c>
      <c r="AP346" s="147">
        <f t="shared" ca="1" si="247"/>
        <v>0</v>
      </c>
      <c r="AQ346" s="147">
        <f t="shared" ca="1" si="247"/>
        <v>0</v>
      </c>
      <c r="AR346" s="147">
        <f t="shared" ca="1" si="247"/>
        <v>0</v>
      </c>
      <c r="AS346" s="147">
        <f t="shared" ca="1" si="247"/>
        <v>0</v>
      </c>
      <c r="AT346" s="147">
        <f t="shared" ca="1" si="247"/>
        <v>0</v>
      </c>
      <c r="AU346" s="147">
        <f t="shared" ca="1" si="247"/>
        <v>0</v>
      </c>
      <c r="AV346" s="147">
        <f t="shared" ca="1" si="247"/>
        <v>0</v>
      </c>
      <c r="AW346" s="147">
        <f t="shared" ca="1" si="247"/>
        <v>0</v>
      </c>
      <c r="AX346" s="147">
        <f t="shared" ca="1" si="247"/>
        <v>0</v>
      </c>
      <c r="AY346" s="147">
        <f t="shared" ca="1" si="247"/>
        <v>0</v>
      </c>
      <c r="AZ346" s="147">
        <f t="shared" ca="1" si="247"/>
        <v>0</v>
      </c>
      <c r="BA346" s="147">
        <f t="shared" ca="1" si="247"/>
        <v>0</v>
      </c>
      <c r="BB346" s="147">
        <f t="shared" ca="1" si="247"/>
        <v>0</v>
      </c>
      <c r="BC346" s="147">
        <f t="shared" ca="1" si="247"/>
        <v>0</v>
      </c>
      <c r="BD346" s="147">
        <f t="shared" ca="1" si="247"/>
        <v>0</v>
      </c>
      <c r="BE346" s="147">
        <f t="shared" ca="1" si="247"/>
        <v>0</v>
      </c>
      <c r="BF346" s="147">
        <f t="shared" ca="1" si="247"/>
        <v>0</v>
      </c>
      <c r="BG346" s="147">
        <f t="shared" ca="1" si="247"/>
        <v>0</v>
      </c>
      <c r="BH346" s="147">
        <f t="shared" ca="1" si="247"/>
        <v>0</v>
      </c>
    </row>
    <row r="347" spans="1:60">
      <c r="A347" s="106"/>
      <c r="B347" s="106"/>
      <c r="C347" s="106"/>
      <c r="D347" s="106"/>
      <c r="E347" s="106"/>
      <c r="F347" s="123" t="s">
        <v>543</v>
      </c>
      <c r="G347" s="106"/>
      <c r="H347" s="139"/>
      <c r="I347" s="139"/>
      <c r="J347" s="139"/>
      <c r="K347" s="147">
        <f t="shared" ca="1" si="246"/>
        <v>0</v>
      </c>
      <c r="L347" s="147">
        <f t="shared" ca="1" si="247"/>
        <v>0</v>
      </c>
      <c r="M347" s="147">
        <f t="shared" ca="1" si="247"/>
        <v>0</v>
      </c>
      <c r="N347" s="147">
        <f t="shared" ca="1" si="247"/>
        <v>0</v>
      </c>
      <c r="O347" s="147">
        <f t="shared" ca="1" si="247"/>
        <v>0</v>
      </c>
      <c r="P347" s="147">
        <f t="shared" ca="1" si="247"/>
        <v>0</v>
      </c>
      <c r="Q347" s="147">
        <f t="shared" ca="1" si="247"/>
        <v>0</v>
      </c>
      <c r="R347" s="147">
        <f t="shared" ca="1" si="247"/>
        <v>0</v>
      </c>
      <c r="S347" s="147">
        <f t="shared" ca="1" si="247"/>
        <v>0</v>
      </c>
      <c r="T347" s="147">
        <f t="shared" ca="1" si="247"/>
        <v>0</v>
      </c>
      <c r="U347" s="147">
        <f t="shared" ca="1" si="247"/>
        <v>0</v>
      </c>
      <c r="V347" s="147">
        <f t="shared" ca="1" si="247"/>
        <v>0</v>
      </c>
      <c r="W347" s="147">
        <f t="shared" ca="1" si="247"/>
        <v>0</v>
      </c>
      <c r="X347" s="147">
        <f t="shared" ca="1" si="247"/>
        <v>0</v>
      </c>
      <c r="Y347" s="147">
        <f t="shared" ca="1" si="247"/>
        <v>0</v>
      </c>
      <c r="Z347" s="147">
        <f t="shared" ca="1" si="247"/>
        <v>0</v>
      </c>
      <c r="AA347" s="147">
        <f t="shared" ca="1" si="247"/>
        <v>0</v>
      </c>
      <c r="AB347" s="147">
        <f t="shared" ca="1" si="247"/>
        <v>0</v>
      </c>
      <c r="AC347" s="147">
        <f t="shared" ca="1" si="247"/>
        <v>0</v>
      </c>
      <c r="AD347" s="147">
        <f t="shared" ca="1" si="247"/>
        <v>0</v>
      </c>
      <c r="AE347" s="147">
        <f t="shared" ca="1" si="247"/>
        <v>0</v>
      </c>
      <c r="AF347" s="147">
        <f t="shared" ca="1" si="247"/>
        <v>0</v>
      </c>
      <c r="AG347" s="147">
        <f t="shared" ca="1" si="247"/>
        <v>0</v>
      </c>
      <c r="AH347" s="147">
        <f t="shared" ca="1" si="247"/>
        <v>0</v>
      </c>
      <c r="AI347" s="147">
        <f t="shared" ca="1" si="247"/>
        <v>0</v>
      </c>
      <c r="AJ347" s="147">
        <f t="shared" ca="1" si="247"/>
        <v>0</v>
      </c>
      <c r="AK347" s="147">
        <f t="shared" ca="1" si="247"/>
        <v>0</v>
      </c>
      <c r="AL347" s="147">
        <f t="shared" ca="1" si="247"/>
        <v>0</v>
      </c>
      <c r="AM347" s="147">
        <f t="shared" ca="1" si="247"/>
        <v>0</v>
      </c>
      <c r="AN347" s="147">
        <f t="shared" ca="1" si="247"/>
        <v>0</v>
      </c>
      <c r="AO347" s="147">
        <f t="shared" ca="1" si="247"/>
        <v>0</v>
      </c>
      <c r="AP347" s="147">
        <f t="shared" ca="1" si="247"/>
        <v>0</v>
      </c>
      <c r="AQ347" s="147">
        <f t="shared" ca="1" si="247"/>
        <v>0</v>
      </c>
      <c r="AR347" s="147">
        <f t="shared" ca="1" si="247"/>
        <v>0</v>
      </c>
      <c r="AS347" s="147">
        <f t="shared" ca="1" si="247"/>
        <v>0</v>
      </c>
      <c r="AT347" s="147">
        <f t="shared" ca="1" si="247"/>
        <v>0</v>
      </c>
      <c r="AU347" s="147">
        <f t="shared" ca="1" si="247"/>
        <v>0</v>
      </c>
      <c r="AV347" s="147">
        <f t="shared" ca="1" si="247"/>
        <v>0</v>
      </c>
      <c r="AW347" s="147">
        <f t="shared" ca="1" si="247"/>
        <v>0</v>
      </c>
      <c r="AX347" s="147">
        <f t="shared" ca="1" si="247"/>
        <v>0</v>
      </c>
      <c r="AY347" s="147">
        <f t="shared" ca="1" si="247"/>
        <v>0</v>
      </c>
      <c r="AZ347" s="147">
        <f t="shared" ca="1" si="247"/>
        <v>0</v>
      </c>
      <c r="BA347" s="147">
        <f t="shared" ca="1" si="247"/>
        <v>0</v>
      </c>
      <c r="BB347" s="147">
        <f t="shared" ca="1" si="247"/>
        <v>0</v>
      </c>
      <c r="BC347" s="147">
        <f t="shared" ca="1" si="247"/>
        <v>0</v>
      </c>
      <c r="BD347" s="147">
        <f t="shared" ca="1" si="247"/>
        <v>0</v>
      </c>
      <c r="BE347" s="147">
        <f t="shared" ca="1" si="247"/>
        <v>0</v>
      </c>
      <c r="BF347" s="147">
        <f t="shared" ca="1" si="247"/>
        <v>0</v>
      </c>
      <c r="BG347" s="147">
        <f t="shared" ca="1" si="247"/>
        <v>0</v>
      </c>
      <c r="BH347" s="147">
        <f t="shared" ca="1" si="247"/>
        <v>0</v>
      </c>
    </row>
    <row r="348" spans="1:60">
      <c r="A348" s="106"/>
      <c r="B348" s="106"/>
      <c r="C348" s="106"/>
      <c r="D348" s="106"/>
      <c r="E348" s="106"/>
      <c r="F348" s="123" t="s">
        <v>509</v>
      </c>
      <c r="G348" s="106"/>
      <c r="H348" s="139"/>
      <c r="I348" s="139"/>
      <c r="J348" s="139"/>
      <c r="K348" s="147">
        <f t="shared" ca="1" si="246"/>
        <v>0</v>
      </c>
      <c r="L348" s="147">
        <f t="shared" ca="1" si="247"/>
        <v>0</v>
      </c>
      <c r="M348" s="147">
        <f t="shared" ca="1" si="247"/>
        <v>0</v>
      </c>
      <c r="N348" s="147">
        <f t="shared" ca="1" si="247"/>
        <v>0</v>
      </c>
      <c r="O348" s="147">
        <f t="shared" ca="1" si="247"/>
        <v>0</v>
      </c>
      <c r="P348" s="147">
        <f t="shared" ca="1" si="247"/>
        <v>0</v>
      </c>
      <c r="Q348" s="147">
        <f t="shared" ca="1" si="247"/>
        <v>0</v>
      </c>
      <c r="R348" s="147">
        <f t="shared" ca="1" si="247"/>
        <v>0</v>
      </c>
      <c r="S348" s="147">
        <f t="shared" ca="1" si="247"/>
        <v>0</v>
      </c>
      <c r="T348" s="147">
        <f t="shared" ca="1" si="247"/>
        <v>0</v>
      </c>
      <c r="U348" s="147">
        <f t="shared" ca="1" si="247"/>
        <v>0</v>
      </c>
      <c r="V348" s="147">
        <f t="shared" ca="1" si="247"/>
        <v>0</v>
      </c>
      <c r="W348" s="147">
        <f t="shared" ca="1" si="247"/>
        <v>0</v>
      </c>
      <c r="X348" s="147">
        <f t="shared" ca="1" si="247"/>
        <v>0</v>
      </c>
      <c r="Y348" s="147">
        <f t="shared" ca="1" si="247"/>
        <v>0</v>
      </c>
      <c r="Z348" s="147">
        <f t="shared" ca="1" si="247"/>
        <v>0</v>
      </c>
      <c r="AA348" s="147">
        <f t="shared" ca="1" si="247"/>
        <v>0</v>
      </c>
      <c r="AB348" s="147">
        <f t="shared" ca="1" si="247"/>
        <v>0</v>
      </c>
      <c r="AC348" s="147">
        <f t="shared" ca="1" si="247"/>
        <v>0</v>
      </c>
      <c r="AD348" s="147">
        <f t="shared" ca="1" si="247"/>
        <v>0</v>
      </c>
      <c r="AE348" s="147">
        <f t="shared" ca="1" si="247"/>
        <v>0</v>
      </c>
      <c r="AF348" s="147">
        <f t="shared" ca="1" si="247"/>
        <v>0</v>
      </c>
      <c r="AG348" s="147">
        <f t="shared" ca="1" si="247"/>
        <v>0</v>
      </c>
      <c r="AH348" s="147">
        <f t="shared" ca="1" si="247"/>
        <v>0</v>
      </c>
      <c r="AI348" s="147">
        <f t="shared" ca="1" si="247"/>
        <v>0</v>
      </c>
      <c r="AJ348" s="147">
        <f t="shared" ca="1" si="247"/>
        <v>0</v>
      </c>
      <c r="AK348" s="147">
        <f t="shared" ca="1" si="247"/>
        <v>0</v>
      </c>
      <c r="AL348" s="147">
        <f t="shared" ca="1" si="247"/>
        <v>0</v>
      </c>
      <c r="AM348" s="147">
        <f t="shared" ca="1" si="247"/>
        <v>0</v>
      </c>
      <c r="AN348" s="147">
        <f t="shared" ca="1" si="247"/>
        <v>0</v>
      </c>
      <c r="AO348" s="147">
        <f t="shared" ca="1" si="247"/>
        <v>0</v>
      </c>
      <c r="AP348" s="147">
        <f t="shared" ca="1" si="247"/>
        <v>0</v>
      </c>
      <c r="AQ348" s="147">
        <f t="shared" ca="1" si="247"/>
        <v>0</v>
      </c>
      <c r="AR348" s="147">
        <f t="shared" ca="1" si="247"/>
        <v>0</v>
      </c>
      <c r="AS348" s="147">
        <f t="shared" ca="1" si="247"/>
        <v>0</v>
      </c>
      <c r="AT348" s="147">
        <f t="shared" ca="1" si="247"/>
        <v>0</v>
      </c>
      <c r="AU348" s="147">
        <f t="shared" ca="1" si="247"/>
        <v>0</v>
      </c>
      <c r="AV348" s="147">
        <f t="shared" ca="1" si="247"/>
        <v>0</v>
      </c>
      <c r="AW348" s="147">
        <f t="shared" ca="1" si="247"/>
        <v>0</v>
      </c>
      <c r="AX348" s="147">
        <f t="shared" ca="1" si="247"/>
        <v>0</v>
      </c>
      <c r="AY348" s="147">
        <f t="shared" ca="1" si="247"/>
        <v>0</v>
      </c>
      <c r="AZ348" s="147">
        <f t="shared" ca="1" si="247"/>
        <v>0</v>
      </c>
      <c r="BA348" s="147">
        <f t="shared" ca="1" si="247"/>
        <v>0</v>
      </c>
      <c r="BB348" s="147">
        <f t="shared" ca="1" si="247"/>
        <v>0</v>
      </c>
      <c r="BC348" s="147">
        <f t="shared" ca="1" si="247"/>
        <v>0</v>
      </c>
      <c r="BD348" s="147">
        <f t="shared" ca="1" si="247"/>
        <v>0</v>
      </c>
      <c r="BE348" s="147">
        <f t="shared" ca="1" si="247"/>
        <v>0</v>
      </c>
      <c r="BF348" s="147">
        <f t="shared" ca="1" si="247"/>
        <v>0</v>
      </c>
      <c r="BG348" s="147">
        <f t="shared" ca="1" si="247"/>
        <v>0</v>
      </c>
      <c r="BH348" s="147">
        <f t="shared" ca="1" si="247"/>
        <v>0</v>
      </c>
    </row>
    <row r="349" spans="1:60">
      <c r="A349" s="106"/>
      <c r="B349" s="106"/>
      <c r="C349" s="106"/>
      <c r="D349" s="106"/>
      <c r="E349" s="106"/>
      <c r="F349" s="123" t="s">
        <v>544</v>
      </c>
      <c r="G349" s="106"/>
      <c r="H349" s="139"/>
      <c r="I349" s="139"/>
      <c r="J349" s="139"/>
      <c r="K349" s="147">
        <f t="shared" ca="1" si="246"/>
        <v>0</v>
      </c>
      <c r="L349" s="147">
        <f t="shared" ca="1" si="247"/>
        <v>0</v>
      </c>
      <c r="M349" s="147">
        <f t="shared" ca="1" si="247"/>
        <v>0</v>
      </c>
      <c r="N349" s="147">
        <f t="shared" ca="1" si="247"/>
        <v>0</v>
      </c>
      <c r="O349" s="147">
        <f t="shared" ca="1" si="247"/>
        <v>0</v>
      </c>
      <c r="P349" s="147">
        <f t="shared" ca="1" si="247"/>
        <v>0</v>
      </c>
      <c r="Q349" s="147">
        <f t="shared" ca="1" si="247"/>
        <v>0</v>
      </c>
      <c r="R349" s="147">
        <f t="shared" ca="1" si="247"/>
        <v>0</v>
      </c>
      <c r="S349" s="147">
        <f t="shared" ca="1" si="247"/>
        <v>0</v>
      </c>
      <c r="T349" s="147">
        <f t="shared" ca="1" si="247"/>
        <v>0</v>
      </c>
      <c r="U349" s="147">
        <f t="shared" ca="1" si="247"/>
        <v>0</v>
      </c>
      <c r="V349" s="147">
        <f t="shared" ca="1" si="247"/>
        <v>0</v>
      </c>
      <c r="W349" s="147">
        <f t="shared" ca="1" si="247"/>
        <v>0</v>
      </c>
      <c r="X349" s="147">
        <f t="shared" ca="1" si="247"/>
        <v>0</v>
      </c>
      <c r="Y349" s="147">
        <f t="shared" ca="1" si="247"/>
        <v>0</v>
      </c>
      <c r="Z349" s="147">
        <f t="shared" ca="1" si="247"/>
        <v>0</v>
      </c>
      <c r="AA349" s="147">
        <f t="shared" ca="1" si="247"/>
        <v>0</v>
      </c>
      <c r="AB349" s="147">
        <f t="shared" ca="1" si="247"/>
        <v>0</v>
      </c>
      <c r="AC349" s="147">
        <f t="shared" ca="1" si="247"/>
        <v>0</v>
      </c>
      <c r="AD349" s="147">
        <f t="shared" ca="1" si="247"/>
        <v>0</v>
      </c>
      <c r="AE349" s="147">
        <f t="shared" ca="1" si="247"/>
        <v>0</v>
      </c>
      <c r="AF349" s="147">
        <f t="shared" ca="1" si="247"/>
        <v>0</v>
      </c>
      <c r="AG349" s="147">
        <f t="shared" ca="1" si="247"/>
        <v>0</v>
      </c>
      <c r="AH349" s="147">
        <f t="shared" ca="1" si="247"/>
        <v>0</v>
      </c>
      <c r="AI349" s="147">
        <f t="shared" ca="1" si="247"/>
        <v>0</v>
      </c>
      <c r="AJ349" s="147">
        <f t="shared" ca="1" si="247"/>
        <v>0</v>
      </c>
      <c r="AK349" s="147">
        <f t="shared" ca="1" si="247"/>
        <v>0</v>
      </c>
      <c r="AL349" s="147">
        <f t="shared" ca="1" si="247"/>
        <v>0</v>
      </c>
      <c r="AM349" s="147">
        <f t="shared" ca="1" si="247"/>
        <v>0</v>
      </c>
      <c r="AN349" s="147">
        <f t="shared" ca="1" si="247"/>
        <v>0</v>
      </c>
      <c r="AO349" s="147">
        <f t="shared" ca="1" si="247"/>
        <v>0</v>
      </c>
      <c r="AP349" s="147">
        <f t="shared" ca="1" si="247"/>
        <v>0</v>
      </c>
      <c r="AQ349" s="147">
        <f t="shared" ca="1" si="247"/>
        <v>0</v>
      </c>
      <c r="AR349" s="147">
        <f t="shared" ca="1" si="247"/>
        <v>0</v>
      </c>
      <c r="AS349" s="147">
        <f t="shared" ca="1" si="247"/>
        <v>0</v>
      </c>
      <c r="AT349" s="147">
        <f t="shared" ca="1" si="247"/>
        <v>0</v>
      </c>
      <c r="AU349" s="147">
        <f t="shared" ca="1" si="247"/>
        <v>0</v>
      </c>
      <c r="AV349" s="147">
        <f t="shared" ca="1" si="247"/>
        <v>0</v>
      </c>
      <c r="AW349" s="147">
        <f t="shared" ca="1" si="247"/>
        <v>0</v>
      </c>
      <c r="AX349" s="147">
        <f t="shared" ca="1" si="247"/>
        <v>0</v>
      </c>
      <c r="AY349" s="147">
        <f t="shared" ca="1" si="247"/>
        <v>0</v>
      </c>
      <c r="AZ349" s="147">
        <f t="shared" ca="1" si="247"/>
        <v>0</v>
      </c>
      <c r="BA349" s="147">
        <f t="shared" ca="1" si="247"/>
        <v>0</v>
      </c>
      <c r="BB349" s="147">
        <f t="shared" ca="1" si="247"/>
        <v>0</v>
      </c>
      <c r="BC349" s="147">
        <f t="shared" ca="1" si="247"/>
        <v>0</v>
      </c>
      <c r="BD349" s="147">
        <f t="shared" ca="1" si="247"/>
        <v>0</v>
      </c>
      <c r="BE349" s="147">
        <f t="shared" ca="1" si="247"/>
        <v>0</v>
      </c>
      <c r="BF349" s="147">
        <f t="shared" ca="1" si="247"/>
        <v>0</v>
      </c>
      <c r="BG349" s="147">
        <f t="shared" ca="1" si="247"/>
        <v>0</v>
      </c>
      <c r="BH349" s="147">
        <f t="shared" ca="1" si="247"/>
        <v>0</v>
      </c>
    </row>
    <row r="350" spans="1:60">
      <c r="A350" s="106"/>
      <c r="B350" s="106"/>
      <c r="C350" s="106"/>
      <c r="D350" s="106"/>
      <c r="E350" s="106"/>
      <c r="F350" s="123" t="s">
        <v>514</v>
      </c>
      <c r="G350" s="106"/>
      <c r="H350" s="139"/>
      <c r="I350" s="139"/>
      <c r="J350" s="139"/>
      <c r="K350" s="147">
        <f t="shared" ca="1" si="246"/>
        <v>0</v>
      </c>
      <c r="L350" s="147">
        <f t="shared" ca="1" si="247"/>
        <v>0</v>
      </c>
      <c r="M350" s="147">
        <f t="shared" ca="1" si="247"/>
        <v>0</v>
      </c>
      <c r="N350" s="147">
        <f t="shared" ca="1" si="247"/>
        <v>0</v>
      </c>
      <c r="O350" s="147">
        <f t="shared" ca="1" si="247"/>
        <v>0</v>
      </c>
      <c r="P350" s="147">
        <f t="shared" ca="1" si="247"/>
        <v>0</v>
      </c>
      <c r="Q350" s="147">
        <f t="shared" ca="1" si="247"/>
        <v>0</v>
      </c>
      <c r="R350" s="147">
        <f t="shared" ca="1" si="247"/>
        <v>0</v>
      </c>
      <c r="S350" s="147">
        <f t="shared" ca="1" si="247"/>
        <v>0</v>
      </c>
      <c r="T350" s="147">
        <f t="shared" ca="1" si="247"/>
        <v>0</v>
      </c>
      <c r="U350" s="147">
        <f t="shared" ca="1" si="247"/>
        <v>0</v>
      </c>
      <c r="V350" s="147">
        <f t="shared" ca="1" si="247"/>
        <v>0</v>
      </c>
      <c r="W350" s="147">
        <f t="shared" ca="1" si="247"/>
        <v>0</v>
      </c>
      <c r="X350" s="147">
        <f t="shared" ca="1" si="247"/>
        <v>0</v>
      </c>
      <c r="Y350" s="147">
        <f t="shared" ca="1" si="247"/>
        <v>0</v>
      </c>
      <c r="Z350" s="147">
        <f t="shared" ca="1" si="247"/>
        <v>0</v>
      </c>
      <c r="AA350" s="147">
        <f t="shared" ca="1" si="247"/>
        <v>0</v>
      </c>
      <c r="AB350" s="147">
        <f t="shared" ca="1" si="247"/>
        <v>0</v>
      </c>
      <c r="AC350" s="147">
        <f t="shared" ca="1" si="247"/>
        <v>0</v>
      </c>
      <c r="AD350" s="147">
        <f t="shared" ca="1" si="247"/>
        <v>0</v>
      </c>
      <c r="AE350" s="147">
        <f t="shared" ca="1" si="247"/>
        <v>0</v>
      </c>
      <c r="AF350" s="147">
        <f t="shared" ca="1" si="247"/>
        <v>0</v>
      </c>
      <c r="AG350" s="147">
        <f t="shared" ca="1" si="247"/>
        <v>0</v>
      </c>
      <c r="AH350" s="147">
        <f t="shared" ca="1" si="247"/>
        <v>0</v>
      </c>
      <c r="AI350" s="147">
        <f t="shared" ca="1" si="247"/>
        <v>0</v>
      </c>
      <c r="AJ350" s="147">
        <f t="shared" ca="1" si="247"/>
        <v>0</v>
      </c>
      <c r="AK350" s="147">
        <f t="shared" ca="1" si="247"/>
        <v>0</v>
      </c>
      <c r="AL350" s="147">
        <f t="shared" ca="1" si="247"/>
        <v>0</v>
      </c>
      <c r="AM350" s="147">
        <f t="shared" ca="1" si="247"/>
        <v>0</v>
      </c>
      <c r="AN350" s="147">
        <f t="shared" ca="1" si="247"/>
        <v>0</v>
      </c>
      <c r="AO350" s="147">
        <f t="shared" ca="1" si="247"/>
        <v>0</v>
      </c>
      <c r="AP350" s="147">
        <f t="shared" ca="1" si="247"/>
        <v>0</v>
      </c>
      <c r="AQ350" s="147">
        <f t="shared" ca="1" si="247"/>
        <v>0</v>
      </c>
      <c r="AR350" s="147">
        <f t="shared" ca="1" si="247"/>
        <v>0</v>
      </c>
      <c r="AS350" s="147">
        <f t="shared" ca="1" si="247"/>
        <v>0</v>
      </c>
      <c r="AT350" s="147">
        <f t="shared" ca="1" si="247"/>
        <v>0</v>
      </c>
      <c r="AU350" s="147">
        <f t="shared" ca="1" si="247"/>
        <v>0</v>
      </c>
      <c r="AV350" s="147">
        <f t="shared" ca="1" si="247"/>
        <v>0</v>
      </c>
      <c r="AW350" s="147">
        <f t="shared" ca="1" si="247"/>
        <v>0</v>
      </c>
      <c r="AX350" s="147">
        <f t="shared" ca="1" si="247"/>
        <v>0</v>
      </c>
      <c r="AY350" s="147">
        <f t="shared" ca="1" si="247"/>
        <v>0</v>
      </c>
      <c r="AZ350" s="147">
        <f t="shared" ca="1" si="247"/>
        <v>0</v>
      </c>
      <c r="BA350" s="147">
        <f t="shared" ca="1" si="247"/>
        <v>0</v>
      </c>
      <c r="BB350" s="147">
        <f t="shared" ca="1" si="247"/>
        <v>0</v>
      </c>
      <c r="BC350" s="147">
        <f t="shared" ca="1" si="247"/>
        <v>0</v>
      </c>
      <c r="BD350" s="147">
        <f t="shared" ca="1" si="247"/>
        <v>0</v>
      </c>
      <c r="BE350" s="147">
        <f t="shared" ca="1" si="247"/>
        <v>0</v>
      </c>
      <c r="BF350" s="147">
        <f t="shared" ca="1" si="247"/>
        <v>0</v>
      </c>
      <c r="BG350" s="147">
        <f t="shared" ca="1" si="247"/>
        <v>0</v>
      </c>
      <c r="BH350" s="147">
        <f t="shared" ca="1" si="247"/>
        <v>0</v>
      </c>
    </row>
    <row r="351" spans="1:60">
      <c r="A351" s="106"/>
      <c r="B351" s="106"/>
      <c r="C351" s="106"/>
      <c r="D351" s="106"/>
      <c r="E351" s="106"/>
      <c r="F351" s="123" t="s">
        <v>515</v>
      </c>
      <c r="G351" s="106"/>
      <c r="H351" s="139"/>
      <c r="I351" s="139"/>
      <c r="J351" s="139"/>
      <c r="K351" s="147">
        <f ca="1">IFERROR(K335/K$324,0)</f>
        <v>0</v>
      </c>
      <c r="L351" s="147">
        <f t="shared" ca="1" si="247"/>
        <v>0</v>
      </c>
      <c r="M351" s="147">
        <f t="shared" ca="1" si="247"/>
        <v>0</v>
      </c>
      <c r="N351" s="147">
        <f t="shared" ca="1" si="247"/>
        <v>0</v>
      </c>
      <c r="O351" s="147">
        <f t="shared" ca="1" si="247"/>
        <v>0</v>
      </c>
      <c r="P351" s="147">
        <f t="shared" ca="1" si="247"/>
        <v>0</v>
      </c>
      <c r="Q351" s="147">
        <f t="shared" ca="1" si="247"/>
        <v>0</v>
      </c>
      <c r="R351" s="147">
        <f t="shared" ca="1" si="247"/>
        <v>0</v>
      </c>
      <c r="S351" s="147">
        <f t="shared" ca="1" si="247"/>
        <v>0</v>
      </c>
      <c r="T351" s="147">
        <f t="shared" ca="1" si="247"/>
        <v>0</v>
      </c>
      <c r="U351" s="147">
        <f t="shared" ca="1" si="247"/>
        <v>0</v>
      </c>
      <c r="V351" s="147">
        <f t="shared" ca="1" si="247"/>
        <v>0</v>
      </c>
      <c r="W351" s="147">
        <f t="shared" ca="1" si="247"/>
        <v>0</v>
      </c>
      <c r="X351" s="147">
        <f t="shared" ca="1" si="247"/>
        <v>0</v>
      </c>
      <c r="Y351" s="147">
        <f t="shared" ca="1" si="247"/>
        <v>0</v>
      </c>
      <c r="Z351" s="147">
        <f t="shared" ca="1" si="247"/>
        <v>0</v>
      </c>
      <c r="AA351" s="147">
        <f t="shared" ca="1" si="247"/>
        <v>0</v>
      </c>
      <c r="AB351" s="147">
        <f t="shared" ca="1" si="247"/>
        <v>0</v>
      </c>
      <c r="AC351" s="147">
        <f t="shared" ca="1" si="247"/>
        <v>0</v>
      </c>
      <c r="AD351" s="147">
        <f t="shared" ca="1" si="247"/>
        <v>0</v>
      </c>
      <c r="AE351" s="147">
        <f t="shared" ca="1" si="247"/>
        <v>0</v>
      </c>
      <c r="AF351" s="147">
        <f t="shared" ca="1" si="247"/>
        <v>0</v>
      </c>
      <c r="AG351" s="147">
        <f t="shared" ca="1" si="247"/>
        <v>0</v>
      </c>
      <c r="AH351" s="147">
        <f t="shared" ca="1" si="247"/>
        <v>0</v>
      </c>
      <c r="AI351" s="147">
        <f t="shared" ca="1" si="247"/>
        <v>0</v>
      </c>
      <c r="AJ351" s="147">
        <f t="shared" ca="1" si="247"/>
        <v>0</v>
      </c>
      <c r="AK351" s="147">
        <f t="shared" ca="1" si="247"/>
        <v>0</v>
      </c>
      <c r="AL351" s="147">
        <f t="shared" ca="1" si="247"/>
        <v>0</v>
      </c>
      <c r="AM351" s="147">
        <f t="shared" ca="1" si="247"/>
        <v>0</v>
      </c>
      <c r="AN351" s="147">
        <f t="shared" ca="1" si="247"/>
        <v>0</v>
      </c>
      <c r="AO351" s="147">
        <f t="shared" ca="1" si="247"/>
        <v>0</v>
      </c>
      <c r="AP351" s="147">
        <f t="shared" ca="1" si="247"/>
        <v>0</v>
      </c>
      <c r="AQ351" s="147">
        <f t="shared" ca="1" si="247"/>
        <v>0</v>
      </c>
      <c r="AR351" s="147">
        <f t="shared" ca="1" si="247"/>
        <v>0</v>
      </c>
      <c r="AS351" s="147">
        <f t="shared" ca="1" si="247"/>
        <v>0</v>
      </c>
      <c r="AT351" s="147">
        <f t="shared" ca="1" si="247"/>
        <v>0</v>
      </c>
      <c r="AU351" s="147">
        <f t="shared" ref="L351:BH352" ca="1" si="248">IFERROR(AU335/AU$324,0)</f>
        <v>0</v>
      </c>
      <c r="AV351" s="147">
        <f t="shared" ca="1" si="248"/>
        <v>0</v>
      </c>
      <c r="AW351" s="147">
        <f t="shared" ca="1" si="248"/>
        <v>0</v>
      </c>
      <c r="AX351" s="147">
        <f t="shared" ca="1" si="248"/>
        <v>0</v>
      </c>
      <c r="AY351" s="147">
        <f t="shared" ca="1" si="248"/>
        <v>0</v>
      </c>
      <c r="AZ351" s="147">
        <f t="shared" ca="1" si="248"/>
        <v>0</v>
      </c>
      <c r="BA351" s="147">
        <f t="shared" ca="1" si="248"/>
        <v>0</v>
      </c>
      <c r="BB351" s="147">
        <f t="shared" ca="1" si="248"/>
        <v>0</v>
      </c>
      <c r="BC351" s="147">
        <f t="shared" ca="1" si="248"/>
        <v>0</v>
      </c>
      <c r="BD351" s="147">
        <f t="shared" ca="1" si="248"/>
        <v>0</v>
      </c>
      <c r="BE351" s="147">
        <f t="shared" ca="1" si="248"/>
        <v>0</v>
      </c>
      <c r="BF351" s="147">
        <f t="shared" ca="1" si="248"/>
        <v>0</v>
      </c>
      <c r="BG351" s="147">
        <f t="shared" ca="1" si="248"/>
        <v>0</v>
      </c>
      <c r="BH351" s="147">
        <f t="shared" ca="1" si="248"/>
        <v>0</v>
      </c>
    </row>
    <row r="352" spans="1:60">
      <c r="A352" s="106"/>
      <c r="B352" s="106"/>
      <c r="C352" s="106"/>
      <c r="D352" s="106"/>
      <c r="E352" s="106"/>
      <c r="F352" s="123" t="s">
        <v>545</v>
      </c>
      <c r="G352" s="106"/>
      <c r="H352" s="139"/>
      <c r="I352" s="139"/>
      <c r="J352" s="139"/>
      <c r="K352" s="147">
        <f ca="1">IFERROR(K336/K$324,0)</f>
        <v>3.0720545274800681E-2</v>
      </c>
      <c r="L352" s="147">
        <f t="shared" ca="1" si="248"/>
        <v>0</v>
      </c>
      <c r="M352" s="147">
        <f t="shared" ca="1" si="248"/>
        <v>0</v>
      </c>
      <c r="N352" s="147">
        <f t="shared" ca="1" si="248"/>
        <v>0</v>
      </c>
      <c r="O352" s="147">
        <f t="shared" ca="1" si="248"/>
        <v>0</v>
      </c>
      <c r="P352" s="147">
        <f t="shared" ca="1" si="248"/>
        <v>0</v>
      </c>
      <c r="Q352" s="147">
        <f t="shared" ca="1" si="248"/>
        <v>0</v>
      </c>
      <c r="R352" s="147">
        <f t="shared" ca="1" si="248"/>
        <v>0</v>
      </c>
      <c r="S352" s="147">
        <f t="shared" ca="1" si="248"/>
        <v>0</v>
      </c>
      <c r="T352" s="147">
        <f t="shared" ca="1" si="248"/>
        <v>0</v>
      </c>
      <c r="U352" s="147">
        <f t="shared" ca="1" si="248"/>
        <v>0</v>
      </c>
      <c r="V352" s="147">
        <f t="shared" ca="1" si="248"/>
        <v>0</v>
      </c>
      <c r="W352" s="147">
        <f t="shared" ca="1" si="248"/>
        <v>0</v>
      </c>
      <c r="X352" s="147">
        <f t="shared" ca="1" si="248"/>
        <v>0</v>
      </c>
      <c r="Y352" s="147">
        <f t="shared" ca="1" si="248"/>
        <v>0</v>
      </c>
      <c r="Z352" s="147">
        <f t="shared" ca="1" si="248"/>
        <v>0</v>
      </c>
      <c r="AA352" s="147">
        <f t="shared" ca="1" si="248"/>
        <v>0</v>
      </c>
      <c r="AB352" s="147">
        <f t="shared" ca="1" si="248"/>
        <v>0</v>
      </c>
      <c r="AC352" s="147">
        <f t="shared" ca="1" si="248"/>
        <v>0</v>
      </c>
      <c r="AD352" s="147">
        <f t="shared" ca="1" si="248"/>
        <v>0</v>
      </c>
      <c r="AE352" s="147">
        <f t="shared" ca="1" si="248"/>
        <v>0</v>
      </c>
      <c r="AF352" s="147">
        <f t="shared" ca="1" si="248"/>
        <v>0</v>
      </c>
      <c r="AG352" s="147">
        <f t="shared" ca="1" si="248"/>
        <v>0</v>
      </c>
      <c r="AH352" s="147">
        <f t="shared" ca="1" si="248"/>
        <v>0</v>
      </c>
      <c r="AI352" s="147">
        <f t="shared" ca="1" si="248"/>
        <v>0</v>
      </c>
      <c r="AJ352" s="147">
        <f t="shared" ca="1" si="248"/>
        <v>0</v>
      </c>
      <c r="AK352" s="147">
        <f t="shared" ca="1" si="248"/>
        <v>0</v>
      </c>
      <c r="AL352" s="147">
        <f t="shared" ca="1" si="248"/>
        <v>0</v>
      </c>
      <c r="AM352" s="147">
        <f t="shared" ca="1" si="248"/>
        <v>0</v>
      </c>
      <c r="AN352" s="147">
        <f t="shared" ca="1" si="248"/>
        <v>0</v>
      </c>
      <c r="AO352" s="147">
        <f t="shared" ca="1" si="248"/>
        <v>0</v>
      </c>
      <c r="AP352" s="147">
        <f t="shared" ca="1" si="248"/>
        <v>0</v>
      </c>
      <c r="AQ352" s="147">
        <f t="shared" ca="1" si="248"/>
        <v>0</v>
      </c>
      <c r="AR352" s="147">
        <f t="shared" ca="1" si="248"/>
        <v>0</v>
      </c>
      <c r="AS352" s="147">
        <f t="shared" ca="1" si="248"/>
        <v>0</v>
      </c>
      <c r="AT352" s="147">
        <f t="shared" ca="1" si="248"/>
        <v>0</v>
      </c>
      <c r="AU352" s="147">
        <f t="shared" ca="1" si="248"/>
        <v>0</v>
      </c>
      <c r="AV352" s="147">
        <f t="shared" ca="1" si="248"/>
        <v>0</v>
      </c>
      <c r="AW352" s="147">
        <f t="shared" ca="1" si="248"/>
        <v>0</v>
      </c>
      <c r="AX352" s="147">
        <f t="shared" ca="1" si="248"/>
        <v>0</v>
      </c>
      <c r="AY352" s="147">
        <f t="shared" ca="1" si="248"/>
        <v>0</v>
      </c>
      <c r="AZ352" s="147">
        <f t="shared" ca="1" si="248"/>
        <v>0</v>
      </c>
      <c r="BA352" s="147">
        <f t="shared" ca="1" si="248"/>
        <v>0</v>
      </c>
      <c r="BB352" s="147">
        <f t="shared" ca="1" si="248"/>
        <v>0</v>
      </c>
      <c r="BC352" s="147">
        <f t="shared" ca="1" si="248"/>
        <v>0</v>
      </c>
      <c r="BD352" s="147">
        <f t="shared" ca="1" si="248"/>
        <v>0</v>
      </c>
      <c r="BE352" s="147">
        <f t="shared" ca="1" si="248"/>
        <v>0</v>
      </c>
      <c r="BF352" s="147">
        <f t="shared" ca="1" si="248"/>
        <v>0</v>
      </c>
      <c r="BG352" s="147">
        <f t="shared" ca="1" si="248"/>
        <v>0</v>
      </c>
      <c r="BH352" s="147">
        <f t="shared" ca="1" si="248"/>
        <v>0</v>
      </c>
    </row>
    <row r="353" spans="1:60">
      <c r="A353" s="106"/>
      <c r="B353" s="106"/>
      <c r="C353" s="106"/>
      <c r="D353" s="106"/>
      <c r="E353" s="106"/>
      <c r="F353" s="123" t="s">
        <v>517</v>
      </c>
      <c r="G353" s="106"/>
      <c r="H353" s="139"/>
      <c r="I353" s="139"/>
      <c r="J353" s="139"/>
      <c r="K353" s="147">
        <f ca="1">IFERROR(K337/K$324,0)</f>
        <v>0</v>
      </c>
      <c r="L353" s="147">
        <f t="shared" ref="L353:AQ353" ca="1" si="249">IFERROR(L337/L$324,0)</f>
        <v>0</v>
      </c>
      <c r="M353" s="147">
        <f t="shared" ca="1" si="249"/>
        <v>0</v>
      </c>
      <c r="N353" s="147">
        <f t="shared" ca="1" si="249"/>
        <v>0</v>
      </c>
      <c r="O353" s="147">
        <f t="shared" ca="1" si="249"/>
        <v>0</v>
      </c>
      <c r="P353" s="147">
        <f t="shared" ca="1" si="249"/>
        <v>0</v>
      </c>
      <c r="Q353" s="147">
        <f t="shared" ca="1" si="249"/>
        <v>0</v>
      </c>
      <c r="R353" s="147">
        <f t="shared" ca="1" si="249"/>
        <v>0</v>
      </c>
      <c r="S353" s="147">
        <f t="shared" ca="1" si="249"/>
        <v>0</v>
      </c>
      <c r="T353" s="147">
        <f t="shared" ca="1" si="249"/>
        <v>0</v>
      </c>
      <c r="U353" s="147">
        <f t="shared" ca="1" si="249"/>
        <v>0</v>
      </c>
      <c r="V353" s="147">
        <f t="shared" ca="1" si="249"/>
        <v>0</v>
      </c>
      <c r="W353" s="147">
        <f t="shared" ca="1" si="249"/>
        <v>0</v>
      </c>
      <c r="X353" s="147">
        <f t="shared" ca="1" si="249"/>
        <v>0</v>
      </c>
      <c r="Y353" s="147">
        <f t="shared" ca="1" si="249"/>
        <v>0</v>
      </c>
      <c r="Z353" s="147">
        <f t="shared" ca="1" si="249"/>
        <v>0</v>
      </c>
      <c r="AA353" s="147">
        <f t="shared" ca="1" si="249"/>
        <v>0</v>
      </c>
      <c r="AB353" s="147">
        <f t="shared" ca="1" si="249"/>
        <v>0</v>
      </c>
      <c r="AC353" s="147">
        <f t="shared" ca="1" si="249"/>
        <v>0</v>
      </c>
      <c r="AD353" s="147">
        <f t="shared" ca="1" si="249"/>
        <v>0</v>
      </c>
      <c r="AE353" s="147">
        <f t="shared" ca="1" si="249"/>
        <v>0</v>
      </c>
      <c r="AF353" s="147">
        <f t="shared" ca="1" si="249"/>
        <v>0</v>
      </c>
      <c r="AG353" s="147">
        <f t="shared" ca="1" si="249"/>
        <v>0</v>
      </c>
      <c r="AH353" s="147">
        <f t="shared" ca="1" si="249"/>
        <v>0</v>
      </c>
      <c r="AI353" s="147">
        <f t="shared" ca="1" si="249"/>
        <v>0</v>
      </c>
      <c r="AJ353" s="147">
        <f t="shared" ca="1" si="249"/>
        <v>0</v>
      </c>
      <c r="AK353" s="147">
        <f t="shared" ca="1" si="249"/>
        <v>0</v>
      </c>
      <c r="AL353" s="147">
        <f t="shared" ca="1" si="249"/>
        <v>0</v>
      </c>
      <c r="AM353" s="147">
        <f t="shared" ca="1" si="249"/>
        <v>0</v>
      </c>
      <c r="AN353" s="147">
        <f t="shared" ca="1" si="249"/>
        <v>0</v>
      </c>
      <c r="AO353" s="147">
        <f t="shared" ca="1" si="249"/>
        <v>0</v>
      </c>
      <c r="AP353" s="147">
        <f t="shared" ca="1" si="249"/>
        <v>0</v>
      </c>
      <c r="AQ353" s="147">
        <f t="shared" ca="1" si="249"/>
        <v>0</v>
      </c>
      <c r="AR353" s="147">
        <f t="shared" ref="AR353:BH353" ca="1" si="250">IFERROR(AR337/AR$324,0)</f>
        <v>0</v>
      </c>
      <c r="AS353" s="147">
        <f t="shared" ca="1" si="250"/>
        <v>0</v>
      </c>
      <c r="AT353" s="147">
        <f t="shared" ca="1" si="250"/>
        <v>0</v>
      </c>
      <c r="AU353" s="147">
        <f t="shared" ca="1" si="250"/>
        <v>0</v>
      </c>
      <c r="AV353" s="147">
        <f t="shared" ca="1" si="250"/>
        <v>0</v>
      </c>
      <c r="AW353" s="147">
        <f t="shared" ca="1" si="250"/>
        <v>0</v>
      </c>
      <c r="AX353" s="147">
        <f t="shared" ca="1" si="250"/>
        <v>0</v>
      </c>
      <c r="AY353" s="147">
        <f t="shared" ca="1" si="250"/>
        <v>0</v>
      </c>
      <c r="AZ353" s="147">
        <f t="shared" ca="1" si="250"/>
        <v>0</v>
      </c>
      <c r="BA353" s="147">
        <f t="shared" ca="1" si="250"/>
        <v>0</v>
      </c>
      <c r="BB353" s="147">
        <f t="shared" ca="1" si="250"/>
        <v>0</v>
      </c>
      <c r="BC353" s="147">
        <f t="shared" ca="1" si="250"/>
        <v>0</v>
      </c>
      <c r="BD353" s="147">
        <f t="shared" ca="1" si="250"/>
        <v>0</v>
      </c>
      <c r="BE353" s="147">
        <f t="shared" ca="1" si="250"/>
        <v>0</v>
      </c>
      <c r="BF353" s="147">
        <f t="shared" ca="1" si="250"/>
        <v>0</v>
      </c>
      <c r="BG353" s="147">
        <f t="shared" ca="1" si="250"/>
        <v>0</v>
      </c>
      <c r="BH353" s="147">
        <f t="shared" ca="1" si="250"/>
        <v>0</v>
      </c>
    </row>
    <row r="354" spans="1:60">
      <c r="A354" s="106"/>
      <c r="B354" s="106"/>
      <c r="C354" s="106"/>
      <c r="D354" s="106"/>
      <c r="E354" s="106"/>
      <c r="F354" s="106"/>
      <c r="G354" s="106"/>
      <c r="H354" s="139"/>
      <c r="I354" s="139"/>
      <c r="J354" s="139"/>
      <c r="K354" s="139"/>
      <c r="L354" s="139"/>
      <c r="M354" s="139"/>
      <c r="N354" s="139"/>
      <c r="O354" s="139"/>
      <c r="P354" s="139"/>
      <c r="Q354" s="139"/>
      <c r="R354" s="139"/>
      <c r="S354" s="139"/>
      <c r="T354" s="139"/>
      <c r="U354" s="139"/>
      <c r="V354" s="139"/>
      <c r="W354" s="139"/>
      <c r="X354" s="139"/>
      <c r="Y354" s="139"/>
      <c r="Z354" s="139"/>
      <c r="AA354" s="139"/>
      <c r="AB354" s="139"/>
      <c r="AC354" s="139"/>
      <c r="AD354" s="139"/>
      <c r="AE354" s="139"/>
      <c r="AF354" s="139"/>
      <c r="AG354" s="139"/>
      <c r="AH354" s="139"/>
      <c r="AI354" s="139"/>
      <c r="AJ354" s="139"/>
      <c r="AK354" s="139"/>
      <c r="AL354" s="139"/>
      <c r="AM354" s="139"/>
      <c r="AN354" s="139"/>
      <c r="AO354" s="139"/>
      <c r="AP354" s="139"/>
      <c r="AQ354" s="139"/>
      <c r="AR354" s="139"/>
      <c r="AS354" s="139"/>
      <c r="AT354" s="139"/>
      <c r="AU354" s="139"/>
      <c r="AV354" s="139"/>
      <c r="AW354" s="139"/>
      <c r="AX354" s="139"/>
      <c r="AY354" s="139"/>
      <c r="AZ354" s="139"/>
      <c r="BA354" s="139"/>
      <c r="BB354" s="139"/>
      <c r="BC354" s="139"/>
      <c r="BD354" s="139"/>
      <c r="BE354" s="139"/>
      <c r="BF354" s="139"/>
      <c r="BG354" s="139"/>
      <c r="BH354" s="139"/>
    </row>
    <row r="355" spans="1:60">
      <c r="A355" s="106"/>
      <c r="B355" s="106"/>
      <c r="C355" s="106"/>
      <c r="D355" s="106"/>
      <c r="E355" s="138" t="s">
        <v>403</v>
      </c>
      <c r="F355" s="130" t="s">
        <v>518</v>
      </c>
      <c r="G355" s="106"/>
      <c r="H355" s="139"/>
      <c r="I355" s="139"/>
      <c r="J355" s="139"/>
      <c r="K355" s="147"/>
      <c r="L355" s="139"/>
      <c r="M355" s="139"/>
      <c r="N355" s="139"/>
      <c r="O355" s="139"/>
      <c r="P355" s="139"/>
      <c r="Q355" s="139"/>
      <c r="R355" s="139"/>
      <c r="S355" s="139"/>
      <c r="T355" s="139"/>
      <c r="U355" s="139"/>
      <c r="V355" s="139"/>
      <c r="W355" s="139"/>
      <c r="X355" s="139"/>
      <c r="Y355" s="139"/>
      <c r="Z355" s="139"/>
      <c r="AA355" s="139"/>
      <c r="AB355" s="139"/>
      <c r="AC355" s="139"/>
      <c r="AD355" s="139"/>
      <c r="AE355" s="139"/>
      <c r="AF355" s="139"/>
      <c r="AG355" s="139"/>
      <c r="AH355" s="139"/>
      <c r="AI355" s="139"/>
      <c r="AJ355" s="139"/>
      <c r="AK355" s="139"/>
      <c r="AL355" s="139"/>
      <c r="AM355" s="139"/>
      <c r="AN355" s="139"/>
      <c r="AO355" s="139"/>
      <c r="AP355" s="139"/>
      <c r="AQ355" s="139"/>
      <c r="AR355" s="139"/>
      <c r="AS355" s="139"/>
      <c r="AT355" s="139"/>
      <c r="AU355" s="139"/>
      <c r="AV355" s="139"/>
      <c r="AW355" s="139"/>
      <c r="AX355" s="139"/>
      <c r="AY355" s="139"/>
      <c r="AZ355" s="139"/>
      <c r="BA355" s="139"/>
      <c r="BB355" s="139"/>
      <c r="BC355" s="139"/>
      <c r="BD355" s="139"/>
      <c r="BE355" s="139"/>
      <c r="BF355" s="139"/>
      <c r="BG355" s="139"/>
      <c r="BH355" s="139"/>
    </row>
    <row r="356" spans="1:60">
      <c r="A356" s="106"/>
      <c r="B356" s="106"/>
      <c r="C356" s="106"/>
      <c r="D356" s="106"/>
      <c r="E356" s="106"/>
      <c r="F356" t="s">
        <v>510</v>
      </c>
      <c r="G356" s="106"/>
      <c r="H356" s="139"/>
      <c r="I356" s="139"/>
      <c r="J356" s="139"/>
      <c r="K356" s="139">
        <f t="shared" ref="K356" ca="1" si="251">SUMPRODUCT(OFFSET(K$7,0,0,K$2-$K$2+1,1),N(OFFSET(OFFSET(K341,0,0,1,-1*(K$2-$K$2+1)),0,K$2-$K$2+1-ROW(OFFSET($A$1,0,0,K$2-$K$2+1,1)),1,1)))</f>
        <v>0</v>
      </c>
      <c r="L356" s="139">
        <f t="shared" ref="L356:BH356" ca="1" si="252">SUMPRODUCT(OFFSET(L$7,0,0,L$2-$K$2+1,1),N(OFFSET(OFFSET(L341,0,0,1,-1*(L$2-$K$2+1)),0,L$2-$K$2+1-ROW(OFFSET($A$1,0,0,L$2-$K$2+1,1)),1,1)))</f>
        <v>0</v>
      </c>
      <c r="M356" s="139">
        <f t="shared" ca="1" si="252"/>
        <v>0</v>
      </c>
      <c r="N356" s="139">
        <f t="shared" ca="1" si="252"/>
        <v>0</v>
      </c>
      <c r="O356" s="139">
        <f t="shared" ca="1" si="252"/>
        <v>0</v>
      </c>
      <c r="P356" s="139">
        <f t="shared" ca="1" si="252"/>
        <v>0</v>
      </c>
      <c r="Q356" s="139">
        <f t="shared" ca="1" si="252"/>
        <v>0</v>
      </c>
      <c r="R356" s="139">
        <f t="shared" ca="1" si="252"/>
        <v>0</v>
      </c>
      <c r="S356" s="139">
        <f t="shared" ca="1" si="252"/>
        <v>0</v>
      </c>
      <c r="T356" s="139">
        <f t="shared" ca="1" si="252"/>
        <v>0</v>
      </c>
      <c r="U356" s="139">
        <f t="shared" ca="1" si="252"/>
        <v>0</v>
      </c>
      <c r="V356" s="139">
        <f t="shared" ca="1" si="252"/>
        <v>0</v>
      </c>
      <c r="W356" s="139">
        <f t="shared" ca="1" si="252"/>
        <v>0</v>
      </c>
      <c r="X356" s="139">
        <f t="shared" ca="1" si="252"/>
        <v>0</v>
      </c>
      <c r="Y356" s="139">
        <f t="shared" ca="1" si="252"/>
        <v>0</v>
      </c>
      <c r="Z356" s="139">
        <f t="shared" ca="1" si="252"/>
        <v>0</v>
      </c>
      <c r="AA356" s="139">
        <f t="shared" ca="1" si="252"/>
        <v>0</v>
      </c>
      <c r="AB356" s="139">
        <f t="shared" ca="1" si="252"/>
        <v>0</v>
      </c>
      <c r="AC356" s="139">
        <f t="shared" ca="1" si="252"/>
        <v>0</v>
      </c>
      <c r="AD356" s="139">
        <f t="shared" ca="1" si="252"/>
        <v>0</v>
      </c>
      <c r="AE356" s="139">
        <f t="shared" ca="1" si="252"/>
        <v>0</v>
      </c>
      <c r="AF356" s="139">
        <f t="shared" ca="1" si="252"/>
        <v>0</v>
      </c>
      <c r="AG356" s="139">
        <f t="shared" ca="1" si="252"/>
        <v>0</v>
      </c>
      <c r="AH356" s="139">
        <f t="shared" ca="1" si="252"/>
        <v>0</v>
      </c>
      <c r="AI356" s="139">
        <f t="shared" ca="1" si="252"/>
        <v>0</v>
      </c>
      <c r="AJ356" s="139">
        <f t="shared" ca="1" si="252"/>
        <v>0</v>
      </c>
      <c r="AK356" s="139">
        <f t="shared" ca="1" si="252"/>
        <v>0</v>
      </c>
      <c r="AL356" s="139">
        <f t="shared" ca="1" si="252"/>
        <v>0</v>
      </c>
      <c r="AM356" s="139">
        <f t="shared" ca="1" si="252"/>
        <v>0</v>
      </c>
      <c r="AN356" s="139">
        <f t="shared" ca="1" si="252"/>
        <v>0</v>
      </c>
      <c r="AO356" s="139">
        <f t="shared" ca="1" si="252"/>
        <v>0</v>
      </c>
      <c r="AP356" s="139">
        <f t="shared" ca="1" si="252"/>
        <v>0</v>
      </c>
      <c r="AQ356" s="139">
        <f t="shared" ca="1" si="252"/>
        <v>0</v>
      </c>
      <c r="AR356" s="139">
        <f t="shared" ca="1" si="252"/>
        <v>0</v>
      </c>
      <c r="AS356" s="139">
        <f t="shared" ca="1" si="252"/>
        <v>0</v>
      </c>
      <c r="AT356" s="139">
        <f t="shared" ca="1" si="252"/>
        <v>0</v>
      </c>
      <c r="AU356" s="139">
        <f t="shared" ca="1" si="252"/>
        <v>0</v>
      </c>
      <c r="AV356" s="139">
        <f t="shared" ca="1" si="252"/>
        <v>0</v>
      </c>
      <c r="AW356" s="139">
        <f t="shared" ca="1" si="252"/>
        <v>0</v>
      </c>
      <c r="AX356" s="139">
        <f t="shared" ca="1" si="252"/>
        <v>0</v>
      </c>
      <c r="AY356" s="139">
        <f t="shared" ca="1" si="252"/>
        <v>0</v>
      </c>
      <c r="AZ356" s="139">
        <f t="shared" ca="1" si="252"/>
        <v>0</v>
      </c>
      <c r="BA356" s="139">
        <f t="shared" ca="1" si="252"/>
        <v>0</v>
      </c>
      <c r="BB356" s="139">
        <f t="shared" ca="1" si="252"/>
        <v>0</v>
      </c>
      <c r="BC356" s="139">
        <f t="shared" ca="1" si="252"/>
        <v>0</v>
      </c>
      <c r="BD356" s="139">
        <f t="shared" ca="1" si="252"/>
        <v>0</v>
      </c>
      <c r="BE356" s="139">
        <f t="shared" ca="1" si="252"/>
        <v>0</v>
      </c>
      <c r="BF356" s="139">
        <f t="shared" ca="1" si="252"/>
        <v>0</v>
      </c>
      <c r="BG356" s="139">
        <f t="shared" ca="1" si="252"/>
        <v>0</v>
      </c>
      <c r="BH356" s="139">
        <f t="shared" ca="1" si="252"/>
        <v>0</v>
      </c>
    </row>
    <row r="357" spans="1:60">
      <c r="A357" s="106"/>
      <c r="B357" s="106"/>
      <c r="C357" s="106"/>
      <c r="D357" s="106"/>
      <c r="E357" s="106"/>
      <c r="F357" s="123" t="s">
        <v>516</v>
      </c>
      <c r="G357" s="106"/>
      <c r="H357" s="139"/>
      <c r="I357" s="139"/>
      <c r="J357" s="139"/>
      <c r="K357" s="139">
        <f ca="1">SUMPRODUCT(OFFSET(K$7,0,0,K$2-$K$2+1,1),N(OFFSET(OFFSET(K342,0,0,1,-1*(K$2-$K$2+1)),0,K$2-$K$2+1-ROW(OFFSET($A$1,0,0,K$2-$K$2+1,1)),1,1)))</f>
        <v>0</v>
      </c>
      <c r="L357" s="139">
        <f t="shared" ref="L357:BH357" ca="1" si="253">SUMPRODUCT(OFFSET(L$7,0,0,L$2-$K$2+1,1),N(OFFSET(OFFSET(L342,0,0,1,-1*(L$2-$K$2+1)),0,L$2-$K$2+1-ROW(OFFSET($A$1,0,0,L$2-$K$2+1,1)),1,1)))</f>
        <v>0</v>
      </c>
      <c r="M357" s="139">
        <f t="shared" ca="1" si="253"/>
        <v>0</v>
      </c>
      <c r="N357" s="139">
        <f t="shared" ca="1" si="253"/>
        <v>0</v>
      </c>
      <c r="O357" s="139">
        <f t="shared" ca="1" si="253"/>
        <v>0</v>
      </c>
      <c r="P357" s="139">
        <f t="shared" ca="1" si="253"/>
        <v>0</v>
      </c>
      <c r="Q357" s="139">
        <f t="shared" ca="1" si="253"/>
        <v>0</v>
      </c>
      <c r="R357" s="139">
        <f t="shared" ca="1" si="253"/>
        <v>0</v>
      </c>
      <c r="S357" s="139">
        <f t="shared" ca="1" si="253"/>
        <v>0</v>
      </c>
      <c r="T357" s="139">
        <f t="shared" ca="1" si="253"/>
        <v>0</v>
      </c>
      <c r="U357" s="139">
        <f t="shared" ca="1" si="253"/>
        <v>0</v>
      </c>
      <c r="V357" s="139">
        <f t="shared" ca="1" si="253"/>
        <v>0</v>
      </c>
      <c r="W357" s="139">
        <f t="shared" ca="1" si="253"/>
        <v>0</v>
      </c>
      <c r="X357" s="139">
        <f t="shared" ca="1" si="253"/>
        <v>0</v>
      </c>
      <c r="Y357" s="139">
        <f t="shared" ca="1" si="253"/>
        <v>0</v>
      </c>
      <c r="Z357" s="139">
        <f t="shared" ca="1" si="253"/>
        <v>0</v>
      </c>
      <c r="AA357" s="139">
        <f t="shared" ca="1" si="253"/>
        <v>0</v>
      </c>
      <c r="AB357" s="139">
        <f t="shared" ca="1" si="253"/>
        <v>0</v>
      </c>
      <c r="AC357" s="139">
        <f t="shared" ca="1" si="253"/>
        <v>0</v>
      </c>
      <c r="AD357" s="139">
        <f t="shared" ca="1" si="253"/>
        <v>0</v>
      </c>
      <c r="AE357" s="139">
        <f t="shared" ca="1" si="253"/>
        <v>0</v>
      </c>
      <c r="AF357" s="139">
        <f t="shared" ca="1" si="253"/>
        <v>0</v>
      </c>
      <c r="AG357" s="139">
        <f t="shared" ca="1" si="253"/>
        <v>0</v>
      </c>
      <c r="AH357" s="139">
        <f t="shared" ca="1" si="253"/>
        <v>0</v>
      </c>
      <c r="AI357" s="139">
        <f t="shared" ca="1" si="253"/>
        <v>0</v>
      </c>
      <c r="AJ357" s="139">
        <f t="shared" ca="1" si="253"/>
        <v>0</v>
      </c>
      <c r="AK357" s="139">
        <f t="shared" ca="1" si="253"/>
        <v>0</v>
      </c>
      <c r="AL357" s="139">
        <f t="shared" ca="1" si="253"/>
        <v>0</v>
      </c>
      <c r="AM357" s="139">
        <f t="shared" ca="1" si="253"/>
        <v>0</v>
      </c>
      <c r="AN357" s="139">
        <f t="shared" ca="1" si="253"/>
        <v>0</v>
      </c>
      <c r="AO357" s="139">
        <f t="shared" ca="1" si="253"/>
        <v>0</v>
      </c>
      <c r="AP357" s="139">
        <f t="shared" ca="1" si="253"/>
        <v>0</v>
      </c>
      <c r="AQ357" s="139">
        <f t="shared" ca="1" si="253"/>
        <v>0</v>
      </c>
      <c r="AR357" s="139">
        <f t="shared" ca="1" si="253"/>
        <v>0</v>
      </c>
      <c r="AS357" s="139">
        <f t="shared" ca="1" si="253"/>
        <v>0</v>
      </c>
      <c r="AT357" s="139">
        <f t="shared" ca="1" si="253"/>
        <v>0</v>
      </c>
      <c r="AU357" s="139">
        <f t="shared" ca="1" si="253"/>
        <v>0</v>
      </c>
      <c r="AV357" s="139">
        <f t="shared" ca="1" si="253"/>
        <v>0</v>
      </c>
      <c r="AW357" s="139">
        <f t="shared" ca="1" si="253"/>
        <v>0</v>
      </c>
      <c r="AX357" s="139">
        <f t="shared" ca="1" si="253"/>
        <v>0</v>
      </c>
      <c r="AY357" s="139">
        <f t="shared" ca="1" si="253"/>
        <v>0</v>
      </c>
      <c r="AZ357" s="139">
        <f t="shared" ca="1" si="253"/>
        <v>0</v>
      </c>
      <c r="BA357" s="139">
        <f t="shared" ca="1" si="253"/>
        <v>0</v>
      </c>
      <c r="BB357" s="139">
        <f t="shared" ca="1" si="253"/>
        <v>0</v>
      </c>
      <c r="BC357" s="139">
        <f t="shared" ca="1" si="253"/>
        <v>0</v>
      </c>
      <c r="BD357" s="139">
        <f t="shared" ca="1" si="253"/>
        <v>0</v>
      </c>
      <c r="BE357" s="139">
        <f t="shared" ca="1" si="253"/>
        <v>0</v>
      </c>
      <c r="BF357" s="139">
        <f t="shared" ca="1" si="253"/>
        <v>0</v>
      </c>
      <c r="BG357" s="139">
        <f t="shared" ca="1" si="253"/>
        <v>0</v>
      </c>
      <c r="BH357" s="139">
        <f t="shared" ca="1" si="253"/>
        <v>0</v>
      </c>
    </row>
    <row r="358" spans="1:60">
      <c r="A358" s="106"/>
      <c r="B358" s="106"/>
      <c r="C358" s="106"/>
      <c r="D358" s="106"/>
      <c r="E358" s="106"/>
      <c r="F358" s="123" t="s">
        <v>511</v>
      </c>
      <c r="G358" s="106"/>
      <c r="H358" s="139"/>
      <c r="I358" s="139"/>
      <c r="J358" s="139"/>
      <c r="K358" s="139">
        <f ca="1">SUMPRODUCT(OFFSET(K$7,0,0,K$2-$K$2+1,1),N(OFFSET(OFFSET(K343,0,0,1,-1*(K$2-$K$2+1)),0,K$2-$K$2+1-ROW(OFFSET($A$1,0,0,K$2-$K$2+1,1)),1,1)))</f>
        <v>0</v>
      </c>
      <c r="L358" s="139">
        <f t="shared" ref="L358:BH358" ca="1" si="254">SUMPRODUCT(OFFSET(L$7,0,0,L$2-$K$2+1,1),N(OFFSET(OFFSET(L343,0,0,1,-1*(L$2-$K$2+1)),0,L$2-$K$2+1-ROW(OFFSET($A$1,0,0,L$2-$K$2+1,1)),1,1)))</f>
        <v>0</v>
      </c>
      <c r="M358" s="139">
        <f t="shared" ca="1" si="254"/>
        <v>0</v>
      </c>
      <c r="N358" s="139">
        <f t="shared" ca="1" si="254"/>
        <v>0</v>
      </c>
      <c r="O358" s="139">
        <f t="shared" ca="1" si="254"/>
        <v>0</v>
      </c>
      <c r="P358" s="139">
        <f t="shared" ca="1" si="254"/>
        <v>0</v>
      </c>
      <c r="Q358" s="139">
        <f t="shared" ca="1" si="254"/>
        <v>0</v>
      </c>
      <c r="R358" s="139">
        <f t="shared" ca="1" si="254"/>
        <v>0</v>
      </c>
      <c r="S358" s="139">
        <f t="shared" ca="1" si="254"/>
        <v>0</v>
      </c>
      <c r="T358" s="139">
        <f t="shared" ca="1" si="254"/>
        <v>0</v>
      </c>
      <c r="U358" s="139">
        <f t="shared" ca="1" si="254"/>
        <v>0</v>
      </c>
      <c r="V358" s="139">
        <f t="shared" ca="1" si="254"/>
        <v>0</v>
      </c>
      <c r="W358" s="139">
        <f t="shared" ca="1" si="254"/>
        <v>0</v>
      </c>
      <c r="X358" s="139">
        <f t="shared" ca="1" si="254"/>
        <v>0</v>
      </c>
      <c r="Y358" s="139">
        <f t="shared" ca="1" si="254"/>
        <v>0</v>
      </c>
      <c r="Z358" s="139">
        <f t="shared" ca="1" si="254"/>
        <v>0</v>
      </c>
      <c r="AA358" s="139">
        <f t="shared" ca="1" si="254"/>
        <v>0</v>
      </c>
      <c r="AB358" s="139">
        <f t="shared" ca="1" si="254"/>
        <v>0</v>
      </c>
      <c r="AC358" s="139">
        <f t="shared" ca="1" si="254"/>
        <v>0</v>
      </c>
      <c r="AD358" s="139">
        <f t="shared" ca="1" si="254"/>
        <v>0</v>
      </c>
      <c r="AE358" s="139">
        <f t="shared" ca="1" si="254"/>
        <v>0</v>
      </c>
      <c r="AF358" s="139">
        <f t="shared" ca="1" si="254"/>
        <v>0</v>
      </c>
      <c r="AG358" s="139">
        <f t="shared" ca="1" si="254"/>
        <v>0</v>
      </c>
      <c r="AH358" s="139">
        <f t="shared" ca="1" si="254"/>
        <v>0</v>
      </c>
      <c r="AI358" s="139">
        <f t="shared" ca="1" si="254"/>
        <v>0</v>
      </c>
      <c r="AJ358" s="139">
        <f t="shared" ca="1" si="254"/>
        <v>0</v>
      </c>
      <c r="AK358" s="139">
        <f t="shared" ca="1" si="254"/>
        <v>0</v>
      </c>
      <c r="AL358" s="139">
        <f t="shared" ca="1" si="254"/>
        <v>0</v>
      </c>
      <c r="AM358" s="139">
        <f t="shared" ca="1" si="254"/>
        <v>0</v>
      </c>
      <c r="AN358" s="139">
        <f t="shared" ca="1" si="254"/>
        <v>0</v>
      </c>
      <c r="AO358" s="139">
        <f t="shared" ca="1" si="254"/>
        <v>0</v>
      </c>
      <c r="AP358" s="139">
        <f t="shared" ca="1" si="254"/>
        <v>0</v>
      </c>
      <c r="AQ358" s="139">
        <f t="shared" ca="1" si="254"/>
        <v>0</v>
      </c>
      <c r="AR358" s="139">
        <f t="shared" ca="1" si="254"/>
        <v>0</v>
      </c>
      <c r="AS358" s="139">
        <f t="shared" ca="1" si="254"/>
        <v>0</v>
      </c>
      <c r="AT358" s="139">
        <f t="shared" ca="1" si="254"/>
        <v>0</v>
      </c>
      <c r="AU358" s="139">
        <f t="shared" ca="1" si="254"/>
        <v>0</v>
      </c>
      <c r="AV358" s="139">
        <f t="shared" ca="1" si="254"/>
        <v>0</v>
      </c>
      <c r="AW358" s="139">
        <f t="shared" ca="1" si="254"/>
        <v>0</v>
      </c>
      <c r="AX358" s="139">
        <f t="shared" ca="1" si="254"/>
        <v>0</v>
      </c>
      <c r="AY358" s="139">
        <f t="shared" ca="1" si="254"/>
        <v>0</v>
      </c>
      <c r="AZ358" s="139">
        <f t="shared" ca="1" si="254"/>
        <v>0</v>
      </c>
      <c r="BA358" s="139">
        <f t="shared" ca="1" si="254"/>
        <v>0</v>
      </c>
      <c r="BB358" s="139">
        <f t="shared" ca="1" si="254"/>
        <v>0</v>
      </c>
      <c r="BC358" s="139">
        <f t="shared" ca="1" si="254"/>
        <v>0</v>
      </c>
      <c r="BD358" s="139">
        <f t="shared" ca="1" si="254"/>
        <v>0</v>
      </c>
      <c r="BE358" s="139">
        <f t="shared" ca="1" si="254"/>
        <v>0</v>
      </c>
      <c r="BF358" s="139">
        <f t="shared" ca="1" si="254"/>
        <v>0</v>
      </c>
      <c r="BG358" s="139">
        <f t="shared" ca="1" si="254"/>
        <v>0</v>
      </c>
      <c r="BH358" s="139">
        <f t="shared" ca="1" si="254"/>
        <v>0</v>
      </c>
    </row>
    <row r="359" spans="1:60">
      <c r="A359" s="106"/>
      <c r="B359" s="106"/>
      <c r="C359" s="106"/>
      <c r="D359" s="106"/>
      <c r="E359" s="106"/>
      <c r="F359" s="123" t="s">
        <v>4</v>
      </c>
      <c r="G359" s="106"/>
      <c r="H359" s="139"/>
      <c r="I359" s="139"/>
      <c r="J359" s="139"/>
      <c r="K359" s="139">
        <f ca="1">SUMPRODUCT(OFFSET(K$7,0,0,K$2-$K$2+1,1),N(OFFSET(OFFSET(K344,0,0,1,-1*(K$2-$K$2+1)),0,K$2-$K$2+1-ROW(OFFSET($A$1,0,0,K$2-$K$2+1,1)),1,1)))</f>
        <v>0</v>
      </c>
      <c r="L359" s="139">
        <f t="shared" ref="L359:BH359" ca="1" si="255">SUMPRODUCT(OFFSET(L$7,0,0,L$2-$K$2+1,1),N(OFFSET(OFFSET(L344,0,0,1,-1*(L$2-$K$2+1)),0,L$2-$K$2+1-ROW(OFFSET($A$1,0,0,L$2-$K$2+1,1)),1,1)))</f>
        <v>0</v>
      </c>
      <c r="M359" s="139">
        <f t="shared" ca="1" si="255"/>
        <v>0</v>
      </c>
      <c r="N359" s="139">
        <f t="shared" ca="1" si="255"/>
        <v>0</v>
      </c>
      <c r="O359" s="139">
        <f t="shared" ca="1" si="255"/>
        <v>0</v>
      </c>
      <c r="P359" s="139">
        <f t="shared" ca="1" si="255"/>
        <v>0</v>
      </c>
      <c r="Q359" s="139">
        <f t="shared" ca="1" si="255"/>
        <v>0</v>
      </c>
      <c r="R359" s="139">
        <f t="shared" ca="1" si="255"/>
        <v>0</v>
      </c>
      <c r="S359" s="139">
        <f t="shared" ca="1" si="255"/>
        <v>0</v>
      </c>
      <c r="T359" s="139">
        <f t="shared" ca="1" si="255"/>
        <v>0</v>
      </c>
      <c r="U359" s="139">
        <f t="shared" ca="1" si="255"/>
        <v>0</v>
      </c>
      <c r="V359" s="139">
        <f t="shared" ca="1" si="255"/>
        <v>0</v>
      </c>
      <c r="W359" s="139">
        <f t="shared" ca="1" si="255"/>
        <v>0</v>
      </c>
      <c r="X359" s="139">
        <f t="shared" ca="1" si="255"/>
        <v>0</v>
      </c>
      <c r="Y359" s="139">
        <f t="shared" ca="1" si="255"/>
        <v>0</v>
      </c>
      <c r="Z359" s="139">
        <f t="shared" ca="1" si="255"/>
        <v>0</v>
      </c>
      <c r="AA359" s="139">
        <f t="shared" ca="1" si="255"/>
        <v>0</v>
      </c>
      <c r="AB359" s="139">
        <f t="shared" ca="1" si="255"/>
        <v>0</v>
      </c>
      <c r="AC359" s="139">
        <f t="shared" ca="1" si="255"/>
        <v>0</v>
      </c>
      <c r="AD359" s="139">
        <f t="shared" ca="1" si="255"/>
        <v>0</v>
      </c>
      <c r="AE359" s="139">
        <f t="shared" ca="1" si="255"/>
        <v>0</v>
      </c>
      <c r="AF359" s="139">
        <f t="shared" ca="1" si="255"/>
        <v>0</v>
      </c>
      <c r="AG359" s="139">
        <f t="shared" ca="1" si="255"/>
        <v>0</v>
      </c>
      <c r="AH359" s="139">
        <f t="shared" ca="1" si="255"/>
        <v>0</v>
      </c>
      <c r="AI359" s="139">
        <f t="shared" ca="1" si="255"/>
        <v>0</v>
      </c>
      <c r="AJ359" s="139">
        <f t="shared" ca="1" si="255"/>
        <v>0</v>
      </c>
      <c r="AK359" s="139">
        <f t="shared" ca="1" si="255"/>
        <v>0</v>
      </c>
      <c r="AL359" s="139">
        <f t="shared" ca="1" si="255"/>
        <v>0</v>
      </c>
      <c r="AM359" s="139">
        <f t="shared" ca="1" si="255"/>
        <v>0</v>
      </c>
      <c r="AN359" s="139">
        <f t="shared" ca="1" si="255"/>
        <v>0</v>
      </c>
      <c r="AO359" s="139">
        <f t="shared" ca="1" si="255"/>
        <v>0</v>
      </c>
      <c r="AP359" s="139">
        <f t="shared" ca="1" si="255"/>
        <v>0</v>
      </c>
      <c r="AQ359" s="139">
        <f t="shared" ca="1" si="255"/>
        <v>0</v>
      </c>
      <c r="AR359" s="139">
        <f t="shared" ca="1" si="255"/>
        <v>0</v>
      </c>
      <c r="AS359" s="139">
        <f t="shared" ca="1" si="255"/>
        <v>0</v>
      </c>
      <c r="AT359" s="139">
        <f t="shared" ca="1" si="255"/>
        <v>0</v>
      </c>
      <c r="AU359" s="139">
        <f t="shared" ca="1" si="255"/>
        <v>0</v>
      </c>
      <c r="AV359" s="139">
        <f t="shared" ca="1" si="255"/>
        <v>0</v>
      </c>
      <c r="AW359" s="139">
        <f t="shared" ca="1" si="255"/>
        <v>0</v>
      </c>
      <c r="AX359" s="139">
        <f t="shared" ca="1" si="255"/>
        <v>0</v>
      </c>
      <c r="AY359" s="139">
        <f t="shared" ca="1" si="255"/>
        <v>0</v>
      </c>
      <c r="AZ359" s="139">
        <f t="shared" ca="1" si="255"/>
        <v>0</v>
      </c>
      <c r="BA359" s="139">
        <f t="shared" ca="1" si="255"/>
        <v>0</v>
      </c>
      <c r="BB359" s="139">
        <f t="shared" ca="1" si="255"/>
        <v>0</v>
      </c>
      <c r="BC359" s="139">
        <f t="shared" ca="1" si="255"/>
        <v>0</v>
      </c>
      <c r="BD359" s="139">
        <f t="shared" ca="1" si="255"/>
        <v>0</v>
      </c>
      <c r="BE359" s="139">
        <f t="shared" ca="1" si="255"/>
        <v>0</v>
      </c>
      <c r="BF359" s="139">
        <f t="shared" ca="1" si="255"/>
        <v>0</v>
      </c>
      <c r="BG359" s="139">
        <f t="shared" ca="1" si="255"/>
        <v>0</v>
      </c>
      <c r="BH359" s="139">
        <f t="shared" ca="1" si="255"/>
        <v>0</v>
      </c>
    </row>
    <row r="360" spans="1:60">
      <c r="A360" s="106"/>
      <c r="B360" s="106"/>
      <c r="C360" s="106"/>
      <c r="D360" s="106"/>
      <c r="E360" s="106"/>
      <c r="F360" s="123" t="s">
        <v>114</v>
      </c>
      <c r="G360" s="106"/>
      <c r="H360" s="139"/>
      <c r="I360" s="139"/>
      <c r="J360" s="139"/>
      <c r="K360" s="139">
        <f t="shared" ref="K360:BH360" ca="1" si="256">SUMPRODUCT(OFFSET(K$7,0,0,K$2-$K$2+1,1),N(OFFSET(OFFSET(K345,0,0,1,-1*(K$2-$K$2+1)),0,K$2-$K$2+1-ROW(OFFSET($A$1,0,0,K$2-$K$2+1,1)),1,1)))</f>
        <v>0</v>
      </c>
      <c r="L360" s="139">
        <f t="shared" ca="1" si="256"/>
        <v>0</v>
      </c>
      <c r="M360" s="139">
        <f t="shared" ca="1" si="256"/>
        <v>6870.1351610356614</v>
      </c>
      <c r="N360" s="139">
        <f t="shared" ca="1" si="256"/>
        <v>13740.270322071323</v>
      </c>
      <c r="O360" s="139">
        <f t="shared" ca="1" si="256"/>
        <v>13740.270322071323</v>
      </c>
      <c r="P360" s="139">
        <f t="shared" ca="1" si="256"/>
        <v>13740.270322071323</v>
      </c>
      <c r="Q360" s="139">
        <f t="shared" ca="1" si="256"/>
        <v>13740.270322071323</v>
      </c>
      <c r="R360" s="139">
        <f t="shared" ca="1" si="256"/>
        <v>13740.270322071323</v>
      </c>
      <c r="S360" s="139">
        <f t="shared" ca="1" si="256"/>
        <v>13740.270322071323</v>
      </c>
      <c r="T360" s="139">
        <f t="shared" ca="1" si="256"/>
        <v>13740.270322071323</v>
      </c>
      <c r="U360" s="139">
        <f t="shared" ca="1" si="256"/>
        <v>13740.270322071323</v>
      </c>
      <c r="V360" s="139">
        <f t="shared" ca="1" si="256"/>
        <v>13740.270322071323</v>
      </c>
      <c r="W360" s="139">
        <f t="shared" ca="1" si="256"/>
        <v>13740.270322071323</v>
      </c>
      <c r="X360" s="139">
        <f t="shared" ca="1" si="256"/>
        <v>13740.270322071323</v>
      </c>
      <c r="Y360" s="139">
        <f t="shared" ca="1" si="256"/>
        <v>13740.270322071323</v>
      </c>
      <c r="Z360" s="139">
        <f t="shared" ca="1" si="256"/>
        <v>13740.270322071323</v>
      </c>
      <c r="AA360" s="139">
        <f t="shared" ca="1" si="256"/>
        <v>13740.270322071323</v>
      </c>
      <c r="AB360" s="139">
        <f t="shared" ca="1" si="256"/>
        <v>13740.270322071323</v>
      </c>
      <c r="AC360" s="139">
        <f t="shared" ca="1" si="256"/>
        <v>13740.270322071323</v>
      </c>
      <c r="AD360" s="139">
        <f t="shared" ca="1" si="256"/>
        <v>13740.270322071323</v>
      </c>
      <c r="AE360" s="139">
        <f t="shared" ca="1" si="256"/>
        <v>13740.270322071323</v>
      </c>
      <c r="AF360" s="139">
        <f t="shared" ca="1" si="256"/>
        <v>13740.270322071323</v>
      </c>
      <c r="AG360" s="139">
        <f t="shared" ca="1" si="256"/>
        <v>13740.270322071323</v>
      </c>
      <c r="AH360" s="139">
        <f t="shared" ca="1" si="256"/>
        <v>13740.270322071323</v>
      </c>
      <c r="AI360" s="139">
        <f t="shared" ca="1" si="256"/>
        <v>13740.270322071323</v>
      </c>
      <c r="AJ360" s="139">
        <f t="shared" ca="1" si="256"/>
        <v>13740.270322071323</v>
      </c>
      <c r="AK360" s="139">
        <f t="shared" ca="1" si="256"/>
        <v>13740.270322071323</v>
      </c>
      <c r="AL360" s="139">
        <f t="shared" ca="1" si="256"/>
        <v>13740.270322071323</v>
      </c>
      <c r="AM360" s="139">
        <f t="shared" ca="1" si="256"/>
        <v>13740.270322071323</v>
      </c>
      <c r="AN360" s="139">
        <f t="shared" ca="1" si="256"/>
        <v>13740.270322071323</v>
      </c>
      <c r="AO360" s="139">
        <f t="shared" ca="1" si="256"/>
        <v>13740.270322071323</v>
      </c>
      <c r="AP360" s="139">
        <f t="shared" ca="1" si="256"/>
        <v>13740.270322071323</v>
      </c>
      <c r="AQ360" s="139">
        <f t="shared" ca="1" si="256"/>
        <v>13740.270322071323</v>
      </c>
      <c r="AR360" s="139">
        <f t="shared" ca="1" si="256"/>
        <v>13740.270322071323</v>
      </c>
      <c r="AS360" s="139">
        <f t="shared" ca="1" si="256"/>
        <v>13740.270322071323</v>
      </c>
      <c r="AT360" s="139">
        <f t="shared" ca="1" si="256"/>
        <v>13740.270322071323</v>
      </c>
      <c r="AU360" s="139">
        <f t="shared" ca="1" si="256"/>
        <v>13740.270322071323</v>
      </c>
      <c r="AV360" s="139">
        <f t="shared" ca="1" si="256"/>
        <v>13740.270322071323</v>
      </c>
      <c r="AW360" s="139">
        <f t="shared" ca="1" si="256"/>
        <v>13740.270322071323</v>
      </c>
      <c r="AX360" s="139">
        <f t="shared" ca="1" si="256"/>
        <v>13740.270322071323</v>
      </c>
      <c r="AY360" s="139">
        <f t="shared" ca="1" si="256"/>
        <v>13740.270322071323</v>
      </c>
      <c r="AZ360" s="139">
        <f t="shared" ca="1" si="256"/>
        <v>13740.270322071323</v>
      </c>
      <c r="BA360" s="139">
        <f t="shared" ca="1" si="256"/>
        <v>13740.270322071323</v>
      </c>
      <c r="BB360" s="139">
        <f t="shared" ca="1" si="256"/>
        <v>13740.270322071323</v>
      </c>
      <c r="BC360" s="139">
        <f t="shared" ca="1" si="256"/>
        <v>13740.270322071323</v>
      </c>
      <c r="BD360" s="139">
        <f t="shared" ca="1" si="256"/>
        <v>13740.270322071323</v>
      </c>
      <c r="BE360" s="139">
        <f t="shared" ca="1" si="256"/>
        <v>13740.270322071323</v>
      </c>
      <c r="BF360" s="139">
        <f t="shared" ca="1" si="256"/>
        <v>13740.270322071323</v>
      </c>
      <c r="BG360" s="139">
        <f t="shared" ca="1" si="256"/>
        <v>13740.270322071323</v>
      </c>
      <c r="BH360" s="139">
        <f t="shared" ca="1" si="256"/>
        <v>13740.270322071323</v>
      </c>
    </row>
    <row r="361" spans="1:60">
      <c r="A361" s="106"/>
      <c r="B361" s="106"/>
      <c r="C361" s="106"/>
      <c r="D361" s="106"/>
      <c r="E361" s="106"/>
      <c r="F361" s="123" t="s">
        <v>508</v>
      </c>
      <c r="G361" s="106"/>
      <c r="H361" s="139"/>
      <c r="I361" s="139"/>
      <c r="J361" s="139"/>
      <c r="K361" s="139">
        <f t="shared" ref="K361:BH361" ca="1" si="257">SUMPRODUCT(OFFSET(K$7,0,0,K$2-$K$2+1,1),N(OFFSET(OFFSET(K346,0,0,1,-1*(K$2-$K$2+1)),0,K$2-$K$2+1-ROW(OFFSET($A$1,0,0,K$2-$K$2+1,1)),1,1)))</f>
        <v>0</v>
      </c>
      <c r="L361" s="139">
        <f t="shared" ca="1" si="257"/>
        <v>33772287.071710922</v>
      </c>
      <c r="M361" s="139">
        <f t="shared" ca="1" si="257"/>
        <v>0</v>
      </c>
      <c r="N361" s="139">
        <f t="shared" ca="1" si="257"/>
        <v>0</v>
      </c>
      <c r="O361" s="139">
        <f t="shared" ca="1" si="257"/>
        <v>0</v>
      </c>
      <c r="P361" s="139">
        <f t="shared" ca="1" si="257"/>
        <v>0</v>
      </c>
      <c r="Q361" s="139">
        <f t="shared" ca="1" si="257"/>
        <v>0</v>
      </c>
      <c r="R361" s="139">
        <f t="shared" ca="1" si="257"/>
        <v>0</v>
      </c>
      <c r="S361" s="139">
        <f t="shared" ca="1" si="257"/>
        <v>0</v>
      </c>
      <c r="T361" s="139">
        <f t="shared" ca="1" si="257"/>
        <v>0</v>
      </c>
      <c r="U361" s="139">
        <f t="shared" ca="1" si="257"/>
        <v>0</v>
      </c>
      <c r="V361" s="139">
        <f t="shared" ca="1" si="257"/>
        <v>0</v>
      </c>
      <c r="W361" s="139">
        <f t="shared" ca="1" si="257"/>
        <v>0</v>
      </c>
      <c r="X361" s="139">
        <f t="shared" ca="1" si="257"/>
        <v>0</v>
      </c>
      <c r="Y361" s="139">
        <f t="shared" ca="1" si="257"/>
        <v>0</v>
      </c>
      <c r="Z361" s="139">
        <f t="shared" ca="1" si="257"/>
        <v>0</v>
      </c>
      <c r="AA361" s="139">
        <f t="shared" ca="1" si="257"/>
        <v>0</v>
      </c>
      <c r="AB361" s="139">
        <f t="shared" ca="1" si="257"/>
        <v>0</v>
      </c>
      <c r="AC361" s="139">
        <f t="shared" ca="1" si="257"/>
        <v>0</v>
      </c>
      <c r="AD361" s="139">
        <f t="shared" ca="1" si="257"/>
        <v>0</v>
      </c>
      <c r="AE361" s="139">
        <f t="shared" ca="1" si="257"/>
        <v>0</v>
      </c>
      <c r="AF361" s="139">
        <f t="shared" ca="1" si="257"/>
        <v>0</v>
      </c>
      <c r="AG361" s="139">
        <f t="shared" ca="1" si="257"/>
        <v>0</v>
      </c>
      <c r="AH361" s="139">
        <f t="shared" ca="1" si="257"/>
        <v>0</v>
      </c>
      <c r="AI361" s="139">
        <f t="shared" ca="1" si="257"/>
        <v>0</v>
      </c>
      <c r="AJ361" s="139">
        <f t="shared" ca="1" si="257"/>
        <v>0</v>
      </c>
      <c r="AK361" s="139">
        <f t="shared" ca="1" si="257"/>
        <v>0</v>
      </c>
      <c r="AL361" s="139">
        <f t="shared" ca="1" si="257"/>
        <v>0</v>
      </c>
      <c r="AM361" s="139">
        <f t="shared" ca="1" si="257"/>
        <v>0</v>
      </c>
      <c r="AN361" s="139">
        <f t="shared" ca="1" si="257"/>
        <v>0</v>
      </c>
      <c r="AO361" s="139">
        <f t="shared" ca="1" si="257"/>
        <v>0</v>
      </c>
      <c r="AP361" s="139">
        <f t="shared" ca="1" si="257"/>
        <v>0</v>
      </c>
      <c r="AQ361" s="139">
        <f t="shared" ca="1" si="257"/>
        <v>0</v>
      </c>
      <c r="AR361" s="139">
        <f t="shared" ca="1" si="257"/>
        <v>0</v>
      </c>
      <c r="AS361" s="139">
        <f t="shared" ca="1" si="257"/>
        <v>0</v>
      </c>
      <c r="AT361" s="139">
        <f t="shared" ca="1" si="257"/>
        <v>0</v>
      </c>
      <c r="AU361" s="139">
        <f t="shared" ca="1" si="257"/>
        <v>0</v>
      </c>
      <c r="AV361" s="139">
        <f t="shared" ca="1" si="257"/>
        <v>0</v>
      </c>
      <c r="AW361" s="139">
        <f t="shared" ca="1" si="257"/>
        <v>0</v>
      </c>
      <c r="AX361" s="139">
        <f t="shared" ca="1" si="257"/>
        <v>0</v>
      </c>
      <c r="AY361" s="139">
        <f t="shared" ca="1" si="257"/>
        <v>0</v>
      </c>
      <c r="AZ361" s="139">
        <f t="shared" ca="1" si="257"/>
        <v>0</v>
      </c>
      <c r="BA361" s="139">
        <f t="shared" ca="1" si="257"/>
        <v>0</v>
      </c>
      <c r="BB361" s="139">
        <f t="shared" ca="1" si="257"/>
        <v>0</v>
      </c>
      <c r="BC361" s="139">
        <f t="shared" ca="1" si="257"/>
        <v>0</v>
      </c>
      <c r="BD361" s="139">
        <f t="shared" ca="1" si="257"/>
        <v>0</v>
      </c>
      <c r="BE361" s="139">
        <f t="shared" ca="1" si="257"/>
        <v>0</v>
      </c>
      <c r="BF361" s="139">
        <f t="shared" ca="1" si="257"/>
        <v>0</v>
      </c>
      <c r="BG361" s="139">
        <f t="shared" ca="1" si="257"/>
        <v>0</v>
      </c>
      <c r="BH361" s="139">
        <f t="shared" ca="1" si="257"/>
        <v>0</v>
      </c>
    </row>
    <row r="362" spans="1:60">
      <c r="A362" s="106"/>
      <c r="B362" s="106"/>
      <c r="C362" s="106"/>
      <c r="D362" s="106"/>
      <c r="E362" s="106"/>
      <c r="F362" s="123" t="s">
        <v>543</v>
      </c>
      <c r="G362" s="106"/>
      <c r="H362" s="139"/>
      <c r="I362" s="139"/>
      <c r="J362" s="139"/>
      <c r="K362" s="139">
        <f t="shared" ref="K362:BH362" ca="1" si="258">SUMPRODUCT(OFFSET(K$7,0,0,K$2-$K$2+1,1),N(OFFSET(OFFSET(K347,0,0,1,-1*(K$2-$K$2+1)),0,K$2-$K$2+1-ROW(OFFSET($A$1,0,0,K$2-$K$2+1,1)),1,1)))</f>
        <v>0</v>
      </c>
      <c r="L362" s="139">
        <f t="shared" ca="1" si="258"/>
        <v>0</v>
      </c>
      <c r="M362" s="139">
        <f t="shared" ca="1" si="258"/>
        <v>0</v>
      </c>
      <c r="N362" s="139">
        <f t="shared" ca="1" si="258"/>
        <v>0</v>
      </c>
      <c r="O362" s="139">
        <f t="shared" ca="1" si="258"/>
        <v>0</v>
      </c>
      <c r="P362" s="139">
        <f t="shared" ca="1" si="258"/>
        <v>0</v>
      </c>
      <c r="Q362" s="139">
        <f t="shared" ca="1" si="258"/>
        <v>0</v>
      </c>
      <c r="R362" s="139">
        <f t="shared" ca="1" si="258"/>
        <v>0</v>
      </c>
      <c r="S362" s="139">
        <f t="shared" ca="1" si="258"/>
        <v>0</v>
      </c>
      <c r="T362" s="139">
        <f t="shared" ca="1" si="258"/>
        <v>0</v>
      </c>
      <c r="U362" s="139">
        <f t="shared" ca="1" si="258"/>
        <v>0</v>
      </c>
      <c r="V362" s="139">
        <f t="shared" ca="1" si="258"/>
        <v>0</v>
      </c>
      <c r="W362" s="139">
        <f t="shared" ca="1" si="258"/>
        <v>0</v>
      </c>
      <c r="X362" s="139">
        <f t="shared" ca="1" si="258"/>
        <v>0</v>
      </c>
      <c r="Y362" s="139">
        <f t="shared" ca="1" si="258"/>
        <v>0</v>
      </c>
      <c r="Z362" s="139">
        <f t="shared" ca="1" si="258"/>
        <v>0</v>
      </c>
      <c r="AA362" s="139">
        <f t="shared" ca="1" si="258"/>
        <v>0</v>
      </c>
      <c r="AB362" s="139">
        <f t="shared" ca="1" si="258"/>
        <v>0</v>
      </c>
      <c r="AC362" s="139">
        <f t="shared" ca="1" si="258"/>
        <v>0</v>
      </c>
      <c r="AD362" s="139">
        <f t="shared" ca="1" si="258"/>
        <v>0</v>
      </c>
      <c r="AE362" s="139">
        <f t="shared" ca="1" si="258"/>
        <v>0</v>
      </c>
      <c r="AF362" s="139">
        <f t="shared" ca="1" si="258"/>
        <v>0</v>
      </c>
      <c r="AG362" s="139">
        <f t="shared" ca="1" si="258"/>
        <v>0</v>
      </c>
      <c r="AH362" s="139">
        <f t="shared" ca="1" si="258"/>
        <v>0</v>
      </c>
      <c r="AI362" s="139">
        <f t="shared" ca="1" si="258"/>
        <v>0</v>
      </c>
      <c r="AJ362" s="139">
        <f t="shared" ca="1" si="258"/>
        <v>0</v>
      </c>
      <c r="AK362" s="139">
        <f t="shared" ca="1" si="258"/>
        <v>0</v>
      </c>
      <c r="AL362" s="139">
        <f t="shared" ca="1" si="258"/>
        <v>0</v>
      </c>
      <c r="AM362" s="139">
        <f t="shared" ca="1" si="258"/>
        <v>0</v>
      </c>
      <c r="AN362" s="139">
        <f t="shared" ca="1" si="258"/>
        <v>0</v>
      </c>
      <c r="AO362" s="139">
        <f t="shared" ca="1" si="258"/>
        <v>0</v>
      </c>
      <c r="AP362" s="139">
        <f t="shared" ca="1" si="258"/>
        <v>0</v>
      </c>
      <c r="AQ362" s="139">
        <f t="shared" ca="1" si="258"/>
        <v>0</v>
      </c>
      <c r="AR362" s="139">
        <f t="shared" ca="1" si="258"/>
        <v>0</v>
      </c>
      <c r="AS362" s="139">
        <f t="shared" ca="1" si="258"/>
        <v>0</v>
      </c>
      <c r="AT362" s="139">
        <f t="shared" ca="1" si="258"/>
        <v>0</v>
      </c>
      <c r="AU362" s="139">
        <f t="shared" ca="1" si="258"/>
        <v>0</v>
      </c>
      <c r="AV362" s="139">
        <f t="shared" ca="1" si="258"/>
        <v>0</v>
      </c>
      <c r="AW362" s="139">
        <f t="shared" ca="1" si="258"/>
        <v>0</v>
      </c>
      <c r="AX362" s="139">
        <f t="shared" ca="1" si="258"/>
        <v>0</v>
      </c>
      <c r="AY362" s="139">
        <f t="shared" ca="1" si="258"/>
        <v>0</v>
      </c>
      <c r="AZ362" s="139">
        <f t="shared" ca="1" si="258"/>
        <v>0</v>
      </c>
      <c r="BA362" s="139">
        <f t="shared" ca="1" si="258"/>
        <v>0</v>
      </c>
      <c r="BB362" s="139">
        <f t="shared" ca="1" si="258"/>
        <v>0</v>
      </c>
      <c r="BC362" s="139">
        <f t="shared" ca="1" si="258"/>
        <v>0</v>
      </c>
      <c r="BD362" s="139">
        <f t="shared" ca="1" si="258"/>
        <v>0</v>
      </c>
      <c r="BE362" s="139">
        <f t="shared" ca="1" si="258"/>
        <v>0</v>
      </c>
      <c r="BF362" s="139">
        <f t="shared" ca="1" si="258"/>
        <v>0</v>
      </c>
      <c r="BG362" s="139">
        <f t="shared" ca="1" si="258"/>
        <v>0</v>
      </c>
      <c r="BH362" s="139">
        <f t="shared" ca="1" si="258"/>
        <v>0</v>
      </c>
    </row>
    <row r="363" spans="1:60">
      <c r="A363" s="106"/>
      <c r="B363" s="106"/>
      <c r="C363" s="106"/>
      <c r="D363" s="106"/>
      <c r="E363" s="106"/>
      <c r="F363" s="123" t="s">
        <v>509</v>
      </c>
      <c r="G363" s="106"/>
      <c r="H363" s="139"/>
      <c r="I363" s="139"/>
      <c r="J363" s="139"/>
      <c r="K363" s="139">
        <f t="shared" ref="K363:BH363" ca="1" si="259">SUMPRODUCT(OFFSET(K$7,0,0,K$2-$K$2+1,1),N(OFFSET(OFFSET(K348,0,0,1,-1*(K$2-$K$2+1)),0,K$2-$K$2+1-ROW(OFFSET($A$1,0,0,K$2-$K$2+1,1)),1,1)))</f>
        <v>0</v>
      </c>
      <c r="L363" s="139">
        <f t="shared" ca="1" si="259"/>
        <v>0</v>
      </c>
      <c r="M363" s="139">
        <f t="shared" ca="1" si="259"/>
        <v>0</v>
      </c>
      <c r="N363" s="139">
        <f t="shared" ca="1" si="259"/>
        <v>0</v>
      </c>
      <c r="O363" s="139">
        <f t="shared" ca="1" si="259"/>
        <v>0</v>
      </c>
      <c r="P363" s="139">
        <f t="shared" ca="1" si="259"/>
        <v>0</v>
      </c>
      <c r="Q363" s="139">
        <f t="shared" ca="1" si="259"/>
        <v>0</v>
      </c>
      <c r="R363" s="139">
        <f t="shared" ca="1" si="259"/>
        <v>0</v>
      </c>
      <c r="S363" s="139">
        <f t="shared" ca="1" si="259"/>
        <v>0</v>
      </c>
      <c r="T363" s="139">
        <f t="shared" ca="1" si="259"/>
        <v>0</v>
      </c>
      <c r="U363" s="139">
        <f t="shared" ca="1" si="259"/>
        <v>0</v>
      </c>
      <c r="V363" s="139">
        <f t="shared" ca="1" si="259"/>
        <v>0</v>
      </c>
      <c r="W363" s="139">
        <f t="shared" ca="1" si="259"/>
        <v>0</v>
      </c>
      <c r="X363" s="139">
        <f t="shared" ca="1" si="259"/>
        <v>0</v>
      </c>
      <c r="Y363" s="139">
        <f t="shared" ca="1" si="259"/>
        <v>0</v>
      </c>
      <c r="Z363" s="139">
        <f t="shared" ca="1" si="259"/>
        <v>0</v>
      </c>
      <c r="AA363" s="139">
        <f t="shared" ca="1" si="259"/>
        <v>0</v>
      </c>
      <c r="AB363" s="139">
        <f t="shared" ca="1" si="259"/>
        <v>0</v>
      </c>
      <c r="AC363" s="139">
        <f t="shared" ca="1" si="259"/>
        <v>0</v>
      </c>
      <c r="AD363" s="139">
        <f t="shared" ca="1" si="259"/>
        <v>0</v>
      </c>
      <c r="AE363" s="139">
        <f t="shared" ca="1" si="259"/>
        <v>0</v>
      </c>
      <c r="AF363" s="139">
        <f t="shared" ca="1" si="259"/>
        <v>0</v>
      </c>
      <c r="AG363" s="139">
        <f t="shared" ca="1" si="259"/>
        <v>0</v>
      </c>
      <c r="AH363" s="139">
        <f t="shared" ca="1" si="259"/>
        <v>0</v>
      </c>
      <c r="AI363" s="139">
        <f t="shared" ca="1" si="259"/>
        <v>0</v>
      </c>
      <c r="AJ363" s="139">
        <f t="shared" ca="1" si="259"/>
        <v>0</v>
      </c>
      <c r="AK363" s="139">
        <f t="shared" ca="1" si="259"/>
        <v>0</v>
      </c>
      <c r="AL363" s="139">
        <f t="shared" ca="1" si="259"/>
        <v>0</v>
      </c>
      <c r="AM363" s="139">
        <f t="shared" ca="1" si="259"/>
        <v>0</v>
      </c>
      <c r="AN363" s="139">
        <f t="shared" ca="1" si="259"/>
        <v>0</v>
      </c>
      <c r="AO363" s="139">
        <f t="shared" ca="1" si="259"/>
        <v>0</v>
      </c>
      <c r="AP363" s="139">
        <f t="shared" ca="1" si="259"/>
        <v>0</v>
      </c>
      <c r="AQ363" s="139">
        <f t="shared" ca="1" si="259"/>
        <v>0</v>
      </c>
      <c r="AR363" s="139">
        <f t="shared" ca="1" si="259"/>
        <v>0</v>
      </c>
      <c r="AS363" s="139">
        <f t="shared" ca="1" si="259"/>
        <v>0</v>
      </c>
      <c r="AT363" s="139">
        <f t="shared" ca="1" si="259"/>
        <v>0</v>
      </c>
      <c r="AU363" s="139">
        <f t="shared" ca="1" si="259"/>
        <v>0</v>
      </c>
      <c r="AV363" s="139">
        <f t="shared" ca="1" si="259"/>
        <v>0</v>
      </c>
      <c r="AW363" s="139">
        <f t="shared" ca="1" si="259"/>
        <v>0</v>
      </c>
      <c r="AX363" s="139">
        <f t="shared" ca="1" si="259"/>
        <v>0</v>
      </c>
      <c r="AY363" s="139">
        <f t="shared" ca="1" si="259"/>
        <v>0</v>
      </c>
      <c r="AZ363" s="139">
        <f t="shared" ca="1" si="259"/>
        <v>0</v>
      </c>
      <c r="BA363" s="139">
        <f t="shared" ca="1" si="259"/>
        <v>0</v>
      </c>
      <c r="BB363" s="139">
        <f t="shared" ca="1" si="259"/>
        <v>0</v>
      </c>
      <c r="BC363" s="139">
        <f t="shared" ca="1" si="259"/>
        <v>0</v>
      </c>
      <c r="BD363" s="139">
        <f t="shared" ca="1" si="259"/>
        <v>0</v>
      </c>
      <c r="BE363" s="139">
        <f t="shared" ca="1" si="259"/>
        <v>0</v>
      </c>
      <c r="BF363" s="139">
        <f t="shared" ca="1" si="259"/>
        <v>0</v>
      </c>
      <c r="BG363" s="139">
        <f t="shared" ca="1" si="259"/>
        <v>0</v>
      </c>
      <c r="BH363" s="139">
        <f t="shared" ca="1" si="259"/>
        <v>0</v>
      </c>
    </row>
    <row r="364" spans="1:60">
      <c r="A364" s="106"/>
      <c r="B364" s="106"/>
      <c r="C364" s="106"/>
      <c r="D364" s="106"/>
      <c r="E364" s="106"/>
      <c r="F364" s="123" t="s">
        <v>544</v>
      </c>
      <c r="G364" s="106"/>
      <c r="H364" s="139"/>
      <c r="I364" s="139"/>
      <c r="J364" s="139"/>
      <c r="K364" s="139">
        <f t="shared" ref="K364:BH364" ca="1" si="260">SUMPRODUCT(OFFSET(K$7,0,0,K$2-$K$2+1,1),N(OFFSET(OFFSET(K349,0,0,1,-1*(K$2-$K$2+1)),0,K$2-$K$2+1-ROW(OFFSET($A$1,0,0,K$2-$K$2+1,1)),1,1)))</f>
        <v>0</v>
      </c>
      <c r="L364" s="139">
        <f t="shared" ca="1" si="260"/>
        <v>0</v>
      </c>
      <c r="M364" s="139">
        <f t="shared" ca="1" si="260"/>
        <v>0</v>
      </c>
      <c r="N364" s="139">
        <f t="shared" ca="1" si="260"/>
        <v>0</v>
      </c>
      <c r="O364" s="139">
        <f t="shared" ca="1" si="260"/>
        <v>0</v>
      </c>
      <c r="P364" s="139">
        <f t="shared" ca="1" si="260"/>
        <v>0</v>
      </c>
      <c r="Q364" s="139">
        <f t="shared" ca="1" si="260"/>
        <v>0</v>
      </c>
      <c r="R364" s="139">
        <f t="shared" ca="1" si="260"/>
        <v>0</v>
      </c>
      <c r="S364" s="139">
        <f t="shared" ca="1" si="260"/>
        <v>0</v>
      </c>
      <c r="T364" s="139">
        <f t="shared" ca="1" si="260"/>
        <v>0</v>
      </c>
      <c r="U364" s="139">
        <f t="shared" ca="1" si="260"/>
        <v>0</v>
      </c>
      <c r="V364" s="139">
        <f t="shared" ca="1" si="260"/>
        <v>0</v>
      </c>
      <c r="W364" s="139">
        <f t="shared" ca="1" si="260"/>
        <v>0</v>
      </c>
      <c r="X364" s="139">
        <f t="shared" ca="1" si="260"/>
        <v>0</v>
      </c>
      <c r="Y364" s="139">
        <f t="shared" ca="1" si="260"/>
        <v>0</v>
      </c>
      <c r="Z364" s="139">
        <f t="shared" ca="1" si="260"/>
        <v>0</v>
      </c>
      <c r="AA364" s="139">
        <f t="shared" ca="1" si="260"/>
        <v>0</v>
      </c>
      <c r="AB364" s="139">
        <f t="shared" ca="1" si="260"/>
        <v>0</v>
      </c>
      <c r="AC364" s="139">
        <f t="shared" ca="1" si="260"/>
        <v>0</v>
      </c>
      <c r="AD364" s="139">
        <f t="shared" ca="1" si="260"/>
        <v>0</v>
      </c>
      <c r="AE364" s="139">
        <f t="shared" ca="1" si="260"/>
        <v>0</v>
      </c>
      <c r="AF364" s="139">
        <f t="shared" ca="1" si="260"/>
        <v>0</v>
      </c>
      <c r="AG364" s="139">
        <f t="shared" ca="1" si="260"/>
        <v>0</v>
      </c>
      <c r="AH364" s="139">
        <f t="shared" ca="1" si="260"/>
        <v>0</v>
      </c>
      <c r="AI364" s="139">
        <f t="shared" ca="1" si="260"/>
        <v>0</v>
      </c>
      <c r="AJ364" s="139">
        <f t="shared" ca="1" si="260"/>
        <v>0</v>
      </c>
      <c r="AK364" s="139">
        <f t="shared" ca="1" si="260"/>
        <v>0</v>
      </c>
      <c r="AL364" s="139">
        <f t="shared" ca="1" si="260"/>
        <v>0</v>
      </c>
      <c r="AM364" s="139">
        <f t="shared" ca="1" si="260"/>
        <v>0</v>
      </c>
      <c r="AN364" s="139">
        <f t="shared" ca="1" si="260"/>
        <v>0</v>
      </c>
      <c r="AO364" s="139">
        <f t="shared" ca="1" si="260"/>
        <v>0</v>
      </c>
      <c r="AP364" s="139">
        <f t="shared" ca="1" si="260"/>
        <v>0</v>
      </c>
      <c r="AQ364" s="139">
        <f t="shared" ca="1" si="260"/>
        <v>0</v>
      </c>
      <c r="AR364" s="139">
        <f t="shared" ca="1" si="260"/>
        <v>0</v>
      </c>
      <c r="AS364" s="139">
        <f t="shared" ca="1" si="260"/>
        <v>0</v>
      </c>
      <c r="AT364" s="139">
        <f t="shared" ca="1" si="260"/>
        <v>0</v>
      </c>
      <c r="AU364" s="139">
        <f t="shared" ca="1" si="260"/>
        <v>0</v>
      </c>
      <c r="AV364" s="139">
        <f t="shared" ca="1" si="260"/>
        <v>0</v>
      </c>
      <c r="AW364" s="139">
        <f t="shared" ca="1" si="260"/>
        <v>0</v>
      </c>
      <c r="AX364" s="139">
        <f t="shared" ca="1" si="260"/>
        <v>0</v>
      </c>
      <c r="AY364" s="139">
        <f t="shared" ca="1" si="260"/>
        <v>0</v>
      </c>
      <c r="AZ364" s="139">
        <f t="shared" ca="1" si="260"/>
        <v>0</v>
      </c>
      <c r="BA364" s="139">
        <f t="shared" ca="1" si="260"/>
        <v>0</v>
      </c>
      <c r="BB364" s="139">
        <f t="shared" ca="1" si="260"/>
        <v>0</v>
      </c>
      <c r="BC364" s="139">
        <f t="shared" ca="1" si="260"/>
        <v>0</v>
      </c>
      <c r="BD364" s="139">
        <f t="shared" ca="1" si="260"/>
        <v>0</v>
      </c>
      <c r="BE364" s="139">
        <f t="shared" ca="1" si="260"/>
        <v>0</v>
      </c>
      <c r="BF364" s="139">
        <f t="shared" ca="1" si="260"/>
        <v>0</v>
      </c>
      <c r="BG364" s="139">
        <f t="shared" ca="1" si="260"/>
        <v>0</v>
      </c>
      <c r="BH364" s="139">
        <f t="shared" ca="1" si="260"/>
        <v>0</v>
      </c>
    </row>
    <row r="365" spans="1:60">
      <c r="A365" s="106"/>
      <c r="B365" s="106"/>
      <c r="C365" s="106"/>
      <c r="D365" s="106"/>
      <c r="E365" s="106"/>
      <c r="F365" s="123" t="s">
        <v>514</v>
      </c>
      <c r="G365" s="106"/>
      <c r="H365" s="139"/>
      <c r="I365" s="139"/>
      <c r="J365" s="139"/>
      <c r="K365" s="139">
        <f t="shared" ref="K365:BH365" ca="1" si="261">SUMPRODUCT(OFFSET(K$7,0,0,K$2-$K$2+1,1),N(OFFSET(OFFSET(K350,0,0,1,-1*(K$2-$K$2+1)),0,K$2-$K$2+1-ROW(OFFSET($A$1,0,0,K$2-$K$2+1,1)),1,1)))</f>
        <v>0</v>
      </c>
      <c r="L365" s="139">
        <f t="shared" ca="1" si="261"/>
        <v>0</v>
      </c>
      <c r="M365" s="139">
        <f t="shared" ca="1" si="261"/>
        <v>0</v>
      </c>
      <c r="N365" s="139">
        <f t="shared" ca="1" si="261"/>
        <v>0</v>
      </c>
      <c r="O365" s="139">
        <f t="shared" ca="1" si="261"/>
        <v>0</v>
      </c>
      <c r="P365" s="139">
        <f t="shared" ca="1" si="261"/>
        <v>0</v>
      </c>
      <c r="Q365" s="139">
        <f t="shared" ca="1" si="261"/>
        <v>0</v>
      </c>
      <c r="R365" s="139">
        <f t="shared" ca="1" si="261"/>
        <v>0</v>
      </c>
      <c r="S365" s="139">
        <f t="shared" ca="1" si="261"/>
        <v>0</v>
      </c>
      <c r="T365" s="139">
        <f t="shared" ca="1" si="261"/>
        <v>0</v>
      </c>
      <c r="U365" s="139">
        <f t="shared" ca="1" si="261"/>
        <v>0</v>
      </c>
      <c r="V365" s="139">
        <f t="shared" ca="1" si="261"/>
        <v>0</v>
      </c>
      <c r="W365" s="139">
        <f t="shared" ca="1" si="261"/>
        <v>0</v>
      </c>
      <c r="X365" s="139">
        <f t="shared" ca="1" si="261"/>
        <v>0</v>
      </c>
      <c r="Y365" s="139">
        <f t="shared" ca="1" si="261"/>
        <v>0</v>
      </c>
      <c r="Z365" s="139">
        <f t="shared" ca="1" si="261"/>
        <v>0</v>
      </c>
      <c r="AA365" s="139">
        <f t="shared" ca="1" si="261"/>
        <v>0</v>
      </c>
      <c r="AB365" s="139">
        <f t="shared" ca="1" si="261"/>
        <v>0</v>
      </c>
      <c r="AC365" s="139">
        <f t="shared" ca="1" si="261"/>
        <v>0</v>
      </c>
      <c r="AD365" s="139">
        <f t="shared" ca="1" si="261"/>
        <v>0</v>
      </c>
      <c r="AE365" s="139">
        <f t="shared" ca="1" si="261"/>
        <v>0</v>
      </c>
      <c r="AF365" s="139">
        <f t="shared" ca="1" si="261"/>
        <v>0</v>
      </c>
      <c r="AG365" s="139">
        <f t="shared" ca="1" si="261"/>
        <v>0</v>
      </c>
      <c r="AH365" s="139">
        <f t="shared" ca="1" si="261"/>
        <v>0</v>
      </c>
      <c r="AI365" s="139">
        <f t="shared" ca="1" si="261"/>
        <v>0</v>
      </c>
      <c r="AJ365" s="139">
        <f t="shared" ca="1" si="261"/>
        <v>0</v>
      </c>
      <c r="AK365" s="139">
        <f t="shared" ca="1" si="261"/>
        <v>0</v>
      </c>
      <c r="AL365" s="139">
        <f t="shared" ca="1" si="261"/>
        <v>0</v>
      </c>
      <c r="AM365" s="139">
        <f t="shared" ca="1" si="261"/>
        <v>0</v>
      </c>
      <c r="AN365" s="139">
        <f t="shared" ca="1" si="261"/>
        <v>0</v>
      </c>
      <c r="AO365" s="139">
        <f t="shared" ca="1" si="261"/>
        <v>0</v>
      </c>
      <c r="AP365" s="139">
        <f t="shared" ca="1" si="261"/>
        <v>0</v>
      </c>
      <c r="AQ365" s="139">
        <f t="shared" ca="1" si="261"/>
        <v>0</v>
      </c>
      <c r="AR365" s="139">
        <f t="shared" ca="1" si="261"/>
        <v>0</v>
      </c>
      <c r="AS365" s="139">
        <f t="shared" ca="1" si="261"/>
        <v>0</v>
      </c>
      <c r="AT365" s="139">
        <f t="shared" ca="1" si="261"/>
        <v>0</v>
      </c>
      <c r="AU365" s="139">
        <f t="shared" ca="1" si="261"/>
        <v>0</v>
      </c>
      <c r="AV365" s="139">
        <f t="shared" ca="1" si="261"/>
        <v>0</v>
      </c>
      <c r="AW365" s="139">
        <f t="shared" ca="1" si="261"/>
        <v>0</v>
      </c>
      <c r="AX365" s="139">
        <f t="shared" ca="1" si="261"/>
        <v>0</v>
      </c>
      <c r="AY365" s="139">
        <f t="shared" ca="1" si="261"/>
        <v>0</v>
      </c>
      <c r="AZ365" s="139">
        <f t="shared" ca="1" si="261"/>
        <v>0</v>
      </c>
      <c r="BA365" s="139">
        <f t="shared" ca="1" si="261"/>
        <v>0</v>
      </c>
      <c r="BB365" s="139">
        <f t="shared" ca="1" si="261"/>
        <v>0</v>
      </c>
      <c r="BC365" s="139">
        <f t="shared" ca="1" si="261"/>
        <v>0</v>
      </c>
      <c r="BD365" s="139">
        <f t="shared" ca="1" si="261"/>
        <v>0</v>
      </c>
      <c r="BE365" s="139">
        <f t="shared" ca="1" si="261"/>
        <v>0</v>
      </c>
      <c r="BF365" s="139">
        <f t="shared" ca="1" si="261"/>
        <v>0</v>
      </c>
      <c r="BG365" s="139">
        <f t="shared" ca="1" si="261"/>
        <v>0</v>
      </c>
      <c r="BH365" s="139">
        <f t="shared" ca="1" si="261"/>
        <v>0</v>
      </c>
    </row>
    <row r="366" spans="1:60">
      <c r="A366" s="106"/>
      <c r="B366" s="106"/>
      <c r="C366" s="106"/>
      <c r="D366" s="106"/>
      <c r="E366" s="106"/>
      <c r="F366" s="123" t="s">
        <v>515</v>
      </c>
      <c r="G366" s="106"/>
      <c r="H366" s="139"/>
      <c r="I366" s="139"/>
      <c r="J366" s="139"/>
      <c r="K366" s="139">
        <f t="shared" ref="K366:BH366" ca="1" si="262">SUMPRODUCT(OFFSET(K$7,0,0,K$2-$K$2+1,1),N(OFFSET(OFFSET(K351,0,0,1,-1*(K$2-$K$2+1)),0,K$2-$K$2+1-ROW(OFFSET($A$1,0,0,K$2-$K$2+1,1)),1,1)))</f>
        <v>0</v>
      </c>
      <c r="L366" s="139">
        <f t="shared" ca="1" si="262"/>
        <v>0</v>
      </c>
      <c r="M366" s="139">
        <f t="shared" ca="1" si="262"/>
        <v>0</v>
      </c>
      <c r="N366" s="139">
        <f t="shared" ca="1" si="262"/>
        <v>0</v>
      </c>
      <c r="O366" s="139">
        <f t="shared" ca="1" si="262"/>
        <v>0</v>
      </c>
      <c r="P366" s="139">
        <f t="shared" ca="1" si="262"/>
        <v>0</v>
      </c>
      <c r="Q366" s="139">
        <f t="shared" ca="1" si="262"/>
        <v>0</v>
      </c>
      <c r="R366" s="139">
        <f t="shared" ca="1" si="262"/>
        <v>0</v>
      </c>
      <c r="S366" s="139">
        <f t="shared" ca="1" si="262"/>
        <v>0</v>
      </c>
      <c r="T366" s="139">
        <f t="shared" ca="1" si="262"/>
        <v>0</v>
      </c>
      <c r="U366" s="139">
        <f t="shared" ca="1" si="262"/>
        <v>0</v>
      </c>
      <c r="V366" s="139">
        <f t="shared" ca="1" si="262"/>
        <v>0</v>
      </c>
      <c r="W366" s="139">
        <f t="shared" ca="1" si="262"/>
        <v>0</v>
      </c>
      <c r="X366" s="139">
        <f t="shared" ca="1" si="262"/>
        <v>0</v>
      </c>
      <c r="Y366" s="139">
        <f t="shared" ca="1" si="262"/>
        <v>0</v>
      </c>
      <c r="Z366" s="139">
        <f t="shared" ca="1" si="262"/>
        <v>0</v>
      </c>
      <c r="AA366" s="139">
        <f t="shared" ca="1" si="262"/>
        <v>0</v>
      </c>
      <c r="AB366" s="139">
        <f t="shared" ca="1" si="262"/>
        <v>0</v>
      </c>
      <c r="AC366" s="139">
        <f t="shared" ca="1" si="262"/>
        <v>0</v>
      </c>
      <c r="AD366" s="139">
        <f t="shared" ca="1" si="262"/>
        <v>0</v>
      </c>
      <c r="AE366" s="139">
        <f t="shared" ca="1" si="262"/>
        <v>0</v>
      </c>
      <c r="AF366" s="139">
        <f t="shared" ca="1" si="262"/>
        <v>0</v>
      </c>
      <c r="AG366" s="139">
        <f t="shared" ca="1" si="262"/>
        <v>0</v>
      </c>
      <c r="AH366" s="139">
        <f t="shared" ca="1" si="262"/>
        <v>0</v>
      </c>
      <c r="AI366" s="139">
        <f t="shared" ca="1" si="262"/>
        <v>0</v>
      </c>
      <c r="AJ366" s="139">
        <f t="shared" ca="1" si="262"/>
        <v>0</v>
      </c>
      <c r="AK366" s="139">
        <f t="shared" ca="1" si="262"/>
        <v>0</v>
      </c>
      <c r="AL366" s="139">
        <f t="shared" ca="1" si="262"/>
        <v>0</v>
      </c>
      <c r="AM366" s="139">
        <f t="shared" ca="1" si="262"/>
        <v>0</v>
      </c>
      <c r="AN366" s="139">
        <f t="shared" ca="1" si="262"/>
        <v>0</v>
      </c>
      <c r="AO366" s="139">
        <f t="shared" ca="1" si="262"/>
        <v>0</v>
      </c>
      <c r="AP366" s="139">
        <f t="shared" ca="1" si="262"/>
        <v>0</v>
      </c>
      <c r="AQ366" s="139">
        <f t="shared" ca="1" si="262"/>
        <v>0</v>
      </c>
      <c r="AR366" s="139">
        <f t="shared" ca="1" si="262"/>
        <v>0</v>
      </c>
      <c r="AS366" s="139">
        <f t="shared" ca="1" si="262"/>
        <v>0</v>
      </c>
      <c r="AT366" s="139">
        <f t="shared" ca="1" si="262"/>
        <v>0</v>
      </c>
      <c r="AU366" s="139">
        <f t="shared" ca="1" si="262"/>
        <v>0</v>
      </c>
      <c r="AV366" s="139">
        <f t="shared" ca="1" si="262"/>
        <v>0</v>
      </c>
      <c r="AW366" s="139">
        <f t="shared" ca="1" si="262"/>
        <v>0</v>
      </c>
      <c r="AX366" s="139">
        <f t="shared" ca="1" si="262"/>
        <v>0</v>
      </c>
      <c r="AY366" s="139">
        <f t="shared" ca="1" si="262"/>
        <v>0</v>
      </c>
      <c r="AZ366" s="139">
        <f t="shared" ca="1" si="262"/>
        <v>0</v>
      </c>
      <c r="BA366" s="139">
        <f t="shared" ca="1" si="262"/>
        <v>0</v>
      </c>
      <c r="BB366" s="139">
        <f t="shared" ca="1" si="262"/>
        <v>0</v>
      </c>
      <c r="BC366" s="139">
        <f t="shared" ca="1" si="262"/>
        <v>0</v>
      </c>
      <c r="BD366" s="139">
        <f t="shared" ca="1" si="262"/>
        <v>0</v>
      </c>
      <c r="BE366" s="139">
        <f t="shared" ca="1" si="262"/>
        <v>0</v>
      </c>
      <c r="BF366" s="139">
        <f t="shared" ca="1" si="262"/>
        <v>0</v>
      </c>
      <c r="BG366" s="139">
        <f t="shared" ca="1" si="262"/>
        <v>0</v>
      </c>
      <c r="BH366" s="139">
        <f t="shared" ca="1" si="262"/>
        <v>0</v>
      </c>
    </row>
    <row r="367" spans="1:60">
      <c r="A367" s="106"/>
      <c r="B367" s="106"/>
      <c r="C367" s="106"/>
      <c r="D367" s="106"/>
      <c r="E367" s="106"/>
      <c r="F367" s="123" t="s">
        <v>545</v>
      </c>
      <c r="G367" s="106"/>
      <c r="H367" s="139"/>
      <c r="I367" s="139"/>
      <c r="J367" s="139"/>
      <c r="K367" s="139">
        <f t="shared" ref="K367:BH367" ca="1" si="263">SUMPRODUCT(OFFSET(K$7,0,0,K$2-$K$2+1,1),N(OFFSET(OFFSET(K352,0,0,1,-1*(K$2-$K$2+1)),0,K$2-$K$2+1-ROW(OFFSET($A$1,0,0,K$2-$K$2+1,1)),1,1)))</f>
        <v>0</v>
      </c>
      <c r="L367" s="139">
        <f t="shared" ca="1" si="263"/>
        <v>1070385.9129194107</v>
      </c>
      <c r="M367" s="139">
        <f t="shared" ca="1" si="263"/>
        <v>0</v>
      </c>
      <c r="N367" s="139">
        <f t="shared" ca="1" si="263"/>
        <v>0</v>
      </c>
      <c r="O367" s="139">
        <f t="shared" ca="1" si="263"/>
        <v>0</v>
      </c>
      <c r="P367" s="139">
        <f t="shared" ca="1" si="263"/>
        <v>0</v>
      </c>
      <c r="Q367" s="139">
        <f t="shared" ca="1" si="263"/>
        <v>0</v>
      </c>
      <c r="R367" s="139">
        <f t="shared" ca="1" si="263"/>
        <v>0</v>
      </c>
      <c r="S367" s="139">
        <f t="shared" ca="1" si="263"/>
        <v>0</v>
      </c>
      <c r="T367" s="139">
        <f t="shared" ca="1" si="263"/>
        <v>0</v>
      </c>
      <c r="U367" s="139">
        <f t="shared" ca="1" si="263"/>
        <v>0</v>
      </c>
      <c r="V367" s="139">
        <f t="shared" ca="1" si="263"/>
        <v>0</v>
      </c>
      <c r="W367" s="139">
        <f t="shared" ca="1" si="263"/>
        <v>0</v>
      </c>
      <c r="X367" s="139">
        <f t="shared" ca="1" si="263"/>
        <v>0</v>
      </c>
      <c r="Y367" s="139">
        <f t="shared" ca="1" si="263"/>
        <v>0</v>
      </c>
      <c r="Z367" s="139">
        <f t="shared" ca="1" si="263"/>
        <v>0</v>
      </c>
      <c r="AA367" s="139">
        <f t="shared" ca="1" si="263"/>
        <v>0</v>
      </c>
      <c r="AB367" s="139">
        <f t="shared" ca="1" si="263"/>
        <v>0</v>
      </c>
      <c r="AC367" s="139">
        <f t="shared" ca="1" si="263"/>
        <v>0</v>
      </c>
      <c r="AD367" s="139">
        <f t="shared" ca="1" si="263"/>
        <v>0</v>
      </c>
      <c r="AE367" s="139">
        <f t="shared" ca="1" si="263"/>
        <v>0</v>
      </c>
      <c r="AF367" s="139">
        <f t="shared" ca="1" si="263"/>
        <v>0</v>
      </c>
      <c r="AG367" s="139">
        <f t="shared" ca="1" si="263"/>
        <v>0</v>
      </c>
      <c r="AH367" s="139">
        <f t="shared" ca="1" si="263"/>
        <v>0</v>
      </c>
      <c r="AI367" s="139">
        <f t="shared" ca="1" si="263"/>
        <v>0</v>
      </c>
      <c r="AJ367" s="139">
        <f t="shared" ca="1" si="263"/>
        <v>0</v>
      </c>
      <c r="AK367" s="139">
        <f t="shared" ca="1" si="263"/>
        <v>0</v>
      </c>
      <c r="AL367" s="139">
        <f t="shared" ca="1" si="263"/>
        <v>0</v>
      </c>
      <c r="AM367" s="139">
        <f t="shared" ca="1" si="263"/>
        <v>0</v>
      </c>
      <c r="AN367" s="139">
        <f t="shared" ca="1" si="263"/>
        <v>0</v>
      </c>
      <c r="AO367" s="139">
        <f t="shared" ca="1" si="263"/>
        <v>0</v>
      </c>
      <c r="AP367" s="139">
        <f t="shared" ca="1" si="263"/>
        <v>0</v>
      </c>
      <c r="AQ367" s="139">
        <f t="shared" ca="1" si="263"/>
        <v>0</v>
      </c>
      <c r="AR367" s="139">
        <f t="shared" ca="1" si="263"/>
        <v>0</v>
      </c>
      <c r="AS367" s="139">
        <f t="shared" ca="1" si="263"/>
        <v>0</v>
      </c>
      <c r="AT367" s="139">
        <f t="shared" ca="1" si="263"/>
        <v>0</v>
      </c>
      <c r="AU367" s="139">
        <f t="shared" ca="1" si="263"/>
        <v>0</v>
      </c>
      <c r="AV367" s="139">
        <f t="shared" ca="1" si="263"/>
        <v>0</v>
      </c>
      <c r="AW367" s="139">
        <f t="shared" ca="1" si="263"/>
        <v>0</v>
      </c>
      <c r="AX367" s="139">
        <f t="shared" ca="1" si="263"/>
        <v>0</v>
      </c>
      <c r="AY367" s="139">
        <f t="shared" ca="1" si="263"/>
        <v>0</v>
      </c>
      <c r="AZ367" s="139">
        <f t="shared" ca="1" si="263"/>
        <v>0</v>
      </c>
      <c r="BA367" s="139">
        <f t="shared" ca="1" si="263"/>
        <v>0</v>
      </c>
      <c r="BB367" s="139">
        <f t="shared" ca="1" si="263"/>
        <v>0</v>
      </c>
      <c r="BC367" s="139">
        <f t="shared" ca="1" si="263"/>
        <v>0</v>
      </c>
      <c r="BD367" s="139">
        <f t="shared" ca="1" si="263"/>
        <v>0</v>
      </c>
      <c r="BE367" s="139">
        <f t="shared" ca="1" si="263"/>
        <v>0</v>
      </c>
      <c r="BF367" s="139">
        <f t="shared" ca="1" si="263"/>
        <v>0</v>
      </c>
      <c r="BG367" s="139">
        <f t="shared" ca="1" si="263"/>
        <v>0</v>
      </c>
      <c r="BH367" s="139">
        <f t="shared" ca="1" si="263"/>
        <v>0</v>
      </c>
    </row>
    <row r="368" spans="1:60">
      <c r="A368" s="106"/>
      <c r="B368" s="106"/>
      <c r="C368" s="106"/>
      <c r="D368" s="106"/>
      <c r="E368" s="106"/>
      <c r="F368" s="123" t="s">
        <v>517</v>
      </c>
      <c r="G368" s="106"/>
      <c r="H368" s="139"/>
      <c r="I368" s="139"/>
      <c r="J368" s="139"/>
      <c r="K368" s="139">
        <f ca="1">SUMPRODUCT(OFFSET(K$7,0,0,K$2-$K$2+1,1),N(OFFSET(OFFSET(K353,0,0,1,-1*(K$2-$K$2+1)),0,K$2-$K$2+1-ROW(OFFSET($A$1,0,0,K$2-$K$2+1,1)),1,1)))</f>
        <v>0</v>
      </c>
      <c r="L368" s="139">
        <f ca="1">SUMPRODUCT(OFFSET(L$7,0,0,L$2-$K$2+1,1),N(OFFSET(OFFSET(L353,0,0,1,-1*(L$2-$K$2+1)),0,L$2-$K$2+1-ROW(OFFSET($A$1,0,0,L$2-$K$2+1,1)),1,1)))</f>
        <v>0</v>
      </c>
      <c r="M368" s="139">
        <f ca="1">SUMPRODUCT(OFFSET(M$7,0,0,M$2-$K$2+1,1),N(OFFSET(OFFSET(M353,0,0,1,-1*(M$2-$K$2+1)),0,M$2-$K$2+1-ROW(OFFSET($A$1,0,0,M$2-$K$2+1,1)),1,1)))</f>
        <v>0</v>
      </c>
      <c r="N368" s="139">
        <f t="shared" ref="N368" ca="1" si="264">SUMPRODUCT(OFFSET(N$7,0,0,N$2-$K$2+1,1),N(OFFSET(OFFSET(N353,0,0,1,-1*(N$2-$K$2+1)),0,N$2-$K$2+1-ROW(OFFSET($A$1,0,0,N$2-$K$2+1,1)),1,1)))</f>
        <v>0</v>
      </c>
      <c r="O368" s="139">
        <f t="shared" ref="O368:BH368" ca="1" si="265">SUMPRODUCT(OFFSET(O$7,0,0,O$2-$K$2+1,1),N(OFFSET(OFFSET(O353,0,0,1,-1*(O$2-$K$2+1)),0,O$2-$K$2+1-ROW(OFFSET($A$1,0,0,O$2-$K$2+1,1)),1,1)))</f>
        <v>0</v>
      </c>
      <c r="P368" s="139">
        <f t="shared" ca="1" si="265"/>
        <v>0</v>
      </c>
      <c r="Q368" s="139">
        <f t="shared" ca="1" si="265"/>
        <v>0</v>
      </c>
      <c r="R368" s="139">
        <f t="shared" ca="1" si="265"/>
        <v>0</v>
      </c>
      <c r="S368" s="139">
        <f t="shared" ca="1" si="265"/>
        <v>0</v>
      </c>
      <c r="T368" s="139">
        <f t="shared" ca="1" si="265"/>
        <v>0</v>
      </c>
      <c r="U368" s="139">
        <f t="shared" ca="1" si="265"/>
        <v>0</v>
      </c>
      <c r="V368" s="139">
        <f t="shared" ca="1" si="265"/>
        <v>0</v>
      </c>
      <c r="W368" s="139">
        <f t="shared" ca="1" si="265"/>
        <v>0</v>
      </c>
      <c r="X368" s="139">
        <f t="shared" ca="1" si="265"/>
        <v>0</v>
      </c>
      <c r="Y368" s="139">
        <f t="shared" ca="1" si="265"/>
        <v>0</v>
      </c>
      <c r="Z368" s="139">
        <f t="shared" ca="1" si="265"/>
        <v>0</v>
      </c>
      <c r="AA368" s="139">
        <f t="shared" ca="1" si="265"/>
        <v>0</v>
      </c>
      <c r="AB368" s="139">
        <f t="shared" ca="1" si="265"/>
        <v>0</v>
      </c>
      <c r="AC368" s="139">
        <f t="shared" ca="1" si="265"/>
        <v>0</v>
      </c>
      <c r="AD368" s="139">
        <f t="shared" ca="1" si="265"/>
        <v>0</v>
      </c>
      <c r="AE368" s="139">
        <f t="shared" ca="1" si="265"/>
        <v>0</v>
      </c>
      <c r="AF368" s="139">
        <f t="shared" ca="1" si="265"/>
        <v>0</v>
      </c>
      <c r="AG368" s="139">
        <f t="shared" ca="1" si="265"/>
        <v>0</v>
      </c>
      <c r="AH368" s="139">
        <f t="shared" ca="1" si="265"/>
        <v>0</v>
      </c>
      <c r="AI368" s="139">
        <f t="shared" ca="1" si="265"/>
        <v>0</v>
      </c>
      <c r="AJ368" s="139">
        <f t="shared" ca="1" si="265"/>
        <v>0</v>
      </c>
      <c r="AK368" s="139">
        <f t="shared" ca="1" si="265"/>
        <v>0</v>
      </c>
      <c r="AL368" s="139">
        <f t="shared" ca="1" si="265"/>
        <v>0</v>
      </c>
      <c r="AM368" s="139">
        <f t="shared" ca="1" si="265"/>
        <v>0</v>
      </c>
      <c r="AN368" s="139">
        <f t="shared" ca="1" si="265"/>
        <v>0</v>
      </c>
      <c r="AO368" s="139">
        <f t="shared" ca="1" si="265"/>
        <v>0</v>
      </c>
      <c r="AP368" s="139">
        <f t="shared" ca="1" si="265"/>
        <v>0</v>
      </c>
      <c r="AQ368" s="139">
        <f t="shared" ca="1" si="265"/>
        <v>0</v>
      </c>
      <c r="AR368" s="139">
        <f t="shared" ca="1" si="265"/>
        <v>0</v>
      </c>
      <c r="AS368" s="139">
        <f t="shared" ca="1" si="265"/>
        <v>0</v>
      </c>
      <c r="AT368" s="139">
        <f t="shared" ca="1" si="265"/>
        <v>0</v>
      </c>
      <c r="AU368" s="139">
        <f t="shared" ca="1" si="265"/>
        <v>0</v>
      </c>
      <c r="AV368" s="139">
        <f t="shared" ca="1" si="265"/>
        <v>0</v>
      </c>
      <c r="AW368" s="139">
        <f t="shared" ca="1" si="265"/>
        <v>0</v>
      </c>
      <c r="AX368" s="139">
        <f t="shared" ca="1" si="265"/>
        <v>0</v>
      </c>
      <c r="AY368" s="139">
        <f t="shared" ca="1" si="265"/>
        <v>0</v>
      </c>
      <c r="AZ368" s="139">
        <f t="shared" ca="1" si="265"/>
        <v>0</v>
      </c>
      <c r="BA368" s="139">
        <f t="shared" ca="1" si="265"/>
        <v>0</v>
      </c>
      <c r="BB368" s="139">
        <f t="shared" ca="1" si="265"/>
        <v>0</v>
      </c>
      <c r="BC368" s="139">
        <f t="shared" ca="1" si="265"/>
        <v>0</v>
      </c>
      <c r="BD368" s="139">
        <f t="shared" ca="1" si="265"/>
        <v>0</v>
      </c>
      <c r="BE368" s="139">
        <f t="shared" ca="1" si="265"/>
        <v>0</v>
      </c>
      <c r="BF368" s="139">
        <f t="shared" ca="1" si="265"/>
        <v>0</v>
      </c>
      <c r="BG368" s="139">
        <f t="shared" ca="1" si="265"/>
        <v>0</v>
      </c>
      <c r="BH368" s="139">
        <f t="shared" ca="1" si="265"/>
        <v>0</v>
      </c>
    </row>
    <row r="369" spans="1:60">
      <c r="A369" s="106"/>
      <c r="B369" s="106"/>
      <c r="C369" s="106"/>
      <c r="D369" s="106"/>
      <c r="E369" s="106"/>
      <c r="F369" s="106"/>
      <c r="G369" s="106"/>
      <c r="H369" s="139"/>
      <c r="I369" s="139"/>
      <c r="J369" s="139"/>
      <c r="K369" s="139"/>
      <c r="L369" s="139"/>
      <c r="M369" s="139"/>
      <c r="N369" s="139"/>
      <c r="O369" s="139"/>
      <c r="P369" s="139"/>
      <c r="Q369" s="139"/>
      <c r="R369" s="139"/>
      <c r="S369" s="139"/>
      <c r="T369" s="139"/>
      <c r="U369" s="139"/>
      <c r="V369" s="139"/>
      <c r="W369" s="139"/>
      <c r="X369" s="139"/>
      <c r="Y369" s="139"/>
      <c r="Z369" s="139"/>
      <c r="AA369" s="139"/>
      <c r="AB369" s="139"/>
      <c r="AC369" s="139"/>
      <c r="AD369" s="139"/>
      <c r="AE369" s="139"/>
      <c r="AF369" s="139"/>
      <c r="AG369" s="139"/>
      <c r="AH369" s="139"/>
      <c r="AI369" s="139"/>
      <c r="AJ369" s="139"/>
      <c r="AK369" s="139"/>
      <c r="AL369" s="139"/>
      <c r="AM369" s="139"/>
      <c r="AN369" s="139"/>
      <c r="AO369" s="139"/>
      <c r="AP369" s="139"/>
      <c r="AQ369" s="139"/>
      <c r="AR369" s="139"/>
      <c r="AS369" s="139"/>
      <c r="AT369" s="139"/>
      <c r="AU369" s="139"/>
      <c r="AV369" s="139"/>
      <c r="AW369" s="139"/>
      <c r="AX369" s="139"/>
      <c r="AY369" s="139"/>
      <c r="AZ369" s="139"/>
      <c r="BA369" s="139"/>
      <c r="BB369" s="139"/>
      <c r="BC369" s="139"/>
      <c r="BD369" s="139"/>
      <c r="BE369" s="139"/>
      <c r="BF369" s="139"/>
      <c r="BG369" s="139"/>
      <c r="BH369" s="139"/>
    </row>
    <row r="370" spans="1:60">
      <c r="A370" s="106"/>
      <c r="B370" s="106"/>
      <c r="C370" s="106"/>
      <c r="D370" s="106"/>
      <c r="E370" s="138" t="s">
        <v>404</v>
      </c>
      <c r="F370" s="130" t="s">
        <v>518</v>
      </c>
      <c r="G370" s="106"/>
      <c r="H370" s="22" t="s">
        <v>93</v>
      </c>
      <c r="I370" s="22" t="s">
        <v>92</v>
      </c>
      <c r="J370" s="22" t="str">
        <f>'Primary Inputs Alt'!$C$17&amp;"-Year NPV"</f>
        <v>50-Year NPV</v>
      </c>
      <c r="K370" s="139"/>
      <c r="L370" s="139"/>
      <c r="M370" s="139"/>
      <c r="N370" s="139"/>
      <c r="O370" s="139"/>
      <c r="P370" s="139"/>
      <c r="Q370" s="139"/>
      <c r="R370" s="139"/>
      <c r="S370" s="139"/>
      <c r="T370" s="139"/>
      <c r="U370" s="139"/>
      <c r="V370" s="139"/>
      <c r="W370" s="139"/>
      <c r="X370" s="139"/>
      <c r="Y370" s="139"/>
      <c r="Z370" s="139"/>
      <c r="AA370" s="139"/>
      <c r="AB370" s="139"/>
      <c r="AC370" s="139"/>
      <c r="AD370" s="139"/>
      <c r="AE370" s="139"/>
      <c r="AF370" s="139"/>
      <c r="AG370" s="139"/>
      <c r="AH370" s="139"/>
      <c r="AI370" s="139"/>
      <c r="AJ370" s="139"/>
      <c r="AK370" s="139"/>
      <c r="AL370" s="139"/>
      <c r="AM370" s="139"/>
      <c r="AN370" s="139"/>
      <c r="AO370" s="139"/>
      <c r="AP370" s="139"/>
      <c r="AQ370" s="139"/>
      <c r="AR370" s="139"/>
      <c r="AS370" s="139"/>
      <c r="AT370" s="139"/>
      <c r="AU370" s="139"/>
      <c r="AV370" s="139"/>
      <c r="AW370" s="139"/>
      <c r="AX370" s="139"/>
      <c r="AY370" s="139"/>
      <c r="AZ370" s="139"/>
      <c r="BA370" s="139"/>
      <c r="BB370" s="139"/>
      <c r="BC370" s="139"/>
      <c r="BD370" s="139"/>
      <c r="BE370" s="139"/>
      <c r="BF370" s="139"/>
      <c r="BG370" s="139"/>
      <c r="BH370" s="139"/>
    </row>
    <row r="371" spans="1:60">
      <c r="A371" s="106"/>
      <c r="B371" s="106"/>
      <c r="C371" s="106"/>
      <c r="D371" s="106"/>
      <c r="E371" s="106"/>
      <c r="F371" t="s">
        <v>510</v>
      </c>
      <c r="G371" s="106"/>
      <c r="H371" s="139">
        <f ca="1">SUM(K371:O371)</f>
        <v>0</v>
      </c>
      <c r="I371" s="139">
        <f ca="1">SUM(K371:T371)</f>
        <v>0</v>
      </c>
      <c r="J371" s="139">
        <f ca="1">SUM(K371:BH371)</f>
        <v>0</v>
      </c>
      <c r="K371" s="139">
        <f ca="1">SUMPRODUCT(OFFSET(K$60,0,0,K$2-$K$2+1,1),N(OFFSET(OFFSET(K341,0,0,1,-1*(K$2-$K$2+1)),0,K$2-$K$2+1-ROW(OFFSET($A$1,0,0,K$2-$K$2+1,1)),1,1)))</f>
        <v>0</v>
      </c>
      <c r="L371" s="139">
        <f t="shared" ref="L371:BH376" ca="1" si="266">SUMPRODUCT(OFFSET(L$60,0,0,L$2-$K$2+1,1),N(OFFSET(OFFSET(L341,0,0,1,-1*(L$2-$K$2+1)),0,L$2-$K$2+1-ROW(OFFSET($A$1,0,0,L$2-$K$2+1,1)),1,1)))</f>
        <v>0</v>
      </c>
      <c r="M371" s="139">
        <f t="shared" ca="1" si="266"/>
        <v>0</v>
      </c>
      <c r="N371" s="139">
        <f t="shared" ca="1" si="266"/>
        <v>0</v>
      </c>
      <c r="O371" s="139">
        <f t="shared" ca="1" si="266"/>
        <v>0</v>
      </c>
      <c r="P371" s="139">
        <f t="shared" ca="1" si="266"/>
        <v>0</v>
      </c>
      <c r="Q371" s="139">
        <f t="shared" ca="1" si="266"/>
        <v>0</v>
      </c>
      <c r="R371" s="139">
        <f t="shared" ca="1" si="266"/>
        <v>0</v>
      </c>
      <c r="S371" s="139">
        <f t="shared" ca="1" si="266"/>
        <v>0</v>
      </c>
      <c r="T371" s="139">
        <f t="shared" ca="1" si="266"/>
        <v>0</v>
      </c>
      <c r="U371" s="139">
        <f t="shared" ca="1" si="266"/>
        <v>0</v>
      </c>
      <c r="V371" s="139">
        <f t="shared" ca="1" si="266"/>
        <v>0</v>
      </c>
      <c r="W371" s="139">
        <f t="shared" ca="1" si="266"/>
        <v>0</v>
      </c>
      <c r="X371" s="139">
        <f t="shared" ca="1" si="266"/>
        <v>0</v>
      </c>
      <c r="Y371" s="139">
        <f t="shared" ca="1" si="266"/>
        <v>0</v>
      </c>
      <c r="Z371" s="139">
        <f t="shared" ca="1" si="266"/>
        <v>0</v>
      </c>
      <c r="AA371" s="139">
        <f t="shared" ca="1" si="266"/>
        <v>0</v>
      </c>
      <c r="AB371" s="139">
        <f t="shared" ca="1" si="266"/>
        <v>0</v>
      </c>
      <c r="AC371" s="139">
        <f t="shared" ca="1" si="266"/>
        <v>0</v>
      </c>
      <c r="AD371" s="139">
        <f t="shared" ca="1" si="266"/>
        <v>0</v>
      </c>
      <c r="AE371" s="139">
        <f t="shared" ca="1" si="266"/>
        <v>0</v>
      </c>
      <c r="AF371" s="139">
        <f t="shared" ca="1" si="266"/>
        <v>0</v>
      </c>
      <c r="AG371" s="139">
        <f t="shared" ca="1" si="266"/>
        <v>0</v>
      </c>
      <c r="AH371" s="139">
        <f t="shared" ca="1" si="266"/>
        <v>0</v>
      </c>
      <c r="AI371" s="139">
        <f t="shared" ca="1" si="266"/>
        <v>0</v>
      </c>
      <c r="AJ371" s="139">
        <f t="shared" ca="1" si="266"/>
        <v>0</v>
      </c>
      <c r="AK371" s="139">
        <f t="shared" ca="1" si="266"/>
        <v>0</v>
      </c>
      <c r="AL371" s="139">
        <f t="shared" ca="1" si="266"/>
        <v>0</v>
      </c>
      <c r="AM371" s="139">
        <f t="shared" ca="1" si="266"/>
        <v>0</v>
      </c>
      <c r="AN371" s="139">
        <f t="shared" ca="1" si="266"/>
        <v>0</v>
      </c>
      <c r="AO371" s="139">
        <f t="shared" ca="1" si="266"/>
        <v>0</v>
      </c>
      <c r="AP371" s="139">
        <f t="shared" ca="1" si="266"/>
        <v>0</v>
      </c>
      <c r="AQ371" s="139">
        <f t="shared" ca="1" si="266"/>
        <v>0</v>
      </c>
      <c r="AR371" s="139">
        <f t="shared" ca="1" si="266"/>
        <v>0</v>
      </c>
      <c r="AS371" s="139">
        <f t="shared" ca="1" si="266"/>
        <v>0</v>
      </c>
      <c r="AT371" s="139">
        <f t="shared" ca="1" si="266"/>
        <v>0</v>
      </c>
      <c r="AU371" s="139">
        <f t="shared" ca="1" si="266"/>
        <v>0</v>
      </c>
      <c r="AV371" s="139">
        <f t="shared" ca="1" si="266"/>
        <v>0</v>
      </c>
      <c r="AW371" s="139">
        <f t="shared" ca="1" si="266"/>
        <v>0</v>
      </c>
      <c r="AX371" s="139">
        <f t="shared" ca="1" si="266"/>
        <v>0</v>
      </c>
      <c r="AY371" s="139">
        <f t="shared" ca="1" si="266"/>
        <v>0</v>
      </c>
      <c r="AZ371" s="139">
        <f t="shared" ca="1" si="266"/>
        <v>0</v>
      </c>
      <c r="BA371" s="139">
        <f t="shared" ca="1" si="266"/>
        <v>0</v>
      </c>
      <c r="BB371" s="139">
        <f t="shared" ca="1" si="266"/>
        <v>0</v>
      </c>
      <c r="BC371" s="139">
        <f t="shared" ca="1" si="266"/>
        <v>0</v>
      </c>
      <c r="BD371" s="139">
        <f t="shared" ca="1" si="266"/>
        <v>0</v>
      </c>
      <c r="BE371" s="139">
        <f t="shared" ca="1" si="266"/>
        <v>0</v>
      </c>
      <c r="BF371" s="139">
        <f t="shared" ca="1" si="266"/>
        <v>0</v>
      </c>
      <c r="BG371" s="139">
        <f t="shared" ca="1" si="266"/>
        <v>0</v>
      </c>
      <c r="BH371" s="139">
        <f t="shared" ca="1" si="266"/>
        <v>0</v>
      </c>
    </row>
    <row r="372" spans="1:60">
      <c r="A372" s="106"/>
      <c r="B372" s="106"/>
      <c r="C372" s="106"/>
      <c r="D372" s="106"/>
      <c r="E372" s="106"/>
      <c r="F372" s="123" t="s">
        <v>516</v>
      </c>
      <c r="G372" s="106"/>
      <c r="H372" s="139">
        <f t="shared" ref="H372:H383" ca="1" si="267">SUM(K372:O372)</f>
        <v>0</v>
      </c>
      <c r="I372" s="139">
        <f t="shared" ref="I372:I383" ca="1" si="268">SUM(K372:T372)</f>
        <v>0</v>
      </c>
      <c r="J372" s="139">
        <f t="shared" ref="J372:J382" ca="1" si="269">SUM(K372:BH372)</f>
        <v>0</v>
      </c>
      <c r="K372" s="139">
        <f t="shared" ref="K372:Z382" ca="1" si="270">SUMPRODUCT(OFFSET(K$60,0,0,K$2-$K$2+1,1),N(OFFSET(OFFSET(K342,0,0,1,-1*(K$2-$K$2+1)),0,K$2-$K$2+1-ROW(OFFSET($A$1,0,0,K$2-$K$2+1,1)),1,1)))</f>
        <v>0</v>
      </c>
      <c r="L372" s="139">
        <f t="shared" ca="1" si="270"/>
        <v>0</v>
      </c>
      <c r="M372" s="139">
        <f t="shared" ca="1" si="270"/>
        <v>0</v>
      </c>
      <c r="N372" s="139">
        <f t="shared" ca="1" si="270"/>
        <v>0</v>
      </c>
      <c r="O372" s="139">
        <f t="shared" ca="1" si="270"/>
        <v>0</v>
      </c>
      <c r="P372" s="139">
        <f t="shared" ca="1" si="270"/>
        <v>0</v>
      </c>
      <c r="Q372" s="139">
        <f t="shared" ca="1" si="270"/>
        <v>0</v>
      </c>
      <c r="R372" s="139">
        <f t="shared" ca="1" si="270"/>
        <v>0</v>
      </c>
      <c r="S372" s="139">
        <f t="shared" ca="1" si="270"/>
        <v>0</v>
      </c>
      <c r="T372" s="139">
        <f t="shared" ca="1" si="270"/>
        <v>0</v>
      </c>
      <c r="U372" s="139">
        <f t="shared" ca="1" si="270"/>
        <v>0</v>
      </c>
      <c r="V372" s="139">
        <f t="shared" ca="1" si="270"/>
        <v>0</v>
      </c>
      <c r="W372" s="139">
        <f t="shared" ca="1" si="270"/>
        <v>0</v>
      </c>
      <c r="X372" s="139">
        <f t="shared" ca="1" si="270"/>
        <v>0</v>
      </c>
      <c r="Y372" s="139">
        <f t="shared" ca="1" si="270"/>
        <v>0</v>
      </c>
      <c r="Z372" s="139">
        <f t="shared" ca="1" si="270"/>
        <v>0</v>
      </c>
      <c r="AA372" s="139">
        <f t="shared" ca="1" si="266"/>
        <v>0</v>
      </c>
      <c r="AB372" s="139">
        <f t="shared" ca="1" si="266"/>
        <v>0</v>
      </c>
      <c r="AC372" s="139">
        <f t="shared" ca="1" si="266"/>
        <v>0</v>
      </c>
      <c r="AD372" s="139">
        <f t="shared" ca="1" si="266"/>
        <v>0</v>
      </c>
      <c r="AE372" s="139">
        <f t="shared" ca="1" si="266"/>
        <v>0</v>
      </c>
      <c r="AF372" s="139">
        <f t="shared" ca="1" si="266"/>
        <v>0</v>
      </c>
      <c r="AG372" s="139">
        <f t="shared" ca="1" si="266"/>
        <v>0</v>
      </c>
      <c r="AH372" s="139">
        <f t="shared" ca="1" si="266"/>
        <v>0</v>
      </c>
      <c r="AI372" s="139">
        <f t="shared" ca="1" si="266"/>
        <v>0</v>
      </c>
      <c r="AJ372" s="139">
        <f t="shared" ca="1" si="266"/>
        <v>0</v>
      </c>
      <c r="AK372" s="139">
        <f t="shared" ca="1" si="266"/>
        <v>0</v>
      </c>
      <c r="AL372" s="139">
        <f t="shared" ca="1" si="266"/>
        <v>0</v>
      </c>
      <c r="AM372" s="139">
        <f t="shared" ca="1" si="266"/>
        <v>0</v>
      </c>
      <c r="AN372" s="139">
        <f t="shared" ca="1" si="266"/>
        <v>0</v>
      </c>
      <c r="AO372" s="139">
        <f t="shared" ca="1" si="266"/>
        <v>0</v>
      </c>
      <c r="AP372" s="139">
        <f t="shared" ca="1" si="266"/>
        <v>0</v>
      </c>
      <c r="AQ372" s="139">
        <f t="shared" ca="1" si="266"/>
        <v>0</v>
      </c>
      <c r="AR372" s="139">
        <f t="shared" ca="1" si="266"/>
        <v>0</v>
      </c>
      <c r="AS372" s="139">
        <f t="shared" ca="1" si="266"/>
        <v>0</v>
      </c>
      <c r="AT372" s="139">
        <f t="shared" ca="1" si="266"/>
        <v>0</v>
      </c>
      <c r="AU372" s="139">
        <f t="shared" ca="1" si="266"/>
        <v>0</v>
      </c>
      <c r="AV372" s="139">
        <f t="shared" ca="1" si="266"/>
        <v>0</v>
      </c>
      <c r="AW372" s="139">
        <f t="shared" ca="1" si="266"/>
        <v>0</v>
      </c>
      <c r="AX372" s="139">
        <f t="shared" ca="1" si="266"/>
        <v>0</v>
      </c>
      <c r="AY372" s="139">
        <f t="shared" ca="1" si="266"/>
        <v>0</v>
      </c>
      <c r="AZ372" s="139">
        <f t="shared" ca="1" si="266"/>
        <v>0</v>
      </c>
      <c r="BA372" s="139">
        <f t="shared" ca="1" si="266"/>
        <v>0</v>
      </c>
      <c r="BB372" s="139">
        <f t="shared" ca="1" si="266"/>
        <v>0</v>
      </c>
      <c r="BC372" s="139">
        <f t="shared" ca="1" si="266"/>
        <v>0</v>
      </c>
      <c r="BD372" s="139">
        <f t="shared" ca="1" si="266"/>
        <v>0</v>
      </c>
      <c r="BE372" s="139">
        <f t="shared" ca="1" si="266"/>
        <v>0</v>
      </c>
      <c r="BF372" s="139">
        <f t="shared" ca="1" si="266"/>
        <v>0</v>
      </c>
      <c r="BG372" s="139">
        <f t="shared" ca="1" si="266"/>
        <v>0</v>
      </c>
      <c r="BH372" s="139">
        <f t="shared" ca="1" si="266"/>
        <v>0</v>
      </c>
    </row>
    <row r="373" spans="1:60">
      <c r="A373" s="106"/>
      <c r="B373" s="106"/>
      <c r="C373" s="106"/>
      <c r="D373" s="106"/>
      <c r="E373" s="106"/>
      <c r="F373" s="123" t="s">
        <v>511</v>
      </c>
      <c r="G373" s="106"/>
      <c r="H373" s="139">
        <f t="shared" ca="1" si="267"/>
        <v>0</v>
      </c>
      <c r="I373" s="139">
        <f t="shared" ca="1" si="268"/>
        <v>0</v>
      </c>
      <c r="J373" s="139">
        <f t="shared" ca="1" si="269"/>
        <v>0</v>
      </c>
      <c r="K373" s="139">
        <f t="shared" ca="1" si="270"/>
        <v>0</v>
      </c>
      <c r="L373" s="139">
        <f t="shared" ca="1" si="266"/>
        <v>0</v>
      </c>
      <c r="M373" s="139">
        <f t="shared" ca="1" si="266"/>
        <v>0</v>
      </c>
      <c r="N373" s="139">
        <f t="shared" ca="1" si="266"/>
        <v>0</v>
      </c>
      <c r="O373" s="139">
        <f t="shared" ca="1" si="266"/>
        <v>0</v>
      </c>
      <c r="P373" s="139">
        <f t="shared" ca="1" si="266"/>
        <v>0</v>
      </c>
      <c r="Q373" s="139">
        <f t="shared" ca="1" si="266"/>
        <v>0</v>
      </c>
      <c r="R373" s="139">
        <f t="shared" ca="1" si="266"/>
        <v>0</v>
      </c>
      <c r="S373" s="139">
        <f t="shared" ca="1" si="266"/>
        <v>0</v>
      </c>
      <c r="T373" s="139">
        <f t="shared" ca="1" si="266"/>
        <v>0</v>
      </c>
      <c r="U373" s="139">
        <f t="shared" ca="1" si="266"/>
        <v>0</v>
      </c>
      <c r="V373" s="139">
        <f t="shared" ca="1" si="266"/>
        <v>0</v>
      </c>
      <c r="W373" s="139">
        <f t="shared" ca="1" si="266"/>
        <v>0</v>
      </c>
      <c r="X373" s="139">
        <f t="shared" ca="1" si="266"/>
        <v>0</v>
      </c>
      <c r="Y373" s="139">
        <f t="shared" ca="1" si="266"/>
        <v>0</v>
      </c>
      <c r="Z373" s="139">
        <f t="shared" ca="1" si="266"/>
        <v>0</v>
      </c>
      <c r="AA373" s="139">
        <f t="shared" ca="1" si="266"/>
        <v>0</v>
      </c>
      <c r="AB373" s="139">
        <f t="shared" ca="1" si="266"/>
        <v>0</v>
      </c>
      <c r="AC373" s="139">
        <f t="shared" ca="1" si="266"/>
        <v>0</v>
      </c>
      <c r="AD373" s="139">
        <f t="shared" ca="1" si="266"/>
        <v>0</v>
      </c>
      <c r="AE373" s="139">
        <f t="shared" ca="1" si="266"/>
        <v>0</v>
      </c>
      <c r="AF373" s="139">
        <f t="shared" ca="1" si="266"/>
        <v>0</v>
      </c>
      <c r="AG373" s="139">
        <f t="shared" ca="1" si="266"/>
        <v>0</v>
      </c>
      <c r="AH373" s="139">
        <f t="shared" ca="1" si="266"/>
        <v>0</v>
      </c>
      <c r="AI373" s="139">
        <f t="shared" ca="1" si="266"/>
        <v>0</v>
      </c>
      <c r="AJ373" s="139">
        <f t="shared" ca="1" si="266"/>
        <v>0</v>
      </c>
      <c r="AK373" s="139">
        <f t="shared" ca="1" si="266"/>
        <v>0</v>
      </c>
      <c r="AL373" s="139">
        <f t="shared" ca="1" si="266"/>
        <v>0</v>
      </c>
      <c r="AM373" s="139">
        <f t="shared" ca="1" si="266"/>
        <v>0</v>
      </c>
      <c r="AN373" s="139">
        <f t="shared" ca="1" si="266"/>
        <v>0</v>
      </c>
      <c r="AO373" s="139">
        <f t="shared" ca="1" si="266"/>
        <v>0</v>
      </c>
      <c r="AP373" s="139">
        <f t="shared" ca="1" si="266"/>
        <v>0</v>
      </c>
      <c r="AQ373" s="139">
        <f t="shared" ca="1" si="266"/>
        <v>0</v>
      </c>
      <c r="AR373" s="139">
        <f t="shared" ca="1" si="266"/>
        <v>0</v>
      </c>
      <c r="AS373" s="139">
        <f t="shared" ca="1" si="266"/>
        <v>0</v>
      </c>
      <c r="AT373" s="139">
        <f t="shared" ca="1" si="266"/>
        <v>0</v>
      </c>
      <c r="AU373" s="139">
        <f t="shared" ca="1" si="266"/>
        <v>0</v>
      </c>
      <c r="AV373" s="139">
        <f t="shared" ca="1" si="266"/>
        <v>0</v>
      </c>
      <c r="AW373" s="139">
        <f t="shared" ca="1" si="266"/>
        <v>0</v>
      </c>
      <c r="AX373" s="139">
        <f t="shared" ca="1" si="266"/>
        <v>0</v>
      </c>
      <c r="AY373" s="139">
        <f t="shared" ca="1" si="266"/>
        <v>0</v>
      </c>
      <c r="AZ373" s="139">
        <f t="shared" ca="1" si="266"/>
        <v>0</v>
      </c>
      <c r="BA373" s="139">
        <f t="shared" ca="1" si="266"/>
        <v>0</v>
      </c>
      <c r="BB373" s="139">
        <f t="shared" ca="1" si="266"/>
        <v>0</v>
      </c>
      <c r="BC373" s="139">
        <f t="shared" ca="1" si="266"/>
        <v>0</v>
      </c>
      <c r="BD373" s="139">
        <f t="shared" ca="1" si="266"/>
        <v>0</v>
      </c>
      <c r="BE373" s="139">
        <f t="shared" ca="1" si="266"/>
        <v>0</v>
      </c>
      <c r="BF373" s="139">
        <f t="shared" ca="1" si="266"/>
        <v>0</v>
      </c>
      <c r="BG373" s="139">
        <f t="shared" ca="1" si="266"/>
        <v>0</v>
      </c>
      <c r="BH373" s="139">
        <f t="shared" ca="1" si="266"/>
        <v>0</v>
      </c>
    </row>
    <row r="374" spans="1:60">
      <c r="A374" s="106"/>
      <c r="B374" s="106"/>
      <c r="C374" s="106"/>
      <c r="D374" s="106"/>
      <c r="E374" s="106"/>
      <c r="F374" s="123" t="s">
        <v>4</v>
      </c>
      <c r="G374" s="106"/>
      <c r="H374" s="139">
        <f t="shared" ca="1" si="267"/>
        <v>0</v>
      </c>
      <c r="I374" s="139">
        <f t="shared" ca="1" si="268"/>
        <v>0</v>
      </c>
      <c r="J374" s="139">
        <f t="shared" ca="1" si="269"/>
        <v>0</v>
      </c>
      <c r="K374" s="139">
        <f t="shared" ca="1" si="270"/>
        <v>0</v>
      </c>
      <c r="L374" s="139">
        <f t="shared" ca="1" si="266"/>
        <v>0</v>
      </c>
      <c r="M374" s="139">
        <f t="shared" ca="1" si="266"/>
        <v>0</v>
      </c>
      <c r="N374" s="139">
        <f t="shared" ca="1" si="266"/>
        <v>0</v>
      </c>
      <c r="O374" s="139">
        <f t="shared" ca="1" si="266"/>
        <v>0</v>
      </c>
      <c r="P374" s="139">
        <f t="shared" ca="1" si="266"/>
        <v>0</v>
      </c>
      <c r="Q374" s="139">
        <f t="shared" ca="1" si="266"/>
        <v>0</v>
      </c>
      <c r="R374" s="139">
        <f t="shared" ca="1" si="266"/>
        <v>0</v>
      </c>
      <c r="S374" s="139">
        <f t="shared" ca="1" si="266"/>
        <v>0</v>
      </c>
      <c r="T374" s="139">
        <f t="shared" ca="1" si="266"/>
        <v>0</v>
      </c>
      <c r="U374" s="139">
        <f t="shared" ca="1" si="266"/>
        <v>0</v>
      </c>
      <c r="V374" s="139">
        <f t="shared" ca="1" si="266"/>
        <v>0</v>
      </c>
      <c r="W374" s="139">
        <f t="shared" ca="1" si="266"/>
        <v>0</v>
      </c>
      <c r="X374" s="139">
        <f t="shared" ca="1" si="266"/>
        <v>0</v>
      </c>
      <c r="Y374" s="139">
        <f t="shared" ca="1" si="266"/>
        <v>0</v>
      </c>
      <c r="Z374" s="139">
        <f t="shared" ca="1" si="266"/>
        <v>0</v>
      </c>
      <c r="AA374" s="139">
        <f t="shared" ca="1" si="266"/>
        <v>0</v>
      </c>
      <c r="AB374" s="139">
        <f t="shared" ca="1" si="266"/>
        <v>0</v>
      </c>
      <c r="AC374" s="139">
        <f t="shared" ca="1" si="266"/>
        <v>0</v>
      </c>
      <c r="AD374" s="139">
        <f t="shared" ca="1" si="266"/>
        <v>0</v>
      </c>
      <c r="AE374" s="139">
        <f t="shared" ca="1" si="266"/>
        <v>0</v>
      </c>
      <c r="AF374" s="139">
        <f t="shared" ca="1" si="266"/>
        <v>0</v>
      </c>
      <c r="AG374" s="139">
        <f t="shared" ca="1" si="266"/>
        <v>0</v>
      </c>
      <c r="AH374" s="139">
        <f t="shared" ca="1" si="266"/>
        <v>0</v>
      </c>
      <c r="AI374" s="139">
        <f t="shared" ca="1" si="266"/>
        <v>0</v>
      </c>
      <c r="AJ374" s="139">
        <f t="shared" ca="1" si="266"/>
        <v>0</v>
      </c>
      <c r="AK374" s="139">
        <f t="shared" ca="1" si="266"/>
        <v>0</v>
      </c>
      <c r="AL374" s="139">
        <f t="shared" ca="1" si="266"/>
        <v>0</v>
      </c>
      <c r="AM374" s="139">
        <f t="shared" ca="1" si="266"/>
        <v>0</v>
      </c>
      <c r="AN374" s="139">
        <f t="shared" ca="1" si="266"/>
        <v>0</v>
      </c>
      <c r="AO374" s="139">
        <f t="shared" ca="1" si="266"/>
        <v>0</v>
      </c>
      <c r="AP374" s="139">
        <f t="shared" ca="1" si="266"/>
        <v>0</v>
      </c>
      <c r="AQ374" s="139">
        <f t="shared" ca="1" si="266"/>
        <v>0</v>
      </c>
      <c r="AR374" s="139">
        <f t="shared" ca="1" si="266"/>
        <v>0</v>
      </c>
      <c r="AS374" s="139">
        <f t="shared" ca="1" si="266"/>
        <v>0</v>
      </c>
      <c r="AT374" s="139">
        <f t="shared" ca="1" si="266"/>
        <v>0</v>
      </c>
      <c r="AU374" s="139">
        <f t="shared" ca="1" si="266"/>
        <v>0</v>
      </c>
      <c r="AV374" s="139">
        <f t="shared" ca="1" si="266"/>
        <v>0</v>
      </c>
      <c r="AW374" s="139">
        <f t="shared" ca="1" si="266"/>
        <v>0</v>
      </c>
      <c r="AX374" s="139">
        <f t="shared" ca="1" si="266"/>
        <v>0</v>
      </c>
      <c r="AY374" s="139">
        <f t="shared" ca="1" si="266"/>
        <v>0</v>
      </c>
      <c r="AZ374" s="139">
        <f t="shared" ca="1" si="266"/>
        <v>0</v>
      </c>
      <c r="BA374" s="139">
        <f t="shared" ca="1" si="266"/>
        <v>0</v>
      </c>
      <c r="BB374" s="139">
        <f t="shared" ca="1" si="266"/>
        <v>0</v>
      </c>
      <c r="BC374" s="139">
        <f t="shared" ca="1" si="266"/>
        <v>0</v>
      </c>
      <c r="BD374" s="139">
        <f t="shared" ca="1" si="266"/>
        <v>0</v>
      </c>
      <c r="BE374" s="139">
        <f t="shared" ca="1" si="266"/>
        <v>0</v>
      </c>
      <c r="BF374" s="139">
        <f t="shared" ca="1" si="266"/>
        <v>0</v>
      </c>
      <c r="BG374" s="139">
        <f t="shared" ca="1" si="266"/>
        <v>0</v>
      </c>
      <c r="BH374" s="139">
        <f t="shared" ca="1" si="266"/>
        <v>0</v>
      </c>
    </row>
    <row r="375" spans="1:60">
      <c r="A375" s="106"/>
      <c r="B375" s="106"/>
      <c r="C375" s="106"/>
      <c r="D375" s="106"/>
      <c r="E375" s="106"/>
      <c r="F375" s="123" t="s">
        <v>114</v>
      </c>
      <c r="G375" s="106"/>
      <c r="H375" s="139">
        <f t="shared" ca="1" si="267"/>
        <v>31927.316371526518</v>
      </c>
      <c r="I375" s="139">
        <f t="shared" ca="1" si="268"/>
        <v>91169.940154060809</v>
      </c>
      <c r="J375" s="139">
        <f t="shared" ca="1" si="269"/>
        <v>402583.82537088403</v>
      </c>
      <c r="K375" s="139">
        <f t="shared" ca="1" si="270"/>
        <v>0</v>
      </c>
      <c r="L375" s="139">
        <f t="shared" ca="1" si="266"/>
        <v>0</v>
      </c>
      <c r="M375" s="139">
        <f t="shared" ca="1" si="266"/>
        <v>6538.3001245839278</v>
      </c>
      <c r="N375" s="139">
        <f t="shared" ca="1" si="266"/>
        <v>12820.196322713586</v>
      </c>
      <c r="O375" s="139">
        <f t="shared" ca="1" si="266"/>
        <v>12568.819924229005</v>
      </c>
      <c r="P375" s="139">
        <f t="shared" ca="1" si="266"/>
        <v>12322.372474734317</v>
      </c>
      <c r="Q375" s="139">
        <f t="shared" ca="1" si="266"/>
        <v>12080.757328170899</v>
      </c>
      <c r="R375" s="139">
        <f t="shared" ca="1" si="266"/>
        <v>11843.879733500882</v>
      </c>
      <c r="S375" s="139">
        <f t="shared" ca="1" si="266"/>
        <v>11611.646797549884</v>
      </c>
      <c r="T375" s="139">
        <f t="shared" ca="1" si="266"/>
        <v>11383.967448578318</v>
      </c>
      <c r="U375" s="139">
        <f t="shared" ca="1" si="266"/>
        <v>11160.752400566978</v>
      </c>
      <c r="V375" s="139">
        <f t="shared" ca="1" si="266"/>
        <v>10941.91411820292</v>
      </c>
      <c r="W375" s="139">
        <f t="shared" ca="1" si="266"/>
        <v>10727.366782551882</v>
      </c>
      <c r="X375" s="139">
        <f t="shared" ca="1" si="266"/>
        <v>10517.026257403806</v>
      </c>
      <c r="Y375" s="139">
        <f t="shared" ca="1" si="266"/>
        <v>10310.810056278242</v>
      </c>
      <c r="Z375" s="139">
        <f t="shared" ca="1" si="266"/>
        <v>10108.637310076707</v>
      </c>
      <c r="AA375" s="139">
        <f t="shared" ca="1" si="266"/>
        <v>9910.4287353693198</v>
      </c>
      <c r="AB375" s="139">
        <f t="shared" ca="1" si="266"/>
        <v>9716.1066033032548</v>
      </c>
      <c r="AC375" s="139">
        <f t="shared" ca="1" si="266"/>
        <v>9525.5947091208382</v>
      </c>
      <c r="AD375" s="139">
        <f t="shared" ca="1" si="266"/>
        <v>9338.8183422753318</v>
      </c>
      <c r="AE375" s="139">
        <f t="shared" ca="1" si="266"/>
        <v>9155.7042571326765</v>
      </c>
      <c r="AF375" s="139">
        <f t="shared" ca="1" si="266"/>
        <v>8976.1806442477209</v>
      </c>
      <c r="AG375" s="139">
        <f t="shared" ca="1" si="266"/>
        <v>8800.1771022036482</v>
      </c>
      <c r="AH375" s="139">
        <f t="shared" ca="1" si="266"/>
        <v>8627.6246100035751</v>
      </c>
      <c r="AI375" s="139">
        <f t="shared" ca="1" si="266"/>
        <v>8458.4555000035052</v>
      </c>
      <c r="AJ375" s="139">
        <f t="shared" ca="1" si="266"/>
        <v>8292.6034313759865</v>
      </c>
      <c r="AK375" s="139">
        <f t="shared" ca="1" si="266"/>
        <v>8130.0033640941037</v>
      </c>
      <c r="AL375" s="139">
        <f t="shared" ca="1" si="266"/>
        <v>7970.5915334255924</v>
      </c>
      <c r="AM375" s="139">
        <f t="shared" ca="1" si="266"/>
        <v>7814.3054249270508</v>
      </c>
      <c r="AN375" s="139">
        <f t="shared" ca="1" si="266"/>
        <v>7661.0837499284808</v>
      </c>
      <c r="AO375" s="139">
        <f t="shared" ca="1" si="266"/>
        <v>7510.8664214985101</v>
      </c>
      <c r="AP375" s="139">
        <f t="shared" ca="1" si="266"/>
        <v>7363.5945308808923</v>
      </c>
      <c r="AQ375" s="139">
        <f t="shared" ca="1" si="266"/>
        <v>7219.2103243930314</v>
      </c>
      <c r="AR375" s="139">
        <f t="shared" ca="1" si="266"/>
        <v>7077.6571807774817</v>
      </c>
      <c r="AS375" s="139">
        <f t="shared" ca="1" si="266"/>
        <v>6938.8795889975308</v>
      </c>
      <c r="AT375" s="139">
        <f t="shared" ca="1" si="266"/>
        <v>6802.8231264681672</v>
      </c>
      <c r="AU375" s="139">
        <f t="shared" ca="1" si="266"/>
        <v>6669.4344377138896</v>
      </c>
      <c r="AV375" s="139">
        <f t="shared" ca="1" si="266"/>
        <v>6538.6612134449879</v>
      </c>
      <c r="AW375" s="139">
        <f t="shared" ca="1" si="266"/>
        <v>6410.4521700441064</v>
      </c>
      <c r="AX375" s="139">
        <f t="shared" ca="1" si="266"/>
        <v>6284.757029455006</v>
      </c>
      <c r="AY375" s="139">
        <f t="shared" ca="1" si="266"/>
        <v>6161.5264994656918</v>
      </c>
      <c r="AZ375" s="139">
        <f t="shared" ca="1" si="266"/>
        <v>6040.7122543781288</v>
      </c>
      <c r="BA375" s="139">
        <f t="shared" ca="1" si="266"/>
        <v>5922.2669160569885</v>
      </c>
      <c r="BB375" s="139">
        <f t="shared" ca="1" si="266"/>
        <v>5806.1440353499893</v>
      </c>
      <c r="BC375" s="139">
        <f t="shared" ca="1" si="266"/>
        <v>5692.2980738725382</v>
      </c>
      <c r="BD375" s="139">
        <f t="shared" ca="1" si="266"/>
        <v>5580.6843861495472</v>
      </c>
      <c r="BE375" s="139">
        <f t="shared" ca="1" si="266"/>
        <v>5471.2592021073988</v>
      </c>
      <c r="BF375" s="139">
        <f t="shared" ca="1" si="266"/>
        <v>5363.9796099092146</v>
      </c>
      <c r="BG375" s="139">
        <f t="shared" ca="1" si="266"/>
        <v>5258.8035391266803</v>
      </c>
      <c r="BH375" s="139">
        <f t="shared" ca="1" si="266"/>
        <v>5155.689744241844</v>
      </c>
    </row>
    <row r="376" spans="1:60">
      <c r="A376" s="106"/>
      <c r="B376" s="106"/>
      <c r="C376" s="106"/>
      <c r="D376" s="106"/>
      <c r="E376" s="106"/>
      <c r="F376" s="123" t="s">
        <v>508</v>
      </c>
      <c r="G376" s="106"/>
      <c r="H376" s="139">
        <f t="shared" ca="1" si="267"/>
        <v>32783869.671330847</v>
      </c>
      <c r="I376" s="139">
        <f t="shared" ca="1" si="268"/>
        <v>32783869.671330847</v>
      </c>
      <c r="J376" s="139">
        <f t="shared" ca="1" si="269"/>
        <v>32783869.671330847</v>
      </c>
      <c r="K376" s="139">
        <f t="shared" ca="1" si="270"/>
        <v>0</v>
      </c>
      <c r="L376" s="139">
        <f t="shared" ca="1" si="266"/>
        <v>32783869.671330847</v>
      </c>
      <c r="M376" s="139">
        <f t="shared" ca="1" si="266"/>
        <v>0</v>
      </c>
      <c r="N376" s="139">
        <f t="shared" ca="1" si="266"/>
        <v>0</v>
      </c>
      <c r="O376" s="139">
        <f t="shared" ca="1" si="266"/>
        <v>0</v>
      </c>
      <c r="P376" s="139">
        <f t="shared" ca="1" si="266"/>
        <v>0</v>
      </c>
      <c r="Q376" s="139">
        <f t="shared" ca="1" si="266"/>
        <v>0</v>
      </c>
      <c r="R376" s="139">
        <f t="shared" ca="1" si="266"/>
        <v>0</v>
      </c>
      <c r="S376" s="139">
        <f t="shared" ca="1" si="266"/>
        <v>0</v>
      </c>
      <c r="T376" s="139">
        <f t="shared" ca="1" si="266"/>
        <v>0</v>
      </c>
      <c r="U376" s="139">
        <f t="shared" ca="1" si="266"/>
        <v>0</v>
      </c>
      <c r="V376" s="139">
        <f t="shared" ca="1" si="266"/>
        <v>0</v>
      </c>
      <c r="W376" s="139">
        <f t="shared" ca="1" si="266"/>
        <v>0</v>
      </c>
      <c r="X376" s="139">
        <f t="shared" ca="1" si="266"/>
        <v>0</v>
      </c>
      <c r="Y376" s="139">
        <f t="shared" ca="1" si="266"/>
        <v>0</v>
      </c>
      <c r="Z376" s="139">
        <f t="shared" ca="1" si="266"/>
        <v>0</v>
      </c>
      <c r="AA376" s="139">
        <f t="shared" ca="1" si="266"/>
        <v>0</v>
      </c>
      <c r="AB376" s="139">
        <f t="shared" ca="1" si="266"/>
        <v>0</v>
      </c>
      <c r="AC376" s="139">
        <f t="shared" ca="1" si="266"/>
        <v>0</v>
      </c>
      <c r="AD376" s="139">
        <f t="shared" ca="1" si="266"/>
        <v>0</v>
      </c>
      <c r="AE376" s="139">
        <f t="shared" ca="1" si="266"/>
        <v>0</v>
      </c>
      <c r="AF376" s="139">
        <f t="shared" ca="1" si="266"/>
        <v>0</v>
      </c>
      <c r="AG376" s="139">
        <f t="shared" ca="1" si="266"/>
        <v>0</v>
      </c>
      <c r="AH376" s="139">
        <f t="shared" ca="1" si="266"/>
        <v>0</v>
      </c>
      <c r="AI376" s="139">
        <f t="shared" ca="1" si="266"/>
        <v>0</v>
      </c>
      <c r="AJ376" s="139">
        <f t="shared" ca="1" si="266"/>
        <v>0</v>
      </c>
      <c r="AK376" s="139">
        <f t="shared" ref="L376:BH381" ca="1" si="271">SUMPRODUCT(OFFSET(AK$60,0,0,AK$2-$K$2+1,1),N(OFFSET(OFFSET(AK346,0,0,1,-1*(AK$2-$K$2+1)),0,AK$2-$K$2+1-ROW(OFFSET($A$1,0,0,AK$2-$K$2+1,1)),1,1)))</f>
        <v>0</v>
      </c>
      <c r="AL376" s="139">
        <f t="shared" ca="1" si="271"/>
        <v>0</v>
      </c>
      <c r="AM376" s="139">
        <f t="shared" ca="1" si="271"/>
        <v>0</v>
      </c>
      <c r="AN376" s="139">
        <f t="shared" ca="1" si="271"/>
        <v>0</v>
      </c>
      <c r="AO376" s="139">
        <f t="shared" ca="1" si="271"/>
        <v>0</v>
      </c>
      <c r="AP376" s="139">
        <f t="shared" ca="1" si="271"/>
        <v>0</v>
      </c>
      <c r="AQ376" s="139">
        <f t="shared" ca="1" si="271"/>
        <v>0</v>
      </c>
      <c r="AR376" s="139">
        <f t="shared" ca="1" si="271"/>
        <v>0</v>
      </c>
      <c r="AS376" s="139">
        <f t="shared" ca="1" si="271"/>
        <v>0</v>
      </c>
      <c r="AT376" s="139">
        <f t="shared" ca="1" si="271"/>
        <v>0</v>
      </c>
      <c r="AU376" s="139">
        <f t="shared" ca="1" si="271"/>
        <v>0</v>
      </c>
      <c r="AV376" s="139">
        <f t="shared" ca="1" si="271"/>
        <v>0</v>
      </c>
      <c r="AW376" s="139">
        <f t="shared" ca="1" si="271"/>
        <v>0</v>
      </c>
      <c r="AX376" s="139">
        <f t="shared" ca="1" si="271"/>
        <v>0</v>
      </c>
      <c r="AY376" s="139">
        <f t="shared" ca="1" si="271"/>
        <v>0</v>
      </c>
      <c r="AZ376" s="139">
        <f t="shared" ca="1" si="271"/>
        <v>0</v>
      </c>
      <c r="BA376" s="139">
        <f t="shared" ca="1" si="271"/>
        <v>0</v>
      </c>
      <c r="BB376" s="139">
        <f t="shared" ca="1" si="271"/>
        <v>0</v>
      </c>
      <c r="BC376" s="139">
        <f t="shared" ca="1" si="271"/>
        <v>0</v>
      </c>
      <c r="BD376" s="139">
        <f t="shared" ca="1" si="271"/>
        <v>0</v>
      </c>
      <c r="BE376" s="139">
        <f t="shared" ca="1" si="271"/>
        <v>0</v>
      </c>
      <c r="BF376" s="139">
        <f t="shared" ca="1" si="271"/>
        <v>0</v>
      </c>
      <c r="BG376" s="139">
        <f t="shared" ca="1" si="271"/>
        <v>0</v>
      </c>
      <c r="BH376" s="139">
        <f t="shared" ca="1" si="271"/>
        <v>0</v>
      </c>
    </row>
    <row r="377" spans="1:60">
      <c r="A377" s="106"/>
      <c r="B377" s="106"/>
      <c r="C377" s="106"/>
      <c r="D377" s="106"/>
      <c r="E377" s="106"/>
      <c r="F377" s="123" t="s">
        <v>543</v>
      </c>
      <c r="G377" s="106"/>
      <c r="H377" s="139">
        <f t="shared" ca="1" si="267"/>
        <v>0</v>
      </c>
      <c r="I377" s="139">
        <f t="shared" ca="1" si="268"/>
        <v>0</v>
      </c>
      <c r="J377" s="139">
        <f t="shared" ca="1" si="269"/>
        <v>0</v>
      </c>
      <c r="K377" s="139">
        <f t="shared" ca="1" si="270"/>
        <v>0</v>
      </c>
      <c r="L377" s="139">
        <f t="shared" ca="1" si="271"/>
        <v>0</v>
      </c>
      <c r="M377" s="139">
        <f t="shared" ca="1" si="271"/>
        <v>0</v>
      </c>
      <c r="N377" s="139">
        <f t="shared" ca="1" si="271"/>
        <v>0</v>
      </c>
      <c r="O377" s="139">
        <f t="shared" ca="1" si="271"/>
        <v>0</v>
      </c>
      <c r="P377" s="139">
        <f t="shared" ca="1" si="271"/>
        <v>0</v>
      </c>
      <c r="Q377" s="139">
        <f t="shared" ca="1" si="271"/>
        <v>0</v>
      </c>
      <c r="R377" s="139">
        <f t="shared" ca="1" si="271"/>
        <v>0</v>
      </c>
      <c r="S377" s="139">
        <f t="shared" ca="1" si="271"/>
        <v>0</v>
      </c>
      <c r="T377" s="139">
        <f t="shared" ca="1" si="271"/>
        <v>0</v>
      </c>
      <c r="U377" s="139">
        <f t="shared" ca="1" si="271"/>
        <v>0</v>
      </c>
      <c r="V377" s="139">
        <f t="shared" ca="1" si="271"/>
        <v>0</v>
      </c>
      <c r="W377" s="139">
        <f t="shared" ca="1" si="271"/>
        <v>0</v>
      </c>
      <c r="X377" s="139">
        <f t="shared" ca="1" si="271"/>
        <v>0</v>
      </c>
      <c r="Y377" s="139">
        <f t="shared" ca="1" si="271"/>
        <v>0</v>
      </c>
      <c r="Z377" s="139">
        <f t="shared" ca="1" si="271"/>
        <v>0</v>
      </c>
      <c r="AA377" s="139">
        <f t="shared" ca="1" si="271"/>
        <v>0</v>
      </c>
      <c r="AB377" s="139">
        <f t="shared" ca="1" si="271"/>
        <v>0</v>
      </c>
      <c r="AC377" s="139">
        <f t="shared" ca="1" si="271"/>
        <v>0</v>
      </c>
      <c r="AD377" s="139">
        <f t="shared" ca="1" si="271"/>
        <v>0</v>
      </c>
      <c r="AE377" s="139">
        <f t="shared" ca="1" si="271"/>
        <v>0</v>
      </c>
      <c r="AF377" s="139">
        <f t="shared" ca="1" si="271"/>
        <v>0</v>
      </c>
      <c r="AG377" s="139">
        <f t="shared" ca="1" si="271"/>
        <v>0</v>
      </c>
      <c r="AH377" s="139">
        <f t="shared" ca="1" si="271"/>
        <v>0</v>
      </c>
      <c r="AI377" s="139">
        <f t="shared" ca="1" si="271"/>
        <v>0</v>
      </c>
      <c r="AJ377" s="139">
        <f t="shared" ca="1" si="271"/>
        <v>0</v>
      </c>
      <c r="AK377" s="139">
        <f t="shared" ca="1" si="271"/>
        <v>0</v>
      </c>
      <c r="AL377" s="139">
        <f t="shared" ca="1" si="271"/>
        <v>0</v>
      </c>
      <c r="AM377" s="139">
        <f t="shared" ca="1" si="271"/>
        <v>0</v>
      </c>
      <c r="AN377" s="139">
        <f t="shared" ca="1" si="271"/>
        <v>0</v>
      </c>
      <c r="AO377" s="139">
        <f t="shared" ca="1" si="271"/>
        <v>0</v>
      </c>
      <c r="AP377" s="139">
        <f t="shared" ca="1" si="271"/>
        <v>0</v>
      </c>
      <c r="AQ377" s="139">
        <f t="shared" ca="1" si="271"/>
        <v>0</v>
      </c>
      <c r="AR377" s="139">
        <f t="shared" ca="1" si="271"/>
        <v>0</v>
      </c>
      <c r="AS377" s="139">
        <f t="shared" ca="1" si="271"/>
        <v>0</v>
      </c>
      <c r="AT377" s="139">
        <f t="shared" ca="1" si="271"/>
        <v>0</v>
      </c>
      <c r="AU377" s="139">
        <f t="shared" ca="1" si="271"/>
        <v>0</v>
      </c>
      <c r="AV377" s="139">
        <f t="shared" ca="1" si="271"/>
        <v>0</v>
      </c>
      <c r="AW377" s="139">
        <f t="shared" ca="1" si="271"/>
        <v>0</v>
      </c>
      <c r="AX377" s="139">
        <f t="shared" ca="1" si="271"/>
        <v>0</v>
      </c>
      <c r="AY377" s="139">
        <f t="shared" ca="1" si="271"/>
        <v>0</v>
      </c>
      <c r="AZ377" s="139">
        <f t="shared" ca="1" si="271"/>
        <v>0</v>
      </c>
      <c r="BA377" s="139">
        <f t="shared" ca="1" si="271"/>
        <v>0</v>
      </c>
      <c r="BB377" s="139">
        <f t="shared" ca="1" si="271"/>
        <v>0</v>
      </c>
      <c r="BC377" s="139">
        <f t="shared" ca="1" si="271"/>
        <v>0</v>
      </c>
      <c r="BD377" s="139">
        <f t="shared" ca="1" si="271"/>
        <v>0</v>
      </c>
      <c r="BE377" s="139">
        <f t="shared" ca="1" si="271"/>
        <v>0</v>
      </c>
      <c r="BF377" s="139">
        <f t="shared" ca="1" si="271"/>
        <v>0</v>
      </c>
      <c r="BG377" s="139">
        <f t="shared" ca="1" si="271"/>
        <v>0</v>
      </c>
      <c r="BH377" s="139">
        <f t="shared" ca="1" si="271"/>
        <v>0</v>
      </c>
    </row>
    <row r="378" spans="1:60">
      <c r="A378" s="106"/>
      <c r="B378" s="106"/>
      <c r="C378" s="106"/>
      <c r="D378" s="106"/>
      <c r="E378" s="106"/>
      <c r="F378" s="123" t="s">
        <v>509</v>
      </c>
      <c r="G378" s="106"/>
      <c r="H378" s="139">
        <f t="shared" ca="1" si="267"/>
        <v>0</v>
      </c>
      <c r="I378" s="139">
        <f t="shared" ca="1" si="268"/>
        <v>0</v>
      </c>
      <c r="J378" s="139">
        <f t="shared" ca="1" si="269"/>
        <v>0</v>
      </c>
      <c r="K378" s="139">
        <f t="shared" ca="1" si="270"/>
        <v>0</v>
      </c>
      <c r="L378" s="139">
        <f t="shared" ca="1" si="271"/>
        <v>0</v>
      </c>
      <c r="M378" s="139">
        <f t="shared" ca="1" si="271"/>
        <v>0</v>
      </c>
      <c r="N378" s="139">
        <f t="shared" ca="1" si="271"/>
        <v>0</v>
      </c>
      <c r="O378" s="139">
        <f t="shared" ca="1" si="271"/>
        <v>0</v>
      </c>
      <c r="P378" s="139">
        <f t="shared" ca="1" si="271"/>
        <v>0</v>
      </c>
      <c r="Q378" s="139">
        <f t="shared" ca="1" si="271"/>
        <v>0</v>
      </c>
      <c r="R378" s="139">
        <f t="shared" ca="1" si="271"/>
        <v>0</v>
      </c>
      <c r="S378" s="139">
        <f t="shared" ca="1" si="271"/>
        <v>0</v>
      </c>
      <c r="T378" s="139">
        <f t="shared" ca="1" si="271"/>
        <v>0</v>
      </c>
      <c r="U378" s="139">
        <f t="shared" ca="1" si="271"/>
        <v>0</v>
      </c>
      <c r="V378" s="139">
        <f t="shared" ca="1" si="271"/>
        <v>0</v>
      </c>
      <c r="W378" s="139">
        <f t="shared" ca="1" si="271"/>
        <v>0</v>
      </c>
      <c r="X378" s="139">
        <f t="shared" ca="1" si="271"/>
        <v>0</v>
      </c>
      <c r="Y378" s="139">
        <f t="shared" ca="1" si="271"/>
        <v>0</v>
      </c>
      <c r="Z378" s="139">
        <f t="shared" ca="1" si="271"/>
        <v>0</v>
      </c>
      <c r="AA378" s="139">
        <f t="shared" ca="1" si="271"/>
        <v>0</v>
      </c>
      <c r="AB378" s="139">
        <f t="shared" ca="1" si="271"/>
        <v>0</v>
      </c>
      <c r="AC378" s="139">
        <f t="shared" ca="1" si="271"/>
        <v>0</v>
      </c>
      <c r="AD378" s="139">
        <f t="shared" ca="1" si="271"/>
        <v>0</v>
      </c>
      <c r="AE378" s="139">
        <f t="shared" ca="1" si="271"/>
        <v>0</v>
      </c>
      <c r="AF378" s="139">
        <f t="shared" ca="1" si="271"/>
        <v>0</v>
      </c>
      <c r="AG378" s="139">
        <f t="shared" ca="1" si="271"/>
        <v>0</v>
      </c>
      <c r="AH378" s="139">
        <f t="shared" ca="1" si="271"/>
        <v>0</v>
      </c>
      <c r="AI378" s="139">
        <f t="shared" ca="1" si="271"/>
        <v>0</v>
      </c>
      <c r="AJ378" s="139">
        <f t="shared" ca="1" si="271"/>
        <v>0</v>
      </c>
      <c r="AK378" s="139">
        <f t="shared" ca="1" si="271"/>
        <v>0</v>
      </c>
      <c r="AL378" s="139">
        <f t="shared" ca="1" si="271"/>
        <v>0</v>
      </c>
      <c r="AM378" s="139">
        <f t="shared" ca="1" si="271"/>
        <v>0</v>
      </c>
      <c r="AN378" s="139">
        <f t="shared" ca="1" si="271"/>
        <v>0</v>
      </c>
      <c r="AO378" s="139">
        <f t="shared" ca="1" si="271"/>
        <v>0</v>
      </c>
      <c r="AP378" s="139">
        <f t="shared" ca="1" si="271"/>
        <v>0</v>
      </c>
      <c r="AQ378" s="139">
        <f t="shared" ca="1" si="271"/>
        <v>0</v>
      </c>
      <c r="AR378" s="139">
        <f t="shared" ca="1" si="271"/>
        <v>0</v>
      </c>
      <c r="AS378" s="139">
        <f t="shared" ca="1" si="271"/>
        <v>0</v>
      </c>
      <c r="AT378" s="139">
        <f t="shared" ca="1" si="271"/>
        <v>0</v>
      </c>
      <c r="AU378" s="139">
        <f t="shared" ca="1" si="271"/>
        <v>0</v>
      </c>
      <c r="AV378" s="139">
        <f t="shared" ca="1" si="271"/>
        <v>0</v>
      </c>
      <c r="AW378" s="139">
        <f t="shared" ca="1" si="271"/>
        <v>0</v>
      </c>
      <c r="AX378" s="139">
        <f t="shared" ca="1" si="271"/>
        <v>0</v>
      </c>
      <c r="AY378" s="139">
        <f t="shared" ca="1" si="271"/>
        <v>0</v>
      </c>
      <c r="AZ378" s="139">
        <f t="shared" ca="1" si="271"/>
        <v>0</v>
      </c>
      <c r="BA378" s="139">
        <f t="shared" ca="1" si="271"/>
        <v>0</v>
      </c>
      <c r="BB378" s="139">
        <f t="shared" ca="1" si="271"/>
        <v>0</v>
      </c>
      <c r="BC378" s="139">
        <f t="shared" ca="1" si="271"/>
        <v>0</v>
      </c>
      <c r="BD378" s="139">
        <f t="shared" ca="1" si="271"/>
        <v>0</v>
      </c>
      <c r="BE378" s="139">
        <f t="shared" ca="1" si="271"/>
        <v>0</v>
      </c>
      <c r="BF378" s="139">
        <f t="shared" ca="1" si="271"/>
        <v>0</v>
      </c>
      <c r="BG378" s="139">
        <f t="shared" ca="1" si="271"/>
        <v>0</v>
      </c>
      <c r="BH378" s="139">
        <f t="shared" ca="1" si="271"/>
        <v>0</v>
      </c>
    </row>
    <row r="379" spans="1:60">
      <c r="A379" s="106"/>
      <c r="B379" s="106"/>
      <c r="C379" s="106"/>
      <c r="D379" s="106"/>
      <c r="E379" s="106"/>
      <c r="F379" s="123" t="s">
        <v>544</v>
      </c>
      <c r="G379" s="106"/>
      <c r="H379" s="139">
        <f t="shared" ca="1" si="267"/>
        <v>0</v>
      </c>
      <c r="I379" s="139">
        <f t="shared" ca="1" si="268"/>
        <v>0</v>
      </c>
      <c r="J379" s="139">
        <f t="shared" ca="1" si="269"/>
        <v>0</v>
      </c>
      <c r="K379" s="139">
        <f t="shared" ca="1" si="270"/>
        <v>0</v>
      </c>
      <c r="L379" s="139">
        <f t="shared" ca="1" si="271"/>
        <v>0</v>
      </c>
      <c r="M379" s="139">
        <f t="shared" ca="1" si="271"/>
        <v>0</v>
      </c>
      <c r="N379" s="139">
        <f t="shared" ca="1" si="271"/>
        <v>0</v>
      </c>
      <c r="O379" s="139">
        <f t="shared" ca="1" si="271"/>
        <v>0</v>
      </c>
      <c r="P379" s="139">
        <f t="shared" ca="1" si="271"/>
        <v>0</v>
      </c>
      <c r="Q379" s="139">
        <f t="shared" ca="1" si="271"/>
        <v>0</v>
      </c>
      <c r="R379" s="139">
        <f t="shared" ca="1" si="271"/>
        <v>0</v>
      </c>
      <c r="S379" s="139">
        <f t="shared" ca="1" si="271"/>
        <v>0</v>
      </c>
      <c r="T379" s="139">
        <f t="shared" ca="1" si="271"/>
        <v>0</v>
      </c>
      <c r="U379" s="139">
        <f t="shared" ca="1" si="271"/>
        <v>0</v>
      </c>
      <c r="V379" s="139">
        <f t="shared" ca="1" si="271"/>
        <v>0</v>
      </c>
      <c r="W379" s="139">
        <f t="shared" ca="1" si="271"/>
        <v>0</v>
      </c>
      <c r="X379" s="139">
        <f t="shared" ca="1" si="271"/>
        <v>0</v>
      </c>
      <c r="Y379" s="139">
        <f t="shared" ca="1" si="271"/>
        <v>0</v>
      </c>
      <c r="Z379" s="139">
        <f t="shared" ca="1" si="271"/>
        <v>0</v>
      </c>
      <c r="AA379" s="139">
        <f t="shared" ca="1" si="271"/>
        <v>0</v>
      </c>
      <c r="AB379" s="139">
        <f t="shared" ca="1" si="271"/>
        <v>0</v>
      </c>
      <c r="AC379" s="139">
        <f t="shared" ca="1" si="271"/>
        <v>0</v>
      </c>
      <c r="AD379" s="139">
        <f t="shared" ca="1" si="271"/>
        <v>0</v>
      </c>
      <c r="AE379" s="139">
        <f t="shared" ca="1" si="271"/>
        <v>0</v>
      </c>
      <c r="AF379" s="139">
        <f t="shared" ca="1" si="271"/>
        <v>0</v>
      </c>
      <c r="AG379" s="139">
        <f t="shared" ca="1" si="271"/>
        <v>0</v>
      </c>
      <c r="AH379" s="139">
        <f t="shared" ca="1" si="271"/>
        <v>0</v>
      </c>
      <c r="AI379" s="139">
        <f t="shared" ca="1" si="271"/>
        <v>0</v>
      </c>
      <c r="AJ379" s="139">
        <f t="shared" ca="1" si="271"/>
        <v>0</v>
      </c>
      <c r="AK379" s="139">
        <f t="shared" ca="1" si="271"/>
        <v>0</v>
      </c>
      <c r="AL379" s="139">
        <f t="shared" ca="1" si="271"/>
        <v>0</v>
      </c>
      <c r="AM379" s="139">
        <f t="shared" ca="1" si="271"/>
        <v>0</v>
      </c>
      <c r="AN379" s="139">
        <f t="shared" ca="1" si="271"/>
        <v>0</v>
      </c>
      <c r="AO379" s="139">
        <f t="shared" ca="1" si="271"/>
        <v>0</v>
      </c>
      <c r="AP379" s="139">
        <f t="shared" ca="1" si="271"/>
        <v>0</v>
      </c>
      <c r="AQ379" s="139">
        <f t="shared" ca="1" si="271"/>
        <v>0</v>
      </c>
      <c r="AR379" s="139">
        <f t="shared" ca="1" si="271"/>
        <v>0</v>
      </c>
      <c r="AS379" s="139">
        <f t="shared" ca="1" si="271"/>
        <v>0</v>
      </c>
      <c r="AT379" s="139">
        <f t="shared" ca="1" si="271"/>
        <v>0</v>
      </c>
      <c r="AU379" s="139">
        <f t="shared" ca="1" si="271"/>
        <v>0</v>
      </c>
      <c r="AV379" s="139">
        <f t="shared" ca="1" si="271"/>
        <v>0</v>
      </c>
      <c r="AW379" s="139">
        <f t="shared" ca="1" si="271"/>
        <v>0</v>
      </c>
      <c r="AX379" s="139">
        <f t="shared" ca="1" si="271"/>
        <v>0</v>
      </c>
      <c r="AY379" s="139">
        <f t="shared" ca="1" si="271"/>
        <v>0</v>
      </c>
      <c r="AZ379" s="139">
        <f t="shared" ca="1" si="271"/>
        <v>0</v>
      </c>
      <c r="BA379" s="139">
        <f t="shared" ca="1" si="271"/>
        <v>0</v>
      </c>
      <c r="BB379" s="139">
        <f t="shared" ca="1" si="271"/>
        <v>0</v>
      </c>
      <c r="BC379" s="139">
        <f t="shared" ca="1" si="271"/>
        <v>0</v>
      </c>
      <c r="BD379" s="139">
        <f t="shared" ca="1" si="271"/>
        <v>0</v>
      </c>
      <c r="BE379" s="139">
        <f t="shared" ca="1" si="271"/>
        <v>0</v>
      </c>
      <c r="BF379" s="139">
        <f t="shared" ca="1" si="271"/>
        <v>0</v>
      </c>
      <c r="BG379" s="139">
        <f t="shared" ca="1" si="271"/>
        <v>0</v>
      </c>
      <c r="BH379" s="139">
        <f t="shared" ca="1" si="271"/>
        <v>0</v>
      </c>
    </row>
    <row r="380" spans="1:60">
      <c r="A380" s="106"/>
      <c r="B380" s="106"/>
      <c r="C380" s="106"/>
      <c r="D380" s="106"/>
      <c r="E380" s="106"/>
      <c r="F380" s="123" t="s">
        <v>514</v>
      </c>
      <c r="G380" s="106"/>
      <c r="H380" s="139">
        <f t="shared" ca="1" si="267"/>
        <v>0</v>
      </c>
      <c r="I380" s="139">
        <f t="shared" ca="1" si="268"/>
        <v>0</v>
      </c>
      <c r="J380" s="139">
        <f t="shared" ca="1" si="269"/>
        <v>0</v>
      </c>
      <c r="K380" s="139">
        <f t="shared" ca="1" si="270"/>
        <v>0</v>
      </c>
      <c r="L380" s="139">
        <f t="shared" ca="1" si="271"/>
        <v>0</v>
      </c>
      <c r="M380" s="139">
        <f t="shared" ca="1" si="271"/>
        <v>0</v>
      </c>
      <c r="N380" s="139">
        <f t="shared" ca="1" si="271"/>
        <v>0</v>
      </c>
      <c r="O380" s="139">
        <f t="shared" ca="1" si="271"/>
        <v>0</v>
      </c>
      <c r="P380" s="139">
        <f t="shared" ca="1" si="271"/>
        <v>0</v>
      </c>
      <c r="Q380" s="139">
        <f t="shared" ca="1" si="271"/>
        <v>0</v>
      </c>
      <c r="R380" s="139">
        <f t="shared" ca="1" si="271"/>
        <v>0</v>
      </c>
      <c r="S380" s="139">
        <f t="shared" ca="1" si="271"/>
        <v>0</v>
      </c>
      <c r="T380" s="139">
        <f t="shared" ca="1" si="271"/>
        <v>0</v>
      </c>
      <c r="U380" s="139">
        <f t="shared" ca="1" si="271"/>
        <v>0</v>
      </c>
      <c r="V380" s="139">
        <f t="shared" ca="1" si="271"/>
        <v>0</v>
      </c>
      <c r="W380" s="139">
        <f t="shared" ca="1" si="271"/>
        <v>0</v>
      </c>
      <c r="X380" s="139">
        <f t="shared" ca="1" si="271"/>
        <v>0</v>
      </c>
      <c r="Y380" s="139">
        <f t="shared" ca="1" si="271"/>
        <v>0</v>
      </c>
      <c r="Z380" s="139">
        <f t="shared" ca="1" si="271"/>
        <v>0</v>
      </c>
      <c r="AA380" s="139">
        <f t="shared" ca="1" si="271"/>
        <v>0</v>
      </c>
      <c r="AB380" s="139">
        <f t="shared" ca="1" si="271"/>
        <v>0</v>
      </c>
      <c r="AC380" s="139">
        <f t="shared" ca="1" si="271"/>
        <v>0</v>
      </c>
      <c r="AD380" s="139">
        <f t="shared" ca="1" si="271"/>
        <v>0</v>
      </c>
      <c r="AE380" s="139">
        <f t="shared" ca="1" si="271"/>
        <v>0</v>
      </c>
      <c r="AF380" s="139">
        <f t="shared" ca="1" si="271"/>
        <v>0</v>
      </c>
      <c r="AG380" s="139">
        <f t="shared" ca="1" si="271"/>
        <v>0</v>
      </c>
      <c r="AH380" s="139">
        <f t="shared" ca="1" si="271"/>
        <v>0</v>
      </c>
      <c r="AI380" s="139">
        <f t="shared" ca="1" si="271"/>
        <v>0</v>
      </c>
      <c r="AJ380" s="139">
        <f t="shared" ca="1" si="271"/>
        <v>0</v>
      </c>
      <c r="AK380" s="139">
        <f t="shared" ca="1" si="271"/>
        <v>0</v>
      </c>
      <c r="AL380" s="139">
        <f t="shared" ca="1" si="271"/>
        <v>0</v>
      </c>
      <c r="AM380" s="139">
        <f t="shared" ca="1" si="271"/>
        <v>0</v>
      </c>
      <c r="AN380" s="139">
        <f t="shared" ca="1" si="271"/>
        <v>0</v>
      </c>
      <c r="AO380" s="139">
        <f t="shared" ca="1" si="271"/>
        <v>0</v>
      </c>
      <c r="AP380" s="139">
        <f t="shared" ca="1" si="271"/>
        <v>0</v>
      </c>
      <c r="AQ380" s="139">
        <f t="shared" ca="1" si="271"/>
        <v>0</v>
      </c>
      <c r="AR380" s="139">
        <f t="shared" ca="1" si="271"/>
        <v>0</v>
      </c>
      <c r="AS380" s="139">
        <f t="shared" ca="1" si="271"/>
        <v>0</v>
      </c>
      <c r="AT380" s="139">
        <f t="shared" ca="1" si="271"/>
        <v>0</v>
      </c>
      <c r="AU380" s="139">
        <f t="shared" ca="1" si="271"/>
        <v>0</v>
      </c>
      <c r="AV380" s="139">
        <f t="shared" ca="1" si="271"/>
        <v>0</v>
      </c>
      <c r="AW380" s="139">
        <f t="shared" ca="1" si="271"/>
        <v>0</v>
      </c>
      <c r="AX380" s="139">
        <f t="shared" ca="1" si="271"/>
        <v>0</v>
      </c>
      <c r="AY380" s="139">
        <f t="shared" ca="1" si="271"/>
        <v>0</v>
      </c>
      <c r="AZ380" s="139">
        <f t="shared" ca="1" si="271"/>
        <v>0</v>
      </c>
      <c r="BA380" s="139">
        <f t="shared" ca="1" si="271"/>
        <v>0</v>
      </c>
      <c r="BB380" s="139">
        <f t="shared" ca="1" si="271"/>
        <v>0</v>
      </c>
      <c r="BC380" s="139">
        <f t="shared" ca="1" si="271"/>
        <v>0</v>
      </c>
      <c r="BD380" s="139">
        <f t="shared" ca="1" si="271"/>
        <v>0</v>
      </c>
      <c r="BE380" s="139">
        <f t="shared" ca="1" si="271"/>
        <v>0</v>
      </c>
      <c r="BF380" s="139">
        <f t="shared" ca="1" si="271"/>
        <v>0</v>
      </c>
      <c r="BG380" s="139">
        <f t="shared" ca="1" si="271"/>
        <v>0</v>
      </c>
      <c r="BH380" s="139">
        <f t="shared" ca="1" si="271"/>
        <v>0</v>
      </c>
    </row>
    <row r="381" spans="1:60">
      <c r="A381" s="106"/>
      <c r="B381" s="106"/>
      <c r="C381" s="106"/>
      <c r="D381" s="106"/>
      <c r="E381" s="106"/>
      <c r="F381" s="123" t="s">
        <v>515</v>
      </c>
      <c r="G381" s="106"/>
      <c r="H381" s="139">
        <f t="shared" ca="1" si="267"/>
        <v>0</v>
      </c>
      <c r="I381" s="139">
        <f t="shared" ca="1" si="268"/>
        <v>0</v>
      </c>
      <c r="J381" s="139">
        <f t="shared" ca="1" si="269"/>
        <v>0</v>
      </c>
      <c r="K381" s="139">
        <f t="shared" ca="1" si="270"/>
        <v>0</v>
      </c>
      <c r="L381" s="139">
        <f t="shared" ca="1" si="271"/>
        <v>0</v>
      </c>
      <c r="M381" s="139">
        <f t="shared" ca="1" si="271"/>
        <v>0</v>
      </c>
      <c r="N381" s="139">
        <f t="shared" ca="1" si="271"/>
        <v>0</v>
      </c>
      <c r="O381" s="139">
        <f t="shared" ca="1" si="271"/>
        <v>0</v>
      </c>
      <c r="P381" s="139">
        <f t="shared" ca="1" si="271"/>
        <v>0</v>
      </c>
      <c r="Q381" s="139">
        <f t="shared" ca="1" si="271"/>
        <v>0</v>
      </c>
      <c r="R381" s="139">
        <f t="shared" ca="1" si="271"/>
        <v>0</v>
      </c>
      <c r="S381" s="139">
        <f t="shared" ca="1" si="271"/>
        <v>0</v>
      </c>
      <c r="T381" s="139">
        <f t="shared" ca="1" si="271"/>
        <v>0</v>
      </c>
      <c r="U381" s="139">
        <f t="shared" ca="1" si="271"/>
        <v>0</v>
      </c>
      <c r="V381" s="139">
        <f t="shared" ca="1" si="271"/>
        <v>0</v>
      </c>
      <c r="W381" s="139">
        <f t="shared" ca="1" si="271"/>
        <v>0</v>
      </c>
      <c r="X381" s="139">
        <f t="shared" ca="1" si="271"/>
        <v>0</v>
      </c>
      <c r="Y381" s="139">
        <f t="shared" ca="1" si="271"/>
        <v>0</v>
      </c>
      <c r="Z381" s="139">
        <f t="shared" ca="1" si="271"/>
        <v>0</v>
      </c>
      <c r="AA381" s="139">
        <f t="shared" ca="1" si="271"/>
        <v>0</v>
      </c>
      <c r="AB381" s="139">
        <f t="shared" ca="1" si="271"/>
        <v>0</v>
      </c>
      <c r="AC381" s="139">
        <f t="shared" ca="1" si="271"/>
        <v>0</v>
      </c>
      <c r="AD381" s="139">
        <f t="shared" ca="1" si="271"/>
        <v>0</v>
      </c>
      <c r="AE381" s="139">
        <f t="shared" ca="1" si="271"/>
        <v>0</v>
      </c>
      <c r="AF381" s="139">
        <f t="shared" ca="1" si="271"/>
        <v>0</v>
      </c>
      <c r="AG381" s="139">
        <f t="shared" ca="1" si="271"/>
        <v>0</v>
      </c>
      <c r="AH381" s="139">
        <f t="shared" ca="1" si="271"/>
        <v>0</v>
      </c>
      <c r="AI381" s="139">
        <f t="shared" ca="1" si="271"/>
        <v>0</v>
      </c>
      <c r="AJ381" s="139">
        <f t="shared" ca="1" si="271"/>
        <v>0</v>
      </c>
      <c r="AK381" s="139">
        <f t="shared" ca="1" si="271"/>
        <v>0</v>
      </c>
      <c r="AL381" s="139">
        <f t="shared" ca="1" si="271"/>
        <v>0</v>
      </c>
      <c r="AM381" s="139">
        <f t="shared" ca="1" si="271"/>
        <v>0</v>
      </c>
      <c r="AN381" s="139">
        <f t="shared" ca="1" si="271"/>
        <v>0</v>
      </c>
      <c r="AO381" s="139">
        <f t="shared" ca="1" si="271"/>
        <v>0</v>
      </c>
      <c r="AP381" s="139">
        <f t="shared" ca="1" si="271"/>
        <v>0</v>
      </c>
      <c r="AQ381" s="139">
        <f t="shared" ca="1" si="271"/>
        <v>0</v>
      </c>
      <c r="AR381" s="139">
        <f t="shared" ca="1" si="271"/>
        <v>0</v>
      </c>
      <c r="AS381" s="139">
        <f t="shared" ca="1" si="271"/>
        <v>0</v>
      </c>
      <c r="AT381" s="139">
        <f t="shared" ca="1" si="271"/>
        <v>0</v>
      </c>
      <c r="AU381" s="139">
        <f t="shared" ref="L381:BH383" ca="1" si="272">SUMPRODUCT(OFFSET(AU$60,0,0,AU$2-$K$2+1,1),N(OFFSET(OFFSET(AU351,0,0,1,-1*(AU$2-$K$2+1)),0,AU$2-$K$2+1-ROW(OFFSET($A$1,0,0,AU$2-$K$2+1,1)),1,1)))</f>
        <v>0</v>
      </c>
      <c r="AV381" s="139">
        <f t="shared" ca="1" si="272"/>
        <v>0</v>
      </c>
      <c r="AW381" s="139">
        <f t="shared" ca="1" si="272"/>
        <v>0</v>
      </c>
      <c r="AX381" s="139">
        <f t="shared" ca="1" si="272"/>
        <v>0</v>
      </c>
      <c r="AY381" s="139">
        <f t="shared" ca="1" si="272"/>
        <v>0</v>
      </c>
      <c r="AZ381" s="139">
        <f t="shared" ca="1" si="272"/>
        <v>0</v>
      </c>
      <c r="BA381" s="139">
        <f t="shared" ca="1" si="272"/>
        <v>0</v>
      </c>
      <c r="BB381" s="139">
        <f t="shared" ca="1" si="272"/>
        <v>0</v>
      </c>
      <c r="BC381" s="139">
        <f t="shared" ca="1" si="272"/>
        <v>0</v>
      </c>
      <c r="BD381" s="139">
        <f t="shared" ca="1" si="272"/>
        <v>0</v>
      </c>
      <c r="BE381" s="139">
        <f t="shared" ca="1" si="272"/>
        <v>0</v>
      </c>
      <c r="BF381" s="139">
        <f t="shared" ca="1" si="272"/>
        <v>0</v>
      </c>
      <c r="BG381" s="139">
        <f t="shared" ca="1" si="272"/>
        <v>0</v>
      </c>
      <c r="BH381" s="139">
        <f t="shared" ca="1" si="272"/>
        <v>0</v>
      </c>
    </row>
    <row r="382" spans="1:60">
      <c r="A382" s="106"/>
      <c r="B382" s="106"/>
      <c r="C382" s="106"/>
      <c r="D382" s="106"/>
      <c r="E382" s="106"/>
      <c r="F382" s="123" t="s">
        <v>545</v>
      </c>
      <c r="G382" s="106"/>
      <c r="H382" s="139">
        <f t="shared" ca="1" si="267"/>
        <v>1039058.8056019596</v>
      </c>
      <c r="I382" s="139">
        <f t="shared" ca="1" si="268"/>
        <v>1039058.8056019596</v>
      </c>
      <c r="J382" s="139">
        <f t="shared" ca="1" si="269"/>
        <v>1039058.8056019596</v>
      </c>
      <c r="K382" s="139">
        <f t="shared" ca="1" si="270"/>
        <v>0</v>
      </c>
      <c r="L382" s="139">
        <f t="shared" ca="1" si="272"/>
        <v>1039058.8056019596</v>
      </c>
      <c r="M382" s="139">
        <f t="shared" ca="1" si="272"/>
        <v>0</v>
      </c>
      <c r="N382" s="139">
        <f t="shared" ca="1" si="272"/>
        <v>0</v>
      </c>
      <c r="O382" s="139">
        <f t="shared" ca="1" si="272"/>
        <v>0</v>
      </c>
      <c r="P382" s="139">
        <f t="shared" ca="1" si="272"/>
        <v>0</v>
      </c>
      <c r="Q382" s="139">
        <f t="shared" ca="1" si="272"/>
        <v>0</v>
      </c>
      <c r="R382" s="139">
        <f t="shared" ca="1" si="272"/>
        <v>0</v>
      </c>
      <c r="S382" s="139">
        <f t="shared" ca="1" si="272"/>
        <v>0</v>
      </c>
      <c r="T382" s="139">
        <f t="shared" ca="1" si="272"/>
        <v>0</v>
      </c>
      <c r="U382" s="139">
        <f t="shared" ca="1" si="272"/>
        <v>0</v>
      </c>
      <c r="V382" s="139">
        <f t="shared" ca="1" si="272"/>
        <v>0</v>
      </c>
      <c r="W382" s="139">
        <f t="shared" ca="1" si="272"/>
        <v>0</v>
      </c>
      <c r="X382" s="139">
        <f t="shared" ca="1" si="272"/>
        <v>0</v>
      </c>
      <c r="Y382" s="139">
        <f t="shared" ca="1" si="272"/>
        <v>0</v>
      </c>
      <c r="Z382" s="139">
        <f t="shared" ca="1" si="272"/>
        <v>0</v>
      </c>
      <c r="AA382" s="139">
        <f t="shared" ca="1" si="272"/>
        <v>0</v>
      </c>
      <c r="AB382" s="139">
        <f t="shared" ca="1" si="272"/>
        <v>0</v>
      </c>
      <c r="AC382" s="139">
        <f t="shared" ca="1" si="272"/>
        <v>0</v>
      </c>
      <c r="AD382" s="139">
        <f t="shared" ca="1" si="272"/>
        <v>0</v>
      </c>
      <c r="AE382" s="139">
        <f t="shared" ca="1" si="272"/>
        <v>0</v>
      </c>
      <c r="AF382" s="139">
        <f t="shared" ca="1" si="272"/>
        <v>0</v>
      </c>
      <c r="AG382" s="139">
        <f t="shared" ca="1" si="272"/>
        <v>0</v>
      </c>
      <c r="AH382" s="139">
        <f t="shared" ca="1" si="272"/>
        <v>0</v>
      </c>
      <c r="AI382" s="139">
        <f t="shared" ca="1" si="272"/>
        <v>0</v>
      </c>
      <c r="AJ382" s="139">
        <f t="shared" ca="1" si="272"/>
        <v>0</v>
      </c>
      <c r="AK382" s="139">
        <f t="shared" ca="1" si="272"/>
        <v>0</v>
      </c>
      <c r="AL382" s="139">
        <f t="shared" ca="1" si="272"/>
        <v>0</v>
      </c>
      <c r="AM382" s="139">
        <f t="shared" ca="1" si="272"/>
        <v>0</v>
      </c>
      <c r="AN382" s="139">
        <f t="shared" ca="1" si="272"/>
        <v>0</v>
      </c>
      <c r="AO382" s="139">
        <f t="shared" ca="1" si="272"/>
        <v>0</v>
      </c>
      <c r="AP382" s="139">
        <f t="shared" ca="1" si="272"/>
        <v>0</v>
      </c>
      <c r="AQ382" s="139">
        <f t="shared" ca="1" si="272"/>
        <v>0</v>
      </c>
      <c r="AR382" s="139">
        <f t="shared" ca="1" si="272"/>
        <v>0</v>
      </c>
      <c r="AS382" s="139">
        <f t="shared" ca="1" si="272"/>
        <v>0</v>
      </c>
      <c r="AT382" s="139">
        <f t="shared" ca="1" si="272"/>
        <v>0</v>
      </c>
      <c r="AU382" s="139">
        <f t="shared" ca="1" si="272"/>
        <v>0</v>
      </c>
      <c r="AV382" s="139">
        <f t="shared" ca="1" si="272"/>
        <v>0</v>
      </c>
      <c r="AW382" s="139">
        <f t="shared" ca="1" si="272"/>
        <v>0</v>
      </c>
      <c r="AX382" s="139">
        <f t="shared" ca="1" si="272"/>
        <v>0</v>
      </c>
      <c r="AY382" s="139">
        <f t="shared" ca="1" si="272"/>
        <v>0</v>
      </c>
      <c r="AZ382" s="139">
        <f t="shared" ca="1" si="272"/>
        <v>0</v>
      </c>
      <c r="BA382" s="139">
        <f t="shared" ca="1" si="272"/>
        <v>0</v>
      </c>
      <c r="BB382" s="139">
        <f t="shared" ca="1" si="272"/>
        <v>0</v>
      </c>
      <c r="BC382" s="139">
        <f t="shared" ca="1" si="272"/>
        <v>0</v>
      </c>
      <c r="BD382" s="139">
        <f t="shared" ca="1" si="272"/>
        <v>0</v>
      </c>
      <c r="BE382" s="139">
        <f t="shared" ca="1" si="272"/>
        <v>0</v>
      </c>
      <c r="BF382" s="139">
        <f t="shared" ca="1" si="272"/>
        <v>0</v>
      </c>
      <c r="BG382" s="139">
        <f t="shared" ca="1" si="272"/>
        <v>0</v>
      </c>
      <c r="BH382" s="139">
        <f t="shared" ca="1" si="272"/>
        <v>0</v>
      </c>
    </row>
    <row r="383" spans="1:60">
      <c r="A383" s="106"/>
      <c r="B383" s="106"/>
      <c r="C383" s="106"/>
      <c r="D383" s="106"/>
      <c r="E383" s="106"/>
      <c r="F383" s="123" t="s">
        <v>517</v>
      </c>
      <c r="G383" s="106"/>
      <c r="H383" s="139">
        <f t="shared" ca="1" si="267"/>
        <v>0</v>
      </c>
      <c r="I383" s="139">
        <f t="shared" ca="1" si="268"/>
        <v>0</v>
      </c>
      <c r="J383" s="139">
        <f ca="1">SUM(K383:BH383)</f>
        <v>0</v>
      </c>
      <c r="K383" s="139">
        <f ca="1">SUMPRODUCT(OFFSET(K$60,0,0,K$2-$K$2+1,1),N(OFFSET(OFFSET(K353,0,0,1,-1*(K$2-$K$2+1)),0,K$2-$K$2+1-ROW(OFFSET($A$1,0,0,K$2-$K$2+1,1)),1,1)))</f>
        <v>0</v>
      </c>
      <c r="L383" s="139">
        <f ca="1">SUMPRODUCT(OFFSET(L$60,0,0,L$2-$K$2+1,1),N(OFFSET(OFFSET(L353,0,0,1,-1*(L$2-$K$2+1)),0,L$2-$K$2+1-ROW(OFFSET($A$1,0,0,L$2-$K$2+1,1)),1,1)))</f>
        <v>0</v>
      </c>
      <c r="M383" s="139">
        <f ca="1">SUMPRODUCT(OFFSET(M$60,0,0,M$2-$K$2+1,1),N(OFFSET(OFFSET(M353,0,0,1,-1*(M$2-$K$2+1)),0,M$2-$K$2+1-ROW(OFFSET($A$1,0,0,M$2-$K$2+1,1)),1,1)))</f>
        <v>0</v>
      </c>
      <c r="N383" s="139">
        <f ca="1">SUMPRODUCT(OFFSET(N$60,0,0,N$2-$K$2+1,1),N(OFFSET(OFFSET(N353,0,0,1,-1*(N$2-$K$2+1)),0,N$2-$K$2+1-ROW(OFFSET($A$1,0,0,N$2-$K$2+1,1)),1,1)))</f>
        <v>0</v>
      </c>
      <c r="O383" s="139">
        <f ca="1">SUMPRODUCT(OFFSET(O$60,0,0,O$2-$K$2+1,1),N(OFFSET(OFFSET(O353,0,0,1,-1*(O$2-$K$2+1)),0,O$2-$K$2+1-ROW(OFFSET($A$1,0,0,O$2-$K$2+1,1)),1,1)))</f>
        <v>0</v>
      </c>
      <c r="P383" s="139">
        <f t="shared" ca="1" si="272"/>
        <v>0</v>
      </c>
      <c r="Q383" s="139">
        <f t="shared" ref="Q383:BH383" ca="1" si="273">SUMPRODUCT(OFFSET(Q$60,0,0,Q$2-$K$2+1,1),N(OFFSET(OFFSET(Q353,0,0,1,-1*(Q$2-$K$2+1)),0,Q$2-$K$2+1-ROW(OFFSET($A$1,0,0,Q$2-$K$2+1,1)),1,1)))</f>
        <v>0</v>
      </c>
      <c r="R383" s="139">
        <f t="shared" ca="1" si="273"/>
        <v>0</v>
      </c>
      <c r="S383" s="139">
        <f t="shared" ca="1" si="273"/>
        <v>0</v>
      </c>
      <c r="T383" s="139">
        <f t="shared" ca="1" si="273"/>
        <v>0</v>
      </c>
      <c r="U383" s="139">
        <f t="shared" ca="1" si="273"/>
        <v>0</v>
      </c>
      <c r="V383" s="139">
        <f t="shared" ca="1" si="273"/>
        <v>0</v>
      </c>
      <c r="W383" s="139">
        <f t="shared" ca="1" si="273"/>
        <v>0</v>
      </c>
      <c r="X383" s="139">
        <f t="shared" ca="1" si="273"/>
        <v>0</v>
      </c>
      <c r="Y383" s="139">
        <f t="shared" ca="1" si="273"/>
        <v>0</v>
      </c>
      <c r="Z383" s="139">
        <f t="shared" ca="1" si="273"/>
        <v>0</v>
      </c>
      <c r="AA383" s="139">
        <f t="shared" ca="1" si="273"/>
        <v>0</v>
      </c>
      <c r="AB383" s="139">
        <f t="shared" ca="1" si="273"/>
        <v>0</v>
      </c>
      <c r="AC383" s="139">
        <f t="shared" ca="1" si="273"/>
        <v>0</v>
      </c>
      <c r="AD383" s="139">
        <f t="shared" ca="1" si="273"/>
        <v>0</v>
      </c>
      <c r="AE383" s="139">
        <f t="shared" ca="1" si="273"/>
        <v>0</v>
      </c>
      <c r="AF383" s="139">
        <f t="shared" ca="1" si="273"/>
        <v>0</v>
      </c>
      <c r="AG383" s="139">
        <f t="shared" ca="1" si="273"/>
        <v>0</v>
      </c>
      <c r="AH383" s="139">
        <f t="shared" ca="1" si="273"/>
        <v>0</v>
      </c>
      <c r="AI383" s="139">
        <f t="shared" ca="1" si="273"/>
        <v>0</v>
      </c>
      <c r="AJ383" s="139">
        <f t="shared" ca="1" si="273"/>
        <v>0</v>
      </c>
      <c r="AK383" s="139">
        <f t="shared" ca="1" si="273"/>
        <v>0</v>
      </c>
      <c r="AL383" s="139">
        <f t="shared" ca="1" si="273"/>
        <v>0</v>
      </c>
      <c r="AM383" s="139">
        <f t="shared" ca="1" si="273"/>
        <v>0</v>
      </c>
      <c r="AN383" s="139">
        <f t="shared" ca="1" si="273"/>
        <v>0</v>
      </c>
      <c r="AO383" s="139">
        <f t="shared" ca="1" si="273"/>
        <v>0</v>
      </c>
      <c r="AP383" s="139">
        <f t="shared" ca="1" si="273"/>
        <v>0</v>
      </c>
      <c r="AQ383" s="139">
        <f t="shared" ca="1" si="273"/>
        <v>0</v>
      </c>
      <c r="AR383" s="139">
        <f t="shared" ca="1" si="273"/>
        <v>0</v>
      </c>
      <c r="AS383" s="139">
        <f t="shared" ca="1" si="273"/>
        <v>0</v>
      </c>
      <c r="AT383" s="139">
        <f t="shared" ca="1" si="273"/>
        <v>0</v>
      </c>
      <c r="AU383" s="139">
        <f t="shared" ca="1" si="273"/>
        <v>0</v>
      </c>
      <c r="AV383" s="139">
        <f t="shared" ca="1" si="273"/>
        <v>0</v>
      </c>
      <c r="AW383" s="139">
        <f t="shared" ca="1" si="273"/>
        <v>0</v>
      </c>
      <c r="AX383" s="139">
        <f t="shared" ca="1" si="273"/>
        <v>0</v>
      </c>
      <c r="AY383" s="139">
        <f t="shared" ca="1" si="273"/>
        <v>0</v>
      </c>
      <c r="AZ383" s="139">
        <f t="shared" ca="1" si="273"/>
        <v>0</v>
      </c>
      <c r="BA383" s="139">
        <f t="shared" ca="1" si="273"/>
        <v>0</v>
      </c>
      <c r="BB383" s="139">
        <f t="shared" ca="1" si="273"/>
        <v>0</v>
      </c>
      <c r="BC383" s="139">
        <f t="shared" ca="1" si="273"/>
        <v>0</v>
      </c>
      <c r="BD383" s="139">
        <f t="shared" ca="1" si="273"/>
        <v>0</v>
      </c>
      <c r="BE383" s="139">
        <f t="shared" ca="1" si="273"/>
        <v>0</v>
      </c>
      <c r="BF383" s="139">
        <f t="shared" ca="1" si="273"/>
        <v>0</v>
      </c>
      <c r="BG383" s="139">
        <f t="shared" ca="1" si="273"/>
        <v>0</v>
      </c>
      <c r="BH383" s="139">
        <f t="shared" ca="1" si="273"/>
        <v>0</v>
      </c>
    </row>
    <row r="384" spans="1:60" ht="15">
      <c r="A384" s="106"/>
      <c r="B384" s="106"/>
      <c r="C384" s="106"/>
      <c r="D384" s="106"/>
      <c r="E384" s="106"/>
      <c r="F384" s="106"/>
      <c r="G384" s="168" t="s">
        <v>156</v>
      </c>
      <c r="H384" s="149">
        <f ca="1">SUM(H371:H383)</f>
        <v>33854855.793304332</v>
      </c>
      <c r="I384" s="149">
        <f ca="1">SUM(I371:I383)</f>
        <v>33914098.417086869</v>
      </c>
      <c r="J384" s="149">
        <f ca="1">SUM(J371:J383)</f>
        <v>34225512.302303694</v>
      </c>
      <c r="K384" s="139"/>
      <c r="L384" s="139"/>
      <c r="M384" s="139"/>
      <c r="N384" s="139"/>
      <c r="O384" s="139"/>
      <c r="P384" s="139"/>
      <c r="Q384" s="139"/>
      <c r="R384" s="139"/>
      <c r="S384" s="139"/>
      <c r="T384" s="139"/>
      <c r="U384" s="139"/>
      <c r="V384" s="139"/>
      <c r="W384" s="139"/>
      <c r="X384" s="139"/>
      <c r="Y384" s="139"/>
      <c r="Z384" s="139"/>
      <c r="AA384" s="139"/>
      <c r="AB384" s="139"/>
      <c r="AC384" s="139"/>
      <c r="AD384" s="139"/>
      <c r="AE384" s="139"/>
      <c r="AF384" s="139"/>
      <c r="AG384" s="139"/>
      <c r="AH384" s="139"/>
      <c r="AI384" s="139"/>
      <c r="AJ384" s="139"/>
      <c r="AK384" s="139"/>
      <c r="AL384" s="139"/>
      <c r="AM384" s="139"/>
      <c r="AN384" s="139"/>
      <c r="AO384" s="139"/>
      <c r="AP384" s="139"/>
      <c r="AQ384" s="139"/>
      <c r="AR384" s="139"/>
      <c r="AS384" s="139"/>
      <c r="AT384" s="139"/>
      <c r="AU384" s="139"/>
      <c r="AV384" s="139"/>
      <c r="AW384" s="139"/>
      <c r="AX384" s="139"/>
      <c r="AY384" s="139"/>
      <c r="AZ384" s="139"/>
      <c r="BA384" s="139"/>
      <c r="BB384" s="139"/>
      <c r="BC384" s="139"/>
      <c r="BD384" s="139"/>
      <c r="BE384" s="139"/>
      <c r="BF384" s="139"/>
      <c r="BG384" s="139"/>
      <c r="BH384" s="139"/>
    </row>
    <row r="385" spans="1:60">
      <c r="A385" s="106"/>
      <c r="B385" s="106"/>
      <c r="C385" s="106"/>
      <c r="D385" s="106"/>
      <c r="E385" s="106"/>
      <c r="F385" s="189" t="s">
        <v>287</v>
      </c>
      <c r="G385" s="190" t="str">
        <f ca="1">IF(SUM($H$385:$J$385)&gt;0,"ERROR","OK")</f>
        <v>OK</v>
      </c>
      <c r="H385" s="106">
        <f ca="1">IF(ABS(H$384-'Primary Inputs Alt'!$C$22*'Outputs Summary Alt'!G$17)&lt;0.01,0,1)</f>
        <v>0</v>
      </c>
      <c r="I385" s="106">
        <f ca="1">IF(ABS(I$384-'Primary Inputs Alt'!$C$22*'Outputs Summary Alt'!H$17)&lt;0.01,0,1)</f>
        <v>0</v>
      </c>
      <c r="J385" s="106">
        <f ca="1">IF(ABS(J$384-'Primary Inputs Alt'!$C$22*'Outputs Summary Alt'!I$17)&lt;0.01,0,1)</f>
        <v>0</v>
      </c>
      <c r="K385" s="139"/>
      <c r="L385" s="139"/>
      <c r="M385" s="139"/>
      <c r="N385" s="139"/>
      <c r="O385" s="139"/>
      <c r="P385" s="139"/>
      <c r="Q385" s="139"/>
      <c r="R385" s="139"/>
      <c r="S385" s="139"/>
      <c r="T385" s="139"/>
      <c r="U385" s="139"/>
      <c r="V385" s="139"/>
      <c r="W385" s="139"/>
      <c r="X385" s="139"/>
      <c r="Y385" s="139"/>
      <c r="Z385" s="139"/>
      <c r="AA385" s="139"/>
      <c r="AB385" s="139"/>
      <c r="AC385" s="139"/>
      <c r="AD385" s="139"/>
      <c r="AE385" s="139"/>
      <c r="AF385" s="139"/>
      <c r="AG385" s="139"/>
      <c r="AH385" s="139"/>
      <c r="AI385" s="139"/>
      <c r="AJ385" s="139"/>
      <c r="AK385" s="139"/>
      <c r="AL385" s="139"/>
      <c r="AM385" s="139"/>
      <c r="AN385" s="139"/>
      <c r="AO385" s="139"/>
      <c r="AP385" s="139"/>
      <c r="AQ385" s="139"/>
      <c r="AR385" s="139"/>
      <c r="AS385" s="139"/>
      <c r="AT385" s="139"/>
      <c r="AU385" s="139"/>
      <c r="AV385" s="139"/>
      <c r="AW385" s="139"/>
      <c r="AX385" s="139"/>
      <c r="AY385" s="139"/>
      <c r="AZ385" s="139"/>
      <c r="BA385" s="139"/>
      <c r="BB385" s="139"/>
      <c r="BC385" s="139"/>
      <c r="BD385" s="139"/>
      <c r="BE385" s="139"/>
      <c r="BF385" s="139"/>
      <c r="BG385" s="139"/>
      <c r="BH385" s="139"/>
    </row>
    <row r="386" spans="1:60">
      <c r="A386" s="137" t="s">
        <v>80</v>
      </c>
      <c r="B386" s="137"/>
      <c r="C386" s="137"/>
      <c r="D386" s="137"/>
      <c r="E386" s="137"/>
      <c r="F386" s="137"/>
      <c r="G386" s="137"/>
      <c r="H386" s="141"/>
      <c r="I386" s="141"/>
      <c r="J386" s="141"/>
      <c r="K386" s="141"/>
      <c r="L386" s="141"/>
      <c r="M386" s="141"/>
      <c r="N386" s="141"/>
      <c r="O386" s="141"/>
      <c r="P386" s="141"/>
      <c r="Q386" s="141"/>
      <c r="R386" s="141"/>
      <c r="S386" s="141"/>
      <c r="T386" s="141"/>
      <c r="U386" s="141"/>
      <c r="V386" s="141"/>
      <c r="W386" s="141"/>
      <c r="X386" s="141"/>
      <c r="Y386" s="141"/>
      <c r="Z386" s="141"/>
      <c r="AA386" s="141"/>
      <c r="AB386" s="141"/>
      <c r="AC386" s="141"/>
      <c r="AD386" s="141"/>
      <c r="AE386" s="141"/>
      <c r="AF386" s="141"/>
      <c r="AG386" s="141"/>
      <c r="AH386" s="141"/>
      <c r="AI386" s="141"/>
      <c r="AJ386" s="141"/>
      <c r="AK386" s="141"/>
      <c r="AL386" s="141"/>
      <c r="AM386" s="141"/>
      <c r="AN386" s="141"/>
      <c r="AO386" s="141"/>
      <c r="AP386" s="141"/>
      <c r="AQ386" s="141"/>
      <c r="AR386" s="141"/>
      <c r="AS386" s="141"/>
      <c r="AT386" s="141"/>
      <c r="AU386" s="141"/>
      <c r="AV386" s="141"/>
      <c r="AW386" s="141"/>
      <c r="AX386" s="141"/>
      <c r="AY386" s="141"/>
      <c r="AZ386" s="141"/>
      <c r="BA386" s="141"/>
      <c r="BB386" s="141"/>
      <c r="BC386" s="141"/>
      <c r="BD386" s="141"/>
      <c r="BE386" s="141"/>
      <c r="BF386" s="141"/>
      <c r="BG386" s="141"/>
      <c r="BH386" s="141"/>
    </row>
    <row r="387" spans="1:60">
      <c r="A387" s="142"/>
      <c r="B387" s="142"/>
      <c r="C387" s="142"/>
      <c r="D387" s="142"/>
      <c r="E387" s="143" t="s">
        <v>70</v>
      </c>
      <c r="F387" s="142"/>
      <c r="G387" s="142"/>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c r="BG387" s="144"/>
      <c r="BH387" s="144"/>
    </row>
    <row r="388" spans="1:60">
      <c r="A388" s="142"/>
      <c r="B388" s="142"/>
      <c r="C388" s="142"/>
      <c r="D388" s="142"/>
      <c r="E388" s="142"/>
      <c r="F388" s="106" t="s">
        <v>154</v>
      </c>
      <c r="G388" s="106"/>
      <c r="H388" s="144"/>
      <c r="I388" s="144"/>
      <c r="J388" s="144"/>
      <c r="K388" s="144">
        <f>IF(K$2-$K$2+1&gt;'Primary Inputs Alt'!$C$17,0,'Cost Inputs'!D4)</f>
        <v>0</v>
      </c>
      <c r="L388" s="144">
        <f>IF(L$2-$K$2+1&gt;'Primary Inputs Alt'!$C$17,0,'Cost Inputs'!E4)</f>
        <v>4000000</v>
      </c>
      <c r="M388" s="144">
        <f>IF(M$2-$K$2+1&gt;'Primary Inputs Alt'!$C$17,0,'Cost Inputs'!F4)</f>
        <v>0</v>
      </c>
      <c r="N388" s="144">
        <f>IF(N$2-$K$2+1&gt;'Primary Inputs Alt'!$C$17,0,'Cost Inputs'!G4)</f>
        <v>0</v>
      </c>
      <c r="O388" s="144">
        <f>IF(O$2-$K$2+1&gt;'Primary Inputs Alt'!$C$17,0,'Cost Inputs'!H4)</f>
        <v>0</v>
      </c>
      <c r="P388" s="144">
        <f>IF(P$2-$K$2+1&gt;'Primary Inputs Alt'!$C$17,0,'Cost Inputs'!I4)</f>
        <v>0</v>
      </c>
      <c r="Q388" s="144">
        <f>IF(Q$2-$K$2+1&gt;'Primary Inputs Alt'!$C$17,0,'Cost Inputs'!J4)</f>
        <v>0</v>
      </c>
      <c r="R388" s="144">
        <f>IF(R$2-$K$2+1&gt;'Primary Inputs Alt'!$C$17,0,'Cost Inputs'!K4)</f>
        <v>0</v>
      </c>
      <c r="S388" s="144">
        <f>IF(S$2-$K$2+1&gt;'Primary Inputs Alt'!$C$17,0,'Cost Inputs'!L4)</f>
        <v>0</v>
      </c>
      <c r="T388" s="144">
        <f>IF(T$2-$K$2+1&gt;'Primary Inputs Alt'!$C$17,0,'Cost Inputs'!M4)</f>
        <v>0</v>
      </c>
      <c r="U388" s="144">
        <f>IF(U$2-$K$2+1&gt;'Primary Inputs Alt'!$C$17,0,'Cost Inputs'!N4)</f>
        <v>0</v>
      </c>
      <c r="V388" s="144">
        <f>IF(V$2-$K$2+1&gt;'Primary Inputs Alt'!$C$17,0,'Cost Inputs'!O4)</f>
        <v>0</v>
      </c>
      <c r="W388" s="144">
        <f>IF(W$2-$K$2+1&gt;'Primary Inputs Alt'!$C$17,0,'Cost Inputs'!P4)</f>
        <v>0</v>
      </c>
      <c r="X388" s="144">
        <f>IF(X$2-$K$2+1&gt;'Primary Inputs Alt'!$C$17,0,'Cost Inputs'!Q4)</f>
        <v>0</v>
      </c>
      <c r="Y388" s="144">
        <f>IF(Y$2-$K$2+1&gt;'Primary Inputs Alt'!$C$17,0,'Cost Inputs'!R4)</f>
        <v>0</v>
      </c>
      <c r="Z388" s="144">
        <f>IF(Z$2-$K$2+1&gt;'Primary Inputs Alt'!$C$17,0,'Cost Inputs'!S4)</f>
        <v>0</v>
      </c>
      <c r="AA388" s="144">
        <f>IF(AA$2-$K$2+1&gt;'Primary Inputs Alt'!$C$17,0,'Cost Inputs'!T4)</f>
        <v>0</v>
      </c>
      <c r="AB388" s="144">
        <f>IF(AB$2-$K$2+1&gt;'Primary Inputs Alt'!$C$17,0,'Cost Inputs'!U4)</f>
        <v>0</v>
      </c>
      <c r="AC388" s="144">
        <f>IF(AC$2-$K$2+1&gt;'Primary Inputs Alt'!$C$17,0,'Cost Inputs'!V4)</f>
        <v>0</v>
      </c>
      <c r="AD388" s="144">
        <f>IF(AD$2-$K$2+1&gt;'Primary Inputs Alt'!$C$17,0,'Cost Inputs'!W4)</f>
        <v>0</v>
      </c>
      <c r="AE388" s="144">
        <f>IF(AE$2-$K$2+1&gt;'Primary Inputs Alt'!$C$17,0,'Cost Inputs'!X4)</f>
        <v>0</v>
      </c>
      <c r="AF388" s="144">
        <f>IF(AF$2-$K$2+1&gt;'Primary Inputs Alt'!$C$17,0,'Cost Inputs'!Y4)</f>
        <v>0</v>
      </c>
      <c r="AG388" s="144">
        <f>IF(AG$2-$K$2+1&gt;'Primary Inputs Alt'!$C$17,0,'Cost Inputs'!Z4)</f>
        <v>0</v>
      </c>
      <c r="AH388" s="144">
        <f>IF(AH$2-$K$2+1&gt;'Primary Inputs Alt'!$C$17,0,'Cost Inputs'!AA4)</f>
        <v>0</v>
      </c>
      <c r="AI388" s="144">
        <f>IF(AI$2-$K$2+1&gt;'Primary Inputs Alt'!$C$17,0,'Cost Inputs'!AB4)</f>
        <v>0</v>
      </c>
      <c r="AJ388" s="144">
        <f>IF(AJ$2-$K$2+1&gt;'Primary Inputs Alt'!$C$17,0,'Cost Inputs'!AC4)</f>
        <v>0</v>
      </c>
      <c r="AK388" s="144">
        <f>IF(AK$2-$K$2+1&gt;'Primary Inputs Alt'!$C$17,0,'Cost Inputs'!AD4)</f>
        <v>0</v>
      </c>
      <c r="AL388" s="144">
        <f>IF(AL$2-$K$2+1&gt;'Primary Inputs Alt'!$C$17,0,'Cost Inputs'!AE4)</f>
        <v>0</v>
      </c>
      <c r="AM388" s="144">
        <f>IF(AM$2-$K$2+1&gt;'Primary Inputs Alt'!$C$17,0,'Cost Inputs'!AF4)</f>
        <v>0</v>
      </c>
      <c r="AN388" s="144">
        <f>IF(AN$2-$K$2+1&gt;'Primary Inputs Alt'!$C$17,0,'Cost Inputs'!AG4)</f>
        <v>0</v>
      </c>
      <c r="AO388" s="144">
        <f>IF(AO$2-$K$2+1&gt;'Primary Inputs Alt'!$C$17,0,'Cost Inputs'!AH4)</f>
        <v>0</v>
      </c>
      <c r="AP388" s="144">
        <f>IF(AP$2-$K$2+1&gt;'Primary Inputs Alt'!$C$17,0,'Cost Inputs'!AI4)</f>
        <v>0</v>
      </c>
      <c r="AQ388" s="144">
        <f>IF(AQ$2-$K$2+1&gt;'Primary Inputs Alt'!$C$17,0,'Cost Inputs'!AJ4)</f>
        <v>0</v>
      </c>
      <c r="AR388" s="144">
        <f>IF(AR$2-$K$2+1&gt;'Primary Inputs Alt'!$C$17,0,'Cost Inputs'!AK4)</f>
        <v>0</v>
      </c>
      <c r="AS388" s="144">
        <f>IF(AS$2-$K$2+1&gt;'Primary Inputs Alt'!$C$17,0,'Cost Inputs'!AL4)</f>
        <v>0</v>
      </c>
      <c r="AT388" s="144">
        <f>IF(AT$2-$K$2+1&gt;'Primary Inputs Alt'!$C$17,0,'Cost Inputs'!AM4)</f>
        <v>0</v>
      </c>
      <c r="AU388" s="144">
        <f>IF(AU$2-$K$2+1&gt;'Primary Inputs Alt'!$C$17,0,'Cost Inputs'!AN4)</f>
        <v>0</v>
      </c>
      <c r="AV388" s="144">
        <f>IF(AV$2-$K$2+1&gt;'Primary Inputs Alt'!$C$17,0,'Cost Inputs'!AO4)</f>
        <v>0</v>
      </c>
      <c r="AW388" s="144">
        <f>IF(AW$2-$K$2+1&gt;'Primary Inputs Alt'!$C$17,0,'Cost Inputs'!AP4)</f>
        <v>0</v>
      </c>
      <c r="AX388" s="144">
        <f>IF(AX$2-$K$2+1&gt;'Primary Inputs Alt'!$C$17,0,'Cost Inputs'!AQ4)</f>
        <v>0</v>
      </c>
      <c r="AY388" s="144">
        <f>IF(AY$2-$K$2+1&gt;'Primary Inputs Alt'!$C$17,0,'Cost Inputs'!AR4)</f>
        <v>0</v>
      </c>
      <c r="AZ388" s="144">
        <f>IF(AZ$2-$K$2+1&gt;'Primary Inputs Alt'!$C$17,0,'Cost Inputs'!AS4)</f>
        <v>0</v>
      </c>
      <c r="BA388" s="144">
        <f>IF(BA$2-$K$2+1&gt;'Primary Inputs Alt'!$C$17,0,'Cost Inputs'!AT4)</f>
        <v>0</v>
      </c>
      <c r="BB388" s="144">
        <f>IF(BB$2-$K$2+1&gt;'Primary Inputs Alt'!$C$17,0,'Cost Inputs'!AU4)</f>
        <v>0</v>
      </c>
      <c r="BC388" s="144">
        <f>IF(BC$2-$K$2+1&gt;'Primary Inputs Alt'!$C$17,0,'Cost Inputs'!AV4)</f>
        <v>0</v>
      </c>
      <c r="BD388" s="144">
        <f>IF(BD$2-$K$2+1&gt;'Primary Inputs Alt'!$C$17,0,'Cost Inputs'!AW4)</f>
        <v>0</v>
      </c>
      <c r="BE388" s="144">
        <f>IF(BE$2-$K$2+1&gt;'Primary Inputs Alt'!$C$17,0,'Cost Inputs'!AX4)</f>
        <v>0</v>
      </c>
      <c r="BF388" s="144">
        <f>IF(BF$2-$K$2+1&gt;'Primary Inputs Alt'!$C$17,0,'Cost Inputs'!AY4)</f>
        <v>0</v>
      </c>
      <c r="BG388" s="144">
        <f>IF(BG$2-$K$2+1&gt;'Primary Inputs Alt'!$C$17,0,'Cost Inputs'!AZ4)</f>
        <v>0</v>
      </c>
      <c r="BH388" s="144">
        <f>IF(BH$2-$K$2+1&gt;'Primary Inputs Alt'!$C$17,0,'Cost Inputs'!BA4)</f>
        <v>0</v>
      </c>
    </row>
    <row r="389" spans="1:60">
      <c r="A389" s="142"/>
      <c r="B389" s="142"/>
      <c r="C389" s="142"/>
      <c r="D389" s="142"/>
      <c r="E389" s="142"/>
      <c r="F389" s="106" t="s">
        <v>155</v>
      </c>
      <c r="G389" s="106"/>
      <c r="H389" s="144"/>
      <c r="I389" s="144"/>
      <c r="J389" s="144"/>
      <c r="K389" s="144">
        <f>IF(K$2-$K$2+1&gt;'Primary Inputs Alt'!$C$17,0,'Cost Inputs'!D5)</f>
        <v>0</v>
      </c>
      <c r="L389" s="144">
        <f>IF(L$2-$K$2+1&gt;'Primary Inputs Alt'!$C$17,0,'Cost Inputs'!E5)</f>
        <v>0</v>
      </c>
      <c r="M389" s="144">
        <f>IF(M$2-$K$2+1&gt;'Primary Inputs Alt'!$C$17,0,'Cost Inputs'!F5)</f>
        <v>0</v>
      </c>
      <c r="N389" s="144">
        <f>IF(N$2-$K$2+1&gt;'Primary Inputs Alt'!$C$17,0,'Cost Inputs'!G5)</f>
        <v>0</v>
      </c>
      <c r="O389" s="144">
        <f>IF(O$2-$K$2+1&gt;'Primary Inputs Alt'!$C$17,0,'Cost Inputs'!H5)</f>
        <v>0</v>
      </c>
      <c r="P389" s="144">
        <f>IF(P$2-$K$2+1&gt;'Primary Inputs Alt'!$C$17,0,'Cost Inputs'!I5)</f>
        <v>0</v>
      </c>
      <c r="Q389" s="144">
        <f>IF(Q$2-$K$2+1&gt;'Primary Inputs Alt'!$C$17,0,'Cost Inputs'!J5)</f>
        <v>0</v>
      </c>
      <c r="R389" s="144">
        <f>IF(R$2-$K$2+1&gt;'Primary Inputs Alt'!$C$17,0,'Cost Inputs'!K5)</f>
        <v>0</v>
      </c>
      <c r="S389" s="144">
        <f>IF(S$2-$K$2+1&gt;'Primary Inputs Alt'!$C$17,0,'Cost Inputs'!L5)</f>
        <v>0</v>
      </c>
      <c r="T389" s="144">
        <f>IF(T$2-$K$2+1&gt;'Primary Inputs Alt'!$C$17,0,'Cost Inputs'!M5)</f>
        <v>0</v>
      </c>
      <c r="U389" s="144">
        <f>IF(U$2-$K$2+1&gt;'Primary Inputs Alt'!$C$17,0,'Cost Inputs'!N5)</f>
        <v>0</v>
      </c>
      <c r="V389" s="144">
        <f>IF(V$2-$K$2+1&gt;'Primary Inputs Alt'!$C$17,0,'Cost Inputs'!O5)</f>
        <v>0</v>
      </c>
      <c r="W389" s="144">
        <f>IF(W$2-$K$2+1&gt;'Primary Inputs Alt'!$C$17,0,'Cost Inputs'!P5)</f>
        <v>0</v>
      </c>
      <c r="X389" s="144">
        <f>IF(X$2-$K$2+1&gt;'Primary Inputs Alt'!$C$17,0,'Cost Inputs'!Q5)</f>
        <v>0</v>
      </c>
      <c r="Y389" s="144">
        <f>IF(Y$2-$K$2+1&gt;'Primary Inputs Alt'!$C$17,0,'Cost Inputs'!R5)</f>
        <v>0</v>
      </c>
      <c r="Z389" s="144">
        <f>IF(Z$2-$K$2+1&gt;'Primary Inputs Alt'!$C$17,0,'Cost Inputs'!S5)</f>
        <v>0</v>
      </c>
      <c r="AA389" s="144">
        <f>IF(AA$2-$K$2+1&gt;'Primary Inputs Alt'!$C$17,0,'Cost Inputs'!T5)</f>
        <v>0</v>
      </c>
      <c r="AB389" s="144">
        <f>IF(AB$2-$K$2+1&gt;'Primary Inputs Alt'!$C$17,0,'Cost Inputs'!U5)</f>
        <v>0</v>
      </c>
      <c r="AC389" s="144">
        <f>IF(AC$2-$K$2+1&gt;'Primary Inputs Alt'!$C$17,0,'Cost Inputs'!V5)</f>
        <v>0</v>
      </c>
      <c r="AD389" s="144">
        <f>IF(AD$2-$K$2+1&gt;'Primary Inputs Alt'!$C$17,0,'Cost Inputs'!W5)</f>
        <v>0</v>
      </c>
      <c r="AE389" s="144">
        <f>IF(AE$2-$K$2+1&gt;'Primary Inputs Alt'!$C$17,0,'Cost Inputs'!X5)</f>
        <v>0</v>
      </c>
      <c r="AF389" s="144">
        <f>IF(AF$2-$K$2+1&gt;'Primary Inputs Alt'!$C$17,0,'Cost Inputs'!Y5)</f>
        <v>0</v>
      </c>
      <c r="AG389" s="144">
        <f>IF(AG$2-$K$2+1&gt;'Primary Inputs Alt'!$C$17,0,'Cost Inputs'!Z5)</f>
        <v>0</v>
      </c>
      <c r="AH389" s="144">
        <f>IF(AH$2-$K$2+1&gt;'Primary Inputs Alt'!$C$17,0,'Cost Inputs'!AA5)</f>
        <v>0</v>
      </c>
      <c r="AI389" s="144">
        <f>IF(AI$2-$K$2+1&gt;'Primary Inputs Alt'!$C$17,0,'Cost Inputs'!AB5)</f>
        <v>0</v>
      </c>
      <c r="AJ389" s="144">
        <f>IF(AJ$2-$K$2+1&gt;'Primary Inputs Alt'!$C$17,0,'Cost Inputs'!AC5)</f>
        <v>0</v>
      </c>
      <c r="AK389" s="144">
        <f>IF(AK$2-$K$2+1&gt;'Primary Inputs Alt'!$C$17,0,'Cost Inputs'!AD5)</f>
        <v>0</v>
      </c>
      <c r="AL389" s="144">
        <f>IF(AL$2-$K$2+1&gt;'Primary Inputs Alt'!$C$17,0,'Cost Inputs'!AE5)</f>
        <v>0</v>
      </c>
      <c r="AM389" s="144">
        <f>IF(AM$2-$K$2+1&gt;'Primary Inputs Alt'!$C$17,0,'Cost Inputs'!AF5)</f>
        <v>0</v>
      </c>
      <c r="AN389" s="144">
        <f>IF(AN$2-$K$2+1&gt;'Primary Inputs Alt'!$C$17,0,'Cost Inputs'!AG5)</f>
        <v>0</v>
      </c>
      <c r="AO389" s="144">
        <f>IF(AO$2-$K$2+1&gt;'Primary Inputs Alt'!$C$17,0,'Cost Inputs'!AH5)</f>
        <v>0</v>
      </c>
      <c r="AP389" s="144">
        <f>IF(AP$2-$K$2+1&gt;'Primary Inputs Alt'!$C$17,0,'Cost Inputs'!AI5)</f>
        <v>0</v>
      </c>
      <c r="AQ389" s="144">
        <f>IF(AQ$2-$K$2+1&gt;'Primary Inputs Alt'!$C$17,0,'Cost Inputs'!AJ5)</f>
        <v>0</v>
      </c>
      <c r="AR389" s="144">
        <f>IF(AR$2-$K$2+1&gt;'Primary Inputs Alt'!$C$17,0,'Cost Inputs'!AK5)</f>
        <v>0</v>
      </c>
      <c r="AS389" s="144">
        <f>IF(AS$2-$K$2+1&gt;'Primary Inputs Alt'!$C$17,0,'Cost Inputs'!AL5)</f>
        <v>0</v>
      </c>
      <c r="AT389" s="144">
        <f>IF(AT$2-$K$2+1&gt;'Primary Inputs Alt'!$C$17,0,'Cost Inputs'!AM5)</f>
        <v>0</v>
      </c>
      <c r="AU389" s="144">
        <f>IF(AU$2-$K$2+1&gt;'Primary Inputs Alt'!$C$17,0,'Cost Inputs'!AN5)</f>
        <v>0</v>
      </c>
      <c r="AV389" s="144">
        <f>IF(AV$2-$K$2+1&gt;'Primary Inputs Alt'!$C$17,0,'Cost Inputs'!AO5)</f>
        <v>0</v>
      </c>
      <c r="AW389" s="144">
        <f>IF(AW$2-$K$2+1&gt;'Primary Inputs Alt'!$C$17,0,'Cost Inputs'!AP5)</f>
        <v>0</v>
      </c>
      <c r="AX389" s="144">
        <f>IF(AX$2-$K$2+1&gt;'Primary Inputs Alt'!$C$17,0,'Cost Inputs'!AQ5)</f>
        <v>0</v>
      </c>
      <c r="AY389" s="144">
        <f>IF(AY$2-$K$2+1&gt;'Primary Inputs Alt'!$C$17,0,'Cost Inputs'!AR5)</f>
        <v>0</v>
      </c>
      <c r="AZ389" s="144">
        <f>IF(AZ$2-$K$2+1&gt;'Primary Inputs Alt'!$C$17,0,'Cost Inputs'!AS5)</f>
        <v>0</v>
      </c>
      <c r="BA389" s="144">
        <f>IF(BA$2-$K$2+1&gt;'Primary Inputs Alt'!$C$17,0,'Cost Inputs'!AT5)</f>
        <v>0</v>
      </c>
      <c r="BB389" s="144">
        <f>IF(BB$2-$K$2+1&gt;'Primary Inputs Alt'!$C$17,0,'Cost Inputs'!AU5)</f>
        <v>0</v>
      </c>
      <c r="BC389" s="144">
        <f>IF(BC$2-$K$2+1&gt;'Primary Inputs Alt'!$C$17,0,'Cost Inputs'!AV5)</f>
        <v>0</v>
      </c>
      <c r="BD389" s="144">
        <f>IF(BD$2-$K$2+1&gt;'Primary Inputs Alt'!$C$17,0,'Cost Inputs'!AW5)</f>
        <v>0</v>
      </c>
      <c r="BE389" s="144">
        <f>IF(BE$2-$K$2+1&gt;'Primary Inputs Alt'!$C$17,0,'Cost Inputs'!AX5)</f>
        <v>0</v>
      </c>
      <c r="BF389" s="144">
        <f>IF(BF$2-$K$2+1&gt;'Primary Inputs Alt'!$C$17,0,'Cost Inputs'!AY5)</f>
        <v>0</v>
      </c>
      <c r="BG389" s="144">
        <f>IF(BG$2-$K$2+1&gt;'Primary Inputs Alt'!$C$17,0,'Cost Inputs'!AZ5)</f>
        <v>0</v>
      </c>
      <c r="BH389" s="144">
        <f>IF(BH$2-$K$2+1&gt;'Primary Inputs Alt'!$C$17,0,'Cost Inputs'!BA5)</f>
        <v>0</v>
      </c>
    </row>
    <row r="390" spans="1:60" s="113" customFormat="1" ht="15">
      <c r="A390" s="175"/>
      <c r="B390" s="175"/>
      <c r="C390" s="175"/>
      <c r="D390" s="175"/>
      <c r="F390" s="148"/>
      <c r="G390" s="175" t="s">
        <v>156</v>
      </c>
      <c r="H390" s="176"/>
      <c r="I390" s="176"/>
      <c r="J390" s="176"/>
      <c r="K390" s="176">
        <f>SUM(K388:K389)</f>
        <v>0</v>
      </c>
      <c r="L390" s="176">
        <f t="shared" ref="L390:BH390" si="274">SUM(L388:L389)</f>
        <v>4000000</v>
      </c>
      <c r="M390" s="176">
        <f t="shared" si="274"/>
        <v>0</v>
      </c>
      <c r="N390" s="176">
        <f t="shared" si="274"/>
        <v>0</v>
      </c>
      <c r="O390" s="176">
        <f t="shared" si="274"/>
        <v>0</v>
      </c>
      <c r="P390" s="176">
        <f t="shared" si="274"/>
        <v>0</v>
      </c>
      <c r="Q390" s="176">
        <f t="shared" si="274"/>
        <v>0</v>
      </c>
      <c r="R390" s="176">
        <f t="shared" si="274"/>
        <v>0</v>
      </c>
      <c r="S390" s="176">
        <f t="shared" si="274"/>
        <v>0</v>
      </c>
      <c r="T390" s="176">
        <f t="shared" si="274"/>
        <v>0</v>
      </c>
      <c r="U390" s="176">
        <f t="shared" si="274"/>
        <v>0</v>
      </c>
      <c r="V390" s="176">
        <f t="shared" si="274"/>
        <v>0</v>
      </c>
      <c r="W390" s="176">
        <f t="shared" si="274"/>
        <v>0</v>
      </c>
      <c r="X390" s="176">
        <f t="shared" si="274"/>
        <v>0</v>
      </c>
      <c r="Y390" s="176">
        <f t="shared" si="274"/>
        <v>0</v>
      </c>
      <c r="Z390" s="176">
        <f t="shared" si="274"/>
        <v>0</v>
      </c>
      <c r="AA390" s="176">
        <f t="shared" si="274"/>
        <v>0</v>
      </c>
      <c r="AB390" s="176">
        <f t="shared" si="274"/>
        <v>0</v>
      </c>
      <c r="AC390" s="176">
        <f t="shared" si="274"/>
        <v>0</v>
      </c>
      <c r="AD390" s="176">
        <f t="shared" si="274"/>
        <v>0</v>
      </c>
      <c r="AE390" s="176">
        <f t="shared" si="274"/>
        <v>0</v>
      </c>
      <c r="AF390" s="176">
        <f t="shared" si="274"/>
        <v>0</v>
      </c>
      <c r="AG390" s="176">
        <f t="shared" si="274"/>
        <v>0</v>
      </c>
      <c r="AH390" s="176">
        <f t="shared" si="274"/>
        <v>0</v>
      </c>
      <c r="AI390" s="176">
        <f t="shared" si="274"/>
        <v>0</v>
      </c>
      <c r="AJ390" s="176">
        <f t="shared" si="274"/>
        <v>0</v>
      </c>
      <c r="AK390" s="176">
        <f t="shared" si="274"/>
        <v>0</v>
      </c>
      <c r="AL390" s="176">
        <f t="shared" si="274"/>
        <v>0</v>
      </c>
      <c r="AM390" s="176">
        <f t="shared" si="274"/>
        <v>0</v>
      </c>
      <c r="AN390" s="176">
        <f t="shared" si="274"/>
        <v>0</v>
      </c>
      <c r="AO390" s="176">
        <f t="shared" si="274"/>
        <v>0</v>
      </c>
      <c r="AP390" s="176">
        <f t="shared" si="274"/>
        <v>0</v>
      </c>
      <c r="AQ390" s="176">
        <f t="shared" si="274"/>
        <v>0</v>
      </c>
      <c r="AR390" s="176">
        <f t="shared" si="274"/>
        <v>0</v>
      </c>
      <c r="AS390" s="176">
        <f t="shared" si="274"/>
        <v>0</v>
      </c>
      <c r="AT390" s="176">
        <f t="shared" si="274"/>
        <v>0</v>
      </c>
      <c r="AU390" s="176">
        <f t="shared" si="274"/>
        <v>0</v>
      </c>
      <c r="AV390" s="176">
        <f t="shared" si="274"/>
        <v>0</v>
      </c>
      <c r="AW390" s="176">
        <f t="shared" si="274"/>
        <v>0</v>
      </c>
      <c r="AX390" s="176">
        <f t="shared" si="274"/>
        <v>0</v>
      </c>
      <c r="AY390" s="176">
        <f t="shared" si="274"/>
        <v>0</v>
      </c>
      <c r="AZ390" s="176">
        <f t="shared" si="274"/>
        <v>0</v>
      </c>
      <c r="BA390" s="176">
        <f t="shared" si="274"/>
        <v>0</v>
      </c>
      <c r="BB390" s="176">
        <f t="shared" si="274"/>
        <v>0</v>
      </c>
      <c r="BC390" s="176">
        <f t="shared" si="274"/>
        <v>0</v>
      </c>
      <c r="BD390" s="176">
        <f t="shared" si="274"/>
        <v>0</v>
      </c>
      <c r="BE390" s="176">
        <f t="shared" si="274"/>
        <v>0</v>
      </c>
      <c r="BF390" s="176">
        <f t="shared" si="274"/>
        <v>0</v>
      </c>
      <c r="BG390" s="176">
        <f t="shared" si="274"/>
        <v>0</v>
      </c>
      <c r="BH390" s="176">
        <f t="shared" si="274"/>
        <v>0</v>
      </c>
    </row>
    <row r="391" spans="1:60">
      <c r="A391" s="145"/>
      <c r="B391" s="145"/>
      <c r="C391" s="145"/>
      <c r="D391" s="145"/>
      <c r="E391" s="138" t="s">
        <v>71</v>
      </c>
      <c r="F391" s="145"/>
      <c r="G391" s="145"/>
      <c r="H391" s="146"/>
      <c r="I391" s="146"/>
      <c r="J391" s="146"/>
      <c r="K391" s="146"/>
      <c r="L391" s="146"/>
      <c r="M391" s="146"/>
      <c r="N391" s="146"/>
      <c r="O391" s="146"/>
      <c r="P391" s="146"/>
      <c r="Q391" s="146"/>
      <c r="R391" s="146"/>
      <c r="S391" s="146"/>
      <c r="T391" s="146"/>
      <c r="U391" s="146"/>
      <c r="V391" s="146"/>
      <c r="W391" s="146"/>
      <c r="X391" s="146"/>
      <c r="Y391" s="146"/>
      <c r="Z391" s="146"/>
      <c r="AA391" s="146"/>
      <c r="AB391" s="146"/>
      <c r="AC391" s="146"/>
      <c r="AD391" s="146"/>
      <c r="AE391" s="146"/>
      <c r="AF391" s="146"/>
      <c r="AG391" s="146"/>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row>
    <row r="392" spans="1:60">
      <c r="A392" s="106"/>
      <c r="B392" s="106"/>
      <c r="C392" s="106"/>
      <c r="D392" s="106"/>
      <c r="E392" s="106"/>
      <c r="F392" s="106"/>
      <c r="G392" s="106"/>
      <c r="H392" s="22" t="s">
        <v>93</v>
      </c>
      <c r="I392" s="22" t="s">
        <v>92</v>
      </c>
      <c r="J392" s="22" t="str">
        <f>'Primary Inputs Alt'!$C$17&amp;"-Year NPV"</f>
        <v>50-Year NPV</v>
      </c>
      <c r="K392" s="106"/>
      <c r="L392" s="106"/>
      <c r="M392" s="106"/>
      <c r="N392" s="106"/>
      <c r="O392" s="106"/>
      <c r="P392" s="106"/>
      <c r="Q392" s="106"/>
      <c r="R392" s="106"/>
      <c r="S392" s="106"/>
      <c r="T392" s="106"/>
      <c r="U392" s="106"/>
      <c r="V392" s="106"/>
      <c r="W392" s="106"/>
      <c r="X392" s="106"/>
      <c r="Y392" s="106"/>
      <c r="Z392" s="106"/>
      <c r="AA392" s="106"/>
      <c r="AB392" s="106"/>
      <c r="AC392" s="106"/>
      <c r="AD392" s="106"/>
      <c r="AE392" s="106"/>
      <c r="AF392" s="106"/>
      <c r="AG392" s="106"/>
      <c r="AH392" s="106"/>
      <c r="AI392" s="106"/>
      <c r="AJ392" s="106"/>
      <c r="AK392" s="106"/>
      <c r="AL392" s="106"/>
      <c r="AM392" s="106"/>
      <c r="AN392" s="106"/>
      <c r="AO392" s="106"/>
      <c r="AP392" s="106"/>
      <c r="AQ392" s="106"/>
      <c r="AR392" s="106"/>
      <c r="AS392" s="106"/>
      <c r="AT392" s="106"/>
      <c r="AU392" s="106"/>
      <c r="AV392" s="106"/>
      <c r="AW392" s="106"/>
      <c r="AX392" s="106"/>
      <c r="AY392" s="106"/>
      <c r="AZ392" s="106"/>
      <c r="BA392" s="106"/>
      <c r="BB392" s="106"/>
      <c r="BC392" s="106"/>
      <c r="BD392" s="106"/>
      <c r="BE392" s="106"/>
      <c r="BF392" s="106"/>
      <c r="BG392" s="106"/>
      <c r="BH392" s="106"/>
    </row>
    <row r="393" spans="1:60">
      <c r="A393" s="106"/>
      <c r="B393" s="106"/>
      <c r="C393" s="106"/>
      <c r="D393" s="106"/>
      <c r="E393" s="106"/>
      <c r="F393" s="106" t="s">
        <v>154</v>
      </c>
      <c r="G393" s="106"/>
      <c r="H393" s="139">
        <f>SUM(K393:O393)</f>
        <v>3882931.5410849969</v>
      </c>
      <c r="I393" s="139">
        <f>SUM(K393:T393)</f>
        <v>3882931.5410849969</v>
      </c>
      <c r="J393" s="139">
        <f>SUM(K393:BH393)</f>
        <v>3882931.5410849969</v>
      </c>
      <c r="K393" s="139">
        <f>K388*K$3</f>
        <v>0</v>
      </c>
      <c r="L393" s="139">
        <f>L388*L$3</f>
        <v>3882931.5410849969</v>
      </c>
      <c r="M393" s="139">
        <f>M388*M$3</f>
        <v>0</v>
      </c>
      <c r="N393" s="139">
        <f>N388*N$3</f>
        <v>0</v>
      </c>
      <c r="O393" s="139">
        <f>O388*O$3</f>
        <v>0</v>
      </c>
      <c r="P393" s="139">
        <f t="shared" ref="P393:BH394" si="275">P388*P$3</f>
        <v>0</v>
      </c>
      <c r="Q393" s="139">
        <f t="shared" si="275"/>
        <v>0</v>
      </c>
      <c r="R393" s="139">
        <f t="shared" si="275"/>
        <v>0</v>
      </c>
      <c r="S393" s="139">
        <f t="shared" si="275"/>
        <v>0</v>
      </c>
      <c r="T393" s="139">
        <f t="shared" si="275"/>
        <v>0</v>
      </c>
      <c r="U393" s="139">
        <f t="shared" si="275"/>
        <v>0</v>
      </c>
      <c r="V393" s="139">
        <f t="shared" si="275"/>
        <v>0</v>
      </c>
      <c r="W393" s="139">
        <f t="shared" si="275"/>
        <v>0</v>
      </c>
      <c r="X393" s="139">
        <f t="shared" si="275"/>
        <v>0</v>
      </c>
      <c r="Y393" s="139">
        <f t="shared" si="275"/>
        <v>0</v>
      </c>
      <c r="Z393" s="139">
        <f t="shared" si="275"/>
        <v>0</v>
      </c>
      <c r="AA393" s="139">
        <f t="shared" si="275"/>
        <v>0</v>
      </c>
      <c r="AB393" s="139">
        <f t="shared" si="275"/>
        <v>0</v>
      </c>
      <c r="AC393" s="139">
        <f t="shared" si="275"/>
        <v>0</v>
      </c>
      <c r="AD393" s="139">
        <f t="shared" si="275"/>
        <v>0</v>
      </c>
      <c r="AE393" s="139">
        <f t="shared" si="275"/>
        <v>0</v>
      </c>
      <c r="AF393" s="139">
        <f t="shared" si="275"/>
        <v>0</v>
      </c>
      <c r="AG393" s="139">
        <f t="shared" si="275"/>
        <v>0</v>
      </c>
      <c r="AH393" s="139">
        <f t="shared" si="275"/>
        <v>0</v>
      </c>
      <c r="AI393" s="139">
        <f t="shared" si="275"/>
        <v>0</v>
      </c>
      <c r="AJ393" s="139">
        <f t="shared" si="275"/>
        <v>0</v>
      </c>
      <c r="AK393" s="139">
        <f t="shared" si="275"/>
        <v>0</v>
      </c>
      <c r="AL393" s="139">
        <f t="shared" si="275"/>
        <v>0</v>
      </c>
      <c r="AM393" s="139">
        <f t="shared" si="275"/>
        <v>0</v>
      </c>
      <c r="AN393" s="139">
        <f t="shared" si="275"/>
        <v>0</v>
      </c>
      <c r="AO393" s="139">
        <f t="shared" si="275"/>
        <v>0</v>
      </c>
      <c r="AP393" s="139">
        <f t="shared" si="275"/>
        <v>0</v>
      </c>
      <c r="AQ393" s="139">
        <f t="shared" si="275"/>
        <v>0</v>
      </c>
      <c r="AR393" s="139">
        <f t="shared" si="275"/>
        <v>0</v>
      </c>
      <c r="AS393" s="139">
        <f t="shared" si="275"/>
        <v>0</v>
      </c>
      <c r="AT393" s="139">
        <f t="shared" si="275"/>
        <v>0</v>
      </c>
      <c r="AU393" s="139">
        <f t="shared" si="275"/>
        <v>0</v>
      </c>
      <c r="AV393" s="139">
        <f t="shared" si="275"/>
        <v>0</v>
      </c>
      <c r="AW393" s="139">
        <f t="shared" si="275"/>
        <v>0</v>
      </c>
      <c r="AX393" s="139">
        <f t="shared" si="275"/>
        <v>0</v>
      </c>
      <c r="AY393" s="139">
        <f t="shared" si="275"/>
        <v>0</v>
      </c>
      <c r="AZ393" s="139">
        <f t="shared" si="275"/>
        <v>0</v>
      </c>
      <c r="BA393" s="139">
        <f t="shared" si="275"/>
        <v>0</v>
      </c>
      <c r="BB393" s="139">
        <f t="shared" si="275"/>
        <v>0</v>
      </c>
      <c r="BC393" s="139">
        <f t="shared" si="275"/>
        <v>0</v>
      </c>
      <c r="BD393" s="139">
        <f t="shared" si="275"/>
        <v>0</v>
      </c>
      <c r="BE393" s="139">
        <f t="shared" si="275"/>
        <v>0</v>
      </c>
      <c r="BF393" s="139">
        <f t="shared" si="275"/>
        <v>0</v>
      </c>
      <c r="BG393" s="139">
        <f t="shared" si="275"/>
        <v>0</v>
      </c>
      <c r="BH393" s="139">
        <f t="shared" si="275"/>
        <v>0</v>
      </c>
    </row>
    <row r="394" spans="1:60">
      <c r="A394" s="106"/>
      <c r="B394" s="106"/>
      <c r="C394" s="106"/>
      <c r="D394" s="106"/>
      <c r="E394" s="106"/>
      <c r="F394" s="106" t="s">
        <v>155</v>
      </c>
      <c r="G394" s="106"/>
      <c r="H394" s="139">
        <f>SUM(K394:O394)</f>
        <v>0</v>
      </c>
      <c r="I394" s="139">
        <f>SUM(K394:T394)</f>
        <v>0</v>
      </c>
      <c r="J394" s="139">
        <f>SUM(K394:BH394)</f>
        <v>0</v>
      </c>
      <c r="K394" s="139">
        <f>K389*K$3</f>
        <v>0</v>
      </c>
      <c r="L394" s="139">
        <f t="shared" ref="L394:BG394" si="276">L389*L$3</f>
        <v>0</v>
      </c>
      <c r="M394" s="139">
        <f t="shared" si="276"/>
        <v>0</v>
      </c>
      <c r="N394" s="139">
        <f t="shared" si="276"/>
        <v>0</v>
      </c>
      <c r="O394" s="139">
        <f t="shared" si="276"/>
        <v>0</v>
      </c>
      <c r="P394" s="139">
        <f t="shared" si="276"/>
        <v>0</v>
      </c>
      <c r="Q394" s="139">
        <f t="shared" si="276"/>
        <v>0</v>
      </c>
      <c r="R394" s="139">
        <f t="shared" si="276"/>
        <v>0</v>
      </c>
      <c r="S394" s="139">
        <f t="shared" si="276"/>
        <v>0</v>
      </c>
      <c r="T394" s="139">
        <f t="shared" si="276"/>
        <v>0</v>
      </c>
      <c r="U394" s="139">
        <f t="shared" si="276"/>
        <v>0</v>
      </c>
      <c r="V394" s="139">
        <f t="shared" si="276"/>
        <v>0</v>
      </c>
      <c r="W394" s="139">
        <f t="shared" si="276"/>
        <v>0</v>
      </c>
      <c r="X394" s="139">
        <f t="shared" si="276"/>
        <v>0</v>
      </c>
      <c r="Y394" s="139">
        <f t="shared" si="276"/>
        <v>0</v>
      </c>
      <c r="Z394" s="139">
        <f t="shared" si="276"/>
        <v>0</v>
      </c>
      <c r="AA394" s="139">
        <f t="shared" si="276"/>
        <v>0</v>
      </c>
      <c r="AB394" s="139">
        <f t="shared" si="276"/>
        <v>0</v>
      </c>
      <c r="AC394" s="139">
        <f t="shared" si="276"/>
        <v>0</v>
      </c>
      <c r="AD394" s="139">
        <f t="shared" si="276"/>
        <v>0</v>
      </c>
      <c r="AE394" s="139">
        <f t="shared" si="276"/>
        <v>0</v>
      </c>
      <c r="AF394" s="139">
        <f t="shared" si="276"/>
        <v>0</v>
      </c>
      <c r="AG394" s="139">
        <f t="shared" si="276"/>
        <v>0</v>
      </c>
      <c r="AH394" s="139">
        <f t="shared" si="276"/>
        <v>0</v>
      </c>
      <c r="AI394" s="139">
        <f t="shared" si="276"/>
        <v>0</v>
      </c>
      <c r="AJ394" s="139">
        <f t="shared" si="276"/>
        <v>0</v>
      </c>
      <c r="AK394" s="139">
        <f t="shared" si="276"/>
        <v>0</v>
      </c>
      <c r="AL394" s="139">
        <f t="shared" si="276"/>
        <v>0</v>
      </c>
      <c r="AM394" s="139">
        <f t="shared" si="276"/>
        <v>0</v>
      </c>
      <c r="AN394" s="139">
        <f t="shared" si="276"/>
        <v>0</v>
      </c>
      <c r="AO394" s="139">
        <f t="shared" si="276"/>
        <v>0</v>
      </c>
      <c r="AP394" s="139">
        <f t="shared" si="276"/>
        <v>0</v>
      </c>
      <c r="AQ394" s="139">
        <f t="shared" si="276"/>
        <v>0</v>
      </c>
      <c r="AR394" s="139">
        <f t="shared" si="276"/>
        <v>0</v>
      </c>
      <c r="AS394" s="139">
        <f t="shared" si="276"/>
        <v>0</v>
      </c>
      <c r="AT394" s="139">
        <f t="shared" si="276"/>
        <v>0</v>
      </c>
      <c r="AU394" s="139">
        <f t="shared" si="276"/>
        <v>0</v>
      </c>
      <c r="AV394" s="139">
        <f t="shared" si="276"/>
        <v>0</v>
      </c>
      <c r="AW394" s="139">
        <f t="shared" si="276"/>
        <v>0</v>
      </c>
      <c r="AX394" s="139">
        <f t="shared" si="276"/>
        <v>0</v>
      </c>
      <c r="AY394" s="139">
        <f t="shared" si="276"/>
        <v>0</v>
      </c>
      <c r="AZ394" s="139">
        <f t="shared" si="276"/>
        <v>0</v>
      </c>
      <c r="BA394" s="139">
        <f t="shared" si="276"/>
        <v>0</v>
      </c>
      <c r="BB394" s="139">
        <f t="shared" si="276"/>
        <v>0</v>
      </c>
      <c r="BC394" s="139">
        <f t="shared" si="276"/>
        <v>0</v>
      </c>
      <c r="BD394" s="139">
        <f t="shared" si="276"/>
        <v>0</v>
      </c>
      <c r="BE394" s="139">
        <f t="shared" si="276"/>
        <v>0</v>
      </c>
      <c r="BF394" s="139">
        <f t="shared" si="276"/>
        <v>0</v>
      </c>
      <c r="BG394" s="139">
        <f t="shared" si="276"/>
        <v>0</v>
      </c>
      <c r="BH394" s="139">
        <f t="shared" si="275"/>
        <v>0</v>
      </c>
    </row>
    <row r="395" spans="1:60" ht="15">
      <c r="A395" s="106"/>
      <c r="B395" s="106"/>
      <c r="C395" s="106"/>
      <c r="D395" s="106"/>
      <c r="E395" s="106"/>
      <c r="F395" s="106"/>
      <c r="G395" s="168" t="s">
        <v>156</v>
      </c>
      <c r="H395" s="149">
        <f>SUM(H393:H394)</f>
        <v>3882931.5410849969</v>
      </c>
      <c r="I395" s="149">
        <f>SUM(I393:I394)</f>
        <v>3882931.5410849969</v>
      </c>
      <c r="J395" s="149">
        <f>SUM(J393:J394)</f>
        <v>3882931.5410849969</v>
      </c>
      <c r="K395" s="149">
        <f t="shared" ref="K395:BH395" si="277">SUM(K393:K394)</f>
        <v>0</v>
      </c>
      <c r="L395" s="149">
        <f t="shared" si="277"/>
        <v>3882931.5410849969</v>
      </c>
      <c r="M395" s="149">
        <f t="shared" si="277"/>
        <v>0</v>
      </c>
      <c r="N395" s="149">
        <f t="shared" si="277"/>
        <v>0</v>
      </c>
      <c r="O395" s="149">
        <f t="shared" si="277"/>
        <v>0</v>
      </c>
      <c r="P395" s="149">
        <f t="shared" si="277"/>
        <v>0</v>
      </c>
      <c r="Q395" s="149">
        <f t="shared" si="277"/>
        <v>0</v>
      </c>
      <c r="R395" s="149">
        <f t="shared" si="277"/>
        <v>0</v>
      </c>
      <c r="S395" s="149">
        <f t="shared" si="277"/>
        <v>0</v>
      </c>
      <c r="T395" s="149">
        <f t="shared" si="277"/>
        <v>0</v>
      </c>
      <c r="U395" s="149">
        <f t="shared" si="277"/>
        <v>0</v>
      </c>
      <c r="V395" s="149">
        <f t="shared" si="277"/>
        <v>0</v>
      </c>
      <c r="W395" s="149">
        <f t="shared" si="277"/>
        <v>0</v>
      </c>
      <c r="X395" s="149">
        <f t="shared" si="277"/>
        <v>0</v>
      </c>
      <c r="Y395" s="149">
        <f t="shared" si="277"/>
        <v>0</v>
      </c>
      <c r="Z395" s="149">
        <f t="shared" si="277"/>
        <v>0</v>
      </c>
      <c r="AA395" s="149">
        <f t="shared" si="277"/>
        <v>0</v>
      </c>
      <c r="AB395" s="149">
        <f t="shared" si="277"/>
        <v>0</v>
      </c>
      <c r="AC395" s="149">
        <f t="shared" si="277"/>
        <v>0</v>
      </c>
      <c r="AD395" s="149">
        <f t="shared" si="277"/>
        <v>0</v>
      </c>
      <c r="AE395" s="149">
        <f t="shared" si="277"/>
        <v>0</v>
      </c>
      <c r="AF395" s="149">
        <f t="shared" si="277"/>
        <v>0</v>
      </c>
      <c r="AG395" s="149">
        <f t="shared" si="277"/>
        <v>0</v>
      </c>
      <c r="AH395" s="149">
        <f t="shared" si="277"/>
        <v>0</v>
      </c>
      <c r="AI395" s="149">
        <f t="shared" si="277"/>
        <v>0</v>
      </c>
      <c r="AJ395" s="149">
        <f t="shared" si="277"/>
        <v>0</v>
      </c>
      <c r="AK395" s="149">
        <f t="shared" si="277"/>
        <v>0</v>
      </c>
      <c r="AL395" s="149">
        <f t="shared" si="277"/>
        <v>0</v>
      </c>
      <c r="AM395" s="149">
        <f t="shared" si="277"/>
        <v>0</v>
      </c>
      <c r="AN395" s="149">
        <f t="shared" si="277"/>
        <v>0</v>
      </c>
      <c r="AO395" s="149">
        <f t="shared" si="277"/>
        <v>0</v>
      </c>
      <c r="AP395" s="149">
        <f t="shared" si="277"/>
        <v>0</v>
      </c>
      <c r="AQ395" s="149">
        <f t="shared" si="277"/>
        <v>0</v>
      </c>
      <c r="AR395" s="149">
        <f t="shared" si="277"/>
        <v>0</v>
      </c>
      <c r="AS395" s="149">
        <f t="shared" si="277"/>
        <v>0</v>
      </c>
      <c r="AT395" s="149">
        <f t="shared" si="277"/>
        <v>0</v>
      </c>
      <c r="AU395" s="149">
        <f t="shared" si="277"/>
        <v>0</v>
      </c>
      <c r="AV395" s="149">
        <f t="shared" si="277"/>
        <v>0</v>
      </c>
      <c r="AW395" s="149">
        <f t="shared" si="277"/>
        <v>0</v>
      </c>
      <c r="AX395" s="149">
        <f t="shared" si="277"/>
        <v>0</v>
      </c>
      <c r="AY395" s="149">
        <f t="shared" si="277"/>
        <v>0</v>
      </c>
      <c r="AZ395" s="149">
        <f t="shared" si="277"/>
        <v>0</v>
      </c>
      <c r="BA395" s="149">
        <f t="shared" si="277"/>
        <v>0</v>
      </c>
      <c r="BB395" s="149">
        <f t="shared" si="277"/>
        <v>0</v>
      </c>
      <c r="BC395" s="149">
        <f t="shared" si="277"/>
        <v>0</v>
      </c>
      <c r="BD395" s="149">
        <f t="shared" si="277"/>
        <v>0</v>
      </c>
      <c r="BE395" s="149">
        <f t="shared" si="277"/>
        <v>0</v>
      </c>
      <c r="BF395" s="149">
        <f t="shared" si="277"/>
        <v>0</v>
      </c>
      <c r="BG395" s="149">
        <f t="shared" si="277"/>
        <v>0</v>
      </c>
      <c r="BH395" s="149">
        <f t="shared" si="277"/>
        <v>0</v>
      </c>
    </row>
    <row r="396" spans="1:60">
      <c r="A396" s="106"/>
      <c r="B396" s="106"/>
      <c r="C396" s="106"/>
      <c r="D396" s="106"/>
      <c r="E396" s="106"/>
      <c r="F396" s="189" t="s">
        <v>287</v>
      </c>
      <c r="G396" s="190" t="str">
        <f>IF(SUM($H$396:$J$396)&gt;0,"ERROR","OK")</f>
        <v>OK</v>
      </c>
      <c r="H396" s="106">
        <f>IF(ABS(H$395--'Primary Inputs Alt'!$C$22*'Outputs Summary Alt'!G$19)&lt;0.01,0,1)</f>
        <v>0</v>
      </c>
      <c r="I396" s="106">
        <f>IF(ABS(I$395--'Primary Inputs Alt'!$C$22*'Outputs Summary Alt'!H$19)&lt;0.01,0,1)</f>
        <v>0</v>
      </c>
      <c r="J396" s="106">
        <f>IF(ABS(J$395--'Primary Inputs Alt'!$C$22*'Outputs Summary Alt'!I$19)&lt;0.01,0,1)</f>
        <v>0</v>
      </c>
      <c r="K396" s="106"/>
      <c r="L396" s="106"/>
      <c r="M396" s="106"/>
      <c r="N396" s="106"/>
      <c r="O396" s="106"/>
      <c r="P396" s="106"/>
      <c r="Q396" s="106"/>
      <c r="R396" s="106"/>
      <c r="S396" s="106"/>
      <c r="T396" s="106"/>
      <c r="U396" s="106"/>
      <c r="V396" s="106"/>
      <c r="W396" s="106"/>
      <c r="X396" s="106"/>
      <c r="Y396" s="106"/>
      <c r="Z396" s="106"/>
      <c r="AA396" s="106"/>
      <c r="AB396" s="106"/>
      <c r="AC396" s="106"/>
      <c r="AD396" s="106"/>
      <c r="AE396" s="106"/>
      <c r="AF396" s="106"/>
      <c r="AG396" s="106"/>
      <c r="AH396" s="106"/>
      <c r="AI396" s="106"/>
      <c r="AJ396" s="106"/>
      <c r="AK396" s="106"/>
      <c r="AL396" s="106"/>
      <c r="AM396" s="106"/>
      <c r="AN396" s="106"/>
      <c r="AO396" s="106"/>
      <c r="AP396" s="106"/>
      <c r="AQ396" s="106"/>
      <c r="AR396" s="106"/>
      <c r="AS396" s="106"/>
      <c r="AT396" s="106"/>
      <c r="AU396" s="106"/>
      <c r="AV396" s="106"/>
      <c r="AW396" s="106"/>
      <c r="AX396" s="106"/>
      <c r="AY396" s="106"/>
      <c r="AZ396" s="106"/>
      <c r="BA396" s="106"/>
      <c r="BB396" s="106"/>
      <c r="BC396" s="106"/>
      <c r="BD396" s="106"/>
      <c r="BE396" s="106"/>
      <c r="BF396" s="106"/>
      <c r="BG396" s="106"/>
      <c r="BH396" s="106"/>
    </row>
    <row r="397" spans="1:60">
      <c r="A397" s="137" t="s">
        <v>283</v>
      </c>
      <c r="B397" s="137"/>
      <c r="C397" s="137"/>
      <c r="D397" s="137"/>
      <c r="E397" s="137"/>
      <c r="F397" s="137"/>
      <c r="G397" s="137"/>
      <c r="H397" s="137"/>
      <c r="I397" s="137"/>
      <c r="J397" s="137"/>
      <c r="K397" s="137"/>
      <c r="L397" s="137"/>
      <c r="M397" s="137"/>
      <c r="N397" s="137"/>
      <c r="O397" s="137"/>
      <c r="P397" s="137"/>
      <c r="Q397" s="137"/>
      <c r="R397" s="137"/>
      <c r="S397" s="137"/>
      <c r="T397" s="137"/>
      <c r="U397" s="137"/>
      <c r="V397" s="137"/>
      <c r="W397" s="137"/>
      <c r="X397" s="137"/>
      <c r="Y397" s="137"/>
      <c r="Z397" s="137"/>
      <c r="AA397" s="137"/>
      <c r="AB397" s="137"/>
      <c r="AC397" s="137"/>
      <c r="AD397" s="137"/>
      <c r="AE397" s="137"/>
      <c r="AF397" s="137"/>
      <c r="AG397" s="137"/>
      <c r="AH397" s="137"/>
      <c r="AI397" s="137"/>
      <c r="AJ397" s="137"/>
      <c r="AK397" s="137"/>
      <c r="AL397" s="137"/>
      <c r="AM397" s="137"/>
      <c r="AN397" s="137"/>
      <c r="AO397" s="137"/>
      <c r="AP397" s="137"/>
      <c r="AQ397" s="137"/>
      <c r="AR397" s="137"/>
      <c r="AS397" s="137"/>
      <c r="AT397" s="137"/>
      <c r="AU397" s="137"/>
      <c r="AV397" s="137"/>
      <c r="AW397" s="137"/>
      <c r="AX397" s="137"/>
      <c r="AY397" s="137"/>
      <c r="AZ397" s="137"/>
      <c r="BA397" s="137"/>
      <c r="BB397" s="137"/>
      <c r="BC397" s="137"/>
      <c r="BD397" s="137"/>
      <c r="BE397" s="137"/>
      <c r="BF397" s="137"/>
      <c r="BG397" s="137"/>
      <c r="BH397" s="137"/>
    </row>
    <row r="398" spans="1:60">
      <c r="A398" s="106"/>
      <c r="B398" s="106"/>
      <c r="C398" s="106"/>
      <c r="D398" s="106"/>
      <c r="E398" s="106"/>
      <c r="F398" s="106"/>
      <c r="G398" s="106"/>
      <c r="H398" s="106"/>
      <c r="I398" s="106"/>
      <c r="J398" s="106"/>
      <c r="K398" s="106"/>
      <c r="L398" s="106"/>
      <c r="M398" s="106"/>
      <c r="N398" s="106"/>
      <c r="O398" s="106"/>
      <c r="P398" s="106"/>
      <c r="Q398" s="106"/>
      <c r="R398" s="106"/>
      <c r="S398" s="106"/>
      <c r="T398" s="106"/>
      <c r="U398" s="106"/>
      <c r="V398" s="106"/>
      <c r="W398" s="106"/>
      <c r="X398" s="106"/>
      <c r="Y398" s="106"/>
      <c r="Z398" s="106"/>
      <c r="AA398" s="106"/>
      <c r="AB398" s="106"/>
      <c r="AC398" s="106"/>
      <c r="AD398" s="106"/>
      <c r="AE398" s="106"/>
      <c r="AF398" s="106"/>
      <c r="AG398" s="106"/>
      <c r="AH398" s="106"/>
      <c r="AI398" s="106"/>
      <c r="AJ398" s="106"/>
      <c r="AK398" s="106"/>
      <c r="AL398" s="106"/>
      <c r="AM398" s="106"/>
      <c r="AN398" s="106"/>
      <c r="AO398" s="106"/>
      <c r="AP398" s="106"/>
      <c r="AQ398" s="106"/>
      <c r="AR398" s="106"/>
      <c r="AS398" s="106"/>
      <c r="AT398" s="106"/>
      <c r="AU398" s="106"/>
      <c r="AV398" s="106"/>
      <c r="AW398" s="106"/>
      <c r="AX398" s="106"/>
      <c r="AY398" s="106"/>
      <c r="AZ398" s="106"/>
      <c r="BA398" s="106"/>
      <c r="BB398" s="106"/>
      <c r="BC398" s="106"/>
      <c r="BD398" s="106"/>
      <c r="BE398" s="106"/>
      <c r="BF398" s="106"/>
      <c r="BG398" s="106"/>
      <c r="BH398" s="106"/>
    </row>
    <row r="399" spans="1:60">
      <c r="A399" s="106" t="s">
        <v>157</v>
      </c>
      <c r="B399" s="106"/>
      <c r="C399" s="106"/>
      <c r="D399" s="106"/>
      <c r="E399" s="106"/>
      <c r="F399" s="106"/>
      <c r="G399" s="106"/>
      <c r="H399" s="106"/>
      <c r="I399" s="106"/>
      <c r="J399" s="106"/>
      <c r="K399" s="139">
        <f ca="1">SUM($K$57:K$57)</f>
        <v>0</v>
      </c>
      <c r="L399" s="139">
        <f ca="1">SUM($K$57:L$57)</f>
        <v>34842672.984630331</v>
      </c>
      <c r="M399" s="139">
        <f ca="1">SUM($K$57:M$57)</f>
        <v>34849543.119791366</v>
      </c>
      <c r="N399" s="139">
        <f ca="1">SUM($K$57:N$57)</f>
        <v>34863283.390113436</v>
      </c>
      <c r="O399" s="139">
        <f ca="1">SUM($K$57:O$57)</f>
        <v>34877023.660435505</v>
      </c>
      <c r="P399" s="139">
        <f ca="1">SUM($K$57:P$57)</f>
        <v>34890763.930757575</v>
      </c>
      <c r="Q399" s="139">
        <f ca="1">SUM($K$57:Q$57)</f>
        <v>34904504.201079644</v>
      </c>
      <c r="R399" s="139">
        <f ca="1">SUM($K$57:R$57)</f>
        <v>34918244.471401714</v>
      </c>
      <c r="S399" s="139">
        <f ca="1">SUM($K$57:S$57)</f>
        <v>34931984.741723783</v>
      </c>
      <c r="T399" s="139">
        <f ca="1">SUM($K$57:T$57)</f>
        <v>34945725.012045853</v>
      </c>
      <c r="U399" s="139">
        <f ca="1">SUM($K$57:U$57)</f>
        <v>34959465.282367922</v>
      </c>
      <c r="V399" s="139">
        <f ca="1">SUM($K$57:V$57)</f>
        <v>34973205.552689992</v>
      </c>
      <c r="W399" s="139">
        <f ca="1">SUM($K$57:W$57)</f>
        <v>34986945.823012061</v>
      </c>
      <c r="X399" s="139">
        <f ca="1">SUM($K$57:X$57)</f>
        <v>35000686.093334131</v>
      </c>
      <c r="Y399" s="139">
        <f ca="1">SUM($K$57:Y$57)</f>
        <v>35014426.3636562</v>
      </c>
      <c r="Z399" s="139">
        <f ca="1">SUM($K$57:Z$57)</f>
        <v>35028166.63397827</v>
      </c>
      <c r="AA399" s="139">
        <f ca="1">SUM($K$57:AA$57)</f>
        <v>35041906.90430034</v>
      </c>
      <c r="AB399" s="139">
        <f ca="1">SUM($K$57:AB$57)</f>
        <v>35055647.174622409</v>
      </c>
      <c r="AC399" s="139">
        <f ca="1">SUM($K$57:AC$57)</f>
        <v>35069387.444944479</v>
      </c>
      <c r="AD399" s="139">
        <f ca="1">SUM($K$57:AD$57)</f>
        <v>35083127.715266548</v>
      </c>
      <c r="AE399" s="139">
        <f ca="1">SUM($K$57:AE$57)</f>
        <v>35096867.985588618</v>
      </c>
      <c r="AF399" s="139">
        <f ca="1">SUM($K$57:AF$57)</f>
        <v>35110608.255910687</v>
      </c>
      <c r="AG399" s="139">
        <f ca="1">SUM($K$57:AG$57)</f>
        <v>35124348.526232757</v>
      </c>
      <c r="AH399" s="139">
        <f ca="1">SUM($K$57:AH$57)</f>
        <v>35138088.796554826</v>
      </c>
      <c r="AI399" s="139">
        <f ca="1">SUM($K$57:AI$57)</f>
        <v>35151829.066876896</v>
      </c>
      <c r="AJ399" s="139">
        <f ca="1">SUM($K$57:AJ$57)</f>
        <v>35165569.337198965</v>
      </c>
      <c r="AK399" s="139">
        <f ca="1">SUM($K$57:AK$57)</f>
        <v>35179309.607521035</v>
      </c>
      <c r="AL399" s="139">
        <f ca="1">SUM($K$57:AL$57)</f>
        <v>35193049.877843104</v>
      </c>
      <c r="AM399" s="139">
        <f ca="1">SUM($K$57:AM$57)</f>
        <v>35206790.148165174</v>
      </c>
      <c r="AN399" s="139">
        <f ca="1">SUM($K$57:AN$57)</f>
        <v>35220530.418487243</v>
      </c>
      <c r="AO399" s="139">
        <f ca="1">SUM($K$57:AO$57)</f>
        <v>35234270.688809313</v>
      </c>
      <c r="AP399" s="139">
        <f ca="1">SUM($K$57:AP$57)</f>
        <v>35248010.959131382</v>
      </c>
      <c r="AQ399" s="139">
        <f ca="1">SUM($K$57:AQ$57)</f>
        <v>35261751.229453452</v>
      </c>
      <c r="AR399" s="139">
        <f ca="1">SUM($K$57:AR$57)</f>
        <v>35275491.499775521</v>
      </c>
      <c r="AS399" s="139">
        <f ca="1">SUM($K$57:AS$57)</f>
        <v>35289231.770097591</v>
      </c>
      <c r="AT399" s="139">
        <f ca="1">SUM($K$57:AT$57)</f>
        <v>35302972.040419661</v>
      </c>
      <c r="AU399" s="139">
        <f ca="1">SUM($K$57:AU$57)</f>
        <v>35316712.31074173</v>
      </c>
      <c r="AV399" s="139">
        <f ca="1">SUM($K$57:AV$57)</f>
        <v>35330452.5810638</v>
      </c>
      <c r="AW399" s="139">
        <f ca="1">SUM($K$57:AW$57)</f>
        <v>35344192.851385869</v>
      </c>
      <c r="AX399" s="139">
        <f ca="1">SUM($K$57:AX$57)</f>
        <v>35357933.121707939</v>
      </c>
      <c r="AY399" s="139">
        <f ca="1">SUM($K$57:AY$57)</f>
        <v>35371673.392030008</v>
      </c>
      <c r="AZ399" s="139">
        <f ca="1">SUM($K$57:AZ$57)</f>
        <v>35385413.662352078</v>
      </c>
      <c r="BA399" s="139">
        <f ca="1">SUM($K$57:BA$57)</f>
        <v>35399153.932674147</v>
      </c>
      <c r="BB399" s="139">
        <f ca="1">SUM($K$57:BB$57)</f>
        <v>35412894.202996217</v>
      </c>
      <c r="BC399" s="139">
        <f ca="1">SUM($K$57:BC$57)</f>
        <v>35426634.473318286</v>
      </c>
      <c r="BD399" s="139">
        <f ca="1">SUM($K$57:BD$57)</f>
        <v>35440374.743640356</v>
      </c>
      <c r="BE399" s="139">
        <f ca="1">SUM($K$57:BE$57)</f>
        <v>35454115.013962425</v>
      </c>
      <c r="BF399" s="139">
        <f ca="1">SUM($K$57:BF$57)</f>
        <v>35467855.284284495</v>
      </c>
      <c r="BG399" s="139">
        <f ca="1">SUM($K$57:BG$57)</f>
        <v>35481595.554606564</v>
      </c>
      <c r="BH399" s="139">
        <f ca="1">SUM($K$57:BH$57)</f>
        <v>35495335.824928634</v>
      </c>
    </row>
    <row r="400" spans="1:60">
      <c r="A400" s="106" t="s">
        <v>158</v>
      </c>
      <c r="B400" s="106"/>
      <c r="C400" s="106"/>
      <c r="D400" s="106"/>
      <c r="E400" s="106"/>
      <c r="F400" s="106"/>
      <c r="G400" s="106"/>
      <c r="H400" s="106"/>
      <c r="I400" s="106"/>
      <c r="J400" s="106"/>
      <c r="K400" s="139">
        <f>SUM($K$388:K$389)</f>
        <v>0</v>
      </c>
      <c r="L400" s="139">
        <f>SUM($K$388:L$389)</f>
        <v>4000000</v>
      </c>
      <c r="M400" s="139">
        <f>SUM($K$388:M$389)</f>
        <v>4000000</v>
      </c>
      <c r="N400" s="139">
        <f>SUM($K$388:N$389)</f>
        <v>4000000</v>
      </c>
      <c r="O400" s="139">
        <f>SUM($K$388:O$389)</f>
        <v>4000000</v>
      </c>
      <c r="P400" s="139">
        <f>SUM($K$388:P$389)</f>
        <v>4000000</v>
      </c>
      <c r="Q400" s="139">
        <f>SUM($K$388:Q$389)</f>
        <v>4000000</v>
      </c>
      <c r="R400" s="139">
        <f>SUM($K$388:R$389)</f>
        <v>4000000</v>
      </c>
      <c r="S400" s="139">
        <f>SUM($K$388:S$389)</f>
        <v>4000000</v>
      </c>
      <c r="T400" s="139">
        <f>SUM($K$388:T$389)</f>
        <v>4000000</v>
      </c>
      <c r="U400" s="139">
        <f>SUM($K$388:U$389)</f>
        <v>4000000</v>
      </c>
      <c r="V400" s="139">
        <f>SUM($K$388:V$389)</f>
        <v>4000000</v>
      </c>
      <c r="W400" s="139">
        <f>SUM($K$388:W$389)</f>
        <v>4000000</v>
      </c>
      <c r="X400" s="139">
        <f>SUM($K$388:X$389)</f>
        <v>4000000</v>
      </c>
      <c r="Y400" s="139">
        <f>SUM($K$388:Y$389)</f>
        <v>4000000</v>
      </c>
      <c r="Z400" s="139">
        <f>SUM($K$388:Z$389)</f>
        <v>4000000</v>
      </c>
      <c r="AA400" s="139">
        <f>SUM($K$388:AA$389)</f>
        <v>4000000</v>
      </c>
      <c r="AB400" s="139">
        <f>SUM($K$388:AB$389)</f>
        <v>4000000</v>
      </c>
      <c r="AC400" s="139">
        <f>SUM($K$388:AC$389)</f>
        <v>4000000</v>
      </c>
      <c r="AD400" s="139">
        <f>SUM($K$388:AD$389)</f>
        <v>4000000</v>
      </c>
      <c r="AE400" s="139">
        <f>SUM($K$388:AE$389)</f>
        <v>4000000</v>
      </c>
      <c r="AF400" s="139">
        <f>SUM($K$388:AF$389)</f>
        <v>4000000</v>
      </c>
      <c r="AG400" s="139">
        <f>SUM($K$388:AG$389)</f>
        <v>4000000</v>
      </c>
      <c r="AH400" s="139">
        <f>SUM($K$388:AH$389)</f>
        <v>4000000</v>
      </c>
      <c r="AI400" s="139">
        <f>SUM($K$388:AI$389)</f>
        <v>4000000</v>
      </c>
      <c r="AJ400" s="139">
        <f>SUM($K$388:AJ$389)</f>
        <v>4000000</v>
      </c>
      <c r="AK400" s="139">
        <f>SUM($K$388:AK$389)</f>
        <v>4000000</v>
      </c>
      <c r="AL400" s="139">
        <f>SUM($K$388:AL$389)</f>
        <v>4000000</v>
      </c>
      <c r="AM400" s="139">
        <f>SUM($K$388:AM$389)</f>
        <v>4000000</v>
      </c>
      <c r="AN400" s="139">
        <f>SUM($K$388:AN$389)</f>
        <v>4000000</v>
      </c>
      <c r="AO400" s="139">
        <f>SUM($K$388:AO$389)</f>
        <v>4000000</v>
      </c>
      <c r="AP400" s="139">
        <f>SUM($K$388:AP$389)</f>
        <v>4000000</v>
      </c>
      <c r="AQ400" s="139">
        <f>SUM($K$388:AQ$389)</f>
        <v>4000000</v>
      </c>
      <c r="AR400" s="139">
        <f>SUM($K$388:AR$389)</f>
        <v>4000000</v>
      </c>
      <c r="AS400" s="139">
        <f>SUM($K$388:AS$389)</f>
        <v>4000000</v>
      </c>
      <c r="AT400" s="139">
        <f>SUM($K$388:AT$389)</f>
        <v>4000000</v>
      </c>
      <c r="AU400" s="139">
        <f>SUM($K$388:AU$389)</f>
        <v>4000000</v>
      </c>
      <c r="AV400" s="139">
        <f>SUM($K$388:AV$389)</f>
        <v>4000000</v>
      </c>
      <c r="AW400" s="139">
        <f>SUM($K$388:AW$389)</f>
        <v>4000000</v>
      </c>
      <c r="AX400" s="139">
        <f>SUM($K$388:AX$389)</f>
        <v>4000000</v>
      </c>
      <c r="AY400" s="139">
        <f>SUM($K$388:AY$389)</f>
        <v>4000000</v>
      </c>
      <c r="AZ400" s="139">
        <f>SUM($K$388:AZ$389)</f>
        <v>4000000</v>
      </c>
      <c r="BA400" s="139">
        <f>SUM($K$388:BA$389)</f>
        <v>4000000</v>
      </c>
      <c r="BB400" s="139">
        <f>SUM($K$388:BB$389)</f>
        <v>4000000</v>
      </c>
      <c r="BC400" s="139">
        <f>SUM($K$388:BC$389)</f>
        <v>4000000</v>
      </c>
      <c r="BD400" s="139">
        <f>SUM($K$388:BD$389)</f>
        <v>4000000</v>
      </c>
      <c r="BE400" s="139">
        <f>SUM($K$388:BE$389)</f>
        <v>4000000</v>
      </c>
      <c r="BF400" s="139">
        <f>SUM($K$388:BF$389)</f>
        <v>4000000</v>
      </c>
      <c r="BG400" s="139">
        <f>SUM($K$388:BG$389)</f>
        <v>4000000</v>
      </c>
      <c r="BH400" s="139">
        <f>SUM($K$388:BH$389)</f>
        <v>4000000</v>
      </c>
    </row>
    <row r="401" spans="1:60">
      <c r="A401" s="106" t="s">
        <v>408</v>
      </c>
      <c r="B401" s="106"/>
      <c r="C401" s="106"/>
      <c r="D401" s="106"/>
      <c r="E401" s="106"/>
      <c r="F401" s="106"/>
      <c r="G401" s="106"/>
      <c r="H401" s="106"/>
      <c r="I401" s="106"/>
      <c r="J401" s="106"/>
      <c r="K401" s="139">
        <f ca="1">K399-K400</f>
        <v>0</v>
      </c>
      <c r="L401" s="139">
        <f t="shared" ref="L401:BG401" ca="1" si="278">L399-L400</f>
        <v>30842672.984630331</v>
      </c>
      <c r="M401" s="139">
        <f t="shared" ca="1" si="278"/>
        <v>30849543.119791366</v>
      </c>
      <c r="N401" s="139">
        <f t="shared" ca="1" si="278"/>
        <v>30863283.390113436</v>
      </c>
      <c r="O401" s="139">
        <f t="shared" ca="1" si="278"/>
        <v>30877023.660435505</v>
      </c>
      <c r="P401" s="139">
        <f t="shared" ca="1" si="278"/>
        <v>30890763.930757575</v>
      </c>
      <c r="Q401" s="139">
        <f t="shared" ca="1" si="278"/>
        <v>30904504.201079644</v>
      </c>
      <c r="R401" s="139">
        <f t="shared" ca="1" si="278"/>
        <v>30918244.471401714</v>
      </c>
      <c r="S401" s="139">
        <f t="shared" ca="1" si="278"/>
        <v>30931984.741723783</v>
      </c>
      <c r="T401" s="139">
        <f t="shared" ca="1" si="278"/>
        <v>30945725.012045853</v>
      </c>
      <c r="U401" s="139">
        <f t="shared" ca="1" si="278"/>
        <v>30959465.282367922</v>
      </c>
      <c r="V401" s="139">
        <f t="shared" ca="1" si="278"/>
        <v>30973205.552689992</v>
      </c>
      <c r="W401" s="139">
        <f t="shared" ca="1" si="278"/>
        <v>30986945.823012061</v>
      </c>
      <c r="X401" s="139">
        <f t="shared" ca="1" si="278"/>
        <v>31000686.093334131</v>
      </c>
      <c r="Y401" s="139">
        <f t="shared" ca="1" si="278"/>
        <v>31014426.3636562</v>
      </c>
      <c r="Z401" s="139">
        <f t="shared" ca="1" si="278"/>
        <v>31028166.63397827</v>
      </c>
      <c r="AA401" s="139">
        <f t="shared" ca="1" si="278"/>
        <v>31041906.90430034</v>
      </c>
      <c r="AB401" s="139">
        <f t="shared" ca="1" si="278"/>
        <v>31055647.174622409</v>
      </c>
      <c r="AC401" s="139">
        <f t="shared" ca="1" si="278"/>
        <v>31069387.444944479</v>
      </c>
      <c r="AD401" s="139">
        <f t="shared" ca="1" si="278"/>
        <v>31083127.715266548</v>
      </c>
      <c r="AE401" s="139">
        <f t="shared" ca="1" si="278"/>
        <v>31096867.985588618</v>
      </c>
      <c r="AF401" s="139">
        <f t="shared" ca="1" si="278"/>
        <v>31110608.255910687</v>
      </c>
      <c r="AG401" s="139">
        <f t="shared" ca="1" si="278"/>
        <v>31124348.526232757</v>
      </c>
      <c r="AH401" s="139">
        <f t="shared" ca="1" si="278"/>
        <v>31138088.796554826</v>
      </c>
      <c r="AI401" s="139">
        <f t="shared" ca="1" si="278"/>
        <v>31151829.066876896</v>
      </c>
      <c r="AJ401" s="139">
        <f t="shared" ca="1" si="278"/>
        <v>31165569.337198965</v>
      </c>
      <c r="AK401" s="139">
        <f t="shared" ca="1" si="278"/>
        <v>31179309.607521035</v>
      </c>
      <c r="AL401" s="139">
        <f t="shared" ca="1" si="278"/>
        <v>31193049.877843104</v>
      </c>
      <c r="AM401" s="139">
        <f t="shared" ca="1" si="278"/>
        <v>31206790.148165174</v>
      </c>
      <c r="AN401" s="139">
        <f t="shared" ca="1" si="278"/>
        <v>31220530.418487243</v>
      </c>
      <c r="AO401" s="139">
        <f t="shared" ca="1" si="278"/>
        <v>31234270.688809313</v>
      </c>
      <c r="AP401" s="139">
        <f t="shared" ca="1" si="278"/>
        <v>31248010.959131382</v>
      </c>
      <c r="AQ401" s="139">
        <f t="shared" ca="1" si="278"/>
        <v>31261751.229453452</v>
      </c>
      <c r="AR401" s="139">
        <f t="shared" ca="1" si="278"/>
        <v>31275491.499775521</v>
      </c>
      <c r="AS401" s="139">
        <f t="shared" ca="1" si="278"/>
        <v>31289231.770097591</v>
      </c>
      <c r="AT401" s="139">
        <f t="shared" ca="1" si="278"/>
        <v>31302972.040419661</v>
      </c>
      <c r="AU401" s="139">
        <f t="shared" ca="1" si="278"/>
        <v>31316712.31074173</v>
      </c>
      <c r="AV401" s="139">
        <f t="shared" ca="1" si="278"/>
        <v>31330452.5810638</v>
      </c>
      <c r="AW401" s="139">
        <f t="shared" ca="1" si="278"/>
        <v>31344192.851385869</v>
      </c>
      <c r="AX401" s="139">
        <f t="shared" ca="1" si="278"/>
        <v>31357933.121707939</v>
      </c>
      <c r="AY401" s="139">
        <f t="shared" ca="1" si="278"/>
        <v>31371673.392030008</v>
      </c>
      <c r="AZ401" s="139">
        <f t="shared" ca="1" si="278"/>
        <v>31385413.662352078</v>
      </c>
      <c r="BA401" s="139">
        <f t="shared" ca="1" si="278"/>
        <v>31399153.932674147</v>
      </c>
      <c r="BB401" s="139">
        <f t="shared" ca="1" si="278"/>
        <v>31412894.202996217</v>
      </c>
      <c r="BC401" s="139">
        <f t="shared" ca="1" si="278"/>
        <v>31426634.473318286</v>
      </c>
      <c r="BD401" s="139">
        <f t="shared" ca="1" si="278"/>
        <v>31440374.743640356</v>
      </c>
      <c r="BE401" s="139">
        <f t="shared" ca="1" si="278"/>
        <v>31454115.013962425</v>
      </c>
      <c r="BF401" s="139">
        <f t="shared" ca="1" si="278"/>
        <v>31467855.284284495</v>
      </c>
      <c r="BG401" s="139">
        <f t="shared" ca="1" si="278"/>
        <v>31481595.554606564</v>
      </c>
      <c r="BH401" s="139">
        <f ca="1">BH399-BH400</f>
        <v>31495335.824928634</v>
      </c>
    </row>
    <row r="402" spans="1:60">
      <c r="K402">
        <f ca="1">K401/'Primary Inputs Alt'!$C$22</f>
        <v>0</v>
      </c>
      <c r="L402">
        <f ca="1">L401/'Primary Inputs Alt'!$C$22</f>
        <v>30.842672984630333</v>
      </c>
      <c r="M402">
        <f ca="1">M401/'Primary Inputs Alt'!$C$22</f>
        <v>30.849543119791367</v>
      </c>
      <c r="N402">
        <f ca="1">N401/'Primary Inputs Alt'!$C$22</f>
        <v>30.863283390113434</v>
      </c>
      <c r="O402">
        <f ca="1">O401/'Primary Inputs Alt'!$C$22</f>
        <v>30.877023660435505</v>
      </c>
      <c r="P402">
        <f ca="1">P401/'Primary Inputs Alt'!$C$22</f>
        <v>30.890763930757576</v>
      </c>
      <c r="Q402">
        <f ca="1">Q401/'Primary Inputs Alt'!$C$22</f>
        <v>30.904504201079643</v>
      </c>
      <c r="R402">
        <f ca="1">R401/'Primary Inputs Alt'!$C$22</f>
        <v>30.918244471401714</v>
      </c>
      <c r="S402">
        <f ca="1">S401/'Primary Inputs Alt'!$C$22</f>
        <v>30.931984741723785</v>
      </c>
      <c r="T402">
        <f ca="1">T401/'Primary Inputs Alt'!$C$22</f>
        <v>30.945725012045852</v>
      </c>
      <c r="U402">
        <f ca="1">U401/'Primary Inputs Alt'!$C$22</f>
        <v>30.959465282367923</v>
      </c>
      <c r="V402">
        <f ca="1">V401/'Primary Inputs Alt'!$C$22</f>
        <v>30.973205552689993</v>
      </c>
      <c r="W402">
        <f ca="1">W401/'Primary Inputs Alt'!$C$22</f>
        <v>30.986945823012061</v>
      </c>
      <c r="X402">
        <f ca="1">X401/'Primary Inputs Alt'!$C$22</f>
        <v>31.000686093334131</v>
      </c>
      <c r="Y402">
        <f ca="1">Y401/'Primary Inputs Alt'!$C$22</f>
        <v>31.014426363656199</v>
      </c>
      <c r="Z402">
        <f ca="1">Z401/'Primary Inputs Alt'!$C$22</f>
        <v>31.02816663397827</v>
      </c>
      <c r="AA402">
        <f ca="1">AA401/'Primary Inputs Alt'!$C$22</f>
        <v>31.04190690430034</v>
      </c>
      <c r="AB402">
        <f ca="1">AB401/'Primary Inputs Alt'!$C$22</f>
        <v>31.055647174622408</v>
      </c>
      <c r="AC402">
        <f ca="1">AC401/'Primary Inputs Alt'!$C$22</f>
        <v>31.069387444944478</v>
      </c>
      <c r="AD402">
        <f ca="1">AD401/'Primary Inputs Alt'!$C$22</f>
        <v>31.083127715266549</v>
      </c>
      <c r="AE402">
        <f ca="1">AE401/'Primary Inputs Alt'!$C$22</f>
        <v>31.096867985588617</v>
      </c>
      <c r="AF402">
        <f ca="1">AF401/'Primary Inputs Alt'!$C$22</f>
        <v>31.110608255910687</v>
      </c>
      <c r="AG402">
        <f ca="1">AG401/'Primary Inputs Alt'!$C$22</f>
        <v>31.124348526232758</v>
      </c>
      <c r="AH402">
        <f ca="1">AH401/'Primary Inputs Alt'!$C$22</f>
        <v>31.138088796554825</v>
      </c>
      <c r="AI402">
        <f ca="1">AI401/'Primary Inputs Alt'!$C$22</f>
        <v>31.151829066876896</v>
      </c>
      <c r="AJ402">
        <f ca="1">AJ401/'Primary Inputs Alt'!$C$22</f>
        <v>31.165569337198963</v>
      </c>
      <c r="AK402">
        <f ca="1">AK401/'Primary Inputs Alt'!$C$22</f>
        <v>31.179309607521034</v>
      </c>
      <c r="AL402">
        <f ca="1">AL401/'Primary Inputs Alt'!$C$22</f>
        <v>31.193049877843105</v>
      </c>
      <c r="AM402">
        <f ca="1">AM401/'Primary Inputs Alt'!$C$22</f>
        <v>31.206790148165172</v>
      </c>
      <c r="AN402">
        <f ca="1">AN401/'Primary Inputs Alt'!$C$22</f>
        <v>31.220530418487243</v>
      </c>
      <c r="AO402">
        <f ca="1">AO401/'Primary Inputs Alt'!$C$22</f>
        <v>31.234270688809314</v>
      </c>
      <c r="AP402">
        <f ca="1">AP401/'Primary Inputs Alt'!$C$22</f>
        <v>31.248010959131381</v>
      </c>
      <c r="AQ402">
        <f ca="1">AQ401/'Primary Inputs Alt'!$C$22</f>
        <v>31.261751229453452</v>
      </c>
      <c r="AR402">
        <f ca="1">AR401/'Primary Inputs Alt'!$C$22</f>
        <v>31.275491499775523</v>
      </c>
      <c r="AS402">
        <f ca="1">AS401/'Primary Inputs Alt'!$C$22</f>
        <v>31.28923177009759</v>
      </c>
      <c r="AT402">
        <f ca="1">AT401/'Primary Inputs Alt'!$C$22</f>
        <v>31.302972040419661</v>
      </c>
      <c r="AU402">
        <f ca="1">AU401/'Primary Inputs Alt'!$C$22</f>
        <v>31.316712310741732</v>
      </c>
      <c r="AV402">
        <f ca="1">AV401/'Primary Inputs Alt'!$C$22</f>
        <v>31.330452581063799</v>
      </c>
      <c r="AW402">
        <f ca="1">AW401/'Primary Inputs Alt'!$C$22</f>
        <v>31.34419285138587</v>
      </c>
      <c r="AX402">
        <f ca="1">AX401/'Primary Inputs Alt'!$C$22</f>
        <v>31.357933121707937</v>
      </c>
      <c r="AY402">
        <f ca="1">AY401/'Primary Inputs Alt'!$C$22</f>
        <v>31.371673392030008</v>
      </c>
      <c r="AZ402">
        <f ca="1">AZ401/'Primary Inputs Alt'!$C$22</f>
        <v>31.385413662352079</v>
      </c>
      <c r="BA402">
        <f ca="1">BA401/'Primary Inputs Alt'!$C$22</f>
        <v>31.399153932674146</v>
      </c>
      <c r="BB402">
        <f ca="1">BB401/'Primary Inputs Alt'!$C$22</f>
        <v>31.412894202996217</v>
      </c>
      <c r="BC402">
        <f ca="1">BC401/'Primary Inputs Alt'!$C$22</f>
        <v>31.426634473318288</v>
      </c>
      <c r="BD402">
        <f ca="1">BD401/'Primary Inputs Alt'!$C$22</f>
        <v>31.440374743640355</v>
      </c>
      <c r="BE402">
        <f ca="1">BE401/'Primary Inputs Alt'!$C$22</f>
        <v>31.454115013962426</v>
      </c>
      <c r="BF402">
        <f ca="1">BF401/'Primary Inputs Alt'!$C$22</f>
        <v>31.467855284284497</v>
      </c>
      <c r="BG402">
        <f ca="1">BG401/'Primary Inputs Alt'!$C$22</f>
        <v>31.481595554606564</v>
      </c>
      <c r="BH402">
        <f ca="1">BH401/'Primary Inputs Alt'!$C$22</f>
        <v>31.495335824928635</v>
      </c>
    </row>
  </sheetData>
  <conditionalFormatting sqref="K57:BH57">
    <cfRule type="cellIs" dxfId="43" priority="10" operator="equal">
      <formula>"$N$8"</formula>
    </cfRule>
  </conditionalFormatting>
  <conditionalFormatting sqref="K60:BH109 K7:BH56">
    <cfRule type="containsText" dxfId="42" priority="9" operator="containsText" text=" ">
      <formula>NOT(ISERROR(SEARCH(" ",K7)))</formula>
    </cfRule>
  </conditionalFormatting>
  <conditionalFormatting sqref="G338">
    <cfRule type="containsText" dxfId="41" priority="7" operator="containsText" text="ERROR">
      <formula>NOT(ISERROR(SEARCH("ERROR",G338)))</formula>
    </cfRule>
    <cfRule type="containsText" dxfId="40" priority="8" operator="containsText" text="OK">
      <formula>NOT(ISERROR(SEARCH("OK",G338)))</formula>
    </cfRule>
  </conditionalFormatting>
  <conditionalFormatting sqref="G396">
    <cfRule type="containsText" dxfId="39" priority="5" operator="containsText" text="ERROR">
      <formula>NOT(ISERROR(SEARCH("ERROR",G396)))</formula>
    </cfRule>
    <cfRule type="containsText" dxfId="38" priority="6" operator="containsText" text="OK">
      <formula>NOT(ISERROR(SEARCH("OK",G396)))</formula>
    </cfRule>
  </conditionalFormatting>
  <conditionalFormatting sqref="G385">
    <cfRule type="containsText" dxfId="37" priority="3" operator="containsText" text="ERROR">
      <formula>NOT(ISERROR(SEARCH("ERROR",G385)))</formula>
    </cfRule>
    <cfRule type="containsText" dxfId="36" priority="4" operator="containsText" text="OK">
      <formula>NOT(ISERROR(SEARCH("OK",G385)))</formula>
    </cfRule>
  </conditionalFormatting>
  <conditionalFormatting sqref="G1">
    <cfRule type="containsText" dxfId="35" priority="1" operator="containsText" text="ERROR">
      <formula>NOT(ISERROR(SEARCH("ERROR",G1)))</formula>
    </cfRule>
    <cfRule type="containsText" dxfId="34" priority="2" operator="containsText" text="OK">
      <formula>NOT(ISERROR(SEARCH("OK",G1)))</formula>
    </cfRule>
  </conditionalFormatting>
  <pageMargins left="0.70866141732283472" right="0.70866141732283472" top="0.74803149606299213" bottom="0.74803149606299213" header="0.31496062992125984" footer="0.31496062992125984"/>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0070C0"/>
    <outlinePr summaryBelow="0"/>
    <pageSetUpPr fitToPage="1"/>
  </sheetPr>
  <dimension ref="A1:S273"/>
  <sheetViews>
    <sheetView zoomScaleNormal="100" workbookViewId="0">
      <pane ySplit="2" topLeftCell="A225" activePane="bottomLeft" state="frozen"/>
      <selection activeCell="C1" sqref="C1"/>
      <selection pane="bottomLeft" activeCell="C260" sqref="C260"/>
    </sheetView>
  </sheetViews>
  <sheetFormatPr defaultColWidth="9" defaultRowHeight="14.25" outlineLevelRow="1"/>
  <cols>
    <col min="1" max="1" width="12.125" style="15" customWidth="1"/>
    <col min="2" max="2" width="16.625" style="14" customWidth="1"/>
    <col min="3" max="3" width="63.5" style="11" customWidth="1"/>
    <col min="4" max="4" width="14.375" style="308" customWidth="1"/>
    <col min="5" max="5" width="12.375" style="342" customWidth="1"/>
    <col min="6" max="6" width="12.375" style="341" customWidth="1"/>
    <col min="7" max="7" width="14.625" style="341" customWidth="1"/>
    <col min="8" max="8" width="15.375" style="341" customWidth="1"/>
    <col min="9" max="9" width="12.375" style="341" customWidth="1"/>
    <col min="10" max="10" width="36.375" style="345" customWidth="1"/>
    <col min="11" max="12" width="24.5" style="352" customWidth="1"/>
    <col min="13" max="13" width="121.5" style="352" customWidth="1"/>
    <col min="14" max="15" width="9" style="11" hidden="1" customWidth="1"/>
    <col min="16" max="28" width="0" style="11" hidden="1" customWidth="1"/>
    <col min="29" max="16384" width="9" style="11"/>
  </cols>
  <sheetData>
    <row r="1" spans="1:18" s="36" customFormat="1" ht="30">
      <c r="A1" s="359" t="s">
        <v>305</v>
      </c>
      <c r="B1" s="338"/>
      <c r="C1" s="339"/>
      <c r="E1" s="349"/>
      <c r="F1" s="340"/>
      <c r="G1" s="340"/>
      <c r="H1" s="340"/>
      <c r="I1" s="340" t="s">
        <v>73</v>
      </c>
      <c r="J1" s="344"/>
      <c r="K1" s="349"/>
      <c r="L1" s="349"/>
      <c r="M1" s="349"/>
    </row>
    <row r="2" spans="1:18" s="41" customFormat="1" ht="25.5">
      <c r="A2" s="396" t="s">
        <v>132</v>
      </c>
      <c r="B2" s="396" t="s">
        <v>512</v>
      </c>
      <c r="C2" s="396" t="s">
        <v>64</v>
      </c>
      <c r="D2" s="414" t="str">
        <f>"Value adjusted to "&amp;'Primary Inputs'!$C$16</f>
        <v>Value adjusted to 2022</v>
      </c>
      <c r="E2" s="397" t="s">
        <v>108</v>
      </c>
      <c r="F2" s="396" t="s">
        <v>3</v>
      </c>
      <c r="G2" s="398" t="s">
        <v>168</v>
      </c>
      <c r="H2" s="396" t="s">
        <v>170</v>
      </c>
      <c r="I2" s="396" t="s">
        <v>63</v>
      </c>
      <c r="J2" s="396" t="s">
        <v>102</v>
      </c>
      <c r="K2" s="396" t="s">
        <v>103</v>
      </c>
      <c r="L2" s="396" t="s">
        <v>623</v>
      </c>
      <c r="M2" s="396" t="s">
        <v>99</v>
      </c>
      <c r="N2" s="306"/>
      <c r="O2" s="306"/>
      <c r="P2" s="306"/>
      <c r="Q2" s="306"/>
      <c r="R2" s="306"/>
    </row>
    <row r="3" spans="1:18" s="356" customFormat="1" ht="12.75">
      <c r="A3" s="400">
        <v>3</v>
      </c>
      <c r="B3" s="400" t="s">
        <v>114</v>
      </c>
      <c r="C3" s="400" t="s">
        <v>413</v>
      </c>
      <c r="D3" s="415">
        <f ca="1">IF(E3="","",(INDEX(OFFSET('GDP inflator'!$F$3,0,0,'GDP inflator'!$B$4,1),MATCH(I3,OFFSET('GDP inflator'!$D$3,0,0,'GDP inflator'!$B$4,1),0))*E3) )</f>
        <v>-68762.306574142407</v>
      </c>
      <c r="E3" s="401">
        <v>-61000</v>
      </c>
      <c r="F3" s="400" t="s">
        <v>14</v>
      </c>
      <c r="G3" s="400" t="s">
        <v>173</v>
      </c>
      <c r="H3" s="400" t="s">
        <v>176</v>
      </c>
      <c r="I3" s="400">
        <v>2019</v>
      </c>
      <c r="J3" s="402" t="s">
        <v>624</v>
      </c>
      <c r="K3" s="403"/>
      <c r="L3" s="403"/>
      <c r="M3" s="404" t="s">
        <v>414</v>
      </c>
      <c r="N3" s="355"/>
      <c r="O3" s="355"/>
      <c r="P3" s="355"/>
      <c r="Q3" s="355"/>
      <c r="R3" s="355"/>
    </row>
    <row r="4" spans="1:18" s="356" customFormat="1" ht="12.75">
      <c r="A4" s="400">
        <v>4</v>
      </c>
      <c r="B4" s="400" t="s">
        <v>4</v>
      </c>
      <c r="C4" s="400" t="s">
        <v>51</v>
      </c>
      <c r="D4" s="415">
        <f ca="1">IF(E4="","",(INDEX(OFFSET('GDP inflator'!$F$3,0,0,'GDP inflator'!$B$4,1),MATCH(I4,OFFSET('GDP inflator'!$D$3,0,0,'GDP inflator'!$B$4,1),0))*E4) )</f>
        <v>-200.82734347555871</v>
      </c>
      <c r="E4" s="401">
        <v>-170</v>
      </c>
      <c r="F4" s="400" t="s">
        <v>47</v>
      </c>
      <c r="G4" s="400" t="s">
        <v>169</v>
      </c>
      <c r="H4" s="400" t="s">
        <v>4</v>
      </c>
      <c r="I4" s="400">
        <v>2018</v>
      </c>
      <c r="J4" s="402" t="s">
        <v>557</v>
      </c>
      <c r="K4" s="404"/>
      <c r="L4" s="404"/>
      <c r="M4" s="404" t="s">
        <v>625</v>
      </c>
      <c r="N4" s="355"/>
      <c r="O4" s="355"/>
      <c r="P4" s="355"/>
      <c r="Q4" s="355"/>
      <c r="R4" s="355"/>
    </row>
    <row r="5" spans="1:18" s="356" customFormat="1" ht="12.75">
      <c r="A5" s="400">
        <v>5</v>
      </c>
      <c r="B5" s="400" t="s">
        <v>508</v>
      </c>
      <c r="C5" s="400" t="s">
        <v>337</v>
      </c>
      <c r="D5" s="415">
        <f ca="1">IF(E5="","",(INDEX(OFFSET('GDP inflator'!$F$3,0,0,'GDP inflator'!$B$4,1),MATCH(I5,OFFSET('GDP inflator'!$D$3,0,0,'GDP inflator'!$B$4,1),0))*E5) )</f>
        <v>-19926.551469735259</v>
      </c>
      <c r="E5" s="401">
        <v>-19052.384000000002</v>
      </c>
      <c r="F5" s="400" t="s">
        <v>14</v>
      </c>
      <c r="G5" s="400" t="s">
        <v>169</v>
      </c>
      <c r="H5" s="400" t="s">
        <v>113</v>
      </c>
      <c r="I5" s="400">
        <v>2021</v>
      </c>
      <c r="J5" s="405" t="s">
        <v>733</v>
      </c>
      <c r="K5" s="405" t="s">
        <v>733</v>
      </c>
      <c r="L5" s="404"/>
      <c r="M5" s="400" t="s">
        <v>101</v>
      </c>
      <c r="N5" s="355"/>
      <c r="O5" s="355"/>
      <c r="P5" s="355"/>
      <c r="Q5" s="355"/>
      <c r="R5" s="355"/>
    </row>
    <row r="6" spans="1:18" s="356" customFormat="1" ht="12.75">
      <c r="A6" s="400">
        <v>6</v>
      </c>
      <c r="B6" s="400" t="s">
        <v>508</v>
      </c>
      <c r="C6" s="400" t="s">
        <v>22</v>
      </c>
      <c r="D6" s="415">
        <f ca="1">IF(E6="","",(INDEX(OFFSET('GDP inflator'!$F$3,0,0,'GDP inflator'!$B$4,1),MATCH(I6,OFFSET('GDP inflator'!$D$3,0,0,'GDP inflator'!$B$4,1),0))*E6) )</f>
        <v>-23763.36655600047</v>
      </c>
      <c r="E6" s="401">
        <v>-22720.880000000001</v>
      </c>
      <c r="F6" s="400" t="s">
        <v>14</v>
      </c>
      <c r="G6" s="400" t="s">
        <v>169</v>
      </c>
      <c r="H6" s="400" t="s">
        <v>113</v>
      </c>
      <c r="I6" s="400">
        <v>2021</v>
      </c>
      <c r="J6" s="405" t="s">
        <v>733</v>
      </c>
      <c r="K6" s="405" t="s">
        <v>733</v>
      </c>
      <c r="L6" s="404"/>
      <c r="M6" s="400" t="s">
        <v>734</v>
      </c>
      <c r="N6" s="355"/>
      <c r="O6" s="355"/>
      <c r="P6" s="355"/>
      <c r="Q6" s="355"/>
      <c r="R6" s="355"/>
    </row>
    <row r="7" spans="1:18" s="356" customFormat="1" ht="12.75">
      <c r="A7" s="400">
        <v>7</v>
      </c>
      <c r="B7" s="400" t="s">
        <v>508</v>
      </c>
      <c r="C7" s="400" t="s">
        <v>21</v>
      </c>
      <c r="D7" s="415">
        <f ca="1">IF(E7="","",(INDEX(OFFSET('GDP inflator'!$F$3,0,0,'GDP inflator'!$B$4,1),MATCH(I7,OFFSET('GDP inflator'!$D$3,0,0,'GDP inflator'!$B$4,1),0))*E7) )</f>
        <v>-21935.45711775454</v>
      </c>
      <c r="E7" s="401">
        <v>-20973.16</v>
      </c>
      <c r="F7" s="400" t="s">
        <v>14</v>
      </c>
      <c r="G7" s="400" t="s">
        <v>169</v>
      </c>
      <c r="H7" s="400" t="s">
        <v>113</v>
      </c>
      <c r="I7" s="400">
        <v>2021</v>
      </c>
      <c r="J7" s="405" t="s">
        <v>733</v>
      </c>
      <c r="K7" s="405" t="s">
        <v>733</v>
      </c>
      <c r="L7" s="404"/>
      <c r="M7" s="400" t="s">
        <v>734</v>
      </c>
      <c r="N7" s="355"/>
      <c r="O7" s="355"/>
      <c r="P7" s="355"/>
      <c r="Q7" s="355"/>
      <c r="R7" s="355"/>
    </row>
    <row r="8" spans="1:18" s="356" customFormat="1" ht="12.75" outlineLevel="1">
      <c r="A8" s="400">
        <v>8</v>
      </c>
      <c r="B8" s="400" t="s">
        <v>508</v>
      </c>
      <c r="C8" s="400" t="s">
        <v>20</v>
      </c>
      <c r="D8" s="415">
        <f ca="1">IF(E8="","",(INDEX(OFFSET('GDP inflator'!$F$3,0,0,'GDP inflator'!$B$4,1),MATCH(I8,OFFSET('GDP inflator'!$D$3,0,0,'GDP inflator'!$B$4,1),0))*E8) )</f>
        <v>-18279.638241262688</v>
      </c>
      <c r="E8" s="401">
        <v>-17477.72</v>
      </c>
      <c r="F8" s="400" t="s">
        <v>14</v>
      </c>
      <c r="G8" s="400" t="s">
        <v>169</v>
      </c>
      <c r="H8" s="400" t="s">
        <v>113</v>
      </c>
      <c r="I8" s="400">
        <v>2021</v>
      </c>
      <c r="J8" s="405" t="s">
        <v>733</v>
      </c>
      <c r="K8" s="405" t="s">
        <v>733</v>
      </c>
      <c r="L8" s="404"/>
      <c r="M8" s="400" t="s">
        <v>734</v>
      </c>
      <c r="N8" s="355"/>
      <c r="O8" s="355"/>
      <c r="P8" s="355"/>
      <c r="Q8" s="355"/>
      <c r="R8" s="355"/>
    </row>
    <row r="9" spans="1:18" s="356" customFormat="1" ht="12.75" outlineLevel="1">
      <c r="A9" s="400">
        <v>9</v>
      </c>
      <c r="B9" s="400" t="s">
        <v>508</v>
      </c>
      <c r="C9" s="400" t="s">
        <v>19</v>
      </c>
      <c r="D9" s="415">
        <f ca="1">IF(E9="","",(INDEX(OFFSET('GDP inflator'!$F$3,0,0,'GDP inflator'!$B$4,1),MATCH(I9,OFFSET('GDP inflator'!$D$3,0,0,'GDP inflator'!$B$4,1),0))*E9) )</f>
        <v>-17374.657192395916</v>
      </c>
      <c r="E9" s="401">
        <v>-16612.440000000002</v>
      </c>
      <c r="F9" s="400" t="s">
        <v>14</v>
      </c>
      <c r="G9" s="400" t="s">
        <v>169</v>
      </c>
      <c r="H9" s="400" t="s">
        <v>113</v>
      </c>
      <c r="I9" s="400">
        <v>2021</v>
      </c>
      <c r="J9" s="405" t="s">
        <v>733</v>
      </c>
      <c r="K9" s="405" t="s">
        <v>733</v>
      </c>
      <c r="L9" s="404"/>
      <c r="M9" s="400" t="s">
        <v>734</v>
      </c>
      <c r="N9" s="355"/>
      <c r="O9" s="355"/>
      <c r="P9" s="355"/>
      <c r="Q9" s="355"/>
      <c r="R9" s="355"/>
    </row>
    <row r="10" spans="1:18" s="356" customFormat="1" ht="12.75" outlineLevel="1">
      <c r="A10" s="400">
        <v>10</v>
      </c>
      <c r="B10" s="400" t="s">
        <v>508</v>
      </c>
      <c r="C10" s="400" t="s">
        <v>18</v>
      </c>
      <c r="D10" s="415">
        <f ca="1">IF(E10="","",(INDEX(OFFSET('GDP inflator'!$F$3,0,0,'GDP inflator'!$B$4,1),MATCH(I10,OFFSET('GDP inflator'!$D$3,0,0,'GDP inflator'!$B$4,1),0))*E10) )</f>
        <v>-18279.638241262688</v>
      </c>
      <c r="E10" s="401">
        <v>-17477.72</v>
      </c>
      <c r="F10" s="400" t="s">
        <v>14</v>
      </c>
      <c r="G10" s="400" t="s">
        <v>169</v>
      </c>
      <c r="H10" s="400" t="s">
        <v>113</v>
      </c>
      <c r="I10" s="400">
        <v>2021</v>
      </c>
      <c r="J10" s="405" t="s">
        <v>733</v>
      </c>
      <c r="K10" s="405" t="s">
        <v>733</v>
      </c>
      <c r="L10" s="404"/>
      <c r="M10" s="400" t="s">
        <v>734</v>
      </c>
      <c r="N10" s="355"/>
      <c r="O10" s="355"/>
      <c r="P10" s="355"/>
      <c r="Q10" s="355"/>
      <c r="R10" s="355"/>
    </row>
    <row r="11" spans="1:18" s="356" customFormat="1" ht="12.75" outlineLevel="1">
      <c r="A11" s="400">
        <v>11</v>
      </c>
      <c r="B11" s="400" t="s">
        <v>508</v>
      </c>
      <c r="C11" s="400" t="s">
        <v>463</v>
      </c>
      <c r="D11" s="415">
        <f ca="1">IF(E11="","",(INDEX(OFFSET('GDP inflator'!$F$3,0,0,'GDP inflator'!$B$4,1),MATCH(I11,OFFSET('GDP inflator'!$D$3,0,0,'GDP inflator'!$B$4,1),0))*E11) )</f>
        <v>-13111.41</v>
      </c>
      <c r="E11" s="401">
        <v>-13111.41</v>
      </c>
      <c r="F11" s="400" t="s">
        <v>14</v>
      </c>
      <c r="G11" s="400" t="s">
        <v>169</v>
      </c>
      <c r="H11" s="400" t="s">
        <v>113</v>
      </c>
      <c r="I11" s="400">
        <v>2022</v>
      </c>
      <c r="J11" s="405" t="s">
        <v>733</v>
      </c>
      <c r="K11" s="405" t="s">
        <v>733</v>
      </c>
      <c r="L11" s="404"/>
      <c r="M11" s="400" t="s">
        <v>101</v>
      </c>
      <c r="N11" s="355"/>
      <c r="O11" s="355"/>
      <c r="P11" s="355"/>
      <c r="Q11" s="355"/>
      <c r="R11" s="355"/>
    </row>
    <row r="12" spans="1:18" s="356" customFormat="1" ht="12.75" outlineLevel="1">
      <c r="A12" s="400">
        <v>12</v>
      </c>
      <c r="B12" s="400" t="s">
        <v>508</v>
      </c>
      <c r="C12" s="400" t="s">
        <v>464</v>
      </c>
      <c r="D12" s="415">
        <f ca="1">IF(E12="","",(INDEX(OFFSET('GDP inflator'!$F$3,0,0,'GDP inflator'!$B$4,1),MATCH(I12,OFFSET('GDP inflator'!$D$3,0,0,'GDP inflator'!$B$4,1),0))*E12) )</f>
        <v>-12369.24</v>
      </c>
      <c r="E12" s="401">
        <v>-12369.24</v>
      </c>
      <c r="F12" s="400" t="s">
        <v>14</v>
      </c>
      <c r="G12" s="400" t="s">
        <v>169</v>
      </c>
      <c r="H12" s="400" t="s">
        <v>113</v>
      </c>
      <c r="I12" s="400">
        <v>2022</v>
      </c>
      <c r="J12" s="405" t="s">
        <v>733</v>
      </c>
      <c r="K12" s="405" t="s">
        <v>733</v>
      </c>
      <c r="L12" s="404"/>
      <c r="M12" s="400" t="s">
        <v>735</v>
      </c>
      <c r="N12" s="355"/>
      <c r="O12" s="355"/>
      <c r="P12" s="355"/>
      <c r="Q12" s="355"/>
      <c r="R12" s="355"/>
    </row>
    <row r="13" spans="1:18" s="356" customFormat="1" ht="12.75" outlineLevel="1">
      <c r="A13" s="400">
        <v>13</v>
      </c>
      <c r="B13" s="400" t="s">
        <v>508</v>
      </c>
      <c r="C13" s="400" t="s">
        <v>465</v>
      </c>
      <c r="D13" s="415">
        <f ca="1">IF(E13="","",(INDEX(OFFSET('GDP inflator'!$F$3,0,0,'GDP inflator'!$B$4,1),MATCH(I13,OFFSET('GDP inflator'!$D$3,0,0,'GDP inflator'!$B$4,1),0))*E13) )</f>
        <v>-12383.800000000001</v>
      </c>
      <c r="E13" s="401">
        <v>-12383.800000000001</v>
      </c>
      <c r="F13" s="400" t="s">
        <v>14</v>
      </c>
      <c r="G13" s="400" t="s">
        <v>169</v>
      </c>
      <c r="H13" s="400" t="s">
        <v>113</v>
      </c>
      <c r="I13" s="400">
        <v>2022</v>
      </c>
      <c r="J13" s="405" t="s">
        <v>733</v>
      </c>
      <c r="K13" s="405" t="s">
        <v>733</v>
      </c>
      <c r="L13" s="404"/>
      <c r="M13" s="400" t="s">
        <v>735</v>
      </c>
      <c r="N13" s="355"/>
      <c r="O13" s="355"/>
      <c r="P13" s="355"/>
      <c r="Q13" s="355"/>
      <c r="R13" s="355"/>
    </row>
    <row r="14" spans="1:18" s="356" customFormat="1" ht="12.75">
      <c r="A14" s="400">
        <v>14</v>
      </c>
      <c r="B14" s="400" t="s">
        <v>508</v>
      </c>
      <c r="C14" s="400" t="s">
        <v>466</v>
      </c>
      <c r="D14" s="415">
        <f ca="1">IF(E14="","",(INDEX(OFFSET('GDP inflator'!$F$3,0,0,'GDP inflator'!$B$4,1),MATCH(I14,OFFSET('GDP inflator'!$D$3,0,0,'GDP inflator'!$B$4,1),0))*E14) )</f>
        <v>-13360.36</v>
      </c>
      <c r="E14" s="401">
        <v>-13360.36</v>
      </c>
      <c r="F14" s="400" t="s">
        <v>14</v>
      </c>
      <c r="G14" s="400" t="s">
        <v>169</v>
      </c>
      <c r="H14" s="400" t="s">
        <v>113</v>
      </c>
      <c r="I14" s="400">
        <v>2022</v>
      </c>
      <c r="J14" s="405" t="s">
        <v>733</v>
      </c>
      <c r="K14" s="405" t="s">
        <v>733</v>
      </c>
      <c r="L14" s="404"/>
      <c r="M14" s="400" t="s">
        <v>735</v>
      </c>
      <c r="N14" s="355"/>
      <c r="O14" s="355"/>
      <c r="P14" s="355"/>
      <c r="Q14" s="355"/>
      <c r="R14" s="355"/>
    </row>
    <row r="15" spans="1:18" s="356" customFormat="1" ht="12.75" outlineLevel="1">
      <c r="A15" s="400">
        <v>15</v>
      </c>
      <c r="B15" s="400" t="s">
        <v>508</v>
      </c>
      <c r="C15" s="400" t="s">
        <v>467</v>
      </c>
      <c r="D15" s="415">
        <f ca="1">IF(E15="","",(INDEX(OFFSET('GDP inflator'!$F$3,0,0,'GDP inflator'!$B$4,1),MATCH(I15,OFFSET('GDP inflator'!$D$3,0,0,'GDP inflator'!$B$4,1),0))*E15) )</f>
        <v>-14332.24</v>
      </c>
      <c r="E15" s="401">
        <v>-14332.24</v>
      </c>
      <c r="F15" s="400" t="s">
        <v>14</v>
      </c>
      <c r="G15" s="400" t="s">
        <v>169</v>
      </c>
      <c r="H15" s="400" t="s">
        <v>113</v>
      </c>
      <c r="I15" s="400">
        <v>2022</v>
      </c>
      <c r="J15" s="405" t="s">
        <v>733</v>
      </c>
      <c r="K15" s="405" t="s">
        <v>733</v>
      </c>
      <c r="L15" s="404"/>
      <c r="M15" s="400" t="s">
        <v>735</v>
      </c>
      <c r="N15" s="355"/>
      <c r="O15" s="355"/>
      <c r="P15" s="355"/>
      <c r="Q15" s="355"/>
      <c r="R15" s="355"/>
    </row>
    <row r="16" spans="1:18" s="356" customFormat="1" ht="12.75" outlineLevel="1">
      <c r="A16" s="400">
        <v>16</v>
      </c>
      <c r="B16" s="400" t="s">
        <v>508</v>
      </c>
      <c r="C16" s="400" t="s">
        <v>354</v>
      </c>
      <c r="D16" s="415">
        <f ca="1">IF(E16="","",(INDEX(OFFSET('GDP inflator'!$F$3,0,0,'GDP inflator'!$B$4,1),MATCH(I16,OFFSET('GDP inflator'!$D$3,0,0,'GDP inflator'!$B$4,1),0))*E16) )</f>
        <v>-12993.22190040042</v>
      </c>
      <c r="E16" s="401">
        <v>-12423.215999999999</v>
      </c>
      <c r="F16" s="400" t="s">
        <v>14</v>
      </c>
      <c r="G16" s="400" t="s">
        <v>169</v>
      </c>
      <c r="H16" s="400" t="s">
        <v>113</v>
      </c>
      <c r="I16" s="400">
        <v>2021</v>
      </c>
      <c r="J16" s="405" t="s">
        <v>733</v>
      </c>
      <c r="K16" s="405" t="s">
        <v>733</v>
      </c>
      <c r="L16" s="404"/>
      <c r="M16" s="400" t="s">
        <v>101</v>
      </c>
      <c r="N16" s="355"/>
      <c r="O16" s="355"/>
      <c r="P16" s="355"/>
      <c r="Q16" s="355"/>
      <c r="R16" s="355"/>
    </row>
    <row r="17" spans="1:18" s="356" customFormat="1" ht="12.75" outlineLevel="1">
      <c r="A17" s="400">
        <v>17</v>
      </c>
      <c r="B17" s="400" t="s">
        <v>508</v>
      </c>
      <c r="C17" s="400" t="s">
        <v>31</v>
      </c>
      <c r="D17" s="415">
        <f ca="1">IF(E17="","",(INDEX(OFFSET('GDP inflator'!$F$3,0,0,'GDP inflator'!$B$4,1),MATCH(I17,OFFSET('GDP inflator'!$D$3,0,0,'GDP inflator'!$B$4,1),0))*E17) )</f>
        <v>-11041.965285542123</v>
      </c>
      <c r="E17" s="401">
        <v>-10557.56</v>
      </c>
      <c r="F17" s="400" t="s">
        <v>14</v>
      </c>
      <c r="G17" s="400" t="s">
        <v>169</v>
      </c>
      <c r="H17" s="400" t="s">
        <v>113</v>
      </c>
      <c r="I17" s="400">
        <v>2021</v>
      </c>
      <c r="J17" s="405" t="s">
        <v>733</v>
      </c>
      <c r="K17" s="405" t="s">
        <v>733</v>
      </c>
      <c r="L17" s="404"/>
      <c r="M17" s="400" t="s">
        <v>736</v>
      </c>
      <c r="N17" s="355"/>
      <c r="O17" s="355"/>
      <c r="P17" s="355"/>
      <c r="Q17" s="355"/>
      <c r="R17" s="355"/>
    </row>
    <row r="18" spans="1:18" s="356" customFormat="1" ht="12.75" outlineLevel="1">
      <c r="A18" s="400">
        <v>18</v>
      </c>
      <c r="B18" s="400" t="s">
        <v>508</v>
      </c>
      <c r="C18" s="400" t="s">
        <v>30</v>
      </c>
      <c r="D18" s="415">
        <f ca="1">IF(E18="","",(INDEX(OFFSET('GDP inflator'!$F$3,0,0,'GDP inflator'!$B$4,1),MATCH(I18,OFFSET('GDP inflator'!$D$3,0,0,'GDP inflator'!$B$4,1),0))*E18) )</f>
        <v>-12408.138599696773</v>
      </c>
      <c r="E18" s="401">
        <v>-11863.800000000001</v>
      </c>
      <c r="F18" s="400" t="s">
        <v>14</v>
      </c>
      <c r="G18" s="400" t="s">
        <v>169</v>
      </c>
      <c r="H18" s="400" t="s">
        <v>113</v>
      </c>
      <c r="I18" s="400">
        <v>2021</v>
      </c>
      <c r="J18" s="405" t="s">
        <v>733</v>
      </c>
      <c r="K18" s="405" t="s">
        <v>733</v>
      </c>
      <c r="L18" s="404"/>
      <c r="M18" s="400" t="s">
        <v>736</v>
      </c>
      <c r="N18" s="355"/>
      <c r="O18" s="355"/>
      <c r="P18" s="355"/>
      <c r="Q18" s="355"/>
      <c r="R18" s="355"/>
    </row>
    <row r="19" spans="1:18" s="356" customFormat="1" ht="12.75">
      <c r="A19" s="400">
        <v>19</v>
      </c>
      <c r="B19" s="400" t="s">
        <v>508</v>
      </c>
      <c r="C19" s="400" t="s">
        <v>29</v>
      </c>
      <c r="D19" s="415">
        <f ca="1">IF(E19="","",(INDEX(OFFSET('GDP inflator'!$F$3,0,0,'GDP inflator'!$B$4,1),MATCH(I19,OFFSET('GDP inflator'!$D$3,0,0,'GDP inflator'!$B$4,1),0))*E19) )</f>
        <v>-13429.505432492324</v>
      </c>
      <c r="E19" s="401">
        <v>-12840.36</v>
      </c>
      <c r="F19" s="400" t="s">
        <v>14</v>
      </c>
      <c r="G19" s="400" t="s">
        <v>169</v>
      </c>
      <c r="H19" s="400" t="s">
        <v>113</v>
      </c>
      <c r="I19" s="400">
        <v>2021</v>
      </c>
      <c r="J19" s="405" t="s">
        <v>733</v>
      </c>
      <c r="K19" s="405" t="s">
        <v>733</v>
      </c>
      <c r="L19" s="404"/>
      <c r="M19" s="400" t="s">
        <v>736</v>
      </c>
      <c r="N19" s="355"/>
      <c r="O19" s="355"/>
      <c r="P19" s="355"/>
      <c r="Q19" s="355"/>
      <c r="R19" s="355"/>
    </row>
    <row r="20" spans="1:18" s="356" customFormat="1" ht="12.75" outlineLevel="1">
      <c r="A20" s="400">
        <v>20</v>
      </c>
      <c r="B20" s="400" t="s">
        <v>508</v>
      </c>
      <c r="C20" s="400" t="s">
        <v>28</v>
      </c>
      <c r="D20" s="415">
        <f ca="1">IF(E20="","",(INDEX(OFFSET('GDP inflator'!$F$3,0,0,'GDP inflator'!$B$4,1),MATCH(I20,OFFSET('GDP inflator'!$D$3,0,0,'GDP inflator'!$B$4,1),0))*E20) )</f>
        <v>-14445.977536057226</v>
      </c>
      <c r="E20" s="401">
        <v>-13812.24</v>
      </c>
      <c r="F20" s="400" t="s">
        <v>14</v>
      </c>
      <c r="G20" s="400" t="s">
        <v>169</v>
      </c>
      <c r="H20" s="400" t="s">
        <v>113</v>
      </c>
      <c r="I20" s="400">
        <v>2021</v>
      </c>
      <c r="J20" s="405" t="s">
        <v>733</v>
      </c>
      <c r="K20" s="405" t="s">
        <v>733</v>
      </c>
      <c r="L20" s="404"/>
      <c r="M20" s="400" t="s">
        <v>736</v>
      </c>
      <c r="N20" s="355"/>
      <c r="O20" s="355"/>
      <c r="P20" s="355"/>
      <c r="Q20" s="355"/>
      <c r="R20" s="355"/>
    </row>
    <row r="21" spans="1:18" s="356" customFormat="1" ht="12.75" outlineLevel="1">
      <c r="A21" s="400">
        <v>21</v>
      </c>
      <c r="B21" s="400" t="s">
        <v>508</v>
      </c>
      <c r="C21" s="400" t="s">
        <v>479</v>
      </c>
      <c r="D21" s="415">
        <f ca="1">IF(E21="","",(INDEX(OFFSET('GDP inflator'!$F$3,0,0,'GDP inflator'!$B$4,1),MATCH(I21,OFFSET('GDP inflator'!$D$3,0,0,'GDP inflator'!$B$4,1),0))*E21) )</f>
        <v>-13640.522648213664</v>
      </c>
      <c r="E21" s="401">
        <v>-13042.12</v>
      </c>
      <c r="F21" s="400" t="s">
        <v>14</v>
      </c>
      <c r="G21" s="400" t="s">
        <v>169</v>
      </c>
      <c r="H21" s="400" t="s">
        <v>113</v>
      </c>
      <c r="I21" s="400">
        <v>2021</v>
      </c>
      <c r="J21" s="405" t="s">
        <v>733</v>
      </c>
      <c r="K21" s="405" t="s">
        <v>733</v>
      </c>
      <c r="L21" s="404"/>
      <c r="M21" s="400" t="s">
        <v>736</v>
      </c>
      <c r="N21" s="355"/>
      <c r="O21" s="355"/>
      <c r="P21" s="355"/>
      <c r="Q21" s="355"/>
      <c r="R21" s="355"/>
    </row>
    <row r="22" spans="1:18" s="356" customFormat="1" ht="12.75" outlineLevel="1">
      <c r="A22" s="400">
        <v>22</v>
      </c>
      <c r="B22" s="400" t="s">
        <v>508</v>
      </c>
      <c r="C22" s="400" t="s">
        <v>336</v>
      </c>
      <c r="D22" s="415">
        <f ca="1">IF(E22="","",(INDEX(OFFSET('GDP inflator'!$F$3,0,0,'GDP inflator'!$B$4,1),MATCH(I22,OFFSET('GDP inflator'!$D$3,0,0,'GDP inflator'!$B$4,1),0))*E22) )</f>
        <v>-5436.7389141235481</v>
      </c>
      <c r="E22" s="401">
        <v>-5198.232</v>
      </c>
      <c r="F22" s="400" t="s">
        <v>14</v>
      </c>
      <c r="G22" s="400" t="s">
        <v>169</v>
      </c>
      <c r="H22" s="400" t="s">
        <v>113</v>
      </c>
      <c r="I22" s="400">
        <v>2021</v>
      </c>
      <c r="J22" s="405" t="s">
        <v>733</v>
      </c>
      <c r="K22" s="405" t="s">
        <v>733</v>
      </c>
      <c r="L22" s="404"/>
      <c r="M22" s="400" t="s">
        <v>101</v>
      </c>
      <c r="N22" s="355"/>
      <c r="O22" s="355"/>
      <c r="P22" s="355"/>
      <c r="Q22" s="355"/>
      <c r="R22" s="355"/>
    </row>
    <row r="23" spans="1:18" s="356" customFormat="1" ht="12.75" outlineLevel="1">
      <c r="A23" s="400">
        <v>23</v>
      </c>
      <c r="B23" s="400" t="s">
        <v>508</v>
      </c>
      <c r="C23" s="400" t="s">
        <v>27</v>
      </c>
      <c r="D23" s="415">
        <f ca="1">IF(E23="","",(INDEX(OFFSET('GDP inflator'!$F$3,0,0,'GDP inflator'!$B$4,1),MATCH(I23,OFFSET('GDP inflator'!$D$3,0,0,'GDP inflator'!$B$4,1),0))*E23) )</f>
        <v>-6147.7799136959147</v>
      </c>
      <c r="E23" s="401">
        <v>-5878.08</v>
      </c>
      <c r="F23" s="400" t="s">
        <v>14</v>
      </c>
      <c r="G23" s="400" t="s">
        <v>169</v>
      </c>
      <c r="H23" s="400" t="s">
        <v>113</v>
      </c>
      <c r="I23" s="400">
        <v>2021</v>
      </c>
      <c r="J23" s="405" t="s">
        <v>733</v>
      </c>
      <c r="K23" s="405" t="s">
        <v>733</v>
      </c>
      <c r="L23" s="404"/>
      <c r="M23" s="400" t="s">
        <v>736</v>
      </c>
      <c r="N23" s="355"/>
      <c r="O23" s="355"/>
      <c r="P23" s="355"/>
      <c r="Q23" s="355"/>
      <c r="R23" s="355"/>
    </row>
    <row r="24" spans="1:18" s="356" customFormat="1" ht="12.75" outlineLevel="1">
      <c r="A24" s="400">
        <v>24</v>
      </c>
      <c r="B24" s="400" t="s">
        <v>508</v>
      </c>
      <c r="C24" s="400" t="s">
        <v>26</v>
      </c>
      <c r="D24" s="415">
        <f ca="1">IF(E24="","",(INDEX(OFFSET('GDP inflator'!$F$3,0,0,'GDP inflator'!$B$4,1),MATCH(I24,OFFSET('GDP inflator'!$D$3,0,0,'GDP inflator'!$B$4,1),0))*E24) )</f>
        <v>-6147.7799136959147</v>
      </c>
      <c r="E24" s="401">
        <v>-5878.08</v>
      </c>
      <c r="F24" s="400" t="s">
        <v>14</v>
      </c>
      <c r="G24" s="400" t="s">
        <v>169</v>
      </c>
      <c r="H24" s="400" t="s">
        <v>113</v>
      </c>
      <c r="I24" s="400">
        <v>2021</v>
      </c>
      <c r="J24" s="405" t="s">
        <v>733</v>
      </c>
      <c r="K24" s="405" t="s">
        <v>733</v>
      </c>
      <c r="L24" s="404"/>
      <c r="M24" s="400" t="s">
        <v>736</v>
      </c>
      <c r="N24" s="355"/>
      <c r="O24" s="355"/>
      <c r="P24" s="355"/>
      <c r="Q24" s="355"/>
      <c r="R24" s="355"/>
    </row>
    <row r="25" spans="1:18" s="356" customFormat="1" ht="12.75">
      <c r="A25" s="400">
        <v>25</v>
      </c>
      <c r="B25" s="400" t="s">
        <v>508</v>
      </c>
      <c r="C25" s="400" t="s">
        <v>25</v>
      </c>
      <c r="D25" s="415">
        <f ca="1">IF(E25="","",(INDEX(OFFSET('GDP inflator'!$F$3,0,0,'GDP inflator'!$B$4,1),MATCH(I25,OFFSET('GDP inflator'!$D$3,0,0,'GDP inflator'!$B$4,1),0))*E25) )</f>
        <v>-4962.711581075303</v>
      </c>
      <c r="E25" s="401">
        <v>-4745</v>
      </c>
      <c r="F25" s="400" t="s">
        <v>14</v>
      </c>
      <c r="G25" s="400" t="s">
        <v>169</v>
      </c>
      <c r="H25" s="400" t="s">
        <v>113</v>
      </c>
      <c r="I25" s="400">
        <v>2021</v>
      </c>
      <c r="J25" s="405" t="s">
        <v>733</v>
      </c>
      <c r="K25" s="405" t="s">
        <v>733</v>
      </c>
      <c r="L25" s="404"/>
      <c r="M25" s="400" t="s">
        <v>736</v>
      </c>
      <c r="N25" s="355"/>
      <c r="O25" s="355"/>
      <c r="P25" s="355"/>
      <c r="Q25" s="355"/>
      <c r="R25" s="355"/>
    </row>
    <row r="26" spans="1:18" s="356" customFormat="1" ht="12.75" outlineLevel="1">
      <c r="A26" s="400">
        <v>26</v>
      </c>
      <c r="B26" s="400" t="s">
        <v>508</v>
      </c>
      <c r="C26" s="400" t="s">
        <v>24</v>
      </c>
      <c r="D26" s="415">
        <f ca="1">IF(E26="","",(INDEX(OFFSET('GDP inflator'!$F$3,0,0,'GDP inflator'!$B$4,1),MATCH(I26,OFFSET('GDP inflator'!$D$3,0,0,'GDP inflator'!$B$4,1),0))*E26) )</f>
        <v>-4962.711581075303</v>
      </c>
      <c r="E26" s="401">
        <v>-4745</v>
      </c>
      <c r="F26" s="400" t="s">
        <v>14</v>
      </c>
      <c r="G26" s="400" t="s">
        <v>169</v>
      </c>
      <c r="H26" s="400" t="s">
        <v>113</v>
      </c>
      <c r="I26" s="400">
        <v>2021</v>
      </c>
      <c r="J26" s="405" t="s">
        <v>733</v>
      </c>
      <c r="K26" s="405" t="s">
        <v>733</v>
      </c>
      <c r="L26" s="404"/>
      <c r="M26" s="400" t="s">
        <v>736</v>
      </c>
      <c r="N26" s="355"/>
      <c r="O26" s="355"/>
      <c r="P26" s="355"/>
      <c r="Q26" s="355"/>
      <c r="R26" s="355"/>
    </row>
    <row r="27" spans="1:18" s="356" customFormat="1" ht="12.75" outlineLevel="1">
      <c r="A27" s="400">
        <v>27</v>
      </c>
      <c r="B27" s="400" t="s">
        <v>508</v>
      </c>
      <c r="C27" s="400" t="s">
        <v>23</v>
      </c>
      <c r="D27" s="415">
        <f ca="1">IF(E27="","",(INDEX(OFFSET('GDP inflator'!$F$3,0,0,'GDP inflator'!$B$4,1),MATCH(I27,OFFSET('GDP inflator'!$D$3,0,0,'GDP inflator'!$B$4,1),0))*E27) )</f>
        <v>-4962.711581075303</v>
      </c>
      <c r="E27" s="401">
        <v>-4745</v>
      </c>
      <c r="F27" s="400" t="s">
        <v>14</v>
      </c>
      <c r="G27" s="400" t="s">
        <v>169</v>
      </c>
      <c r="H27" s="400" t="s">
        <v>113</v>
      </c>
      <c r="I27" s="400">
        <v>2021</v>
      </c>
      <c r="J27" s="405" t="s">
        <v>733</v>
      </c>
      <c r="K27" s="405" t="s">
        <v>733</v>
      </c>
      <c r="L27" s="404"/>
      <c r="M27" s="400" t="s">
        <v>736</v>
      </c>
      <c r="N27" s="355"/>
      <c r="O27" s="355"/>
      <c r="P27" s="355"/>
      <c r="Q27" s="355"/>
      <c r="R27" s="355"/>
    </row>
    <row r="28" spans="1:18" s="356" customFormat="1" ht="12.75" outlineLevel="1">
      <c r="A28" s="400">
        <v>28</v>
      </c>
      <c r="B28" s="400" t="s">
        <v>508</v>
      </c>
      <c r="C28" s="400" t="s">
        <v>52</v>
      </c>
      <c r="D28" s="415">
        <f ca="1">IF(E28="","",(INDEX(OFFSET('GDP inflator'!$F$3,0,0,'GDP inflator'!$B$4,1),MATCH(I28,OFFSET('GDP inflator'!$D$3,0,0,'GDP inflator'!$B$4,1),0))*E28) )</f>
        <v>-4777.172058528884</v>
      </c>
      <c r="E28" s="401">
        <v>-4567.6000000000004</v>
      </c>
      <c r="F28" s="400" t="s">
        <v>14</v>
      </c>
      <c r="G28" s="400" t="s">
        <v>169</v>
      </c>
      <c r="H28" s="400" t="s">
        <v>113</v>
      </c>
      <c r="I28" s="400">
        <v>2021</v>
      </c>
      <c r="J28" s="405" t="s">
        <v>733</v>
      </c>
      <c r="K28" s="405" t="s">
        <v>733</v>
      </c>
      <c r="L28" s="404"/>
      <c r="M28" s="400" t="s">
        <v>462</v>
      </c>
      <c r="N28" s="355"/>
      <c r="O28" s="355"/>
      <c r="P28" s="355"/>
      <c r="Q28" s="355"/>
      <c r="R28" s="355"/>
    </row>
    <row r="29" spans="1:18" s="356" customFormat="1" ht="12.75" outlineLevel="1">
      <c r="A29" s="400">
        <v>29</v>
      </c>
      <c r="B29" s="400" t="s">
        <v>509</v>
      </c>
      <c r="C29" s="400" t="s">
        <v>98</v>
      </c>
      <c r="D29" s="415">
        <f ca="1">IF(E29="","",(INDEX(OFFSET('GDP inflator'!$F$3,0,0,'GDP inflator'!$B$4,1),MATCH(I29,OFFSET('GDP inflator'!$D$3,0,0,'GDP inflator'!$B$4,1),0))*E29) )</f>
        <v>-12141.264743663569</v>
      </c>
      <c r="E29" s="401">
        <v>-7596.11</v>
      </c>
      <c r="F29" s="401" t="s">
        <v>14</v>
      </c>
      <c r="G29" s="401" t="s">
        <v>169</v>
      </c>
      <c r="H29" s="401" t="s">
        <v>5</v>
      </c>
      <c r="I29" s="400">
        <v>2013</v>
      </c>
      <c r="J29" s="402" t="s">
        <v>415</v>
      </c>
      <c r="K29" s="404"/>
      <c r="L29" s="404"/>
      <c r="M29" s="400" t="s">
        <v>416</v>
      </c>
      <c r="N29" s="355"/>
      <c r="O29" s="355"/>
      <c r="P29" s="355"/>
      <c r="Q29" s="355"/>
      <c r="R29" s="355"/>
    </row>
    <row r="30" spans="1:18" s="356" customFormat="1" ht="12.75" outlineLevel="1" collapsed="1">
      <c r="A30" s="400">
        <v>30</v>
      </c>
      <c r="B30" s="400" t="s">
        <v>509</v>
      </c>
      <c r="C30" s="400" t="s">
        <v>97</v>
      </c>
      <c r="D30" s="415">
        <f ca="1">IF(E30="","",(INDEX(OFFSET('GDP inflator'!$F$3,0,0,'GDP inflator'!$B$4,1),MATCH(I30,OFFSET('GDP inflator'!$D$3,0,0,'GDP inflator'!$B$4,1),0))*E30) )</f>
        <v>-2706.475048123064</v>
      </c>
      <c r="E30" s="401">
        <v>-1693.29</v>
      </c>
      <c r="F30" s="401" t="s">
        <v>14</v>
      </c>
      <c r="G30" s="401" t="s">
        <v>169</v>
      </c>
      <c r="H30" s="401" t="s">
        <v>5</v>
      </c>
      <c r="I30" s="400">
        <v>2013</v>
      </c>
      <c r="J30" s="402" t="s">
        <v>415</v>
      </c>
      <c r="K30" s="404"/>
      <c r="L30" s="404"/>
      <c r="M30" s="400" t="s">
        <v>416</v>
      </c>
      <c r="N30" s="355"/>
      <c r="O30" s="355"/>
      <c r="P30" s="355"/>
      <c r="Q30" s="355"/>
      <c r="R30" s="355"/>
    </row>
    <row r="31" spans="1:18" s="356" customFormat="1" ht="12.75">
      <c r="A31" s="400">
        <v>31</v>
      </c>
      <c r="B31" s="400" t="s">
        <v>543</v>
      </c>
      <c r="C31" s="400" t="s">
        <v>417</v>
      </c>
      <c r="D31" s="415">
        <f ca="1">IF(E31="","",(INDEX(OFFSET('GDP inflator'!$F$3,0,0,'GDP inflator'!$B$4,1),MATCH(I31,OFFSET('GDP inflator'!$D$3,0,0,'GDP inflator'!$B$4,1),0))*E31) )</f>
        <v>3162.6803450919415</v>
      </c>
      <c r="E31" s="401">
        <v>3023.9351999999999</v>
      </c>
      <c r="F31" s="400" t="s">
        <v>14</v>
      </c>
      <c r="G31" s="400" t="s">
        <v>173</v>
      </c>
      <c r="H31" s="400" t="s">
        <v>176</v>
      </c>
      <c r="I31" s="400">
        <v>2021</v>
      </c>
      <c r="J31" s="405" t="s">
        <v>737</v>
      </c>
      <c r="K31" s="404"/>
      <c r="L31" s="404"/>
      <c r="M31" s="400" t="s">
        <v>738</v>
      </c>
      <c r="N31" s="355"/>
      <c r="O31" s="355"/>
      <c r="P31" s="355"/>
      <c r="Q31" s="355"/>
      <c r="R31" s="355"/>
    </row>
    <row r="32" spans="1:18" s="356" customFormat="1" ht="12.75">
      <c r="A32" s="400">
        <v>32</v>
      </c>
      <c r="B32" s="400" t="s">
        <v>543</v>
      </c>
      <c r="C32" s="400" t="s">
        <v>418</v>
      </c>
      <c r="D32" s="415">
        <f ca="1">IF(E32="","",(INDEX(OFFSET('GDP inflator'!$F$3,0,0,'GDP inflator'!$B$4,1),MATCH(I32,OFFSET('GDP inflator'!$D$3,0,0,'GDP inflator'!$B$4,1),0))*E32) )</f>
        <v>6079.0763228263249</v>
      </c>
      <c r="E32" s="401">
        <v>5812.3904000000002</v>
      </c>
      <c r="F32" s="400" t="s">
        <v>14</v>
      </c>
      <c r="G32" s="400" t="s">
        <v>173</v>
      </c>
      <c r="H32" s="400" t="s">
        <v>176</v>
      </c>
      <c r="I32" s="400">
        <v>2021</v>
      </c>
      <c r="J32" s="405" t="s">
        <v>737</v>
      </c>
      <c r="K32" s="402"/>
      <c r="L32" s="402"/>
      <c r="M32" s="400" t="s">
        <v>739</v>
      </c>
      <c r="N32" s="355"/>
      <c r="O32" s="355"/>
      <c r="P32" s="355"/>
      <c r="Q32" s="355"/>
      <c r="R32" s="355"/>
    </row>
    <row r="33" spans="1:18" s="356" customFormat="1" ht="12.75">
      <c r="A33" s="400">
        <v>33</v>
      </c>
      <c r="B33" s="400" t="s">
        <v>543</v>
      </c>
      <c r="C33" s="400" t="s">
        <v>419</v>
      </c>
      <c r="D33" s="415">
        <f ca="1">IF(E33="","",(INDEX(OFFSET('GDP inflator'!$F$3,0,0,'GDP inflator'!$B$4,1),MATCH(I33,OFFSET('GDP inflator'!$D$3,0,0,'GDP inflator'!$B$4,1),0))*E33) )</f>
        <v>9078.7186758333628</v>
      </c>
      <c r="E33" s="401">
        <v>8680.44</v>
      </c>
      <c r="F33" s="400" t="s">
        <v>14</v>
      </c>
      <c r="G33" s="400" t="s">
        <v>173</v>
      </c>
      <c r="H33" s="400" t="s">
        <v>176</v>
      </c>
      <c r="I33" s="400">
        <v>2021</v>
      </c>
      <c r="J33" s="405" t="s">
        <v>737</v>
      </c>
      <c r="K33" s="404"/>
      <c r="L33" s="404"/>
      <c r="M33" s="400" t="s">
        <v>740</v>
      </c>
      <c r="N33" s="355"/>
      <c r="O33" s="355"/>
      <c r="P33" s="355"/>
      <c r="Q33" s="355"/>
      <c r="R33" s="355"/>
    </row>
    <row r="34" spans="1:18" s="356" customFormat="1" ht="12.75">
      <c r="A34" s="400">
        <v>34</v>
      </c>
      <c r="B34" s="400" t="s">
        <v>543</v>
      </c>
      <c r="C34" s="400" t="s">
        <v>420</v>
      </c>
      <c r="D34" s="415">
        <f ca="1">IF(E34="","",(INDEX(OFFSET('GDP inflator'!$F$3,0,0,'GDP inflator'!$B$4,1),MATCH(I34,OFFSET('GDP inflator'!$D$3,0,0,'GDP inflator'!$B$4,1),0))*E34) )</f>
        <v>11125.617149388007</v>
      </c>
      <c r="E34" s="401">
        <v>10637.542099999999</v>
      </c>
      <c r="F34" s="400" t="s">
        <v>14</v>
      </c>
      <c r="G34" s="400" t="s">
        <v>173</v>
      </c>
      <c r="H34" s="400" t="s">
        <v>176</v>
      </c>
      <c r="I34" s="400">
        <v>2021</v>
      </c>
      <c r="J34" s="405" t="s">
        <v>741</v>
      </c>
      <c r="K34" s="400" t="s">
        <v>421</v>
      </c>
      <c r="L34" s="400"/>
      <c r="M34" s="400"/>
      <c r="N34" s="355"/>
      <c r="O34" s="355"/>
      <c r="P34" s="355"/>
      <c r="Q34" s="355"/>
      <c r="R34" s="355"/>
    </row>
    <row r="35" spans="1:18" s="356" customFormat="1" ht="12.75">
      <c r="A35" s="400">
        <v>35</v>
      </c>
      <c r="B35" s="400" t="s">
        <v>543</v>
      </c>
      <c r="C35" s="400" t="s">
        <v>558</v>
      </c>
      <c r="D35" s="415">
        <f ca="1">IF(E35="","",(INDEX(OFFSET('GDP inflator'!$F$3,0,0,'GDP inflator'!$B$4,1),MATCH(I35,OFFSET('GDP inflator'!$D$3,0,0,'GDP inflator'!$B$4,1),0))*E35) )</f>
        <v>11069.645920635528</v>
      </c>
      <c r="E35" s="401">
        <v>10584.0263</v>
      </c>
      <c r="F35" s="400" t="s">
        <v>14</v>
      </c>
      <c r="G35" s="400" t="s">
        <v>173</v>
      </c>
      <c r="H35" s="400" t="s">
        <v>176</v>
      </c>
      <c r="I35" s="400">
        <v>2021</v>
      </c>
      <c r="J35" s="405" t="s">
        <v>741</v>
      </c>
      <c r="K35" s="400" t="s">
        <v>421</v>
      </c>
      <c r="L35" s="400"/>
      <c r="M35" s="400"/>
      <c r="N35" s="355"/>
      <c r="O35" s="355"/>
      <c r="P35" s="355"/>
      <c r="Q35" s="355"/>
      <c r="R35" s="355"/>
    </row>
    <row r="36" spans="1:18" s="356" customFormat="1" ht="12.75">
      <c r="A36" s="400">
        <v>36</v>
      </c>
      <c r="B36" s="400" t="s">
        <v>543</v>
      </c>
      <c r="C36" s="400" t="s">
        <v>559</v>
      </c>
      <c r="D36" s="415">
        <f ca="1">IF(E36="","",(INDEX(OFFSET('GDP inflator'!$F$3,0,0,'GDP inflator'!$B$4,1),MATCH(I36,OFFSET('GDP inflator'!$D$3,0,0,'GDP inflator'!$B$4,1),0))*E36) )</f>
        <v>11330.844988147095</v>
      </c>
      <c r="E36" s="401">
        <v>10833.7667</v>
      </c>
      <c r="F36" s="400" t="s">
        <v>14</v>
      </c>
      <c r="G36" s="400" t="s">
        <v>173</v>
      </c>
      <c r="H36" s="400" t="s">
        <v>176</v>
      </c>
      <c r="I36" s="400">
        <v>2021</v>
      </c>
      <c r="J36" s="405" t="s">
        <v>741</v>
      </c>
      <c r="K36" s="400" t="s">
        <v>421</v>
      </c>
      <c r="L36" s="400"/>
      <c r="M36" s="400"/>
      <c r="N36" s="355"/>
      <c r="O36" s="355"/>
      <c r="P36" s="355"/>
      <c r="Q36" s="355"/>
      <c r="R36" s="355"/>
    </row>
    <row r="37" spans="1:18" s="356" customFormat="1" ht="12.75">
      <c r="A37" s="400">
        <v>37</v>
      </c>
      <c r="B37" s="400" t="s">
        <v>543</v>
      </c>
      <c r="C37" s="400" t="s">
        <v>560</v>
      </c>
      <c r="D37" s="415">
        <f ca="1">IF(E37="","",(INDEX(OFFSET('GDP inflator'!$F$3,0,0,'GDP inflator'!$B$4,1),MATCH(I37,OFFSET('GDP inflator'!$D$3,0,0,'GDP inflator'!$B$4,1),0))*E37) )</f>
        <v>10481.948018734507</v>
      </c>
      <c r="E37" s="401">
        <v>10022.1104</v>
      </c>
      <c r="F37" s="400" t="s">
        <v>14</v>
      </c>
      <c r="G37" s="400" t="s">
        <v>173</v>
      </c>
      <c r="H37" s="400" t="s">
        <v>176</v>
      </c>
      <c r="I37" s="400">
        <v>2021</v>
      </c>
      <c r="J37" s="405" t="s">
        <v>741</v>
      </c>
      <c r="K37" s="400" t="s">
        <v>421</v>
      </c>
      <c r="L37" s="400"/>
      <c r="M37" s="400"/>
      <c r="N37" s="355"/>
      <c r="O37" s="355"/>
      <c r="P37" s="355"/>
      <c r="Q37" s="355"/>
      <c r="R37" s="355"/>
    </row>
    <row r="38" spans="1:18" s="356" customFormat="1" ht="12.75">
      <c r="A38" s="400">
        <v>38</v>
      </c>
      <c r="B38" s="400" t="s">
        <v>543</v>
      </c>
      <c r="C38" s="400" t="s">
        <v>561</v>
      </c>
      <c r="D38" s="415">
        <f ca="1">IF(E38="","",(INDEX(OFFSET('GDP inflator'!$F$3,0,0,'GDP inflator'!$B$4,1),MATCH(I38,OFFSET('GDP inflator'!$D$3,0,0,'GDP inflator'!$B$4,1),0))*E38) )</f>
        <v>13495.065833242925</v>
      </c>
      <c r="E38" s="401">
        <v>12903.044300000001</v>
      </c>
      <c r="F38" s="400" t="s">
        <v>14</v>
      </c>
      <c r="G38" s="400" t="s">
        <v>173</v>
      </c>
      <c r="H38" s="400" t="s">
        <v>176</v>
      </c>
      <c r="I38" s="400">
        <v>2021</v>
      </c>
      <c r="J38" s="405" t="s">
        <v>741</v>
      </c>
      <c r="K38" s="400" t="s">
        <v>421</v>
      </c>
      <c r="L38" s="400"/>
      <c r="M38" s="400"/>
      <c r="N38" s="355"/>
      <c r="O38" s="355"/>
      <c r="P38" s="355"/>
      <c r="Q38" s="355"/>
      <c r="R38" s="355"/>
    </row>
    <row r="39" spans="1:18" s="356" customFormat="1" ht="12.75">
      <c r="A39" s="400">
        <v>39</v>
      </c>
      <c r="B39" s="400" t="s">
        <v>543</v>
      </c>
      <c r="C39" s="400" t="s">
        <v>562</v>
      </c>
      <c r="D39" s="415">
        <f ca="1">IF(E39="","",(INDEX(OFFSET('GDP inflator'!$F$3,0,0,'GDP inflator'!$B$4,1),MATCH(I39,OFFSET('GDP inflator'!$D$3,0,0,'GDP inflator'!$B$4,1),0))*E39) )</f>
        <v>15309.086686473347</v>
      </c>
      <c r="E39" s="401">
        <v>14637.485000000001</v>
      </c>
      <c r="F39" s="400" t="s">
        <v>14</v>
      </c>
      <c r="G39" s="400" t="s">
        <v>173</v>
      </c>
      <c r="H39" s="400" t="s">
        <v>176</v>
      </c>
      <c r="I39" s="400">
        <v>2021</v>
      </c>
      <c r="J39" s="405" t="s">
        <v>741</v>
      </c>
      <c r="K39" s="400" t="s">
        <v>421</v>
      </c>
      <c r="L39" s="400"/>
      <c r="M39" s="400"/>
      <c r="N39" s="355"/>
      <c r="O39" s="355"/>
      <c r="P39" s="355"/>
      <c r="Q39" s="355"/>
      <c r="R39" s="355"/>
    </row>
    <row r="40" spans="1:18" s="356" customFormat="1" ht="12.75">
      <c r="A40" s="400">
        <v>40</v>
      </c>
      <c r="B40" s="400" t="s">
        <v>543</v>
      </c>
      <c r="C40" s="400" t="s">
        <v>422</v>
      </c>
      <c r="D40" s="415">
        <f ca="1">IF(E40="","",(INDEX(OFFSET('GDP inflator'!$F$3,0,0,'GDP inflator'!$B$4,1),MATCH(I40,OFFSET('GDP inflator'!$D$3,0,0,'GDP inflator'!$B$4,1),0))*E40) )</f>
        <v>17771.184436782405</v>
      </c>
      <c r="E40" s="401">
        <v>16991.571799999998</v>
      </c>
      <c r="F40" s="400" t="s">
        <v>14</v>
      </c>
      <c r="G40" s="400" t="s">
        <v>173</v>
      </c>
      <c r="H40" s="400" t="s">
        <v>176</v>
      </c>
      <c r="I40" s="400">
        <v>2021</v>
      </c>
      <c r="J40" s="405" t="s">
        <v>741</v>
      </c>
      <c r="K40" s="400" t="s">
        <v>421</v>
      </c>
      <c r="L40" s="400"/>
      <c r="M40" s="400"/>
      <c r="N40" s="355"/>
      <c r="O40" s="355"/>
      <c r="P40" s="355"/>
      <c r="Q40" s="355"/>
      <c r="R40" s="355"/>
    </row>
    <row r="41" spans="1:18" s="356" customFormat="1" ht="12.75">
      <c r="A41" s="400">
        <v>41</v>
      </c>
      <c r="B41" s="400" t="s">
        <v>543</v>
      </c>
      <c r="C41" s="400" t="s">
        <v>423</v>
      </c>
      <c r="D41" s="415">
        <f ca="1">IF(E41="","",(INDEX(OFFSET('GDP inflator'!$F$3,0,0,'GDP inflator'!$B$4,1),MATCH(I41,OFFSET('GDP inflator'!$D$3,0,0,'GDP inflator'!$B$4,1),0))*E41) )</f>
        <v>12981.996236345205</v>
      </c>
      <c r="E41" s="401">
        <v>12412.4828</v>
      </c>
      <c r="F41" s="400" t="s">
        <v>14</v>
      </c>
      <c r="G41" s="400" t="s">
        <v>173</v>
      </c>
      <c r="H41" s="400" t="s">
        <v>176</v>
      </c>
      <c r="I41" s="400">
        <v>2021</v>
      </c>
      <c r="J41" s="405" t="s">
        <v>741</v>
      </c>
      <c r="K41" s="400" t="s">
        <v>421</v>
      </c>
      <c r="L41" s="400"/>
      <c r="M41" s="400"/>
      <c r="N41" s="355"/>
      <c r="O41" s="355"/>
      <c r="P41" s="355"/>
      <c r="Q41" s="355"/>
      <c r="R41" s="355"/>
    </row>
    <row r="42" spans="1:18" s="356" customFormat="1" ht="12.75" collapsed="1">
      <c r="A42" s="400">
        <v>42</v>
      </c>
      <c r="B42" s="400" t="s">
        <v>543</v>
      </c>
      <c r="C42" s="400" t="s">
        <v>424</v>
      </c>
      <c r="D42" s="415">
        <f ca="1">IF(E42="","",(INDEX(OFFSET('GDP inflator'!$F$3,0,0,'GDP inflator'!$B$4,1),MATCH(I42,OFFSET('GDP inflator'!$D$3,0,0,'GDP inflator'!$B$4,1),0))*E42) )</f>
        <v>13457.75168074127</v>
      </c>
      <c r="E42" s="401">
        <v>12867.367099999999</v>
      </c>
      <c r="F42" s="400" t="s">
        <v>14</v>
      </c>
      <c r="G42" s="400" t="s">
        <v>173</v>
      </c>
      <c r="H42" s="400" t="s">
        <v>176</v>
      </c>
      <c r="I42" s="400">
        <v>2021</v>
      </c>
      <c r="J42" s="405" t="s">
        <v>741</v>
      </c>
      <c r="K42" s="400" t="s">
        <v>421</v>
      </c>
      <c r="L42" s="400"/>
      <c r="M42" s="400"/>
      <c r="N42" s="355"/>
      <c r="O42" s="355"/>
      <c r="P42" s="355"/>
      <c r="Q42" s="355"/>
      <c r="R42" s="355"/>
    </row>
    <row r="43" spans="1:18" s="356" customFormat="1" ht="12.75">
      <c r="A43" s="400">
        <v>43</v>
      </c>
      <c r="B43" s="400" t="s">
        <v>543</v>
      </c>
      <c r="C43" s="400" t="s">
        <v>563</v>
      </c>
      <c r="D43" s="415">
        <f ca="1">IF(E43="","",(INDEX(OFFSET('GDP inflator'!$F$3,0,0,'GDP inflator'!$B$4,1),MATCH(I43,OFFSET('GDP inflator'!$D$3,0,0,'GDP inflator'!$B$4,1),0))*E43) )</f>
        <v>205.22783875908866</v>
      </c>
      <c r="E43" s="401">
        <v>196.22460000000137</v>
      </c>
      <c r="F43" s="400" t="s">
        <v>14</v>
      </c>
      <c r="G43" s="400" t="s">
        <v>173</v>
      </c>
      <c r="H43" s="400" t="s">
        <v>176</v>
      </c>
      <c r="I43" s="400">
        <v>2021</v>
      </c>
      <c r="J43" s="405" t="s">
        <v>741</v>
      </c>
      <c r="K43" s="400" t="s">
        <v>421</v>
      </c>
      <c r="L43" s="400"/>
      <c r="M43" s="400" t="s">
        <v>697</v>
      </c>
      <c r="N43" s="355"/>
      <c r="O43" s="355"/>
      <c r="P43" s="355"/>
      <c r="Q43" s="355"/>
      <c r="R43" s="355"/>
    </row>
    <row r="44" spans="1:18" s="356" customFormat="1" ht="12.75">
      <c r="A44" s="400">
        <v>44</v>
      </c>
      <c r="B44" s="400" t="s">
        <v>543</v>
      </c>
      <c r="C44" s="400" t="s">
        <v>565</v>
      </c>
      <c r="D44" s="415">
        <f ca="1">IF(E44="","",(INDEX(OFFSET('GDP inflator'!$F$3,0,0,'GDP inflator'!$B$4,1),MATCH(I44,OFFSET('GDP inflator'!$D$3,0,0,'GDP inflator'!$B$4,1),0))*E44) )</f>
        <v>-643.66913065350002</v>
      </c>
      <c r="E44" s="401">
        <v>-615.43169999999918</v>
      </c>
      <c r="F44" s="400" t="s">
        <v>14</v>
      </c>
      <c r="G44" s="400" t="s">
        <v>173</v>
      </c>
      <c r="H44" s="400" t="s">
        <v>176</v>
      </c>
      <c r="I44" s="400">
        <v>2021</v>
      </c>
      <c r="J44" s="405" t="s">
        <v>741</v>
      </c>
      <c r="K44" s="400" t="s">
        <v>421</v>
      </c>
      <c r="L44" s="400"/>
      <c r="M44" s="400" t="s">
        <v>697</v>
      </c>
      <c r="N44" s="355"/>
      <c r="O44" s="355"/>
      <c r="P44" s="355"/>
      <c r="Q44" s="355"/>
      <c r="R44" s="355"/>
    </row>
    <row r="45" spans="1:18" s="356" customFormat="1" ht="12.75">
      <c r="A45" s="400">
        <v>45</v>
      </c>
      <c r="B45" s="400" t="s">
        <v>543</v>
      </c>
      <c r="C45" s="400" t="s">
        <v>567</v>
      </c>
      <c r="D45" s="415">
        <f ca="1">IF(E45="","",(INDEX(OFFSET('GDP inflator'!$F$3,0,0,'GDP inflator'!$B$4,1),MATCH(I45,OFFSET('GDP inflator'!$D$3,0,0,'GDP inflator'!$B$4,1),0))*E45) )</f>
        <v>2164.2208450958301</v>
      </c>
      <c r="E45" s="401">
        <v>2069.2776000000013</v>
      </c>
      <c r="F45" s="400" t="s">
        <v>14</v>
      </c>
      <c r="G45" s="400" t="s">
        <v>173</v>
      </c>
      <c r="H45" s="400" t="s">
        <v>176</v>
      </c>
      <c r="I45" s="400">
        <v>2021</v>
      </c>
      <c r="J45" s="405" t="s">
        <v>741</v>
      </c>
      <c r="K45" s="400" t="s">
        <v>421</v>
      </c>
      <c r="L45" s="400"/>
      <c r="M45" s="400" t="s">
        <v>697</v>
      </c>
      <c r="N45" s="355"/>
      <c r="O45" s="355"/>
      <c r="P45" s="355"/>
      <c r="Q45" s="355"/>
      <c r="R45" s="355"/>
    </row>
    <row r="46" spans="1:18" s="356" customFormat="1" ht="12.75">
      <c r="A46" s="400">
        <v>46</v>
      </c>
      <c r="B46" s="400" t="s">
        <v>543</v>
      </c>
      <c r="C46" s="400" t="s">
        <v>569</v>
      </c>
      <c r="D46" s="415">
        <f ca="1">IF(E46="","",(INDEX(OFFSET('GDP inflator'!$F$3,0,0,'GDP inflator'!$B$4,1),MATCH(I46,OFFSET('GDP inflator'!$D$3,0,0,'GDP inflator'!$B$4,1),0))*E46) )</f>
        <v>1651.1512481981104</v>
      </c>
      <c r="E46" s="401">
        <v>1578.7160999999996</v>
      </c>
      <c r="F46" s="400" t="s">
        <v>14</v>
      </c>
      <c r="G46" s="400" t="s">
        <v>173</v>
      </c>
      <c r="H46" s="400" t="s">
        <v>176</v>
      </c>
      <c r="I46" s="400">
        <v>2021</v>
      </c>
      <c r="J46" s="405" t="s">
        <v>741</v>
      </c>
      <c r="K46" s="400" t="s">
        <v>421</v>
      </c>
      <c r="L46" s="400"/>
      <c r="M46" s="400" t="s">
        <v>697</v>
      </c>
      <c r="N46" s="355"/>
      <c r="O46" s="355"/>
      <c r="P46" s="355"/>
      <c r="Q46" s="355"/>
      <c r="R46" s="355"/>
    </row>
    <row r="47" spans="1:18" s="356" customFormat="1" ht="12.75">
      <c r="A47" s="400">
        <v>47</v>
      </c>
      <c r="B47" s="400" t="s">
        <v>543</v>
      </c>
      <c r="C47" s="400" t="s">
        <v>571</v>
      </c>
      <c r="D47" s="415">
        <f ca="1">IF(E47="","",(INDEX(OFFSET('GDP inflator'!$F$3,0,0,'GDP inflator'!$B$4,1),MATCH(I47,OFFSET('GDP inflator'!$D$3,0,0,'GDP inflator'!$B$4,1),0))*E47) )</f>
        <v>3978.2416983262519</v>
      </c>
      <c r="E47" s="401">
        <v>3803.7183000000005</v>
      </c>
      <c r="F47" s="400" t="s">
        <v>14</v>
      </c>
      <c r="G47" s="400" t="s">
        <v>173</v>
      </c>
      <c r="H47" s="400" t="s">
        <v>176</v>
      </c>
      <c r="I47" s="400">
        <v>2021</v>
      </c>
      <c r="J47" s="405" t="s">
        <v>741</v>
      </c>
      <c r="K47" s="400" t="s">
        <v>421</v>
      </c>
      <c r="L47" s="400"/>
      <c r="M47" s="400" t="s">
        <v>697</v>
      </c>
      <c r="N47" s="355"/>
      <c r="O47" s="355"/>
      <c r="P47" s="355"/>
      <c r="Q47" s="355"/>
      <c r="R47" s="355"/>
    </row>
    <row r="48" spans="1:18" s="356" customFormat="1" ht="12.75" collapsed="1">
      <c r="A48" s="400">
        <v>48</v>
      </c>
      <c r="B48" s="400" t="s">
        <v>543</v>
      </c>
      <c r="C48" s="400" t="s">
        <v>573</v>
      </c>
      <c r="D48" s="415">
        <f ca="1">IF(E48="","",(INDEX(OFFSET('GDP inflator'!$F$3,0,0,'GDP inflator'!$B$4,1),MATCH(I48,OFFSET('GDP inflator'!$D$3,0,0,'GDP inflator'!$B$4,1),0))*E48) )</f>
        <v>2462.0977503090594</v>
      </c>
      <c r="E48" s="401">
        <v>2354.0867999999973</v>
      </c>
      <c r="F48" s="400" t="s">
        <v>14</v>
      </c>
      <c r="G48" s="400" t="s">
        <v>173</v>
      </c>
      <c r="H48" s="400" t="s">
        <v>176</v>
      </c>
      <c r="I48" s="400">
        <v>2021</v>
      </c>
      <c r="J48" s="405" t="s">
        <v>741</v>
      </c>
      <c r="K48" s="400" t="s">
        <v>421</v>
      </c>
      <c r="L48" s="400"/>
      <c r="M48" s="400" t="s">
        <v>697</v>
      </c>
      <c r="N48" s="355"/>
      <c r="O48" s="355"/>
      <c r="P48" s="355"/>
      <c r="Q48" s="355"/>
      <c r="R48" s="355"/>
    </row>
    <row r="49" spans="1:18" s="356" customFormat="1" ht="12.75" collapsed="1">
      <c r="A49" s="400">
        <v>49</v>
      </c>
      <c r="B49" s="400" t="s">
        <v>510</v>
      </c>
      <c r="C49" s="400" t="s">
        <v>425</v>
      </c>
      <c r="D49" s="415">
        <f ca="1">IF(E49="","",(INDEX(OFFSET('GDP inflator'!$F$3,0,0,'GDP inflator'!$B$4,1),MATCH(I49,OFFSET('GDP inflator'!$D$3,0,0,'GDP inflator'!$B$4,1),0))*E49) )</f>
        <v>426.78775738444199</v>
      </c>
      <c r="E49" s="401">
        <v>408.06479999999999</v>
      </c>
      <c r="F49" s="400" t="s">
        <v>14</v>
      </c>
      <c r="G49" s="400" t="s">
        <v>169</v>
      </c>
      <c r="H49" s="400" t="s">
        <v>123</v>
      </c>
      <c r="I49" s="400">
        <v>2021</v>
      </c>
      <c r="J49" s="405" t="s">
        <v>737</v>
      </c>
      <c r="K49" s="402" t="s">
        <v>626</v>
      </c>
      <c r="L49" s="403" t="s">
        <v>627</v>
      </c>
      <c r="M49" s="400" t="s">
        <v>742</v>
      </c>
      <c r="N49" s="355"/>
      <c r="O49" s="355"/>
      <c r="P49" s="355"/>
      <c r="Q49" s="355"/>
      <c r="R49" s="355"/>
    </row>
    <row r="50" spans="1:18" s="356" customFormat="1" ht="12.75">
      <c r="A50" s="400">
        <v>50</v>
      </c>
      <c r="B50" s="400" t="s">
        <v>510</v>
      </c>
      <c r="C50" s="400" t="s">
        <v>426</v>
      </c>
      <c r="D50" s="415">
        <f ca="1">IF(E50="","",(INDEX(OFFSET('GDP inflator'!$F$3,0,0,'GDP inflator'!$B$4,1),MATCH(I50,OFFSET('GDP inflator'!$D$3,0,0,'GDP inflator'!$B$4,1),0))*E50) )</f>
        <v>1099.8598821264418</v>
      </c>
      <c r="E50" s="401">
        <v>1051.6096</v>
      </c>
      <c r="F50" s="400" t="s">
        <v>14</v>
      </c>
      <c r="G50" s="400" t="s">
        <v>169</v>
      </c>
      <c r="H50" s="400" t="s">
        <v>123</v>
      </c>
      <c r="I50" s="400">
        <v>2021</v>
      </c>
      <c r="J50" s="405" t="s">
        <v>737</v>
      </c>
      <c r="K50" s="402" t="s">
        <v>626</v>
      </c>
      <c r="L50" s="403" t="s">
        <v>627</v>
      </c>
      <c r="M50" s="400" t="s">
        <v>743</v>
      </c>
      <c r="N50" s="355"/>
      <c r="O50" s="355"/>
      <c r="P50" s="355"/>
      <c r="Q50" s="355"/>
      <c r="R50" s="355"/>
    </row>
    <row r="51" spans="1:18" s="356" customFormat="1" ht="12.75">
      <c r="A51" s="400">
        <v>51</v>
      </c>
      <c r="B51" s="400" t="s">
        <v>510</v>
      </c>
      <c r="C51" s="400" t="s">
        <v>427</v>
      </c>
      <c r="D51" s="415">
        <f ca="1">IF(E51="","",(INDEX(OFFSET('GDP inflator'!$F$3,0,0,'GDP inflator'!$B$4,1),MATCH(I51,OFFSET('GDP inflator'!$D$3,0,0,'GDP inflator'!$B$4,1),0))*E51) )</f>
        <v>1798.4573922768909</v>
      </c>
      <c r="E51" s="401">
        <v>1719.56</v>
      </c>
      <c r="F51" s="400" t="s">
        <v>14</v>
      </c>
      <c r="G51" s="400" t="s">
        <v>169</v>
      </c>
      <c r="H51" s="400" t="s">
        <v>123</v>
      </c>
      <c r="I51" s="400">
        <v>2021</v>
      </c>
      <c r="J51" s="405" t="s">
        <v>737</v>
      </c>
      <c r="K51" s="402" t="s">
        <v>626</v>
      </c>
      <c r="L51" s="403" t="s">
        <v>627</v>
      </c>
      <c r="M51" s="400" t="s">
        <v>744</v>
      </c>
      <c r="N51" s="355"/>
      <c r="O51" s="355"/>
      <c r="P51" s="355"/>
      <c r="Q51" s="355"/>
      <c r="R51" s="355"/>
    </row>
    <row r="52" spans="1:18" s="356" customFormat="1" ht="12.75">
      <c r="A52" s="400">
        <v>52</v>
      </c>
      <c r="B52" s="400" t="s">
        <v>510</v>
      </c>
      <c r="C52" s="400" t="s">
        <v>428</v>
      </c>
      <c r="D52" s="415">
        <f ca="1">IF(E52="","",(INDEX(OFFSET('GDP inflator'!$F$3,0,0,'GDP inflator'!$B$4,1),MATCH(I52,OFFSET('GDP inflator'!$D$3,0,0,'GDP inflator'!$B$4,1),0))*E52) )</f>
        <v>2430.063525494395</v>
      </c>
      <c r="E52" s="401">
        <v>2323.4579000000003</v>
      </c>
      <c r="F52" s="400" t="s">
        <v>14</v>
      </c>
      <c r="G52" s="400" t="s">
        <v>169</v>
      </c>
      <c r="H52" s="400" t="s">
        <v>123</v>
      </c>
      <c r="I52" s="400">
        <v>2021</v>
      </c>
      <c r="J52" s="405" t="s">
        <v>741</v>
      </c>
      <c r="K52" s="402" t="s">
        <v>626</v>
      </c>
      <c r="L52" s="403" t="s">
        <v>627</v>
      </c>
      <c r="M52" s="400" t="s">
        <v>833</v>
      </c>
      <c r="N52" s="355"/>
      <c r="O52" s="355"/>
      <c r="P52" s="355"/>
      <c r="Q52" s="355"/>
      <c r="R52" s="355"/>
    </row>
    <row r="53" spans="1:18" s="356" customFormat="1" ht="12.75">
      <c r="A53" s="400">
        <v>53</v>
      </c>
      <c r="B53" s="400" t="s">
        <v>510</v>
      </c>
      <c r="C53" s="400" t="s">
        <v>575</v>
      </c>
      <c r="D53" s="415">
        <f ca="1">IF(E53="","",(INDEX(OFFSET('GDP inflator'!$F$3,0,0,'GDP inflator'!$B$4,1),MATCH(I53,OFFSET('GDP inflator'!$D$3,0,0,'GDP inflator'!$B$4,1),0))*E53) )</f>
        <v>2404.4559337360461</v>
      </c>
      <c r="E53" s="401">
        <v>2298.9737</v>
      </c>
      <c r="F53" s="400" t="s">
        <v>14</v>
      </c>
      <c r="G53" s="400" t="s">
        <v>169</v>
      </c>
      <c r="H53" s="400" t="s">
        <v>123</v>
      </c>
      <c r="I53" s="400">
        <v>2021</v>
      </c>
      <c r="J53" s="405" t="s">
        <v>741</v>
      </c>
      <c r="K53" s="402" t="s">
        <v>626</v>
      </c>
      <c r="L53" s="403" t="s">
        <v>627</v>
      </c>
      <c r="M53" s="400" t="s">
        <v>833</v>
      </c>
      <c r="N53" s="355"/>
      <c r="O53" s="355"/>
      <c r="P53" s="355"/>
      <c r="Q53" s="355"/>
      <c r="R53" s="355"/>
    </row>
    <row r="54" spans="1:18" s="356" customFormat="1" ht="12.75">
      <c r="A54" s="400">
        <v>54</v>
      </c>
      <c r="B54" s="400" t="s">
        <v>510</v>
      </c>
      <c r="C54" s="400" t="s">
        <v>576</v>
      </c>
      <c r="D54" s="415">
        <f ca="1">IF(E54="","",(INDEX(OFFSET('GDP inflator'!$F$3,0,0,'GDP inflator'!$B$4,1),MATCH(I54,OFFSET('GDP inflator'!$D$3,0,0,'GDP inflator'!$B$4,1),0))*E54) )</f>
        <v>2523.9580286083392</v>
      </c>
      <c r="E54" s="401">
        <v>2413.2332999999999</v>
      </c>
      <c r="F54" s="400" t="s">
        <v>14</v>
      </c>
      <c r="G54" s="400" t="s">
        <v>169</v>
      </c>
      <c r="H54" s="400" t="s">
        <v>123</v>
      </c>
      <c r="I54" s="400">
        <v>2021</v>
      </c>
      <c r="J54" s="405" t="s">
        <v>741</v>
      </c>
      <c r="K54" s="402" t="s">
        <v>626</v>
      </c>
      <c r="L54" s="403" t="s">
        <v>627</v>
      </c>
      <c r="M54" s="400" t="s">
        <v>833</v>
      </c>
      <c r="N54" s="355"/>
      <c r="O54" s="355"/>
      <c r="P54" s="355"/>
      <c r="Q54" s="355"/>
      <c r="R54" s="355"/>
    </row>
    <row r="55" spans="1:18" s="356" customFormat="1" ht="12.75">
      <c r="A55" s="400">
        <v>55</v>
      </c>
      <c r="B55" s="400" t="s">
        <v>510</v>
      </c>
      <c r="C55" s="400" t="s">
        <v>577</v>
      </c>
      <c r="D55" s="415">
        <f ca="1">IF(E55="","",(INDEX(OFFSET('GDP inflator'!$F$3,0,0,'GDP inflator'!$B$4,1),MATCH(I55,OFFSET('GDP inflator'!$D$3,0,0,'GDP inflator'!$B$4,1),0))*E55) )</f>
        <v>2135.5762202733863</v>
      </c>
      <c r="E55" s="401">
        <v>2041.8896</v>
      </c>
      <c r="F55" s="400" t="s">
        <v>14</v>
      </c>
      <c r="G55" s="400" t="s">
        <v>169</v>
      </c>
      <c r="H55" s="400" t="s">
        <v>123</v>
      </c>
      <c r="I55" s="400">
        <v>2021</v>
      </c>
      <c r="J55" s="405" t="s">
        <v>741</v>
      </c>
      <c r="K55" s="402" t="s">
        <v>626</v>
      </c>
      <c r="L55" s="403" t="s">
        <v>627</v>
      </c>
      <c r="M55" s="400" t="s">
        <v>833</v>
      </c>
      <c r="N55" s="355"/>
      <c r="O55" s="355"/>
      <c r="P55" s="355"/>
      <c r="Q55" s="355"/>
      <c r="R55" s="355"/>
    </row>
    <row r="56" spans="1:18" s="356" customFormat="1" ht="12.75">
      <c r="A56" s="400">
        <v>56</v>
      </c>
      <c r="B56" s="400" t="s">
        <v>510</v>
      </c>
      <c r="C56" s="400" t="s">
        <v>578</v>
      </c>
      <c r="D56" s="415">
        <f ca="1">IF(E56="","",(INDEX(OFFSET('GDP inflator'!$F$3,0,0,'GDP inflator'!$B$4,1),MATCH(I56,OFFSET('GDP inflator'!$D$3,0,0,'GDP inflator'!$B$4,1),0))*E56) )</f>
        <v>3514.1182432644832</v>
      </c>
      <c r="E56" s="401">
        <v>3359.9556999999995</v>
      </c>
      <c r="F56" s="400" t="s">
        <v>14</v>
      </c>
      <c r="G56" s="400" t="s">
        <v>169</v>
      </c>
      <c r="H56" s="400" t="s">
        <v>123</v>
      </c>
      <c r="I56" s="400">
        <v>2021</v>
      </c>
      <c r="J56" s="405" t="s">
        <v>741</v>
      </c>
      <c r="K56" s="402" t="s">
        <v>626</v>
      </c>
      <c r="L56" s="403" t="s">
        <v>627</v>
      </c>
      <c r="M56" s="400" t="s">
        <v>833</v>
      </c>
      <c r="N56" s="355"/>
      <c r="O56" s="355"/>
      <c r="P56" s="355"/>
      <c r="Q56" s="355"/>
      <c r="R56" s="355"/>
    </row>
    <row r="57" spans="1:18" s="356" customFormat="1" ht="12.75" collapsed="1">
      <c r="A57" s="400">
        <v>57</v>
      </c>
      <c r="B57" s="400" t="s">
        <v>510</v>
      </c>
      <c r="C57" s="400" t="s">
        <v>429</v>
      </c>
      <c r="D57" s="415">
        <f ca="1">IF(E57="","",(INDEX(OFFSET('GDP inflator'!$F$3,0,0,'GDP inflator'!$B$4,1),MATCH(I57,OFFSET('GDP inflator'!$D$3,0,0,'GDP inflator'!$B$4,1),0))*E57) )</f>
        <v>4405.7949369764874</v>
      </c>
      <c r="E57" s="401">
        <v>4212.5150000000003</v>
      </c>
      <c r="F57" s="400" t="s">
        <v>14</v>
      </c>
      <c r="G57" s="400" t="s">
        <v>169</v>
      </c>
      <c r="H57" s="400" t="s">
        <v>123</v>
      </c>
      <c r="I57" s="400">
        <v>2021</v>
      </c>
      <c r="J57" s="405" t="s">
        <v>741</v>
      </c>
      <c r="K57" s="402" t="s">
        <v>626</v>
      </c>
      <c r="L57" s="403" t="s">
        <v>627</v>
      </c>
      <c r="M57" s="400" t="s">
        <v>833</v>
      </c>
      <c r="N57" s="355"/>
      <c r="O57" s="355"/>
      <c r="P57" s="355"/>
      <c r="Q57" s="355"/>
      <c r="R57" s="355"/>
    </row>
    <row r="58" spans="1:18" s="356" customFormat="1" ht="12.75">
      <c r="A58" s="400">
        <v>58</v>
      </c>
      <c r="B58" s="400" t="s">
        <v>510</v>
      </c>
      <c r="C58" s="400" t="s">
        <v>430</v>
      </c>
      <c r="D58" s="415">
        <f ca="1">IF(E58="","",(INDEX(OFFSET('GDP inflator'!$F$3,0,0,'GDP inflator'!$B$4,1),MATCH(I58,OFFSET('GDP inflator'!$D$3,0,0,'GDP inflator'!$B$4,1),0))*E58) )</f>
        <v>5696.3229301654619</v>
      </c>
      <c r="E58" s="401">
        <v>5446.4282000000003</v>
      </c>
      <c r="F58" s="400" t="s">
        <v>14</v>
      </c>
      <c r="G58" s="400" t="s">
        <v>169</v>
      </c>
      <c r="H58" s="400" t="s">
        <v>123</v>
      </c>
      <c r="I58" s="400">
        <v>2021</v>
      </c>
      <c r="J58" s="405" t="s">
        <v>741</v>
      </c>
      <c r="K58" s="402" t="s">
        <v>626</v>
      </c>
      <c r="L58" s="403" t="s">
        <v>627</v>
      </c>
      <c r="M58" s="400" t="s">
        <v>833</v>
      </c>
      <c r="N58" s="355"/>
      <c r="O58" s="355"/>
      <c r="P58" s="355"/>
      <c r="Q58" s="355"/>
      <c r="R58" s="355"/>
    </row>
    <row r="59" spans="1:18" s="356" customFormat="1" ht="12.75">
      <c r="A59" s="400">
        <v>59</v>
      </c>
      <c r="B59" s="400" t="s">
        <v>510</v>
      </c>
      <c r="C59" s="400" t="s">
        <v>431</v>
      </c>
      <c r="D59" s="415">
        <f ca="1">IF(E59="","",(INDEX(OFFSET('GDP inflator'!$F$3,0,0,'GDP inflator'!$B$4,1),MATCH(I59,OFFSET('GDP inflator'!$D$3,0,0,'GDP inflator'!$B$4,1),0))*E59) )</f>
        <v>3279.381985479622</v>
      </c>
      <c r="E59" s="401">
        <v>3135.5171999999998</v>
      </c>
      <c r="F59" s="400" t="s">
        <v>14</v>
      </c>
      <c r="G59" s="400" t="s">
        <v>169</v>
      </c>
      <c r="H59" s="400" t="s">
        <v>123</v>
      </c>
      <c r="I59" s="400">
        <v>2021</v>
      </c>
      <c r="J59" s="405" t="s">
        <v>741</v>
      </c>
      <c r="K59" s="402" t="s">
        <v>626</v>
      </c>
      <c r="L59" s="403" t="s">
        <v>627</v>
      </c>
      <c r="M59" s="400" t="s">
        <v>833</v>
      </c>
      <c r="N59" s="355"/>
      <c r="O59" s="355"/>
      <c r="P59" s="355"/>
      <c r="Q59" s="355"/>
      <c r="R59" s="355"/>
    </row>
    <row r="60" spans="1:18" s="356" customFormat="1" ht="12.75">
      <c r="A60" s="400">
        <v>60</v>
      </c>
      <c r="B60" s="400" t="s">
        <v>510</v>
      </c>
      <c r="C60" s="400" t="s">
        <v>432</v>
      </c>
      <c r="D60" s="415">
        <f ca="1">IF(E60="","",(INDEX(OFFSET('GDP inflator'!$F$3,0,0,'GDP inflator'!$B$4,1),MATCH(I60,OFFSET('GDP inflator'!$D$3,0,0,'GDP inflator'!$B$4,1),0))*E60) )</f>
        <v>3497.0465154255849</v>
      </c>
      <c r="E60" s="401">
        <v>3343.6329000000001</v>
      </c>
      <c r="F60" s="400" t="s">
        <v>14</v>
      </c>
      <c r="G60" s="400" t="s">
        <v>169</v>
      </c>
      <c r="H60" s="400" t="s">
        <v>123</v>
      </c>
      <c r="I60" s="400">
        <v>2021</v>
      </c>
      <c r="J60" s="405" t="s">
        <v>741</v>
      </c>
      <c r="K60" s="402" t="s">
        <v>626</v>
      </c>
      <c r="L60" s="403" t="s">
        <v>627</v>
      </c>
      <c r="M60" s="400" t="s">
        <v>833</v>
      </c>
      <c r="N60" s="355"/>
      <c r="O60" s="355"/>
      <c r="P60" s="355"/>
      <c r="Q60" s="355"/>
      <c r="R60" s="355"/>
    </row>
    <row r="61" spans="1:18" s="356" customFormat="1" ht="12.75">
      <c r="A61" s="400">
        <v>61</v>
      </c>
      <c r="B61" s="400" t="s">
        <v>510</v>
      </c>
      <c r="C61" s="400" t="s">
        <v>579</v>
      </c>
      <c r="D61" s="415">
        <f ca="1">IF(E61="","",(INDEX(OFFSET('GDP inflator'!$F$3,0,0,'GDP inflator'!$B$4,1),MATCH(I61,OFFSET('GDP inflator'!$D$3,0,0,'GDP inflator'!$B$4,1),0))*E61) )</f>
        <v>93.894503113944239</v>
      </c>
      <c r="E61" s="401">
        <v>89.775399999999536</v>
      </c>
      <c r="F61" s="400" t="s">
        <v>14</v>
      </c>
      <c r="G61" s="400" t="s">
        <v>169</v>
      </c>
      <c r="H61" s="400" t="s">
        <v>123</v>
      </c>
      <c r="I61" s="400">
        <v>2021</v>
      </c>
      <c r="J61" s="405" t="s">
        <v>741</v>
      </c>
      <c r="K61" s="402" t="s">
        <v>626</v>
      </c>
      <c r="L61" s="403" t="s">
        <v>627</v>
      </c>
      <c r="M61" s="400" t="s">
        <v>564</v>
      </c>
      <c r="N61" s="355"/>
      <c r="O61" s="355"/>
      <c r="P61" s="355"/>
      <c r="Q61" s="355"/>
      <c r="R61" s="355"/>
    </row>
    <row r="62" spans="1:18" s="356" customFormat="1" ht="12.75">
      <c r="A62" s="400">
        <v>62</v>
      </c>
      <c r="B62" s="400" t="s">
        <v>510</v>
      </c>
      <c r="C62" s="400" t="s">
        <v>580</v>
      </c>
      <c r="D62" s="415">
        <f ca="1">IF(E62="","",(INDEX(OFFSET('GDP inflator'!$F$3,0,0,'GDP inflator'!$B$4,1),MATCH(I62,OFFSET('GDP inflator'!$D$3,0,0,'GDP inflator'!$B$4,1),0))*E62) )</f>
        <v>-294.48730522100885</v>
      </c>
      <c r="E62" s="401">
        <v>-281.56830000000036</v>
      </c>
      <c r="F62" s="400" t="s">
        <v>14</v>
      </c>
      <c r="G62" s="400" t="s">
        <v>169</v>
      </c>
      <c r="H62" s="400" t="s">
        <v>123</v>
      </c>
      <c r="I62" s="400">
        <v>2021</v>
      </c>
      <c r="J62" s="405" t="s">
        <v>741</v>
      </c>
      <c r="K62" s="402" t="s">
        <v>626</v>
      </c>
      <c r="L62" s="403" t="s">
        <v>627</v>
      </c>
      <c r="M62" s="400" t="s">
        <v>566</v>
      </c>
      <c r="N62" s="355"/>
      <c r="O62" s="355"/>
      <c r="P62" s="355"/>
      <c r="Q62" s="355"/>
      <c r="R62" s="355"/>
    </row>
    <row r="63" spans="1:18" s="356" customFormat="1" ht="12.75" collapsed="1">
      <c r="A63" s="400">
        <v>63</v>
      </c>
      <c r="B63" s="400" t="s">
        <v>510</v>
      </c>
      <c r="C63" s="400" t="s">
        <v>581</v>
      </c>
      <c r="D63" s="415">
        <f ca="1">IF(E63="","",(INDEX(OFFSET('GDP inflator'!$F$3,0,0,'GDP inflator'!$B$4,1),MATCH(I63,OFFSET('GDP inflator'!$D$3,0,0,'GDP inflator'!$B$4,1),0))*E63) )</f>
        <v>990.16021465614403</v>
      </c>
      <c r="E63" s="401">
        <v>946.72239999999965</v>
      </c>
      <c r="F63" s="400" t="s">
        <v>14</v>
      </c>
      <c r="G63" s="400" t="s">
        <v>169</v>
      </c>
      <c r="H63" s="400" t="s">
        <v>123</v>
      </c>
      <c r="I63" s="400">
        <v>2021</v>
      </c>
      <c r="J63" s="405" t="s">
        <v>741</v>
      </c>
      <c r="K63" s="402" t="s">
        <v>626</v>
      </c>
      <c r="L63" s="403" t="s">
        <v>627</v>
      </c>
      <c r="M63" s="400" t="s">
        <v>568</v>
      </c>
      <c r="N63" s="355"/>
      <c r="O63" s="355"/>
      <c r="P63" s="355"/>
      <c r="Q63" s="355"/>
      <c r="R63" s="355"/>
    </row>
    <row r="64" spans="1:18" s="356" customFormat="1" ht="12.75">
      <c r="A64" s="400">
        <v>64</v>
      </c>
      <c r="B64" s="400" t="s">
        <v>510</v>
      </c>
      <c r="C64" s="400" t="s">
        <v>582</v>
      </c>
      <c r="D64" s="415">
        <f ca="1">IF(E64="","",(INDEX(OFFSET('GDP inflator'!$F$3,0,0,'GDP inflator'!$B$4,1),MATCH(I64,OFFSET('GDP inflator'!$D$3,0,0,'GDP inflator'!$B$4,1),0))*E64) )</f>
        <v>755.42395687128248</v>
      </c>
      <c r="E64" s="401">
        <v>722.2838999999999</v>
      </c>
      <c r="F64" s="400" t="s">
        <v>14</v>
      </c>
      <c r="G64" s="400" t="s">
        <v>169</v>
      </c>
      <c r="H64" s="400" t="s">
        <v>123</v>
      </c>
      <c r="I64" s="400">
        <v>2021</v>
      </c>
      <c r="J64" s="405" t="s">
        <v>741</v>
      </c>
      <c r="K64" s="402" t="s">
        <v>626</v>
      </c>
      <c r="L64" s="403" t="s">
        <v>627</v>
      </c>
      <c r="M64" s="400" t="s">
        <v>570</v>
      </c>
      <c r="N64" s="355"/>
      <c r="O64" s="355"/>
      <c r="P64" s="355"/>
      <c r="Q64" s="355"/>
      <c r="R64" s="355"/>
    </row>
    <row r="65" spans="1:18" s="356" customFormat="1" ht="12.75">
      <c r="A65" s="400">
        <v>65</v>
      </c>
      <c r="B65" s="400" t="s">
        <v>510</v>
      </c>
      <c r="C65" s="400" t="s">
        <v>583</v>
      </c>
      <c r="D65" s="415">
        <f ca="1">IF(E65="","",(INDEX(OFFSET('GDP inflator'!$F$3,0,0,'GDP inflator'!$B$4,1),MATCH(I65,OFFSET('GDP inflator'!$D$3,0,0,'GDP inflator'!$B$4,1),0))*E65) )</f>
        <v>1881.8369083681478</v>
      </c>
      <c r="E65" s="401">
        <v>1799.2817000000005</v>
      </c>
      <c r="F65" s="400" t="s">
        <v>14</v>
      </c>
      <c r="G65" s="400" t="s">
        <v>169</v>
      </c>
      <c r="H65" s="400" t="s">
        <v>123</v>
      </c>
      <c r="I65" s="400">
        <v>2021</v>
      </c>
      <c r="J65" s="405" t="s">
        <v>741</v>
      </c>
      <c r="K65" s="402" t="s">
        <v>626</v>
      </c>
      <c r="L65" s="403" t="s">
        <v>627</v>
      </c>
      <c r="M65" s="400" t="s">
        <v>572</v>
      </c>
      <c r="N65" s="355"/>
      <c r="O65" s="355"/>
      <c r="P65" s="355"/>
      <c r="Q65" s="355"/>
      <c r="R65" s="355"/>
    </row>
    <row r="66" spans="1:18" s="356" customFormat="1" ht="12.75">
      <c r="A66" s="400">
        <v>66</v>
      </c>
      <c r="B66" s="400" t="s">
        <v>510</v>
      </c>
      <c r="C66" s="400" t="s">
        <v>584</v>
      </c>
      <c r="D66" s="415">
        <f ca="1">IF(E66="","",(INDEX(OFFSET('GDP inflator'!$F$3,0,0,'GDP inflator'!$B$4,1),MATCH(I66,OFFSET('GDP inflator'!$D$3,0,0,'GDP inflator'!$B$4,1),0))*E66) )</f>
        <v>1290.527993188975</v>
      </c>
      <c r="E66" s="401">
        <v>1233.9132</v>
      </c>
      <c r="F66" s="400" t="s">
        <v>14</v>
      </c>
      <c r="G66" s="400" t="s">
        <v>169</v>
      </c>
      <c r="H66" s="400" t="s">
        <v>123</v>
      </c>
      <c r="I66" s="400">
        <v>2021</v>
      </c>
      <c r="J66" s="405" t="s">
        <v>741</v>
      </c>
      <c r="K66" s="402" t="s">
        <v>626</v>
      </c>
      <c r="L66" s="403" t="s">
        <v>627</v>
      </c>
      <c r="M66" s="400" t="s">
        <v>574</v>
      </c>
      <c r="N66" s="355"/>
      <c r="O66" s="355"/>
      <c r="P66" s="355"/>
      <c r="Q66" s="355"/>
      <c r="R66" s="355"/>
    </row>
    <row r="67" spans="1:18" s="356" customFormat="1" ht="12.75">
      <c r="A67" s="400">
        <v>67</v>
      </c>
      <c r="B67" s="400" t="s">
        <v>508</v>
      </c>
      <c r="C67" s="400" t="s">
        <v>698</v>
      </c>
      <c r="D67" s="415">
        <f ca="1">IF(E67="","",(INDEX(OFFSET('GDP inflator'!$F$3,0,0,'GDP inflator'!$B$4,1),MATCH(I67,OFFSET('GDP inflator'!$D$3,0,0,'GDP inflator'!$B$4,1),0))*E67) )</f>
        <v>-14300</v>
      </c>
      <c r="E67" s="401">
        <v>-14300</v>
      </c>
      <c r="F67" s="400" t="s">
        <v>14</v>
      </c>
      <c r="G67" s="400" t="s">
        <v>169</v>
      </c>
      <c r="H67" s="400" t="s">
        <v>113</v>
      </c>
      <c r="I67" s="400">
        <v>2022</v>
      </c>
      <c r="J67" s="405" t="s">
        <v>733</v>
      </c>
      <c r="K67" s="405" t="s">
        <v>733</v>
      </c>
      <c r="L67" s="404"/>
      <c r="M67" s="400" t="s">
        <v>745</v>
      </c>
      <c r="N67" s="355"/>
      <c r="O67" s="355"/>
      <c r="P67" s="355"/>
      <c r="Q67" s="355"/>
      <c r="R67" s="355"/>
    </row>
    <row r="68" spans="1:18" s="356" customFormat="1" ht="12.75">
      <c r="A68" s="400">
        <v>68</v>
      </c>
      <c r="B68" s="400" t="s">
        <v>508</v>
      </c>
      <c r="C68" s="400" t="s">
        <v>746</v>
      </c>
      <c r="D68" s="415">
        <f ca="1">IF(E68="","",(INDEX(OFFSET('GDP inflator'!$F$3,0,0,'GDP inflator'!$B$4,1),MATCH(I68,OFFSET('GDP inflator'!$D$3,0,0,'GDP inflator'!$B$4,1),0))*E68) )</f>
        <v>-14326</v>
      </c>
      <c r="E68" s="401">
        <v>-14326</v>
      </c>
      <c r="F68" s="400" t="s">
        <v>14</v>
      </c>
      <c r="G68" s="400" t="s">
        <v>169</v>
      </c>
      <c r="H68" s="400" t="s">
        <v>113</v>
      </c>
      <c r="I68" s="400">
        <v>2022</v>
      </c>
      <c r="J68" s="405" t="s">
        <v>733</v>
      </c>
      <c r="K68" s="405" t="s">
        <v>733</v>
      </c>
      <c r="L68" s="404"/>
      <c r="M68" s="400" t="s">
        <v>747</v>
      </c>
      <c r="N68" s="355"/>
      <c r="O68" s="355"/>
      <c r="P68" s="355"/>
      <c r="Q68" s="355"/>
      <c r="R68" s="355"/>
    </row>
    <row r="69" spans="1:18" s="356" customFormat="1" ht="12.75">
      <c r="A69" s="400">
        <v>69</v>
      </c>
      <c r="B69" s="400" t="s">
        <v>508</v>
      </c>
      <c r="C69" s="400" t="s">
        <v>468</v>
      </c>
      <c r="D69" s="415">
        <f ca="1">IF(E69="","",(INDEX(OFFSET('GDP inflator'!$F$3,0,0,'GDP inflator'!$B$4,1),MATCH(I69,OFFSET('GDP inflator'!$D$3,0,0,'GDP inflator'!$B$4,1),0))*E69) )</f>
        <v>-12220</v>
      </c>
      <c r="E69" s="401">
        <v>-12220</v>
      </c>
      <c r="F69" s="400" t="s">
        <v>14</v>
      </c>
      <c r="G69" s="400" t="s">
        <v>169</v>
      </c>
      <c r="H69" s="400" t="s">
        <v>113</v>
      </c>
      <c r="I69" s="400">
        <v>2022</v>
      </c>
      <c r="J69" s="405" t="s">
        <v>733</v>
      </c>
      <c r="K69" s="405" t="s">
        <v>733</v>
      </c>
      <c r="L69" s="404"/>
      <c r="M69" s="400" t="s">
        <v>735</v>
      </c>
      <c r="N69" s="355"/>
      <c r="O69" s="355"/>
      <c r="P69" s="355"/>
      <c r="Q69" s="355"/>
      <c r="R69" s="355"/>
    </row>
    <row r="70" spans="1:18" s="356" customFormat="1" ht="12.75">
      <c r="A70" s="400">
        <v>70</v>
      </c>
      <c r="B70" s="400" t="s">
        <v>508</v>
      </c>
      <c r="C70" s="400" t="s">
        <v>469</v>
      </c>
      <c r="D70" s="415">
        <f ca="1">IF(E70="","",(INDEX(OFFSET('GDP inflator'!$F$3,0,0,'GDP inflator'!$B$4,1),MATCH(I70,OFFSET('GDP inflator'!$D$3,0,0,'GDP inflator'!$B$4,1),0))*E70) )</f>
        <v>-14300</v>
      </c>
      <c r="E70" s="401">
        <v>-14300</v>
      </c>
      <c r="F70" s="400" t="s">
        <v>14</v>
      </c>
      <c r="G70" s="400" t="s">
        <v>169</v>
      </c>
      <c r="H70" s="400" t="s">
        <v>113</v>
      </c>
      <c r="I70" s="400">
        <v>2022</v>
      </c>
      <c r="J70" s="405" t="s">
        <v>733</v>
      </c>
      <c r="K70" s="405" t="s">
        <v>733</v>
      </c>
      <c r="L70" s="404"/>
      <c r="M70" s="400" t="s">
        <v>735</v>
      </c>
      <c r="N70" s="355"/>
      <c r="O70" s="355"/>
      <c r="P70" s="355"/>
      <c r="Q70" s="355"/>
      <c r="R70" s="355"/>
    </row>
    <row r="71" spans="1:18" s="356" customFormat="1" ht="12.75" collapsed="1">
      <c r="A71" s="400">
        <v>71</v>
      </c>
      <c r="B71" s="400" t="s">
        <v>508</v>
      </c>
      <c r="C71" s="400" t="s">
        <v>470</v>
      </c>
      <c r="D71" s="415">
        <f ca="1">IF(E71="","",(INDEX(OFFSET('GDP inflator'!$F$3,0,0,'GDP inflator'!$B$4,1),MATCH(I71,OFFSET('GDP inflator'!$D$3,0,0,'GDP inflator'!$B$4,1),0))*E71) )</f>
        <v>-14300</v>
      </c>
      <c r="E71" s="401">
        <v>-14300</v>
      </c>
      <c r="F71" s="400" t="s">
        <v>14</v>
      </c>
      <c r="G71" s="400" t="s">
        <v>169</v>
      </c>
      <c r="H71" s="400" t="s">
        <v>113</v>
      </c>
      <c r="I71" s="400">
        <v>2022</v>
      </c>
      <c r="J71" s="405" t="s">
        <v>733</v>
      </c>
      <c r="K71" s="405" t="s">
        <v>733</v>
      </c>
      <c r="L71" s="404"/>
      <c r="M71" s="400" t="s">
        <v>735</v>
      </c>
      <c r="N71" s="355"/>
      <c r="O71" s="355"/>
      <c r="P71" s="355"/>
      <c r="Q71" s="355"/>
      <c r="R71" s="355"/>
    </row>
    <row r="72" spans="1:18" s="356" customFormat="1" ht="12.75">
      <c r="A72" s="400">
        <v>72</v>
      </c>
      <c r="B72" s="400" t="s">
        <v>508</v>
      </c>
      <c r="C72" s="400" t="s">
        <v>471</v>
      </c>
      <c r="D72" s="415">
        <f ca="1">IF(E72="","",(INDEX(OFFSET('GDP inflator'!$F$3,0,0,'GDP inflator'!$B$4,1),MATCH(I72,OFFSET('GDP inflator'!$D$3,0,0,'GDP inflator'!$B$4,1),0))*E72) )</f>
        <v>-16380</v>
      </c>
      <c r="E72" s="401">
        <v>-16380</v>
      </c>
      <c r="F72" s="400" t="s">
        <v>14</v>
      </c>
      <c r="G72" s="400" t="s">
        <v>169</v>
      </c>
      <c r="H72" s="400" t="s">
        <v>113</v>
      </c>
      <c r="I72" s="400">
        <v>2022</v>
      </c>
      <c r="J72" s="405" t="s">
        <v>733</v>
      </c>
      <c r="K72" s="405" t="s">
        <v>733</v>
      </c>
      <c r="L72" s="404"/>
      <c r="M72" s="400" t="s">
        <v>735</v>
      </c>
      <c r="N72" s="355"/>
      <c r="O72" s="355"/>
      <c r="P72" s="355"/>
      <c r="Q72" s="355"/>
      <c r="R72" s="355"/>
    </row>
    <row r="73" spans="1:18" s="356" customFormat="1" ht="12.75">
      <c r="A73" s="400">
        <v>73</v>
      </c>
      <c r="B73" s="400" t="s">
        <v>508</v>
      </c>
      <c r="C73" s="400" t="s">
        <v>472</v>
      </c>
      <c r="D73" s="415">
        <f ca="1">IF(E73="","",(INDEX(OFFSET('GDP inflator'!$F$3,0,0,'GDP inflator'!$B$4,1),MATCH(I73,OFFSET('GDP inflator'!$D$3,0,0,'GDP inflator'!$B$4,1),0))*E73) )</f>
        <v>-13936</v>
      </c>
      <c r="E73" s="401">
        <v>-13936</v>
      </c>
      <c r="F73" s="400" t="s">
        <v>14</v>
      </c>
      <c r="G73" s="400" t="s">
        <v>169</v>
      </c>
      <c r="H73" s="400" t="s">
        <v>113</v>
      </c>
      <c r="I73" s="400">
        <v>2022</v>
      </c>
      <c r="J73" s="405" t="s">
        <v>733</v>
      </c>
      <c r="K73" s="405" t="s">
        <v>733</v>
      </c>
      <c r="L73" s="404"/>
      <c r="M73" s="400" t="s">
        <v>735</v>
      </c>
      <c r="N73" s="355"/>
      <c r="O73" s="355"/>
      <c r="P73" s="355"/>
      <c r="Q73" s="355"/>
      <c r="R73" s="355"/>
    </row>
    <row r="74" spans="1:18" s="356" customFormat="1" ht="12.75">
      <c r="A74" s="400">
        <v>74</v>
      </c>
      <c r="B74" s="400" t="s">
        <v>508</v>
      </c>
      <c r="C74" s="400" t="s">
        <v>480</v>
      </c>
      <c r="D74" s="415">
        <f ca="1">IF(E74="","",(INDEX(OFFSET('GDP inflator'!$F$3,0,0,'GDP inflator'!$B$4,1),MATCH(I74,OFFSET('GDP inflator'!$D$3,0,0,'GDP inflator'!$B$4,1),0))*E74) )</f>
        <v>-14716</v>
      </c>
      <c r="E74" s="401">
        <v>-14716</v>
      </c>
      <c r="F74" s="400" t="s">
        <v>14</v>
      </c>
      <c r="G74" s="400" t="s">
        <v>169</v>
      </c>
      <c r="H74" s="400" t="s">
        <v>113</v>
      </c>
      <c r="I74" s="400">
        <v>2022</v>
      </c>
      <c r="J74" s="405" t="s">
        <v>733</v>
      </c>
      <c r="K74" s="405" t="s">
        <v>733</v>
      </c>
      <c r="L74" s="404"/>
      <c r="M74" s="400" t="s">
        <v>735</v>
      </c>
      <c r="N74" s="355"/>
      <c r="O74" s="355"/>
      <c r="P74" s="355"/>
      <c r="Q74" s="355"/>
      <c r="R74" s="355"/>
    </row>
    <row r="75" spans="1:18" s="356" customFormat="1" ht="12.75">
      <c r="A75" s="400">
        <v>75</v>
      </c>
      <c r="B75" s="400" t="s">
        <v>508</v>
      </c>
      <c r="C75" s="400" t="s">
        <v>473</v>
      </c>
      <c r="D75" s="415">
        <f ca="1">IF(E75="","",(INDEX(OFFSET('GDP inflator'!$F$3,0,0,'GDP inflator'!$B$4,1),MATCH(I75,OFFSET('GDP inflator'!$D$3,0,0,'GDP inflator'!$B$4,1),0))*E75) )</f>
        <v>-22568</v>
      </c>
      <c r="E75" s="401">
        <v>-22568</v>
      </c>
      <c r="F75" s="400" t="s">
        <v>14</v>
      </c>
      <c r="G75" s="400" t="s">
        <v>169</v>
      </c>
      <c r="H75" s="400" t="s">
        <v>113</v>
      </c>
      <c r="I75" s="400">
        <v>2022</v>
      </c>
      <c r="J75" s="405" t="s">
        <v>733</v>
      </c>
      <c r="K75" s="405" t="s">
        <v>733</v>
      </c>
      <c r="L75" s="404"/>
      <c r="M75" s="400" t="s">
        <v>735</v>
      </c>
      <c r="N75" s="355"/>
      <c r="O75" s="355"/>
      <c r="P75" s="355"/>
      <c r="Q75" s="355"/>
      <c r="R75" s="355"/>
    </row>
    <row r="76" spans="1:18" s="356" customFormat="1" ht="12.75">
      <c r="A76" s="400">
        <v>76</v>
      </c>
      <c r="B76" s="400" t="s">
        <v>508</v>
      </c>
      <c r="C76" s="400" t="s">
        <v>699</v>
      </c>
      <c r="D76" s="415">
        <f ca="1">IF(E76="","",(INDEX(OFFSET('GDP inflator'!$F$3,0,0,'GDP inflator'!$B$4,1),MATCH(I76,OFFSET('GDP inflator'!$D$3,0,0,'GDP inflator'!$B$4,1),0))*E76) )</f>
        <v>-13052</v>
      </c>
      <c r="E76" s="401">
        <v>-13052</v>
      </c>
      <c r="F76" s="400" t="s">
        <v>14</v>
      </c>
      <c r="G76" s="400" t="s">
        <v>169</v>
      </c>
      <c r="H76" s="400" t="s">
        <v>113</v>
      </c>
      <c r="I76" s="400">
        <v>2022</v>
      </c>
      <c r="J76" s="405" t="s">
        <v>733</v>
      </c>
      <c r="K76" s="405" t="s">
        <v>733</v>
      </c>
      <c r="L76" s="404"/>
      <c r="M76" s="400" t="s">
        <v>748</v>
      </c>
      <c r="N76" s="355"/>
      <c r="O76" s="355"/>
      <c r="P76" s="355"/>
      <c r="Q76" s="355"/>
      <c r="R76" s="355"/>
    </row>
    <row r="77" spans="1:18" s="356" customFormat="1" ht="12.75">
      <c r="A77" s="400">
        <v>77</v>
      </c>
      <c r="B77" s="400" t="s">
        <v>508</v>
      </c>
      <c r="C77" s="400" t="s">
        <v>474</v>
      </c>
      <c r="D77" s="415">
        <f ca="1">IF(E77="","",(INDEX(OFFSET('GDP inflator'!$F$3,0,0,'GDP inflator'!$B$4,1),MATCH(I77,OFFSET('GDP inflator'!$D$3,0,0,'GDP inflator'!$B$4,1),0))*E77) )</f>
        <v>-14300</v>
      </c>
      <c r="E77" s="401">
        <v>-14300</v>
      </c>
      <c r="F77" s="400" t="s">
        <v>14</v>
      </c>
      <c r="G77" s="400" t="s">
        <v>169</v>
      </c>
      <c r="H77" s="400" t="s">
        <v>113</v>
      </c>
      <c r="I77" s="400">
        <v>2022</v>
      </c>
      <c r="J77" s="405" t="s">
        <v>733</v>
      </c>
      <c r="K77" s="405" t="s">
        <v>733</v>
      </c>
      <c r="L77" s="404"/>
      <c r="M77" s="400" t="s">
        <v>735</v>
      </c>
      <c r="N77" s="355"/>
      <c r="O77" s="355"/>
      <c r="P77" s="355"/>
      <c r="Q77" s="355"/>
      <c r="R77" s="355"/>
    </row>
    <row r="78" spans="1:18" s="356" customFormat="1" ht="12.75" outlineLevel="1">
      <c r="A78" s="400">
        <v>78</v>
      </c>
      <c r="B78" s="400" t="s">
        <v>508</v>
      </c>
      <c r="C78" s="400" t="s">
        <v>628</v>
      </c>
      <c r="D78" s="415">
        <f ca="1">IF(E78="","",(INDEX(OFFSET('GDP inflator'!$F$3,0,0,'GDP inflator'!$B$4,1),MATCH(I78,OFFSET('GDP inflator'!$D$3,0,0,'GDP inflator'!$B$4,1),0))*E78) )</f>
        <v>-10431.199999999999</v>
      </c>
      <c r="E78" s="401">
        <v>-10431.199999999999</v>
      </c>
      <c r="F78" s="400" t="s">
        <v>14</v>
      </c>
      <c r="G78" s="400" t="s">
        <v>169</v>
      </c>
      <c r="H78" s="400" t="s">
        <v>113</v>
      </c>
      <c r="I78" s="400">
        <v>2022</v>
      </c>
      <c r="J78" s="405" t="s">
        <v>733</v>
      </c>
      <c r="K78" s="405" t="s">
        <v>733</v>
      </c>
      <c r="L78" s="400"/>
      <c r="M78" s="400" t="s">
        <v>735</v>
      </c>
      <c r="N78" s="355"/>
      <c r="O78" s="355"/>
      <c r="P78" s="355"/>
      <c r="Q78" s="355"/>
      <c r="R78" s="355"/>
    </row>
    <row r="79" spans="1:18" s="356" customFormat="1" ht="12.75" outlineLevel="1">
      <c r="A79" s="400">
        <v>79</v>
      </c>
      <c r="B79" s="400" t="s">
        <v>508</v>
      </c>
      <c r="C79" s="400" t="s">
        <v>475</v>
      </c>
      <c r="D79" s="415">
        <f ca="1">IF(E79="","",(INDEX(OFFSET('GDP inflator'!$F$3,0,0,'GDP inflator'!$B$4,1),MATCH(I79,OFFSET('GDP inflator'!$D$3,0,0,'GDP inflator'!$B$4,1),0))*E79) )</f>
        <v>-15671.835278933253</v>
      </c>
      <c r="E79" s="401">
        <v>-14984.320000000002</v>
      </c>
      <c r="F79" s="400" t="s">
        <v>14</v>
      </c>
      <c r="G79" s="400" t="s">
        <v>169</v>
      </c>
      <c r="H79" s="400" t="s">
        <v>113</v>
      </c>
      <c r="I79" s="400">
        <v>2021</v>
      </c>
      <c r="J79" s="405" t="s">
        <v>733</v>
      </c>
      <c r="K79" s="405" t="s">
        <v>733</v>
      </c>
      <c r="L79" s="404"/>
      <c r="M79" s="406" t="s">
        <v>749</v>
      </c>
      <c r="N79" s="355"/>
      <c r="O79" s="355"/>
      <c r="P79" s="355"/>
      <c r="Q79" s="355"/>
      <c r="R79" s="355"/>
    </row>
    <row r="80" spans="1:18" s="356" customFormat="1" ht="12.75" outlineLevel="1">
      <c r="A80" s="400">
        <v>80</v>
      </c>
      <c r="B80" s="400" t="s">
        <v>508</v>
      </c>
      <c r="C80" s="400" t="s">
        <v>433</v>
      </c>
      <c r="D80" s="415">
        <f ca="1">IF(E80="","",(INDEX(OFFSET('GDP inflator'!$F$3,0,0,'GDP inflator'!$B$4,1),MATCH(I80,OFFSET('GDP inflator'!$D$3,0,0,'GDP inflator'!$B$4,1),0))*E80) )</f>
        <v>-7817.9702989542438</v>
      </c>
      <c r="E80" s="401">
        <v>-7475</v>
      </c>
      <c r="F80" s="400" t="s">
        <v>14</v>
      </c>
      <c r="G80" s="400" t="s">
        <v>169</v>
      </c>
      <c r="H80" s="400" t="s">
        <v>113</v>
      </c>
      <c r="I80" s="400">
        <v>2021</v>
      </c>
      <c r="J80" s="405" t="s">
        <v>733</v>
      </c>
      <c r="K80" s="405" t="s">
        <v>733</v>
      </c>
      <c r="L80" s="402"/>
      <c r="M80" s="400" t="s">
        <v>101</v>
      </c>
      <c r="N80" s="355"/>
      <c r="O80" s="355"/>
      <c r="P80" s="355"/>
      <c r="Q80" s="355"/>
      <c r="R80" s="355"/>
    </row>
    <row r="81" spans="1:19" s="356" customFormat="1" ht="12.75" outlineLevel="1">
      <c r="A81" s="400">
        <v>81</v>
      </c>
      <c r="B81" s="400" t="s">
        <v>508</v>
      </c>
      <c r="C81" s="400" t="s">
        <v>750</v>
      </c>
      <c r="D81" s="415">
        <f ca="1">IF(E81="","",(INDEX(OFFSET('GDP inflator'!$F$3,0,0,'GDP inflator'!$B$4,1),MATCH(I81,OFFSET('GDP inflator'!$D$3,0,0,'GDP inflator'!$B$4,1),0))*E81) )</f>
        <v>-12780.681880029548</v>
      </c>
      <c r="E81" s="401">
        <v>-12220</v>
      </c>
      <c r="F81" s="400" t="s">
        <v>14</v>
      </c>
      <c r="G81" s="400" t="s">
        <v>169</v>
      </c>
      <c r="H81" s="400" t="s">
        <v>113</v>
      </c>
      <c r="I81" s="400">
        <v>2021</v>
      </c>
      <c r="J81" s="405" t="s">
        <v>733</v>
      </c>
      <c r="K81" s="405" t="s">
        <v>733</v>
      </c>
      <c r="L81" s="402"/>
      <c r="M81" s="400" t="s">
        <v>751</v>
      </c>
      <c r="N81" s="355"/>
      <c r="O81" s="355"/>
      <c r="P81" s="355"/>
      <c r="Q81" s="355"/>
      <c r="R81" s="355"/>
      <c r="S81" s="355"/>
    </row>
    <row r="82" spans="1:19" s="356" customFormat="1" ht="12.75" outlineLevel="1" collapsed="1">
      <c r="A82" s="400">
        <v>82</v>
      </c>
      <c r="B82" s="400" t="s">
        <v>508</v>
      </c>
      <c r="C82" s="400" t="s">
        <v>752</v>
      </c>
      <c r="D82" s="415">
        <f ca="1">IF(E82="","",(INDEX(OFFSET('GDP inflator'!$F$3,0,0,'GDP inflator'!$B$4,1),MATCH(I82,OFFSET('GDP inflator'!$D$3,0,0,'GDP inflator'!$B$4,1),0))*E82) )</f>
        <v>-8429.811452785445</v>
      </c>
      <c r="E82" s="401">
        <v>-8060</v>
      </c>
      <c r="F82" s="400" t="s">
        <v>14</v>
      </c>
      <c r="G82" s="400" t="s">
        <v>169</v>
      </c>
      <c r="H82" s="400" t="s">
        <v>113</v>
      </c>
      <c r="I82" s="400">
        <v>2021</v>
      </c>
      <c r="J82" s="405" t="s">
        <v>733</v>
      </c>
      <c r="K82" s="405" t="s">
        <v>733</v>
      </c>
      <c r="L82" s="402"/>
      <c r="M82" s="400" t="s">
        <v>751</v>
      </c>
      <c r="N82" s="355"/>
      <c r="O82" s="355"/>
      <c r="P82" s="355"/>
      <c r="Q82" s="355"/>
      <c r="R82" s="355"/>
    </row>
    <row r="83" spans="1:19" s="356" customFormat="1" ht="12.75" outlineLevel="1">
      <c r="A83" s="400">
        <v>83</v>
      </c>
      <c r="B83" s="400" t="s">
        <v>508</v>
      </c>
      <c r="C83" s="400" t="s">
        <v>753</v>
      </c>
      <c r="D83" s="415">
        <f ca="1">IF(E83="","",(INDEX(OFFSET('GDP inflator'!$F$3,0,0,'GDP inflator'!$B$4,1),MATCH(I83,OFFSET('GDP inflator'!$D$3,0,0,'GDP inflator'!$B$4,1),0))*E83) )</f>
        <v>-5710.5174357578826</v>
      </c>
      <c r="E83" s="401">
        <v>-5460</v>
      </c>
      <c r="F83" s="400" t="s">
        <v>14</v>
      </c>
      <c r="G83" s="400" t="s">
        <v>169</v>
      </c>
      <c r="H83" s="400" t="s">
        <v>113</v>
      </c>
      <c r="I83" s="400">
        <v>2021</v>
      </c>
      <c r="J83" s="405" t="s">
        <v>733</v>
      </c>
      <c r="K83" s="405" t="s">
        <v>733</v>
      </c>
      <c r="L83" s="402"/>
      <c r="M83" s="400" t="s">
        <v>751</v>
      </c>
      <c r="N83" s="355"/>
      <c r="O83" s="355"/>
      <c r="P83" s="355"/>
      <c r="Q83" s="355"/>
      <c r="R83" s="355"/>
    </row>
    <row r="84" spans="1:19" s="356" customFormat="1" ht="12.75" outlineLevel="1">
      <c r="A84" s="400">
        <v>84</v>
      </c>
      <c r="B84" s="400" t="s">
        <v>508</v>
      </c>
      <c r="C84" s="400" t="s">
        <v>754</v>
      </c>
      <c r="D84" s="415">
        <f ca="1">IF(E84="","",(INDEX(OFFSET('GDP inflator'!$F$3,0,0,'GDP inflator'!$B$4,1),MATCH(I84,OFFSET('GDP inflator'!$D$3,0,0,'GDP inflator'!$B$4,1),0))*E84) )</f>
        <v>-4350.8704272441009</v>
      </c>
      <c r="E84" s="401">
        <v>-4160</v>
      </c>
      <c r="F84" s="400" t="s">
        <v>14</v>
      </c>
      <c r="G84" s="400" t="s">
        <v>169</v>
      </c>
      <c r="H84" s="400" t="s">
        <v>113</v>
      </c>
      <c r="I84" s="400">
        <v>2021</v>
      </c>
      <c r="J84" s="405" t="s">
        <v>733</v>
      </c>
      <c r="K84" s="405" t="s">
        <v>733</v>
      </c>
      <c r="L84" s="402"/>
      <c r="M84" s="400" t="s">
        <v>751</v>
      </c>
      <c r="N84" s="355"/>
      <c r="O84" s="355"/>
      <c r="P84" s="355"/>
      <c r="Q84" s="355"/>
      <c r="R84" s="355"/>
    </row>
    <row r="85" spans="1:19" s="356" customFormat="1" ht="12.75" outlineLevel="1">
      <c r="A85" s="400">
        <v>85</v>
      </c>
      <c r="B85" s="400" t="s">
        <v>4</v>
      </c>
      <c r="C85" s="400" t="s">
        <v>50</v>
      </c>
      <c r="D85" s="415">
        <f ca="1">IF(E85="","",(INDEX(OFFSET('GDP inflator'!$F$3,0,0,'GDP inflator'!$B$4,1),MATCH(I85,OFFSET('GDP inflator'!$D$3,0,0,'GDP inflator'!$B$4,1),0))*E85) )</f>
        <v>-815.12274704785591</v>
      </c>
      <c r="E85" s="401">
        <v>-690</v>
      </c>
      <c r="F85" s="400" t="s">
        <v>47</v>
      </c>
      <c r="G85" s="400" t="s">
        <v>169</v>
      </c>
      <c r="H85" s="400" t="s">
        <v>4</v>
      </c>
      <c r="I85" s="400">
        <v>2018</v>
      </c>
      <c r="J85" s="407" t="s">
        <v>557</v>
      </c>
      <c r="K85" s="404"/>
      <c r="L85" s="404"/>
      <c r="M85" s="404" t="s">
        <v>629</v>
      </c>
      <c r="N85" s="355"/>
      <c r="O85" s="355"/>
      <c r="P85" s="355"/>
      <c r="Q85" s="355"/>
      <c r="R85" s="355"/>
    </row>
    <row r="86" spans="1:19" s="356" customFormat="1" ht="12.75">
      <c r="A86" s="400">
        <v>86</v>
      </c>
      <c r="B86" s="400" t="s">
        <v>4</v>
      </c>
      <c r="C86" s="400" t="s">
        <v>49</v>
      </c>
      <c r="D86" s="415">
        <f ca="1">IF(E86="","",(INDEX(OFFSET('GDP inflator'!$F$3,0,0,'GDP inflator'!$B$4,1),MATCH(I86,OFFSET('GDP inflator'!$D$3,0,0,'GDP inflator'!$B$4,1),0))*E86) )</f>
        <v>-6379.8821168723598</v>
      </c>
      <c r="E86" s="401">
        <v>-6100</v>
      </c>
      <c r="F86" s="400" t="s">
        <v>15</v>
      </c>
      <c r="G86" s="400" t="s">
        <v>169</v>
      </c>
      <c r="H86" s="400" t="s">
        <v>4</v>
      </c>
      <c r="I86" s="400">
        <v>2021</v>
      </c>
      <c r="J86" s="408" t="s">
        <v>755</v>
      </c>
      <c r="K86" s="402"/>
      <c r="L86" s="402"/>
      <c r="M86" s="404" t="s">
        <v>834</v>
      </c>
      <c r="N86" s="355"/>
      <c r="O86" s="355"/>
      <c r="P86" s="355"/>
      <c r="Q86" s="355"/>
      <c r="R86" s="355"/>
    </row>
    <row r="87" spans="1:19" s="356" customFormat="1" ht="12.75">
      <c r="A87" s="400">
        <v>87</v>
      </c>
      <c r="B87" s="400" t="s">
        <v>4</v>
      </c>
      <c r="C87" s="400" t="s">
        <v>48</v>
      </c>
      <c r="D87" s="415">
        <f ca="1">IF(E87="","",(INDEX(OFFSET('GDP inflator'!$F$3,0,0,'GDP inflator'!$B$4,1),MATCH(I87,OFFSET('GDP inflator'!$D$3,0,0,'GDP inflator'!$B$4,1),0))*E87) )</f>
        <v>-413.4680600967385</v>
      </c>
      <c r="E87" s="401">
        <v>-350</v>
      </c>
      <c r="F87" s="400" t="s">
        <v>15</v>
      </c>
      <c r="G87" s="400" t="s">
        <v>169</v>
      </c>
      <c r="H87" s="400" t="s">
        <v>4</v>
      </c>
      <c r="I87" s="400">
        <v>2018</v>
      </c>
      <c r="J87" s="407" t="s">
        <v>557</v>
      </c>
      <c r="K87" s="404"/>
      <c r="L87" s="404"/>
      <c r="M87" s="404" t="s">
        <v>630</v>
      </c>
      <c r="N87" s="355"/>
      <c r="O87" s="355"/>
      <c r="P87" s="355"/>
      <c r="Q87" s="355"/>
      <c r="R87" s="355"/>
    </row>
    <row r="88" spans="1:19" s="356" customFormat="1" ht="12.75">
      <c r="A88" s="400">
        <v>88</v>
      </c>
      <c r="B88" s="400" t="s">
        <v>4</v>
      </c>
      <c r="C88" s="400" t="s">
        <v>301</v>
      </c>
      <c r="D88" s="415">
        <f ca="1">IF(E88="","",(INDEX(OFFSET('GDP inflator'!$F$3,0,0,'GDP inflator'!$B$4,1),MATCH(I88,OFFSET('GDP inflator'!$D$3,0,0,'GDP inflator'!$B$4,1),0))*E88) )</f>
        <v>-6976.1439342561926</v>
      </c>
      <c r="E88" s="401">
        <v>-5500</v>
      </c>
      <c r="F88" s="400" t="s">
        <v>47</v>
      </c>
      <c r="G88" s="400" t="s">
        <v>169</v>
      </c>
      <c r="H88" s="400" t="s">
        <v>4</v>
      </c>
      <c r="I88" s="400">
        <v>2017</v>
      </c>
      <c r="J88" s="407" t="s">
        <v>557</v>
      </c>
      <c r="K88" s="404"/>
      <c r="L88" s="404"/>
      <c r="M88" s="404">
        <v>0</v>
      </c>
      <c r="N88" s="355"/>
      <c r="O88" s="355"/>
      <c r="P88" s="355"/>
      <c r="Q88" s="355"/>
      <c r="R88" s="355"/>
    </row>
    <row r="89" spans="1:19" s="356" customFormat="1" ht="12.75">
      <c r="A89" s="400">
        <v>89</v>
      </c>
      <c r="B89" s="400" t="s">
        <v>4</v>
      </c>
      <c r="C89" s="400" t="s">
        <v>46</v>
      </c>
      <c r="D89" s="415">
        <f ca="1">IF(E89="","",(INDEX(OFFSET('GDP inflator'!$F$3,0,0,'GDP inflator'!$B$4,1),MATCH(I89,OFFSET('GDP inflator'!$D$3,0,0,'GDP inflator'!$B$4,1),0))*E89) )</f>
        <v>-437.09480638798073</v>
      </c>
      <c r="E89" s="401">
        <v>-370</v>
      </c>
      <c r="F89" s="400" t="s">
        <v>15</v>
      </c>
      <c r="G89" s="400" t="s">
        <v>169</v>
      </c>
      <c r="H89" s="400" t="s">
        <v>4</v>
      </c>
      <c r="I89" s="400">
        <v>2018</v>
      </c>
      <c r="J89" s="407" t="s">
        <v>557</v>
      </c>
      <c r="K89" s="404"/>
      <c r="L89" s="404"/>
      <c r="M89" s="404" t="s">
        <v>631</v>
      </c>
      <c r="N89" s="355"/>
      <c r="O89" s="355"/>
      <c r="P89" s="355"/>
      <c r="Q89" s="355"/>
      <c r="R89" s="355"/>
    </row>
    <row r="90" spans="1:19" s="356" customFormat="1" ht="12.75">
      <c r="A90" s="400">
        <v>90</v>
      </c>
      <c r="B90" s="400" t="s">
        <v>4</v>
      </c>
      <c r="C90" s="400" t="s">
        <v>45</v>
      </c>
      <c r="D90" s="415">
        <f ca="1">IF(E90="","",(INDEX(OFFSET('GDP inflator'!$F$3,0,0,'GDP inflator'!$B$4,1),MATCH(I90,OFFSET('GDP inflator'!$D$3,0,0,'GDP inflator'!$B$4,1),0))*E90) )</f>
        <v>-413.4680600967385</v>
      </c>
      <c r="E90" s="401">
        <v>-350</v>
      </c>
      <c r="F90" s="400" t="s">
        <v>15</v>
      </c>
      <c r="G90" s="400" t="s">
        <v>169</v>
      </c>
      <c r="H90" s="400" t="s">
        <v>4</v>
      </c>
      <c r="I90" s="400">
        <v>2018</v>
      </c>
      <c r="J90" s="407" t="s">
        <v>557</v>
      </c>
      <c r="K90" s="404"/>
      <c r="L90" s="404"/>
      <c r="M90" s="404" t="s">
        <v>632</v>
      </c>
      <c r="N90" s="355"/>
      <c r="O90" s="355"/>
      <c r="P90" s="355"/>
      <c r="Q90" s="355"/>
      <c r="R90" s="355"/>
    </row>
    <row r="91" spans="1:19" s="356" customFormat="1" ht="12.75" outlineLevel="1">
      <c r="A91" s="400">
        <v>91</v>
      </c>
      <c r="B91" s="400" t="s">
        <v>4</v>
      </c>
      <c r="C91" s="400" t="s">
        <v>44</v>
      </c>
      <c r="D91" s="415">
        <f ca="1">IF(E91="","",(INDEX(OFFSET('GDP inflator'!$F$3,0,0,'GDP inflator'!$B$4,1),MATCH(I91,OFFSET('GDP inflator'!$D$3,0,0,'GDP inflator'!$B$4,1),0))*E91) )</f>
        <v>-295.33432864052747</v>
      </c>
      <c r="E91" s="401">
        <v>-250</v>
      </c>
      <c r="F91" s="400" t="s">
        <v>15</v>
      </c>
      <c r="G91" s="400" t="s">
        <v>169</v>
      </c>
      <c r="H91" s="400" t="s">
        <v>4</v>
      </c>
      <c r="I91" s="400">
        <v>2018</v>
      </c>
      <c r="J91" s="407" t="s">
        <v>557</v>
      </c>
      <c r="K91" s="404"/>
      <c r="L91" s="404"/>
      <c r="M91" s="404" t="s">
        <v>632</v>
      </c>
      <c r="N91" s="355"/>
      <c r="O91" s="355"/>
      <c r="P91" s="355"/>
      <c r="Q91" s="355"/>
      <c r="R91" s="355"/>
    </row>
    <row r="92" spans="1:19" s="356" customFormat="1" ht="12.75" outlineLevel="1">
      <c r="A92" s="400">
        <v>92</v>
      </c>
      <c r="B92" s="400" t="s">
        <v>4</v>
      </c>
      <c r="C92" s="400" t="s">
        <v>43</v>
      </c>
      <c r="D92" s="415">
        <f ca="1">IF(E92="","",(INDEX(OFFSET('GDP inflator'!$F$3,0,0,'GDP inflator'!$B$4,1),MATCH(I92,OFFSET('GDP inflator'!$D$3,0,0,'GDP inflator'!$B$4,1),0))*E92) )</f>
        <v>-177.20059718431651</v>
      </c>
      <c r="E92" s="401">
        <v>-150</v>
      </c>
      <c r="F92" s="400" t="s">
        <v>16</v>
      </c>
      <c r="G92" s="400" t="s">
        <v>169</v>
      </c>
      <c r="H92" s="400" t="s">
        <v>4</v>
      </c>
      <c r="I92" s="400">
        <v>2018</v>
      </c>
      <c r="J92" s="407" t="s">
        <v>557</v>
      </c>
      <c r="K92" s="404"/>
      <c r="L92" s="404"/>
      <c r="M92" s="404" t="s">
        <v>535</v>
      </c>
      <c r="N92" s="355"/>
      <c r="O92" s="355"/>
      <c r="P92" s="355"/>
      <c r="Q92" s="355"/>
      <c r="R92" s="355"/>
    </row>
    <row r="93" spans="1:19" s="356" customFormat="1" ht="12.75" outlineLevel="1">
      <c r="A93" s="400">
        <v>93</v>
      </c>
      <c r="B93" s="400" t="s">
        <v>4</v>
      </c>
      <c r="C93" s="400" t="s">
        <v>42</v>
      </c>
      <c r="D93" s="415">
        <f ca="1">IF(E93="","",(INDEX(OFFSET('GDP inflator'!$F$3,0,0,'GDP inflator'!$B$4,1),MATCH(I93,OFFSET('GDP inflator'!$D$3,0,0,'GDP inflator'!$B$4,1),0))*E93) )</f>
        <v>-50.735592249135948</v>
      </c>
      <c r="E93" s="401">
        <v>-40</v>
      </c>
      <c r="F93" s="400" t="s">
        <v>15</v>
      </c>
      <c r="G93" s="400" t="s">
        <v>169</v>
      </c>
      <c r="H93" s="400" t="s">
        <v>4</v>
      </c>
      <c r="I93" s="400">
        <v>2017</v>
      </c>
      <c r="J93" s="407" t="s">
        <v>557</v>
      </c>
      <c r="K93" s="404"/>
      <c r="L93" s="404"/>
      <c r="M93" s="404" t="s">
        <v>633</v>
      </c>
      <c r="N93" s="355"/>
      <c r="O93" s="355"/>
      <c r="P93" s="355"/>
      <c r="Q93" s="355"/>
      <c r="R93" s="355"/>
    </row>
    <row r="94" spans="1:19" s="356" customFormat="1" ht="12.75" outlineLevel="1">
      <c r="A94" s="400">
        <v>94</v>
      </c>
      <c r="B94" s="400" t="s">
        <v>4</v>
      </c>
      <c r="C94" s="400" t="s">
        <v>41</v>
      </c>
      <c r="D94" s="415">
        <f ca="1">IF(E94="","",(INDEX(OFFSET('GDP inflator'!$F$3,0,0,'GDP inflator'!$B$4,1),MATCH(I94,OFFSET('GDP inflator'!$D$3,0,0,'GDP inflator'!$B$4,1),0))*E94) )</f>
        <v>-118.133731456211</v>
      </c>
      <c r="E94" s="401">
        <v>-100</v>
      </c>
      <c r="F94" s="400" t="s">
        <v>15</v>
      </c>
      <c r="G94" s="400" t="s">
        <v>169</v>
      </c>
      <c r="H94" s="400" t="s">
        <v>4</v>
      </c>
      <c r="I94" s="400">
        <v>2018</v>
      </c>
      <c r="J94" s="407" t="s">
        <v>557</v>
      </c>
      <c r="K94" s="404"/>
      <c r="L94" s="404"/>
      <c r="M94" s="404">
        <v>0</v>
      </c>
      <c r="N94" s="355"/>
      <c r="O94" s="355"/>
      <c r="P94" s="355"/>
      <c r="Q94" s="355"/>
      <c r="R94" s="355"/>
    </row>
    <row r="95" spans="1:19" s="356" customFormat="1" ht="12.75">
      <c r="A95" s="400">
        <v>95</v>
      </c>
      <c r="B95" s="400" t="s">
        <v>4</v>
      </c>
      <c r="C95" s="400" t="s">
        <v>40</v>
      </c>
      <c r="D95" s="415">
        <f ca="1">IF(E95="","",(INDEX(OFFSET('GDP inflator'!$F$3,0,0,'GDP inflator'!$B$4,1),MATCH(I95,OFFSET('GDP inflator'!$D$3,0,0,'GDP inflator'!$B$4,1),0))*E95) )</f>
        <v>-64.973552300916054</v>
      </c>
      <c r="E95" s="401">
        <v>-55</v>
      </c>
      <c r="F95" s="400" t="s">
        <v>16</v>
      </c>
      <c r="G95" s="400" t="s">
        <v>169</v>
      </c>
      <c r="H95" s="400" t="s">
        <v>4</v>
      </c>
      <c r="I95" s="400">
        <v>2018</v>
      </c>
      <c r="J95" s="407" t="s">
        <v>557</v>
      </c>
      <c r="K95" s="404"/>
      <c r="L95" s="404"/>
      <c r="M95" s="404" t="s">
        <v>536</v>
      </c>
      <c r="N95" s="355"/>
      <c r="O95" s="355"/>
      <c r="P95" s="355"/>
      <c r="Q95" s="355"/>
      <c r="R95" s="355"/>
    </row>
    <row r="96" spans="1:19" s="356" customFormat="1" ht="12.75">
      <c r="A96" s="400">
        <v>96</v>
      </c>
      <c r="B96" s="400" t="s">
        <v>4</v>
      </c>
      <c r="C96" s="400" t="s">
        <v>39</v>
      </c>
      <c r="D96" s="415">
        <f ca="1">IF(E96="","",(INDEX(OFFSET('GDP inflator'!$F$3,0,0,'GDP inflator'!$B$4,1),MATCH(I96,OFFSET('GDP inflator'!$D$3,0,0,'GDP inflator'!$B$4,1),0))*E96) )</f>
        <v>-64.973552300916054</v>
      </c>
      <c r="E96" s="401">
        <v>-55</v>
      </c>
      <c r="F96" s="400" t="s">
        <v>16</v>
      </c>
      <c r="G96" s="400" t="s">
        <v>169</v>
      </c>
      <c r="H96" s="400" t="s">
        <v>4</v>
      </c>
      <c r="I96" s="400">
        <v>2018</v>
      </c>
      <c r="J96" s="407" t="s">
        <v>557</v>
      </c>
      <c r="K96" s="404"/>
      <c r="L96" s="404"/>
      <c r="M96" s="404" t="s">
        <v>537</v>
      </c>
      <c r="N96" s="355"/>
      <c r="O96" s="355"/>
      <c r="P96" s="355"/>
      <c r="Q96" s="355"/>
      <c r="R96" s="355"/>
    </row>
    <row r="97" spans="1:18" s="356" customFormat="1" ht="12.75">
      <c r="A97" s="400">
        <v>97</v>
      </c>
      <c r="B97" s="400" t="s">
        <v>4</v>
      </c>
      <c r="C97" s="400" t="s">
        <v>105</v>
      </c>
      <c r="D97" s="415">
        <f ca="1">IF(E97="","",(INDEX(OFFSET('GDP inflator'!$F$3,0,0,'GDP inflator'!$B$4,1),MATCH(I97,OFFSET('GDP inflator'!$D$3,0,0,'GDP inflator'!$B$4,1),0))*E97) )</f>
        <v>-94.506985164968796</v>
      </c>
      <c r="E97" s="401">
        <v>-80</v>
      </c>
      <c r="F97" s="400" t="s">
        <v>15</v>
      </c>
      <c r="G97" s="400" t="s">
        <v>173</v>
      </c>
      <c r="H97" s="400" t="s">
        <v>176</v>
      </c>
      <c r="I97" s="400">
        <v>2018</v>
      </c>
      <c r="J97" s="407" t="s">
        <v>557</v>
      </c>
      <c r="K97" s="404"/>
      <c r="L97" s="404"/>
      <c r="M97" s="400" t="s">
        <v>756</v>
      </c>
      <c r="N97" s="355"/>
      <c r="O97" s="355"/>
      <c r="P97" s="355"/>
      <c r="Q97" s="355"/>
      <c r="R97" s="355"/>
    </row>
    <row r="98" spans="1:18" s="356" customFormat="1" ht="12.75">
      <c r="A98" s="400">
        <v>98</v>
      </c>
      <c r="B98" s="400" t="s">
        <v>4</v>
      </c>
      <c r="C98" s="400" t="s">
        <v>757</v>
      </c>
      <c r="D98" s="415">
        <f ca="1">IF(E98="","",(INDEX(OFFSET('GDP inflator'!$F$3,0,0,'GDP inflator'!$B$4,1),MATCH(I98,OFFSET('GDP inflator'!$D$3,0,0,'GDP inflator'!$B$4,1),0))*E98) )</f>
        <v>-53.160179155294948</v>
      </c>
      <c r="E98" s="401">
        <v>-45</v>
      </c>
      <c r="F98" s="400" t="s">
        <v>15</v>
      </c>
      <c r="G98" s="400" t="s">
        <v>169</v>
      </c>
      <c r="H98" s="400" t="s">
        <v>4</v>
      </c>
      <c r="I98" s="400">
        <v>2018</v>
      </c>
      <c r="J98" s="407" t="s">
        <v>557</v>
      </c>
      <c r="K98" s="404"/>
      <c r="L98" s="404"/>
      <c r="M98" s="404" t="s">
        <v>758</v>
      </c>
      <c r="N98" s="355"/>
      <c r="O98" s="355"/>
      <c r="P98" s="355"/>
      <c r="Q98" s="355"/>
      <c r="R98" s="355"/>
    </row>
    <row r="99" spans="1:18" s="356" customFormat="1" ht="12.75">
      <c r="A99" s="400">
        <v>99</v>
      </c>
      <c r="B99" s="400" t="s">
        <v>4</v>
      </c>
      <c r="C99" s="400" t="s">
        <v>759</v>
      </c>
      <c r="D99" s="415">
        <f ca="1">IF(E99="","",(INDEX(OFFSET('GDP inflator'!$F$3,0,0,'GDP inflator'!$B$4,1),MATCH(I99,OFFSET('GDP inflator'!$D$3,0,0,'GDP inflator'!$B$4,1),0))*E99) )</f>
        <v>-41.346806009673848</v>
      </c>
      <c r="E99" s="401">
        <v>-35</v>
      </c>
      <c r="F99" s="400" t="s">
        <v>15</v>
      </c>
      <c r="G99" s="400" t="s">
        <v>173</v>
      </c>
      <c r="H99" s="400" t="s">
        <v>176</v>
      </c>
      <c r="I99" s="400">
        <v>2018</v>
      </c>
      <c r="J99" s="407" t="s">
        <v>557</v>
      </c>
      <c r="K99" s="404"/>
      <c r="L99" s="404"/>
      <c r="M99" s="404" t="s">
        <v>760</v>
      </c>
      <c r="N99" s="355"/>
      <c r="O99" s="355"/>
      <c r="P99" s="355"/>
      <c r="Q99" s="355"/>
      <c r="R99" s="355"/>
    </row>
    <row r="100" spans="1:18" s="356" customFormat="1" ht="12.75">
      <c r="A100" s="400">
        <v>100</v>
      </c>
      <c r="B100" s="400" t="s">
        <v>4</v>
      </c>
      <c r="C100" s="400" t="s">
        <v>38</v>
      </c>
      <c r="D100" s="415">
        <f ca="1">IF(E100="","",(INDEX(OFFSET('GDP inflator'!$F$3,0,0,'GDP inflator'!$B$4,1),MATCH(I100,OFFSET('GDP inflator'!$D$3,0,0,'GDP inflator'!$B$4,1),0))*E100) )</f>
        <v>-64.973552300916054</v>
      </c>
      <c r="E100" s="401">
        <v>-55</v>
      </c>
      <c r="F100" s="400" t="s">
        <v>16</v>
      </c>
      <c r="G100" s="400" t="s">
        <v>169</v>
      </c>
      <c r="H100" s="400" t="s">
        <v>4</v>
      </c>
      <c r="I100" s="400">
        <v>2018</v>
      </c>
      <c r="J100" s="407" t="s">
        <v>557</v>
      </c>
      <c r="K100" s="404"/>
      <c r="L100" s="404"/>
      <c r="M100" s="404" t="s">
        <v>634</v>
      </c>
      <c r="N100" s="355"/>
      <c r="O100" s="355"/>
      <c r="P100" s="355"/>
      <c r="Q100" s="355"/>
      <c r="R100" s="355"/>
    </row>
    <row r="101" spans="1:18" s="356" customFormat="1" ht="12.75">
      <c r="A101" s="400">
        <v>101</v>
      </c>
      <c r="B101" s="400" t="s">
        <v>4</v>
      </c>
      <c r="C101" s="400" t="s">
        <v>298</v>
      </c>
      <c r="D101" s="415">
        <f ca="1">IF(E101="","",(INDEX(OFFSET('GDP inflator'!$F$3,0,0,'GDP inflator'!$B$4,1),MATCH(I101,OFFSET('GDP inflator'!$D$3,0,0,'GDP inflator'!$B$4,1),0))*E101) )</f>
        <v>-5742.3120719880935</v>
      </c>
      <c r="E101" s="401">
        <v>-3100</v>
      </c>
      <c r="F101" s="400" t="s">
        <v>14</v>
      </c>
      <c r="G101" s="400" t="s">
        <v>169</v>
      </c>
      <c r="H101" s="400" t="s">
        <v>4</v>
      </c>
      <c r="I101" s="400">
        <v>2008</v>
      </c>
      <c r="J101" s="402" t="s">
        <v>434</v>
      </c>
      <c r="K101" s="404"/>
      <c r="L101" s="404"/>
      <c r="M101" s="400" t="s">
        <v>435</v>
      </c>
      <c r="N101" s="355"/>
      <c r="O101" s="355"/>
      <c r="P101" s="355"/>
      <c r="Q101" s="355"/>
      <c r="R101" s="355"/>
    </row>
    <row r="102" spans="1:18" s="356" customFormat="1" ht="12.75">
      <c r="A102" s="400">
        <v>102</v>
      </c>
      <c r="B102" s="400" t="s">
        <v>4</v>
      </c>
      <c r="C102" s="400" t="s">
        <v>299</v>
      </c>
      <c r="D102" s="415">
        <f ca="1">IF(E102="","",(INDEX(OFFSET('GDP inflator'!$F$3,0,0,'GDP inflator'!$B$4,1),MATCH(I102,OFFSET('GDP inflator'!$D$3,0,0,'GDP inflator'!$B$4,1),0))*E102) )</f>
        <v>-1241.0803510425881</v>
      </c>
      <c r="E102" s="401">
        <v>-670</v>
      </c>
      <c r="F102" s="400" t="s">
        <v>14</v>
      </c>
      <c r="G102" s="400" t="s">
        <v>169</v>
      </c>
      <c r="H102" s="400" t="s">
        <v>4</v>
      </c>
      <c r="I102" s="400">
        <v>2008</v>
      </c>
      <c r="J102" s="402" t="s">
        <v>434</v>
      </c>
      <c r="K102" s="404"/>
      <c r="L102" s="404"/>
      <c r="M102" s="400" t="s">
        <v>435</v>
      </c>
      <c r="N102" s="355"/>
      <c r="O102" s="355"/>
      <c r="P102" s="355"/>
      <c r="Q102" s="355"/>
      <c r="R102" s="355"/>
    </row>
    <row r="103" spans="1:18" s="356" customFormat="1" ht="12.75">
      <c r="A103" s="400">
        <v>103</v>
      </c>
      <c r="B103" s="400" t="s">
        <v>4</v>
      </c>
      <c r="C103" s="400" t="s">
        <v>334</v>
      </c>
      <c r="D103" s="415">
        <f ca="1">IF(E103="","",(INDEX(OFFSET('GDP inflator'!$F$3,0,0,'GDP inflator'!$B$4,1),MATCH(I103,OFFSET('GDP inflator'!$D$3,0,0,'GDP inflator'!$B$4,1),0))*E103) )</f>
        <v>-10002.73715765668</v>
      </c>
      <c r="E103" s="401">
        <v>-5400</v>
      </c>
      <c r="F103" s="400" t="s">
        <v>14</v>
      </c>
      <c r="G103" s="400" t="s">
        <v>169</v>
      </c>
      <c r="H103" s="400" t="s">
        <v>4</v>
      </c>
      <c r="I103" s="400">
        <v>2008</v>
      </c>
      <c r="J103" s="402" t="s">
        <v>434</v>
      </c>
      <c r="K103" s="404"/>
      <c r="L103" s="404"/>
      <c r="M103" s="400" t="s">
        <v>435</v>
      </c>
      <c r="N103" s="355"/>
      <c r="O103" s="355"/>
      <c r="P103" s="355"/>
      <c r="Q103" s="355"/>
      <c r="R103" s="355"/>
    </row>
    <row r="104" spans="1:18" s="356" customFormat="1" ht="12.75">
      <c r="A104" s="400">
        <v>104</v>
      </c>
      <c r="B104" s="400" t="s">
        <v>4</v>
      </c>
      <c r="C104" s="400" t="s">
        <v>335</v>
      </c>
      <c r="D104" s="415">
        <f ca="1">IF(E104="","",(INDEX(OFFSET('GDP inflator'!$F$3,0,0,'GDP inflator'!$B$4,1),MATCH(I104,OFFSET('GDP inflator'!$D$3,0,0,'GDP inflator'!$B$4,1),0))*E104) )</f>
        <v>-1241.0803510425881</v>
      </c>
      <c r="E104" s="401">
        <v>-670</v>
      </c>
      <c r="F104" s="400" t="s">
        <v>14</v>
      </c>
      <c r="G104" s="400" t="s">
        <v>169</v>
      </c>
      <c r="H104" s="400" t="s">
        <v>4</v>
      </c>
      <c r="I104" s="400">
        <v>2008</v>
      </c>
      <c r="J104" s="402" t="s">
        <v>434</v>
      </c>
      <c r="K104" s="404"/>
      <c r="L104" s="404"/>
      <c r="M104" s="400" t="s">
        <v>435</v>
      </c>
      <c r="N104" s="355"/>
      <c r="O104" s="355"/>
      <c r="P104" s="355"/>
      <c r="Q104" s="355"/>
      <c r="R104" s="355"/>
    </row>
    <row r="105" spans="1:18" s="356" customFormat="1" ht="12.75" collapsed="1">
      <c r="A105" s="400">
        <v>105</v>
      </c>
      <c r="B105" s="400" t="s">
        <v>4</v>
      </c>
      <c r="C105" s="400" t="s">
        <v>585</v>
      </c>
      <c r="D105" s="415">
        <f ca="1">IF(E105="","",(INDEX(OFFSET('GDP inflator'!$F$3,0,0,'GDP inflator'!$B$4,1),MATCH(I105,OFFSET('GDP inflator'!$D$3,0,0,'GDP inflator'!$B$4,1),0))*E105) )</f>
        <v>4501.2317209455059</v>
      </c>
      <c r="E105" s="401">
        <v>2430</v>
      </c>
      <c r="F105" s="400" t="s">
        <v>14</v>
      </c>
      <c r="G105" s="400" t="s">
        <v>169</v>
      </c>
      <c r="H105" s="400" t="s">
        <v>4</v>
      </c>
      <c r="I105" s="400">
        <v>2008</v>
      </c>
      <c r="J105" s="402" t="s">
        <v>434</v>
      </c>
      <c r="K105" s="404"/>
      <c r="L105" s="404"/>
      <c r="M105" s="400" t="s">
        <v>436</v>
      </c>
      <c r="N105" s="355"/>
      <c r="O105" s="355"/>
      <c r="P105" s="355"/>
      <c r="Q105" s="355"/>
      <c r="R105" s="355"/>
    </row>
    <row r="106" spans="1:18" s="356" customFormat="1" ht="12.75">
      <c r="A106" s="400">
        <v>106</v>
      </c>
      <c r="B106" s="400" t="s">
        <v>4</v>
      </c>
      <c r="C106" s="400" t="s">
        <v>586</v>
      </c>
      <c r="D106" s="415">
        <f ca="1">IF(E106="","",(INDEX(OFFSET('GDP inflator'!$F$3,0,0,'GDP inflator'!$B$4,1),MATCH(I106,OFFSET('GDP inflator'!$D$3,0,0,'GDP inflator'!$B$4,1),0))*E106) )</f>
        <v>8761.6568066140917</v>
      </c>
      <c r="E106" s="401">
        <v>4730</v>
      </c>
      <c r="F106" s="400" t="s">
        <v>14</v>
      </c>
      <c r="G106" s="400" t="s">
        <v>169</v>
      </c>
      <c r="H106" s="400" t="s">
        <v>4</v>
      </c>
      <c r="I106" s="400">
        <v>2008</v>
      </c>
      <c r="J106" s="402" t="s">
        <v>434</v>
      </c>
      <c r="K106" s="404"/>
      <c r="L106" s="404"/>
      <c r="M106" s="400" t="s">
        <v>436</v>
      </c>
      <c r="N106" s="355"/>
      <c r="O106" s="355"/>
      <c r="P106" s="355"/>
      <c r="Q106" s="355"/>
      <c r="R106" s="355"/>
    </row>
    <row r="107" spans="1:18" s="356" customFormat="1" ht="12.75">
      <c r="A107" s="400">
        <v>107</v>
      </c>
      <c r="B107" s="400" t="s">
        <v>508</v>
      </c>
      <c r="C107" s="400" t="s">
        <v>37</v>
      </c>
      <c r="D107" s="415">
        <f ca="1">IF(E107="","",(INDEX(OFFSET('GDP inflator'!$F$3,0,0,'GDP inflator'!$B$4,1),MATCH(I107,OFFSET('GDP inflator'!$D$3,0,0,'GDP inflator'!$B$4,1),0))*E107) )</f>
        <v>-19097</v>
      </c>
      <c r="E107" s="401">
        <v>-19097</v>
      </c>
      <c r="F107" s="400" t="s">
        <v>14</v>
      </c>
      <c r="G107" s="400" t="s">
        <v>169</v>
      </c>
      <c r="H107" s="400" t="s">
        <v>113</v>
      </c>
      <c r="I107" s="400">
        <v>2022</v>
      </c>
      <c r="J107" s="405" t="s">
        <v>733</v>
      </c>
      <c r="K107" s="405" t="s">
        <v>733</v>
      </c>
      <c r="L107" s="404"/>
      <c r="M107" s="400" t="s">
        <v>101</v>
      </c>
      <c r="N107" s="355"/>
      <c r="O107" s="355"/>
      <c r="P107" s="355"/>
      <c r="Q107" s="355"/>
      <c r="R107" s="355"/>
    </row>
    <row r="108" spans="1:18" s="356" customFormat="1" ht="12.75">
      <c r="A108" s="400">
        <v>108</v>
      </c>
      <c r="B108" s="400" t="s">
        <v>508</v>
      </c>
      <c r="C108" s="400" t="s">
        <v>36</v>
      </c>
      <c r="D108" s="415">
        <f ca="1">IF(E108="","",(INDEX(OFFSET('GDP inflator'!$F$3,0,0,'GDP inflator'!$B$4,1),MATCH(I108,OFFSET('GDP inflator'!$D$3,0,0,'GDP inflator'!$B$4,1),0))*E108) )</f>
        <v>-11864.279796291259</v>
      </c>
      <c r="E108" s="401">
        <v>-11343.800000000001</v>
      </c>
      <c r="F108" s="400" t="s">
        <v>14</v>
      </c>
      <c r="G108" s="400" t="s">
        <v>169</v>
      </c>
      <c r="H108" s="400" t="s">
        <v>113</v>
      </c>
      <c r="I108" s="400">
        <v>2021</v>
      </c>
      <c r="J108" s="405" t="s">
        <v>733</v>
      </c>
      <c r="K108" s="405" t="s">
        <v>733</v>
      </c>
      <c r="L108" s="404"/>
      <c r="M108" s="406" t="s">
        <v>761</v>
      </c>
      <c r="N108" s="355"/>
      <c r="O108" s="355"/>
      <c r="P108" s="355"/>
      <c r="Q108" s="355"/>
      <c r="R108" s="355"/>
    </row>
    <row r="109" spans="1:18" s="356" customFormat="1" ht="12.75">
      <c r="A109" s="400">
        <v>109</v>
      </c>
      <c r="B109" s="400" t="s">
        <v>508</v>
      </c>
      <c r="C109" s="400" t="s">
        <v>35</v>
      </c>
      <c r="D109" s="415">
        <f ca="1">IF(E109="","",(INDEX(OFFSET('GDP inflator'!$F$3,0,0,'GDP inflator'!$B$4,1),MATCH(I109,OFFSET('GDP inflator'!$D$3,0,0,'GDP inflator'!$B$4,1),0))*E109) )</f>
        <v>-18668</v>
      </c>
      <c r="E109" s="401">
        <v>-18668</v>
      </c>
      <c r="F109" s="400" t="s">
        <v>14</v>
      </c>
      <c r="G109" s="400" t="s">
        <v>169</v>
      </c>
      <c r="H109" s="400" t="s">
        <v>113</v>
      </c>
      <c r="I109" s="400">
        <v>2022</v>
      </c>
      <c r="J109" s="405" t="s">
        <v>733</v>
      </c>
      <c r="K109" s="405" t="s">
        <v>733</v>
      </c>
      <c r="L109" s="404"/>
      <c r="M109" s="400" t="s">
        <v>735</v>
      </c>
      <c r="N109" s="355"/>
      <c r="O109" s="355"/>
      <c r="P109" s="355"/>
      <c r="Q109" s="355"/>
      <c r="R109" s="355"/>
    </row>
    <row r="110" spans="1:18" s="356" customFormat="1" ht="12.75">
      <c r="A110" s="400">
        <v>110</v>
      </c>
      <c r="B110" s="400" t="s">
        <v>508</v>
      </c>
      <c r="C110" s="400" t="s">
        <v>476</v>
      </c>
      <c r="D110" s="415">
        <f ca="1">IF(E110="","",(INDEX(OFFSET('GDP inflator'!$F$3,0,0,'GDP inflator'!$B$4,1),MATCH(I110,OFFSET('GDP inflator'!$D$3,0,0,'GDP inflator'!$B$4,1),0))*E110) )</f>
        <v>-15860</v>
      </c>
      <c r="E110" s="401">
        <v>-15860</v>
      </c>
      <c r="F110" s="400" t="s">
        <v>14</v>
      </c>
      <c r="G110" s="400" t="s">
        <v>169</v>
      </c>
      <c r="H110" s="400" t="s">
        <v>113</v>
      </c>
      <c r="I110" s="400">
        <v>2022</v>
      </c>
      <c r="J110" s="405" t="s">
        <v>733</v>
      </c>
      <c r="K110" s="405" t="s">
        <v>733</v>
      </c>
      <c r="L110" s="404"/>
      <c r="M110" s="400" t="s">
        <v>735</v>
      </c>
      <c r="N110" s="355"/>
      <c r="O110" s="355"/>
      <c r="P110" s="355"/>
      <c r="Q110" s="355"/>
      <c r="R110" s="355"/>
    </row>
    <row r="111" spans="1:18" s="356" customFormat="1" ht="12.75">
      <c r="A111" s="400">
        <v>111</v>
      </c>
      <c r="B111" s="400" t="s">
        <v>508</v>
      </c>
      <c r="C111" s="400" t="s">
        <v>34</v>
      </c>
      <c r="D111" s="415">
        <f ca="1">IF(E111="","",(INDEX(OFFSET('GDP inflator'!$F$3,0,0,'GDP inflator'!$B$4,1),MATCH(I111,OFFSET('GDP inflator'!$D$3,0,0,'GDP inflator'!$B$4,1),0))*E111) )</f>
        <v>-25220</v>
      </c>
      <c r="E111" s="401">
        <v>-25220</v>
      </c>
      <c r="F111" s="400" t="s">
        <v>14</v>
      </c>
      <c r="G111" s="400" t="s">
        <v>169</v>
      </c>
      <c r="H111" s="400" t="s">
        <v>113</v>
      </c>
      <c r="I111" s="400">
        <v>2022</v>
      </c>
      <c r="J111" s="405" t="s">
        <v>733</v>
      </c>
      <c r="K111" s="405" t="s">
        <v>733</v>
      </c>
      <c r="L111" s="404"/>
      <c r="M111" s="400" t="s">
        <v>735</v>
      </c>
      <c r="N111" s="355"/>
      <c r="O111" s="355"/>
      <c r="P111" s="355"/>
      <c r="Q111" s="355"/>
      <c r="R111" s="355"/>
    </row>
    <row r="112" spans="1:18" s="356" customFormat="1" ht="12.75">
      <c r="A112" s="400">
        <v>112</v>
      </c>
      <c r="B112" s="400" t="s">
        <v>508</v>
      </c>
      <c r="C112" s="400" t="s">
        <v>477</v>
      </c>
      <c r="D112" s="415">
        <f ca="1">IF(E112="","",(INDEX(OFFSET('GDP inflator'!$F$3,0,0,'GDP inflator'!$B$4,1),MATCH(I112,OFFSET('GDP inflator'!$D$3,0,0,'GDP inflator'!$B$4,1),0))*E112) )</f>
        <v>-16640</v>
      </c>
      <c r="E112" s="401">
        <v>-16640</v>
      </c>
      <c r="F112" s="400" t="s">
        <v>14</v>
      </c>
      <c r="G112" s="400" t="s">
        <v>169</v>
      </c>
      <c r="H112" s="400" t="s">
        <v>113</v>
      </c>
      <c r="I112" s="400">
        <v>2022</v>
      </c>
      <c r="J112" s="405" t="s">
        <v>733</v>
      </c>
      <c r="K112" s="405" t="s">
        <v>733</v>
      </c>
      <c r="L112" s="404"/>
      <c r="M112" s="400" t="s">
        <v>735</v>
      </c>
      <c r="N112" s="355"/>
      <c r="O112" s="355"/>
      <c r="P112" s="355"/>
      <c r="Q112" s="355"/>
      <c r="R112" s="355"/>
    </row>
    <row r="113" spans="1:18" s="356" customFormat="1" ht="12.75">
      <c r="A113" s="400">
        <v>113</v>
      </c>
      <c r="B113" s="400" t="s">
        <v>508</v>
      </c>
      <c r="C113" s="400" t="s">
        <v>478</v>
      </c>
      <c r="D113" s="415">
        <f ca="1">IF(E113="","",(INDEX(OFFSET('GDP inflator'!$F$3,0,0,'GDP inflator'!$B$4,1),MATCH(I113,OFFSET('GDP inflator'!$D$3,0,0,'GDP inflator'!$B$4,1),0))*E113) )</f>
        <v>-3595.450549313844</v>
      </c>
      <c r="E113" s="401">
        <v>-3437.72</v>
      </c>
      <c r="F113" s="400" t="s">
        <v>14</v>
      </c>
      <c r="G113" s="400" t="s">
        <v>169</v>
      </c>
      <c r="H113" s="400" t="s">
        <v>113</v>
      </c>
      <c r="I113" s="400">
        <v>2021</v>
      </c>
      <c r="J113" s="405" t="s">
        <v>733</v>
      </c>
      <c r="K113" s="405" t="s">
        <v>733</v>
      </c>
      <c r="L113" s="404"/>
      <c r="M113" s="406" t="s">
        <v>761</v>
      </c>
      <c r="N113" s="355"/>
      <c r="O113" s="355"/>
      <c r="P113" s="355"/>
      <c r="Q113" s="355"/>
      <c r="R113" s="355"/>
    </row>
    <row r="114" spans="1:18" s="356" customFormat="1" ht="12.75">
      <c r="A114" s="400">
        <v>114</v>
      </c>
      <c r="B114" s="400" t="s">
        <v>508</v>
      </c>
      <c r="C114" s="400" t="s">
        <v>33</v>
      </c>
      <c r="D114" s="415">
        <f ca="1">IF(E114="","",(INDEX(OFFSET('GDP inflator'!$F$3,0,0,'GDP inflator'!$B$4,1),MATCH(I114,OFFSET('GDP inflator'!$D$3,0,0,'GDP inflator'!$B$4,1),0))*E114) )</f>
        <v>-2242.8737052443344</v>
      </c>
      <c r="E114" s="401">
        <v>-2144.48</v>
      </c>
      <c r="F114" s="400" t="s">
        <v>14</v>
      </c>
      <c r="G114" s="400" t="s">
        <v>169</v>
      </c>
      <c r="H114" s="400" t="s">
        <v>113</v>
      </c>
      <c r="I114" s="400">
        <v>2021</v>
      </c>
      <c r="J114" s="405" t="s">
        <v>733</v>
      </c>
      <c r="K114" s="405" t="s">
        <v>733</v>
      </c>
      <c r="L114" s="404"/>
      <c r="M114" s="406" t="s">
        <v>761</v>
      </c>
      <c r="N114" s="355"/>
      <c r="O114" s="355"/>
      <c r="P114" s="355"/>
      <c r="Q114" s="355"/>
      <c r="R114" s="355"/>
    </row>
    <row r="115" spans="1:18" s="356" customFormat="1" ht="12.75">
      <c r="A115" s="400">
        <v>115</v>
      </c>
      <c r="B115" s="400" t="s">
        <v>508</v>
      </c>
      <c r="C115" s="400" t="s">
        <v>32</v>
      </c>
      <c r="D115" s="415">
        <f ca="1">IF(E115="","",(INDEX(OFFSET('GDP inflator'!$F$3,0,0,'GDP inflator'!$B$4,1),MATCH(I115,OFFSET('GDP inflator'!$D$3,0,0,'GDP inflator'!$B$4,1),0))*E115) )</f>
        <v>-2710.0484173696696</v>
      </c>
      <c r="E115" s="401">
        <v>-2591.16</v>
      </c>
      <c r="F115" s="400" t="s">
        <v>14</v>
      </c>
      <c r="G115" s="400" t="s">
        <v>169</v>
      </c>
      <c r="H115" s="400" t="s">
        <v>113</v>
      </c>
      <c r="I115" s="400">
        <v>2021</v>
      </c>
      <c r="J115" s="405" t="s">
        <v>733</v>
      </c>
      <c r="K115" s="405" t="s">
        <v>733</v>
      </c>
      <c r="L115" s="404"/>
      <c r="M115" s="406" t="s">
        <v>761</v>
      </c>
      <c r="N115" s="355"/>
      <c r="O115" s="355"/>
      <c r="P115" s="355"/>
      <c r="Q115" s="355"/>
      <c r="R115" s="355"/>
    </row>
    <row r="116" spans="1:18" s="356" customFormat="1" ht="12.75">
      <c r="A116" s="400">
        <v>116</v>
      </c>
      <c r="B116" s="400" t="s">
        <v>4</v>
      </c>
      <c r="C116" s="400" t="s">
        <v>96</v>
      </c>
      <c r="D116" s="415">
        <f ca="1">IF(E116="","",(INDEX(OFFSET('GDP inflator'!$F$3,0,0,'GDP inflator'!$B$4,1),MATCH(I116,OFFSET('GDP inflator'!$D$3,0,0,'GDP inflator'!$B$4,1),0))*E116) )</f>
        <v>-54.073501445600584</v>
      </c>
      <c r="E116" s="401">
        <v>-40</v>
      </c>
      <c r="F116" s="400" t="s">
        <v>15</v>
      </c>
      <c r="G116" s="400" t="s">
        <v>173</v>
      </c>
      <c r="H116" s="400" t="s">
        <v>176</v>
      </c>
      <c r="I116" s="400">
        <v>2016</v>
      </c>
      <c r="J116" s="402" t="s">
        <v>437</v>
      </c>
      <c r="K116" s="404"/>
      <c r="L116" s="404"/>
      <c r="M116" s="400"/>
      <c r="N116" s="355"/>
      <c r="O116" s="355"/>
      <c r="P116" s="355"/>
      <c r="Q116" s="355"/>
      <c r="R116" s="355"/>
    </row>
    <row r="117" spans="1:18" s="356" customFormat="1" ht="12.75" outlineLevel="1">
      <c r="A117" s="400">
        <v>117</v>
      </c>
      <c r="B117" s="400" t="s">
        <v>4</v>
      </c>
      <c r="C117" s="400" t="s">
        <v>13</v>
      </c>
      <c r="D117" s="415">
        <f ca="1">IF(E117="","",(INDEX(OFFSET('GDP inflator'!$F$3,0,0,'GDP inflator'!$B$4,1),MATCH(I117,OFFSET('GDP inflator'!$D$3,0,0,'GDP inflator'!$B$4,1),0))*E117) )</f>
        <v>-883.87879400540828</v>
      </c>
      <c r="E117" s="401">
        <v>-800</v>
      </c>
      <c r="F117" s="400" t="s">
        <v>12</v>
      </c>
      <c r="G117" s="400" t="s">
        <v>169</v>
      </c>
      <c r="H117" s="400" t="s">
        <v>4</v>
      </c>
      <c r="I117" s="400">
        <v>2020</v>
      </c>
      <c r="J117" s="402" t="s">
        <v>635</v>
      </c>
      <c r="K117" s="404"/>
      <c r="L117" s="404"/>
      <c r="M117" s="400" t="s">
        <v>303</v>
      </c>
      <c r="N117" s="355"/>
      <c r="O117" s="355"/>
      <c r="P117" s="355"/>
      <c r="Q117" s="355"/>
      <c r="R117" s="355"/>
    </row>
    <row r="118" spans="1:18" s="356" customFormat="1" ht="12.75" outlineLevel="1">
      <c r="A118" s="400">
        <v>118</v>
      </c>
      <c r="B118" s="400" t="s">
        <v>4</v>
      </c>
      <c r="C118" s="400" t="s">
        <v>302</v>
      </c>
      <c r="D118" s="415">
        <f ca="1">IF(E118="","",(INDEX(OFFSET('GDP inflator'!$F$3,0,0,'GDP inflator'!$B$4,1),MATCH(I118,OFFSET('GDP inflator'!$D$3,0,0,'GDP inflator'!$B$4,1),0))*E118) )</f>
        <v>-338.17527823348729</v>
      </c>
      <c r="E118" s="401">
        <v>-300</v>
      </c>
      <c r="F118" s="400" t="s">
        <v>15</v>
      </c>
      <c r="G118" s="400" t="s">
        <v>169</v>
      </c>
      <c r="H118" s="400" t="s">
        <v>4</v>
      </c>
      <c r="I118" s="400">
        <v>2019</v>
      </c>
      <c r="J118" s="402" t="s">
        <v>636</v>
      </c>
      <c r="K118" s="404"/>
      <c r="L118" s="404"/>
      <c r="M118" s="400"/>
      <c r="N118" s="355"/>
      <c r="O118" s="355"/>
      <c r="P118" s="355"/>
      <c r="Q118" s="355"/>
      <c r="R118" s="355"/>
    </row>
    <row r="119" spans="1:18" s="356" customFormat="1" ht="12.75" outlineLevel="1">
      <c r="A119" s="400">
        <v>119</v>
      </c>
      <c r="B119" s="400" t="s">
        <v>886</v>
      </c>
      <c r="C119" s="400" t="s">
        <v>62</v>
      </c>
      <c r="D119" s="415">
        <f ca="1">IF(E119="","",(INDEX(OFFSET('GDP inflator'!$F$3,0,0,'GDP inflator'!$B$4,1),MATCH(I119,OFFSET('GDP inflator'!$D$3,0,0,'GDP inflator'!$B$4,1),0))*E119) )</f>
        <v>-22716.645064405842</v>
      </c>
      <c r="E119" s="401">
        <v>-8910</v>
      </c>
      <c r="F119" s="400" t="s">
        <v>12</v>
      </c>
      <c r="G119" s="400" t="s">
        <v>173</v>
      </c>
      <c r="H119" s="400" t="s">
        <v>6</v>
      </c>
      <c r="I119" s="400">
        <v>2003</v>
      </c>
      <c r="J119" s="403" t="s">
        <v>53</v>
      </c>
      <c r="K119" s="404"/>
      <c r="L119" s="404"/>
      <c r="M119" s="400" t="s">
        <v>438</v>
      </c>
      <c r="N119" s="355"/>
      <c r="O119" s="355"/>
      <c r="P119" s="355"/>
      <c r="Q119" s="355"/>
      <c r="R119" s="355"/>
    </row>
    <row r="120" spans="1:18" s="356" customFormat="1" ht="12.75" outlineLevel="1">
      <c r="A120" s="400">
        <v>120</v>
      </c>
      <c r="B120" s="400" t="s">
        <v>886</v>
      </c>
      <c r="C120" s="400" t="s">
        <v>61</v>
      </c>
      <c r="D120" s="415">
        <f ca="1">IF(E120="","",(INDEX(OFFSET('GDP inflator'!$F$3,0,0,'GDP inflator'!$B$4,1),MATCH(I120,OFFSET('GDP inflator'!$D$3,0,0,'GDP inflator'!$B$4,1),0))*E120) )</f>
        <v>-183900.29276044818</v>
      </c>
      <c r="E120" s="401">
        <v>-72130</v>
      </c>
      <c r="F120" s="400" t="s">
        <v>12</v>
      </c>
      <c r="G120" s="400" t="s">
        <v>173</v>
      </c>
      <c r="H120" s="400" t="s">
        <v>6</v>
      </c>
      <c r="I120" s="400">
        <v>2003</v>
      </c>
      <c r="J120" s="403" t="s">
        <v>53</v>
      </c>
      <c r="K120" s="404"/>
      <c r="L120" s="404"/>
      <c r="M120" s="400" t="s">
        <v>438</v>
      </c>
      <c r="N120" s="355"/>
      <c r="O120" s="355"/>
      <c r="P120" s="355"/>
      <c r="Q120" s="355"/>
      <c r="R120" s="355"/>
    </row>
    <row r="121" spans="1:18" s="356" customFormat="1" ht="12.75" outlineLevel="1">
      <c r="A121" s="400">
        <v>121</v>
      </c>
      <c r="B121" s="400" t="s">
        <v>886</v>
      </c>
      <c r="C121" s="400" t="s">
        <v>60</v>
      </c>
      <c r="D121" s="415">
        <f ca="1">IF(E121="","",(INDEX(OFFSET('GDP inflator'!$F$3,0,0,'GDP inflator'!$B$4,1),MATCH(I121,OFFSET('GDP inflator'!$D$3,0,0,'GDP inflator'!$B$4,1),0))*E121) )</f>
        <v>-58895.005722533664</v>
      </c>
      <c r="E121" s="401">
        <v>-23100</v>
      </c>
      <c r="F121" s="400" t="s">
        <v>12</v>
      </c>
      <c r="G121" s="400" t="s">
        <v>169</v>
      </c>
      <c r="H121" s="400" t="s">
        <v>6</v>
      </c>
      <c r="I121" s="400">
        <v>2003</v>
      </c>
      <c r="J121" s="403" t="s">
        <v>53</v>
      </c>
      <c r="K121" s="404"/>
      <c r="L121" s="404"/>
      <c r="M121" s="400"/>
      <c r="N121" s="355"/>
      <c r="O121" s="355"/>
      <c r="P121" s="355"/>
      <c r="Q121" s="355"/>
      <c r="R121" s="355"/>
    </row>
    <row r="122" spans="1:18" s="356" customFormat="1" ht="12.75">
      <c r="A122" s="400">
        <v>122</v>
      </c>
      <c r="B122" s="400" t="s">
        <v>886</v>
      </c>
      <c r="C122" s="400" t="s">
        <v>59</v>
      </c>
      <c r="D122" s="415">
        <f ca="1">IF(E122="","",(INDEX(OFFSET('GDP inflator'!$F$3,0,0,'GDP inflator'!$B$4,1),MATCH(I122,OFFSET('GDP inflator'!$D$3,0,0,'GDP inflator'!$B$4,1),0))*E122) )</f>
        <v>-17999.945471908555</v>
      </c>
      <c r="E122" s="401">
        <v>-7060</v>
      </c>
      <c r="F122" s="400" t="s">
        <v>12</v>
      </c>
      <c r="G122" s="400" t="s">
        <v>173</v>
      </c>
      <c r="H122" s="400" t="s">
        <v>6</v>
      </c>
      <c r="I122" s="400">
        <v>2003</v>
      </c>
      <c r="J122" s="403" t="s">
        <v>53</v>
      </c>
      <c r="K122" s="404"/>
      <c r="L122" s="404"/>
      <c r="M122" s="400" t="s">
        <v>438</v>
      </c>
      <c r="N122" s="355"/>
      <c r="O122" s="355"/>
      <c r="P122" s="355"/>
      <c r="Q122" s="355"/>
      <c r="R122" s="355"/>
    </row>
    <row r="123" spans="1:18" s="356" customFormat="1" ht="12.75">
      <c r="A123" s="400">
        <v>123</v>
      </c>
      <c r="B123" s="400" t="s">
        <v>886</v>
      </c>
      <c r="C123" s="400" t="s">
        <v>58</v>
      </c>
      <c r="D123" s="415">
        <f ca="1">IF(E123="","",(INDEX(OFFSET('GDP inflator'!$F$3,0,0,'GDP inflator'!$B$4,1),MATCH(I123,OFFSET('GDP inflator'!$D$3,0,0,'GDP inflator'!$B$4,1),0))*E123) )</f>
        <v>-3314.4375514845783</v>
      </c>
      <c r="E123" s="401">
        <v>-1300</v>
      </c>
      <c r="F123" s="400" t="s">
        <v>12</v>
      </c>
      <c r="G123" s="400" t="s">
        <v>173</v>
      </c>
      <c r="H123" s="400" t="s">
        <v>6</v>
      </c>
      <c r="I123" s="400">
        <v>2003</v>
      </c>
      <c r="J123" s="403" t="s">
        <v>53</v>
      </c>
      <c r="K123" s="404"/>
      <c r="L123" s="404"/>
      <c r="M123" s="400" t="s">
        <v>438</v>
      </c>
      <c r="N123" s="355"/>
      <c r="O123" s="355"/>
      <c r="P123" s="355"/>
      <c r="Q123" s="355"/>
      <c r="R123" s="355"/>
    </row>
    <row r="124" spans="1:18" s="356" customFormat="1" ht="12.75">
      <c r="A124" s="400">
        <v>124</v>
      </c>
      <c r="B124" s="400" t="s">
        <v>886</v>
      </c>
      <c r="C124" s="400" t="s">
        <v>57</v>
      </c>
      <c r="D124" s="415">
        <f ca="1">IF(E124="","",(INDEX(OFFSET('GDP inflator'!$F$3,0,0,'GDP inflator'!$B$4,1),MATCH(I124,OFFSET('GDP inflator'!$D$3,0,0,'GDP inflator'!$B$4,1),0))*E124) )</f>
        <v>-5507.065470158992</v>
      </c>
      <c r="E124" s="401">
        <v>-2160</v>
      </c>
      <c r="F124" s="400" t="s">
        <v>12</v>
      </c>
      <c r="G124" s="400" t="s">
        <v>173</v>
      </c>
      <c r="H124" s="400" t="s">
        <v>6</v>
      </c>
      <c r="I124" s="400">
        <v>2003</v>
      </c>
      <c r="J124" s="403" t="s">
        <v>53</v>
      </c>
      <c r="K124" s="404"/>
      <c r="L124" s="404"/>
      <c r="M124" s="400" t="s">
        <v>438</v>
      </c>
      <c r="N124" s="355"/>
      <c r="O124" s="355"/>
      <c r="P124" s="355"/>
      <c r="Q124" s="355"/>
      <c r="R124" s="355"/>
    </row>
    <row r="125" spans="1:18" s="356" customFormat="1" ht="12.75">
      <c r="A125" s="400">
        <v>125</v>
      </c>
      <c r="B125" s="400" t="s">
        <v>886</v>
      </c>
      <c r="C125" s="400" t="s">
        <v>56</v>
      </c>
      <c r="D125" s="415">
        <f ca="1">IF(E125="","",(INDEX(OFFSET('GDP inflator'!$F$3,0,0,'GDP inflator'!$B$4,1),MATCH(I125,OFFSET('GDP inflator'!$D$3,0,0,'GDP inflator'!$B$4,1),0))*E125) )</f>
        <v>-42450.296332475562</v>
      </c>
      <c r="E125" s="401">
        <v>-16650</v>
      </c>
      <c r="F125" s="400" t="s">
        <v>12</v>
      </c>
      <c r="G125" s="400" t="s">
        <v>173</v>
      </c>
      <c r="H125" s="400" t="s">
        <v>6</v>
      </c>
      <c r="I125" s="400">
        <v>2003</v>
      </c>
      <c r="J125" s="403" t="s">
        <v>53</v>
      </c>
      <c r="K125" s="404"/>
      <c r="L125" s="404"/>
      <c r="M125" s="400" t="s">
        <v>438</v>
      </c>
      <c r="N125" s="355"/>
      <c r="O125" s="355"/>
      <c r="P125" s="355"/>
      <c r="Q125" s="355"/>
      <c r="R125" s="355"/>
    </row>
    <row r="126" spans="1:18" s="356" customFormat="1" ht="12.75">
      <c r="A126" s="400">
        <v>126</v>
      </c>
      <c r="B126" s="400" t="s">
        <v>886</v>
      </c>
      <c r="C126" s="400" t="s">
        <v>55</v>
      </c>
      <c r="D126" s="415">
        <f ca="1">IF(E126="","",(INDEX(OFFSET('GDP inflator'!$F$3,0,0,'GDP inflator'!$B$4,1),MATCH(I126,OFFSET('GDP inflator'!$D$3,0,0,'GDP inflator'!$B$4,1),0))*E126) )</f>
        <v>-14736.499267369894</v>
      </c>
      <c r="E126" s="401">
        <v>-5780</v>
      </c>
      <c r="F126" s="400" t="s">
        <v>12</v>
      </c>
      <c r="G126" s="400" t="s">
        <v>169</v>
      </c>
      <c r="H126" s="400" t="s">
        <v>6</v>
      </c>
      <c r="I126" s="400">
        <v>2003</v>
      </c>
      <c r="J126" s="403" t="s">
        <v>53</v>
      </c>
      <c r="K126" s="404"/>
      <c r="L126" s="404"/>
      <c r="M126" s="400"/>
      <c r="N126" s="355"/>
      <c r="O126" s="355"/>
      <c r="P126" s="355"/>
      <c r="Q126" s="355"/>
      <c r="R126" s="355"/>
    </row>
    <row r="127" spans="1:18" s="356" customFormat="1" ht="12.75">
      <c r="A127" s="400">
        <v>127</v>
      </c>
      <c r="B127" s="400" t="s">
        <v>886</v>
      </c>
      <c r="C127" s="400" t="s">
        <v>54</v>
      </c>
      <c r="D127" s="415">
        <f ca="1">IF(E127="","",(INDEX(OFFSET('GDP inflator'!$F$3,0,0,'GDP inflator'!$B$4,1),MATCH(I127,OFFSET('GDP inflator'!$D$3,0,0,'GDP inflator'!$B$4,1),0))*E127) )</f>
        <v>-79571.996909102847</v>
      </c>
      <c r="E127" s="401">
        <v>-31210</v>
      </c>
      <c r="F127" s="400" t="s">
        <v>12</v>
      </c>
      <c r="G127" s="400" t="s">
        <v>173</v>
      </c>
      <c r="H127" s="400" t="s">
        <v>6</v>
      </c>
      <c r="I127" s="400">
        <v>2003</v>
      </c>
      <c r="J127" s="403" t="s">
        <v>53</v>
      </c>
      <c r="K127" s="404"/>
      <c r="L127" s="404"/>
      <c r="M127" s="400" t="s">
        <v>438</v>
      </c>
      <c r="N127" s="355"/>
      <c r="O127" s="355"/>
      <c r="P127" s="355"/>
      <c r="Q127" s="355"/>
      <c r="R127" s="355"/>
    </row>
    <row r="128" spans="1:18" s="356" customFormat="1" ht="12.75">
      <c r="A128" s="400">
        <v>128</v>
      </c>
      <c r="B128" s="400" t="s">
        <v>886</v>
      </c>
      <c r="C128" s="400" t="s">
        <v>346</v>
      </c>
      <c r="D128" s="415">
        <f ca="1">IF(E128="","",(INDEX(OFFSET('GDP inflator'!$F$3,0,0,'GDP inflator'!$B$4,1),MATCH(I128,OFFSET('GDP inflator'!$D$3,0,0,'GDP inflator'!$B$4,1),0))*E128) )</f>
        <v>-5711.0308579426583</v>
      </c>
      <c r="E128" s="401">
        <v>-2240</v>
      </c>
      <c r="F128" s="400" t="s">
        <v>12</v>
      </c>
      <c r="G128" s="400" t="s">
        <v>169</v>
      </c>
      <c r="H128" s="400" t="s">
        <v>6</v>
      </c>
      <c r="I128" s="400">
        <v>2003</v>
      </c>
      <c r="J128" s="403" t="s">
        <v>53</v>
      </c>
      <c r="K128" s="404"/>
      <c r="L128" s="404"/>
      <c r="M128" s="400"/>
      <c r="N128" s="355"/>
      <c r="O128" s="355"/>
      <c r="P128" s="355"/>
      <c r="Q128" s="355"/>
      <c r="R128" s="355"/>
    </row>
    <row r="129" spans="1:18" s="356" customFormat="1" ht="12.75">
      <c r="A129" s="400">
        <v>129</v>
      </c>
      <c r="B129" s="400" t="s">
        <v>886</v>
      </c>
      <c r="C129" s="400" t="s">
        <v>17</v>
      </c>
      <c r="D129" s="415">
        <f ca="1">IF(E129="","",(INDEX(OFFSET('GDP inflator'!$F$3,0,0,'GDP inflator'!$B$4,1),MATCH(I129,OFFSET('GDP inflator'!$D$3,0,0,'GDP inflator'!$B$4,1),0))*E129) )</f>
        <v>-116.78194937616055</v>
      </c>
      <c r="E129" s="401">
        <v>-82</v>
      </c>
      <c r="F129" s="400" t="s">
        <v>16</v>
      </c>
      <c r="G129" s="400" t="s">
        <v>169</v>
      </c>
      <c r="H129" s="400" t="s">
        <v>115</v>
      </c>
      <c r="I129" s="400">
        <v>2015</v>
      </c>
      <c r="J129" s="400" t="s">
        <v>863</v>
      </c>
      <c r="K129" s="403" t="s">
        <v>100</v>
      </c>
      <c r="L129" s="403"/>
      <c r="M129" s="400"/>
      <c r="N129" s="355"/>
      <c r="O129" s="355"/>
      <c r="P129" s="355"/>
      <c r="Q129" s="355"/>
      <c r="R129" s="355"/>
    </row>
    <row r="130" spans="1:18" s="356" customFormat="1" ht="12.75">
      <c r="A130" s="400">
        <v>130</v>
      </c>
      <c r="B130" s="400" t="s">
        <v>886</v>
      </c>
      <c r="C130" s="400" t="s">
        <v>128</v>
      </c>
      <c r="D130" s="415">
        <f ca="1">IF(E130="","",(INDEX(OFFSET('GDP inflator'!$F$3,0,0,'GDP inflator'!$B$4,1),MATCH(I130,OFFSET('GDP inflator'!$D$3,0,0,'GDP inflator'!$B$4,1),0))*E130) )</f>
        <v>-14717.373961624917</v>
      </c>
      <c r="E130" s="401">
        <v>-10334</v>
      </c>
      <c r="F130" s="400" t="s">
        <v>14</v>
      </c>
      <c r="G130" s="400" t="s">
        <v>169</v>
      </c>
      <c r="H130" s="400" t="s">
        <v>109</v>
      </c>
      <c r="I130" s="400">
        <v>2015</v>
      </c>
      <c r="J130" s="400" t="s">
        <v>439</v>
      </c>
      <c r="K130" s="400" t="s">
        <v>440</v>
      </c>
      <c r="L130" s="400"/>
      <c r="M130" s="400" t="s">
        <v>762</v>
      </c>
      <c r="N130" s="355"/>
      <c r="O130" s="355"/>
      <c r="P130" s="355"/>
      <c r="Q130" s="355"/>
      <c r="R130" s="355"/>
    </row>
    <row r="131" spans="1:18" s="356" customFormat="1" ht="12.75">
      <c r="A131" s="400">
        <v>131</v>
      </c>
      <c r="B131" s="400" t="s">
        <v>886</v>
      </c>
      <c r="C131" s="409" t="s">
        <v>441</v>
      </c>
      <c r="D131" s="415">
        <f ca="1">IF(E131="","",(INDEX(OFFSET('GDP inflator'!$F$3,0,0,'GDP inflator'!$B$4,1),MATCH(I131,OFFSET('GDP inflator'!$D$3,0,0,'GDP inflator'!$B$4,1),0))*E131) )</f>
        <v>1501.0753005179661</v>
      </c>
      <c r="E131" s="401">
        <v>1054</v>
      </c>
      <c r="F131" s="400" t="s">
        <v>14</v>
      </c>
      <c r="G131" s="400" t="s">
        <v>169</v>
      </c>
      <c r="H131" s="400" t="s">
        <v>109</v>
      </c>
      <c r="I131" s="400">
        <v>2015</v>
      </c>
      <c r="J131" s="400" t="s">
        <v>439</v>
      </c>
      <c r="K131" s="400" t="s">
        <v>440</v>
      </c>
      <c r="L131" s="400"/>
      <c r="M131" s="400" t="s">
        <v>762</v>
      </c>
      <c r="N131" s="355"/>
      <c r="O131" s="355"/>
      <c r="P131" s="355"/>
      <c r="Q131" s="355"/>
      <c r="R131" s="355"/>
    </row>
    <row r="132" spans="1:18" s="356" customFormat="1" ht="12.75">
      <c r="A132" s="400">
        <v>132</v>
      </c>
      <c r="B132" s="400" t="s">
        <v>886</v>
      </c>
      <c r="C132" s="400" t="s">
        <v>130</v>
      </c>
      <c r="D132" s="415">
        <f ca="1">IF(E132="","",(INDEX(OFFSET('GDP inflator'!$F$3,0,0,'GDP inflator'!$B$4,1),MATCH(I132,OFFSET('GDP inflator'!$D$3,0,0,'GDP inflator'!$B$4,1),0))*E132) )</f>
        <v>-87227.12409244584</v>
      </c>
      <c r="E132" s="401">
        <v>-27000</v>
      </c>
      <c r="F132" s="400" t="s">
        <v>12</v>
      </c>
      <c r="G132" s="400" t="s">
        <v>169</v>
      </c>
      <c r="H132" s="400" t="s">
        <v>6</v>
      </c>
      <c r="I132" s="400">
        <v>1999</v>
      </c>
      <c r="J132" s="403" t="s">
        <v>442</v>
      </c>
      <c r="K132" s="404"/>
      <c r="L132" s="404"/>
      <c r="M132" s="403"/>
      <c r="N132" s="355"/>
      <c r="O132" s="355"/>
      <c r="P132" s="355"/>
      <c r="Q132" s="355"/>
      <c r="R132" s="355"/>
    </row>
    <row r="133" spans="1:18" s="356" customFormat="1" ht="12.75">
      <c r="A133" s="400">
        <v>133</v>
      </c>
      <c r="B133" s="400" t="s">
        <v>886</v>
      </c>
      <c r="C133" s="400" t="s">
        <v>129</v>
      </c>
      <c r="D133" s="415">
        <f ca="1">IF(E133="","",(INDEX(OFFSET('GDP inflator'!$F$3,0,0,'GDP inflator'!$B$4,1),MATCH(I133,OFFSET('GDP inflator'!$D$3,0,0,'GDP inflator'!$B$4,1),0))*E133) )</f>
        <v>-3553.6976482107561</v>
      </c>
      <c r="E133" s="401">
        <v>-1100</v>
      </c>
      <c r="F133" s="400" t="s">
        <v>12</v>
      </c>
      <c r="G133" s="400" t="s">
        <v>169</v>
      </c>
      <c r="H133" s="400" t="s">
        <v>6</v>
      </c>
      <c r="I133" s="400">
        <v>1999</v>
      </c>
      <c r="J133" s="403" t="s">
        <v>442</v>
      </c>
      <c r="K133" s="404"/>
      <c r="L133" s="404"/>
      <c r="M133" s="403"/>
      <c r="N133" s="355"/>
      <c r="O133" s="355"/>
      <c r="P133" s="355"/>
      <c r="Q133" s="355"/>
      <c r="R133" s="355"/>
    </row>
    <row r="134" spans="1:18" s="356" customFormat="1" ht="12.75">
      <c r="A134" s="400">
        <v>134</v>
      </c>
      <c r="B134" s="400" t="s">
        <v>4</v>
      </c>
      <c r="C134" s="400" t="s">
        <v>837</v>
      </c>
      <c r="D134" s="415">
        <f ca="1">IF(E134="","",(INDEX(OFFSET('GDP inflator'!$F$3,0,0,'GDP inflator'!$B$4,1),MATCH(I134,OFFSET('GDP inflator'!$D$3,0,0,'GDP inflator'!$B$4,1),0))*E134) )</f>
        <v>36362.860417519441</v>
      </c>
      <c r="E134" s="401">
        <v>32258</v>
      </c>
      <c r="F134" s="400" t="s">
        <v>14</v>
      </c>
      <c r="G134" s="400" t="s">
        <v>173</v>
      </c>
      <c r="H134" s="400" t="s">
        <v>176</v>
      </c>
      <c r="I134" s="400">
        <v>2019</v>
      </c>
      <c r="J134" s="451" t="s">
        <v>700</v>
      </c>
      <c r="K134" s="403" t="s">
        <v>443</v>
      </c>
      <c r="L134" s="403"/>
      <c r="M134" s="400" t="s">
        <v>701</v>
      </c>
      <c r="N134" s="355"/>
      <c r="O134" s="355"/>
      <c r="P134" s="355"/>
      <c r="Q134" s="355"/>
      <c r="R134" s="355"/>
    </row>
    <row r="135" spans="1:18" s="356" customFormat="1" ht="12.75">
      <c r="A135" s="419">
        <v>135</v>
      </c>
      <c r="B135" s="419" t="s">
        <v>4</v>
      </c>
      <c r="C135" s="419" t="s">
        <v>838</v>
      </c>
      <c r="D135" s="415">
        <f ca="1">IF(E135="","",(INDEX(OFFSET('GDP inflator'!$F$3,0,0,'GDP inflator'!$B$4,1),MATCH(I135,OFFSET('GDP inflator'!$D$3,0,0,'GDP inflator'!$B$4,1),0))*E135) )</f>
        <v>59897.411288620176</v>
      </c>
      <c r="E135" s="420">
        <v>54213.23529411765</v>
      </c>
      <c r="F135" s="419" t="s">
        <v>14</v>
      </c>
      <c r="G135" s="419" t="s">
        <v>173</v>
      </c>
      <c r="H135" s="419" t="s">
        <v>176</v>
      </c>
      <c r="I135" s="419">
        <v>2020</v>
      </c>
      <c r="J135" s="419" t="s">
        <v>732</v>
      </c>
      <c r="K135" s="451" t="s">
        <v>844</v>
      </c>
      <c r="L135" s="421"/>
      <c r="M135" s="419" t="s">
        <v>840</v>
      </c>
      <c r="N135" s="355"/>
      <c r="O135" s="355"/>
      <c r="P135" s="355"/>
      <c r="Q135" s="355"/>
      <c r="R135" s="355"/>
    </row>
    <row r="136" spans="1:18" s="356" customFormat="1" ht="12.95" customHeight="1">
      <c r="A136" s="419">
        <v>136</v>
      </c>
      <c r="B136" s="419" t="s">
        <v>4</v>
      </c>
      <c r="C136" s="419" t="s">
        <v>839</v>
      </c>
      <c r="D136" s="415">
        <f ca="1">IF(E136="","",(INDEX(OFFSET('GDP inflator'!$F$3,0,0,'GDP inflator'!$B$4,1),MATCH(I136,OFFSET('GDP inflator'!$D$3,0,0,'GDP inflator'!$B$4,1),0))*E136) )</f>
        <v>4887628.761151406</v>
      </c>
      <c r="E136" s="420">
        <v>4423800</v>
      </c>
      <c r="F136" s="419" t="s">
        <v>763</v>
      </c>
      <c r="G136" s="419" t="s">
        <v>173</v>
      </c>
      <c r="H136" s="419" t="s">
        <v>176</v>
      </c>
      <c r="I136" s="419">
        <v>2020</v>
      </c>
      <c r="J136" s="405" t="s">
        <v>764</v>
      </c>
      <c r="K136" s="422"/>
      <c r="L136" s="422"/>
      <c r="M136" s="419" t="s">
        <v>765</v>
      </c>
      <c r="N136" s="355"/>
      <c r="O136" s="355"/>
      <c r="P136" s="355"/>
      <c r="Q136" s="355"/>
      <c r="R136" s="355"/>
    </row>
    <row r="137" spans="1:18" s="356" customFormat="1" ht="12.95" customHeight="1">
      <c r="A137" s="419">
        <v>137</v>
      </c>
      <c r="B137" s="419" t="s">
        <v>545</v>
      </c>
      <c r="C137" s="419" t="s">
        <v>444</v>
      </c>
      <c r="D137" s="415">
        <f ca="1">IF(E137="","",(INDEX(OFFSET('GDP inflator'!$F$3,0,0,'GDP inflator'!$B$4,1),MATCH(I137,OFFSET('GDP inflator'!$D$3,0,0,'GDP inflator'!$B$4,1),0))*E137) )</f>
        <v>-28.75526308079225</v>
      </c>
      <c r="E137" s="420">
        <v>-27.493784615384616</v>
      </c>
      <c r="F137" s="419" t="s">
        <v>16</v>
      </c>
      <c r="G137" s="419" t="s">
        <v>173</v>
      </c>
      <c r="H137" s="419" t="s">
        <v>176</v>
      </c>
      <c r="I137" s="419">
        <v>2021</v>
      </c>
      <c r="J137" s="402" t="s">
        <v>835</v>
      </c>
      <c r="K137" s="405" t="s">
        <v>766</v>
      </c>
      <c r="L137" s="402" t="s">
        <v>587</v>
      </c>
      <c r="M137" s="419" t="s">
        <v>767</v>
      </c>
      <c r="N137" s="355"/>
      <c r="O137" s="355"/>
      <c r="P137" s="355"/>
      <c r="Q137" s="355"/>
      <c r="R137" s="355"/>
    </row>
    <row r="138" spans="1:18" s="356" customFormat="1" ht="12.95" customHeight="1">
      <c r="A138" s="419">
        <v>138</v>
      </c>
      <c r="B138" s="419" t="s">
        <v>545</v>
      </c>
      <c r="C138" s="419" t="s">
        <v>445</v>
      </c>
      <c r="D138" s="415">
        <f ca="1">IF(E138="","",(INDEX(OFFSET('GDP inflator'!$F$3,0,0,'GDP inflator'!$B$4,1),MATCH(I138,OFFSET('GDP inflator'!$D$3,0,0,'GDP inflator'!$B$4,1),0))*E138) )</f>
        <v>-7.1888157701980626</v>
      </c>
      <c r="E138" s="420">
        <v>-6.873446153846154</v>
      </c>
      <c r="F138" s="419" t="s">
        <v>446</v>
      </c>
      <c r="G138" s="419" t="s">
        <v>173</v>
      </c>
      <c r="H138" s="419" t="s">
        <v>176</v>
      </c>
      <c r="I138" s="419">
        <v>2021</v>
      </c>
      <c r="J138" s="402" t="s">
        <v>835</v>
      </c>
      <c r="K138" s="405" t="s">
        <v>766</v>
      </c>
      <c r="L138" s="402"/>
      <c r="M138" s="419" t="s">
        <v>767</v>
      </c>
      <c r="N138" s="355"/>
      <c r="O138" s="355"/>
      <c r="P138" s="355"/>
      <c r="Q138" s="355"/>
      <c r="R138" s="355"/>
    </row>
    <row r="139" spans="1:18" s="356" customFormat="1" ht="12.75">
      <c r="A139" s="419">
        <v>139</v>
      </c>
      <c r="B139" s="419" t="s">
        <v>543</v>
      </c>
      <c r="C139" s="419" t="s">
        <v>447</v>
      </c>
      <c r="D139" s="415">
        <f ca="1">IF(E139="","",(INDEX(OFFSET('GDP inflator'!$F$3,0,0,'GDP inflator'!$B$4,1),MATCH(I139,OFFSET('GDP inflator'!$D$3,0,0,'GDP inflator'!$B$4,1),0))*E139) )</f>
        <v>12650.721380367766</v>
      </c>
      <c r="E139" s="420">
        <v>12095.7408</v>
      </c>
      <c r="F139" s="419" t="s">
        <v>14</v>
      </c>
      <c r="G139" s="419" t="s">
        <v>173</v>
      </c>
      <c r="H139" s="419" t="s">
        <v>176</v>
      </c>
      <c r="I139" s="419">
        <v>2021</v>
      </c>
      <c r="J139" s="405" t="s">
        <v>737</v>
      </c>
      <c r="K139" s="422"/>
      <c r="L139" s="422"/>
      <c r="M139" s="419" t="s">
        <v>768</v>
      </c>
      <c r="N139" s="355"/>
      <c r="O139" s="355"/>
      <c r="P139" s="355"/>
      <c r="Q139" s="355"/>
      <c r="R139" s="355"/>
    </row>
    <row r="140" spans="1:18" s="356" customFormat="1" ht="12.75">
      <c r="A140" s="419">
        <v>140</v>
      </c>
      <c r="B140" s="419" t="s">
        <v>543</v>
      </c>
      <c r="C140" s="419" t="s">
        <v>448</v>
      </c>
      <c r="D140" s="415">
        <f ca="1">IF(E140="","",(INDEX(OFFSET('GDP inflator'!$F$3,0,0,'GDP inflator'!$B$4,1),MATCH(I140,OFFSET('GDP inflator'!$D$3,0,0,'GDP inflator'!$B$4,1),0))*E140) )</f>
        <v>24316.3052913053</v>
      </c>
      <c r="E140" s="420">
        <v>23249.561600000001</v>
      </c>
      <c r="F140" s="419" t="s">
        <v>14</v>
      </c>
      <c r="G140" s="419" t="s">
        <v>173</v>
      </c>
      <c r="H140" s="419" t="s">
        <v>176</v>
      </c>
      <c r="I140" s="419">
        <v>2021</v>
      </c>
      <c r="J140" s="405" t="s">
        <v>737</v>
      </c>
      <c r="K140" s="422"/>
      <c r="L140" s="422"/>
      <c r="M140" s="419" t="s">
        <v>769</v>
      </c>
      <c r="N140" s="355"/>
      <c r="O140" s="355"/>
      <c r="P140" s="355"/>
      <c r="Q140" s="355"/>
      <c r="R140" s="355"/>
    </row>
    <row r="141" spans="1:18" s="356" customFormat="1" ht="12.75">
      <c r="A141" s="419">
        <v>141</v>
      </c>
      <c r="B141" s="419" t="s">
        <v>543</v>
      </c>
      <c r="C141" s="419" t="s">
        <v>449</v>
      </c>
      <c r="D141" s="415">
        <f ca="1">IF(E141="","",(INDEX(OFFSET('GDP inflator'!$F$3,0,0,'GDP inflator'!$B$4,1),MATCH(I141,OFFSET('GDP inflator'!$D$3,0,0,'GDP inflator'!$B$4,1),0))*E141) )</f>
        <v>36314.874703333451</v>
      </c>
      <c r="E141" s="420">
        <v>34721.760000000002</v>
      </c>
      <c r="F141" s="419" t="s">
        <v>14</v>
      </c>
      <c r="G141" s="419" t="s">
        <v>173</v>
      </c>
      <c r="H141" s="419" t="s">
        <v>176</v>
      </c>
      <c r="I141" s="419">
        <v>2021</v>
      </c>
      <c r="J141" s="405" t="s">
        <v>737</v>
      </c>
      <c r="K141" s="422"/>
      <c r="L141" s="422"/>
      <c r="M141" s="419" t="s">
        <v>770</v>
      </c>
      <c r="N141" s="355"/>
      <c r="O141" s="355"/>
      <c r="P141" s="355"/>
      <c r="Q141" s="355"/>
      <c r="R141" s="355"/>
    </row>
    <row r="142" spans="1:18" s="307" customFormat="1" ht="12.75">
      <c r="A142" s="419">
        <v>142</v>
      </c>
      <c r="B142" s="419" t="s">
        <v>543</v>
      </c>
      <c r="C142" s="419" t="s">
        <v>450</v>
      </c>
      <c r="D142" s="415">
        <f ca="1">IF(E142="","",(INDEX(OFFSET('GDP inflator'!$F$3,0,0,'GDP inflator'!$B$4,1),MATCH(I142,OFFSET('GDP inflator'!$D$3,0,0,'GDP inflator'!$B$4,1),0))*E142) )</f>
        <v>44502.468597552026</v>
      </c>
      <c r="E142" s="420">
        <v>42550.168399999995</v>
      </c>
      <c r="F142" s="419" t="s">
        <v>14</v>
      </c>
      <c r="G142" s="419" t="s">
        <v>173</v>
      </c>
      <c r="H142" s="419" t="s">
        <v>176</v>
      </c>
      <c r="I142" s="419">
        <v>2021</v>
      </c>
      <c r="J142" s="405" t="s">
        <v>741</v>
      </c>
      <c r="K142" s="419" t="s">
        <v>421</v>
      </c>
      <c r="L142" s="419"/>
      <c r="M142" s="419" t="s">
        <v>771</v>
      </c>
      <c r="N142" s="355"/>
      <c r="O142" s="355"/>
      <c r="P142" s="355"/>
      <c r="Q142" s="355"/>
      <c r="R142" s="355"/>
    </row>
    <row r="143" spans="1:18" s="307" customFormat="1" ht="12.75">
      <c r="A143" s="419">
        <v>143</v>
      </c>
      <c r="B143" s="419" t="s">
        <v>543</v>
      </c>
      <c r="C143" s="419" t="s">
        <v>588</v>
      </c>
      <c r="D143" s="415">
        <f ca="1">IF(E143="","",(INDEX(OFFSET('GDP inflator'!$F$3,0,0,'GDP inflator'!$B$4,1),MATCH(I143,OFFSET('GDP inflator'!$D$3,0,0,'GDP inflator'!$B$4,1),0))*E143) )</f>
        <v>44278.583682542114</v>
      </c>
      <c r="E143" s="420">
        <v>42336.105199999998</v>
      </c>
      <c r="F143" s="419" t="s">
        <v>14</v>
      </c>
      <c r="G143" s="419" t="s">
        <v>173</v>
      </c>
      <c r="H143" s="419" t="s">
        <v>176</v>
      </c>
      <c r="I143" s="419">
        <v>2021</v>
      </c>
      <c r="J143" s="405" t="s">
        <v>741</v>
      </c>
      <c r="K143" s="419" t="s">
        <v>421</v>
      </c>
      <c r="L143" s="419"/>
      <c r="M143" s="419" t="s">
        <v>771</v>
      </c>
      <c r="N143" s="355"/>
      <c r="O143" s="355"/>
      <c r="P143" s="355"/>
      <c r="Q143" s="355"/>
      <c r="R143" s="355"/>
    </row>
    <row r="144" spans="1:18" s="307" customFormat="1" ht="12.75">
      <c r="A144" s="419">
        <v>144</v>
      </c>
      <c r="B144" s="419" t="s">
        <v>543</v>
      </c>
      <c r="C144" s="419" t="s">
        <v>589</v>
      </c>
      <c r="D144" s="415">
        <f ca="1">IF(E144="","",(INDEX(OFFSET('GDP inflator'!$F$3,0,0,'GDP inflator'!$B$4,1),MATCH(I144,OFFSET('GDP inflator'!$D$3,0,0,'GDP inflator'!$B$4,1),0))*E144) )</f>
        <v>45323.379952588381</v>
      </c>
      <c r="E144" s="420">
        <v>43335.066800000001</v>
      </c>
      <c r="F144" s="419" t="s">
        <v>14</v>
      </c>
      <c r="G144" s="419" t="s">
        <v>173</v>
      </c>
      <c r="H144" s="419" t="s">
        <v>176</v>
      </c>
      <c r="I144" s="419">
        <v>2021</v>
      </c>
      <c r="J144" s="405" t="s">
        <v>741</v>
      </c>
      <c r="K144" s="419" t="s">
        <v>421</v>
      </c>
      <c r="L144" s="419"/>
      <c r="M144" s="419" t="s">
        <v>771</v>
      </c>
      <c r="N144" s="355"/>
      <c r="O144" s="355"/>
      <c r="P144" s="355"/>
      <c r="Q144" s="355"/>
      <c r="R144" s="355"/>
    </row>
    <row r="145" spans="1:18" s="307" customFormat="1" ht="12.75">
      <c r="A145" s="419">
        <v>145</v>
      </c>
      <c r="B145" s="419" t="s">
        <v>543</v>
      </c>
      <c r="C145" s="419" t="s">
        <v>590</v>
      </c>
      <c r="D145" s="415">
        <f ca="1">IF(E145="","",(INDEX(OFFSET('GDP inflator'!$F$3,0,0,'GDP inflator'!$B$4,1),MATCH(I145,OFFSET('GDP inflator'!$D$3,0,0,'GDP inflator'!$B$4,1),0))*E145) )</f>
        <v>41927.792074938028</v>
      </c>
      <c r="E145" s="420">
        <v>40088.441599999998</v>
      </c>
      <c r="F145" s="419" t="s">
        <v>14</v>
      </c>
      <c r="G145" s="419" t="s">
        <v>173</v>
      </c>
      <c r="H145" s="419" t="s">
        <v>176</v>
      </c>
      <c r="I145" s="419">
        <v>2021</v>
      </c>
      <c r="J145" s="405" t="s">
        <v>741</v>
      </c>
      <c r="K145" s="419" t="s">
        <v>421</v>
      </c>
      <c r="L145" s="419"/>
      <c r="M145" s="419" t="s">
        <v>771</v>
      </c>
      <c r="N145" s="355"/>
      <c r="O145" s="355"/>
      <c r="P145" s="355"/>
      <c r="Q145" s="355"/>
      <c r="R145" s="355"/>
    </row>
    <row r="146" spans="1:18" s="307" customFormat="1" ht="12.75">
      <c r="A146" s="419">
        <v>146</v>
      </c>
      <c r="B146" s="419" t="s">
        <v>543</v>
      </c>
      <c r="C146" s="419" t="s">
        <v>591</v>
      </c>
      <c r="D146" s="415">
        <f ca="1">IF(E146="","",(INDEX(OFFSET('GDP inflator'!$F$3,0,0,'GDP inflator'!$B$4,1),MATCH(I146,OFFSET('GDP inflator'!$D$3,0,0,'GDP inflator'!$B$4,1),0))*E146) )</f>
        <v>53980.263332971699</v>
      </c>
      <c r="E146" s="420">
        <v>51612.177200000006</v>
      </c>
      <c r="F146" s="419" t="s">
        <v>14</v>
      </c>
      <c r="G146" s="419" t="s">
        <v>173</v>
      </c>
      <c r="H146" s="419" t="s">
        <v>176</v>
      </c>
      <c r="I146" s="419">
        <v>2021</v>
      </c>
      <c r="J146" s="405" t="s">
        <v>741</v>
      </c>
      <c r="K146" s="419" t="s">
        <v>421</v>
      </c>
      <c r="L146" s="419"/>
      <c r="M146" s="419" t="s">
        <v>771</v>
      </c>
      <c r="N146" s="355"/>
      <c r="O146" s="355"/>
      <c r="P146" s="355"/>
      <c r="Q146" s="355"/>
      <c r="R146" s="355"/>
    </row>
    <row r="147" spans="1:18" s="307" customFormat="1" ht="12.75">
      <c r="A147" s="419">
        <v>147</v>
      </c>
      <c r="B147" s="419" t="s">
        <v>543</v>
      </c>
      <c r="C147" s="419" t="s">
        <v>592</v>
      </c>
      <c r="D147" s="415">
        <f ca="1">IF(E147="","",(INDEX(OFFSET('GDP inflator'!$F$3,0,0,'GDP inflator'!$B$4,1),MATCH(I147,OFFSET('GDP inflator'!$D$3,0,0,'GDP inflator'!$B$4,1),0))*E147) )</f>
        <v>61236.346745893388</v>
      </c>
      <c r="E147" s="420">
        <v>58549.94</v>
      </c>
      <c r="F147" s="419" t="s">
        <v>14</v>
      </c>
      <c r="G147" s="419" t="s">
        <v>173</v>
      </c>
      <c r="H147" s="419" t="s">
        <v>176</v>
      </c>
      <c r="I147" s="419">
        <v>2021</v>
      </c>
      <c r="J147" s="405" t="s">
        <v>741</v>
      </c>
      <c r="K147" s="419" t="s">
        <v>421</v>
      </c>
      <c r="L147" s="419"/>
      <c r="M147" s="419" t="s">
        <v>771</v>
      </c>
      <c r="N147" s="355"/>
      <c r="O147" s="355"/>
      <c r="P147" s="355"/>
      <c r="Q147" s="355"/>
      <c r="R147" s="355"/>
    </row>
    <row r="148" spans="1:18" s="307" customFormat="1" ht="12.75">
      <c r="A148" s="419">
        <v>148</v>
      </c>
      <c r="B148" s="419" t="s">
        <v>543</v>
      </c>
      <c r="C148" s="419" t="s">
        <v>451</v>
      </c>
      <c r="D148" s="415">
        <f ca="1">IF(E148="","",(INDEX(OFFSET('GDP inflator'!$F$3,0,0,'GDP inflator'!$B$4,1),MATCH(I148,OFFSET('GDP inflator'!$D$3,0,0,'GDP inflator'!$B$4,1),0))*E148) )</f>
        <v>71084.73774712962</v>
      </c>
      <c r="E148" s="420">
        <v>67966.287199999992</v>
      </c>
      <c r="F148" s="419" t="s">
        <v>14</v>
      </c>
      <c r="G148" s="419" t="s">
        <v>173</v>
      </c>
      <c r="H148" s="419" t="s">
        <v>176</v>
      </c>
      <c r="I148" s="419">
        <v>2021</v>
      </c>
      <c r="J148" s="405" t="s">
        <v>741</v>
      </c>
      <c r="K148" s="419" t="s">
        <v>421</v>
      </c>
      <c r="L148" s="419"/>
      <c r="M148" s="419" t="s">
        <v>771</v>
      </c>
      <c r="N148" s="355"/>
      <c r="O148" s="355"/>
      <c r="P148" s="355"/>
      <c r="Q148" s="355"/>
      <c r="R148" s="355"/>
    </row>
    <row r="149" spans="1:18" s="307" customFormat="1" ht="12.75">
      <c r="A149" s="419">
        <v>149</v>
      </c>
      <c r="B149" s="419" t="s">
        <v>543</v>
      </c>
      <c r="C149" s="419" t="s">
        <v>452</v>
      </c>
      <c r="D149" s="415">
        <f ca="1">IF(E149="","",(INDEX(OFFSET('GDP inflator'!$F$3,0,0,'GDP inflator'!$B$4,1),MATCH(I149,OFFSET('GDP inflator'!$D$3,0,0,'GDP inflator'!$B$4,1),0))*E149) )</f>
        <v>51927.98494538082</v>
      </c>
      <c r="E149" s="420">
        <v>49649.931199999999</v>
      </c>
      <c r="F149" s="419" t="s">
        <v>14</v>
      </c>
      <c r="G149" s="419" t="s">
        <v>173</v>
      </c>
      <c r="H149" s="419" t="s">
        <v>176</v>
      </c>
      <c r="I149" s="419">
        <v>2021</v>
      </c>
      <c r="J149" s="405" t="s">
        <v>741</v>
      </c>
      <c r="K149" s="419" t="s">
        <v>421</v>
      </c>
      <c r="L149" s="419"/>
      <c r="M149" s="419" t="s">
        <v>771</v>
      </c>
      <c r="N149" s="355"/>
      <c r="O149" s="355"/>
      <c r="P149" s="355"/>
      <c r="Q149" s="355"/>
      <c r="R149" s="355"/>
    </row>
    <row r="150" spans="1:18" s="307" customFormat="1" ht="12.75">
      <c r="A150" s="419">
        <v>150</v>
      </c>
      <c r="B150" s="419" t="s">
        <v>543</v>
      </c>
      <c r="C150" s="423" t="s">
        <v>453</v>
      </c>
      <c r="D150" s="415">
        <f ca="1">IF(E150="","",(INDEX(OFFSET('GDP inflator'!$F$3,0,0,'GDP inflator'!$B$4,1),MATCH(I150,OFFSET('GDP inflator'!$D$3,0,0,'GDP inflator'!$B$4,1),0))*E150) )</f>
        <v>53831.006722965081</v>
      </c>
      <c r="E150" s="420">
        <v>51469.468399999998</v>
      </c>
      <c r="F150" s="419" t="s">
        <v>14</v>
      </c>
      <c r="G150" s="423" t="s">
        <v>173</v>
      </c>
      <c r="H150" s="419" t="s">
        <v>176</v>
      </c>
      <c r="I150" s="419">
        <v>2021</v>
      </c>
      <c r="J150" s="405" t="s">
        <v>741</v>
      </c>
      <c r="K150" s="419" t="s">
        <v>421</v>
      </c>
      <c r="L150" s="419"/>
      <c r="M150" s="419" t="s">
        <v>771</v>
      </c>
      <c r="N150" s="355"/>
      <c r="O150" s="355"/>
      <c r="P150" s="355"/>
      <c r="Q150" s="355"/>
      <c r="R150" s="355"/>
    </row>
    <row r="151" spans="1:18" s="307" customFormat="1" ht="12.75">
      <c r="A151" s="419">
        <v>151</v>
      </c>
      <c r="B151" s="419" t="s">
        <v>543</v>
      </c>
      <c r="C151" s="424" t="s">
        <v>593</v>
      </c>
      <c r="D151" s="415">
        <f ca="1">IF(E151="","",(INDEX(OFFSET('GDP inflator'!$F$3,0,0,'GDP inflator'!$B$4,1),MATCH(I151,OFFSET('GDP inflator'!$D$3,0,0,'GDP inflator'!$B$4,1),0))*E151) )</f>
        <v>820.91135503635462</v>
      </c>
      <c r="E151" s="420">
        <v>784.89840000000549</v>
      </c>
      <c r="F151" s="419" t="s">
        <v>14</v>
      </c>
      <c r="G151" s="424" t="s">
        <v>173</v>
      </c>
      <c r="H151" s="419" t="s">
        <v>176</v>
      </c>
      <c r="I151" s="419">
        <v>2021</v>
      </c>
      <c r="J151" s="405" t="s">
        <v>741</v>
      </c>
      <c r="K151" s="419" t="s">
        <v>421</v>
      </c>
      <c r="L151" s="419"/>
      <c r="M151" s="419" t="s">
        <v>637</v>
      </c>
      <c r="N151" s="350"/>
      <c r="O151" s="350"/>
      <c r="P151" s="350"/>
      <c r="Q151" s="350"/>
      <c r="R151" s="350"/>
    </row>
    <row r="152" spans="1:18" s="307" customFormat="1" ht="12.75">
      <c r="A152" s="419">
        <v>152</v>
      </c>
      <c r="B152" s="419" t="s">
        <v>543</v>
      </c>
      <c r="C152" s="424" t="s">
        <v>594</v>
      </c>
      <c r="D152" s="415">
        <f ca="1">IF(E152="","",(INDEX(OFFSET('GDP inflator'!$F$3,0,0,'GDP inflator'!$B$4,1),MATCH(I152,OFFSET('GDP inflator'!$D$3,0,0,'GDP inflator'!$B$4,1),0))*E152) )</f>
        <v>-2574.6765226140001</v>
      </c>
      <c r="E152" s="420">
        <v>-2461.7267999999967</v>
      </c>
      <c r="F152" s="419" t="s">
        <v>14</v>
      </c>
      <c r="G152" s="424" t="s">
        <v>173</v>
      </c>
      <c r="H152" s="419" t="s">
        <v>176</v>
      </c>
      <c r="I152" s="419">
        <v>2021</v>
      </c>
      <c r="J152" s="405" t="s">
        <v>741</v>
      </c>
      <c r="K152" s="419" t="s">
        <v>421</v>
      </c>
      <c r="L152" s="419"/>
      <c r="M152" s="419" t="s">
        <v>638</v>
      </c>
      <c r="N152" s="350"/>
      <c r="O152" s="350"/>
      <c r="P152" s="350"/>
      <c r="Q152" s="350"/>
      <c r="R152" s="350"/>
    </row>
    <row r="153" spans="1:18" s="307" customFormat="1" ht="12.75">
      <c r="A153" s="419">
        <v>153</v>
      </c>
      <c r="B153" s="419" t="s">
        <v>543</v>
      </c>
      <c r="C153" s="419" t="s">
        <v>595</v>
      </c>
      <c r="D153" s="415">
        <f ca="1">IF(E153="","",(INDEX(OFFSET('GDP inflator'!$F$3,0,0,'GDP inflator'!$B$4,1),MATCH(I153,OFFSET('GDP inflator'!$D$3,0,0,'GDP inflator'!$B$4,1),0))*E153) )</f>
        <v>8656.8833803833204</v>
      </c>
      <c r="E153" s="420">
        <v>8277.110400000005</v>
      </c>
      <c r="F153" s="419" t="s">
        <v>14</v>
      </c>
      <c r="G153" s="419" t="s">
        <v>173</v>
      </c>
      <c r="H153" s="419" t="s">
        <v>176</v>
      </c>
      <c r="I153" s="419">
        <v>2021</v>
      </c>
      <c r="J153" s="405" t="s">
        <v>741</v>
      </c>
      <c r="K153" s="419" t="s">
        <v>421</v>
      </c>
      <c r="L153" s="419"/>
      <c r="M153" s="419" t="s">
        <v>639</v>
      </c>
      <c r="N153" s="350"/>
      <c r="O153" s="350"/>
      <c r="P153" s="350"/>
      <c r="Q153" s="350"/>
      <c r="R153" s="350"/>
    </row>
    <row r="154" spans="1:18" s="356" customFormat="1" ht="12.75">
      <c r="A154" s="419">
        <v>154</v>
      </c>
      <c r="B154" s="419" t="s">
        <v>543</v>
      </c>
      <c r="C154" s="419" t="s">
        <v>596</v>
      </c>
      <c r="D154" s="415">
        <f ca="1">IF(E154="","",(INDEX(OFFSET('GDP inflator'!$F$3,0,0,'GDP inflator'!$B$4,1),MATCH(I154,OFFSET('GDP inflator'!$D$3,0,0,'GDP inflator'!$B$4,1),0))*E154) )</f>
        <v>6604.6049927924414</v>
      </c>
      <c r="E154" s="420">
        <v>6314.8643999999986</v>
      </c>
      <c r="F154" s="419" t="s">
        <v>14</v>
      </c>
      <c r="G154" s="419" t="s">
        <v>173</v>
      </c>
      <c r="H154" s="419" t="s">
        <v>176</v>
      </c>
      <c r="I154" s="419">
        <v>2021</v>
      </c>
      <c r="J154" s="405" t="s">
        <v>741</v>
      </c>
      <c r="K154" s="419" t="s">
        <v>421</v>
      </c>
      <c r="L154" s="419"/>
      <c r="M154" s="419" t="s">
        <v>640</v>
      </c>
      <c r="N154" s="355"/>
      <c r="O154" s="355"/>
      <c r="P154" s="355"/>
      <c r="Q154" s="355"/>
      <c r="R154" s="355"/>
    </row>
    <row r="155" spans="1:18" s="356" customFormat="1" ht="12.75">
      <c r="A155" s="419">
        <v>155</v>
      </c>
      <c r="B155" s="419" t="s">
        <v>543</v>
      </c>
      <c r="C155" s="419" t="s">
        <v>597</v>
      </c>
      <c r="D155" s="415">
        <f ca="1">IF(E155="","",(INDEX(OFFSET('GDP inflator'!$F$3,0,0,'GDP inflator'!$B$4,1),MATCH(I155,OFFSET('GDP inflator'!$D$3,0,0,'GDP inflator'!$B$4,1),0))*E155) )</f>
        <v>15912.966793305008</v>
      </c>
      <c r="E155" s="420">
        <v>15214.873200000002</v>
      </c>
      <c r="F155" s="419" t="s">
        <v>14</v>
      </c>
      <c r="G155" s="419" t="s">
        <v>173</v>
      </c>
      <c r="H155" s="419" t="s">
        <v>176</v>
      </c>
      <c r="I155" s="419">
        <v>2021</v>
      </c>
      <c r="J155" s="405" t="s">
        <v>741</v>
      </c>
      <c r="K155" s="419" t="s">
        <v>421</v>
      </c>
      <c r="L155" s="419"/>
      <c r="M155" s="419" t="s">
        <v>641</v>
      </c>
      <c r="N155" s="355"/>
      <c r="O155" s="355"/>
      <c r="P155" s="355"/>
      <c r="Q155" s="355"/>
      <c r="R155" s="355"/>
    </row>
    <row r="156" spans="1:18" s="356" customFormat="1" ht="12.75">
      <c r="A156" s="419">
        <v>156</v>
      </c>
      <c r="B156" s="419" t="s">
        <v>543</v>
      </c>
      <c r="C156" s="419" t="s">
        <v>598</v>
      </c>
      <c r="D156" s="415">
        <f ca="1">IF(E156="","",(INDEX(OFFSET('GDP inflator'!$F$3,0,0,'GDP inflator'!$B$4,1),MATCH(I156,OFFSET('GDP inflator'!$D$3,0,0,'GDP inflator'!$B$4,1),0))*E156) )</f>
        <v>9848.3910012362376</v>
      </c>
      <c r="E156" s="420">
        <v>9416.3471999999892</v>
      </c>
      <c r="F156" s="419" t="s">
        <v>14</v>
      </c>
      <c r="G156" s="419" t="s">
        <v>173</v>
      </c>
      <c r="H156" s="419" t="s">
        <v>176</v>
      </c>
      <c r="I156" s="419">
        <v>2021</v>
      </c>
      <c r="J156" s="405" t="s">
        <v>741</v>
      </c>
      <c r="K156" s="419" t="s">
        <v>421</v>
      </c>
      <c r="L156" s="419"/>
      <c r="M156" s="419" t="s">
        <v>642</v>
      </c>
      <c r="N156" s="355"/>
      <c r="O156" s="355"/>
      <c r="P156" s="355"/>
      <c r="Q156" s="355"/>
      <c r="R156" s="355"/>
    </row>
    <row r="157" spans="1:18" s="356" customFormat="1" ht="12.75">
      <c r="A157" s="419">
        <v>157</v>
      </c>
      <c r="B157" s="419" t="s">
        <v>510</v>
      </c>
      <c r="C157" s="424" t="s">
        <v>454</v>
      </c>
      <c r="D157" s="415">
        <f ca="1">IF(E157="","",(INDEX(OFFSET('GDP inflator'!$F$3,0,0,'GDP inflator'!$B$4,1),MATCH(I157,OFFSET('GDP inflator'!$D$3,0,0,'GDP inflator'!$B$4,1),0))*E157) )</f>
        <v>1707.151029537768</v>
      </c>
      <c r="E157" s="420">
        <v>1632.2592</v>
      </c>
      <c r="F157" s="419" t="s">
        <v>14</v>
      </c>
      <c r="G157" s="424" t="s">
        <v>169</v>
      </c>
      <c r="H157" s="419" t="s">
        <v>123</v>
      </c>
      <c r="I157" s="419">
        <v>2021</v>
      </c>
      <c r="J157" s="405" t="s">
        <v>737</v>
      </c>
      <c r="K157" s="402" t="s">
        <v>772</v>
      </c>
      <c r="L157" s="403" t="s">
        <v>773</v>
      </c>
      <c r="M157" s="424" t="s">
        <v>774</v>
      </c>
      <c r="N157" s="355"/>
      <c r="O157" s="355"/>
      <c r="P157" s="355"/>
      <c r="Q157" s="355"/>
      <c r="R157" s="355"/>
    </row>
    <row r="158" spans="1:18" s="356" customFormat="1" ht="12.75">
      <c r="A158" s="419">
        <v>158</v>
      </c>
      <c r="B158" s="419" t="s">
        <v>510</v>
      </c>
      <c r="C158" s="424" t="s">
        <v>455</v>
      </c>
      <c r="D158" s="415">
        <f ca="1">IF(E158="","",(INDEX(OFFSET('GDP inflator'!$F$3,0,0,'GDP inflator'!$B$4,1),MATCH(I158,OFFSET('GDP inflator'!$D$3,0,0,'GDP inflator'!$B$4,1),0))*E158) )</f>
        <v>4399.4395285057672</v>
      </c>
      <c r="E158" s="420">
        <v>4206.4384</v>
      </c>
      <c r="F158" s="419" t="s">
        <v>14</v>
      </c>
      <c r="G158" s="424" t="s">
        <v>169</v>
      </c>
      <c r="H158" s="419" t="s">
        <v>123</v>
      </c>
      <c r="I158" s="419">
        <v>2021</v>
      </c>
      <c r="J158" s="405" t="s">
        <v>737</v>
      </c>
      <c r="K158" s="402" t="s">
        <v>772</v>
      </c>
      <c r="L158" s="403" t="s">
        <v>773</v>
      </c>
      <c r="M158" s="424" t="s">
        <v>775</v>
      </c>
      <c r="N158" s="350"/>
      <c r="O158" s="350"/>
      <c r="P158" s="350"/>
      <c r="Q158" s="350"/>
      <c r="R158" s="350"/>
    </row>
    <row r="159" spans="1:18" s="356" customFormat="1" ht="12.75">
      <c r="A159" s="419">
        <v>159</v>
      </c>
      <c r="B159" s="419" t="s">
        <v>510</v>
      </c>
      <c r="C159" s="424" t="s">
        <v>456</v>
      </c>
      <c r="D159" s="415">
        <f ca="1">IF(E159="","",(INDEX(OFFSET('GDP inflator'!$F$3,0,0,'GDP inflator'!$B$4,1),MATCH(I159,OFFSET('GDP inflator'!$D$3,0,0,'GDP inflator'!$B$4,1),0))*E159) )</f>
        <v>7193.8295691075637</v>
      </c>
      <c r="E159" s="420">
        <v>6878.24</v>
      </c>
      <c r="F159" s="419" t="s">
        <v>14</v>
      </c>
      <c r="G159" s="424" t="s">
        <v>169</v>
      </c>
      <c r="H159" s="419" t="s">
        <v>123</v>
      </c>
      <c r="I159" s="419">
        <v>2021</v>
      </c>
      <c r="J159" s="405" t="s">
        <v>737</v>
      </c>
      <c r="K159" s="402" t="s">
        <v>772</v>
      </c>
      <c r="L159" s="403" t="s">
        <v>773</v>
      </c>
      <c r="M159" s="424" t="s">
        <v>776</v>
      </c>
      <c r="N159" s="350"/>
      <c r="O159" s="350"/>
      <c r="P159" s="350"/>
      <c r="Q159" s="350"/>
      <c r="R159" s="350"/>
    </row>
    <row r="160" spans="1:18" s="356" customFormat="1" ht="12.75">
      <c r="A160" s="419">
        <v>160</v>
      </c>
      <c r="B160" s="419" t="s">
        <v>510</v>
      </c>
      <c r="C160" s="424" t="s">
        <v>457</v>
      </c>
      <c r="D160" s="415">
        <f ca="1">IF(E160="","",(INDEX(OFFSET('GDP inflator'!$F$3,0,0,'GDP inflator'!$B$4,1),MATCH(I160,OFFSET('GDP inflator'!$D$3,0,0,'GDP inflator'!$B$4,1),0))*E160) )</f>
        <v>9720.2541019775799</v>
      </c>
      <c r="E160" s="420">
        <v>9293.8316000000013</v>
      </c>
      <c r="F160" s="419" t="s">
        <v>14</v>
      </c>
      <c r="G160" s="424" t="s">
        <v>169</v>
      </c>
      <c r="H160" s="419" t="s">
        <v>123</v>
      </c>
      <c r="I160" s="419">
        <v>2021</v>
      </c>
      <c r="J160" s="405" t="s">
        <v>741</v>
      </c>
      <c r="K160" s="402" t="s">
        <v>772</v>
      </c>
      <c r="L160" s="403" t="s">
        <v>773</v>
      </c>
      <c r="M160" s="425" t="s">
        <v>777</v>
      </c>
      <c r="N160" s="350"/>
      <c r="O160" s="350"/>
      <c r="P160" s="350"/>
      <c r="Q160" s="350"/>
      <c r="R160" s="350"/>
    </row>
    <row r="161" spans="1:18" s="356" customFormat="1" ht="12.75">
      <c r="A161" s="419">
        <v>161</v>
      </c>
      <c r="B161" s="419" t="s">
        <v>510</v>
      </c>
      <c r="C161" s="424" t="s">
        <v>599</v>
      </c>
      <c r="D161" s="415">
        <f ca="1">IF(E161="","",(INDEX(OFFSET('GDP inflator'!$F$3,0,0,'GDP inflator'!$B$4,1),MATCH(I161,OFFSET('GDP inflator'!$D$3,0,0,'GDP inflator'!$B$4,1),0))*E161) )</f>
        <v>9617.8237349441843</v>
      </c>
      <c r="E161" s="420">
        <v>9195.8948</v>
      </c>
      <c r="F161" s="419" t="s">
        <v>14</v>
      </c>
      <c r="G161" s="424" t="s">
        <v>169</v>
      </c>
      <c r="H161" s="419" t="s">
        <v>123</v>
      </c>
      <c r="I161" s="419">
        <v>2021</v>
      </c>
      <c r="J161" s="405" t="s">
        <v>741</v>
      </c>
      <c r="K161" s="402" t="s">
        <v>772</v>
      </c>
      <c r="L161" s="403" t="s">
        <v>773</v>
      </c>
      <c r="M161" s="425" t="s">
        <v>777</v>
      </c>
      <c r="N161" s="350"/>
      <c r="O161" s="350"/>
      <c r="P161" s="350"/>
      <c r="Q161" s="350"/>
      <c r="R161" s="350"/>
    </row>
    <row r="162" spans="1:18" s="356" customFormat="1" ht="12.75">
      <c r="A162" s="419">
        <v>162</v>
      </c>
      <c r="B162" s="419" t="s">
        <v>510</v>
      </c>
      <c r="C162" s="424" t="s">
        <v>600</v>
      </c>
      <c r="D162" s="415">
        <f ca="1">IF(E162="","",(INDEX(OFFSET('GDP inflator'!$F$3,0,0,'GDP inflator'!$B$4,1),MATCH(I162,OFFSET('GDP inflator'!$D$3,0,0,'GDP inflator'!$B$4,1),0))*E162) )</f>
        <v>10095.832114433357</v>
      </c>
      <c r="E162" s="420">
        <v>9652.9331999999995</v>
      </c>
      <c r="F162" s="419" t="s">
        <v>14</v>
      </c>
      <c r="G162" s="424" t="s">
        <v>169</v>
      </c>
      <c r="H162" s="419" t="s">
        <v>123</v>
      </c>
      <c r="I162" s="419">
        <v>2021</v>
      </c>
      <c r="J162" s="405" t="s">
        <v>741</v>
      </c>
      <c r="K162" s="402" t="s">
        <v>772</v>
      </c>
      <c r="L162" s="403" t="s">
        <v>773</v>
      </c>
      <c r="M162" s="425" t="s">
        <v>777</v>
      </c>
      <c r="N162" s="350"/>
      <c r="O162" s="350"/>
      <c r="P162" s="350"/>
      <c r="Q162" s="350"/>
      <c r="R162" s="350"/>
    </row>
    <row r="163" spans="1:18" s="356" customFormat="1" ht="12.75">
      <c r="A163" s="419">
        <v>163</v>
      </c>
      <c r="B163" s="419" t="s">
        <v>510</v>
      </c>
      <c r="C163" s="424" t="s">
        <v>601</v>
      </c>
      <c r="D163" s="415">
        <f ca="1">IF(E163="","",(INDEX(OFFSET('GDP inflator'!$F$3,0,0,'GDP inflator'!$B$4,1),MATCH(I163,OFFSET('GDP inflator'!$D$3,0,0,'GDP inflator'!$B$4,1),0))*E163) )</f>
        <v>8542.3048810935452</v>
      </c>
      <c r="E163" s="420">
        <v>8167.5583999999999</v>
      </c>
      <c r="F163" s="419" t="s">
        <v>14</v>
      </c>
      <c r="G163" s="424" t="s">
        <v>169</v>
      </c>
      <c r="H163" s="419" t="s">
        <v>123</v>
      </c>
      <c r="I163" s="419">
        <v>2021</v>
      </c>
      <c r="J163" s="405" t="s">
        <v>741</v>
      </c>
      <c r="K163" s="402" t="s">
        <v>772</v>
      </c>
      <c r="L163" s="403" t="s">
        <v>773</v>
      </c>
      <c r="M163" s="425" t="s">
        <v>777</v>
      </c>
      <c r="N163" s="350"/>
      <c r="O163" s="350"/>
      <c r="P163" s="350"/>
      <c r="Q163" s="350"/>
      <c r="R163" s="350"/>
    </row>
    <row r="164" spans="1:18" s="356" customFormat="1" ht="12.75">
      <c r="A164" s="419">
        <v>164</v>
      </c>
      <c r="B164" s="419" t="s">
        <v>510</v>
      </c>
      <c r="C164" s="424" t="s">
        <v>602</v>
      </c>
      <c r="D164" s="415">
        <f ca="1">IF(E164="","",(INDEX(OFFSET('GDP inflator'!$F$3,0,0,'GDP inflator'!$B$4,1),MATCH(I164,OFFSET('GDP inflator'!$D$3,0,0,'GDP inflator'!$B$4,1),0))*E164) )</f>
        <v>14056.472973057933</v>
      </c>
      <c r="E164" s="420">
        <v>13439.822799999998</v>
      </c>
      <c r="F164" s="419" t="s">
        <v>14</v>
      </c>
      <c r="G164" s="424" t="s">
        <v>169</v>
      </c>
      <c r="H164" s="419" t="s">
        <v>123</v>
      </c>
      <c r="I164" s="419">
        <v>2021</v>
      </c>
      <c r="J164" s="405" t="s">
        <v>741</v>
      </c>
      <c r="K164" s="402" t="s">
        <v>772</v>
      </c>
      <c r="L164" s="403" t="s">
        <v>773</v>
      </c>
      <c r="M164" s="425" t="s">
        <v>777</v>
      </c>
      <c r="N164" s="350"/>
      <c r="O164" s="350"/>
      <c r="P164" s="350"/>
      <c r="Q164" s="350"/>
      <c r="R164" s="350"/>
    </row>
    <row r="165" spans="1:18" s="356" customFormat="1" ht="12.75">
      <c r="A165" s="419">
        <v>165</v>
      </c>
      <c r="B165" s="419" t="s">
        <v>510</v>
      </c>
      <c r="C165" s="419" t="s">
        <v>458</v>
      </c>
      <c r="D165" s="415">
        <f ca="1">IF(E165="","",(INDEX(OFFSET('GDP inflator'!$F$3,0,0,'GDP inflator'!$B$4,1),MATCH(I165,OFFSET('GDP inflator'!$D$3,0,0,'GDP inflator'!$B$4,1),0))*E165) )</f>
        <v>17623.17974790595</v>
      </c>
      <c r="E165" s="420">
        <v>16850.060000000001</v>
      </c>
      <c r="F165" s="419" t="s">
        <v>14</v>
      </c>
      <c r="G165" s="419" t="s">
        <v>169</v>
      </c>
      <c r="H165" s="419" t="s">
        <v>123</v>
      </c>
      <c r="I165" s="419">
        <v>2021</v>
      </c>
      <c r="J165" s="405" t="s">
        <v>741</v>
      </c>
      <c r="K165" s="402" t="s">
        <v>772</v>
      </c>
      <c r="L165" s="403" t="s">
        <v>773</v>
      </c>
      <c r="M165" s="425" t="s">
        <v>777</v>
      </c>
      <c r="N165" s="350"/>
      <c r="O165" s="350"/>
      <c r="P165" s="350"/>
      <c r="Q165" s="350"/>
      <c r="R165" s="350"/>
    </row>
    <row r="166" spans="1:18" s="356" customFormat="1" ht="12.75">
      <c r="A166" s="419">
        <v>166</v>
      </c>
      <c r="B166" s="419" t="s">
        <v>510</v>
      </c>
      <c r="C166" s="419" t="s">
        <v>459</v>
      </c>
      <c r="D166" s="415">
        <f ca="1">IF(E166="","",(INDEX(OFFSET('GDP inflator'!$F$3,0,0,'GDP inflator'!$B$4,1),MATCH(I166,OFFSET('GDP inflator'!$D$3,0,0,'GDP inflator'!$B$4,1),0))*E166) )</f>
        <v>22785.291720661848</v>
      </c>
      <c r="E166" s="420">
        <v>21785.712800000001</v>
      </c>
      <c r="F166" s="419" t="s">
        <v>14</v>
      </c>
      <c r="G166" s="419" t="s">
        <v>169</v>
      </c>
      <c r="H166" s="419" t="s">
        <v>123</v>
      </c>
      <c r="I166" s="419">
        <v>2021</v>
      </c>
      <c r="J166" s="405" t="s">
        <v>741</v>
      </c>
      <c r="K166" s="402" t="s">
        <v>772</v>
      </c>
      <c r="L166" s="403" t="s">
        <v>773</v>
      </c>
      <c r="M166" s="425" t="s">
        <v>777</v>
      </c>
      <c r="N166" s="355"/>
      <c r="O166" s="355"/>
      <c r="P166" s="355"/>
      <c r="Q166" s="355"/>
      <c r="R166" s="355"/>
    </row>
    <row r="167" spans="1:18" s="356" customFormat="1" ht="12.75">
      <c r="A167" s="419">
        <v>167</v>
      </c>
      <c r="B167" s="419" t="s">
        <v>510</v>
      </c>
      <c r="C167" s="419" t="s">
        <v>460</v>
      </c>
      <c r="D167" s="415">
        <f ca="1">IF(E167="","",(INDEX(OFFSET('GDP inflator'!$F$3,0,0,'GDP inflator'!$B$4,1),MATCH(I167,OFFSET('GDP inflator'!$D$3,0,0,'GDP inflator'!$B$4,1),0))*E167) )</f>
        <v>13117.527941918488</v>
      </c>
      <c r="E167" s="420">
        <v>12542.068799999999</v>
      </c>
      <c r="F167" s="419" t="s">
        <v>14</v>
      </c>
      <c r="G167" s="419" t="s">
        <v>169</v>
      </c>
      <c r="H167" s="419" t="s">
        <v>123</v>
      </c>
      <c r="I167" s="419">
        <v>2021</v>
      </c>
      <c r="J167" s="405" t="s">
        <v>741</v>
      </c>
      <c r="K167" s="402" t="s">
        <v>772</v>
      </c>
      <c r="L167" s="403" t="s">
        <v>773</v>
      </c>
      <c r="M167" s="425" t="s">
        <v>777</v>
      </c>
      <c r="N167" s="355"/>
      <c r="O167" s="355"/>
      <c r="P167" s="355"/>
      <c r="Q167" s="355"/>
      <c r="R167" s="355"/>
    </row>
    <row r="168" spans="1:18" s="356" customFormat="1" ht="12.75">
      <c r="A168" s="419">
        <v>168</v>
      </c>
      <c r="B168" s="419" t="s">
        <v>510</v>
      </c>
      <c r="C168" s="419" t="s">
        <v>461</v>
      </c>
      <c r="D168" s="415">
        <f ca="1">IF(E168="","",(INDEX(OFFSET('GDP inflator'!$F$3,0,0,'GDP inflator'!$B$4,1),MATCH(I168,OFFSET('GDP inflator'!$D$3,0,0,'GDP inflator'!$B$4,1),0))*E168) )</f>
        <v>13988.186061702339</v>
      </c>
      <c r="E168" s="420">
        <v>13374.5316</v>
      </c>
      <c r="F168" s="419" t="s">
        <v>14</v>
      </c>
      <c r="G168" s="419" t="s">
        <v>169</v>
      </c>
      <c r="H168" s="419" t="s">
        <v>123</v>
      </c>
      <c r="I168" s="419">
        <v>2021</v>
      </c>
      <c r="J168" s="405" t="s">
        <v>741</v>
      </c>
      <c r="K168" s="402" t="s">
        <v>772</v>
      </c>
      <c r="L168" s="403" t="s">
        <v>773</v>
      </c>
      <c r="M168" s="425" t="s">
        <v>777</v>
      </c>
      <c r="N168" s="355"/>
      <c r="O168" s="355"/>
      <c r="P168" s="355"/>
      <c r="Q168" s="355"/>
      <c r="R168" s="355"/>
    </row>
    <row r="169" spans="1:18" s="356" customFormat="1" ht="12.75">
      <c r="A169" s="419">
        <v>169</v>
      </c>
      <c r="B169" s="419" t="s">
        <v>510</v>
      </c>
      <c r="C169" s="419" t="s">
        <v>603</v>
      </c>
      <c r="D169" s="415">
        <f ca="1">IF(E169="","",(INDEX(OFFSET('GDP inflator'!$F$3,0,0,'GDP inflator'!$B$4,1),MATCH(I169,OFFSET('GDP inflator'!$D$3,0,0,'GDP inflator'!$B$4,1),0))*E169) )</f>
        <v>375.57801245577696</v>
      </c>
      <c r="E169" s="420">
        <v>359.10159999999814</v>
      </c>
      <c r="F169" s="419" t="s">
        <v>14</v>
      </c>
      <c r="G169" s="419" t="s">
        <v>169</v>
      </c>
      <c r="H169" s="419" t="s">
        <v>123</v>
      </c>
      <c r="I169" s="419">
        <v>2021</v>
      </c>
      <c r="J169" s="405" t="s">
        <v>741</v>
      </c>
      <c r="K169" s="402" t="s">
        <v>772</v>
      </c>
      <c r="L169" s="403" t="s">
        <v>773</v>
      </c>
      <c r="M169" s="424" t="s">
        <v>604</v>
      </c>
      <c r="N169" s="355"/>
      <c r="O169" s="355"/>
      <c r="P169" s="355"/>
      <c r="Q169" s="355"/>
      <c r="R169" s="355"/>
    </row>
    <row r="170" spans="1:18" s="356" customFormat="1" ht="12.75">
      <c r="A170" s="419">
        <v>170</v>
      </c>
      <c r="B170" s="419" t="s">
        <v>510</v>
      </c>
      <c r="C170" s="419" t="s">
        <v>605</v>
      </c>
      <c r="D170" s="415">
        <f ca="1">IF(E170="","",(INDEX(OFFSET('GDP inflator'!$F$3,0,0,'GDP inflator'!$B$4,1),MATCH(I170,OFFSET('GDP inflator'!$D$3,0,0,'GDP inflator'!$B$4,1),0))*E170) )</f>
        <v>-1177.9492208840354</v>
      </c>
      <c r="E170" s="420">
        <v>-1126.2732000000015</v>
      </c>
      <c r="F170" s="419" t="s">
        <v>14</v>
      </c>
      <c r="G170" s="419" t="s">
        <v>169</v>
      </c>
      <c r="H170" s="419" t="s">
        <v>123</v>
      </c>
      <c r="I170" s="419">
        <v>2021</v>
      </c>
      <c r="J170" s="405" t="s">
        <v>741</v>
      </c>
      <c r="K170" s="402" t="s">
        <v>772</v>
      </c>
      <c r="L170" s="403" t="s">
        <v>773</v>
      </c>
      <c r="M170" s="424" t="s">
        <v>606</v>
      </c>
      <c r="N170" s="355"/>
      <c r="O170" s="355"/>
      <c r="P170" s="355"/>
      <c r="Q170" s="355"/>
      <c r="R170" s="355"/>
    </row>
    <row r="171" spans="1:18" s="356" customFormat="1" ht="12.75">
      <c r="A171" s="419">
        <v>171</v>
      </c>
      <c r="B171" s="419" t="s">
        <v>510</v>
      </c>
      <c r="C171" s="419" t="s">
        <v>607</v>
      </c>
      <c r="D171" s="415">
        <f ca="1">IF(E171="","",(INDEX(OFFSET('GDP inflator'!$F$3,0,0,'GDP inflator'!$B$4,1),MATCH(I171,OFFSET('GDP inflator'!$D$3,0,0,'GDP inflator'!$B$4,1),0))*E171) )</f>
        <v>3960.6408586245761</v>
      </c>
      <c r="E171" s="420">
        <v>3786.8895999999986</v>
      </c>
      <c r="F171" s="419" t="s">
        <v>14</v>
      </c>
      <c r="G171" s="419" t="s">
        <v>169</v>
      </c>
      <c r="H171" s="419" t="s">
        <v>123</v>
      </c>
      <c r="I171" s="419">
        <v>2021</v>
      </c>
      <c r="J171" s="405" t="s">
        <v>741</v>
      </c>
      <c r="K171" s="402" t="s">
        <v>772</v>
      </c>
      <c r="L171" s="403" t="s">
        <v>773</v>
      </c>
      <c r="M171" s="424" t="s">
        <v>608</v>
      </c>
      <c r="N171" s="355"/>
      <c r="O171" s="355"/>
      <c r="P171" s="355"/>
      <c r="Q171" s="355"/>
      <c r="R171" s="355"/>
    </row>
    <row r="172" spans="1:18" s="356" customFormat="1" ht="12.75">
      <c r="A172" s="419">
        <v>172</v>
      </c>
      <c r="B172" s="419" t="s">
        <v>510</v>
      </c>
      <c r="C172" s="419" t="s">
        <v>609</v>
      </c>
      <c r="D172" s="415">
        <f ca="1">IF(E172="","",(INDEX(OFFSET('GDP inflator'!$F$3,0,0,'GDP inflator'!$B$4,1),MATCH(I172,OFFSET('GDP inflator'!$D$3,0,0,'GDP inflator'!$B$4,1),0))*E172) )</f>
        <v>3021.6958274851299</v>
      </c>
      <c r="E172" s="420">
        <v>2889.1355999999996</v>
      </c>
      <c r="F172" s="419" t="s">
        <v>14</v>
      </c>
      <c r="G172" s="419" t="s">
        <v>169</v>
      </c>
      <c r="H172" s="419" t="s">
        <v>123</v>
      </c>
      <c r="I172" s="419">
        <v>2021</v>
      </c>
      <c r="J172" s="405" t="s">
        <v>741</v>
      </c>
      <c r="K172" s="402" t="s">
        <v>772</v>
      </c>
      <c r="L172" s="403" t="s">
        <v>773</v>
      </c>
      <c r="M172" s="424" t="s">
        <v>610</v>
      </c>
      <c r="N172" s="355"/>
      <c r="O172" s="355"/>
      <c r="P172" s="355"/>
      <c r="Q172" s="355"/>
      <c r="R172" s="355"/>
    </row>
    <row r="173" spans="1:18" s="356" customFormat="1" ht="12.75">
      <c r="A173" s="419">
        <v>173</v>
      </c>
      <c r="B173" s="419" t="s">
        <v>510</v>
      </c>
      <c r="C173" s="419" t="s">
        <v>611</v>
      </c>
      <c r="D173" s="415">
        <f ca="1">IF(E173="","",(INDEX(OFFSET('GDP inflator'!$F$3,0,0,'GDP inflator'!$B$4,1),MATCH(I173,OFFSET('GDP inflator'!$D$3,0,0,'GDP inflator'!$B$4,1),0))*E173) )</f>
        <v>7527.347633472591</v>
      </c>
      <c r="E173" s="420">
        <v>7197.1268000000018</v>
      </c>
      <c r="F173" s="419" t="s">
        <v>14</v>
      </c>
      <c r="G173" s="419" t="s">
        <v>169</v>
      </c>
      <c r="H173" s="419" t="s">
        <v>123</v>
      </c>
      <c r="I173" s="419">
        <v>2021</v>
      </c>
      <c r="J173" s="405" t="s">
        <v>741</v>
      </c>
      <c r="K173" s="402" t="s">
        <v>772</v>
      </c>
      <c r="L173" s="403" t="s">
        <v>773</v>
      </c>
      <c r="M173" s="424" t="s">
        <v>612</v>
      </c>
      <c r="N173" s="355"/>
      <c r="O173" s="355"/>
      <c r="P173" s="355"/>
      <c r="Q173" s="355"/>
      <c r="R173" s="355"/>
    </row>
    <row r="174" spans="1:18" s="356" customFormat="1" ht="12.75">
      <c r="A174" s="419">
        <v>174</v>
      </c>
      <c r="B174" s="419" t="s">
        <v>510</v>
      </c>
      <c r="C174" s="419" t="s">
        <v>613</v>
      </c>
      <c r="D174" s="415">
        <f ca="1">IF(E174="","",(INDEX(OFFSET('GDP inflator'!$F$3,0,0,'GDP inflator'!$B$4,1),MATCH(I174,OFFSET('GDP inflator'!$D$3,0,0,'GDP inflator'!$B$4,1),0))*E174) )</f>
        <v>5162.1119727558998</v>
      </c>
      <c r="E174" s="420">
        <v>4935.6527999999998</v>
      </c>
      <c r="F174" s="419" t="s">
        <v>14</v>
      </c>
      <c r="G174" s="419" t="s">
        <v>169</v>
      </c>
      <c r="H174" s="419" t="s">
        <v>123</v>
      </c>
      <c r="I174" s="419">
        <v>2021</v>
      </c>
      <c r="J174" s="405" t="s">
        <v>741</v>
      </c>
      <c r="K174" s="402" t="s">
        <v>772</v>
      </c>
      <c r="L174" s="403" t="s">
        <v>773</v>
      </c>
      <c r="M174" s="424" t="s">
        <v>614</v>
      </c>
      <c r="N174" s="355"/>
      <c r="O174" s="355"/>
      <c r="P174" s="355"/>
      <c r="Q174" s="355"/>
      <c r="R174" s="355"/>
    </row>
    <row r="175" spans="1:18" s="356" customFormat="1" ht="12.75">
      <c r="A175" s="419">
        <v>175</v>
      </c>
      <c r="B175" s="419" t="s">
        <v>508</v>
      </c>
      <c r="C175" s="419" t="s">
        <v>484</v>
      </c>
      <c r="D175" s="415">
        <f ca="1">IF(E175="","",(INDEX(OFFSET('GDP inflator'!$F$3,0,0,'GDP inflator'!$B$4,1),MATCH(I175,OFFSET('GDP inflator'!$D$3,0,0,'GDP inflator'!$B$4,1),0))*E175) )</f>
        <v>217.98778434930588</v>
      </c>
      <c r="E175" s="420">
        <v>193.38</v>
      </c>
      <c r="F175" s="419" t="s">
        <v>47</v>
      </c>
      <c r="G175" s="419" t="s">
        <v>173</v>
      </c>
      <c r="H175" s="419" t="s">
        <v>176</v>
      </c>
      <c r="I175" s="419">
        <v>2019</v>
      </c>
      <c r="J175" s="402" t="s">
        <v>615</v>
      </c>
      <c r="K175" s="403" t="s">
        <v>490</v>
      </c>
      <c r="L175" s="403"/>
      <c r="M175" s="424" t="s">
        <v>702</v>
      </c>
      <c r="N175" s="355"/>
      <c r="O175" s="355"/>
      <c r="P175" s="355"/>
      <c r="Q175" s="355"/>
      <c r="R175" s="355"/>
    </row>
    <row r="176" spans="1:18" s="356" customFormat="1" ht="12.75">
      <c r="A176" s="419">
        <v>176</v>
      </c>
      <c r="B176" s="419" t="s">
        <v>508</v>
      </c>
      <c r="C176" s="419" t="s">
        <v>485</v>
      </c>
      <c r="D176" s="415">
        <f ca="1">IF(E176="","",(INDEX(OFFSET('GDP inflator'!$F$3,0,0,'GDP inflator'!$B$4,1),MATCH(I176,OFFSET('GDP inflator'!$D$3,0,0,'GDP inflator'!$B$4,1),0))*E176) )</f>
        <v>41923.185670774132</v>
      </c>
      <c r="E176" s="420">
        <v>31012</v>
      </c>
      <c r="F176" s="419" t="s">
        <v>14</v>
      </c>
      <c r="G176" s="419" t="s">
        <v>173</v>
      </c>
      <c r="H176" s="419" t="s">
        <v>176</v>
      </c>
      <c r="I176" s="419">
        <v>2016</v>
      </c>
      <c r="J176" s="402" t="s">
        <v>489</v>
      </c>
      <c r="K176" s="419"/>
      <c r="L176" s="419"/>
      <c r="M176" s="419" t="s">
        <v>492</v>
      </c>
      <c r="N176" s="355"/>
      <c r="O176" s="355"/>
      <c r="P176" s="355"/>
      <c r="Q176" s="355"/>
      <c r="R176" s="355"/>
    </row>
    <row r="177" spans="1:18" s="356" customFormat="1" ht="12.75">
      <c r="A177" s="419">
        <v>177</v>
      </c>
      <c r="B177" s="419" t="s">
        <v>508</v>
      </c>
      <c r="C177" s="419" t="s">
        <v>486</v>
      </c>
      <c r="D177" s="415">
        <f ca="1">IF(E177="","",(INDEX(OFFSET('GDP inflator'!$F$3,0,0,'GDP inflator'!$B$4,1),MATCH(I177,OFFSET('GDP inflator'!$D$3,0,0,'GDP inflator'!$B$4,1),0))*E177) )</f>
        <v>36141.376528703287</v>
      </c>
      <c r="E177" s="420">
        <v>26735</v>
      </c>
      <c r="F177" s="419" t="s">
        <v>14</v>
      </c>
      <c r="G177" s="419" t="s">
        <v>173</v>
      </c>
      <c r="H177" s="419" t="s">
        <v>176</v>
      </c>
      <c r="I177" s="419">
        <v>2016</v>
      </c>
      <c r="J177" s="402" t="s">
        <v>489</v>
      </c>
      <c r="K177" s="419"/>
      <c r="L177" s="419"/>
      <c r="M177" s="419" t="s">
        <v>491</v>
      </c>
      <c r="N177" s="355"/>
      <c r="O177" s="355"/>
      <c r="P177" s="355"/>
      <c r="Q177" s="355"/>
      <c r="R177" s="355"/>
    </row>
    <row r="178" spans="1:18" s="356" customFormat="1" ht="12.75">
      <c r="A178" s="419">
        <v>178</v>
      </c>
      <c r="B178" s="419" t="s">
        <v>508</v>
      </c>
      <c r="C178" s="419" t="s">
        <v>494</v>
      </c>
      <c r="D178" s="415">
        <f ca="1">IF(E178="","",(INDEX(OFFSET('GDP inflator'!$F$3,0,0,'GDP inflator'!$B$4,1),MATCH(I178,OFFSET('GDP inflator'!$D$3,0,0,'GDP inflator'!$B$4,1),0))*E178) )</f>
        <v>60565.025294144929</v>
      </c>
      <c r="E178" s="420">
        <v>44802</v>
      </c>
      <c r="F178" s="419" t="s">
        <v>14</v>
      </c>
      <c r="G178" s="419" t="s">
        <v>173</v>
      </c>
      <c r="H178" s="419" t="s">
        <v>176</v>
      </c>
      <c r="I178" s="419">
        <v>2016</v>
      </c>
      <c r="J178" s="402" t="s">
        <v>489</v>
      </c>
      <c r="K178" s="419"/>
      <c r="L178" s="419"/>
      <c r="M178" s="419" t="s">
        <v>495</v>
      </c>
      <c r="N178" s="355"/>
      <c r="O178" s="355"/>
      <c r="P178" s="355"/>
      <c r="Q178" s="355"/>
      <c r="R178" s="355"/>
    </row>
    <row r="179" spans="1:18" s="356" customFormat="1" ht="12.75">
      <c r="A179" s="419">
        <v>179</v>
      </c>
      <c r="B179" s="419" t="s">
        <v>508</v>
      </c>
      <c r="C179" s="419" t="s">
        <v>487</v>
      </c>
      <c r="D179" s="415">
        <f ca="1">IF(E179="","",(INDEX(OFFSET('GDP inflator'!$F$3,0,0,'GDP inflator'!$B$4,1),MATCH(I179,OFFSET('GDP inflator'!$D$3,0,0,'GDP inflator'!$B$4,1),0))*E179) )</f>
        <v>54707.513250050251</v>
      </c>
      <c r="E179" s="420">
        <v>40469</v>
      </c>
      <c r="F179" s="419" t="s">
        <v>14</v>
      </c>
      <c r="G179" s="419" t="s">
        <v>173</v>
      </c>
      <c r="H179" s="419" t="s">
        <v>176</v>
      </c>
      <c r="I179" s="419">
        <v>2016</v>
      </c>
      <c r="J179" s="402" t="s">
        <v>489</v>
      </c>
      <c r="K179" s="419"/>
      <c r="L179" s="419"/>
      <c r="M179" s="419" t="s">
        <v>492</v>
      </c>
      <c r="N179" s="355"/>
      <c r="O179" s="355"/>
      <c r="P179" s="355"/>
      <c r="Q179" s="355"/>
      <c r="R179" s="355"/>
    </row>
    <row r="180" spans="1:18" s="356" customFormat="1" ht="12.75">
      <c r="A180" s="419">
        <v>180</v>
      </c>
      <c r="B180" s="419" t="s">
        <v>508</v>
      </c>
      <c r="C180" s="419" t="s">
        <v>488</v>
      </c>
      <c r="D180" s="415">
        <f ca="1">IF(E180="","",(INDEX(OFFSET('GDP inflator'!$F$3,0,0,'GDP inflator'!$B$4,1),MATCH(I180,OFFSET('GDP inflator'!$D$3,0,0,'GDP inflator'!$B$4,1),0))*E180) )</f>
        <v>47022.316857094265</v>
      </c>
      <c r="E180" s="420">
        <v>34784</v>
      </c>
      <c r="F180" s="419" t="s">
        <v>14</v>
      </c>
      <c r="G180" s="419" t="s">
        <v>173</v>
      </c>
      <c r="H180" s="419" t="s">
        <v>176</v>
      </c>
      <c r="I180" s="419">
        <v>2016</v>
      </c>
      <c r="J180" s="402" t="s">
        <v>489</v>
      </c>
      <c r="K180" s="419"/>
      <c r="L180" s="419"/>
      <c r="M180" s="419" t="s">
        <v>491</v>
      </c>
      <c r="N180" s="355"/>
      <c r="O180" s="355"/>
      <c r="P180" s="355"/>
      <c r="Q180" s="355"/>
      <c r="R180" s="355"/>
    </row>
    <row r="181" spans="1:18" s="356" customFormat="1" ht="12.75">
      <c r="A181" s="419">
        <v>181</v>
      </c>
      <c r="B181" s="419" t="s">
        <v>508</v>
      </c>
      <c r="C181" s="419" t="s">
        <v>493</v>
      </c>
      <c r="D181" s="415">
        <f ca="1">IF(E181="","",(INDEX(OFFSET('GDP inflator'!$F$3,0,0,'GDP inflator'!$B$4,1),MATCH(I181,OFFSET('GDP inflator'!$D$3,0,0,'GDP inflator'!$B$4,1),0))*E181) )</f>
        <v>60565.025294144929</v>
      </c>
      <c r="E181" s="420">
        <v>44802</v>
      </c>
      <c r="F181" s="419" t="s">
        <v>14</v>
      </c>
      <c r="G181" s="419" t="s">
        <v>173</v>
      </c>
      <c r="H181" s="419" t="s">
        <v>176</v>
      </c>
      <c r="I181" s="419">
        <v>2016</v>
      </c>
      <c r="J181" s="402" t="s">
        <v>489</v>
      </c>
      <c r="K181" s="419"/>
      <c r="L181" s="419"/>
      <c r="M181" s="419" t="s">
        <v>495</v>
      </c>
      <c r="N181" s="355"/>
      <c r="O181" s="355"/>
      <c r="P181" s="355"/>
      <c r="Q181" s="355"/>
      <c r="R181" s="355"/>
    </row>
    <row r="182" spans="1:18" s="356" customFormat="1" ht="12.75">
      <c r="A182" s="419">
        <v>182</v>
      </c>
      <c r="B182" s="419" t="s">
        <v>114</v>
      </c>
      <c r="C182" s="419" t="s">
        <v>520</v>
      </c>
      <c r="D182" s="415">
        <f ca="1">IF(E182="","",(INDEX(OFFSET('GDP inflator'!$F$3,0,0,'GDP inflator'!$B$4,1),MATCH(I182,OFFSET('GDP inflator'!$D$3,0,0,'GDP inflator'!$B$4,1),0))*E182) )</f>
        <v>-6939.5304656925873</v>
      </c>
      <c r="E182" s="420">
        <v>-4700</v>
      </c>
      <c r="F182" s="419" t="s">
        <v>14</v>
      </c>
      <c r="G182" s="419" t="s">
        <v>173</v>
      </c>
      <c r="H182" s="419" t="s">
        <v>176</v>
      </c>
      <c r="I182" s="419">
        <v>2014</v>
      </c>
      <c r="J182" s="410" t="s">
        <v>553</v>
      </c>
      <c r="K182" s="402" t="s">
        <v>530</v>
      </c>
      <c r="L182" s="458" t="s">
        <v>862</v>
      </c>
      <c r="M182" s="419" t="s">
        <v>864</v>
      </c>
      <c r="N182" s="355"/>
      <c r="O182" s="355"/>
      <c r="P182" s="355"/>
      <c r="Q182" s="355"/>
      <c r="R182" s="355"/>
    </row>
    <row r="183" spans="1:18" s="356" customFormat="1" ht="12.75">
      <c r="A183" s="419">
        <v>183</v>
      </c>
      <c r="B183" s="419" t="s">
        <v>114</v>
      </c>
      <c r="C183" s="419" t="s">
        <v>521</v>
      </c>
      <c r="D183" s="415">
        <f ca="1">IF(E183="","",(INDEX(OFFSET('GDP inflator'!$F$3,0,0,'GDP inflator'!$B$4,1),MATCH(I183,OFFSET('GDP inflator'!$D$3,0,0,'GDP inflator'!$B$4,1),0))*E183) )</f>
        <v>-7707.3083044500645</v>
      </c>
      <c r="E183" s="420">
        <v>-5220</v>
      </c>
      <c r="F183" s="419" t="s">
        <v>14</v>
      </c>
      <c r="G183" s="419" t="s">
        <v>173</v>
      </c>
      <c r="H183" s="419" t="s">
        <v>176</v>
      </c>
      <c r="I183" s="419">
        <v>2014</v>
      </c>
      <c r="J183" s="410" t="s">
        <v>553</v>
      </c>
      <c r="K183" s="402" t="s">
        <v>530</v>
      </c>
      <c r="L183" s="458" t="s">
        <v>862</v>
      </c>
      <c r="M183" s="419" t="s">
        <v>864</v>
      </c>
      <c r="N183" s="355"/>
      <c r="O183" s="355"/>
      <c r="P183" s="355"/>
      <c r="Q183" s="355"/>
      <c r="R183" s="355"/>
    </row>
    <row r="184" spans="1:18" s="356" customFormat="1" ht="12.75">
      <c r="A184" s="419">
        <v>184</v>
      </c>
      <c r="B184" s="419" t="s">
        <v>114</v>
      </c>
      <c r="C184" s="419" t="s">
        <v>522</v>
      </c>
      <c r="D184" s="415">
        <f ca="1">IF(E184="","",(INDEX(OFFSET('GDP inflator'!$F$3,0,0,'GDP inflator'!$B$4,1),MATCH(I184,OFFSET('GDP inflator'!$D$3,0,0,'GDP inflator'!$B$4,1),0))*E184) )</f>
        <v>6837.6522524728452</v>
      </c>
      <c r="E184" s="420">
        <v>4631</v>
      </c>
      <c r="F184" s="419" t="s">
        <v>14</v>
      </c>
      <c r="G184" s="419" t="s">
        <v>173</v>
      </c>
      <c r="H184" s="419" t="s">
        <v>176</v>
      </c>
      <c r="I184" s="419">
        <v>2014</v>
      </c>
      <c r="J184" s="410" t="s">
        <v>553</v>
      </c>
      <c r="K184" s="402" t="s">
        <v>530</v>
      </c>
      <c r="L184" s="458" t="s">
        <v>862</v>
      </c>
      <c r="M184" s="419" t="s">
        <v>865</v>
      </c>
      <c r="N184" s="355"/>
      <c r="O184" s="355"/>
      <c r="P184" s="355"/>
      <c r="Q184" s="355"/>
      <c r="R184" s="355"/>
    </row>
    <row r="185" spans="1:18" s="356" customFormat="1" ht="12.75">
      <c r="A185" s="419">
        <v>185</v>
      </c>
      <c r="B185" s="419" t="s">
        <v>114</v>
      </c>
      <c r="C185" s="419" t="s">
        <v>523</v>
      </c>
      <c r="D185" s="415">
        <f ca="1">IF(E185="","",(INDEX(OFFSET('GDP inflator'!$F$3,0,0,'GDP inflator'!$B$4,1),MATCH(I185,OFFSET('GDP inflator'!$D$3,0,0,'GDP inflator'!$B$4,1),0))*E185) )</f>
        <v>3809.359276912101</v>
      </c>
      <c r="E185" s="420">
        <v>2580</v>
      </c>
      <c r="F185" s="419" t="s">
        <v>14</v>
      </c>
      <c r="G185" s="419" t="s">
        <v>173</v>
      </c>
      <c r="H185" s="419" t="s">
        <v>176</v>
      </c>
      <c r="I185" s="419">
        <v>2014</v>
      </c>
      <c r="J185" s="410" t="s">
        <v>553</v>
      </c>
      <c r="K185" s="402" t="s">
        <v>530</v>
      </c>
      <c r="L185" s="458" t="s">
        <v>862</v>
      </c>
      <c r="M185" s="419" t="s">
        <v>865</v>
      </c>
      <c r="N185" s="355"/>
      <c r="O185" s="355"/>
      <c r="P185" s="355"/>
      <c r="Q185" s="355"/>
      <c r="R185" s="355"/>
    </row>
    <row r="186" spans="1:18" s="356" customFormat="1" ht="12.75">
      <c r="A186" s="419">
        <v>186</v>
      </c>
      <c r="B186" s="419" t="s">
        <v>543</v>
      </c>
      <c r="C186" s="419" t="s">
        <v>524</v>
      </c>
      <c r="D186" s="415">
        <f ca="1">IF(E186="","",(INDEX(OFFSET('GDP inflator'!$F$3,0,0,'GDP inflator'!$B$4,1),MATCH(I186,OFFSET('GDP inflator'!$D$3,0,0,'GDP inflator'!$B$4,1),0))*E186) )</f>
        <v>-79287.82681014722</v>
      </c>
      <c r="E186" s="420">
        <v>-53700</v>
      </c>
      <c r="F186" s="419" t="s">
        <v>14</v>
      </c>
      <c r="G186" s="419" t="s">
        <v>173</v>
      </c>
      <c r="H186" s="419" t="s">
        <v>176</v>
      </c>
      <c r="I186" s="419">
        <v>2014</v>
      </c>
      <c r="J186" s="410" t="s">
        <v>553</v>
      </c>
      <c r="K186" s="402" t="s">
        <v>530</v>
      </c>
      <c r="L186" s="458" t="s">
        <v>862</v>
      </c>
      <c r="M186" s="419" t="s">
        <v>865</v>
      </c>
      <c r="N186" s="355"/>
      <c r="O186" s="355"/>
      <c r="P186" s="355"/>
      <c r="Q186" s="355"/>
      <c r="R186" s="355"/>
    </row>
    <row r="187" spans="1:18" s="356" customFormat="1" ht="12.75">
      <c r="A187" s="419">
        <v>187</v>
      </c>
      <c r="B187" s="419" t="s">
        <v>515</v>
      </c>
      <c r="C187" s="419" t="s">
        <v>525</v>
      </c>
      <c r="D187" s="415">
        <f ca="1">IF(E187="","",(INDEX(OFFSET('GDP inflator'!$F$3,0,0,'GDP inflator'!$B$4,1),MATCH(I187,OFFSET('GDP inflator'!$D$3,0,0,'GDP inflator'!$B$4,1),0))*E187) )</f>
        <v>8814.6801872733504</v>
      </c>
      <c r="E187" s="420">
        <v>5970</v>
      </c>
      <c r="F187" s="419" t="s">
        <v>14</v>
      </c>
      <c r="G187" s="419" t="s">
        <v>173</v>
      </c>
      <c r="H187" s="419" t="s">
        <v>176</v>
      </c>
      <c r="I187" s="419">
        <v>2014</v>
      </c>
      <c r="J187" s="410" t="s">
        <v>553</v>
      </c>
      <c r="K187" s="402" t="s">
        <v>530</v>
      </c>
      <c r="L187" s="458" t="s">
        <v>862</v>
      </c>
      <c r="M187" s="419" t="s">
        <v>865</v>
      </c>
      <c r="N187" s="355"/>
      <c r="O187" s="355"/>
      <c r="P187" s="355"/>
      <c r="Q187" s="355"/>
      <c r="R187" s="355"/>
    </row>
    <row r="188" spans="1:18" s="356" customFormat="1" ht="12.75">
      <c r="A188" s="419">
        <v>188</v>
      </c>
      <c r="B188" s="419" t="s">
        <v>508</v>
      </c>
      <c r="C188" s="419" t="s">
        <v>526</v>
      </c>
      <c r="D188" s="415">
        <f ca="1">IF(E188="","",(INDEX(OFFSET('GDP inflator'!$F$3,0,0,'GDP inflator'!$B$4,1),MATCH(I188,OFFSET('GDP inflator'!$D$3,0,0,'GDP inflator'!$B$4,1),0))*E188) )</f>
        <v>-22236.027407091566</v>
      </c>
      <c r="E188" s="420">
        <v>-15060</v>
      </c>
      <c r="F188" s="419" t="s">
        <v>14</v>
      </c>
      <c r="G188" s="419" t="s">
        <v>173</v>
      </c>
      <c r="H188" s="419" t="s">
        <v>176</v>
      </c>
      <c r="I188" s="419">
        <v>2014</v>
      </c>
      <c r="J188" s="410" t="s">
        <v>553</v>
      </c>
      <c r="K188" s="402" t="s">
        <v>530</v>
      </c>
      <c r="L188" s="458" t="s">
        <v>862</v>
      </c>
      <c r="M188" s="419" t="s">
        <v>865</v>
      </c>
      <c r="N188" s="355"/>
      <c r="O188" s="355"/>
      <c r="P188" s="355"/>
      <c r="Q188" s="355"/>
      <c r="R188" s="355"/>
    </row>
    <row r="189" spans="1:18" s="356" customFormat="1" ht="12.75">
      <c r="A189" s="419">
        <v>189</v>
      </c>
      <c r="B189" s="419" t="s">
        <v>4</v>
      </c>
      <c r="C189" s="419" t="s">
        <v>531</v>
      </c>
      <c r="D189" s="415">
        <f ca="1">IF(E189="","",(INDEX(OFFSET('GDP inflator'!$F$3,0,0,'GDP inflator'!$B$4,1),MATCH(I189,OFFSET('GDP inflator'!$D$3,0,0,'GDP inflator'!$B$4,1),0))*E189) )</f>
        <v>5285.8551206764814</v>
      </c>
      <c r="E189" s="420">
        <v>3580</v>
      </c>
      <c r="F189" s="419" t="s">
        <v>14</v>
      </c>
      <c r="G189" s="419" t="s">
        <v>173</v>
      </c>
      <c r="H189" s="419" t="s">
        <v>176</v>
      </c>
      <c r="I189" s="419">
        <v>2014</v>
      </c>
      <c r="J189" s="410" t="s">
        <v>553</v>
      </c>
      <c r="K189" s="402" t="s">
        <v>530</v>
      </c>
      <c r="L189" s="458" t="s">
        <v>862</v>
      </c>
      <c r="M189" s="419" t="s">
        <v>865</v>
      </c>
      <c r="N189" s="355"/>
      <c r="O189" s="355"/>
      <c r="P189" s="355"/>
      <c r="Q189" s="355"/>
      <c r="R189" s="355"/>
    </row>
    <row r="190" spans="1:18" s="356" customFormat="1" ht="12.75">
      <c r="A190" s="419">
        <v>190</v>
      </c>
      <c r="B190" s="419" t="s">
        <v>4</v>
      </c>
      <c r="C190" s="419" t="s">
        <v>532</v>
      </c>
      <c r="D190" s="415">
        <f ca="1">IF(E190="","",(INDEX(OFFSET('GDP inflator'!$F$3,0,0,'GDP inflator'!$B$4,1),MATCH(I190,OFFSET('GDP inflator'!$D$3,0,0,'GDP inflator'!$B$4,1),0))*E190) )</f>
        <v>1328.8462593879422</v>
      </c>
      <c r="E190" s="420">
        <v>900</v>
      </c>
      <c r="F190" s="419" t="s">
        <v>14</v>
      </c>
      <c r="G190" s="419" t="s">
        <v>173</v>
      </c>
      <c r="H190" s="419" t="s">
        <v>176</v>
      </c>
      <c r="I190" s="419">
        <v>2014</v>
      </c>
      <c r="J190" s="410" t="s">
        <v>553</v>
      </c>
      <c r="K190" s="402" t="s">
        <v>530</v>
      </c>
      <c r="L190" s="458" t="s">
        <v>862</v>
      </c>
      <c r="M190" s="419" t="s">
        <v>865</v>
      </c>
      <c r="N190" s="355"/>
      <c r="O190" s="355"/>
      <c r="P190" s="355"/>
      <c r="Q190" s="355"/>
      <c r="R190" s="355"/>
    </row>
    <row r="191" spans="1:18" s="356" customFormat="1" ht="12.75">
      <c r="A191" s="419">
        <v>191</v>
      </c>
      <c r="B191" s="419" t="s">
        <v>515</v>
      </c>
      <c r="C191" s="419" t="s">
        <v>527</v>
      </c>
      <c r="D191" s="415">
        <f ca="1">IF(E191="","",(INDEX(OFFSET('GDP inflator'!$F$3,0,0,'GDP inflator'!$B$4,1),MATCH(I191,OFFSET('GDP inflator'!$D$3,0,0,'GDP inflator'!$B$4,1),0))*E191) )</f>
        <v>6658.9962553773548</v>
      </c>
      <c r="E191" s="420">
        <v>4510</v>
      </c>
      <c r="F191" s="419" t="s">
        <v>14</v>
      </c>
      <c r="G191" s="419" t="s">
        <v>173</v>
      </c>
      <c r="H191" s="419" t="s">
        <v>176</v>
      </c>
      <c r="I191" s="419">
        <v>2014</v>
      </c>
      <c r="J191" s="410" t="s">
        <v>553</v>
      </c>
      <c r="K191" s="402" t="s">
        <v>530</v>
      </c>
      <c r="L191" s="458" t="s">
        <v>862</v>
      </c>
      <c r="M191" s="419" t="s">
        <v>865</v>
      </c>
      <c r="N191" s="355"/>
      <c r="O191" s="355"/>
      <c r="P191" s="355"/>
      <c r="Q191" s="355"/>
      <c r="R191" s="355"/>
    </row>
    <row r="192" spans="1:18" s="356" customFormat="1" ht="12.75">
      <c r="A192" s="419">
        <v>192</v>
      </c>
      <c r="B192" s="419" t="s">
        <v>516</v>
      </c>
      <c r="C192" s="419" t="s">
        <v>528</v>
      </c>
      <c r="D192" s="415">
        <f ca="1">IF(E192="","",(INDEX(OFFSET('GDP inflator'!$F$3,0,0,'GDP inflator'!$B$4,1),MATCH(I192,OFFSET('GDP inflator'!$D$3,0,0,'GDP inflator'!$B$4,1),0))*E192) )</f>
        <v>10970.364119169346</v>
      </c>
      <c r="E192" s="420">
        <v>7430</v>
      </c>
      <c r="F192" s="419" t="s">
        <v>14</v>
      </c>
      <c r="G192" s="419" t="s">
        <v>173</v>
      </c>
      <c r="H192" s="419" t="s">
        <v>176</v>
      </c>
      <c r="I192" s="419">
        <v>2014</v>
      </c>
      <c r="J192" s="410" t="s">
        <v>553</v>
      </c>
      <c r="K192" s="402" t="s">
        <v>530</v>
      </c>
      <c r="L192" s="458" t="s">
        <v>862</v>
      </c>
      <c r="M192" s="419" t="s">
        <v>865</v>
      </c>
      <c r="N192" s="355"/>
      <c r="O192" s="355"/>
      <c r="P192" s="355"/>
      <c r="Q192" s="355"/>
      <c r="R192" s="355"/>
    </row>
    <row r="193" spans="1:18" s="356" customFormat="1" ht="12.75">
      <c r="A193" s="419">
        <v>193</v>
      </c>
      <c r="B193" s="419" t="s">
        <v>514</v>
      </c>
      <c r="C193" s="426" t="s">
        <v>534</v>
      </c>
      <c r="D193" s="415">
        <f ca="1">IF(E193="","",(INDEX(OFFSET('GDP inflator'!$F$3,0,0,'GDP inflator'!$B$4,1),MATCH(I193,OFFSET('GDP inflator'!$D$3,0,0,'GDP inflator'!$B$4,1),0))*E193) )</f>
        <v>-20227.993059572011</v>
      </c>
      <c r="E193" s="420">
        <v>-13700</v>
      </c>
      <c r="F193" s="419" t="s">
        <v>14</v>
      </c>
      <c r="G193" s="419" t="s">
        <v>173</v>
      </c>
      <c r="H193" s="419" t="s">
        <v>176</v>
      </c>
      <c r="I193" s="419">
        <v>2014</v>
      </c>
      <c r="J193" s="410" t="s">
        <v>553</v>
      </c>
      <c r="K193" s="402" t="s">
        <v>530</v>
      </c>
      <c r="L193" s="458" t="s">
        <v>862</v>
      </c>
      <c r="M193" s="419" t="s">
        <v>865</v>
      </c>
      <c r="N193" s="355"/>
      <c r="O193" s="355"/>
      <c r="P193" s="355"/>
      <c r="Q193" s="355"/>
      <c r="R193" s="355"/>
    </row>
    <row r="194" spans="1:18" s="356" customFormat="1" ht="12.75">
      <c r="A194" s="419">
        <v>194</v>
      </c>
      <c r="B194" s="419" t="s">
        <v>514</v>
      </c>
      <c r="C194" s="419" t="s">
        <v>533</v>
      </c>
      <c r="D194" s="415">
        <f ca="1">IF(E194="","",(INDEX(OFFSET('GDP inflator'!$F$3,0,0,'GDP inflator'!$B$4,1),MATCH(I194,OFFSET('GDP inflator'!$D$3,0,0,'GDP inflator'!$B$4,1),0))*E194) )</f>
        <v>679.1880881316149</v>
      </c>
      <c r="E194" s="420">
        <v>460</v>
      </c>
      <c r="F194" s="419" t="s">
        <v>14</v>
      </c>
      <c r="G194" s="419" t="s">
        <v>173</v>
      </c>
      <c r="H194" s="419" t="s">
        <v>176</v>
      </c>
      <c r="I194" s="419">
        <v>2014</v>
      </c>
      <c r="J194" s="410" t="s">
        <v>553</v>
      </c>
      <c r="K194" s="402" t="s">
        <v>530</v>
      </c>
      <c r="L194" s="458" t="s">
        <v>862</v>
      </c>
      <c r="M194" s="419" t="s">
        <v>868</v>
      </c>
      <c r="N194" s="355"/>
      <c r="O194" s="355"/>
      <c r="P194" s="355"/>
      <c r="Q194" s="355"/>
      <c r="R194" s="355"/>
    </row>
    <row r="195" spans="1:18" s="356" customFormat="1" ht="12.75">
      <c r="A195" s="419">
        <v>195</v>
      </c>
      <c r="B195" s="419" t="s">
        <v>514</v>
      </c>
      <c r="C195" s="419" t="s">
        <v>529</v>
      </c>
      <c r="D195" s="415">
        <f ca="1">IF(E195="","",(INDEX(OFFSET('GDP inflator'!$F$3,0,0,'GDP inflator'!$B$4,1),MATCH(I195,OFFSET('GDP inflator'!$D$3,0,0,'GDP inflator'!$B$4,1),0))*E195) )</f>
        <v>9833.4623194707729</v>
      </c>
      <c r="E195" s="420">
        <v>6660</v>
      </c>
      <c r="F195" s="419" t="s">
        <v>14</v>
      </c>
      <c r="G195" s="419" t="s">
        <v>173</v>
      </c>
      <c r="H195" s="419" t="s">
        <v>176</v>
      </c>
      <c r="I195" s="419">
        <v>2014</v>
      </c>
      <c r="J195" s="410" t="s">
        <v>553</v>
      </c>
      <c r="K195" s="402" t="s">
        <v>530</v>
      </c>
      <c r="L195" s="458" t="s">
        <v>862</v>
      </c>
      <c r="M195" s="419" t="s">
        <v>866</v>
      </c>
      <c r="N195" s="355"/>
      <c r="O195" s="355"/>
      <c r="P195" s="355"/>
      <c r="Q195" s="355"/>
      <c r="R195" s="355"/>
    </row>
    <row r="196" spans="1:18" s="356" customFormat="1" ht="12.75">
      <c r="A196" s="419">
        <v>196</v>
      </c>
      <c r="B196" s="419" t="s">
        <v>514</v>
      </c>
      <c r="C196" s="419" t="s">
        <v>778</v>
      </c>
      <c r="D196" s="415">
        <f ca="1">IF(E196="","",(INDEX(OFFSET('GDP inflator'!$F$3,0,0,'GDP inflator'!$B$4,1),MATCH(I196,OFFSET('GDP inflator'!$D$3,0,0,'GDP inflator'!$B$4,1),0))*E196) )</f>
        <v>2908.6968122158291</v>
      </c>
      <c r="E196" s="420">
        <v>1970</v>
      </c>
      <c r="F196" s="419" t="s">
        <v>14</v>
      </c>
      <c r="G196" s="419" t="s">
        <v>173</v>
      </c>
      <c r="H196" s="419" t="s">
        <v>176</v>
      </c>
      <c r="I196" s="419">
        <v>2014</v>
      </c>
      <c r="J196" s="410" t="s">
        <v>553</v>
      </c>
      <c r="K196" s="402" t="s">
        <v>530</v>
      </c>
      <c r="L196" s="458" t="s">
        <v>862</v>
      </c>
      <c r="M196" s="419" t="s">
        <v>867</v>
      </c>
      <c r="N196" s="355"/>
      <c r="O196" s="355"/>
      <c r="P196" s="355"/>
      <c r="Q196" s="355"/>
      <c r="R196" s="355"/>
    </row>
    <row r="197" spans="1:18" s="356" customFormat="1" ht="12.75">
      <c r="A197" s="419">
        <v>197</v>
      </c>
      <c r="B197" s="427" t="s">
        <v>511</v>
      </c>
      <c r="C197" s="427" t="s">
        <v>643</v>
      </c>
      <c r="D197" s="415">
        <f ca="1">IF(E197="","",(INDEX(OFFSET('GDP inflator'!$F$3,0,0,'GDP inflator'!$B$4,1),MATCH(I197,OFFSET('GDP inflator'!$D$3,0,0,'GDP inflator'!$B$4,1),0))*E197) )</f>
        <v>-142.52545553337208</v>
      </c>
      <c r="E197" s="428">
        <v>-129</v>
      </c>
      <c r="F197" s="427" t="s">
        <v>644</v>
      </c>
      <c r="G197" s="427" t="s">
        <v>173</v>
      </c>
      <c r="H197" s="427" t="s">
        <v>176</v>
      </c>
      <c r="I197" s="427">
        <v>2020</v>
      </c>
      <c r="J197" s="411" t="s">
        <v>645</v>
      </c>
      <c r="K197" s="411" t="s">
        <v>646</v>
      </c>
      <c r="L197" s="412"/>
      <c r="M197" s="427" t="s">
        <v>647</v>
      </c>
      <c r="N197" s="355"/>
      <c r="O197" s="355"/>
      <c r="P197" s="355"/>
      <c r="Q197" s="355"/>
      <c r="R197" s="355"/>
    </row>
    <row r="198" spans="1:18" s="356" customFormat="1" ht="12.75">
      <c r="A198" s="419">
        <v>198</v>
      </c>
      <c r="B198" s="427" t="s">
        <v>511</v>
      </c>
      <c r="C198" s="429" t="s">
        <v>648</v>
      </c>
      <c r="D198" s="415">
        <f ca="1">IF(E198="","",(INDEX(OFFSET('GDP inflator'!$F$3,0,0,'GDP inflator'!$B$4,1),MATCH(I198,OFFSET('GDP inflator'!$D$3,0,0,'GDP inflator'!$B$4,1),0))*E198) )</f>
        <v>-69.053030781672518</v>
      </c>
      <c r="E198" s="428">
        <v>-62.5</v>
      </c>
      <c r="F198" s="427" t="s">
        <v>644</v>
      </c>
      <c r="G198" s="427" t="s">
        <v>173</v>
      </c>
      <c r="H198" s="427" t="s">
        <v>176</v>
      </c>
      <c r="I198" s="427">
        <v>2020</v>
      </c>
      <c r="J198" s="411" t="s">
        <v>645</v>
      </c>
      <c r="K198" s="411" t="s">
        <v>779</v>
      </c>
      <c r="L198" s="412"/>
      <c r="M198" s="429" t="s">
        <v>649</v>
      </c>
      <c r="N198" s="360"/>
      <c r="O198" s="360"/>
      <c r="P198" s="360"/>
      <c r="Q198" s="360"/>
      <c r="R198" s="360"/>
    </row>
    <row r="199" spans="1:18" s="356" customFormat="1" ht="12.75">
      <c r="A199" s="419">
        <v>199</v>
      </c>
      <c r="B199" s="427" t="s">
        <v>511</v>
      </c>
      <c r="C199" s="429" t="s">
        <v>650</v>
      </c>
      <c r="D199" s="415">
        <f ca="1">IF(E199="","",(INDEX(OFFSET('GDP inflator'!$F$3,0,0,'GDP inflator'!$B$4,1),MATCH(I199,OFFSET('GDP inflator'!$D$3,0,0,'GDP inflator'!$B$4,1),0))*E199) )</f>
        <v>-46.956060931537316</v>
      </c>
      <c r="E199" s="428">
        <v>-42.5</v>
      </c>
      <c r="F199" s="427" t="s">
        <v>644</v>
      </c>
      <c r="G199" s="427" t="s">
        <v>173</v>
      </c>
      <c r="H199" s="427" t="s">
        <v>176</v>
      </c>
      <c r="I199" s="427">
        <v>2020</v>
      </c>
      <c r="J199" s="411" t="s">
        <v>645</v>
      </c>
      <c r="K199" s="411" t="s">
        <v>780</v>
      </c>
      <c r="L199" s="412"/>
      <c r="M199" s="429" t="s">
        <v>651</v>
      </c>
      <c r="N199" s="360"/>
      <c r="O199" s="360"/>
      <c r="P199" s="360"/>
      <c r="Q199" s="360"/>
      <c r="R199" s="360"/>
    </row>
    <row r="200" spans="1:18" s="356" customFormat="1" ht="12.75">
      <c r="A200" s="419">
        <v>200</v>
      </c>
      <c r="B200" s="427" t="s">
        <v>511</v>
      </c>
      <c r="C200" s="429" t="s">
        <v>652</v>
      </c>
      <c r="D200" s="415">
        <f ca="1">IF(E200="","",(INDEX(OFFSET('GDP inflator'!$F$3,0,0,'GDP inflator'!$B$4,1),MATCH(I200,OFFSET('GDP inflator'!$D$3,0,0,'GDP inflator'!$B$4,1),0))*E200) )</f>
        <v>-46.956060931537316</v>
      </c>
      <c r="E200" s="428">
        <v>-42.5</v>
      </c>
      <c r="F200" s="427" t="s">
        <v>644</v>
      </c>
      <c r="G200" s="427" t="s">
        <v>173</v>
      </c>
      <c r="H200" s="427" t="s">
        <v>176</v>
      </c>
      <c r="I200" s="429">
        <v>2020</v>
      </c>
      <c r="J200" s="411" t="s">
        <v>645</v>
      </c>
      <c r="K200" s="411" t="s">
        <v>781</v>
      </c>
      <c r="L200" s="412"/>
      <c r="M200" s="429" t="s">
        <v>653</v>
      </c>
      <c r="N200" s="360"/>
      <c r="O200" s="360"/>
      <c r="P200" s="360"/>
      <c r="Q200" s="360"/>
      <c r="R200" s="360"/>
    </row>
    <row r="201" spans="1:18" s="356" customFormat="1" ht="12.75">
      <c r="A201" s="419">
        <v>201</v>
      </c>
      <c r="B201" s="427" t="s">
        <v>511</v>
      </c>
      <c r="C201" s="427" t="s">
        <v>654</v>
      </c>
      <c r="D201" s="415">
        <f ca="1">IF(E201="","",(INDEX(OFFSET('GDP inflator'!$F$3,0,0,'GDP inflator'!$B$4,1),MATCH(I201,OFFSET('GDP inflator'!$D$3,0,0,'GDP inflator'!$B$4,1),0))*E201) )</f>
        <v>-55242.424625338019</v>
      </c>
      <c r="E201" s="428">
        <v>-50000</v>
      </c>
      <c r="F201" s="427" t="s">
        <v>14</v>
      </c>
      <c r="G201" s="427" t="s">
        <v>169</v>
      </c>
      <c r="H201" s="427" t="s">
        <v>655</v>
      </c>
      <c r="I201" s="429">
        <v>2020</v>
      </c>
      <c r="J201" s="412" t="s">
        <v>656</v>
      </c>
      <c r="K201" s="412" t="s">
        <v>657</v>
      </c>
      <c r="L201" s="412"/>
      <c r="M201" s="427" t="s">
        <v>658</v>
      </c>
      <c r="N201" s="360"/>
      <c r="O201" s="360"/>
      <c r="P201" s="360"/>
      <c r="Q201" s="360"/>
      <c r="R201" s="360"/>
    </row>
    <row r="202" spans="1:18" s="356" customFormat="1" ht="12.75">
      <c r="A202" s="419">
        <v>202</v>
      </c>
      <c r="B202" s="427" t="s">
        <v>511</v>
      </c>
      <c r="C202" s="427" t="s">
        <v>659</v>
      </c>
      <c r="D202" s="415">
        <f ca="1">IF(E202="","",(INDEX(OFFSET('GDP inflator'!$F$3,0,0,'GDP inflator'!$B$4,1),MATCH(I202,OFFSET('GDP inflator'!$D$3,0,0,'GDP inflator'!$B$4,1),0))*E202) )</f>
        <v>7890.7564921147032</v>
      </c>
      <c r="E202" s="428">
        <v>7000</v>
      </c>
      <c r="F202" s="427" t="s">
        <v>14</v>
      </c>
      <c r="G202" s="427" t="s">
        <v>173</v>
      </c>
      <c r="H202" s="427" t="s">
        <v>511</v>
      </c>
      <c r="I202" s="429">
        <v>2019</v>
      </c>
      <c r="J202" s="411" t="s">
        <v>660</v>
      </c>
      <c r="K202" s="427"/>
      <c r="L202" s="427"/>
      <c r="M202" s="427" t="s">
        <v>661</v>
      </c>
      <c r="N202" s="360"/>
      <c r="O202" s="360"/>
      <c r="P202" s="360"/>
      <c r="Q202" s="360"/>
      <c r="R202" s="360"/>
    </row>
    <row r="203" spans="1:18" s="356" customFormat="1" ht="12.75">
      <c r="A203" s="419">
        <v>203</v>
      </c>
      <c r="B203" s="427" t="s">
        <v>511</v>
      </c>
      <c r="C203" s="427" t="s">
        <v>662</v>
      </c>
      <c r="D203" s="415">
        <f ca="1">IF(E203="","",(INDEX(OFFSET('GDP inflator'!$F$3,0,0,'GDP inflator'!$B$4,1),MATCH(I203,OFFSET('GDP inflator'!$D$3,0,0,'GDP inflator'!$B$4,1),0))*E203) )</f>
        <v>11272.509274449576</v>
      </c>
      <c r="E203" s="428">
        <v>10000</v>
      </c>
      <c r="F203" s="427" t="s">
        <v>14</v>
      </c>
      <c r="G203" s="427" t="s">
        <v>173</v>
      </c>
      <c r="H203" s="427" t="s">
        <v>511</v>
      </c>
      <c r="I203" s="429">
        <v>2019</v>
      </c>
      <c r="J203" s="411" t="s">
        <v>782</v>
      </c>
      <c r="K203" s="427"/>
      <c r="L203" s="427"/>
      <c r="M203" s="427" t="s">
        <v>663</v>
      </c>
      <c r="N203" s="360"/>
      <c r="O203" s="360"/>
      <c r="P203" s="360"/>
      <c r="Q203" s="360"/>
      <c r="R203" s="360"/>
    </row>
    <row r="204" spans="1:18" s="356" customFormat="1" ht="12.75">
      <c r="A204" s="419">
        <v>204</v>
      </c>
      <c r="B204" s="427" t="s">
        <v>511</v>
      </c>
      <c r="C204" s="427" t="s">
        <v>664</v>
      </c>
      <c r="D204" s="415">
        <f ca="1">IF(E204="","",(INDEX(OFFSET('GDP inflator'!$F$3,0,0,'GDP inflator'!$B$4,1),MATCH(I204,OFFSET('GDP inflator'!$D$3,0,0,'GDP inflator'!$B$4,1),0))*E204) )</f>
        <v>-1127.2509274449576</v>
      </c>
      <c r="E204" s="428">
        <v>-1000</v>
      </c>
      <c r="F204" s="427" t="s">
        <v>14</v>
      </c>
      <c r="G204" s="427" t="s">
        <v>173</v>
      </c>
      <c r="H204" s="427" t="s">
        <v>511</v>
      </c>
      <c r="I204" s="429">
        <v>2019</v>
      </c>
      <c r="J204" s="411" t="s">
        <v>783</v>
      </c>
      <c r="K204" s="427"/>
      <c r="L204" s="427"/>
      <c r="M204" s="427" t="s">
        <v>665</v>
      </c>
      <c r="N204" s="360"/>
      <c r="O204" s="360"/>
      <c r="P204" s="360"/>
      <c r="Q204" s="360"/>
      <c r="R204" s="360"/>
    </row>
    <row r="205" spans="1:18" s="356" customFormat="1" ht="12.75">
      <c r="A205" s="419">
        <v>205</v>
      </c>
      <c r="B205" s="427" t="s">
        <v>511</v>
      </c>
      <c r="C205" s="427" t="s">
        <v>666</v>
      </c>
      <c r="D205" s="415">
        <f ca="1">IF(E205="","",(INDEX(OFFSET('GDP inflator'!$F$3,0,0,'GDP inflator'!$B$4,1),MATCH(I205,OFFSET('GDP inflator'!$D$3,0,0,'GDP inflator'!$B$4,1),0))*E205) )</f>
        <v>-3381.7527823348728</v>
      </c>
      <c r="E205" s="428">
        <v>-3000</v>
      </c>
      <c r="F205" s="427" t="s">
        <v>14</v>
      </c>
      <c r="G205" s="427" t="s">
        <v>173</v>
      </c>
      <c r="H205" s="427" t="s">
        <v>511</v>
      </c>
      <c r="I205" s="429">
        <v>2019</v>
      </c>
      <c r="J205" s="411" t="s">
        <v>784</v>
      </c>
      <c r="K205" s="427"/>
      <c r="L205" s="427"/>
      <c r="M205" s="427" t="s">
        <v>667</v>
      </c>
      <c r="N205" s="360"/>
      <c r="O205" s="360"/>
      <c r="P205" s="360"/>
      <c r="Q205" s="360"/>
      <c r="R205" s="360"/>
    </row>
    <row r="206" spans="1:18" s="356" customFormat="1" ht="12.75">
      <c r="A206" s="419">
        <v>206</v>
      </c>
      <c r="B206" s="427" t="s">
        <v>511</v>
      </c>
      <c r="C206" s="427" t="s">
        <v>668</v>
      </c>
      <c r="D206" s="415">
        <f ca="1">IF(E206="","",(INDEX(OFFSET('GDP inflator'!$F$3,0,0,'GDP inflator'!$B$4,1),MATCH(I206,OFFSET('GDP inflator'!$D$3,0,0,'GDP inflator'!$B$4,1),0))*E206) )</f>
        <v>-1690.8763911674364</v>
      </c>
      <c r="E206" s="428">
        <v>-1500</v>
      </c>
      <c r="F206" s="427" t="s">
        <v>14</v>
      </c>
      <c r="G206" s="427" t="s">
        <v>173</v>
      </c>
      <c r="H206" s="427" t="s">
        <v>511</v>
      </c>
      <c r="I206" s="429">
        <v>2019</v>
      </c>
      <c r="J206" s="411" t="s">
        <v>785</v>
      </c>
      <c r="K206" s="412" t="s">
        <v>669</v>
      </c>
      <c r="L206" s="412"/>
      <c r="M206" s="427" t="s">
        <v>670</v>
      </c>
      <c r="N206" s="360"/>
      <c r="O206" s="360"/>
      <c r="P206" s="360"/>
      <c r="Q206" s="360"/>
      <c r="R206" s="360"/>
    </row>
    <row r="207" spans="1:18" s="356" customFormat="1" ht="12.75">
      <c r="A207" s="419">
        <v>207</v>
      </c>
      <c r="B207" s="427" t="s">
        <v>511</v>
      </c>
      <c r="C207" s="429" t="s">
        <v>671</v>
      </c>
      <c r="D207" s="415">
        <f ca="1">IF(E207="","",(INDEX(OFFSET('GDP inflator'!$F$3,0,0,'GDP inflator'!$B$4,1),MATCH(I207,OFFSET('GDP inflator'!$D$3,0,0,'GDP inflator'!$B$4,1),0))*E207) )</f>
        <v>-1127.2509274449576</v>
      </c>
      <c r="E207" s="428">
        <v>-1000</v>
      </c>
      <c r="F207" s="427" t="s">
        <v>14</v>
      </c>
      <c r="G207" s="427" t="s">
        <v>173</v>
      </c>
      <c r="H207" s="427" t="s">
        <v>511</v>
      </c>
      <c r="I207" s="429">
        <v>2019</v>
      </c>
      <c r="J207" s="411" t="s">
        <v>786</v>
      </c>
      <c r="K207" s="427"/>
      <c r="L207" s="427"/>
      <c r="M207" s="427" t="s">
        <v>672</v>
      </c>
      <c r="N207" s="360"/>
      <c r="O207" s="360"/>
      <c r="P207" s="360"/>
      <c r="Q207" s="360"/>
      <c r="R207" s="360"/>
    </row>
    <row r="208" spans="1:18" s="356" customFormat="1" ht="12.75">
      <c r="A208" s="419">
        <v>208</v>
      </c>
      <c r="B208" s="427" t="s">
        <v>4</v>
      </c>
      <c r="C208" s="427" t="s">
        <v>673</v>
      </c>
      <c r="D208" s="415">
        <f ca="1">IF(E208="","",(INDEX(OFFSET('GDP inflator'!$F$3,0,0,'GDP inflator'!$B$4,1),MATCH(I208,OFFSET('GDP inflator'!$D$3,0,0,'GDP inflator'!$B$4,1),0))*E208) )</f>
        <v>3.9679232646062506</v>
      </c>
      <c r="E208" s="428">
        <v>3.52</v>
      </c>
      <c r="F208" s="427" t="s">
        <v>14</v>
      </c>
      <c r="G208" s="427" t="s">
        <v>173</v>
      </c>
      <c r="H208" s="427" t="s">
        <v>511</v>
      </c>
      <c r="I208" s="429">
        <v>2019</v>
      </c>
      <c r="J208" s="411" t="s">
        <v>674</v>
      </c>
      <c r="K208" s="412" t="s">
        <v>675</v>
      </c>
      <c r="L208" s="412"/>
      <c r="M208" s="427" t="s">
        <v>676</v>
      </c>
      <c r="N208" s="360"/>
      <c r="O208" s="360"/>
      <c r="P208" s="360"/>
      <c r="Q208" s="360"/>
      <c r="R208" s="360"/>
    </row>
    <row r="209" spans="1:18" s="356" customFormat="1" ht="12.75">
      <c r="A209" s="419">
        <v>209</v>
      </c>
      <c r="B209" s="427" t="s">
        <v>511</v>
      </c>
      <c r="C209" s="427" t="s">
        <v>677</v>
      </c>
      <c r="D209" s="415">
        <f ca="1">IF(E209="","",(INDEX(OFFSET('GDP inflator'!$F$3,0,0,'GDP inflator'!$B$4,1),MATCH(I209,OFFSET('GDP inflator'!$D$3,0,0,'GDP inflator'!$B$4,1),0))*E209) )</f>
        <v>6.8085956017675437</v>
      </c>
      <c r="E209" s="428">
        <v>6.04</v>
      </c>
      <c r="F209" s="427" t="s">
        <v>14</v>
      </c>
      <c r="G209" s="427" t="s">
        <v>173</v>
      </c>
      <c r="H209" s="427" t="s">
        <v>511</v>
      </c>
      <c r="I209" s="427">
        <v>2019</v>
      </c>
      <c r="J209" s="411" t="s">
        <v>787</v>
      </c>
      <c r="K209" s="412" t="s">
        <v>675</v>
      </c>
      <c r="L209" s="412"/>
      <c r="M209" s="427" t="s">
        <v>678</v>
      </c>
      <c r="N209" s="360"/>
      <c r="O209" s="360"/>
      <c r="P209" s="360"/>
      <c r="Q209" s="360"/>
      <c r="R209" s="360"/>
    </row>
    <row r="210" spans="1:18" s="356" customFormat="1" ht="12.75">
      <c r="A210" s="419">
        <v>210</v>
      </c>
      <c r="B210" s="427" t="s">
        <v>511</v>
      </c>
      <c r="C210" s="427" t="s">
        <v>679</v>
      </c>
      <c r="D210" s="415">
        <f ca="1">IF(E210="","",(INDEX(OFFSET('GDP inflator'!$F$3,0,0,'GDP inflator'!$B$4,1),MATCH(I210,OFFSET('GDP inflator'!$D$3,0,0,'GDP inflator'!$B$4,1),0))*E210) )</f>
        <v>8.8601922897173662</v>
      </c>
      <c r="E210" s="428">
        <v>7.86</v>
      </c>
      <c r="F210" s="427" t="s">
        <v>14</v>
      </c>
      <c r="G210" s="427" t="s">
        <v>173</v>
      </c>
      <c r="H210" s="427" t="s">
        <v>511</v>
      </c>
      <c r="I210" s="427">
        <v>2019</v>
      </c>
      <c r="J210" s="411" t="s">
        <v>788</v>
      </c>
      <c r="K210" s="412" t="s">
        <v>675</v>
      </c>
      <c r="L210" s="412"/>
      <c r="M210" s="427" t="s">
        <v>680</v>
      </c>
      <c r="N210" s="360"/>
      <c r="O210" s="360"/>
      <c r="P210" s="360"/>
      <c r="Q210" s="360"/>
      <c r="R210" s="360"/>
    </row>
    <row r="211" spans="1:18" s="361" customFormat="1" ht="12.95" customHeight="1">
      <c r="A211" s="419">
        <v>211</v>
      </c>
      <c r="B211" s="427" t="s">
        <v>545</v>
      </c>
      <c r="C211" s="419" t="s">
        <v>681</v>
      </c>
      <c r="D211" s="415">
        <f ca="1">IF(E211="","",(INDEX(OFFSET('GDP inflator'!$F$3,0,0,'GDP inflator'!$B$4,1),MATCH(I211,OFFSET('GDP inflator'!$D$3,0,0,'GDP inflator'!$B$4,1),0))*E211) )</f>
        <v>677.12762810486424</v>
      </c>
      <c r="E211" s="564">
        <v>573.18736973601585</v>
      </c>
      <c r="F211" s="427" t="s">
        <v>14</v>
      </c>
      <c r="G211" s="427" t="s">
        <v>173</v>
      </c>
      <c r="H211" s="419" t="s">
        <v>176</v>
      </c>
      <c r="I211" s="427">
        <v>2018</v>
      </c>
      <c r="J211" s="413" t="s">
        <v>682</v>
      </c>
      <c r="K211" s="427" t="s">
        <v>683</v>
      </c>
      <c r="L211" s="427"/>
      <c r="M211" s="427" t="s">
        <v>684</v>
      </c>
      <c r="N211" s="360"/>
      <c r="O211" s="360"/>
      <c r="P211" s="360"/>
      <c r="Q211" s="360"/>
      <c r="R211" s="360"/>
    </row>
    <row r="212" spans="1:18" s="361" customFormat="1" ht="12.95" customHeight="1">
      <c r="A212" s="419">
        <v>212</v>
      </c>
      <c r="B212" s="427" t="s">
        <v>545</v>
      </c>
      <c r="C212" s="419" t="s">
        <v>685</v>
      </c>
      <c r="D212" s="415">
        <f ca="1">IF(E212="","",(INDEX(OFFSET('GDP inflator'!$F$3,0,0,'GDP inflator'!$B$4,1),MATCH(I212,OFFSET('GDP inflator'!$D$3,0,0,'GDP inflator'!$B$4,1),0))*E212) )</f>
        <v>1501.5556660003481</v>
      </c>
      <c r="E212" s="564">
        <v>1271.0642823950197</v>
      </c>
      <c r="F212" s="427" t="s">
        <v>14</v>
      </c>
      <c r="G212" s="427" t="s">
        <v>173</v>
      </c>
      <c r="H212" s="419" t="s">
        <v>176</v>
      </c>
      <c r="I212" s="427">
        <v>2018</v>
      </c>
      <c r="J212" s="413" t="s">
        <v>682</v>
      </c>
      <c r="K212" s="427" t="s">
        <v>683</v>
      </c>
      <c r="L212" s="427"/>
      <c r="M212" s="427" t="s">
        <v>684</v>
      </c>
      <c r="N212" s="360"/>
      <c r="O212" s="360"/>
      <c r="P212" s="360"/>
      <c r="Q212" s="360"/>
      <c r="R212" s="360"/>
    </row>
    <row r="213" spans="1:18" s="361" customFormat="1" ht="12.95" customHeight="1">
      <c r="A213" s="419">
        <v>213</v>
      </c>
      <c r="B213" s="427" t="s">
        <v>545</v>
      </c>
      <c r="C213" s="419" t="s">
        <v>686</v>
      </c>
      <c r="D213" s="415">
        <f ca="1">IF(E213="","",(INDEX(OFFSET('GDP inflator'!$F$3,0,0,'GDP inflator'!$B$4,1),MATCH(I213,OFFSET('GDP inflator'!$D$3,0,0,'GDP inflator'!$B$4,1),0))*E213) )</f>
        <v>2496.6900514311255</v>
      </c>
      <c r="E213" s="564">
        <v>2113.443823923044</v>
      </c>
      <c r="F213" s="427" t="s">
        <v>14</v>
      </c>
      <c r="G213" s="427" t="s">
        <v>173</v>
      </c>
      <c r="H213" s="419" t="s">
        <v>176</v>
      </c>
      <c r="I213" s="427">
        <v>2018</v>
      </c>
      <c r="J213" s="413" t="s">
        <v>682</v>
      </c>
      <c r="K213" s="427" t="s">
        <v>683</v>
      </c>
      <c r="L213" s="427"/>
      <c r="M213" s="427" t="s">
        <v>684</v>
      </c>
      <c r="N213" s="360"/>
      <c r="O213" s="360"/>
      <c r="P213" s="360"/>
      <c r="Q213" s="360"/>
      <c r="R213" s="360"/>
    </row>
    <row r="214" spans="1:18" s="361" customFormat="1" ht="12.95" customHeight="1">
      <c r="A214" s="419">
        <v>214</v>
      </c>
      <c r="B214" s="427" t="s">
        <v>510</v>
      </c>
      <c r="C214" s="419" t="s">
        <v>687</v>
      </c>
      <c r="D214" s="415">
        <f ca="1">IF(E214="","",(INDEX(OFFSET('GDP inflator'!$F$3,0,0,'GDP inflator'!$B$4,1),MATCH(I214,OFFSET('GDP inflator'!$D$3,0,0,'GDP inflator'!$B$4,1),0))*E214) )</f>
        <v>663.93407709779069</v>
      </c>
      <c r="E214" s="564">
        <v>562.01905155589975</v>
      </c>
      <c r="F214" s="427" t="s">
        <v>14</v>
      </c>
      <c r="G214" s="427" t="s">
        <v>173</v>
      </c>
      <c r="H214" s="419" t="s">
        <v>176</v>
      </c>
      <c r="I214" s="427">
        <v>2018</v>
      </c>
      <c r="J214" s="413" t="s">
        <v>682</v>
      </c>
      <c r="K214" s="427" t="s">
        <v>683</v>
      </c>
      <c r="L214" s="427"/>
      <c r="M214" s="427" t="s">
        <v>688</v>
      </c>
      <c r="N214" s="360"/>
      <c r="O214" s="360"/>
      <c r="P214" s="360"/>
      <c r="Q214" s="360"/>
      <c r="R214" s="360"/>
    </row>
    <row r="215" spans="1:18" s="361" customFormat="1" ht="12.95" customHeight="1">
      <c r="A215" s="419">
        <v>215</v>
      </c>
      <c r="B215" s="427" t="s">
        <v>510</v>
      </c>
      <c r="C215" s="419" t="s">
        <v>689</v>
      </c>
      <c r="D215" s="415">
        <f ca="1">IF(E215="","",(INDEX(OFFSET('GDP inflator'!$F$3,0,0,'GDP inflator'!$B$4,1),MATCH(I215,OFFSET('GDP inflator'!$D$3,0,0,'GDP inflator'!$B$4,1),0))*E215) )</f>
        <v>964.7709915677857</v>
      </c>
      <c r="E215" s="564">
        <v>816.67698097338132</v>
      </c>
      <c r="F215" s="427" t="s">
        <v>14</v>
      </c>
      <c r="G215" s="427" t="s">
        <v>173</v>
      </c>
      <c r="H215" s="419" t="s">
        <v>176</v>
      </c>
      <c r="I215" s="427">
        <v>2018</v>
      </c>
      <c r="J215" s="413" t="s">
        <v>682</v>
      </c>
      <c r="K215" s="427" t="s">
        <v>683</v>
      </c>
      <c r="L215" s="427"/>
      <c r="M215" s="427" t="s">
        <v>690</v>
      </c>
      <c r="N215" s="360"/>
      <c r="O215" s="360"/>
      <c r="P215" s="360"/>
      <c r="Q215" s="360"/>
      <c r="R215" s="360"/>
    </row>
    <row r="216" spans="1:18" s="361" customFormat="1" ht="12.95" customHeight="1">
      <c r="A216" s="419">
        <v>216</v>
      </c>
      <c r="B216" s="427" t="s">
        <v>545</v>
      </c>
      <c r="C216" s="419" t="s">
        <v>691</v>
      </c>
      <c r="D216" s="415">
        <f ca="1">IF(E216="","",(INDEX(OFFSET('GDP inflator'!$F$3,0,0,'GDP inflator'!$B$4,1),MATCH(I216,OFFSET('GDP inflator'!$D$3,0,0,'GDP inflator'!$B$4,1),0))*E216) )</f>
        <v>1093.3812193538497</v>
      </c>
      <c r="E216" s="564">
        <v>925.54531705378042</v>
      </c>
      <c r="F216" s="427" t="s">
        <v>14</v>
      </c>
      <c r="G216" s="427" t="s">
        <v>173</v>
      </c>
      <c r="H216" s="419" t="s">
        <v>176</v>
      </c>
      <c r="I216" s="427">
        <v>2018</v>
      </c>
      <c r="J216" s="413" t="s">
        <v>682</v>
      </c>
      <c r="K216" s="427" t="s">
        <v>683</v>
      </c>
      <c r="L216" s="427"/>
      <c r="M216" s="427" t="s">
        <v>692</v>
      </c>
      <c r="N216" s="360"/>
      <c r="O216" s="360"/>
      <c r="P216" s="360"/>
      <c r="Q216" s="360"/>
      <c r="R216" s="360"/>
    </row>
    <row r="217" spans="1:18" s="361" customFormat="1" ht="12.95" customHeight="1">
      <c r="A217" s="419">
        <v>217</v>
      </c>
      <c r="B217" s="427" t="s">
        <v>545</v>
      </c>
      <c r="C217" s="419" t="s">
        <v>693</v>
      </c>
      <c r="D217" s="415">
        <f ca="1">IF(E217="","",(INDEX(OFFSET('GDP inflator'!$F$3,0,0,'GDP inflator'!$B$4,1),MATCH(I217,OFFSET('GDP inflator'!$D$3,0,0,'GDP inflator'!$B$4,1),0))*E217) )</f>
        <v>844.47440336143165</v>
      </c>
      <c r="E217" s="564">
        <v>714.84612646342725</v>
      </c>
      <c r="F217" s="427" t="s">
        <v>14</v>
      </c>
      <c r="G217" s="427" t="s">
        <v>173</v>
      </c>
      <c r="H217" s="419" t="s">
        <v>176</v>
      </c>
      <c r="I217" s="427">
        <v>2018</v>
      </c>
      <c r="J217" s="413" t="s">
        <v>682</v>
      </c>
      <c r="K217" s="427" t="s">
        <v>683</v>
      </c>
      <c r="L217" s="427"/>
      <c r="M217" s="427" t="s">
        <v>694</v>
      </c>
      <c r="N217" s="360"/>
      <c r="O217" s="360"/>
      <c r="P217" s="360"/>
      <c r="Q217" s="360"/>
      <c r="R217" s="360"/>
    </row>
    <row r="218" spans="1:18" s="361" customFormat="1" ht="12.95" customHeight="1">
      <c r="A218" s="419">
        <v>218</v>
      </c>
      <c r="B218" s="427" t="s">
        <v>545</v>
      </c>
      <c r="C218" s="419" t="s">
        <v>789</v>
      </c>
      <c r="D218" s="415">
        <f ca="1">IF(E218="","",(INDEX(OFFSET('GDP inflator'!$F$3,0,0,'GDP inflator'!$B$4,1),MATCH(I218,OFFSET('GDP inflator'!$D$3,0,0,'GDP inflator'!$B$4,1),0))*E218) )</f>
        <v>1550.2220988411348</v>
      </c>
      <c r="E218" s="564">
        <v>1312.2603338875826</v>
      </c>
      <c r="F218" s="427" t="s">
        <v>14</v>
      </c>
      <c r="G218" s="427" t="s">
        <v>173</v>
      </c>
      <c r="H218" s="419" t="s">
        <v>176</v>
      </c>
      <c r="I218" s="427">
        <v>2018</v>
      </c>
      <c r="J218" s="413" t="s">
        <v>682</v>
      </c>
      <c r="K218" s="427" t="s">
        <v>683</v>
      </c>
      <c r="L218" s="427"/>
      <c r="M218" s="427" t="s">
        <v>695</v>
      </c>
      <c r="N218" s="360"/>
      <c r="O218" s="360"/>
      <c r="P218" s="360"/>
      <c r="Q218" s="360"/>
      <c r="R218" s="360"/>
    </row>
    <row r="219" spans="1:18" s="361" customFormat="1" ht="12.95" customHeight="1">
      <c r="A219" s="419">
        <v>219</v>
      </c>
      <c r="B219" s="427" t="s">
        <v>545</v>
      </c>
      <c r="C219" s="419" t="s">
        <v>790</v>
      </c>
      <c r="D219" s="415">
        <f ca="1">IF(E219="","",(INDEX(OFFSET('GDP inflator'!$F$3,0,0,'GDP inflator'!$B$4,1),MATCH(I219,OFFSET('GDP inflator'!$D$3,0,0,'GDP inflator'!$B$4,1),0))*E219) )</f>
        <v>1088.4851228200152</v>
      </c>
      <c r="E219" s="564">
        <v>921.40077977938711</v>
      </c>
      <c r="F219" s="427" t="s">
        <v>14</v>
      </c>
      <c r="G219" s="427" t="s">
        <v>173</v>
      </c>
      <c r="H219" s="419" t="s">
        <v>176</v>
      </c>
      <c r="I219" s="427">
        <v>2018</v>
      </c>
      <c r="J219" s="413" t="s">
        <v>682</v>
      </c>
      <c r="K219" s="427" t="s">
        <v>683</v>
      </c>
      <c r="L219" s="427"/>
      <c r="M219" s="427" t="s">
        <v>696</v>
      </c>
      <c r="N219" s="360"/>
      <c r="O219" s="360"/>
      <c r="P219" s="360"/>
      <c r="Q219" s="360"/>
      <c r="R219" s="360"/>
    </row>
    <row r="220" spans="1:18" s="361" customFormat="1" ht="12.75">
      <c r="A220" s="419">
        <v>220</v>
      </c>
      <c r="B220" s="427" t="s">
        <v>511</v>
      </c>
      <c r="C220" s="419" t="s">
        <v>791</v>
      </c>
      <c r="D220" s="415">
        <f ca="1">IF(E220="","",(INDEX(OFFSET('GDP inflator'!$F$3,0,0,'GDP inflator'!$B$4,1),MATCH(I220,OFFSET('GDP inflator'!$D$3,0,0,'GDP inflator'!$B$4,1),0))*E220) )</f>
        <v>-97</v>
      </c>
      <c r="E220" s="416">
        <v>-97</v>
      </c>
      <c r="F220" s="427" t="s">
        <v>644</v>
      </c>
      <c r="G220" s="427" t="s">
        <v>169</v>
      </c>
      <c r="H220" s="419" t="s">
        <v>511</v>
      </c>
      <c r="I220" s="427">
        <v>2022</v>
      </c>
      <c r="J220" s="431" t="s">
        <v>732</v>
      </c>
      <c r="K220" s="430"/>
      <c r="L220" s="430"/>
      <c r="M220" s="431" t="s">
        <v>836</v>
      </c>
      <c r="N220" s="360"/>
      <c r="O220" s="360"/>
      <c r="P220" s="360"/>
      <c r="Q220" s="360"/>
      <c r="R220" s="360"/>
    </row>
    <row r="221" spans="1:18" s="361" customFormat="1" ht="12.6" customHeight="1">
      <c r="A221" s="419">
        <v>221</v>
      </c>
      <c r="B221" s="427" t="s">
        <v>511</v>
      </c>
      <c r="C221" s="419" t="s">
        <v>792</v>
      </c>
      <c r="D221" s="415">
        <f ca="1">IF(E221="","",(INDEX(OFFSET('GDP inflator'!$F$3,0,0,'GDP inflator'!$B$4,1),MATCH(I221,OFFSET('GDP inflator'!$D$3,0,0,'GDP inflator'!$B$4,1),0))*E221) )</f>
        <v>-145</v>
      </c>
      <c r="E221" s="416">
        <v>-145</v>
      </c>
      <c r="F221" s="427" t="s">
        <v>644</v>
      </c>
      <c r="G221" s="427" t="s">
        <v>169</v>
      </c>
      <c r="H221" s="419" t="s">
        <v>511</v>
      </c>
      <c r="I221" s="427">
        <v>2022</v>
      </c>
      <c r="J221" s="431" t="s">
        <v>732</v>
      </c>
      <c r="K221" s="430"/>
      <c r="L221" s="430"/>
      <c r="M221" s="431" t="s">
        <v>836</v>
      </c>
      <c r="N221" s="360"/>
      <c r="O221" s="360"/>
      <c r="P221" s="360"/>
      <c r="Q221" s="360"/>
      <c r="R221" s="360"/>
    </row>
    <row r="222" spans="1:18" s="361" customFormat="1" ht="12.6" customHeight="1">
      <c r="A222" s="419">
        <v>222</v>
      </c>
      <c r="B222" s="427" t="s">
        <v>511</v>
      </c>
      <c r="C222" s="419" t="s">
        <v>793</v>
      </c>
      <c r="D222" s="415">
        <f ca="1">IF(E222="","",(INDEX(OFFSET('GDP inflator'!$F$3,0,0,'GDP inflator'!$B$4,1),MATCH(I222,OFFSET('GDP inflator'!$D$3,0,0,'GDP inflator'!$B$4,1),0))*E222) )</f>
        <v>-192</v>
      </c>
      <c r="E222" s="416">
        <v>-192</v>
      </c>
      <c r="F222" s="427" t="s">
        <v>644</v>
      </c>
      <c r="G222" s="427" t="s">
        <v>169</v>
      </c>
      <c r="H222" s="419" t="s">
        <v>511</v>
      </c>
      <c r="I222" s="427">
        <v>2022</v>
      </c>
      <c r="J222" s="431" t="s">
        <v>732</v>
      </c>
      <c r="K222" s="430"/>
      <c r="L222" s="430"/>
      <c r="M222" s="431" t="s">
        <v>836</v>
      </c>
      <c r="N222" s="360"/>
      <c r="O222" s="360"/>
      <c r="P222" s="360"/>
      <c r="Q222" s="360"/>
      <c r="R222" s="360"/>
    </row>
    <row r="223" spans="1:18" s="361" customFormat="1" ht="12.6" customHeight="1">
      <c r="A223" s="419">
        <v>223</v>
      </c>
      <c r="B223" s="427" t="s">
        <v>511</v>
      </c>
      <c r="C223" s="419" t="s">
        <v>794</v>
      </c>
      <c r="D223" s="415">
        <f ca="1">IF(E223="","",(INDEX(OFFSET('GDP inflator'!$F$3,0,0,'GDP inflator'!$B$4,1),MATCH(I223,OFFSET('GDP inflator'!$D$3,0,0,'GDP inflator'!$B$4,1),0))*E223) )</f>
        <v>-173</v>
      </c>
      <c r="E223" s="416">
        <v>-173</v>
      </c>
      <c r="F223" s="427" t="s">
        <v>644</v>
      </c>
      <c r="G223" s="427" t="s">
        <v>169</v>
      </c>
      <c r="H223" s="419" t="s">
        <v>511</v>
      </c>
      <c r="I223" s="427">
        <v>2022</v>
      </c>
      <c r="J223" s="431" t="s">
        <v>732</v>
      </c>
      <c r="K223" s="430"/>
      <c r="L223" s="430"/>
      <c r="M223" s="431" t="s">
        <v>836</v>
      </c>
      <c r="N223" s="360"/>
      <c r="O223" s="360"/>
      <c r="P223" s="360"/>
      <c r="Q223" s="360"/>
      <c r="R223" s="360"/>
    </row>
    <row r="224" spans="1:18" s="361" customFormat="1" ht="12.6" customHeight="1">
      <c r="A224" s="419">
        <v>224</v>
      </c>
      <c r="B224" s="427" t="s">
        <v>511</v>
      </c>
      <c r="C224" s="419" t="s">
        <v>795</v>
      </c>
      <c r="D224" s="415">
        <f ca="1">IF(E224="","",(INDEX(OFFSET('GDP inflator'!$F$3,0,0,'GDP inflator'!$B$4,1),MATCH(I224,OFFSET('GDP inflator'!$D$3,0,0,'GDP inflator'!$B$4,1),0))*E224) )</f>
        <v>-258</v>
      </c>
      <c r="E224" s="416">
        <v>-258</v>
      </c>
      <c r="F224" s="427" t="s">
        <v>644</v>
      </c>
      <c r="G224" s="427" t="s">
        <v>169</v>
      </c>
      <c r="H224" s="419" t="s">
        <v>511</v>
      </c>
      <c r="I224" s="427">
        <v>2022</v>
      </c>
      <c r="J224" s="431" t="s">
        <v>732</v>
      </c>
      <c r="K224" s="430"/>
      <c r="L224" s="430"/>
      <c r="M224" s="431" t="s">
        <v>836</v>
      </c>
      <c r="N224" s="360"/>
      <c r="O224" s="360"/>
      <c r="P224" s="360"/>
      <c r="Q224" s="360"/>
      <c r="R224" s="360"/>
    </row>
    <row r="225" spans="1:18" s="361" customFormat="1" ht="12.6" customHeight="1">
      <c r="A225" s="419">
        <v>225</v>
      </c>
      <c r="B225" s="427" t="s">
        <v>511</v>
      </c>
      <c r="C225" s="419" t="s">
        <v>796</v>
      </c>
      <c r="D225" s="415">
        <f ca="1">IF(E225="","",(INDEX(OFFSET('GDP inflator'!$F$3,0,0,'GDP inflator'!$B$4,1),MATCH(I225,OFFSET('GDP inflator'!$D$3,0,0,'GDP inflator'!$B$4,1),0))*E225) )</f>
        <v>-343</v>
      </c>
      <c r="E225" s="416">
        <v>-343</v>
      </c>
      <c r="F225" s="427" t="s">
        <v>644</v>
      </c>
      <c r="G225" s="427" t="s">
        <v>169</v>
      </c>
      <c r="H225" s="419" t="s">
        <v>511</v>
      </c>
      <c r="I225" s="427">
        <v>2022</v>
      </c>
      <c r="J225" s="431" t="s">
        <v>732</v>
      </c>
      <c r="K225" s="430"/>
      <c r="L225" s="430"/>
      <c r="M225" s="431" t="s">
        <v>836</v>
      </c>
      <c r="N225" s="360"/>
      <c r="O225" s="360"/>
      <c r="P225" s="360"/>
      <c r="Q225" s="360"/>
      <c r="R225" s="360"/>
    </row>
    <row r="226" spans="1:18" s="361" customFormat="1" ht="12.6" customHeight="1">
      <c r="A226" s="419">
        <v>226</v>
      </c>
      <c r="B226" s="427" t="s">
        <v>511</v>
      </c>
      <c r="C226" s="419" t="s">
        <v>797</v>
      </c>
      <c r="D226" s="415">
        <f ca="1">IF(E226="","",(INDEX(OFFSET('GDP inflator'!$F$3,0,0,'GDP inflator'!$B$4,1),MATCH(I226,OFFSET('GDP inflator'!$D$3,0,0,'GDP inflator'!$B$4,1),0))*E226) )</f>
        <v>-211</v>
      </c>
      <c r="E226" s="416">
        <v>-211</v>
      </c>
      <c r="F226" s="427" t="s">
        <v>644</v>
      </c>
      <c r="G226" s="427" t="s">
        <v>169</v>
      </c>
      <c r="H226" s="419" t="s">
        <v>511</v>
      </c>
      <c r="I226" s="427">
        <v>2022</v>
      </c>
      <c r="J226" s="431" t="s">
        <v>732</v>
      </c>
      <c r="K226" s="430"/>
      <c r="L226" s="430"/>
      <c r="M226" s="431" t="s">
        <v>836</v>
      </c>
      <c r="N226" s="360"/>
      <c r="O226" s="360"/>
      <c r="P226" s="360"/>
      <c r="Q226" s="360"/>
      <c r="R226" s="360"/>
    </row>
    <row r="227" spans="1:18" s="361" customFormat="1" ht="12.6" customHeight="1">
      <c r="A227" s="419">
        <v>227</v>
      </c>
      <c r="B227" s="427" t="s">
        <v>511</v>
      </c>
      <c r="C227" s="419" t="s">
        <v>798</v>
      </c>
      <c r="D227" s="415">
        <f ca="1">IF(E227="","",(INDEX(OFFSET('GDP inflator'!$F$3,0,0,'GDP inflator'!$B$4,1),MATCH(I227,OFFSET('GDP inflator'!$D$3,0,0,'GDP inflator'!$B$4,1),0))*E227) )</f>
        <v>-466</v>
      </c>
      <c r="E227" s="416">
        <v>-466</v>
      </c>
      <c r="F227" s="427" t="s">
        <v>644</v>
      </c>
      <c r="G227" s="427" t="s">
        <v>169</v>
      </c>
      <c r="H227" s="419" t="s">
        <v>511</v>
      </c>
      <c r="I227" s="427">
        <v>2022</v>
      </c>
      <c r="J227" s="431" t="s">
        <v>732</v>
      </c>
      <c r="K227" s="430"/>
      <c r="L227" s="430"/>
      <c r="M227" s="431" t="s">
        <v>836</v>
      </c>
      <c r="N227" s="360"/>
      <c r="O227" s="360"/>
      <c r="P227" s="360"/>
      <c r="Q227" s="360"/>
      <c r="R227" s="360"/>
    </row>
    <row r="228" spans="1:18" s="361" customFormat="1" ht="12.6" customHeight="1">
      <c r="A228" s="419">
        <v>228</v>
      </c>
      <c r="B228" s="427" t="s">
        <v>511</v>
      </c>
      <c r="C228" s="419" t="s">
        <v>799</v>
      </c>
      <c r="D228" s="415">
        <f ca="1">IF(E228="","",(INDEX(OFFSET('GDP inflator'!$F$3,0,0,'GDP inflator'!$B$4,1),MATCH(I228,OFFSET('GDP inflator'!$D$3,0,0,'GDP inflator'!$B$4,1),0))*E228) )</f>
        <v>-911</v>
      </c>
      <c r="E228" s="432">
        <v>-911</v>
      </c>
      <c r="F228" s="427" t="s">
        <v>644</v>
      </c>
      <c r="G228" s="427" t="s">
        <v>169</v>
      </c>
      <c r="H228" s="419" t="s">
        <v>511</v>
      </c>
      <c r="I228" s="427">
        <v>2022</v>
      </c>
      <c r="J228" s="431" t="s">
        <v>732</v>
      </c>
      <c r="K228" s="430"/>
      <c r="L228" s="430"/>
      <c r="M228" s="431" t="s">
        <v>836</v>
      </c>
      <c r="N228" s="360"/>
      <c r="O228" s="360"/>
      <c r="P228" s="360"/>
      <c r="Q228" s="360"/>
      <c r="R228" s="360"/>
    </row>
    <row r="229" spans="1:18" s="361" customFormat="1" ht="12.6" customHeight="1">
      <c r="A229" s="419">
        <v>229</v>
      </c>
      <c r="B229" s="427" t="s">
        <v>4</v>
      </c>
      <c r="C229" s="419" t="s">
        <v>800</v>
      </c>
      <c r="D229" s="415">
        <f ca="1">IF(E229="","",(INDEX(OFFSET('GDP inflator'!$F$3,0,0,'GDP inflator'!$B$4,1),MATCH(I229,OFFSET('GDP inflator'!$D$3,0,0,'GDP inflator'!$B$4,1),0))*E229) )</f>
        <v>-543084.02939004358</v>
      </c>
      <c r="E229" s="416">
        <v>-491546.15594202897</v>
      </c>
      <c r="F229" s="427" t="s">
        <v>644</v>
      </c>
      <c r="G229" s="427" t="s">
        <v>173</v>
      </c>
      <c r="H229" s="419" t="s">
        <v>176</v>
      </c>
      <c r="I229" s="427">
        <v>2020</v>
      </c>
      <c r="J229" s="435" t="s">
        <v>706</v>
      </c>
      <c r="K229" s="427"/>
      <c r="L229" s="427"/>
      <c r="M229" s="427" t="s">
        <v>801</v>
      </c>
      <c r="N229" s="360"/>
      <c r="O229" s="360"/>
      <c r="P229" s="360"/>
      <c r="Q229" s="360"/>
      <c r="R229" s="360"/>
    </row>
    <row r="230" spans="1:18" s="361" customFormat="1" ht="12.6" customHeight="1">
      <c r="A230" s="419">
        <v>230</v>
      </c>
      <c r="B230" s="427" t="s">
        <v>4</v>
      </c>
      <c r="C230" s="419" t="s">
        <v>802</v>
      </c>
      <c r="D230" s="415">
        <f ca="1">IF(E230="","",(INDEX(OFFSET('GDP inflator'!$F$3,0,0,'GDP inflator'!$B$4,1),MATCH(I230,OFFSET('GDP inflator'!$D$3,0,0,'GDP inflator'!$B$4,1),0))*E230) )</f>
        <v>-19299.050086604359</v>
      </c>
      <c r="E230" s="416">
        <v>-17467.598695652174</v>
      </c>
      <c r="F230" s="427" t="s">
        <v>644</v>
      </c>
      <c r="G230" s="427" t="s">
        <v>173</v>
      </c>
      <c r="H230" s="419" t="s">
        <v>176</v>
      </c>
      <c r="I230" s="427">
        <v>2020</v>
      </c>
      <c r="J230" s="435" t="s">
        <v>706</v>
      </c>
      <c r="K230" s="427"/>
      <c r="L230" s="427"/>
      <c r="M230" s="427" t="s">
        <v>801</v>
      </c>
      <c r="N230" s="360"/>
      <c r="O230" s="360"/>
      <c r="P230" s="360"/>
      <c r="Q230" s="360"/>
      <c r="R230" s="360"/>
    </row>
    <row r="231" spans="1:18" s="361" customFormat="1" ht="12.6" customHeight="1">
      <c r="A231" s="419">
        <v>231</v>
      </c>
      <c r="B231" s="427" t="s">
        <v>4</v>
      </c>
      <c r="C231" s="419" t="s">
        <v>803</v>
      </c>
      <c r="D231" s="415">
        <f ca="1">IF(E231="","",(INDEX(OFFSET('GDP inflator'!$F$3,0,0,'GDP inflator'!$B$4,1),MATCH(I231,OFFSET('GDP inflator'!$D$3,0,0,'GDP inflator'!$B$4,1),0))*E231) )</f>
        <v>-4.8640170280057466</v>
      </c>
      <c r="E231" s="416">
        <v>-4.402428985507246</v>
      </c>
      <c r="F231" s="427" t="s">
        <v>644</v>
      </c>
      <c r="G231" s="427" t="s">
        <v>173</v>
      </c>
      <c r="H231" s="419" t="s">
        <v>176</v>
      </c>
      <c r="I231" s="427">
        <v>2020</v>
      </c>
      <c r="J231" s="435" t="s">
        <v>706</v>
      </c>
      <c r="K231" s="427"/>
      <c r="L231" s="427"/>
      <c r="M231" s="427" t="s">
        <v>801</v>
      </c>
      <c r="N231" s="360"/>
      <c r="O231" s="360"/>
      <c r="P231" s="360"/>
      <c r="Q231" s="360"/>
      <c r="R231" s="360"/>
    </row>
    <row r="232" spans="1:18" s="361" customFormat="1" ht="12.6" customHeight="1">
      <c r="A232" s="419">
        <v>232</v>
      </c>
      <c r="B232" s="427" t="s">
        <v>4</v>
      </c>
      <c r="C232" s="419" t="s">
        <v>804</v>
      </c>
      <c r="D232" s="415">
        <f ca="1">IF(E232="","",(INDEX(OFFSET('GDP inflator'!$F$3,0,0,'GDP inflator'!$B$4,1),MATCH(I232,OFFSET('GDP inflator'!$D$3,0,0,'GDP inflator'!$B$4,1),0))*E232) )</f>
        <v>-1546.5685210406623</v>
      </c>
      <c r="E232" s="416">
        <v>-1399.8014492753623</v>
      </c>
      <c r="F232" s="427" t="s">
        <v>644</v>
      </c>
      <c r="G232" s="427" t="s">
        <v>173</v>
      </c>
      <c r="H232" s="419" t="s">
        <v>176</v>
      </c>
      <c r="I232" s="427">
        <v>2020</v>
      </c>
      <c r="J232" s="435" t="s">
        <v>706</v>
      </c>
      <c r="K232" s="427"/>
      <c r="L232" s="427"/>
      <c r="M232" s="427" t="s">
        <v>801</v>
      </c>
      <c r="N232" s="360"/>
      <c r="O232" s="360"/>
      <c r="P232" s="360"/>
      <c r="Q232" s="360"/>
      <c r="R232" s="360"/>
    </row>
    <row r="233" spans="1:18" s="352" customFormat="1" ht="12.6" customHeight="1">
      <c r="A233" s="419">
        <v>233</v>
      </c>
      <c r="B233" s="427" t="s">
        <v>4</v>
      </c>
      <c r="C233" s="419" t="s">
        <v>805</v>
      </c>
      <c r="D233" s="415">
        <f ca="1">IF(E233="","",(INDEX(OFFSET('GDP inflator'!$F$3,0,0,'GDP inflator'!$B$4,1),MATCH(I233,OFFSET('GDP inflator'!$D$3,0,0,'GDP inflator'!$B$4,1),0))*E233) )</f>
        <v>-16793.697086102758</v>
      </c>
      <c r="E233" s="416">
        <v>-15200</v>
      </c>
      <c r="F233" s="427" t="s">
        <v>12</v>
      </c>
      <c r="G233" s="427" t="s">
        <v>169</v>
      </c>
      <c r="H233" s="419" t="s">
        <v>4</v>
      </c>
      <c r="I233" s="427">
        <v>2020</v>
      </c>
      <c r="J233" s="435" t="s">
        <v>707</v>
      </c>
      <c r="K233" s="427"/>
      <c r="L233" s="427"/>
      <c r="M233" s="427" t="s">
        <v>806</v>
      </c>
      <c r="N233" s="351"/>
      <c r="O233" s="351"/>
      <c r="P233" s="351"/>
      <c r="Q233" s="351"/>
      <c r="R233" s="351"/>
    </row>
    <row r="234" spans="1:18" s="352" customFormat="1" ht="12.6" customHeight="1">
      <c r="A234" s="419">
        <v>234</v>
      </c>
      <c r="B234" s="427" t="s">
        <v>4</v>
      </c>
      <c r="C234" s="419" t="s">
        <v>807</v>
      </c>
      <c r="D234" s="415">
        <f ca="1">IF(E234="","",(INDEX(OFFSET('GDP inflator'!$F$3,0,0,'GDP inflator'!$B$4,1),MATCH(I234,OFFSET('GDP inflator'!$D$3,0,0,'GDP inflator'!$B$4,1),0))*E234) )</f>
        <v>-19445.333468118981</v>
      </c>
      <c r="E234" s="416">
        <v>-17600</v>
      </c>
      <c r="F234" s="427" t="s">
        <v>12</v>
      </c>
      <c r="G234" s="427" t="s">
        <v>169</v>
      </c>
      <c r="H234" s="419" t="s">
        <v>4</v>
      </c>
      <c r="I234" s="427">
        <v>2020</v>
      </c>
      <c r="J234" s="435" t="s">
        <v>707</v>
      </c>
      <c r="K234" s="427"/>
      <c r="L234" s="427"/>
      <c r="M234" s="427" t="s">
        <v>806</v>
      </c>
      <c r="N234" s="351"/>
      <c r="O234" s="351"/>
      <c r="P234" s="351"/>
      <c r="Q234" s="351"/>
      <c r="R234" s="351"/>
    </row>
    <row r="235" spans="1:18" s="352" customFormat="1" ht="12.6" customHeight="1">
      <c r="A235" s="419">
        <v>235</v>
      </c>
      <c r="B235" s="427" t="s">
        <v>4</v>
      </c>
      <c r="C235" s="419" t="s">
        <v>808</v>
      </c>
      <c r="D235" s="415">
        <f ca="1">IF(E235="","",(INDEX(OFFSET('GDP inflator'!$F$3,0,0,'GDP inflator'!$B$4,1),MATCH(I235,OFFSET('GDP inflator'!$D$3,0,0,'GDP inflator'!$B$4,1),0))*E235) )</f>
        <v>5.1978841840732848</v>
      </c>
      <c r="E235" s="416">
        <v>4.4000000000000004</v>
      </c>
      <c r="F235" s="427" t="s">
        <v>708</v>
      </c>
      <c r="G235" s="427" t="s">
        <v>173</v>
      </c>
      <c r="H235" s="419" t="s">
        <v>176</v>
      </c>
      <c r="I235" s="427">
        <v>2018</v>
      </c>
      <c r="J235" s="435" t="s">
        <v>706</v>
      </c>
      <c r="K235" s="427"/>
      <c r="L235" s="427"/>
      <c r="M235" s="427" t="s">
        <v>709</v>
      </c>
      <c r="N235" s="351"/>
      <c r="O235" s="351"/>
      <c r="P235" s="351"/>
      <c r="Q235" s="351"/>
      <c r="R235" s="351"/>
    </row>
    <row r="236" spans="1:18" s="352" customFormat="1" ht="12.6" customHeight="1">
      <c r="A236" s="419">
        <v>236</v>
      </c>
      <c r="B236" s="427" t="s">
        <v>4</v>
      </c>
      <c r="C236" s="419" t="s">
        <v>809</v>
      </c>
      <c r="D236" s="415">
        <f ca="1">IF(E236="","",(INDEX(OFFSET('GDP inflator'!$F$3,0,0,'GDP inflator'!$B$4,1),MATCH(I236,OFFSET('GDP inflator'!$D$3,0,0,'GDP inflator'!$B$4,1),0))*E236) )</f>
        <v>2.5989420920366424</v>
      </c>
      <c r="E236" s="416">
        <v>2.2000000000000002</v>
      </c>
      <c r="F236" s="427" t="s">
        <v>708</v>
      </c>
      <c r="G236" s="427" t="s">
        <v>173</v>
      </c>
      <c r="H236" s="419" t="s">
        <v>176</v>
      </c>
      <c r="I236" s="427">
        <v>2018</v>
      </c>
      <c r="J236" s="435" t="s">
        <v>706</v>
      </c>
      <c r="K236" s="427"/>
      <c r="L236" s="427"/>
      <c r="M236" s="427" t="s">
        <v>709</v>
      </c>
      <c r="N236" s="351"/>
      <c r="O236" s="351"/>
      <c r="P236" s="351"/>
      <c r="Q236" s="351"/>
      <c r="R236" s="351"/>
    </row>
    <row r="237" spans="1:18" s="352" customFormat="1" ht="12.6" customHeight="1">
      <c r="A237" s="419">
        <v>237</v>
      </c>
      <c r="B237" s="427" t="s">
        <v>4</v>
      </c>
      <c r="C237" s="419" t="s">
        <v>810</v>
      </c>
      <c r="D237" s="415">
        <f ca="1">IF(E237="","",(INDEX(OFFSET('GDP inflator'!$F$3,0,0,'GDP inflator'!$B$4,1),MATCH(I237,OFFSET('GDP inflator'!$D$3,0,0,'GDP inflator'!$B$4,1),0))*E237) )</f>
        <v>1.18133731456211</v>
      </c>
      <c r="E237" s="416">
        <v>1</v>
      </c>
      <c r="F237" s="427" t="s">
        <v>708</v>
      </c>
      <c r="G237" s="427" t="s">
        <v>173</v>
      </c>
      <c r="H237" s="419" t="s">
        <v>176</v>
      </c>
      <c r="I237" s="427">
        <v>2018</v>
      </c>
      <c r="J237" s="435" t="s">
        <v>706</v>
      </c>
      <c r="K237" s="427"/>
      <c r="L237" s="427"/>
      <c r="M237" s="427" t="s">
        <v>709</v>
      </c>
      <c r="N237" s="351"/>
      <c r="O237" s="351"/>
      <c r="P237" s="351"/>
      <c r="Q237" s="351"/>
      <c r="R237" s="351"/>
    </row>
    <row r="238" spans="1:18" s="352" customFormat="1" ht="12.6" customHeight="1">
      <c r="A238" s="419">
        <v>238</v>
      </c>
      <c r="B238" s="427" t="s">
        <v>508</v>
      </c>
      <c r="C238" s="419" t="s">
        <v>811</v>
      </c>
      <c r="D238" s="415">
        <f ca="1">IF(E238="","",(INDEX(OFFSET('GDP inflator'!$F$3,0,0,'GDP inflator'!$B$4,1),MATCH(I238,OFFSET('GDP inflator'!$D$3,0,0,'GDP inflator'!$B$4,1),0))*E238) )</f>
        <v>-10667.999605261979</v>
      </c>
      <c r="E238" s="416">
        <v>-10200</v>
      </c>
      <c r="F238" s="427" t="s">
        <v>14</v>
      </c>
      <c r="G238" s="427" t="s">
        <v>173</v>
      </c>
      <c r="H238" s="419" t="s">
        <v>176</v>
      </c>
      <c r="I238" s="427">
        <v>2021</v>
      </c>
      <c r="J238" s="435" t="s">
        <v>706</v>
      </c>
      <c r="K238" s="433" t="s">
        <v>812</v>
      </c>
      <c r="L238" s="427"/>
      <c r="M238" s="427" t="s">
        <v>845</v>
      </c>
      <c r="N238" s="351"/>
      <c r="O238" s="351"/>
      <c r="P238" s="351"/>
      <c r="Q238" s="351"/>
      <c r="R238" s="351"/>
    </row>
    <row r="239" spans="1:18" s="352" customFormat="1" ht="12.6" customHeight="1">
      <c r="A239" s="419">
        <v>239</v>
      </c>
      <c r="B239" s="427" t="s">
        <v>508</v>
      </c>
      <c r="C239" s="419" t="s">
        <v>813</v>
      </c>
      <c r="D239" s="415">
        <f ca="1">IF(E239="","",(INDEX(OFFSET('GDP inflator'!$F$3,0,0,'GDP inflator'!$B$4,1),MATCH(I239,OFFSET('GDP inflator'!$D$3,0,0,'GDP inflator'!$B$4,1),0))*E239) )</f>
        <v>-3809.9998590221353</v>
      </c>
      <c r="E239" s="416">
        <v>-3642.8571428571431</v>
      </c>
      <c r="F239" s="427" t="s">
        <v>14</v>
      </c>
      <c r="G239" s="427" t="s">
        <v>173</v>
      </c>
      <c r="H239" s="419" t="s">
        <v>176</v>
      </c>
      <c r="I239" s="427">
        <v>2021</v>
      </c>
      <c r="J239" s="435" t="s">
        <v>706</v>
      </c>
      <c r="K239" s="433" t="s">
        <v>812</v>
      </c>
      <c r="L239" s="411" t="s">
        <v>847</v>
      </c>
      <c r="M239" s="427" t="s">
        <v>846</v>
      </c>
      <c r="N239" s="351"/>
      <c r="O239" s="351"/>
      <c r="P239" s="351"/>
      <c r="Q239" s="351"/>
      <c r="R239" s="351"/>
    </row>
    <row r="240" spans="1:18" s="352" customFormat="1" ht="12.6" customHeight="1">
      <c r="A240" s="419">
        <v>240</v>
      </c>
      <c r="B240" s="400" t="s">
        <v>886</v>
      </c>
      <c r="C240" s="419" t="s">
        <v>814</v>
      </c>
      <c r="D240" s="415">
        <f ca="1">IF(E240="","",(INDEX(OFFSET('GDP inflator'!$F$3,0,0,'GDP inflator'!$B$4,1),MATCH(I240,OFFSET('GDP inflator'!$D$3,0,0,'GDP inflator'!$B$4,1),0))*E240) )</f>
        <v>-4932485.6099471804</v>
      </c>
      <c r="E240" s="416">
        <v>-4464400</v>
      </c>
      <c r="F240" s="427" t="s">
        <v>763</v>
      </c>
      <c r="G240" s="427" t="s">
        <v>173</v>
      </c>
      <c r="H240" s="419" t="s">
        <v>176</v>
      </c>
      <c r="I240" s="427">
        <v>2020</v>
      </c>
      <c r="J240" s="413" t="s">
        <v>707</v>
      </c>
      <c r="K240" s="427"/>
      <c r="L240" s="427"/>
      <c r="M240" s="427" t="s">
        <v>815</v>
      </c>
      <c r="N240" s="351"/>
      <c r="O240" s="351"/>
      <c r="P240" s="351"/>
      <c r="Q240" s="351"/>
      <c r="R240" s="351"/>
    </row>
    <row r="241" spans="1:18" s="352" customFormat="1" ht="12.6" customHeight="1">
      <c r="A241" s="419">
        <v>241</v>
      </c>
      <c r="B241" s="400" t="s">
        <v>886</v>
      </c>
      <c r="C241" s="419" t="s">
        <v>816</v>
      </c>
      <c r="D241" s="415">
        <f ca="1">IF(E241="","",(INDEX(OFFSET('GDP inflator'!$F$3,0,0,'GDP inflator'!$B$4,1),MATCH(I241,OFFSET('GDP inflator'!$D$3,0,0,'GDP inflator'!$B$4,1),0))*E241) )</f>
        <v>-5857685.7375723422</v>
      </c>
      <c r="E241" s="416">
        <v>-5301800</v>
      </c>
      <c r="F241" s="427" t="s">
        <v>12</v>
      </c>
      <c r="G241" s="427" t="s">
        <v>173</v>
      </c>
      <c r="H241" s="419" t="s">
        <v>176</v>
      </c>
      <c r="I241" s="427">
        <v>2020</v>
      </c>
      <c r="J241" s="413" t="s">
        <v>707</v>
      </c>
      <c r="K241" s="427"/>
      <c r="L241" s="427"/>
      <c r="M241" s="427" t="s">
        <v>817</v>
      </c>
      <c r="N241" s="351"/>
      <c r="O241" s="351"/>
      <c r="P241" s="351"/>
      <c r="Q241" s="351"/>
      <c r="R241" s="351"/>
    </row>
    <row r="242" spans="1:18" s="352" customFormat="1" ht="12.6" customHeight="1">
      <c r="A242" s="419">
        <v>242</v>
      </c>
      <c r="B242" s="400" t="s">
        <v>886</v>
      </c>
      <c r="C242" s="419" t="s">
        <v>818</v>
      </c>
      <c r="D242" s="415">
        <f ca="1">IF(E242="","",(INDEX(OFFSET('GDP inflator'!$F$3,0,0,'GDP inflator'!$B$4,1),MATCH(I242,OFFSET('GDP inflator'!$D$3,0,0,'GDP inflator'!$B$4,1),0))*E242) )</f>
        <v>-593303.6404761303</v>
      </c>
      <c r="E242" s="416">
        <v>-537000</v>
      </c>
      <c r="F242" s="427" t="s">
        <v>12</v>
      </c>
      <c r="G242" s="427" t="s">
        <v>173</v>
      </c>
      <c r="H242" s="419" t="s">
        <v>176</v>
      </c>
      <c r="I242" s="427">
        <v>2020</v>
      </c>
      <c r="J242" s="413" t="s">
        <v>707</v>
      </c>
      <c r="K242" s="427"/>
      <c r="L242" s="427"/>
      <c r="M242" s="427" t="s">
        <v>817</v>
      </c>
      <c r="N242" s="351"/>
      <c r="O242" s="351"/>
      <c r="P242" s="351"/>
      <c r="Q242" s="351"/>
      <c r="R242" s="351"/>
    </row>
    <row r="243" spans="1:18" s="352" customFormat="1" ht="12.6" customHeight="1">
      <c r="A243" s="419">
        <v>243</v>
      </c>
      <c r="B243" s="400" t="s">
        <v>886</v>
      </c>
      <c r="C243" s="419" t="s">
        <v>819</v>
      </c>
      <c r="D243" s="415">
        <f ca="1">IF(E243="","",(INDEX(OFFSET('GDP inflator'!$F$3,0,0,'GDP inflator'!$B$4,1),MATCH(I243,OFFSET('GDP inflator'!$D$3,0,0,'GDP inflator'!$B$4,1),0))*E243) )</f>
        <v>-33808.363870706868</v>
      </c>
      <c r="E243" s="416">
        <v>-30600</v>
      </c>
      <c r="F243" s="427" t="s">
        <v>12</v>
      </c>
      <c r="G243" s="427" t="s">
        <v>173</v>
      </c>
      <c r="H243" s="419" t="s">
        <v>176</v>
      </c>
      <c r="I243" s="427">
        <v>2020</v>
      </c>
      <c r="J243" s="413" t="s">
        <v>707</v>
      </c>
      <c r="K243" s="427"/>
      <c r="L243" s="427"/>
      <c r="M243" s="427" t="s">
        <v>817</v>
      </c>
      <c r="N243" s="351"/>
      <c r="O243" s="351"/>
      <c r="P243" s="351"/>
      <c r="Q243" s="351"/>
      <c r="R243" s="351"/>
    </row>
    <row r="244" spans="1:18" s="352" customFormat="1" ht="12.6" customHeight="1">
      <c r="A244" s="419">
        <v>244</v>
      </c>
      <c r="B244" s="427" t="s">
        <v>114</v>
      </c>
      <c r="C244" s="419" t="s">
        <v>820</v>
      </c>
      <c r="D244" s="415">
        <f ca="1">IF(E244="","",(INDEX(OFFSET('GDP inflator'!$F$3,0,0,'GDP inflator'!$B$4,1),MATCH(I244,OFFSET('GDP inflator'!$D$3,0,0,'GDP inflator'!$B$4,1),0))*E244) )</f>
        <v>-24447.08074246634</v>
      </c>
      <c r="E244" s="416">
        <v>-23374.600000000002</v>
      </c>
      <c r="F244" s="427" t="s">
        <v>14</v>
      </c>
      <c r="G244" s="427" t="s">
        <v>169</v>
      </c>
      <c r="H244" s="419" t="s">
        <v>4</v>
      </c>
      <c r="I244" s="427">
        <v>2021</v>
      </c>
      <c r="J244" s="434" t="s">
        <v>755</v>
      </c>
      <c r="K244" s="427"/>
      <c r="L244" s="427"/>
      <c r="M244" s="427" t="s">
        <v>821</v>
      </c>
      <c r="N244" s="351"/>
      <c r="O244" s="351"/>
      <c r="P244" s="351"/>
      <c r="Q244" s="351"/>
      <c r="R244" s="351"/>
    </row>
    <row r="245" spans="1:18" s="352" customFormat="1" ht="12.6" customHeight="1">
      <c r="A245" s="419">
        <v>245</v>
      </c>
      <c r="B245" s="427" t="s">
        <v>114</v>
      </c>
      <c r="C245" s="419" t="s">
        <v>822</v>
      </c>
      <c r="D245" s="415">
        <f ca="1">IF(E245="","",(INDEX(OFFSET('GDP inflator'!$F$3,0,0,'GDP inflator'!$B$4,1),MATCH(I245,OFFSET('GDP inflator'!$D$3,0,0,'GDP inflator'!$B$4,1),0))*E245) )</f>
        <v>-35067.28352596749</v>
      </c>
      <c r="E245" s="416">
        <v>-33528.9</v>
      </c>
      <c r="F245" s="427" t="s">
        <v>14</v>
      </c>
      <c r="G245" s="427" t="s">
        <v>173</v>
      </c>
      <c r="H245" s="419" t="s">
        <v>176</v>
      </c>
      <c r="I245" s="427">
        <v>2021</v>
      </c>
      <c r="J245" s="434" t="s">
        <v>755</v>
      </c>
      <c r="K245" s="427"/>
      <c r="L245" s="427"/>
      <c r="M245" s="427" t="s">
        <v>821</v>
      </c>
      <c r="N245" s="351"/>
      <c r="O245" s="351"/>
      <c r="P245" s="351"/>
      <c r="Q245" s="351"/>
      <c r="R245" s="351"/>
    </row>
    <row r="246" spans="1:18" s="352" customFormat="1" ht="12.6" customHeight="1">
      <c r="A246" s="419">
        <v>246</v>
      </c>
      <c r="B246" s="427" t="s">
        <v>114</v>
      </c>
      <c r="C246" s="419" t="s">
        <v>823</v>
      </c>
      <c r="D246" s="415">
        <f ca="1">IF(E246="","",(INDEX(OFFSET('GDP inflator'!$F$3,0,0,'GDP inflator'!$B$4,1),MATCH(I246,OFFSET('GDP inflator'!$D$3,0,0,'GDP inflator'!$B$4,1),0))*E246) )</f>
        <v>-44133.775837547364</v>
      </c>
      <c r="E246" s="416">
        <v>-42197.65</v>
      </c>
      <c r="F246" s="427" t="s">
        <v>14</v>
      </c>
      <c r="G246" s="427" t="s">
        <v>169</v>
      </c>
      <c r="H246" s="419" t="s">
        <v>4</v>
      </c>
      <c r="I246" s="427">
        <v>2021</v>
      </c>
      <c r="J246" s="434" t="s">
        <v>755</v>
      </c>
      <c r="K246" s="427"/>
      <c r="L246" s="427"/>
      <c r="M246" s="427" t="s">
        <v>821</v>
      </c>
      <c r="N246" s="351"/>
      <c r="O246" s="351"/>
      <c r="P246" s="351"/>
      <c r="Q246" s="351"/>
      <c r="R246" s="351"/>
    </row>
    <row r="247" spans="1:18" s="352" customFormat="1" ht="12.6" customHeight="1">
      <c r="A247" s="419">
        <v>247</v>
      </c>
      <c r="B247" s="427" t="s">
        <v>114</v>
      </c>
      <c r="C247" s="419" t="s">
        <v>824</v>
      </c>
      <c r="D247" s="415">
        <f ca="1">IF(E247="","",(INDEX(OFFSET('GDP inflator'!$F$3,0,0,'GDP inflator'!$B$4,1),MATCH(I247,OFFSET('GDP inflator'!$D$3,0,0,'GDP inflator'!$B$4,1),0))*E247) )</f>
        <v>-35067.28352596749</v>
      </c>
      <c r="E247" s="416">
        <v>-33528.9</v>
      </c>
      <c r="F247" s="427" t="s">
        <v>14</v>
      </c>
      <c r="G247" s="427" t="s">
        <v>173</v>
      </c>
      <c r="H247" s="419" t="s">
        <v>176</v>
      </c>
      <c r="I247" s="427">
        <v>2021</v>
      </c>
      <c r="J247" s="434" t="s">
        <v>755</v>
      </c>
      <c r="K247" s="427"/>
      <c r="L247" s="427"/>
      <c r="M247" s="427" t="s">
        <v>821</v>
      </c>
      <c r="N247" s="351"/>
      <c r="O247" s="351"/>
      <c r="P247" s="351"/>
      <c r="Q247" s="351"/>
      <c r="R247" s="351"/>
    </row>
    <row r="248" spans="1:18" s="352" customFormat="1" ht="12.6" customHeight="1">
      <c r="A248" s="419">
        <v>248</v>
      </c>
      <c r="B248" s="427" t="s">
        <v>114</v>
      </c>
      <c r="C248" s="419" t="s">
        <v>825</v>
      </c>
      <c r="D248" s="415">
        <f ca="1">IF(E248="","",(INDEX(OFFSET('GDP inflator'!$F$3,0,0,'GDP inflator'!$B$4,1),MATCH(I248,OFFSET('GDP inflator'!$D$3,0,0,'GDP inflator'!$B$4,1),0))*E248) )</f>
        <v>-58834.854528871212</v>
      </c>
      <c r="E248" s="416">
        <v>-56253.8</v>
      </c>
      <c r="F248" s="427" t="s">
        <v>14</v>
      </c>
      <c r="G248" s="427" t="s">
        <v>169</v>
      </c>
      <c r="H248" s="419" t="s">
        <v>4</v>
      </c>
      <c r="I248" s="427">
        <v>2021</v>
      </c>
      <c r="J248" s="434" t="s">
        <v>755</v>
      </c>
      <c r="K248" s="427"/>
      <c r="L248" s="427"/>
      <c r="M248" s="427" t="s">
        <v>821</v>
      </c>
      <c r="N248" s="351"/>
      <c r="O248" s="351"/>
      <c r="P248" s="351"/>
      <c r="Q248" s="351"/>
      <c r="R248" s="351"/>
    </row>
    <row r="249" spans="1:18" s="352" customFormat="1" ht="12.6" customHeight="1">
      <c r="A249" s="419">
        <v>249</v>
      </c>
      <c r="B249" s="427" t="s">
        <v>114</v>
      </c>
      <c r="C249" s="419" t="s">
        <v>826</v>
      </c>
      <c r="D249" s="415">
        <f ca="1">IF(E249="","",(INDEX(OFFSET('GDP inflator'!$F$3,0,0,'GDP inflator'!$B$4,1),MATCH(I249,OFFSET('GDP inflator'!$D$3,0,0,'GDP inflator'!$B$4,1),0))*E249) )</f>
        <v>-35067.28352596749</v>
      </c>
      <c r="E249" s="416">
        <v>-33528.9</v>
      </c>
      <c r="F249" s="427" t="s">
        <v>14</v>
      </c>
      <c r="G249" s="427" t="s">
        <v>173</v>
      </c>
      <c r="H249" s="419" t="s">
        <v>176</v>
      </c>
      <c r="I249" s="427">
        <v>2021</v>
      </c>
      <c r="J249" s="434" t="s">
        <v>755</v>
      </c>
      <c r="K249" s="427"/>
      <c r="L249" s="427"/>
      <c r="M249" s="427" t="s">
        <v>821</v>
      </c>
      <c r="N249" s="351"/>
      <c r="O249" s="351"/>
      <c r="P249" s="351"/>
      <c r="Q249" s="351"/>
      <c r="R249" s="351"/>
    </row>
    <row r="250" spans="1:18" s="352" customFormat="1" ht="12.6" customHeight="1">
      <c r="A250" s="419">
        <v>250</v>
      </c>
      <c r="B250" s="427" t="s">
        <v>114</v>
      </c>
      <c r="C250" s="419" t="s">
        <v>827</v>
      </c>
      <c r="D250" s="415">
        <f ca="1">IF(E250="","",(INDEX(OFFSET('GDP inflator'!$F$3,0,0,'GDP inflator'!$B$4,1),MATCH(I250,OFFSET('GDP inflator'!$D$3,0,0,'GDP inflator'!$B$4,1),0))*E250) )</f>
        <v>-68741.19033878691</v>
      </c>
      <c r="E250" s="416">
        <v>-65725.55</v>
      </c>
      <c r="F250" s="427" t="s">
        <v>14</v>
      </c>
      <c r="G250" s="427" t="s">
        <v>169</v>
      </c>
      <c r="H250" s="419" t="s">
        <v>4</v>
      </c>
      <c r="I250" s="427">
        <v>2021</v>
      </c>
      <c r="J250" s="434" t="s">
        <v>755</v>
      </c>
      <c r="K250" s="427"/>
      <c r="L250" s="427"/>
      <c r="M250" s="427" t="s">
        <v>821</v>
      </c>
      <c r="N250" s="351"/>
      <c r="O250" s="351"/>
      <c r="P250" s="351"/>
      <c r="Q250" s="351"/>
      <c r="R250" s="351"/>
    </row>
    <row r="251" spans="1:18" s="352" customFormat="1" ht="12.6" customHeight="1">
      <c r="A251" s="419">
        <v>251</v>
      </c>
      <c r="B251" s="427" t="s">
        <v>114</v>
      </c>
      <c r="C251" s="419" t="s">
        <v>828</v>
      </c>
      <c r="D251" s="415">
        <f ca="1">IF(E251="","",(INDEX(OFFSET('GDP inflator'!$F$3,0,0,'GDP inflator'!$B$4,1),MATCH(I251,OFFSET('GDP inflator'!$D$3,0,0,'GDP inflator'!$B$4,1),0))*E251) )</f>
        <v>-35067.28352596749</v>
      </c>
      <c r="E251" s="416">
        <v>-33528.9</v>
      </c>
      <c r="F251" s="427" t="s">
        <v>14</v>
      </c>
      <c r="G251" s="427" t="s">
        <v>173</v>
      </c>
      <c r="H251" s="419" t="s">
        <v>176</v>
      </c>
      <c r="I251" s="427">
        <v>2021</v>
      </c>
      <c r="J251" s="434" t="s">
        <v>755</v>
      </c>
      <c r="K251" s="427"/>
      <c r="L251" s="427"/>
      <c r="M251" s="427" t="s">
        <v>821</v>
      </c>
    </row>
    <row r="252" spans="1:18" s="352" customFormat="1" ht="12.6" customHeight="1">
      <c r="A252" s="419">
        <v>252</v>
      </c>
      <c r="B252" s="427" t="s">
        <v>515</v>
      </c>
      <c r="C252" s="419" t="s">
        <v>829</v>
      </c>
      <c r="D252" s="415">
        <f ca="1">IF(E252="","",(INDEX(OFFSET('GDP inflator'!$F$3,0,0,'GDP inflator'!$B$4,1),MATCH(I252,OFFSET('GDP inflator'!$D$3,0,0,'GDP inflator'!$B$4,1),0))*E252) )</f>
        <v>14000</v>
      </c>
      <c r="E252" s="416">
        <v>14000</v>
      </c>
      <c r="F252" s="427" t="s">
        <v>14</v>
      </c>
      <c r="G252" s="427" t="s">
        <v>173</v>
      </c>
      <c r="H252" s="419" t="s">
        <v>176</v>
      </c>
      <c r="I252" s="427">
        <v>2022</v>
      </c>
      <c r="J252" s="431" t="s">
        <v>732</v>
      </c>
      <c r="K252" s="435" t="s">
        <v>830</v>
      </c>
      <c r="L252" s="427"/>
      <c r="M252" s="427" t="s">
        <v>841</v>
      </c>
    </row>
    <row r="253" spans="1:18" s="352" customFormat="1" ht="12.6" customHeight="1">
      <c r="A253" s="419">
        <v>253</v>
      </c>
      <c r="B253" s="427" t="s">
        <v>515</v>
      </c>
      <c r="C253" s="419" t="s">
        <v>831</v>
      </c>
      <c r="D253" s="415">
        <f ca="1">IF(E253="","",(INDEX(OFFSET('GDP inflator'!$F$3,0,0,'GDP inflator'!$B$4,1),MATCH(I253,OFFSET('GDP inflator'!$D$3,0,0,'GDP inflator'!$B$4,1),0))*E253) )</f>
        <v>5000</v>
      </c>
      <c r="E253" s="416">
        <v>5000</v>
      </c>
      <c r="F253" s="427" t="s">
        <v>14</v>
      </c>
      <c r="G253" s="427" t="s">
        <v>173</v>
      </c>
      <c r="H253" s="419" t="s">
        <v>176</v>
      </c>
      <c r="I253" s="427">
        <v>2022</v>
      </c>
      <c r="J253" s="431" t="s">
        <v>732</v>
      </c>
      <c r="K253" s="435" t="s">
        <v>830</v>
      </c>
      <c r="L253" s="427"/>
      <c r="M253" s="427" t="s">
        <v>842</v>
      </c>
    </row>
    <row r="254" spans="1:18" s="352" customFormat="1" ht="12.6" customHeight="1">
      <c r="A254" s="419">
        <v>254</v>
      </c>
      <c r="B254" s="427" t="s">
        <v>515</v>
      </c>
      <c r="C254" s="419" t="s">
        <v>832</v>
      </c>
      <c r="D254" s="415">
        <f ca="1">IF(E254="","",(INDEX(OFFSET('GDP inflator'!$F$3,0,0,'GDP inflator'!$B$4,1),MATCH(I254,OFFSET('GDP inflator'!$D$3,0,0,'GDP inflator'!$B$4,1),0))*E254) )</f>
        <v>22000</v>
      </c>
      <c r="E254" s="416">
        <v>22000</v>
      </c>
      <c r="F254" s="427" t="s">
        <v>14</v>
      </c>
      <c r="G254" s="427" t="s">
        <v>173</v>
      </c>
      <c r="H254" s="419" t="s">
        <v>176</v>
      </c>
      <c r="I254" s="427">
        <v>2022</v>
      </c>
      <c r="J254" s="431" t="s">
        <v>732</v>
      </c>
      <c r="K254" s="435" t="s">
        <v>830</v>
      </c>
      <c r="L254" s="452" t="s">
        <v>860</v>
      </c>
      <c r="M254" s="427" t="s">
        <v>843</v>
      </c>
    </row>
    <row r="255" spans="1:18" s="439" customFormat="1" ht="12.6" customHeight="1">
      <c r="A255" s="419">
        <v>255</v>
      </c>
      <c r="B255" s="437" t="s">
        <v>508</v>
      </c>
      <c r="C255" s="436" t="s">
        <v>913</v>
      </c>
      <c r="D255" s="415">
        <f ca="1">IF(E255="","",(INDEX(OFFSET('GDP inflator'!$F$3,0,0,'GDP inflator'!$B$4,1),MATCH(I255,OFFSET('GDP inflator'!$D$3,0,0,'GDP inflator'!$B$4,1),0))*E255) )</f>
        <v>242282.82162327043</v>
      </c>
      <c r="E255" s="565">
        <v>231654</v>
      </c>
      <c r="F255" s="437" t="s">
        <v>12</v>
      </c>
      <c r="G255" s="437" t="s">
        <v>173</v>
      </c>
      <c r="H255" s="436" t="s">
        <v>176</v>
      </c>
      <c r="I255" s="437">
        <v>2021</v>
      </c>
      <c r="J255" s="453"/>
      <c r="K255" s="438"/>
      <c r="L255" s="438"/>
      <c r="M255" s="437"/>
    </row>
    <row r="256" spans="1:18" s="439" customFormat="1" ht="12.6" customHeight="1">
      <c r="A256" s="419">
        <v>256</v>
      </c>
      <c r="B256" s="437"/>
      <c r="C256" s="436" t="s">
        <v>918</v>
      </c>
      <c r="D256" s="415" t="str">
        <f ca="1">IF(E256="","",(INDEX(OFFSET('GDP inflator'!$F$3,0,0,'GDP inflator'!$B$4,1),MATCH(I256,OFFSET('GDP inflator'!$D$3,0,0,'GDP inflator'!$B$4,1),0))*E256) )</f>
        <v/>
      </c>
      <c r="E256" s="437"/>
      <c r="F256" s="437"/>
      <c r="G256" s="437"/>
      <c r="H256" s="436"/>
      <c r="I256" s="437"/>
      <c r="J256" s="453"/>
      <c r="K256" s="438"/>
      <c r="L256" s="438"/>
      <c r="M256" s="437"/>
    </row>
    <row r="257" spans="1:13" s="439" customFormat="1" ht="12.6" customHeight="1">
      <c r="A257" s="419">
        <v>257</v>
      </c>
      <c r="B257" s="437"/>
      <c r="C257" s="436" t="s">
        <v>919</v>
      </c>
      <c r="D257" s="415" t="str">
        <f ca="1">IF(E257="","",(INDEX(OFFSET('GDP inflator'!$F$3,0,0,'GDP inflator'!$B$4,1),MATCH(I257,OFFSET('GDP inflator'!$D$3,0,0,'GDP inflator'!$B$4,1),0))*E257) )</f>
        <v/>
      </c>
      <c r="E257" s="437"/>
      <c r="F257" s="437"/>
      <c r="G257" s="437"/>
      <c r="H257" s="436"/>
      <c r="I257" s="437"/>
      <c r="J257" s="453"/>
      <c r="K257" s="438"/>
      <c r="L257" s="438"/>
      <c r="M257" s="437"/>
    </row>
    <row r="258" spans="1:13" s="439" customFormat="1" ht="12.6" customHeight="1">
      <c r="A258" s="419">
        <v>258</v>
      </c>
      <c r="B258" s="437"/>
      <c r="C258" s="436" t="s">
        <v>920</v>
      </c>
      <c r="D258" s="415" t="str">
        <f ca="1">IF(E258="","",(INDEX(OFFSET('GDP inflator'!$F$3,0,0,'GDP inflator'!$B$4,1),MATCH(I258,OFFSET('GDP inflator'!$D$3,0,0,'GDP inflator'!$B$4,1),0))*E258) )</f>
        <v/>
      </c>
      <c r="E258" s="437"/>
      <c r="F258" s="437"/>
      <c r="G258" s="437"/>
      <c r="H258" s="436"/>
      <c r="I258" s="437"/>
      <c r="J258" s="453"/>
      <c r="K258" s="438"/>
      <c r="L258" s="438"/>
      <c r="M258" s="437"/>
    </row>
    <row r="259" spans="1:13" s="439" customFormat="1" ht="12.6" customHeight="1">
      <c r="A259" s="419">
        <v>259</v>
      </c>
      <c r="B259" s="437"/>
      <c r="C259" s="436" t="s">
        <v>921</v>
      </c>
      <c r="D259" s="415" t="str">
        <f ca="1">IF(E259="","",(INDEX(OFFSET('GDP inflator'!$F$3,0,0,'GDP inflator'!$B$4,1),MATCH(I259,OFFSET('GDP inflator'!$D$3,0,0,'GDP inflator'!$B$4,1),0))*E259) )</f>
        <v/>
      </c>
      <c r="E259" s="437"/>
      <c r="F259" s="437"/>
      <c r="G259" s="437"/>
      <c r="H259" s="436"/>
      <c r="I259" s="437"/>
      <c r="J259" s="453"/>
      <c r="K259" s="438"/>
      <c r="L259" s="438"/>
      <c r="M259" s="437"/>
    </row>
    <row r="260" spans="1:13" s="439" customFormat="1" ht="12.6" customHeight="1">
      <c r="A260" s="419">
        <v>256</v>
      </c>
      <c r="B260" s="437"/>
      <c r="C260" s="436"/>
      <c r="D260" s="415" t="str">
        <f ca="1">IF(E260="","",(INDEX(OFFSET('GDP inflator'!$F$3,0,0,'GDP inflator'!$B$4,1),MATCH(I260,OFFSET('GDP inflator'!$D$3,0,0,'GDP inflator'!$B$4,1),0))*E260) )</f>
        <v/>
      </c>
      <c r="E260" s="437"/>
      <c r="F260" s="437"/>
      <c r="G260" s="437"/>
      <c r="H260" s="436"/>
      <c r="I260" s="437"/>
      <c r="J260" s="453"/>
      <c r="K260" s="438"/>
      <c r="L260" s="438"/>
      <c r="M260" s="437"/>
    </row>
    <row r="261" spans="1:13" s="439" customFormat="1" ht="12.6" customHeight="1">
      <c r="A261" s="419">
        <v>255</v>
      </c>
      <c r="B261" s="437"/>
      <c r="C261" s="436"/>
      <c r="D261" s="415" t="str">
        <f ca="1">IF(E261="","",(INDEX(OFFSET('GDP inflator'!$F$3,0,0,'GDP inflator'!$B$4,1),MATCH(I261,OFFSET('GDP inflator'!$D$3,0,0,'GDP inflator'!$B$4,1),0))*E261) )</f>
        <v/>
      </c>
      <c r="E261" s="437"/>
      <c r="F261" s="437"/>
      <c r="G261" s="437"/>
      <c r="H261" s="436"/>
      <c r="I261" s="437"/>
      <c r="J261" s="453"/>
      <c r="K261" s="438"/>
      <c r="L261" s="438"/>
      <c r="M261" s="437"/>
    </row>
    <row r="262" spans="1:13" s="439" customFormat="1" ht="12.6" customHeight="1">
      <c r="A262" s="419">
        <v>256</v>
      </c>
      <c r="B262" s="437"/>
      <c r="C262" s="436"/>
      <c r="D262" s="415" t="str">
        <f ca="1">IF(E262="","",(INDEX(OFFSET('GDP inflator'!$F$3,0,0,'GDP inflator'!$B$4,1),MATCH(I262,OFFSET('GDP inflator'!$D$3,0,0,'GDP inflator'!$B$4,1),0))*E262) )</f>
        <v/>
      </c>
      <c r="E262" s="437"/>
      <c r="F262" s="437"/>
      <c r="G262" s="437"/>
      <c r="H262" s="436"/>
      <c r="I262" s="437"/>
      <c r="J262" s="453"/>
      <c r="K262" s="438"/>
      <c r="L262" s="438"/>
      <c r="M262" s="437"/>
    </row>
    <row r="263" spans="1:13" s="439" customFormat="1" ht="12.6" customHeight="1">
      <c r="A263" s="419">
        <v>257</v>
      </c>
      <c r="B263" s="437"/>
      <c r="C263" s="436"/>
      <c r="D263" s="415" t="str">
        <f ca="1">IF(E263="","",(INDEX(OFFSET('GDP inflator'!$F$3,0,0,'GDP inflator'!$B$4,1),MATCH(I263,OFFSET('GDP inflator'!$D$3,0,0,'GDP inflator'!$B$4,1),0))*E263) )</f>
        <v/>
      </c>
      <c r="E263" s="437"/>
      <c r="F263" s="437"/>
      <c r="G263" s="437"/>
      <c r="H263" s="436"/>
      <c r="I263" s="437"/>
      <c r="J263" s="453"/>
      <c r="K263" s="438"/>
      <c r="L263" s="438"/>
      <c r="M263" s="437"/>
    </row>
    <row r="264" spans="1:13" s="439" customFormat="1" ht="12.6" customHeight="1">
      <c r="A264" s="419">
        <v>258</v>
      </c>
      <c r="B264" s="437"/>
      <c r="C264" s="436"/>
      <c r="D264" s="415" t="str">
        <f ca="1">IF(E264="","",(INDEX(OFFSET('GDP inflator'!$F$3,0,0,'GDP inflator'!$B$4,1),MATCH(I264,OFFSET('GDP inflator'!$D$3,0,0,'GDP inflator'!$B$4,1),0))*E264) )</f>
        <v/>
      </c>
      <c r="E264" s="437"/>
      <c r="F264" s="437"/>
      <c r="G264" s="437"/>
      <c r="H264" s="436"/>
      <c r="I264" s="437"/>
      <c r="J264" s="453"/>
      <c r="K264" s="438"/>
      <c r="L264" s="438"/>
      <c r="M264" s="437"/>
    </row>
    <row r="265" spans="1:13" s="439" customFormat="1" ht="12.6" customHeight="1">
      <c r="A265" s="419">
        <v>255</v>
      </c>
      <c r="B265" s="437"/>
      <c r="C265" s="436"/>
      <c r="D265" s="415" t="str">
        <f ca="1">IF(E265="","",(INDEX(OFFSET('GDP inflator'!$F$3,0,0,'GDP inflator'!$B$4,1),MATCH(I265,OFFSET('GDP inflator'!$D$3,0,0,'GDP inflator'!$B$4,1),0))*E265) )</f>
        <v/>
      </c>
      <c r="E265" s="437"/>
      <c r="F265" s="437"/>
      <c r="G265" s="437"/>
      <c r="H265" s="436"/>
      <c r="I265" s="437"/>
      <c r="J265" s="453"/>
      <c r="K265" s="438"/>
      <c r="L265" s="438"/>
      <c r="M265" s="437"/>
    </row>
    <row r="266" spans="1:13" s="439" customFormat="1" ht="12.6" customHeight="1">
      <c r="A266" s="419">
        <v>256</v>
      </c>
      <c r="B266" s="437"/>
      <c r="C266" s="436"/>
      <c r="D266" s="415" t="str">
        <f ca="1">IF(E266="","",(INDEX(OFFSET('GDP inflator'!$F$3,0,0,'GDP inflator'!$B$4,1),MATCH(I266,OFFSET('GDP inflator'!$D$3,0,0,'GDP inflator'!$B$4,1),0))*E266) )</f>
        <v/>
      </c>
      <c r="E266" s="437"/>
      <c r="F266" s="437"/>
      <c r="G266" s="437"/>
      <c r="H266" s="436"/>
      <c r="I266" s="437"/>
      <c r="J266" s="453"/>
      <c r="K266" s="438"/>
      <c r="L266" s="438"/>
      <c r="M266" s="437"/>
    </row>
    <row r="267" spans="1:13" s="439" customFormat="1" ht="12.6" customHeight="1">
      <c r="A267" s="419">
        <v>257</v>
      </c>
      <c r="B267" s="437"/>
      <c r="C267" s="436"/>
      <c r="D267" s="415" t="str">
        <f ca="1">IF(E267="","",(INDEX(OFFSET('GDP inflator'!$F$3,0,0,'GDP inflator'!$B$4,1),MATCH(I267,OFFSET('GDP inflator'!$D$3,0,0,'GDP inflator'!$B$4,1),0))*E267) )</f>
        <v/>
      </c>
      <c r="E267" s="437"/>
      <c r="F267" s="437"/>
      <c r="G267" s="437"/>
      <c r="H267" s="436"/>
      <c r="I267" s="437"/>
      <c r="J267" s="453"/>
      <c r="K267" s="438"/>
      <c r="L267" s="438"/>
      <c r="M267" s="437"/>
    </row>
    <row r="268" spans="1:13" s="439" customFormat="1" ht="12.6" customHeight="1">
      <c r="A268" s="419">
        <v>258</v>
      </c>
      <c r="B268" s="437"/>
      <c r="C268" s="436"/>
      <c r="D268" s="415" t="str">
        <f ca="1">IF(E268="","",(INDEX(OFFSET('GDP inflator'!$F$3,0,0,'GDP inflator'!$B$4,1),MATCH(I268,OFFSET('GDP inflator'!$D$3,0,0,'GDP inflator'!$B$4,1),0))*E268) )</f>
        <v/>
      </c>
      <c r="E268" s="437"/>
      <c r="F268" s="437"/>
      <c r="G268" s="437"/>
      <c r="H268" s="436"/>
      <c r="I268" s="437"/>
      <c r="J268" s="453"/>
      <c r="K268" s="438"/>
      <c r="L268" s="438"/>
      <c r="M268" s="437"/>
    </row>
    <row r="269" spans="1:13" s="439" customFormat="1" ht="12.6" customHeight="1">
      <c r="A269" s="419">
        <v>259</v>
      </c>
      <c r="B269" s="437"/>
      <c r="C269" s="436"/>
      <c r="D269" s="415" t="str">
        <f ca="1">IF(E269="","",(INDEX(OFFSET('GDP inflator'!$F$3,0,0,'GDP inflator'!$B$4,1),MATCH(I269,OFFSET('GDP inflator'!$D$3,0,0,'GDP inflator'!$B$4,1),0))*E269) )</f>
        <v/>
      </c>
      <c r="E269" s="437"/>
      <c r="F269" s="437"/>
      <c r="G269" s="437"/>
      <c r="H269" s="436"/>
      <c r="I269" s="437"/>
      <c r="J269" s="453"/>
      <c r="K269" s="438"/>
      <c r="L269" s="438"/>
      <c r="M269" s="437"/>
    </row>
    <row r="270" spans="1:13" s="439" customFormat="1" ht="12.6" customHeight="1">
      <c r="A270" s="419">
        <v>260</v>
      </c>
      <c r="B270" s="437"/>
      <c r="C270" s="436"/>
      <c r="D270" s="415" t="str">
        <f ca="1">IF(E270="","",(INDEX(OFFSET('GDP inflator'!$F$3,0,0,'GDP inflator'!$B$4,1),MATCH(I270,OFFSET('GDP inflator'!$D$3,0,0,'GDP inflator'!$B$4,1),0))*E270) )</f>
        <v/>
      </c>
      <c r="E270" s="437"/>
      <c r="F270" s="437"/>
      <c r="G270" s="437"/>
      <c r="H270" s="436"/>
      <c r="I270" s="437"/>
      <c r="J270" s="453"/>
      <c r="K270" s="438"/>
      <c r="L270" s="438"/>
      <c r="M270" s="437"/>
    </row>
    <row r="271" spans="1:13" ht="12.75">
      <c r="A271" s="418"/>
      <c r="B271" s="444" t="s">
        <v>124</v>
      </c>
      <c r="C271" s="442"/>
      <c r="D271" s="440"/>
      <c r="E271" s="443"/>
      <c r="F271" s="10"/>
      <c r="G271" s="10"/>
      <c r="H271" s="10"/>
      <c r="I271" s="10"/>
      <c r="J271" s="441"/>
      <c r="K271" s="10"/>
      <c r="L271" s="10"/>
      <c r="M271" s="10"/>
    </row>
    <row r="272" spans="1:13" ht="12.75">
      <c r="A272" s="418"/>
      <c r="B272" s="418"/>
      <c r="C272" s="399"/>
      <c r="D272" s="417"/>
    </row>
    <row r="273" spans="1:3" ht="12.75">
      <c r="A273" s="418"/>
      <c r="B273" s="418"/>
      <c r="C273" s="399"/>
    </row>
  </sheetData>
  <sheetProtection insertRows="0" insertHyperlinks="0" sort="0" autoFilter="0"/>
  <protectedRanges>
    <protectedRange sqref="K220:M228" name="Range1_1_2_2"/>
    <protectedRange sqref="B197:C219 C244:C251 B252:C270" name="Range1_6"/>
    <protectedRange sqref="L252:M254 M255:M270" name="Range1"/>
  </protectedRanges>
  <autoFilter ref="A2:M271" xr:uid="{00000000-0009-0000-0000-000007000000}"/>
  <sortState xmlns:xlrd2="http://schemas.microsoft.com/office/spreadsheetml/2017/richdata2" ref="A3:L231">
    <sortCondition ref="A3:A231"/>
  </sortState>
  <dataConsolidate/>
  <phoneticPr fontId="113" type="noConversion"/>
  <dataValidations count="7">
    <dataValidation type="list" allowBlank="1" showInputMessage="1" showErrorMessage="1" sqref="G139:G146 G151:G165 G31:G136 G3:G28 G171:G270" xr:uid="{00000000-0002-0000-0700-000000000000}">
      <formula1>"Government,Non-Government"</formula1>
    </dataValidation>
    <dataValidation type="list" allowBlank="1" showInputMessage="1" showErrorMessage="1" sqref="H229:H232" xr:uid="{00000000-0002-0000-0700-000001000000}">
      <formula1>"Corrections,Finance,Revenue,Social Development,Education,Justice,Housing,Health,Police,Private Impact,Other"</formula1>
    </dataValidation>
    <dataValidation type="list" allowBlank="1" showInputMessage="1" showErrorMessage="1" sqref="H3:H28 H31:H174" xr:uid="{00000000-0002-0000-0700-000002000000}">
      <formula1>"Corrections,Finance,Revenue,Social Development,Education,Justice,Housing,Health,Police,Private Impact"</formula1>
    </dataValidation>
    <dataValidation type="list" allowBlank="1" showInputMessage="1" showErrorMessage="1" sqref="B3:B270" xr:uid="{00000000-0002-0000-0700-000003000000}">
      <formula1>"Civic engagement &amp; governance, Cultural identity, Environment, Health, Housing, Income &amp; consumption, Jobs &amp; earnings, Knowledge &amp; skills, Safety and security, Social connections, Subjective wellbeing, Time use, Other"</formula1>
    </dataValidation>
    <dataValidation type="list" allowBlank="1" showInputMessage="1" showErrorMessage="1" sqref="H175:H228 H233:H270" xr:uid="{00000000-0002-0000-0700-000004000000}">
      <formula1>"Corrections,Finance,Revenue,Social Development,Education,Justice,Housing,Health,Police,Private Impact,Environment"</formula1>
    </dataValidation>
    <dataValidation type="list" allowBlank="1" showInputMessage="1" showErrorMessage="1" sqref="F3:F270" xr:uid="{00000000-0002-0000-0700-000005000000}">
      <formula1>"Per incident,Per event,Per visit,Per hour,Per day,Per week,Per year,Per tonne,Per pedestrian km, Per life, Per property, Per resident, Per WELLBY"</formula1>
    </dataValidation>
    <dataValidation type="list" allowBlank="1" showInputMessage="1" showErrorMessage="1" sqref="G147:G150 G137:G138 G166:G170 G271:G1048576" xr:uid="{00000000-0002-0000-0700-000006000000}">
      <formula1>#REF!</formula1>
    </dataValidation>
  </dataValidations>
  <hyperlinks>
    <hyperlink ref="K129" r:id="rId1" xr:uid="{00000000-0004-0000-0700-000000000000}"/>
    <hyperlink ref="J105:J106" r:id="rId2" display="Manakau DHB, 2010" xr:uid="{00000000-0004-0000-0700-000001000000}"/>
    <hyperlink ref="J102:J104" r:id="rId3" display="Manakau DHB, 2010" xr:uid="{00000000-0004-0000-0700-000002000000}"/>
    <hyperlink ref="J101" r:id="rId4" xr:uid="{00000000-0004-0000-0700-000003000000}"/>
    <hyperlink ref="J116" r:id="rId5" xr:uid="{00000000-0004-0000-0700-000004000000}"/>
    <hyperlink ref="J132" r:id="rId6" tooltip="Youth Offending Strategy - Preventing and Reducing Offending and Re-Offending by Children and Young People (Download in PDF)" xr:uid="{00000000-0004-0000-0700-000005000000}"/>
    <hyperlink ref="J133" r:id="rId7" tooltip="Youth Offending Strategy - Preventing and Reducing Offending and Re-Offending by Children and Young People (Download in PDF)" xr:uid="{00000000-0004-0000-0700-000006000000}"/>
    <hyperlink ref="K134" r:id="rId8" xr:uid="{00000000-0004-0000-0700-000007000000}"/>
    <hyperlink ref="J137" r:id="rId9" display="Statistics New Zealand, 2017" xr:uid="{00000000-0004-0000-0700-000008000000}"/>
    <hyperlink ref="J176" r:id="rId10" xr:uid="{00000000-0004-0000-0700-000009000000}"/>
    <hyperlink ref="J177:J181" r:id="rId11" display="Infometrics, 2016" xr:uid="{00000000-0004-0000-0700-00000A000000}"/>
    <hyperlink ref="K182" r:id="rId12" xr:uid="{00000000-0004-0000-0700-00000B000000}"/>
    <hyperlink ref="K183:K196" r:id="rId13" display="Stats New Zealand NZ GSS Data Dictionary, 2014" xr:uid="{00000000-0004-0000-0700-00000C000000}"/>
    <hyperlink ref="J182" r:id="rId14" xr:uid="{00000000-0004-0000-0700-00000D000000}"/>
    <hyperlink ref="K175" r:id="rId15" xr:uid="{00000000-0004-0000-0700-00000E000000}"/>
    <hyperlink ref="J138" r:id="rId16" display="Statistics New Zealand, 2017" xr:uid="{00000000-0004-0000-0700-00000F000000}"/>
    <hyperlink ref="J175" r:id="rId17" xr:uid="{00000000-0004-0000-0700-000010000000}"/>
    <hyperlink ref="J197" r:id="rId18" xr:uid="{00000000-0004-0000-0700-000011000000}"/>
    <hyperlink ref="K197" r:id="rId19" xr:uid="{00000000-0004-0000-0700-000012000000}"/>
    <hyperlink ref="J201" r:id="rId20" display="Essential freshwater reforms ()" xr:uid="{00000000-0004-0000-0700-000013000000}"/>
    <hyperlink ref="K201" r:id="rId21" xr:uid="{00000000-0004-0000-0700-000014000000}"/>
    <hyperlink ref="K206" r:id="rId22" xr:uid="{00000000-0004-0000-0700-000015000000}"/>
    <hyperlink ref="J202" r:id="rId23" xr:uid="{00000000-0004-0000-0700-000016000000}"/>
    <hyperlink ref="K208" r:id="rId24" display="Tait et al, 2016" xr:uid="{00000000-0004-0000-0700-000017000000}"/>
    <hyperlink ref="J208" r:id="rId25" xr:uid="{00000000-0004-0000-0700-000018000000}"/>
    <hyperlink ref="K209" r:id="rId26" display="Tait et al, 2016" xr:uid="{00000000-0004-0000-0700-000019000000}"/>
    <hyperlink ref="K210" r:id="rId27" display="Tait et al, 2016" xr:uid="{00000000-0004-0000-0700-00001A000000}"/>
    <hyperlink ref="J3" r:id="rId28" xr:uid="{00000000-0004-0000-0700-00001B000000}"/>
    <hyperlink ref="J29" r:id="rId29" xr:uid="{00000000-0004-0000-0700-00001C000000}"/>
    <hyperlink ref="J30" r:id="rId30" xr:uid="{00000000-0004-0000-0700-00001D000000}"/>
    <hyperlink ref="J117" r:id="rId31" display="St John Ambulance, 2017" xr:uid="{00000000-0004-0000-0700-00001E000000}"/>
    <hyperlink ref="J118" r:id="rId32" xr:uid="{00000000-0004-0000-0700-00001F000000}"/>
    <hyperlink ref="J119" r:id="rId33" xr:uid="{00000000-0004-0000-0700-000020000000}"/>
    <hyperlink ref="J120:J128" r:id="rId34" display="Treasury, 2006" xr:uid="{00000000-0004-0000-0700-000021000000}"/>
    <hyperlink ref="K49" r:id="rId35" xr:uid="{00000000-0004-0000-0700-000022000000}"/>
    <hyperlink ref="K50:K51" r:id="rId36" display="Inland Revenue, 2020" xr:uid="{00000000-0004-0000-0700-000023000000}"/>
    <hyperlink ref="L49" r:id="rId37" xr:uid="{00000000-0004-0000-0700-000024000000}"/>
    <hyperlink ref="L50:L51" r:id="rId38" display="ACC earners' levy, IRD 2020" xr:uid="{00000000-0004-0000-0700-000025000000}"/>
    <hyperlink ref="L52:L66" r:id="rId39" display="ACC earners' levy, IRD 2020" xr:uid="{00000000-0004-0000-0700-000026000000}"/>
    <hyperlink ref="K52:K66" r:id="rId40" display="Inland Revenue, 2020" xr:uid="{00000000-0004-0000-0700-000027000000}"/>
    <hyperlink ref="L157" r:id="rId41" display="ACC earners' levy, IRD 2020" xr:uid="{00000000-0004-0000-0700-000028000000}"/>
    <hyperlink ref="K157" r:id="rId42" display="Inland Revenue, 2020" xr:uid="{00000000-0004-0000-0700-000029000000}"/>
    <hyperlink ref="J219" r:id="rId43" xr:uid="{00000000-0004-0000-0700-00002A000000}"/>
    <hyperlink ref="J183:J196" r:id="rId44" display="Wellbeing Valuation of Social Housing Provision by Housing New Zealand'" xr:uid="{00000000-0004-0000-0700-00002B000000}"/>
    <hyperlink ref="J229" r:id="rId45" display="Waka Kotahi (2021) - Monetised Benefits and Costs Manual" xr:uid="{00000000-0004-0000-0700-00002C000000}"/>
    <hyperlink ref="J233" r:id="rId46" display="Ministry of Transport (2020) - Social Cost of Road Crashes 2020 Update" xr:uid="{00000000-0004-0000-0700-00002D000000}"/>
    <hyperlink ref="J235" r:id="rId47" display="Waka Kotahi (2021) - Monetised Benefits and Costs Manual" xr:uid="{00000000-0004-0000-0700-00002E000000}"/>
    <hyperlink ref="J240" r:id="rId48" display="Social Cost of Road Crashes 2020 Update" xr:uid="{00000000-0004-0000-0700-00002F000000}"/>
    <hyperlink ref="K238" r:id="rId49" display="https://www.reinz.co.nz/residential-property-data-gallery" xr:uid="{00000000-0004-0000-0700-000030000000}"/>
    <hyperlink ref="K5" r:id="rId50" location="null" xr:uid="{00000000-0004-0000-0700-000031000000}"/>
    <hyperlink ref="K6:K28" r:id="rId51" location="null" display="Work and Income New Zealand, 2021" xr:uid="{00000000-0004-0000-0700-000032000000}"/>
    <hyperlink ref="K67:K84" r:id="rId52" location="null" display="Work and Income New Zealand, 2021" xr:uid="{00000000-0004-0000-0700-000033000000}"/>
    <hyperlink ref="K107:K115" r:id="rId53" location="null" display="Work and Income New Zealand, 2021" xr:uid="{00000000-0004-0000-0700-000034000000}"/>
    <hyperlink ref="J5" r:id="rId54" location="null" xr:uid="{00000000-0004-0000-0700-000035000000}"/>
    <hyperlink ref="J198:J200" r:id="rId55" display="Proposals for a more effective waste levy Cabinet decision" xr:uid="{00000000-0004-0000-0700-000036000000}"/>
    <hyperlink ref="K198:K200" r:id="rId56" display="Reducing waste: a more effective landfill levy consultation document, Ministry for the Environment 2019" xr:uid="{00000000-0004-0000-0700-000037000000}"/>
    <hyperlink ref="J203:J207" r:id="rId57" display="The costs and benefits of urban development, MRCagney 2019" xr:uid="{00000000-0004-0000-0700-000038000000}"/>
    <hyperlink ref="J209:J210" r:id="rId58" display="Essential Freshwater Package: Benefits Analysis, Denne 2020" xr:uid="{00000000-0004-0000-0700-000039000000}"/>
    <hyperlink ref="J31" r:id="rId59" display="Employment, 2018" xr:uid="{00000000-0004-0000-0700-00003A000000}"/>
    <hyperlink ref="J32" r:id="rId60" display="Employment, 2018" xr:uid="{00000000-0004-0000-0700-00003B000000}"/>
    <hyperlink ref="J33" r:id="rId61" display="Employment, 2018" xr:uid="{00000000-0004-0000-0700-00003C000000}"/>
    <hyperlink ref="J34" r:id="rId62" display="Income NZ.Stat 2020" xr:uid="{00000000-0004-0000-0700-00003D000000}"/>
    <hyperlink ref="J35" r:id="rId63" display="Income NZ.Stat 2020" xr:uid="{00000000-0004-0000-0700-00003E000000}"/>
    <hyperlink ref="J36:J48" r:id="rId64" display="Income NZ.Stat 2020" xr:uid="{00000000-0004-0000-0700-00003F000000}"/>
    <hyperlink ref="J49" r:id="rId65" display="Employment, 2018" xr:uid="{00000000-0004-0000-0700-000040000000}"/>
    <hyperlink ref="J50" r:id="rId66" display="Employment, 2018" xr:uid="{00000000-0004-0000-0700-000041000000}"/>
    <hyperlink ref="J51" r:id="rId67" display="Employment, 2018" xr:uid="{00000000-0004-0000-0700-000042000000}"/>
    <hyperlink ref="J52" r:id="rId68" display="Income NZ.Stat 2020" xr:uid="{00000000-0004-0000-0700-000043000000}"/>
    <hyperlink ref="J53" r:id="rId69" display="Income NZ.Stat 2020" xr:uid="{00000000-0004-0000-0700-000044000000}"/>
    <hyperlink ref="J54" r:id="rId70" display="Income NZ.Stat 2020" xr:uid="{00000000-0004-0000-0700-000045000000}"/>
    <hyperlink ref="J55:J66" r:id="rId71" display="Income NZ.Stat 2020" xr:uid="{00000000-0004-0000-0700-000046000000}"/>
    <hyperlink ref="J136" r:id="rId72" xr:uid="{00000000-0004-0000-0700-000047000000}"/>
    <hyperlink ref="K137" r:id="rId73" display="Inland Revenue, 2016" xr:uid="{00000000-0004-0000-0700-000048000000}"/>
    <hyperlink ref="K138" r:id="rId74" display="Inland Revenue, 2016" xr:uid="{00000000-0004-0000-0700-000049000000}"/>
    <hyperlink ref="J139" r:id="rId75" display="Employment, 2018" xr:uid="{00000000-0004-0000-0700-00004A000000}"/>
    <hyperlink ref="J140:J141" r:id="rId76" display="Employment, 2018" xr:uid="{00000000-0004-0000-0700-00004B000000}"/>
    <hyperlink ref="J142" r:id="rId77" display="Income NZ.Stat 2020" xr:uid="{00000000-0004-0000-0700-00004C000000}"/>
    <hyperlink ref="J143:J156" r:id="rId78" display="Income NZ.Stat 2020" xr:uid="{00000000-0004-0000-0700-00004D000000}"/>
    <hyperlink ref="J157:J159" r:id="rId79" display="Employment, 2018" xr:uid="{00000000-0004-0000-0700-00004E000000}"/>
    <hyperlink ref="J160" r:id="rId80" display="Income NZ.Stat 2020" xr:uid="{00000000-0004-0000-0700-00004F000000}"/>
    <hyperlink ref="J161" r:id="rId81" display="Income NZ.Stat 2020" xr:uid="{00000000-0004-0000-0700-000050000000}"/>
    <hyperlink ref="J162:J174" r:id="rId82" display="Income NZ.Stat 2020" xr:uid="{00000000-0004-0000-0700-000051000000}"/>
    <hyperlink ref="K239" r:id="rId83" display="https://www.reinz.co.nz/residential-property-data-gallery" xr:uid="{00000000-0004-0000-0700-000052000000}"/>
    <hyperlink ref="J6" r:id="rId84" location="null" xr:uid="{00000000-0004-0000-0700-000053000000}"/>
    <hyperlink ref="J7" r:id="rId85" location="null" xr:uid="{00000000-0004-0000-0700-000054000000}"/>
    <hyperlink ref="J8" r:id="rId86" location="null" xr:uid="{00000000-0004-0000-0700-000055000000}"/>
    <hyperlink ref="J11" r:id="rId87" location="null" xr:uid="{00000000-0004-0000-0700-000056000000}"/>
    <hyperlink ref="J14" r:id="rId88" location="null" xr:uid="{00000000-0004-0000-0700-000057000000}"/>
    <hyperlink ref="J17" r:id="rId89" location="null" xr:uid="{00000000-0004-0000-0700-000058000000}"/>
    <hyperlink ref="J20" r:id="rId90" location="null" xr:uid="{00000000-0004-0000-0700-000059000000}"/>
    <hyperlink ref="J23" r:id="rId91" location="null" xr:uid="{00000000-0004-0000-0700-00005A000000}"/>
    <hyperlink ref="J26" r:id="rId92" location="null" xr:uid="{00000000-0004-0000-0700-00005B000000}"/>
    <hyperlink ref="J9" r:id="rId93" location="null" xr:uid="{00000000-0004-0000-0700-00005C000000}"/>
    <hyperlink ref="J12" r:id="rId94" location="null" xr:uid="{00000000-0004-0000-0700-00005D000000}"/>
    <hyperlink ref="J15" r:id="rId95" location="null" xr:uid="{00000000-0004-0000-0700-00005E000000}"/>
    <hyperlink ref="J18" r:id="rId96" location="null" xr:uid="{00000000-0004-0000-0700-00005F000000}"/>
    <hyperlink ref="J21" r:id="rId97" location="null" xr:uid="{00000000-0004-0000-0700-000060000000}"/>
    <hyperlink ref="J24" r:id="rId98" location="null" xr:uid="{00000000-0004-0000-0700-000061000000}"/>
    <hyperlink ref="J27" r:id="rId99" location="null" xr:uid="{00000000-0004-0000-0700-000062000000}"/>
    <hyperlink ref="J10" r:id="rId100" location="null" xr:uid="{00000000-0004-0000-0700-000063000000}"/>
    <hyperlink ref="J13" r:id="rId101" location="null" xr:uid="{00000000-0004-0000-0700-000064000000}"/>
    <hyperlink ref="J16" r:id="rId102" location="null" xr:uid="{00000000-0004-0000-0700-000065000000}"/>
    <hyperlink ref="J19" r:id="rId103" location="null" xr:uid="{00000000-0004-0000-0700-000066000000}"/>
    <hyperlink ref="J22" r:id="rId104" location="null" xr:uid="{00000000-0004-0000-0700-000067000000}"/>
    <hyperlink ref="J25" r:id="rId105" location="null" xr:uid="{00000000-0004-0000-0700-000068000000}"/>
    <hyperlink ref="J28" r:id="rId106" location="null" xr:uid="{00000000-0004-0000-0700-000069000000}"/>
    <hyperlink ref="J67" r:id="rId107" location="null" xr:uid="{00000000-0004-0000-0700-00006A000000}"/>
    <hyperlink ref="J68" r:id="rId108" location="null" xr:uid="{00000000-0004-0000-0700-00006B000000}"/>
    <hyperlink ref="J69" r:id="rId109" location="null" xr:uid="{00000000-0004-0000-0700-00006C000000}"/>
    <hyperlink ref="J71" r:id="rId110" location="null" xr:uid="{00000000-0004-0000-0700-00006D000000}"/>
    <hyperlink ref="J73" r:id="rId111" location="null" xr:uid="{00000000-0004-0000-0700-00006E000000}"/>
    <hyperlink ref="J75" r:id="rId112" location="null" xr:uid="{00000000-0004-0000-0700-00006F000000}"/>
    <hyperlink ref="J77" r:id="rId113" location="null" xr:uid="{00000000-0004-0000-0700-000070000000}"/>
    <hyperlink ref="J79" r:id="rId114" location="null" xr:uid="{00000000-0004-0000-0700-000071000000}"/>
    <hyperlink ref="J81" r:id="rId115" location="null" xr:uid="{00000000-0004-0000-0700-000072000000}"/>
    <hyperlink ref="J83" r:id="rId116" location="null" xr:uid="{00000000-0004-0000-0700-000073000000}"/>
    <hyperlink ref="J70" r:id="rId117" location="null" xr:uid="{00000000-0004-0000-0700-000074000000}"/>
    <hyperlink ref="J72" r:id="rId118" location="null" xr:uid="{00000000-0004-0000-0700-000075000000}"/>
    <hyperlink ref="J74" r:id="rId119" location="null" xr:uid="{00000000-0004-0000-0700-000076000000}"/>
    <hyperlink ref="J76" r:id="rId120" location="null" xr:uid="{00000000-0004-0000-0700-000077000000}"/>
    <hyperlink ref="J78" r:id="rId121" location="null" xr:uid="{00000000-0004-0000-0700-000078000000}"/>
    <hyperlink ref="J80" r:id="rId122" location="null" xr:uid="{00000000-0004-0000-0700-000079000000}"/>
    <hyperlink ref="J82" r:id="rId123" location="null" xr:uid="{00000000-0004-0000-0700-00007A000000}"/>
    <hyperlink ref="J84" r:id="rId124" location="null" xr:uid="{00000000-0004-0000-0700-00007B000000}"/>
    <hyperlink ref="J107" r:id="rId125" location="null" xr:uid="{00000000-0004-0000-0700-00007C000000}"/>
    <hyperlink ref="J108" r:id="rId126" location="null" xr:uid="{00000000-0004-0000-0700-00007D000000}"/>
    <hyperlink ref="J109" r:id="rId127" location="null" xr:uid="{00000000-0004-0000-0700-00007E000000}"/>
    <hyperlink ref="J111" r:id="rId128" location="null" xr:uid="{00000000-0004-0000-0700-00007F000000}"/>
    <hyperlink ref="J113" r:id="rId129" location="null" xr:uid="{00000000-0004-0000-0700-000080000000}"/>
    <hyperlink ref="J115" r:id="rId130" location="null" xr:uid="{00000000-0004-0000-0700-000081000000}"/>
    <hyperlink ref="J110" r:id="rId131" location="null" xr:uid="{00000000-0004-0000-0700-000082000000}"/>
    <hyperlink ref="J112" r:id="rId132" location="null" xr:uid="{00000000-0004-0000-0700-000083000000}"/>
    <hyperlink ref="J114" r:id="rId133" location="null" xr:uid="{00000000-0004-0000-0700-000084000000}"/>
    <hyperlink ref="J85" r:id="rId134" xr:uid="{00000000-0004-0000-0700-000085000000}"/>
    <hyperlink ref="J87" r:id="rId135" xr:uid="{00000000-0004-0000-0700-000086000000}"/>
    <hyperlink ref="J88:J96" r:id="rId136" display="Pharmac, 2018 Cost Resource Manual" xr:uid="{00000000-0004-0000-0700-000087000000}"/>
    <hyperlink ref="J97" r:id="rId137" xr:uid="{00000000-0004-0000-0700-000088000000}"/>
    <hyperlink ref="J98:J100" r:id="rId138" display="Pharmac, 2018 Cost Resource Manual" xr:uid="{00000000-0004-0000-0700-000089000000}"/>
    <hyperlink ref="L158" r:id="rId139" display="ACC earners' levy, IRD 2020" xr:uid="{00000000-0004-0000-0700-00008A000000}"/>
    <hyperlink ref="L159" r:id="rId140" display="ACC earners' levy, IRD 2020" xr:uid="{00000000-0004-0000-0700-00008B000000}"/>
    <hyperlink ref="L161" r:id="rId141" display="ACC earners' levy, IRD 2020" xr:uid="{00000000-0004-0000-0700-00008C000000}"/>
    <hyperlink ref="L163" r:id="rId142" display="ACC earners' levy, IRD 2020" xr:uid="{00000000-0004-0000-0700-00008D000000}"/>
    <hyperlink ref="L165" r:id="rId143" display="ACC earners' levy, IRD 2020" xr:uid="{00000000-0004-0000-0700-00008E000000}"/>
    <hyperlink ref="L167" r:id="rId144" display="ACC earners' levy, IRD 2020" xr:uid="{00000000-0004-0000-0700-00008F000000}"/>
    <hyperlink ref="L169" r:id="rId145" display="ACC earners' levy, IRD 2020" xr:uid="{00000000-0004-0000-0700-000090000000}"/>
    <hyperlink ref="L171" r:id="rId146" display="ACC earners' levy, IRD 2020" xr:uid="{00000000-0004-0000-0700-000091000000}"/>
    <hyperlink ref="L173" r:id="rId147" display="ACC earners' levy, IRD 2020" xr:uid="{00000000-0004-0000-0700-000092000000}"/>
    <hyperlink ref="L160" r:id="rId148" display="ACC earners' levy, IRD 2020" xr:uid="{00000000-0004-0000-0700-000093000000}"/>
    <hyperlink ref="L162" r:id="rId149" display="ACC earners' levy, IRD 2020" xr:uid="{00000000-0004-0000-0700-000094000000}"/>
    <hyperlink ref="L164" r:id="rId150" display="ACC earners' levy, IRD 2020" xr:uid="{00000000-0004-0000-0700-000095000000}"/>
    <hyperlink ref="L166" r:id="rId151" display="ACC earners' levy, IRD 2020" xr:uid="{00000000-0004-0000-0700-000096000000}"/>
    <hyperlink ref="L168" r:id="rId152" display="ACC earners' levy, IRD 2020" xr:uid="{00000000-0004-0000-0700-000097000000}"/>
    <hyperlink ref="L170" r:id="rId153" display="ACC earners' levy, IRD 2020" xr:uid="{00000000-0004-0000-0700-000098000000}"/>
    <hyperlink ref="L172" r:id="rId154" display="ACC earners' levy, IRD 2020" xr:uid="{00000000-0004-0000-0700-000099000000}"/>
    <hyperlink ref="L174" r:id="rId155" display="ACC earners' levy, IRD 2020" xr:uid="{00000000-0004-0000-0700-00009A000000}"/>
    <hyperlink ref="K158" r:id="rId156" display="Inland Revenue, 2020" xr:uid="{00000000-0004-0000-0700-00009B000000}"/>
    <hyperlink ref="K159" r:id="rId157" display="Inland Revenue, 2020" xr:uid="{00000000-0004-0000-0700-00009C000000}"/>
    <hyperlink ref="K161" r:id="rId158" display="Inland Revenue, 2020" xr:uid="{00000000-0004-0000-0700-00009D000000}"/>
    <hyperlink ref="K163" r:id="rId159" display="Inland Revenue, 2020" xr:uid="{00000000-0004-0000-0700-00009E000000}"/>
    <hyperlink ref="K165" r:id="rId160" display="Inland Revenue, 2020" xr:uid="{00000000-0004-0000-0700-00009F000000}"/>
    <hyperlink ref="K167" r:id="rId161" display="Inland Revenue, 2020" xr:uid="{00000000-0004-0000-0700-0000A0000000}"/>
    <hyperlink ref="K169" r:id="rId162" display="Inland Revenue, 2020" xr:uid="{00000000-0004-0000-0700-0000A1000000}"/>
    <hyperlink ref="K171" r:id="rId163" display="Inland Revenue, 2020" xr:uid="{00000000-0004-0000-0700-0000A2000000}"/>
    <hyperlink ref="K173" r:id="rId164" display="Inland Revenue, 2020" xr:uid="{00000000-0004-0000-0700-0000A3000000}"/>
    <hyperlink ref="K160" r:id="rId165" display="Inland Revenue, 2020" xr:uid="{00000000-0004-0000-0700-0000A4000000}"/>
    <hyperlink ref="K162" r:id="rId166" display="Inland Revenue, 2020" xr:uid="{00000000-0004-0000-0700-0000A5000000}"/>
    <hyperlink ref="K164" r:id="rId167" display="Inland Revenue, 2020" xr:uid="{00000000-0004-0000-0700-0000A6000000}"/>
    <hyperlink ref="K166" r:id="rId168" display="Inland Revenue, 2020" xr:uid="{00000000-0004-0000-0700-0000A7000000}"/>
    <hyperlink ref="K168" r:id="rId169" display="Inland Revenue, 2020" xr:uid="{00000000-0004-0000-0700-0000A8000000}"/>
    <hyperlink ref="K170" r:id="rId170" display="Inland Revenue, 2020" xr:uid="{00000000-0004-0000-0700-0000A9000000}"/>
    <hyperlink ref="K172" r:id="rId171" display="Inland Revenue, 2020" xr:uid="{00000000-0004-0000-0700-0000AA000000}"/>
    <hyperlink ref="K174" r:id="rId172" display="Inland Revenue, 2020" xr:uid="{00000000-0004-0000-0700-0000AB000000}"/>
    <hyperlink ref="K252" r:id="rId173" xr:uid="{00000000-0004-0000-0700-0000AC000000}"/>
    <hyperlink ref="K253" r:id="rId174" xr:uid="{00000000-0004-0000-0700-0000AD000000}"/>
    <hyperlink ref="K254" r:id="rId175" xr:uid="{00000000-0004-0000-0700-0000AE000000}"/>
    <hyperlink ref="J134" r:id="rId176" xr:uid="{00000000-0004-0000-0700-0000AF000000}"/>
    <hyperlink ref="L254" r:id="rId177" xr:uid="{00000000-0004-0000-0700-0000B0000000}"/>
    <hyperlink ref="K135" r:id="rId178" xr:uid="{00000000-0004-0000-0700-0000B1000000}"/>
    <hyperlink ref="L239" r:id="rId179" xr:uid="{00000000-0004-0000-0700-0000B2000000}"/>
    <hyperlink ref="L182" r:id="rId180" xr:uid="{00000000-0004-0000-0700-0000B3000000}"/>
    <hyperlink ref="L183" r:id="rId181" xr:uid="{00000000-0004-0000-0700-0000B4000000}"/>
    <hyperlink ref="L184" r:id="rId182" xr:uid="{00000000-0004-0000-0700-0000B5000000}"/>
    <hyperlink ref="L186" r:id="rId183" xr:uid="{00000000-0004-0000-0700-0000B6000000}"/>
    <hyperlink ref="L188" r:id="rId184" xr:uid="{00000000-0004-0000-0700-0000B7000000}"/>
    <hyperlink ref="L190" r:id="rId185" xr:uid="{00000000-0004-0000-0700-0000B8000000}"/>
    <hyperlink ref="L192" r:id="rId186" xr:uid="{00000000-0004-0000-0700-0000B9000000}"/>
    <hyperlink ref="L194" r:id="rId187" xr:uid="{00000000-0004-0000-0700-0000BA000000}"/>
    <hyperlink ref="L196" r:id="rId188" xr:uid="{00000000-0004-0000-0700-0000BB000000}"/>
    <hyperlink ref="L185" r:id="rId189" xr:uid="{00000000-0004-0000-0700-0000BC000000}"/>
    <hyperlink ref="L187" r:id="rId190" xr:uid="{00000000-0004-0000-0700-0000BD000000}"/>
    <hyperlink ref="L189" r:id="rId191" xr:uid="{00000000-0004-0000-0700-0000BE000000}"/>
    <hyperlink ref="L191" r:id="rId192" xr:uid="{00000000-0004-0000-0700-0000BF000000}"/>
    <hyperlink ref="L193" r:id="rId193" xr:uid="{00000000-0004-0000-0700-0000C0000000}"/>
    <hyperlink ref="L195" r:id="rId194" xr:uid="{00000000-0004-0000-0700-0000C1000000}"/>
    <hyperlink ref="J4" r:id="rId195" xr:uid="{00000000-0004-0000-0700-0000C2000000}"/>
    <hyperlink ref="J230:J232" r:id="rId196" display="Waka Kotahi (2021) - Monetised Benefits and Costs Manual" xr:uid="{00000000-0004-0000-0700-0000C3000000}"/>
    <hyperlink ref="J234" r:id="rId197" display="Ministry of Transport (2020) - Social Cost of Road Crashes 2020 Update" xr:uid="{00000000-0004-0000-0700-0000C4000000}"/>
    <hyperlink ref="J236:J239" r:id="rId198" display="Waka Kotahi (2021) - Monetised Benefits and Costs Manual" xr:uid="{00000000-0004-0000-0700-0000C5000000}"/>
    <hyperlink ref="J241:J243" r:id="rId199" display="Social Cost of Road Crashes 2020 Update" xr:uid="{00000000-0004-0000-0700-0000C6000000}"/>
    <hyperlink ref="J218" r:id="rId200" xr:uid="{00000000-0004-0000-0700-0000C7000000}"/>
    <hyperlink ref="J217" r:id="rId201" xr:uid="{00000000-0004-0000-0700-0000C8000000}"/>
    <hyperlink ref="J216" r:id="rId202" xr:uid="{00000000-0004-0000-0700-0000C9000000}"/>
    <hyperlink ref="J211" r:id="rId203" xr:uid="{00000000-0004-0000-0700-0000CA000000}"/>
    <hyperlink ref="J212" r:id="rId204" xr:uid="{00000000-0004-0000-0700-0000CB000000}"/>
    <hyperlink ref="J213" r:id="rId205" xr:uid="{00000000-0004-0000-0700-0000CC000000}"/>
    <hyperlink ref="J214" r:id="rId206" xr:uid="{00000000-0004-0000-0700-0000CD000000}"/>
    <hyperlink ref="J215" r:id="rId207" xr:uid="{00000000-0004-0000-0700-0000CE000000}"/>
  </hyperlinks>
  <pageMargins left="0.70866141732283472" right="0.70866141732283472" top="0.74803149606299213" bottom="0.74803149606299213" header="0.31496062992125984" footer="0.31496062992125984"/>
  <pageSetup paperSize="8" scale="69" fitToHeight="0" orientation="portrait" r:id="rId208"/>
  <legacyDrawing r:id="rId209"/>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rgb="FF0070C0"/>
    <pageSetUpPr fitToPage="1"/>
  </sheetPr>
  <dimension ref="A1:BR160"/>
  <sheetViews>
    <sheetView zoomScale="90" zoomScaleNormal="90" workbookViewId="0">
      <pane xSplit="3" ySplit="4" topLeftCell="F5" activePane="bottomRight" state="frozen"/>
      <selection activeCell="C1" sqref="C1"/>
      <selection pane="topRight" activeCell="C1" sqref="C1"/>
      <selection pane="bottomLeft" activeCell="C1" sqref="C1"/>
      <selection pane="bottomRight" activeCell="L23" sqref="L23"/>
    </sheetView>
  </sheetViews>
  <sheetFormatPr defaultColWidth="6.875" defaultRowHeight="14.25" zeroHeight="1"/>
  <cols>
    <col min="1" max="1" width="18.5" customWidth="1"/>
    <col min="2" max="2" width="6.625" customWidth="1"/>
    <col min="3" max="3" width="56.625" customWidth="1"/>
    <col min="4" max="4" width="18.625" customWidth="1"/>
    <col min="5" max="5" width="11.5" bestFit="1" customWidth="1"/>
    <col min="6" max="6" width="14.375" style="116" bestFit="1" customWidth="1"/>
    <col min="7" max="7" width="10" style="116" customWidth="1"/>
    <col min="8" max="8" width="14.875" style="164" bestFit="1" customWidth="1"/>
    <col min="9" max="9" width="23" style="445" customWidth="1"/>
    <col min="10" max="10" width="14.875" style="164" customWidth="1"/>
    <col min="11" max="11" width="16.125" bestFit="1" customWidth="1"/>
    <col min="12" max="12" width="14.875" bestFit="1" customWidth="1"/>
    <col min="13" max="13" width="8.375" bestFit="1" customWidth="1"/>
    <col min="14" max="14" width="17.125" customWidth="1"/>
    <col min="15" max="15" width="13" customWidth="1"/>
    <col min="16" max="16" width="17.625" bestFit="1" customWidth="1"/>
    <col min="17" max="17" width="11.625" customWidth="1"/>
    <col min="18" max="18" width="16.5" bestFit="1" customWidth="1"/>
    <col min="19" max="19" width="19.375" style="317" bestFit="1" customWidth="1"/>
    <col min="20" max="69" width="6.875" style="317"/>
  </cols>
  <sheetData>
    <row r="1" spans="1:70" ht="33.75" customHeight="1">
      <c r="A1" s="114" t="s">
        <v>304</v>
      </c>
      <c r="C1" s="105"/>
      <c r="D1" s="105"/>
      <c r="E1" s="105"/>
      <c r="T1" s="318"/>
      <c r="U1" s="318"/>
      <c r="V1" s="318"/>
      <c r="W1" s="318"/>
      <c r="X1" s="318"/>
      <c r="Y1" s="318"/>
      <c r="Z1" s="318"/>
      <c r="AA1" s="318"/>
      <c r="AB1" s="318"/>
      <c r="AC1" s="318"/>
      <c r="AD1" s="318"/>
      <c r="AE1" s="318"/>
      <c r="AF1" s="318"/>
      <c r="AG1" s="318"/>
      <c r="AH1" s="318"/>
      <c r="AI1" s="318"/>
      <c r="AJ1" s="318"/>
      <c r="AK1" s="318"/>
      <c r="AL1" s="318"/>
      <c r="AM1" s="318"/>
      <c r="AN1" s="318"/>
      <c r="AO1" s="318"/>
      <c r="AP1" s="318"/>
      <c r="AQ1" s="318"/>
      <c r="AR1" s="318"/>
      <c r="AS1" s="318"/>
      <c r="AT1" s="318"/>
      <c r="AU1" s="318"/>
      <c r="AV1" s="318"/>
      <c r="AW1" s="318"/>
      <c r="AX1" s="318"/>
      <c r="AY1" s="318"/>
      <c r="AZ1" s="318"/>
      <c r="BA1" s="318"/>
      <c r="BB1" s="318"/>
      <c r="BC1" s="318"/>
      <c r="BD1" s="318"/>
      <c r="BE1" s="318"/>
      <c r="BF1" s="318"/>
      <c r="BG1" s="318"/>
      <c r="BH1" s="318"/>
      <c r="BI1" s="318"/>
      <c r="BJ1" s="318"/>
      <c r="BK1" s="318"/>
      <c r="BL1" s="318"/>
      <c r="BM1" s="318"/>
      <c r="BN1" s="318"/>
      <c r="BO1" s="318"/>
      <c r="BP1" s="318"/>
      <c r="BQ1" s="318"/>
    </row>
    <row r="2" spans="1:70" s="113" customFormat="1" ht="16.5" customHeight="1">
      <c r="A2" s="114"/>
      <c r="C2" s="126"/>
      <c r="D2" s="126"/>
      <c r="E2" s="126"/>
      <c r="F2" s="127"/>
      <c r="G2" s="127"/>
      <c r="H2" s="165"/>
      <c r="I2" s="446"/>
      <c r="J2" s="165"/>
      <c r="S2" s="319" t="s">
        <v>172</v>
      </c>
      <c r="T2" s="320">
        <f>'Primary Inputs'!E27</f>
        <v>2022</v>
      </c>
      <c r="U2" s="320">
        <f>'Primary Inputs'!F27</f>
        <v>2023</v>
      </c>
      <c r="V2" s="320">
        <f>'Primary Inputs'!G27</f>
        <v>2024</v>
      </c>
      <c r="W2" s="320">
        <f>'Primary Inputs'!H27</f>
        <v>2025</v>
      </c>
      <c r="X2" s="320">
        <f>'Primary Inputs'!I27</f>
        <v>2026</v>
      </c>
      <c r="Y2" s="320">
        <f>'Primary Inputs'!J27</f>
        <v>2027</v>
      </c>
      <c r="Z2" s="320">
        <f>'Primary Inputs'!K27</f>
        <v>2028</v>
      </c>
      <c r="AA2" s="320">
        <f>'Primary Inputs'!L27</f>
        <v>2029</v>
      </c>
      <c r="AB2" s="320">
        <f>'Primary Inputs'!M27</f>
        <v>2030</v>
      </c>
      <c r="AC2" s="320">
        <f>'Primary Inputs'!N27</f>
        <v>2031</v>
      </c>
      <c r="AD2" s="320">
        <f>'Primary Inputs'!O27</f>
        <v>2032</v>
      </c>
      <c r="AE2" s="320">
        <f>'Primary Inputs'!P27</f>
        <v>2033</v>
      </c>
      <c r="AF2" s="320">
        <f>'Primary Inputs'!Q27</f>
        <v>2034</v>
      </c>
      <c r="AG2" s="320">
        <f>'Primary Inputs'!R27</f>
        <v>2035</v>
      </c>
      <c r="AH2" s="320">
        <f>'Primary Inputs'!S27</f>
        <v>2036</v>
      </c>
      <c r="AI2" s="320">
        <f>'Primary Inputs'!T27</f>
        <v>2037</v>
      </c>
      <c r="AJ2" s="320">
        <f>'Primary Inputs'!U27</f>
        <v>2038</v>
      </c>
      <c r="AK2" s="320">
        <f>'Primary Inputs'!V27</f>
        <v>2039</v>
      </c>
      <c r="AL2" s="320">
        <f>'Primary Inputs'!W27</f>
        <v>2040</v>
      </c>
      <c r="AM2" s="320">
        <f>'Primary Inputs'!X27</f>
        <v>2041</v>
      </c>
      <c r="AN2" s="320">
        <f>'Primary Inputs'!Y27</f>
        <v>2042</v>
      </c>
      <c r="AO2" s="320">
        <f>'Primary Inputs'!Z27</f>
        <v>2043</v>
      </c>
      <c r="AP2" s="320">
        <f>'Primary Inputs'!AA27</f>
        <v>2044</v>
      </c>
      <c r="AQ2" s="320">
        <f>'Primary Inputs'!AB27</f>
        <v>2045</v>
      </c>
      <c r="AR2" s="320">
        <f>'Primary Inputs'!AC27</f>
        <v>2046</v>
      </c>
      <c r="AS2" s="320">
        <f>'Primary Inputs'!AD27</f>
        <v>2047</v>
      </c>
      <c r="AT2" s="320">
        <f>'Primary Inputs'!AE27</f>
        <v>2048</v>
      </c>
      <c r="AU2" s="320">
        <f>'Primary Inputs'!AF27</f>
        <v>2049</v>
      </c>
      <c r="AV2" s="320">
        <f>'Primary Inputs'!AG27</f>
        <v>2050</v>
      </c>
      <c r="AW2" s="320">
        <f>'Primary Inputs'!AH27</f>
        <v>2051</v>
      </c>
      <c r="AX2" s="320">
        <f>'Primary Inputs'!AI27</f>
        <v>2052</v>
      </c>
      <c r="AY2" s="320">
        <f>'Primary Inputs'!AJ27</f>
        <v>2053</v>
      </c>
      <c r="AZ2" s="320">
        <f>'Primary Inputs'!AK27</f>
        <v>2054</v>
      </c>
      <c r="BA2" s="320">
        <f>'Primary Inputs'!AL27</f>
        <v>2055</v>
      </c>
      <c r="BB2" s="320">
        <f>'Primary Inputs'!AM27</f>
        <v>2056</v>
      </c>
      <c r="BC2" s="320">
        <f>'Primary Inputs'!AN27</f>
        <v>2057</v>
      </c>
      <c r="BD2" s="320">
        <f>'Primary Inputs'!AO27</f>
        <v>2058</v>
      </c>
      <c r="BE2" s="320">
        <f>'Primary Inputs'!AP27</f>
        <v>2059</v>
      </c>
      <c r="BF2" s="320">
        <f>'Primary Inputs'!AQ27</f>
        <v>2060</v>
      </c>
      <c r="BG2" s="320">
        <f>'Primary Inputs'!AR27</f>
        <v>2061</v>
      </c>
      <c r="BH2" s="320">
        <f>'Primary Inputs'!AS27</f>
        <v>2062</v>
      </c>
      <c r="BI2" s="320">
        <f>'Primary Inputs'!AT27</f>
        <v>2063</v>
      </c>
      <c r="BJ2" s="320">
        <f>'Primary Inputs'!AU27</f>
        <v>2064</v>
      </c>
      <c r="BK2" s="320">
        <f>'Primary Inputs'!AV27</f>
        <v>2065</v>
      </c>
      <c r="BL2" s="320">
        <f>'Primary Inputs'!AW27</f>
        <v>2066</v>
      </c>
      <c r="BM2" s="320">
        <f>'Primary Inputs'!AX27</f>
        <v>2067</v>
      </c>
      <c r="BN2" s="320">
        <f>'Primary Inputs'!AY27</f>
        <v>2068</v>
      </c>
      <c r="BO2" s="320">
        <f>'Primary Inputs'!AZ27</f>
        <v>2069</v>
      </c>
      <c r="BP2" s="320">
        <f>'Primary Inputs'!BA27</f>
        <v>2070</v>
      </c>
      <c r="BQ2" s="320">
        <f>'Primary Inputs'!BB27</f>
        <v>2071</v>
      </c>
    </row>
    <row r="3" spans="1:70" ht="18.75" customHeight="1">
      <c r="A3" s="124"/>
      <c r="B3" s="123"/>
      <c r="C3" s="123"/>
      <c r="D3" s="123"/>
      <c r="E3" s="123"/>
      <c r="F3" s="125"/>
      <c r="G3" s="125"/>
      <c r="H3" s="166"/>
      <c r="I3" s="447"/>
      <c r="J3" s="166"/>
      <c r="K3" s="123"/>
      <c r="L3" s="123"/>
      <c r="M3" s="123"/>
      <c r="N3" s="123"/>
      <c r="O3" s="123"/>
      <c r="P3" s="123"/>
      <c r="Q3" s="123"/>
      <c r="R3" s="123"/>
      <c r="S3" s="321" t="s">
        <v>76</v>
      </c>
      <c r="T3" s="322">
        <f>'Primary Inputs'!E28</f>
        <v>0</v>
      </c>
      <c r="U3" s="322">
        <f>'Primary Inputs'!F28</f>
        <v>1</v>
      </c>
      <c r="V3" s="322">
        <f>'Primary Inputs'!G28</f>
        <v>2</v>
      </c>
      <c r="W3" s="322">
        <f>'Primary Inputs'!H28</f>
        <v>3</v>
      </c>
      <c r="X3" s="322">
        <f>'Primary Inputs'!I28</f>
        <v>4</v>
      </c>
      <c r="Y3" s="322">
        <f>'Primary Inputs'!J28</f>
        <v>5</v>
      </c>
      <c r="Z3" s="322">
        <f>'Primary Inputs'!K28</f>
        <v>6</v>
      </c>
      <c r="AA3" s="322">
        <f>'Primary Inputs'!L28</f>
        <v>7</v>
      </c>
      <c r="AB3" s="322">
        <f>'Primary Inputs'!M28</f>
        <v>8</v>
      </c>
      <c r="AC3" s="322">
        <f>'Primary Inputs'!N28</f>
        <v>9</v>
      </c>
      <c r="AD3" s="322">
        <f>'Primary Inputs'!O28</f>
        <v>10</v>
      </c>
      <c r="AE3" s="322">
        <f>'Primary Inputs'!P28</f>
        <v>11</v>
      </c>
      <c r="AF3" s="322">
        <f>'Primary Inputs'!Q28</f>
        <v>12</v>
      </c>
      <c r="AG3" s="322">
        <f>'Primary Inputs'!R28</f>
        <v>13</v>
      </c>
      <c r="AH3" s="322">
        <f>'Primary Inputs'!S28</f>
        <v>14</v>
      </c>
      <c r="AI3" s="322">
        <f>'Primary Inputs'!T28</f>
        <v>15</v>
      </c>
      <c r="AJ3" s="322">
        <f>'Primary Inputs'!U28</f>
        <v>16</v>
      </c>
      <c r="AK3" s="322">
        <f>'Primary Inputs'!V28</f>
        <v>17</v>
      </c>
      <c r="AL3" s="322">
        <f>'Primary Inputs'!W28</f>
        <v>18</v>
      </c>
      <c r="AM3" s="322">
        <f>'Primary Inputs'!X28</f>
        <v>19</v>
      </c>
      <c r="AN3" s="322">
        <f>'Primary Inputs'!Y28</f>
        <v>20</v>
      </c>
      <c r="AO3" s="322">
        <f>'Primary Inputs'!Z28</f>
        <v>21</v>
      </c>
      <c r="AP3" s="322">
        <f>'Primary Inputs'!AA28</f>
        <v>22</v>
      </c>
      <c r="AQ3" s="322">
        <f>'Primary Inputs'!AB28</f>
        <v>23</v>
      </c>
      <c r="AR3" s="322">
        <f>'Primary Inputs'!AC28</f>
        <v>24</v>
      </c>
      <c r="AS3" s="322">
        <f>'Primary Inputs'!AD28</f>
        <v>25</v>
      </c>
      <c r="AT3" s="322">
        <f>'Primary Inputs'!AE28</f>
        <v>26</v>
      </c>
      <c r="AU3" s="322">
        <f>'Primary Inputs'!AF28</f>
        <v>27</v>
      </c>
      <c r="AV3" s="322">
        <f>'Primary Inputs'!AG28</f>
        <v>28</v>
      </c>
      <c r="AW3" s="322">
        <f>'Primary Inputs'!AH28</f>
        <v>29</v>
      </c>
      <c r="AX3" s="322">
        <f>'Primary Inputs'!AI28</f>
        <v>30</v>
      </c>
      <c r="AY3" s="322">
        <f>'Primary Inputs'!AJ28</f>
        <v>31</v>
      </c>
      <c r="AZ3" s="322">
        <f>'Primary Inputs'!AK28</f>
        <v>32</v>
      </c>
      <c r="BA3" s="322">
        <f>'Primary Inputs'!AL28</f>
        <v>33</v>
      </c>
      <c r="BB3" s="322">
        <f>'Primary Inputs'!AM28</f>
        <v>34</v>
      </c>
      <c r="BC3" s="322">
        <f>'Primary Inputs'!AN28</f>
        <v>35</v>
      </c>
      <c r="BD3" s="322">
        <f>'Primary Inputs'!AO28</f>
        <v>36</v>
      </c>
      <c r="BE3" s="322">
        <f>'Primary Inputs'!AP28</f>
        <v>37</v>
      </c>
      <c r="BF3" s="322">
        <f>'Primary Inputs'!AQ28</f>
        <v>38</v>
      </c>
      <c r="BG3" s="322">
        <f>'Primary Inputs'!AR28</f>
        <v>39</v>
      </c>
      <c r="BH3" s="322">
        <f>'Primary Inputs'!AS28</f>
        <v>40</v>
      </c>
      <c r="BI3" s="322">
        <f>'Primary Inputs'!AT28</f>
        <v>41</v>
      </c>
      <c r="BJ3" s="322">
        <f>'Primary Inputs'!AU28</f>
        <v>42</v>
      </c>
      <c r="BK3" s="322">
        <f>'Primary Inputs'!AV28</f>
        <v>43</v>
      </c>
      <c r="BL3" s="322">
        <f>'Primary Inputs'!AW28</f>
        <v>44</v>
      </c>
      <c r="BM3" s="322">
        <f>'Primary Inputs'!AX28</f>
        <v>45</v>
      </c>
      <c r="BN3" s="322">
        <f>'Primary Inputs'!AY28</f>
        <v>46</v>
      </c>
      <c r="BO3" s="322">
        <f>'Primary Inputs'!AZ28</f>
        <v>47</v>
      </c>
      <c r="BP3" s="322">
        <f>'Primary Inputs'!BA28</f>
        <v>48</v>
      </c>
      <c r="BQ3" s="322">
        <f>'Primary Inputs'!BB28</f>
        <v>49</v>
      </c>
      <c r="BR3" s="123"/>
    </row>
    <row r="4" spans="1:70" s="15" customFormat="1" ht="68.25" customHeight="1">
      <c r="A4" s="598" t="s">
        <v>132</v>
      </c>
      <c r="B4" s="598"/>
      <c r="C4" s="96" t="s">
        <v>131</v>
      </c>
      <c r="D4" s="117" t="s">
        <v>512</v>
      </c>
      <c r="E4" s="96" t="s">
        <v>170</v>
      </c>
      <c r="F4" s="183" t="s">
        <v>174</v>
      </c>
      <c r="G4" s="197" t="s">
        <v>3</v>
      </c>
      <c r="H4" s="167" t="s">
        <v>133</v>
      </c>
      <c r="I4" s="18" t="s">
        <v>853</v>
      </c>
      <c r="J4" s="18" t="s">
        <v>393</v>
      </c>
      <c r="K4" s="18" t="s">
        <v>225</v>
      </c>
      <c r="L4" s="18" t="s">
        <v>226</v>
      </c>
      <c r="M4" s="19" t="s">
        <v>69</v>
      </c>
      <c r="N4" s="4" t="s">
        <v>851</v>
      </c>
      <c r="O4" s="4" t="s">
        <v>402</v>
      </c>
      <c r="P4" s="4" t="s">
        <v>116</v>
      </c>
      <c r="Q4" s="4" t="s">
        <v>852</v>
      </c>
      <c r="R4" s="104" t="s">
        <v>144</v>
      </c>
      <c r="S4" s="323" t="s">
        <v>77</v>
      </c>
      <c r="T4" s="324">
        <f>'Primary Inputs'!E29</f>
        <v>1</v>
      </c>
      <c r="U4" s="324">
        <f>'Primary Inputs'!F29</f>
        <v>2</v>
      </c>
      <c r="V4" s="324">
        <f>'Primary Inputs'!G29</f>
        <v>3</v>
      </c>
      <c r="W4" s="324">
        <f>'Primary Inputs'!H29</f>
        <v>4</v>
      </c>
      <c r="X4" s="324">
        <f>'Primary Inputs'!I29</f>
        <v>5</v>
      </c>
      <c r="Y4" s="324">
        <f>'Primary Inputs'!J29</f>
        <v>6</v>
      </c>
      <c r="Z4" s="324">
        <f>'Primary Inputs'!K29</f>
        <v>7</v>
      </c>
      <c r="AA4" s="324">
        <f>'Primary Inputs'!L29</f>
        <v>8</v>
      </c>
      <c r="AB4" s="324">
        <f>'Primary Inputs'!M29</f>
        <v>9</v>
      </c>
      <c r="AC4" s="324">
        <f>'Primary Inputs'!N29</f>
        <v>10</v>
      </c>
      <c r="AD4" s="324">
        <f>'Primary Inputs'!O29</f>
        <v>11</v>
      </c>
      <c r="AE4" s="324">
        <f>'Primary Inputs'!P29</f>
        <v>12</v>
      </c>
      <c r="AF4" s="324">
        <f>'Primary Inputs'!Q29</f>
        <v>13</v>
      </c>
      <c r="AG4" s="324">
        <f>'Primary Inputs'!R29</f>
        <v>14</v>
      </c>
      <c r="AH4" s="324">
        <f>'Primary Inputs'!S29</f>
        <v>15</v>
      </c>
      <c r="AI4" s="324">
        <f>'Primary Inputs'!T29</f>
        <v>16</v>
      </c>
      <c r="AJ4" s="324">
        <f>'Primary Inputs'!U29</f>
        <v>17</v>
      </c>
      <c r="AK4" s="324">
        <f>'Primary Inputs'!V29</f>
        <v>18</v>
      </c>
      <c r="AL4" s="324">
        <f>'Primary Inputs'!W29</f>
        <v>19</v>
      </c>
      <c r="AM4" s="324">
        <f>'Primary Inputs'!X29</f>
        <v>20</v>
      </c>
      <c r="AN4" s="324">
        <f>'Primary Inputs'!Y29</f>
        <v>21</v>
      </c>
      <c r="AO4" s="324">
        <f>'Primary Inputs'!Z29</f>
        <v>22</v>
      </c>
      <c r="AP4" s="324">
        <f>'Primary Inputs'!AA29</f>
        <v>23</v>
      </c>
      <c r="AQ4" s="324">
        <f>'Primary Inputs'!AB29</f>
        <v>24</v>
      </c>
      <c r="AR4" s="324">
        <f>'Primary Inputs'!AC29</f>
        <v>25</v>
      </c>
      <c r="AS4" s="324">
        <f>'Primary Inputs'!AD29</f>
        <v>26</v>
      </c>
      <c r="AT4" s="324">
        <f>'Primary Inputs'!AE29</f>
        <v>27</v>
      </c>
      <c r="AU4" s="324">
        <f>'Primary Inputs'!AF29</f>
        <v>28</v>
      </c>
      <c r="AV4" s="324">
        <f>'Primary Inputs'!AG29</f>
        <v>29</v>
      </c>
      <c r="AW4" s="324">
        <f>'Primary Inputs'!AH29</f>
        <v>30</v>
      </c>
      <c r="AX4" s="324">
        <f>'Primary Inputs'!AI29</f>
        <v>31</v>
      </c>
      <c r="AY4" s="324">
        <f>'Primary Inputs'!AJ29</f>
        <v>32</v>
      </c>
      <c r="AZ4" s="324">
        <f>'Primary Inputs'!AK29</f>
        <v>33</v>
      </c>
      <c r="BA4" s="324">
        <f>'Primary Inputs'!AL29</f>
        <v>34</v>
      </c>
      <c r="BB4" s="324">
        <f>'Primary Inputs'!AM29</f>
        <v>35</v>
      </c>
      <c r="BC4" s="324">
        <f>'Primary Inputs'!AN29</f>
        <v>36</v>
      </c>
      <c r="BD4" s="324">
        <f>'Primary Inputs'!AO29</f>
        <v>37</v>
      </c>
      <c r="BE4" s="324">
        <f>'Primary Inputs'!AP29</f>
        <v>38</v>
      </c>
      <c r="BF4" s="324">
        <f>'Primary Inputs'!AQ29</f>
        <v>39</v>
      </c>
      <c r="BG4" s="324">
        <f>'Primary Inputs'!AR29</f>
        <v>40</v>
      </c>
      <c r="BH4" s="324">
        <f>'Primary Inputs'!AS29</f>
        <v>41</v>
      </c>
      <c r="BI4" s="324">
        <f>'Primary Inputs'!AT29</f>
        <v>42</v>
      </c>
      <c r="BJ4" s="324">
        <f>'Primary Inputs'!AU29</f>
        <v>43</v>
      </c>
      <c r="BK4" s="324">
        <f>'Primary Inputs'!AV29</f>
        <v>44</v>
      </c>
      <c r="BL4" s="324">
        <f>'Primary Inputs'!AW29</f>
        <v>45</v>
      </c>
      <c r="BM4" s="324">
        <f>'Primary Inputs'!AX29</f>
        <v>46</v>
      </c>
      <c r="BN4" s="324">
        <f>'Primary Inputs'!AY29</f>
        <v>47</v>
      </c>
      <c r="BO4" s="324">
        <f>'Primary Inputs'!AZ29</f>
        <v>48</v>
      </c>
      <c r="BP4" s="324">
        <f>'Primary Inputs'!BA29</f>
        <v>49</v>
      </c>
      <c r="BQ4" s="324">
        <f>'Primary Inputs'!BB29</f>
        <v>50</v>
      </c>
      <c r="BR4" s="97"/>
    </row>
    <row r="5" spans="1:70" s="15" customFormat="1" ht="15">
      <c r="A5" s="97"/>
      <c r="B5" s="117"/>
      <c r="C5" s="96"/>
      <c r="D5" s="96"/>
      <c r="E5" s="96"/>
      <c r="F5" s="118"/>
      <c r="G5" s="118"/>
      <c r="H5" s="167"/>
      <c r="I5" s="446"/>
      <c r="J5" s="167"/>
      <c r="K5" s="120"/>
      <c r="L5" s="120"/>
      <c r="M5" s="121"/>
      <c r="N5" s="121"/>
      <c r="O5" s="119"/>
      <c r="P5" s="119"/>
      <c r="Q5" s="119"/>
      <c r="R5" s="122"/>
      <c r="S5" s="323"/>
      <c r="T5" s="324"/>
      <c r="U5" s="324"/>
      <c r="V5" s="324"/>
      <c r="W5" s="324"/>
      <c r="X5" s="324"/>
      <c r="Y5" s="324"/>
      <c r="Z5" s="324"/>
      <c r="AA5" s="324"/>
      <c r="AB5" s="324"/>
      <c r="AC5" s="324"/>
      <c r="AD5" s="324"/>
      <c r="AE5" s="324"/>
      <c r="AF5" s="324"/>
      <c r="AG5" s="324"/>
      <c r="AH5" s="324"/>
      <c r="AI5" s="324"/>
      <c r="AJ5" s="324"/>
      <c r="AK5" s="324"/>
      <c r="AL5" s="324"/>
      <c r="AM5" s="324"/>
      <c r="AN5" s="324"/>
      <c r="AO5" s="324"/>
      <c r="AP5" s="324"/>
      <c r="AQ5" s="324"/>
      <c r="AR5" s="324"/>
      <c r="AS5" s="324"/>
      <c r="AT5" s="324"/>
      <c r="AU5" s="324"/>
      <c r="AV5" s="324"/>
      <c r="AW5" s="324"/>
      <c r="AX5" s="324"/>
      <c r="AY5" s="324"/>
      <c r="AZ5" s="324"/>
      <c r="BA5" s="324"/>
      <c r="BB5" s="324"/>
      <c r="BC5" s="324"/>
      <c r="BD5" s="324"/>
      <c r="BE5" s="324"/>
      <c r="BF5" s="324"/>
      <c r="BG5" s="324"/>
      <c r="BH5" s="324"/>
      <c r="BI5" s="324"/>
      <c r="BJ5" s="324"/>
      <c r="BK5" s="324"/>
      <c r="BL5" s="324"/>
      <c r="BM5" s="324"/>
      <c r="BN5" s="324"/>
      <c r="BO5" s="324"/>
      <c r="BP5" s="324"/>
      <c r="BQ5" s="324"/>
      <c r="BR5" s="97"/>
    </row>
    <row r="6" spans="1:70" ht="15">
      <c r="A6" s="129" t="s">
        <v>134</v>
      </c>
      <c r="B6" s="241">
        <v>255</v>
      </c>
      <c r="C6" s="128" t="str">
        <f ca="1">IFERROR(OFFSET('Impacts Database'!$A$1,'Impact Inputs'!B6-1,MATCH("Description",'Impacts Database'!$2:$2,0)-1),"-")</f>
        <v>Average increase in cash settled cases</v>
      </c>
      <c r="D6" s="6" t="str">
        <f ca="1">IFERROR(OFFSET('Impacts Database'!$A$1,'Impact Inputs'!B6-1,MATCH("Wellbeing domain",'Impacts Database'!$2:$2,0)-1),"-")</f>
        <v>Income &amp; consumption</v>
      </c>
      <c r="E6" s="6" t="str">
        <f ca="1">IFERROR(OFFSET('Impacts Database'!$A$1,'Impact Inputs'!B6-1,MATCH("Sector",'Impacts Database'!$2:$2,0)-1),"-")</f>
        <v>Private Impact</v>
      </c>
      <c r="F6" s="239">
        <f ca="1">IFERROR(OFFSET('Impacts Database'!$A$1,'Impact Inputs'!B6-1,MATCH("Value adjusted to "&amp;'Primary Inputs'!$C$16,'Impacts Database'!$2:$2,0)-1),"-")</f>
        <v>242282.82162327043</v>
      </c>
      <c r="G6" s="239" t="str">
        <f ca="1">IFERROR(OFFSET('Impacts Database'!$A$1,'Impact Inputs'!B6-1,MATCH("Unit",'Impacts Database'!$2:$2,0)-1),"-")</f>
        <v>Per incident</v>
      </c>
      <c r="H6" s="240" t="str">
        <f ca="1">IFERROR(OFFSET('Impacts Database'!$A$1,'Impact Inputs'!B6-1,MATCH("Government/Non-Government",'Impacts Database'!$2:$2,0)-1),"-")</f>
        <v>Non-Government</v>
      </c>
      <c r="I6" s="448"/>
      <c r="J6" s="311" t="s">
        <v>914</v>
      </c>
      <c r="K6" s="312"/>
      <c r="L6" s="313">
        <v>1</v>
      </c>
      <c r="M6" s="17">
        <f xml:space="preserve"> K6 + L6</f>
        <v>1</v>
      </c>
      <c r="N6" s="314">
        <v>0.44</v>
      </c>
      <c r="O6" s="314">
        <v>0.4</v>
      </c>
      <c r="P6" s="103" t="s">
        <v>110</v>
      </c>
      <c r="Q6" s="315"/>
      <c r="R6" s="25">
        <f ca="1">IF(ISTEXT(F6),0,(F6*N6*O6*Q6))</f>
        <v>0</v>
      </c>
      <c r="S6" s="325"/>
      <c r="T6" s="325">
        <f ca="1" xml:space="preserve"> MAX( MIN($M6, T$4) - MAX($K6, T$3), 0) *$R6</f>
        <v>0</v>
      </c>
      <c r="U6" s="325">
        <f t="shared" ref="U6:AY6" ca="1" si="0" xml:space="preserve"> MAX( MIN($M6, U$4) - MAX($K6, U$3), 0) *$R6</f>
        <v>0</v>
      </c>
      <c r="V6" s="325">
        <f t="shared" ca="1" si="0"/>
        <v>0</v>
      </c>
      <c r="W6" s="325">
        <f t="shared" ca="1" si="0"/>
        <v>0</v>
      </c>
      <c r="X6" s="325">
        <f t="shared" ca="1" si="0"/>
        <v>0</v>
      </c>
      <c r="Y6" s="325">
        <f t="shared" ca="1" si="0"/>
        <v>0</v>
      </c>
      <c r="Z6" s="325">
        <f t="shared" ca="1" si="0"/>
        <v>0</v>
      </c>
      <c r="AA6" s="325">
        <f t="shared" ca="1" si="0"/>
        <v>0</v>
      </c>
      <c r="AB6" s="325">
        <f t="shared" ca="1" si="0"/>
        <v>0</v>
      </c>
      <c r="AC6" s="325">
        <f t="shared" ca="1" si="0"/>
        <v>0</v>
      </c>
      <c r="AD6" s="325">
        <f t="shared" ca="1" si="0"/>
        <v>0</v>
      </c>
      <c r="AE6" s="325">
        <f t="shared" ca="1" si="0"/>
        <v>0</v>
      </c>
      <c r="AF6" s="325">
        <f t="shared" ca="1" si="0"/>
        <v>0</v>
      </c>
      <c r="AG6" s="325">
        <f t="shared" ca="1" si="0"/>
        <v>0</v>
      </c>
      <c r="AH6" s="325">
        <f t="shared" ca="1" si="0"/>
        <v>0</v>
      </c>
      <c r="AI6" s="325">
        <f t="shared" ca="1" si="0"/>
        <v>0</v>
      </c>
      <c r="AJ6" s="325">
        <f t="shared" ca="1" si="0"/>
        <v>0</v>
      </c>
      <c r="AK6" s="325">
        <f t="shared" ca="1" si="0"/>
        <v>0</v>
      </c>
      <c r="AL6" s="325">
        <f t="shared" ca="1" si="0"/>
        <v>0</v>
      </c>
      <c r="AM6" s="325">
        <f t="shared" ca="1" si="0"/>
        <v>0</v>
      </c>
      <c r="AN6" s="325">
        <f t="shared" ca="1" si="0"/>
        <v>0</v>
      </c>
      <c r="AO6" s="325">
        <f t="shared" ca="1" si="0"/>
        <v>0</v>
      </c>
      <c r="AP6" s="325">
        <f t="shared" ca="1" si="0"/>
        <v>0</v>
      </c>
      <c r="AQ6" s="325">
        <f t="shared" ca="1" si="0"/>
        <v>0</v>
      </c>
      <c r="AR6" s="325">
        <f t="shared" ca="1" si="0"/>
        <v>0</v>
      </c>
      <c r="AS6" s="325">
        <f t="shared" ca="1" si="0"/>
        <v>0</v>
      </c>
      <c r="AT6" s="325">
        <f t="shared" ca="1" si="0"/>
        <v>0</v>
      </c>
      <c r="AU6" s="325">
        <f t="shared" ca="1" si="0"/>
        <v>0</v>
      </c>
      <c r="AV6" s="325">
        <f t="shared" ca="1" si="0"/>
        <v>0</v>
      </c>
      <c r="AW6" s="325">
        <f t="shared" ca="1" si="0"/>
        <v>0</v>
      </c>
      <c r="AX6" s="325">
        <f t="shared" ca="1" si="0"/>
        <v>0</v>
      </c>
      <c r="AY6" s="325">
        <f t="shared" ca="1" si="0"/>
        <v>0</v>
      </c>
      <c r="AZ6" s="325">
        <f t="shared" ref="AZ6:BQ6" ca="1" si="1" xml:space="preserve"> MAX( MIN($M6, AZ$4) - MAX($K6, AZ$3), 0) *$R6</f>
        <v>0</v>
      </c>
      <c r="BA6" s="325">
        <f t="shared" ca="1" si="1"/>
        <v>0</v>
      </c>
      <c r="BB6" s="325">
        <f t="shared" ca="1" si="1"/>
        <v>0</v>
      </c>
      <c r="BC6" s="325">
        <f t="shared" ca="1" si="1"/>
        <v>0</v>
      </c>
      <c r="BD6" s="325">
        <f t="shared" ca="1" si="1"/>
        <v>0</v>
      </c>
      <c r="BE6" s="325">
        <f t="shared" ca="1" si="1"/>
        <v>0</v>
      </c>
      <c r="BF6" s="325">
        <f t="shared" ca="1" si="1"/>
        <v>0</v>
      </c>
      <c r="BG6" s="325">
        <f t="shared" ca="1" si="1"/>
        <v>0</v>
      </c>
      <c r="BH6" s="325">
        <f t="shared" ca="1" si="1"/>
        <v>0</v>
      </c>
      <c r="BI6" s="325">
        <f t="shared" ca="1" si="1"/>
        <v>0</v>
      </c>
      <c r="BJ6" s="325">
        <f t="shared" ca="1" si="1"/>
        <v>0</v>
      </c>
      <c r="BK6" s="325">
        <f t="shared" ca="1" si="1"/>
        <v>0</v>
      </c>
      <c r="BL6" s="325">
        <f t="shared" ca="1" si="1"/>
        <v>0</v>
      </c>
      <c r="BM6" s="325">
        <f t="shared" ca="1" si="1"/>
        <v>0</v>
      </c>
      <c r="BN6" s="325">
        <f t="shared" ca="1" si="1"/>
        <v>0</v>
      </c>
      <c r="BO6" s="325">
        <f t="shared" ca="1" si="1"/>
        <v>0</v>
      </c>
      <c r="BP6" s="325">
        <f t="shared" ca="1" si="1"/>
        <v>0</v>
      </c>
      <c r="BQ6" s="325">
        <f t="shared" ca="1" si="1"/>
        <v>0</v>
      </c>
      <c r="BR6" s="123"/>
    </row>
    <row r="7" spans="1:70">
      <c r="A7" s="191" t="str">
        <f>IF(OR(AND(L6=0,NOT(ISBLANK(L6))),N6=0,O6=0,AND(Q6=Q7,NOT(ISBLANK(Q6)),NOT(ISBLANK(Q7)))),"ERROR","OK")</f>
        <v>OK</v>
      </c>
      <c r="B7" s="123"/>
      <c r="C7" s="125" t="str">
        <f ca="1">IF(SUMSQ($T8:$BQ8)&gt;0,"INCLUDED","EXCLUDED")</f>
        <v>INCLUDED</v>
      </c>
      <c r="D7" s="6"/>
      <c r="E7" s="6"/>
      <c r="F7" s="239"/>
      <c r="G7" s="239"/>
      <c r="H7" s="240" t="str">
        <f ca="1">IFERROR(OFFSET('Impacts Database'!$A$1,'Impact Inputs'!B6-1,MATCH("Government/Non-Government",'Impacts Database'!$2:$2,0)-1),"-")</f>
        <v>Non-Government</v>
      </c>
      <c r="I7" s="449"/>
      <c r="J7" s="166"/>
      <c r="K7" s="99"/>
      <c r="L7" s="99"/>
      <c r="M7" s="17"/>
      <c r="N7" s="242"/>
      <c r="O7" s="100"/>
      <c r="P7" s="102" t="s">
        <v>111</v>
      </c>
      <c r="Q7" s="315">
        <v>1</v>
      </c>
      <c r="R7" s="25">
        <f ca="1">IF(ISTEXT(F6),0,(F6*N6*O6*Q7))</f>
        <v>42641.776605695602</v>
      </c>
      <c r="S7" s="325"/>
      <c r="T7" s="325">
        <f t="shared" ref="T7:AY7" ca="1" si="2" xml:space="preserve"> MAX( MIN($M6, T$4) - MAX($K6, T$3), 0) *$R7</f>
        <v>42641.776605695602</v>
      </c>
      <c r="U7" s="325">
        <f t="shared" ca="1" si="2"/>
        <v>0</v>
      </c>
      <c r="V7" s="325">
        <f t="shared" ca="1" si="2"/>
        <v>0</v>
      </c>
      <c r="W7" s="325">
        <f t="shared" ca="1" si="2"/>
        <v>0</v>
      </c>
      <c r="X7" s="325">
        <f t="shared" ca="1" si="2"/>
        <v>0</v>
      </c>
      <c r="Y7" s="325">
        <f t="shared" ca="1" si="2"/>
        <v>0</v>
      </c>
      <c r="Z7" s="325">
        <f t="shared" ca="1" si="2"/>
        <v>0</v>
      </c>
      <c r="AA7" s="325">
        <f t="shared" ca="1" si="2"/>
        <v>0</v>
      </c>
      <c r="AB7" s="325">
        <f t="shared" ca="1" si="2"/>
        <v>0</v>
      </c>
      <c r="AC7" s="325">
        <f t="shared" ca="1" si="2"/>
        <v>0</v>
      </c>
      <c r="AD7" s="325">
        <f t="shared" ca="1" si="2"/>
        <v>0</v>
      </c>
      <c r="AE7" s="325">
        <f t="shared" ca="1" si="2"/>
        <v>0</v>
      </c>
      <c r="AF7" s="325">
        <f t="shared" ca="1" si="2"/>
        <v>0</v>
      </c>
      <c r="AG7" s="325">
        <f t="shared" ca="1" si="2"/>
        <v>0</v>
      </c>
      <c r="AH7" s="325">
        <f t="shared" ca="1" si="2"/>
        <v>0</v>
      </c>
      <c r="AI7" s="325">
        <f t="shared" ca="1" si="2"/>
        <v>0</v>
      </c>
      <c r="AJ7" s="325">
        <f t="shared" ca="1" si="2"/>
        <v>0</v>
      </c>
      <c r="AK7" s="325">
        <f t="shared" ca="1" si="2"/>
        <v>0</v>
      </c>
      <c r="AL7" s="325">
        <f t="shared" ca="1" si="2"/>
        <v>0</v>
      </c>
      <c r="AM7" s="325">
        <f t="shared" ca="1" si="2"/>
        <v>0</v>
      </c>
      <c r="AN7" s="325">
        <f t="shared" ca="1" si="2"/>
        <v>0</v>
      </c>
      <c r="AO7" s="325">
        <f t="shared" ca="1" si="2"/>
        <v>0</v>
      </c>
      <c r="AP7" s="325">
        <f t="shared" ca="1" si="2"/>
        <v>0</v>
      </c>
      <c r="AQ7" s="325">
        <f t="shared" ca="1" si="2"/>
        <v>0</v>
      </c>
      <c r="AR7" s="325">
        <f t="shared" ca="1" si="2"/>
        <v>0</v>
      </c>
      <c r="AS7" s="325">
        <f t="shared" ca="1" si="2"/>
        <v>0</v>
      </c>
      <c r="AT7" s="325">
        <f t="shared" ca="1" si="2"/>
        <v>0</v>
      </c>
      <c r="AU7" s="325">
        <f t="shared" ca="1" si="2"/>
        <v>0</v>
      </c>
      <c r="AV7" s="325">
        <f t="shared" ca="1" si="2"/>
        <v>0</v>
      </c>
      <c r="AW7" s="325">
        <f t="shared" ca="1" si="2"/>
        <v>0</v>
      </c>
      <c r="AX7" s="325">
        <f t="shared" ca="1" si="2"/>
        <v>0</v>
      </c>
      <c r="AY7" s="325">
        <f t="shared" ca="1" si="2"/>
        <v>0</v>
      </c>
      <c r="AZ7" s="325">
        <f t="shared" ref="AZ7:BQ7" ca="1" si="3" xml:space="preserve"> MAX( MIN($M6, AZ$4) - MAX($K6, AZ$3), 0) *$R7</f>
        <v>0</v>
      </c>
      <c r="BA7" s="325">
        <f t="shared" ca="1" si="3"/>
        <v>0</v>
      </c>
      <c r="BB7" s="325">
        <f t="shared" ca="1" si="3"/>
        <v>0</v>
      </c>
      <c r="BC7" s="325">
        <f t="shared" ca="1" si="3"/>
        <v>0</v>
      </c>
      <c r="BD7" s="325">
        <f t="shared" ca="1" si="3"/>
        <v>0</v>
      </c>
      <c r="BE7" s="325">
        <f t="shared" ca="1" si="3"/>
        <v>0</v>
      </c>
      <c r="BF7" s="325">
        <f t="shared" ca="1" si="3"/>
        <v>0</v>
      </c>
      <c r="BG7" s="325">
        <f t="shared" ca="1" si="3"/>
        <v>0</v>
      </c>
      <c r="BH7" s="325">
        <f t="shared" ca="1" si="3"/>
        <v>0</v>
      </c>
      <c r="BI7" s="325">
        <f t="shared" ca="1" si="3"/>
        <v>0</v>
      </c>
      <c r="BJ7" s="325">
        <f t="shared" ca="1" si="3"/>
        <v>0</v>
      </c>
      <c r="BK7" s="325">
        <f t="shared" ca="1" si="3"/>
        <v>0</v>
      </c>
      <c r="BL7" s="325">
        <f t="shared" ca="1" si="3"/>
        <v>0</v>
      </c>
      <c r="BM7" s="325">
        <f t="shared" ca="1" si="3"/>
        <v>0</v>
      </c>
      <c r="BN7" s="325">
        <f t="shared" ca="1" si="3"/>
        <v>0</v>
      </c>
      <c r="BO7" s="325">
        <f t="shared" ca="1" si="3"/>
        <v>0</v>
      </c>
      <c r="BP7" s="325">
        <f t="shared" ca="1" si="3"/>
        <v>0</v>
      </c>
      <c r="BQ7" s="325">
        <f t="shared" ca="1" si="3"/>
        <v>0</v>
      </c>
      <c r="BR7" s="123"/>
    </row>
    <row r="8" spans="1:70">
      <c r="B8" s="123"/>
      <c r="C8" s="128"/>
      <c r="D8" s="6"/>
      <c r="E8" s="6"/>
      <c r="F8" s="239"/>
      <c r="G8" s="239"/>
      <c r="H8" s="240" t="str">
        <f ca="1">IFERROR(OFFSET('Impacts Database'!$A$1,'Impact Inputs'!B6-1,MATCH("Government/Non-Government",'Impacts Database'!$2:$2,0)-1),"-")</f>
        <v>Non-Government</v>
      </c>
      <c r="I8" s="449"/>
      <c r="J8" s="166"/>
      <c r="K8" s="98"/>
      <c r="L8" s="98"/>
      <c r="M8" s="17"/>
      <c r="N8" s="242"/>
      <c r="O8" s="101"/>
      <c r="P8" s="102" t="s">
        <v>112</v>
      </c>
      <c r="Q8" s="7">
        <f>Q7-Q6</f>
        <v>1</v>
      </c>
      <c r="R8" s="25">
        <f ca="1">IF(ISTEXT(F6),0,(F6*N6*O6*Q8))</f>
        <v>42641.776605695602</v>
      </c>
      <c r="S8" s="325"/>
      <c r="T8" s="325">
        <f ca="1">T7-T6</f>
        <v>42641.776605695602</v>
      </c>
      <c r="U8" s="325">
        <f t="shared" ref="U8:BQ8" ca="1" si="4">U7-U6</f>
        <v>0</v>
      </c>
      <c r="V8" s="325">
        <f t="shared" ca="1" si="4"/>
        <v>0</v>
      </c>
      <c r="W8" s="325">
        <f t="shared" ca="1" si="4"/>
        <v>0</v>
      </c>
      <c r="X8" s="325">
        <f t="shared" ca="1" si="4"/>
        <v>0</v>
      </c>
      <c r="Y8" s="325">
        <f t="shared" ca="1" si="4"/>
        <v>0</v>
      </c>
      <c r="Z8" s="325">
        <f t="shared" ca="1" si="4"/>
        <v>0</v>
      </c>
      <c r="AA8" s="325">
        <f t="shared" ca="1" si="4"/>
        <v>0</v>
      </c>
      <c r="AB8" s="325">
        <f t="shared" ca="1" si="4"/>
        <v>0</v>
      </c>
      <c r="AC8" s="325">
        <f t="shared" ca="1" si="4"/>
        <v>0</v>
      </c>
      <c r="AD8" s="325">
        <f t="shared" ca="1" si="4"/>
        <v>0</v>
      </c>
      <c r="AE8" s="325">
        <f t="shared" ca="1" si="4"/>
        <v>0</v>
      </c>
      <c r="AF8" s="325">
        <f t="shared" ca="1" si="4"/>
        <v>0</v>
      </c>
      <c r="AG8" s="325">
        <f t="shared" ca="1" si="4"/>
        <v>0</v>
      </c>
      <c r="AH8" s="325">
        <f t="shared" ca="1" si="4"/>
        <v>0</v>
      </c>
      <c r="AI8" s="325">
        <f t="shared" ca="1" si="4"/>
        <v>0</v>
      </c>
      <c r="AJ8" s="325">
        <f t="shared" ca="1" si="4"/>
        <v>0</v>
      </c>
      <c r="AK8" s="325">
        <f t="shared" ca="1" si="4"/>
        <v>0</v>
      </c>
      <c r="AL8" s="325">
        <f t="shared" ca="1" si="4"/>
        <v>0</v>
      </c>
      <c r="AM8" s="325">
        <f t="shared" ca="1" si="4"/>
        <v>0</v>
      </c>
      <c r="AN8" s="325">
        <f t="shared" ca="1" si="4"/>
        <v>0</v>
      </c>
      <c r="AO8" s="325">
        <f t="shared" ca="1" si="4"/>
        <v>0</v>
      </c>
      <c r="AP8" s="325">
        <f t="shared" ca="1" si="4"/>
        <v>0</v>
      </c>
      <c r="AQ8" s="325">
        <f t="shared" ca="1" si="4"/>
        <v>0</v>
      </c>
      <c r="AR8" s="325">
        <f t="shared" ca="1" si="4"/>
        <v>0</v>
      </c>
      <c r="AS8" s="325">
        <f t="shared" ca="1" si="4"/>
        <v>0</v>
      </c>
      <c r="AT8" s="325">
        <f t="shared" ca="1" si="4"/>
        <v>0</v>
      </c>
      <c r="AU8" s="325">
        <f t="shared" ca="1" si="4"/>
        <v>0</v>
      </c>
      <c r="AV8" s="325">
        <f t="shared" ca="1" si="4"/>
        <v>0</v>
      </c>
      <c r="AW8" s="325">
        <f t="shared" ca="1" si="4"/>
        <v>0</v>
      </c>
      <c r="AX8" s="325">
        <f t="shared" ca="1" si="4"/>
        <v>0</v>
      </c>
      <c r="AY8" s="325">
        <f t="shared" ca="1" si="4"/>
        <v>0</v>
      </c>
      <c r="AZ8" s="325">
        <f t="shared" ca="1" si="4"/>
        <v>0</v>
      </c>
      <c r="BA8" s="325">
        <f t="shared" ca="1" si="4"/>
        <v>0</v>
      </c>
      <c r="BB8" s="325">
        <f t="shared" ca="1" si="4"/>
        <v>0</v>
      </c>
      <c r="BC8" s="325">
        <f t="shared" ca="1" si="4"/>
        <v>0</v>
      </c>
      <c r="BD8" s="325">
        <f t="shared" ca="1" si="4"/>
        <v>0</v>
      </c>
      <c r="BE8" s="325">
        <f t="shared" ca="1" si="4"/>
        <v>0</v>
      </c>
      <c r="BF8" s="325">
        <f t="shared" ca="1" si="4"/>
        <v>0</v>
      </c>
      <c r="BG8" s="325">
        <f t="shared" ca="1" si="4"/>
        <v>0</v>
      </c>
      <c r="BH8" s="325">
        <f t="shared" ca="1" si="4"/>
        <v>0</v>
      </c>
      <c r="BI8" s="325">
        <f t="shared" ca="1" si="4"/>
        <v>0</v>
      </c>
      <c r="BJ8" s="325">
        <f t="shared" ca="1" si="4"/>
        <v>0</v>
      </c>
      <c r="BK8" s="325">
        <f t="shared" ca="1" si="4"/>
        <v>0</v>
      </c>
      <c r="BL8" s="325">
        <f t="shared" ca="1" si="4"/>
        <v>0</v>
      </c>
      <c r="BM8" s="325">
        <f t="shared" ca="1" si="4"/>
        <v>0</v>
      </c>
      <c r="BN8" s="325">
        <f t="shared" ca="1" si="4"/>
        <v>0</v>
      </c>
      <c r="BO8" s="325">
        <f t="shared" ca="1" si="4"/>
        <v>0</v>
      </c>
      <c r="BP8" s="325">
        <f t="shared" ca="1" si="4"/>
        <v>0</v>
      </c>
      <c r="BQ8" s="325">
        <f t="shared" ca="1" si="4"/>
        <v>0</v>
      </c>
      <c r="BR8" s="123"/>
    </row>
    <row r="9" spans="1:70" ht="15">
      <c r="A9" s="129" t="s">
        <v>135</v>
      </c>
      <c r="B9" s="241">
        <v>137</v>
      </c>
      <c r="C9" s="128" t="str">
        <f ca="1">IFERROR(OFFSET('Impacts Database'!$A$1,'Impact Inputs'!B9-1,MATCH("Description",'Impacts Database'!$2:$2,0)-1),"-")</f>
        <v>1 hour citizen compliance burden - Cost of an individual's time</v>
      </c>
      <c r="D9" s="6" t="str">
        <f ca="1">IFERROR(OFFSET('Impacts Database'!$A$1,'Impact Inputs'!B9-1,MATCH("Wellbeing Domain",'Impacts Database'!$2:$2,0)-1),"-")</f>
        <v>Time use</v>
      </c>
      <c r="E9" s="6" t="str">
        <f ca="1">IFERROR(OFFSET('Impacts Database'!$A$1,'Impact Inputs'!B9-1,MATCH("Sector",'Impacts Database'!$2:$2,0)-1),"-")</f>
        <v>Private Impact</v>
      </c>
      <c r="F9" s="239">
        <f ca="1">IFERROR(OFFSET('Impacts Database'!$A$1,'Impact Inputs'!B9-1,MATCH("Value adjusted to "&amp;'Primary Inputs'!$C$16,'Impacts Database'!$2:$2,0)-1),"-")</f>
        <v>-28.75526308079225</v>
      </c>
      <c r="G9" s="239" t="str">
        <f ca="1">IFERROR(OFFSET('Impacts Database'!$A$1,'Impact Inputs'!B9-1,MATCH("Unit",'Impacts Database'!$2:$2,0)-1),"-")</f>
        <v>Per hour</v>
      </c>
      <c r="H9" s="240" t="str">
        <f ca="1">IFERROR(OFFSET('Impacts Database'!$A$1,'Impact Inputs'!B9-1,MATCH("Government/Non-Government",'Impacts Database'!$2:$2,0)-1),"-")</f>
        <v>Non-Government</v>
      </c>
      <c r="I9" s="448"/>
      <c r="J9" s="311" t="s">
        <v>914</v>
      </c>
      <c r="K9" s="312"/>
      <c r="L9" s="313">
        <v>1</v>
      </c>
      <c r="M9" s="17">
        <f xml:space="preserve"> K9 + L9</f>
        <v>1</v>
      </c>
      <c r="N9" s="314">
        <v>0.5</v>
      </c>
      <c r="O9" s="314">
        <v>1</v>
      </c>
      <c r="P9" s="103" t="s">
        <v>110</v>
      </c>
      <c r="Q9" s="315">
        <v>250</v>
      </c>
      <c r="R9" s="25">
        <f ca="1">IF(ISTEXT(F9),0,(F9*N9*O9*Q9))</f>
        <v>-3594.4078850990313</v>
      </c>
      <c r="S9" s="325"/>
      <c r="T9" s="325">
        <f t="shared" ref="T9:AY9" ca="1" si="5" xml:space="preserve"> MAX( MIN($M9, T$4) - MAX($K9, T$3), 0) *$R9</f>
        <v>-3594.4078850990313</v>
      </c>
      <c r="U9" s="325">
        <f t="shared" ca="1" si="5"/>
        <v>0</v>
      </c>
      <c r="V9" s="325">
        <f t="shared" ca="1" si="5"/>
        <v>0</v>
      </c>
      <c r="W9" s="325">
        <f t="shared" ca="1" si="5"/>
        <v>0</v>
      </c>
      <c r="X9" s="325">
        <f t="shared" ca="1" si="5"/>
        <v>0</v>
      </c>
      <c r="Y9" s="325">
        <f t="shared" ca="1" si="5"/>
        <v>0</v>
      </c>
      <c r="Z9" s="325">
        <f t="shared" ca="1" si="5"/>
        <v>0</v>
      </c>
      <c r="AA9" s="325">
        <f t="shared" ca="1" si="5"/>
        <v>0</v>
      </c>
      <c r="AB9" s="325">
        <f t="shared" ca="1" si="5"/>
        <v>0</v>
      </c>
      <c r="AC9" s="325">
        <f t="shared" ca="1" si="5"/>
        <v>0</v>
      </c>
      <c r="AD9" s="325">
        <f t="shared" ca="1" si="5"/>
        <v>0</v>
      </c>
      <c r="AE9" s="325">
        <f t="shared" ca="1" si="5"/>
        <v>0</v>
      </c>
      <c r="AF9" s="325">
        <f t="shared" ca="1" si="5"/>
        <v>0</v>
      </c>
      <c r="AG9" s="325">
        <f t="shared" ca="1" si="5"/>
        <v>0</v>
      </c>
      <c r="AH9" s="325">
        <f t="shared" ca="1" si="5"/>
        <v>0</v>
      </c>
      <c r="AI9" s="325">
        <f t="shared" ca="1" si="5"/>
        <v>0</v>
      </c>
      <c r="AJ9" s="325">
        <f t="shared" ca="1" si="5"/>
        <v>0</v>
      </c>
      <c r="AK9" s="325">
        <f t="shared" ca="1" si="5"/>
        <v>0</v>
      </c>
      <c r="AL9" s="325">
        <f t="shared" ca="1" si="5"/>
        <v>0</v>
      </c>
      <c r="AM9" s="325">
        <f t="shared" ca="1" si="5"/>
        <v>0</v>
      </c>
      <c r="AN9" s="325">
        <f t="shared" ca="1" si="5"/>
        <v>0</v>
      </c>
      <c r="AO9" s="325">
        <f t="shared" ca="1" si="5"/>
        <v>0</v>
      </c>
      <c r="AP9" s="325">
        <f t="shared" ca="1" si="5"/>
        <v>0</v>
      </c>
      <c r="AQ9" s="325">
        <f t="shared" ca="1" si="5"/>
        <v>0</v>
      </c>
      <c r="AR9" s="325">
        <f t="shared" ca="1" si="5"/>
        <v>0</v>
      </c>
      <c r="AS9" s="325">
        <f t="shared" ca="1" si="5"/>
        <v>0</v>
      </c>
      <c r="AT9" s="325">
        <f t="shared" ca="1" si="5"/>
        <v>0</v>
      </c>
      <c r="AU9" s="325">
        <f t="shared" ca="1" si="5"/>
        <v>0</v>
      </c>
      <c r="AV9" s="325">
        <f t="shared" ca="1" si="5"/>
        <v>0</v>
      </c>
      <c r="AW9" s="325">
        <f t="shared" ca="1" si="5"/>
        <v>0</v>
      </c>
      <c r="AX9" s="325">
        <f t="shared" ca="1" si="5"/>
        <v>0</v>
      </c>
      <c r="AY9" s="325">
        <f t="shared" ca="1" si="5"/>
        <v>0</v>
      </c>
      <c r="AZ9" s="325">
        <f t="shared" ref="AZ9:BQ9" ca="1" si="6" xml:space="preserve"> MAX( MIN($M9, AZ$4) - MAX($K9, AZ$3), 0) *$R9</f>
        <v>0</v>
      </c>
      <c r="BA9" s="325">
        <f t="shared" ca="1" si="6"/>
        <v>0</v>
      </c>
      <c r="BB9" s="325">
        <f t="shared" ca="1" si="6"/>
        <v>0</v>
      </c>
      <c r="BC9" s="325">
        <f t="shared" ca="1" si="6"/>
        <v>0</v>
      </c>
      <c r="BD9" s="325">
        <f t="shared" ca="1" si="6"/>
        <v>0</v>
      </c>
      <c r="BE9" s="325">
        <f t="shared" ca="1" si="6"/>
        <v>0</v>
      </c>
      <c r="BF9" s="325">
        <f t="shared" ca="1" si="6"/>
        <v>0</v>
      </c>
      <c r="BG9" s="325">
        <f t="shared" ca="1" si="6"/>
        <v>0</v>
      </c>
      <c r="BH9" s="325">
        <f t="shared" ca="1" si="6"/>
        <v>0</v>
      </c>
      <c r="BI9" s="325">
        <f t="shared" ca="1" si="6"/>
        <v>0</v>
      </c>
      <c r="BJ9" s="325">
        <f t="shared" ca="1" si="6"/>
        <v>0</v>
      </c>
      <c r="BK9" s="325">
        <f t="shared" ca="1" si="6"/>
        <v>0</v>
      </c>
      <c r="BL9" s="325">
        <f t="shared" ca="1" si="6"/>
        <v>0</v>
      </c>
      <c r="BM9" s="325">
        <f t="shared" ca="1" si="6"/>
        <v>0</v>
      </c>
      <c r="BN9" s="325">
        <f t="shared" ca="1" si="6"/>
        <v>0</v>
      </c>
      <c r="BO9" s="325">
        <f t="shared" ca="1" si="6"/>
        <v>0</v>
      </c>
      <c r="BP9" s="325">
        <f t="shared" ca="1" si="6"/>
        <v>0</v>
      </c>
      <c r="BQ9" s="325">
        <f t="shared" ca="1" si="6"/>
        <v>0</v>
      </c>
      <c r="BR9" s="123"/>
    </row>
    <row r="10" spans="1:70">
      <c r="A10" s="191" t="str">
        <f>IF(OR(AND(L9=0,NOT(ISBLANK(L9))),N9=0,O9=0,AND(Q9=Q10,NOT(ISBLANK(Q9)),NOT(ISBLANK(Q10)))),"ERROR","OK")</f>
        <v>OK</v>
      </c>
      <c r="B10" s="123"/>
      <c r="C10" s="125" t="str">
        <f ca="1">IF(SUMSQ($T11:$BQ11)&gt;0,"INCLUDED","EXCLUDED")</f>
        <v>INCLUDED</v>
      </c>
      <c r="D10" s="6"/>
      <c r="E10" s="6"/>
      <c r="F10" s="239"/>
      <c r="G10" s="239"/>
      <c r="H10" s="240" t="str">
        <f ca="1">IFERROR(OFFSET('Impacts Database'!$A$1,'Impact Inputs'!B9-1,MATCH("Government/Non-Government",'Impacts Database'!$2:$2,0)-1),"-")</f>
        <v>Non-Government</v>
      </c>
      <c r="I10" s="449"/>
      <c r="J10" s="166"/>
      <c r="K10" s="99"/>
      <c r="L10" s="99"/>
      <c r="M10" s="17"/>
      <c r="N10" s="242"/>
      <c r="O10" s="100"/>
      <c r="P10" s="102" t="s">
        <v>111</v>
      </c>
      <c r="Q10" s="315">
        <v>156</v>
      </c>
      <c r="R10" s="25">
        <f ca="1">IF(ISTEXT(F9),0,(F9*N9*O9*Q10))</f>
        <v>-2242.9105203017957</v>
      </c>
      <c r="S10" s="325"/>
      <c r="T10" s="325">
        <f t="shared" ref="T10:AY10" ca="1" si="7" xml:space="preserve"> MAX( MIN($M9, T$4) - MAX($K9, T$3), 0) *$R10</f>
        <v>-2242.9105203017957</v>
      </c>
      <c r="U10" s="325">
        <f t="shared" ca="1" si="7"/>
        <v>0</v>
      </c>
      <c r="V10" s="325">
        <f t="shared" ca="1" si="7"/>
        <v>0</v>
      </c>
      <c r="W10" s="325">
        <f t="shared" ca="1" si="7"/>
        <v>0</v>
      </c>
      <c r="X10" s="325">
        <f t="shared" ca="1" si="7"/>
        <v>0</v>
      </c>
      <c r="Y10" s="325">
        <f t="shared" ca="1" si="7"/>
        <v>0</v>
      </c>
      <c r="Z10" s="325">
        <f t="shared" ca="1" si="7"/>
        <v>0</v>
      </c>
      <c r="AA10" s="325">
        <f t="shared" ca="1" si="7"/>
        <v>0</v>
      </c>
      <c r="AB10" s="325">
        <f t="shared" ca="1" si="7"/>
        <v>0</v>
      </c>
      <c r="AC10" s="325">
        <f t="shared" ca="1" si="7"/>
        <v>0</v>
      </c>
      <c r="AD10" s="325">
        <f t="shared" ca="1" si="7"/>
        <v>0</v>
      </c>
      <c r="AE10" s="325">
        <f t="shared" ca="1" si="7"/>
        <v>0</v>
      </c>
      <c r="AF10" s="325">
        <f t="shared" ca="1" si="7"/>
        <v>0</v>
      </c>
      <c r="AG10" s="325">
        <f t="shared" ca="1" si="7"/>
        <v>0</v>
      </c>
      <c r="AH10" s="325">
        <f t="shared" ca="1" si="7"/>
        <v>0</v>
      </c>
      <c r="AI10" s="325">
        <f t="shared" ca="1" si="7"/>
        <v>0</v>
      </c>
      <c r="AJ10" s="325">
        <f t="shared" ca="1" si="7"/>
        <v>0</v>
      </c>
      <c r="AK10" s="325">
        <f t="shared" ca="1" si="7"/>
        <v>0</v>
      </c>
      <c r="AL10" s="325">
        <f t="shared" ca="1" si="7"/>
        <v>0</v>
      </c>
      <c r="AM10" s="325">
        <f t="shared" ca="1" si="7"/>
        <v>0</v>
      </c>
      <c r="AN10" s="325">
        <f t="shared" ca="1" si="7"/>
        <v>0</v>
      </c>
      <c r="AO10" s="325">
        <f t="shared" ca="1" si="7"/>
        <v>0</v>
      </c>
      <c r="AP10" s="325">
        <f t="shared" ca="1" si="7"/>
        <v>0</v>
      </c>
      <c r="AQ10" s="325">
        <f t="shared" ca="1" si="7"/>
        <v>0</v>
      </c>
      <c r="AR10" s="325">
        <f t="shared" ca="1" si="7"/>
        <v>0</v>
      </c>
      <c r="AS10" s="325">
        <f t="shared" ca="1" si="7"/>
        <v>0</v>
      </c>
      <c r="AT10" s="325">
        <f t="shared" ca="1" si="7"/>
        <v>0</v>
      </c>
      <c r="AU10" s="325">
        <f t="shared" ca="1" si="7"/>
        <v>0</v>
      </c>
      <c r="AV10" s="325">
        <f t="shared" ca="1" si="7"/>
        <v>0</v>
      </c>
      <c r="AW10" s="325">
        <f t="shared" ca="1" si="7"/>
        <v>0</v>
      </c>
      <c r="AX10" s="325">
        <f t="shared" ca="1" si="7"/>
        <v>0</v>
      </c>
      <c r="AY10" s="325">
        <f t="shared" ca="1" si="7"/>
        <v>0</v>
      </c>
      <c r="AZ10" s="325">
        <f t="shared" ref="AZ10:BQ10" ca="1" si="8" xml:space="preserve"> MAX( MIN($M9, AZ$4) - MAX($K9, AZ$3), 0) *$R10</f>
        <v>0</v>
      </c>
      <c r="BA10" s="325">
        <f t="shared" ca="1" si="8"/>
        <v>0</v>
      </c>
      <c r="BB10" s="325">
        <f t="shared" ca="1" si="8"/>
        <v>0</v>
      </c>
      <c r="BC10" s="325">
        <f t="shared" ca="1" si="8"/>
        <v>0</v>
      </c>
      <c r="BD10" s="325">
        <f t="shared" ca="1" si="8"/>
        <v>0</v>
      </c>
      <c r="BE10" s="325">
        <f t="shared" ca="1" si="8"/>
        <v>0</v>
      </c>
      <c r="BF10" s="325">
        <f t="shared" ca="1" si="8"/>
        <v>0</v>
      </c>
      <c r="BG10" s="325">
        <f t="shared" ca="1" si="8"/>
        <v>0</v>
      </c>
      <c r="BH10" s="325">
        <f t="shared" ca="1" si="8"/>
        <v>0</v>
      </c>
      <c r="BI10" s="325">
        <f t="shared" ca="1" si="8"/>
        <v>0</v>
      </c>
      <c r="BJ10" s="325">
        <f t="shared" ca="1" si="8"/>
        <v>0</v>
      </c>
      <c r="BK10" s="325">
        <f t="shared" ca="1" si="8"/>
        <v>0</v>
      </c>
      <c r="BL10" s="325">
        <f t="shared" ca="1" si="8"/>
        <v>0</v>
      </c>
      <c r="BM10" s="325">
        <f t="shared" ca="1" si="8"/>
        <v>0</v>
      </c>
      <c r="BN10" s="325">
        <f t="shared" ca="1" si="8"/>
        <v>0</v>
      </c>
      <c r="BO10" s="325">
        <f t="shared" ca="1" si="8"/>
        <v>0</v>
      </c>
      <c r="BP10" s="325">
        <f t="shared" ca="1" si="8"/>
        <v>0</v>
      </c>
      <c r="BQ10" s="325">
        <f t="shared" ca="1" si="8"/>
        <v>0</v>
      </c>
      <c r="BR10" s="123"/>
    </row>
    <row r="11" spans="1:70">
      <c r="B11" s="123"/>
      <c r="C11" s="128"/>
      <c r="D11" s="6"/>
      <c r="E11" s="6"/>
      <c r="F11" s="239"/>
      <c r="G11" s="239"/>
      <c r="H11" s="240" t="str">
        <f ca="1">IFERROR(OFFSET('Impacts Database'!$A$1,'Impact Inputs'!B9-1,MATCH("Government/Non-Government",'Impacts Database'!$2:$2,0)-1),"-")</f>
        <v>Non-Government</v>
      </c>
      <c r="I11" s="449"/>
      <c r="J11" s="166"/>
      <c r="K11" s="98"/>
      <c r="L11" s="98"/>
      <c r="M11" s="17"/>
      <c r="N11" s="242"/>
      <c r="O11" s="101"/>
      <c r="P11" s="102" t="s">
        <v>112</v>
      </c>
      <c r="Q11" s="7">
        <f>Q10-Q9</f>
        <v>-94</v>
      </c>
      <c r="R11" s="25">
        <f ca="1">IF(ISTEXT(F9),0,(F9*N9*O9*Q11))</f>
        <v>1351.4973647972358</v>
      </c>
      <c r="S11" s="325"/>
      <c r="T11" s="325">
        <f t="shared" ref="T11:AY11" ca="1" si="9">T10-T9</f>
        <v>1351.4973647972356</v>
      </c>
      <c r="U11" s="325">
        <f t="shared" ca="1" si="9"/>
        <v>0</v>
      </c>
      <c r="V11" s="325">
        <f t="shared" ca="1" si="9"/>
        <v>0</v>
      </c>
      <c r="W11" s="325">
        <f t="shared" ca="1" si="9"/>
        <v>0</v>
      </c>
      <c r="X11" s="325">
        <f t="shared" ca="1" si="9"/>
        <v>0</v>
      </c>
      <c r="Y11" s="325">
        <f t="shared" ca="1" si="9"/>
        <v>0</v>
      </c>
      <c r="Z11" s="325">
        <f t="shared" ca="1" si="9"/>
        <v>0</v>
      </c>
      <c r="AA11" s="325">
        <f t="shared" ca="1" si="9"/>
        <v>0</v>
      </c>
      <c r="AB11" s="325">
        <f t="shared" ca="1" si="9"/>
        <v>0</v>
      </c>
      <c r="AC11" s="325">
        <f t="shared" ca="1" si="9"/>
        <v>0</v>
      </c>
      <c r="AD11" s="325">
        <f t="shared" ca="1" si="9"/>
        <v>0</v>
      </c>
      <c r="AE11" s="325">
        <f t="shared" ca="1" si="9"/>
        <v>0</v>
      </c>
      <c r="AF11" s="325">
        <f t="shared" ca="1" si="9"/>
        <v>0</v>
      </c>
      <c r="AG11" s="325">
        <f t="shared" ca="1" si="9"/>
        <v>0</v>
      </c>
      <c r="AH11" s="325">
        <f t="shared" ca="1" si="9"/>
        <v>0</v>
      </c>
      <c r="AI11" s="325">
        <f t="shared" ca="1" si="9"/>
        <v>0</v>
      </c>
      <c r="AJ11" s="325">
        <f t="shared" ca="1" si="9"/>
        <v>0</v>
      </c>
      <c r="AK11" s="325">
        <f t="shared" ca="1" si="9"/>
        <v>0</v>
      </c>
      <c r="AL11" s="325">
        <f t="shared" ca="1" si="9"/>
        <v>0</v>
      </c>
      <c r="AM11" s="325">
        <f t="shared" ca="1" si="9"/>
        <v>0</v>
      </c>
      <c r="AN11" s="325">
        <f t="shared" ca="1" si="9"/>
        <v>0</v>
      </c>
      <c r="AO11" s="325">
        <f t="shared" ca="1" si="9"/>
        <v>0</v>
      </c>
      <c r="AP11" s="325">
        <f t="shared" ca="1" si="9"/>
        <v>0</v>
      </c>
      <c r="AQ11" s="325">
        <f t="shared" ca="1" si="9"/>
        <v>0</v>
      </c>
      <c r="AR11" s="325">
        <f t="shared" ca="1" si="9"/>
        <v>0</v>
      </c>
      <c r="AS11" s="325">
        <f t="shared" ca="1" si="9"/>
        <v>0</v>
      </c>
      <c r="AT11" s="325">
        <f t="shared" ca="1" si="9"/>
        <v>0</v>
      </c>
      <c r="AU11" s="325">
        <f t="shared" ca="1" si="9"/>
        <v>0</v>
      </c>
      <c r="AV11" s="325">
        <f t="shared" ca="1" si="9"/>
        <v>0</v>
      </c>
      <c r="AW11" s="325">
        <f t="shared" ca="1" si="9"/>
        <v>0</v>
      </c>
      <c r="AX11" s="325">
        <f t="shared" ca="1" si="9"/>
        <v>0</v>
      </c>
      <c r="AY11" s="325">
        <f t="shared" ca="1" si="9"/>
        <v>0</v>
      </c>
      <c r="AZ11" s="325">
        <f t="shared" ref="AZ11:BQ11" ca="1" si="10">AZ10-AZ9</f>
        <v>0</v>
      </c>
      <c r="BA11" s="325">
        <f t="shared" ca="1" si="10"/>
        <v>0</v>
      </c>
      <c r="BB11" s="325">
        <f t="shared" ca="1" si="10"/>
        <v>0</v>
      </c>
      <c r="BC11" s="325">
        <f t="shared" ca="1" si="10"/>
        <v>0</v>
      </c>
      <c r="BD11" s="325">
        <f t="shared" ca="1" si="10"/>
        <v>0</v>
      </c>
      <c r="BE11" s="325">
        <f t="shared" ca="1" si="10"/>
        <v>0</v>
      </c>
      <c r="BF11" s="325">
        <f t="shared" ca="1" si="10"/>
        <v>0</v>
      </c>
      <c r="BG11" s="325">
        <f t="shared" ca="1" si="10"/>
        <v>0</v>
      </c>
      <c r="BH11" s="325">
        <f t="shared" ca="1" si="10"/>
        <v>0</v>
      </c>
      <c r="BI11" s="325">
        <f t="shared" ca="1" si="10"/>
        <v>0</v>
      </c>
      <c r="BJ11" s="325">
        <f t="shared" ca="1" si="10"/>
        <v>0</v>
      </c>
      <c r="BK11" s="325">
        <f t="shared" ca="1" si="10"/>
        <v>0</v>
      </c>
      <c r="BL11" s="325">
        <f t="shared" ca="1" si="10"/>
        <v>0</v>
      </c>
      <c r="BM11" s="325">
        <f t="shared" ca="1" si="10"/>
        <v>0</v>
      </c>
      <c r="BN11" s="325">
        <f t="shared" ca="1" si="10"/>
        <v>0</v>
      </c>
      <c r="BO11" s="325">
        <f t="shared" ca="1" si="10"/>
        <v>0</v>
      </c>
      <c r="BP11" s="325">
        <f t="shared" ca="1" si="10"/>
        <v>0</v>
      </c>
      <c r="BQ11" s="325">
        <f t="shared" ca="1" si="10"/>
        <v>0</v>
      </c>
      <c r="BR11" s="123"/>
    </row>
    <row r="12" spans="1:70" ht="15">
      <c r="A12" s="129" t="s">
        <v>136</v>
      </c>
      <c r="B12" s="241">
        <v>182</v>
      </c>
      <c r="C12" s="128" t="str">
        <f ca="1">IFERROR(OFFSET('Impacts Database'!$A$1,'Impact Inputs'!B12-1,MATCH("Description",'Impacts Database'!$2:$2,0)-1),"-")</f>
        <v>Living in a house in disrepair for every 1 point change (0-4 scale)</v>
      </c>
      <c r="D12" s="6" t="str">
        <f ca="1">IFERROR(OFFSET('Impacts Database'!$A$1,'Impact Inputs'!B12-1,MATCH("Wellbeing Domain",'Impacts Database'!$2:$2,0)-1),"-")</f>
        <v>Housing</v>
      </c>
      <c r="E12" s="6" t="str">
        <f ca="1">IFERROR(OFFSET('Impacts Database'!$A$1,'Impact Inputs'!B12-1,MATCH("Sector",'Impacts Database'!$2:$2,0)-1),"-")</f>
        <v>Private Impact</v>
      </c>
      <c r="F12" s="239">
        <f ca="1">IFERROR(OFFSET('Impacts Database'!$A$1,'Impact Inputs'!B12-1,MATCH("Value adjusted to "&amp;'Primary Inputs'!$C$16,'Impacts Database'!$2:$2,0)-1),"-")</f>
        <v>-6939.5304656925873</v>
      </c>
      <c r="G12" s="239" t="str">
        <f ca="1">IFERROR(OFFSET('Impacts Database'!$A$1,'Impact Inputs'!B12-1,MATCH("Unit",'Impacts Database'!$2:$2,0)-1),"-")</f>
        <v>Per year</v>
      </c>
      <c r="H12" s="240" t="str">
        <f ca="1">IFERROR(OFFSET('Impacts Database'!$A$1,'Impact Inputs'!B12-1,MATCH("Government/Non-Government",'Impacts Database'!$2:$2,0)-1),"-")</f>
        <v>Non-Government</v>
      </c>
      <c r="I12" s="448"/>
      <c r="J12" s="311" t="s">
        <v>394</v>
      </c>
      <c r="K12" s="312">
        <v>1.5</v>
      </c>
      <c r="L12" s="313">
        <v>50</v>
      </c>
      <c r="M12" s="17">
        <f xml:space="preserve"> K12 + L12</f>
        <v>51.5</v>
      </c>
      <c r="N12" s="314">
        <v>0.01</v>
      </c>
      <c r="O12" s="314">
        <v>0.5</v>
      </c>
      <c r="P12" s="103" t="s">
        <v>110</v>
      </c>
      <c r="Q12" s="315">
        <v>1.5</v>
      </c>
      <c r="R12" s="25">
        <f ca="1">IF(ISTEXT(F12),0,(F12*N12*O12*Q12))</f>
        <v>-52.046478492694405</v>
      </c>
      <c r="S12" s="325"/>
      <c r="T12" s="325">
        <f t="shared" ref="T12:AY12" ca="1" si="11" xml:space="preserve"> MAX( MIN($M12, T$4) - MAX($K12, T$3), 0) *$R12</f>
        <v>0</v>
      </c>
      <c r="U12" s="325">
        <f t="shared" ca="1" si="11"/>
        <v>-26.023239246347202</v>
      </c>
      <c r="V12" s="325">
        <f t="shared" ca="1" si="11"/>
        <v>-52.046478492694405</v>
      </c>
      <c r="W12" s="325">
        <f t="shared" ca="1" si="11"/>
        <v>-52.046478492694405</v>
      </c>
      <c r="X12" s="325">
        <f t="shared" ca="1" si="11"/>
        <v>-52.046478492694405</v>
      </c>
      <c r="Y12" s="325">
        <f t="shared" ca="1" si="11"/>
        <v>-52.046478492694405</v>
      </c>
      <c r="Z12" s="325">
        <f t="shared" ca="1" si="11"/>
        <v>-52.046478492694405</v>
      </c>
      <c r="AA12" s="325">
        <f t="shared" ca="1" si="11"/>
        <v>-52.046478492694405</v>
      </c>
      <c r="AB12" s="325">
        <f t="shared" ca="1" si="11"/>
        <v>-52.046478492694405</v>
      </c>
      <c r="AC12" s="325">
        <f t="shared" ca="1" si="11"/>
        <v>-52.046478492694405</v>
      </c>
      <c r="AD12" s="325">
        <f t="shared" ca="1" si="11"/>
        <v>-52.046478492694405</v>
      </c>
      <c r="AE12" s="325">
        <f t="shared" ca="1" si="11"/>
        <v>-52.046478492694405</v>
      </c>
      <c r="AF12" s="325">
        <f t="shared" ca="1" si="11"/>
        <v>-52.046478492694405</v>
      </c>
      <c r="AG12" s="325">
        <f t="shared" ca="1" si="11"/>
        <v>-52.046478492694405</v>
      </c>
      <c r="AH12" s="325">
        <f t="shared" ca="1" si="11"/>
        <v>-52.046478492694405</v>
      </c>
      <c r="AI12" s="325">
        <f t="shared" ca="1" si="11"/>
        <v>-52.046478492694405</v>
      </c>
      <c r="AJ12" s="325">
        <f t="shared" ca="1" si="11"/>
        <v>-52.046478492694405</v>
      </c>
      <c r="AK12" s="325">
        <f t="shared" ca="1" si="11"/>
        <v>-52.046478492694405</v>
      </c>
      <c r="AL12" s="325">
        <f t="shared" ca="1" si="11"/>
        <v>-52.046478492694405</v>
      </c>
      <c r="AM12" s="325">
        <f t="shared" ca="1" si="11"/>
        <v>-52.046478492694405</v>
      </c>
      <c r="AN12" s="325">
        <f t="shared" ca="1" si="11"/>
        <v>-52.046478492694405</v>
      </c>
      <c r="AO12" s="325">
        <f t="shared" ca="1" si="11"/>
        <v>-52.046478492694405</v>
      </c>
      <c r="AP12" s="325">
        <f t="shared" ca="1" si="11"/>
        <v>-52.046478492694405</v>
      </c>
      <c r="AQ12" s="325">
        <f t="shared" ca="1" si="11"/>
        <v>-52.046478492694405</v>
      </c>
      <c r="AR12" s="325">
        <f t="shared" ca="1" si="11"/>
        <v>-52.046478492694405</v>
      </c>
      <c r="AS12" s="325">
        <f t="shared" ca="1" si="11"/>
        <v>-52.046478492694405</v>
      </c>
      <c r="AT12" s="325">
        <f t="shared" ca="1" si="11"/>
        <v>-52.046478492694405</v>
      </c>
      <c r="AU12" s="325">
        <f t="shared" ca="1" si="11"/>
        <v>-52.046478492694405</v>
      </c>
      <c r="AV12" s="325">
        <f t="shared" ca="1" si="11"/>
        <v>-52.046478492694405</v>
      </c>
      <c r="AW12" s="325">
        <f t="shared" ca="1" si="11"/>
        <v>-52.046478492694405</v>
      </c>
      <c r="AX12" s="325">
        <f t="shared" ca="1" si="11"/>
        <v>-52.046478492694405</v>
      </c>
      <c r="AY12" s="325">
        <f t="shared" ca="1" si="11"/>
        <v>-52.046478492694405</v>
      </c>
      <c r="AZ12" s="325">
        <f t="shared" ref="AZ12:BQ12" ca="1" si="12" xml:space="preserve"> MAX( MIN($M12, AZ$4) - MAX($K12, AZ$3), 0) *$R12</f>
        <v>-52.046478492694405</v>
      </c>
      <c r="BA12" s="325">
        <f t="shared" ca="1" si="12"/>
        <v>-52.046478492694405</v>
      </c>
      <c r="BB12" s="325">
        <f t="shared" ca="1" si="12"/>
        <v>-52.046478492694405</v>
      </c>
      <c r="BC12" s="325">
        <f t="shared" ca="1" si="12"/>
        <v>-52.046478492694405</v>
      </c>
      <c r="BD12" s="325">
        <f t="shared" ca="1" si="12"/>
        <v>-52.046478492694405</v>
      </c>
      <c r="BE12" s="325">
        <f t="shared" ca="1" si="12"/>
        <v>-52.046478492694405</v>
      </c>
      <c r="BF12" s="325">
        <f t="shared" ca="1" si="12"/>
        <v>-52.046478492694405</v>
      </c>
      <c r="BG12" s="325">
        <f t="shared" ca="1" si="12"/>
        <v>-52.046478492694405</v>
      </c>
      <c r="BH12" s="325">
        <f t="shared" ca="1" si="12"/>
        <v>-52.046478492694405</v>
      </c>
      <c r="BI12" s="325">
        <f t="shared" ca="1" si="12"/>
        <v>-52.046478492694405</v>
      </c>
      <c r="BJ12" s="325">
        <f t="shared" ca="1" si="12"/>
        <v>-52.046478492694405</v>
      </c>
      <c r="BK12" s="325">
        <f t="shared" ca="1" si="12"/>
        <v>-52.046478492694405</v>
      </c>
      <c r="BL12" s="325">
        <f t="shared" ca="1" si="12"/>
        <v>-52.046478492694405</v>
      </c>
      <c r="BM12" s="325">
        <f t="shared" ca="1" si="12"/>
        <v>-52.046478492694405</v>
      </c>
      <c r="BN12" s="325">
        <f t="shared" ca="1" si="12"/>
        <v>-52.046478492694405</v>
      </c>
      <c r="BO12" s="325">
        <f t="shared" ca="1" si="12"/>
        <v>-52.046478492694405</v>
      </c>
      <c r="BP12" s="325">
        <f t="shared" ca="1" si="12"/>
        <v>-52.046478492694405</v>
      </c>
      <c r="BQ12" s="325">
        <f t="shared" ca="1" si="12"/>
        <v>-52.046478492694405</v>
      </c>
      <c r="BR12" s="123"/>
    </row>
    <row r="13" spans="1:70">
      <c r="A13" s="191" t="str">
        <f>IF(OR(AND(L12=0,NOT(ISBLANK(L12))),N12=0,O12=0,AND(Q12=Q13,NOT(ISBLANK(Q12)),NOT(ISBLANK(Q13)))),"ERROR","OK")</f>
        <v>OK</v>
      </c>
      <c r="B13" s="123"/>
      <c r="C13" s="125" t="str">
        <f ca="1">IF(SUMSQ($T14:$BQ14)&gt;0,"INCLUDED","EXCLUDED")</f>
        <v>INCLUDED</v>
      </c>
      <c r="D13" s="6"/>
      <c r="E13" s="6"/>
      <c r="F13" s="239"/>
      <c r="G13" s="239"/>
      <c r="H13" s="240" t="str">
        <f ca="1">IFERROR(OFFSET('Impacts Database'!$A$1,'Impact Inputs'!B12-1,MATCH("Government/Non-Government",'Impacts Database'!$2:$2,0)-1),"-")</f>
        <v>Non-Government</v>
      </c>
      <c r="I13" s="449"/>
      <c r="J13" s="166"/>
      <c r="K13" s="99"/>
      <c r="L13" s="99"/>
      <c r="M13" s="17"/>
      <c r="N13" s="242"/>
      <c r="O13" s="100"/>
      <c r="P13" s="102" t="s">
        <v>111</v>
      </c>
      <c r="Q13" s="315">
        <v>1</v>
      </c>
      <c r="R13" s="25">
        <f ca="1">IF(ISTEXT(F12),0,(F12*N12*O12*Q13))</f>
        <v>-34.697652328462937</v>
      </c>
      <c r="S13" s="325"/>
      <c r="T13" s="325">
        <f t="shared" ref="T13:AY13" ca="1" si="13" xml:space="preserve"> MAX( MIN($M12, T$4) - MAX($K12, T$3), 0) *$R13</f>
        <v>0</v>
      </c>
      <c r="U13" s="325">
        <f t="shared" ca="1" si="13"/>
        <v>-17.348826164231468</v>
      </c>
      <c r="V13" s="325">
        <f t="shared" ca="1" si="13"/>
        <v>-34.697652328462937</v>
      </c>
      <c r="W13" s="325">
        <f t="shared" ca="1" si="13"/>
        <v>-34.697652328462937</v>
      </c>
      <c r="X13" s="325">
        <f t="shared" ca="1" si="13"/>
        <v>-34.697652328462937</v>
      </c>
      <c r="Y13" s="325">
        <f t="shared" ca="1" si="13"/>
        <v>-34.697652328462937</v>
      </c>
      <c r="Z13" s="325">
        <f t="shared" ca="1" si="13"/>
        <v>-34.697652328462937</v>
      </c>
      <c r="AA13" s="325">
        <f t="shared" ca="1" si="13"/>
        <v>-34.697652328462937</v>
      </c>
      <c r="AB13" s="325">
        <f t="shared" ca="1" si="13"/>
        <v>-34.697652328462937</v>
      </c>
      <c r="AC13" s="325">
        <f t="shared" ca="1" si="13"/>
        <v>-34.697652328462937</v>
      </c>
      <c r="AD13" s="325">
        <f t="shared" ca="1" si="13"/>
        <v>-34.697652328462937</v>
      </c>
      <c r="AE13" s="325">
        <f t="shared" ca="1" si="13"/>
        <v>-34.697652328462937</v>
      </c>
      <c r="AF13" s="325">
        <f t="shared" ca="1" si="13"/>
        <v>-34.697652328462937</v>
      </c>
      <c r="AG13" s="325">
        <f t="shared" ca="1" si="13"/>
        <v>-34.697652328462937</v>
      </c>
      <c r="AH13" s="325">
        <f t="shared" ca="1" si="13"/>
        <v>-34.697652328462937</v>
      </c>
      <c r="AI13" s="325">
        <f t="shared" ca="1" si="13"/>
        <v>-34.697652328462937</v>
      </c>
      <c r="AJ13" s="325">
        <f t="shared" ca="1" si="13"/>
        <v>-34.697652328462937</v>
      </c>
      <c r="AK13" s="325">
        <f t="shared" ca="1" si="13"/>
        <v>-34.697652328462937</v>
      </c>
      <c r="AL13" s="325">
        <f t="shared" ca="1" si="13"/>
        <v>-34.697652328462937</v>
      </c>
      <c r="AM13" s="325">
        <f t="shared" ca="1" si="13"/>
        <v>-34.697652328462937</v>
      </c>
      <c r="AN13" s="325">
        <f t="shared" ca="1" si="13"/>
        <v>-34.697652328462937</v>
      </c>
      <c r="AO13" s="325">
        <f t="shared" ca="1" si="13"/>
        <v>-34.697652328462937</v>
      </c>
      <c r="AP13" s="325">
        <f t="shared" ca="1" si="13"/>
        <v>-34.697652328462937</v>
      </c>
      <c r="AQ13" s="325">
        <f t="shared" ca="1" si="13"/>
        <v>-34.697652328462937</v>
      </c>
      <c r="AR13" s="325">
        <f t="shared" ca="1" si="13"/>
        <v>-34.697652328462937</v>
      </c>
      <c r="AS13" s="325">
        <f t="shared" ca="1" si="13"/>
        <v>-34.697652328462937</v>
      </c>
      <c r="AT13" s="325">
        <f t="shared" ca="1" si="13"/>
        <v>-34.697652328462937</v>
      </c>
      <c r="AU13" s="325">
        <f t="shared" ca="1" si="13"/>
        <v>-34.697652328462937</v>
      </c>
      <c r="AV13" s="325">
        <f t="shared" ca="1" si="13"/>
        <v>-34.697652328462937</v>
      </c>
      <c r="AW13" s="325">
        <f t="shared" ca="1" si="13"/>
        <v>-34.697652328462937</v>
      </c>
      <c r="AX13" s="325">
        <f t="shared" ca="1" si="13"/>
        <v>-34.697652328462937</v>
      </c>
      <c r="AY13" s="325">
        <f t="shared" ca="1" si="13"/>
        <v>-34.697652328462937</v>
      </c>
      <c r="AZ13" s="325">
        <f t="shared" ref="AZ13:BQ13" ca="1" si="14" xml:space="preserve"> MAX( MIN($M12, AZ$4) - MAX($K12, AZ$3), 0) *$R13</f>
        <v>-34.697652328462937</v>
      </c>
      <c r="BA13" s="325">
        <f t="shared" ca="1" si="14"/>
        <v>-34.697652328462937</v>
      </c>
      <c r="BB13" s="325">
        <f t="shared" ca="1" si="14"/>
        <v>-34.697652328462937</v>
      </c>
      <c r="BC13" s="325">
        <f t="shared" ca="1" si="14"/>
        <v>-34.697652328462937</v>
      </c>
      <c r="BD13" s="325">
        <f t="shared" ca="1" si="14"/>
        <v>-34.697652328462937</v>
      </c>
      <c r="BE13" s="325">
        <f t="shared" ca="1" si="14"/>
        <v>-34.697652328462937</v>
      </c>
      <c r="BF13" s="325">
        <f t="shared" ca="1" si="14"/>
        <v>-34.697652328462937</v>
      </c>
      <c r="BG13" s="325">
        <f t="shared" ca="1" si="14"/>
        <v>-34.697652328462937</v>
      </c>
      <c r="BH13" s="325">
        <f t="shared" ca="1" si="14"/>
        <v>-34.697652328462937</v>
      </c>
      <c r="BI13" s="325">
        <f t="shared" ca="1" si="14"/>
        <v>-34.697652328462937</v>
      </c>
      <c r="BJ13" s="325">
        <f t="shared" ca="1" si="14"/>
        <v>-34.697652328462937</v>
      </c>
      <c r="BK13" s="325">
        <f t="shared" ca="1" si="14"/>
        <v>-34.697652328462937</v>
      </c>
      <c r="BL13" s="325">
        <f t="shared" ca="1" si="14"/>
        <v>-34.697652328462937</v>
      </c>
      <c r="BM13" s="325">
        <f t="shared" ca="1" si="14"/>
        <v>-34.697652328462937</v>
      </c>
      <c r="BN13" s="325">
        <f t="shared" ca="1" si="14"/>
        <v>-34.697652328462937</v>
      </c>
      <c r="BO13" s="325">
        <f t="shared" ca="1" si="14"/>
        <v>-34.697652328462937</v>
      </c>
      <c r="BP13" s="325">
        <f t="shared" ca="1" si="14"/>
        <v>-34.697652328462937</v>
      </c>
      <c r="BQ13" s="325">
        <f t="shared" ca="1" si="14"/>
        <v>-34.697652328462937</v>
      </c>
      <c r="BR13" s="123"/>
    </row>
    <row r="14" spans="1:70">
      <c r="B14" s="123"/>
      <c r="C14" s="128"/>
      <c r="D14" s="6"/>
      <c r="E14" s="6"/>
      <c r="F14" s="239"/>
      <c r="G14" s="239"/>
      <c r="H14" s="240" t="str">
        <f ca="1">IFERROR(OFFSET('Impacts Database'!$A$1,'Impact Inputs'!B12-1,MATCH("Government/Non-Government",'Impacts Database'!$2:$2,0)-1),"-")</f>
        <v>Non-Government</v>
      </c>
      <c r="I14" s="449"/>
      <c r="J14" s="166"/>
      <c r="K14" s="98"/>
      <c r="L14" s="98"/>
      <c r="M14" s="17"/>
      <c r="N14" s="242"/>
      <c r="O14" s="101"/>
      <c r="P14" s="102" t="s">
        <v>112</v>
      </c>
      <c r="Q14" s="7">
        <f>Q13-Q12</f>
        <v>-0.5</v>
      </c>
      <c r="R14" s="25">
        <f ca="1">IF(ISTEXT(F12),0,(F12*N12*O12*Q14))</f>
        <v>17.348826164231468</v>
      </c>
      <c r="S14" s="325"/>
      <c r="T14" s="325">
        <f t="shared" ref="T14:AY14" ca="1" si="15">T13-T12</f>
        <v>0</v>
      </c>
      <c r="U14" s="325">
        <f t="shared" ca="1" si="15"/>
        <v>8.6744130821157341</v>
      </c>
      <c r="V14" s="325">
        <f t="shared" ca="1" si="15"/>
        <v>17.348826164231468</v>
      </c>
      <c r="W14" s="325">
        <f t="shared" ca="1" si="15"/>
        <v>17.348826164231468</v>
      </c>
      <c r="X14" s="325">
        <f t="shared" ca="1" si="15"/>
        <v>17.348826164231468</v>
      </c>
      <c r="Y14" s="325">
        <f t="shared" ca="1" si="15"/>
        <v>17.348826164231468</v>
      </c>
      <c r="Z14" s="325">
        <f t="shared" ca="1" si="15"/>
        <v>17.348826164231468</v>
      </c>
      <c r="AA14" s="325">
        <f t="shared" ca="1" si="15"/>
        <v>17.348826164231468</v>
      </c>
      <c r="AB14" s="325">
        <f t="shared" ca="1" si="15"/>
        <v>17.348826164231468</v>
      </c>
      <c r="AC14" s="325">
        <f t="shared" ca="1" si="15"/>
        <v>17.348826164231468</v>
      </c>
      <c r="AD14" s="325">
        <f t="shared" ca="1" si="15"/>
        <v>17.348826164231468</v>
      </c>
      <c r="AE14" s="325">
        <f t="shared" ca="1" si="15"/>
        <v>17.348826164231468</v>
      </c>
      <c r="AF14" s="325">
        <f t="shared" ca="1" si="15"/>
        <v>17.348826164231468</v>
      </c>
      <c r="AG14" s="325">
        <f t="shared" ca="1" si="15"/>
        <v>17.348826164231468</v>
      </c>
      <c r="AH14" s="325">
        <f t="shared" ca="1" si="15"/>
        <v>17.348826164231468</v>
      </c>
      <c r="AI14" s="325">
        <f t="shared" ca="1" si="15"/>
        <v>17.348826164231468</v>
      </c>
      <c r="AJ14" s="325">
        <f t="shared" ca="1" si="15"/>
        <v>17.348826164231468</v>
      </c>
      <c r="AK14" s="325">
        <f t="shared" ca="1" si="15"/>
        <v>17.348826164231468</v>
      </c>
      <c r="AL14" s="325">
        <f t="shared" ca="1" si="15"/>
        <v>17.348826164231468</v>
      </c>
      <c r="AM14" s="325">
        <f t="shared" ca="1" si="15"/>
        <v>17.348826164231468</v>
      </c>
      <c r="AN14" s="325">
        <f t="shared" ca="1" si="15"/>
        <v>17.348826164231468</v>
      </c>
      <c r="AO14" s="325">
        <f t="shared" ca="1" si="15"/>
        <v>17.348826164231468</v>
      </c>
      <c r="AP14" s="325">
        <f t="shared" ca="1" si="15"/>
        <v>17.348826164231468</v>
      </c>
      <c r="AQ14" s="325">
        <f t="shared" ca="1" si="15"/>
        <v>17.348826164231468</v>
      </c>
      <c r="AR14" s="325">
        <f t="shared" ca="1" si="15"/>
        <v>17.348826164231468</v>
      </c>
      <c r="AS14" s="325">
        <f t="shared" ca="1" si="15"/>
        <v>17.348826164231468</v>
      </c>
      <c r="AT14" s="325">
        <f t="shared" ca="1" si="15"/>
        <v>17.348826164231468</v>
      </c>
      <c r="AU14" s="325">
        <f t="shared" ca="1" si="15"/>
        <v>17.348826164231468</v>
      </c>
      <c r="AV14" s="325">
        <f t="shared" ca="1" si="15"/>
        <v>17.348826164231468</v>
      </c>
      <c r="AW14" s="325">
        <f t="shared" ca="1" si="15"/>
        <v>17.348826164231468</v>
      </c>
      <c r="AX14" s="325">
        <f t="shared" ca="1" si="15"/>
        <v>17.348826164231468</v>
      </c>
      <c r="AY14" s="325">
        <f t="shared" ca="1" si="15"/>
        <v>17.348826164231468</v>
      </c>
      <c r="AZ14" s="325">
        <f t="shared" ref="AZ14:BQ14" ca="1" si="16">AZ13-AZ12</f>
        <v>17.348826164231468</v>
      </c>
      <c r="BA14" s="325">
        <f t="shared" ca="1" si="16"/>
        <v>17.348826164231468</v>
      </c>
      <c r="BB14" s="325">
        <f t="shared" ca="1" si="16"/>
        <v>17.348826164231468</v>
      </c>
      <c r="BC14" s="325">
        <f t="shared" ca="1" si="16"/>
        <v>17.348826164231468</v>
      </c>
      <c r="BD14" s="325">
        <f t="shared" ca="1" si="16"/>
        <v>17.348826164231468</v>
      </c>
      <c r="BE14" s="325">
        <f t="shared" ca="1" si="16"/>
        <v>17.348826164231468</v>
      </c>
      <c r="BF14" s="325">
        <f t="shared" ca="1" si="16"/>
        <v>17.348826164231468</v>
      </c>
      <c r="BG14" s="325">
        <f t="shared" ca="1" si="16"/>
        <v>17.348826164231468</v>
      </c>
      <c r="BH14" s="325">
        <f t="shared" ca="1" si="16"/>
        <v>17.348826164231468</v>
      </c>
      <c r="BI14" s="325">
        <f t="shared" ca="1" si="16"/>
        <v>17.348826164231468</v>
      </c>
      <c r="BJ14" s="325">
        <f t="shared" ca="1" si="16"/>
        <v>17.348826164231468</v>
      </c>
      <c r="BK14" s="325">
        <f t="shared" ca="1" si="16"/>
        <v>17.348826164231468</v>
      </c>
      <c r="BL14" s="325">
        <f t="shared" ca="1" si="16"/>
        <v>17.348826164231468</v>
      </c>
      <c r="BM14" s="325">
        <f t="shared" ca="1" si="16"/>
        <v>17.348826164231468</v>
      </c>
      <c r="BN14" s="325">
        <f t="shared" ca="1" si="16"/>
        <v>17.348826164231468</v>
      </c>
      <c r="BO14" s="325">
        <f t="shared" ca="1" si="16"/>
        <v>17.348826164231468</v>
      </c>
      <c r="BP14" s="325">
        <f t="shared" ca="1" si="16"/>
        <v>17.348826164231468</v>
      </c>
      <c r="BQ14" s="325">
        <f t="shared" ca="1" si="16"/>
        <v>17.348826164231468</v>
      </c>
      <c r="BR14" s="123"/>
    </row>
    <row r="15" spans="1:70" ht="15">
      <c r="A15" s="129" t="s">
        <v>137</v>
      </c>
      <c r="B15" s="316">
        <v>189</v>
      </c>
      <c r="C15" s="128" t="str">
        <f ca="1">IFERROR(OFFSET('Impacts Database'!$A$1,'Impact Inputs'!B15-1,MATCH("Description",'Impacts Database'!$2:$2,0)-1),"-")</f>
        <v>Mental health for every 1 point change (improvement) (0-100 scale)</v>
      </c>
      <c r="D15" s="6" t="str">
        <f ca="1">IFERROR(OFFSET('Impacts Database'!$A$1,'Impact Inputs'!B15-1,MATCH("Wellbeing Domain",'Impacts Database'!$2:$2,0)-1),"-")</f>
        <v>Health</v>
      </c>
      <c r="E15" s="6" t="str">
        <f ca="1">IFERROR(OFFSET('Impacts Database'!$A$1,'Impact Inputs'!B15-1,MATCH("Sector",'Impacts Database'!$2:$2,0)-1),"-")</f>
        <v>Private Impact</v>
      </c>
      <c r="F15" s="239">
        <f ca="1">IFERROR(OFFSET('Impacts Database'!$A$1,'Impact Inputs'!B15-1,MATCH("Value adjusted to "&amp;'Primary Inputs'!$C$16,'Impacts Database'!$2:$2,0)-1),"-")</f>
        <v>5285.8551206764814</v>
      </c>
      <c r="G15" s="239" t="str">
        <f ca="1">IFERROR(OFFSET('Impacts Database'!$A$1,'Impact Inputs'!B15-1,MATCH("Unit",'Impacts Database'!$2:$2,0)-1),"-")</f>
        <v>Per year</v>
      </c>
      <c r="H15" s="240" t="str">
        <f ca="1">IFERROR(OFFSET('Impacts Database'!$A$1,'Impact Inputs'!B15-1,MATCH("Government/Non-Government",'Impacts Database'!$2:$2,0)-1),"-")</f>
        <v>Non-Government</v>
      </c>
      <c r="I15" s="448"/>
      <c r="J15" s="311" t="s">
        <v>394</v>
      </c>
      <c r="K15" s="312"/>
      <c r="L15" s="313"/>
      <c r="M15" s="17">
        <f xml:space="preserve"> K15 + L15</f>
        <v>0</v>
      </c>
      <c r="N15" s="314">
        <v>1</v>
      </c>
      <c r="O15" s="314">
        <v>1</v>
      </c>
      <c r="P15" s="103" t="s">
        <v>110</v>
      </c>
      <c r="Q15" s="315"/>
      <c r="R15" s="25">
        <f ca="1">IF(ISTEXT(F15),0,(F15*N15*O15*Q15))</f>
        <v>0</v>
      </c>
      <c r="S15" s="325"/>
      <c r="T15" s="325">
        <f t="shared" ref="T15:AY15" ca="1" si="17" xml:space="preserve"> MAX( MIN($M15, T$4) - MAX($K15, T$3), 0) *$R15</f>
        <v>0</v>
      </c>
      <c r="U15" s="325">
        <f t="shared" ca="1" si="17"/>
        <v>0</v>
      </c>
      <c r="V15" s="325">
        <f t="shared" ca="1" si="17"/>
        <v>0</v>
      </c>
      <c r="W15" s="325">
        <f t="shared" ca="1" si="17"/>
        <v>0</v>
      </c>
      <c r="X15" s="325">
        <f t="shared" ca="1" si="17"/>
        <v>0</v>
      </c>
      <c r="Y15" s="325">
        <f t="shared" ca="1" si="17"/>
        <v>0</v>
      </c>
      <c r="Z15" s="325">
        <f t="shared" ca="1" si="17"/>
        <v>0</v>
      </c>
      <c r="AA15" s="325">
        <f t="shared" ca="1" si="17"/>
        <v>0</v>
      </c>
      <c r="AB15" s="325">
        <f t="shared" ca="1" si="17"/>
        <v>0</v>
      </c>
      <c r="AC15" s="325">
        <f t="shared" ca="1" si="17"/>
        <v>0</v>
      </c>
      <c r="AD15" s="325">
        <f t="shared" ca="1" si="17"/>
        <v>0</v>
      </c>
      <c r="AE15" s="325">
        <f t="shared" ca="1" si="17"/>
        <v>0</v>
      </c>
      <c r="AF15" s="325">
        <f t="shared" ca="1" si="17"/>
        <v>0</v>
      </c>
      <c r="AG15" s="325">
        <f t="shared" ca="1" si="17"/>
        <v>0</v>
      </c>
      <c r="AH15" s="325">
        <f t="shared" ca="1" si="17"/>
        <v>0</v>
      </c>
      <c r="AI15" s="325">
        <f t="shared" ca="1" si="17"/>
        <v>0</v>
      </c>
      <c r="AJ15" s="325">
        <f t="shared" ca="1" si="17"/>
        <v>0</v>
      </c>
      <c r="AK15" s="325">
        <f t="shared" ca="1" si="17"/>
        <v>0</v>
      </c>
      <c r="AL15" s="325">
        <f t="shared" ca="1" si="17"/>
        <v>0</v>
      </c>
      <c r="AM15" s="325">
        <f t="shared" ca="1" si="17"/>
        <v>0</v>
      </c>
      <c r="AN15" s="325">
        <f t="shared" ca="1" si="17"/>
        <v>0</v>
      </c>
      <c r="AO15" s="325">
        <f t="shared" ca="1" si="17"/>
        <v>0</v>
      </c>
      <c r="AP15" s="325">
        <f t="shared" ca="1" si="17"/>
        <v>0</v>
      </c>
      <c r="AQ15" s="325">
        <f t="shared" ca="1" si="17"/>
        <v>0</v>
      </c>
      <c r="AR15" s="325">
        <f t="shared" ca="1" si="17"/>
        <v>0</v>
      </c>
      <c r="AS15" s="325">
        <f t="shared" ca="1" si="17"/>
        <v>0</v>
      </c>
      <c r="AT15" s="325">
        <f t="shared" ca="1" si="17"/>
        <v>0</v>
      </c>
      <c r="AU15" s="325">
        <f t="shared" ca="1" si="17"/>
        <v>0</v>
      </c>
      <c r="AV15" s="325">
        <f t="shared" ca="1" si="17"/>
        <v>0</v>
      </c>
      <c r="AW15" s="325">
        <f t="shared" ca="1" si="17"/>
        <v>0</v>
      </c>
      <c r="AX15" s="325">
        <f t="shared" ca="1" si="17"/>
        <v>0</v>
      </c>
      <c r="AY15" s="325">
        <f t="shared" ca="1" si="17"/>
        <v>0</v>
      </c>
      <c r="AZ15" s="325">
        <f t="shared" ref="AZ15:BQ15" ca="1" si="18" xml:space="preserve"> MAX( MIN($M15, AZ$4) - MAX($K15, AZ$3), 0) *$R15</f>
        <v>0</v>
      </c>
      <c r="BA15" s="325">
        <f t="shared" ca="1" si="18"/>
        <v>0</v>
      </c>
      <c r="BB15" s="325">
        <f t="shared" ca="1" si="18"/>
        <v>0</v>
      </c>
      <c r="BC15" s="325">
        <f t="shared" ca="1" si="18"/>
        <v>0</v>
      </c>
      <c r="BD15" s="325">
        <f t="shared" ca="1" si="18"/>
        <v>0</v>
      </c>
      <c r="BE15" s="325">
        <f t="shared" ca="1" si="18"/>
        <v>0</v>
      </c>
      <c r="BF15" s="325">
        <f t="shared" ca="1" si="18"/>
        <v>0</v>
      </c>
      <c r="BG15" s="325">
        <f t="shared" ca="1" si="18"/>
        <v>0</v>
      </c>
      <c r="BH15" s="325">
        <f t="shared" ca="1" si="18"/>
        <v>0</v>
      </c>
      <c r="BI15" s="325">
        <f t="shared" ca="1" si="18"/>
        <v>0</v>
      </c>
      <c r="BJ15" s="325">
        <f t="shared" ca="1" si="18"/>
        <v>0</v>
      </c>
      <c r="BK15" s="325">
        <f t="shared" ca="1" si="18"/>
        <v>0</v>
      </c>
      <c r="BL15" s="325">
        <f t="shared" ca="1" si="18"/>
        <v>0</v>
      </c>
      <c r="BM15" s="325">
        <f t="shared" ca="1" si="18"/>
        <v>0</v>
      </c>
      <c r="BN15" s="325">
        <f t="shared" ca="1" si="18"/>
        <v>0</v>
      </c>
      <c r="BO15" s="325">
        <f t="shared" ca="1" si="18"/>
        <v>0</v>
      </c>
      <c r="BP15" s="325">
        <f t="shared" ca="1" si="18"/>
        <v>0</v>
      </c>
      <c r="BQ15" s="325">
        <f t="shared" ca="1" si="18"/>
        <v>0</v>
      </c>
      <c r="BR15" s="123"/>
    </row>
    <row r="16" spans="1:70">
      <c r="A16" s="191" t="str">
        <f>IF(OR(AND(L15=0,NOT(ISBLANK(L15))),N15=0,O15=0,AND(Q15=Q16,NOT(ISBLANK(Q15)),NOT(ISBLANK(Q16)))),"ERROR","OK")</f>
        <v>OK</v>
      </c>
      <c r="B16" s="123"/>
      <c r="C16" s="125" t="str">
        <f ca="1">IF(SUMSQ($T17:$BQ17)&gt;0,"INCLUDED","EXCLUDED")</f>
        <v>EXCLUDED</v>
      </c>
      <c r="D16" s="6"/>
      <c r="E16" s="6"/>
      <c r="F16" s="239"/>
      <c r="G16" s="239"/>
      <c r="H16" s="240" t="str">
        <f ca="1">IFERROR(OFFSET('Impacts Database'!$A$1,'Impact Inputs'!B15-1,MATCH("Government/Non-Government",'Impacts Database'!$2:$2,0)-1),"-")</f>
        <v>Non-Government</v>
      </c>
      <c r="I16" s="449"/>
      <c r="J16" s="166"/>
      <c r="K16" s="99"/>
      <c r="L16" s="99"/>
      <c r="M16" s="17"/>
      <c r="N16" s="242"/>
      <c r="O16" s="100"/>
      <c r="P16" s="102" t="s">
        <v>111</v>
      </c>
      <c r="Q16" s="315"/>
      <c r="R16" s="25">
        <f ca="1">IF(ISTEXT(F15),0,(F15*N15*O15*Q16))</f>
        <v>0</v>
      </c>
      <c r="S16" s="325"/>
      <c r="T16" s="325">
        <f t="shared" ref="T16:AY16" ca="1" si="19" xml:space="preserve"> MAX( MIN($M15, T$4) - MAX($K15, T$3), 0) *$R16</f>
        <v>0</v>
      </c>
      <c r="U16" s="325">
        <f t="shared" ca="1" si="19"/>
        <v>0</v>
      </c>
      <c r="V16" s="325">
        <f t="shared" ca="1" si="19"/>
        <v>0</v>
      </c>
      <c r="W16" s="325">
        <f t="shared" ca="1" si="19"/>
        <v>0</v>
      </c>
      <c r="X16" s="325">
        <f t="shared" ca="1" si="19"/>
        <v>0</v>
      </c>
      <c r="Y16" s="325">
        <f t="shared" ca="1" si="19"/>
        <v>0</v>
      </c>
      <c r="Z16" s="325">
        <f t="shared" ca="1" si="19"/>
        <v>0</v>
      </c>
      <c r="AA16" s="325">
        <f t="shared" ca="1" si="19"/>
        <v>0</v>
      </c>
      <c r="AB16" s="325">
        <f t="shared" ca="1" si="19"/>
        <v>0</v>
      </c>
      <c r="AC16" s="325">
        <f t="shared" ca="1" si="19"/>
        <v>0</v>
      </c>
      <c r="AD16" s="325">
        <f t="shared" ca="1" si="19"/>
        <v>0</v>
      </c>
      <c r="AE16" s="325">
        <f t="shared" ca="1" si="19"/>
        <v>0</v>
      </c>
      <c r="AF16" s="325">
        <f t="shared" ca="1" si="19"/>
        <v>0</v>
      </c>
      <c r="AG16" s="325">
        <f t="shared" ca="1" si="19"/>
        <v>0</v>
      </c>
      <c r="AH16" s="325">
        <f t="shared" ca="1" si="19"/>
        <v>0</v>
      </c>
      <c r="AI16" s="325">
        <f t="shared" ca="1" si="19"/>
        <v>0</v>
      </c>
      <c r="AJ16" s="325">
        <f t="shared" ca="1" si="19"/>
        <v>0</v>
      </c>
      <c r="AK16" s="325">
        <f t="shared" ca="1" si="19"/>
        <v>0</v>
      </c>
      <c r="AL16" s="325">
        <f t="shared" ca="1" si="19"/>
        <v>0</v>
      </c>
      <c r="AM16" s="325">
        <f t="shared" ca="1" si="19"/>
        <v>0</v>
      </c>
      <c r="AN16" s="325">
        <f t="shared" ca="1" si="19"/>
        <v>0</v>
      </c>
      <c r="AO16" s="325">
        <f t="shared" ca="1" si="19"/>
        <v>0</v>
      </c>
      <c r="AP16" s="325">
        <f t="shared" ca="1" si="19"/>
        <v>0</v>
      </c>
      <c r="AQ16" s="325">
        <f t="shared" ca="1" si="19"/>
        <v>0</v>
      </c>
      <c r="AR16" s="325">
        <f t="shared" ca="1" si="19"/>
        <v>0</v>
      </c>
      <c r="AS16" s="325">
        <f t="shared" ca="1" si="19"/>
        <v>0</v>
      </c>
      <c r="AT16" s="325">
        <f t="shared" ca="1" si="19"/>
        <v>0</v>
      </c>
      <c r="AU16" s="325">
        <f t="shared" ca="1" si="19"/>
        <v>0</v>
      </c>
      <c r="AV16" s="325">
        <f t="shared" ca="1" si="19"/>
        <v>0</v>
      </c>
      <c r="AW16" s="325">
        <f t="shared" ca="1" si="19"/>
        <v>0</v>
      </c>
      <c r="AX16" s="325">
        <f t="shared" ca="1" si="19"/>
        <v>0</v>
      </c>
      <c r="AY16" s="325">
        <f t="shared" ca="1" si="19"/>
        <v>0</v>
      </c>
      <c r="AZ16" s="325">
        <f t="shared" ref="AZ16:BQ16" ca="1" si="20" xml:space="preserve"> MAX( MIN($M15, AZ$4) - MAX($K15, AZ$3), 0) *$R16</f>
        <v>0</v>
      </c>
      <c r="BA16" s="325">
        <f t="shared" ca="1" si="20"/>
        <v>0</v>
      </c>
      <c r="BB16" s="325">
        <f t="shared" ca="1" si="20"/>
        <v>0</v>
      </c>
      <c r="BC16" s="325">
        <f t="shared" ca="1" si="20"/>
        <v>0</v>
      </c>
      <c r="BD16" s="325">
        <f t="shared" ca="1" si="20"/>
        <v>0</v>
      </c>
      <c r="BE16" s="325">
        <f t="shared" ca="1" si="20"/>
        <v>0</v>
      </c>
      <c r="BF16" s="325">
        <f t="shared" ca="1" si="20"/>
        <v>0</v>
      </c>
      <c r="BG16" s="325">
        <f t="shared" ca="1" si="20"/>
        <v>0</v>
      </c>
      <c r="BH16" s="325">
        <f t="shared" ca="1" si="20"/>
        <v>0</v>
      </c>
      <c r="BI16" s="325">
        <f t="shared" ca="1" si="20"/>
        <v>0</v>
      </c>
      <c r="BJ16" s="325">
        <f t="shared" ca="1" si="20"/>
        <v>0</v>
      </c>
      <c r="BK16" s="325">
        <f t="shared" ca="1" si="20"/>
        <v>0</v>
      </c>
      <c r="BL16" s="325">
        <f t="shared" ca="1" si="20"/>
        <v>0</v>
      </c>
      <c r="BM16" s="325">
        <f t="shared" ca="1" si="20"/>
        <v>0</v>
      </c>
      <c r="BN16" s="325">
        <f t="shared" ca="1" si="20"/>
        <v>0</v>
      </c>
      <c r="BO16" s="325">
        <f t="shared" ca="1" si="20"/>
        <v>0</v>
      </c>
      <c r="BP16" s="325">
        <f t="shared" ca="1" si="20"/>
        <v>0</v>
      </c>
      <c r="BQ16" s="325">
        <f t="shared" ca="1" si="20"/>
        <v>0</v>
      </c>
      <c r="BR16" s="123"/>
    </row>
    <row r="17" spans="1:70">
      <c r="B17" s="123"/>
      <c r="C17" s="128"/>
      <c r="D17" s="6"/>
      <c r="E17" s="6"/>
      <c r="F17" s="239"/>
      <c r="G17" s="239"/>
      <c r="H17" s="240" t="str">
        <f ca="1">IFERROR(OFFSET('Impacts Database'!$A$1,'Impact Inputs'!B15-1,MATCH("Government/Non-Government",'Impacts Database'!$2:$2,0)-1),"-")</f>
        <v>Non-Government</v>
      </c>
      <c r="I17" s="449"/>
      <c r="J17" s="166"/>
      <c r="K17" s="98"/>
      <c r="L17" s="98"/>
      <c r="M17" s="17"/>
      <c r="N17" s="242"/>
      <c r="O17" s="101"/>
      <c r="P17" s="102" t="s">
        <v>112</v>
      </c>
      <c r="Q17" s="7">
        <f>Q16-Q15</f>
        <v>0</v>
      </c>
      <c r="R17" s="25">
        <f ca="1">IF(ISTEXT(F15),0,(F15*N15*O15*Q17))</f>
        <v>0</v>
      </c>
      <c r="S17" s="325"/>
      <c r="T17" s="325">
        <f t="shared" ref="T17:AY17" ca="1" si="21">T16-T15</f>
        <v>0</v>
      </c>
      <c r="U17" s="325">
        <f t="shared" ca="1" si="21"/>
        <v>0</v>
      </c>
      <c r="V17" s="325">
        <f t="shared" ca="1" si="21"/>
        <v>0</v>
      </c>
      <c r="W17" s="325">
        <f t="shared" ca="1" si="21"/>
        <v>0</v>
      </c>
      <c r="X17" s="325">
        <f t="shared" ca="1" si="21"/>
        <v>0</v>
      </c>
      <c r="Y17" s="325">
        <f t="shared" ca="1" si="21"/>
        <v>0</v>
      </c>
      <c r="Z17" s="325">
        <f t="shared" ca="1" si="21"/>
        <v>0</v>
      </c>
      <c r="AA17" s="325">
        <f t="shared" ca="1" si="21"/>
        <v>0</v>
      </c>
      <c r="AB17" s="325">
        <f t="shared" ca="1" si="21"/>
        <v>0</v>
      </c>
      <c r="AC17" s="325">
        <f t="shared" ca="1" si="21"/>
        <v>0</v>
      </c>
      <c r="AD17" s="325">
        <f t="shared" ca="1" si="21"/>
        <v>0</v>
      </c>
      <c r="AE17" s="325">
        <f t="shared" ca="1" si="21"/>
        <v>0</v>
      </c>
      <c r="AF17" s="325">
        <f t="shared" ca="1" si="21"/>
        <v>0</v>
      </c>
      <c r="AG17" s="325">
        <f t="shared" ca="1" si="21"/>
        <v>0</v>
      </c>
      <c r="AH17" s="325">
        <f t="shared" ca="1" si="21"/>
        <v>0</v>
      </c>
      <c r="AI17" s="325">
        <f t="shared" ca="1" si="21"/>
        <v>0</v>
      </c>
      <c r="AJ17" s="325">
        <f t="shared" ca="1" si="21"/>
        <v>0</v>
      </c>
      <c r="AK17" s="325">
        <f t="shared" ca="1" si="21"/>
        <v>0</v>
      </c>
      <c r="AL17" s="325">
        <f t="shared" ca="1" si="21"/>
        <v>0</v>
      </c>
      <c r="AM17" s="325">
        <f t="shared" ca="1" si="21"/>
        <v>0</v>
      </c>
      <c r="AN17" s="325">
        <f t="shared" ca="1" si="21"/>
        <v>0</v>
      </c>
      <c r="AO17" s="325">
        <f t="shared" ca="1" si="21"/>
        <v>0</v>
      </c>
      <c r="AP17" s="325">
        <f t="shared" ca="1" si="21"/>
        <v>0</v>
      </c>
      <c r="AQ17" s="325">
        <f t="shared" ca="1" si="21"/>
        <v>0</v>
      </c>
      <c r="AR17" s="325">
        <f t="shared" ca="1" si="21"/>
        <v>0</v>
      </c>
      <c r="AS17" s="325">
        <f t="shared" ca="1" si="21"/>
        <v>0</v>
      </c>
      <c r="AT17" s="325">
        <f t="shared" ca="1" si="21"/>
        <v>0</v>
      </c>
      <c r="AU17" s="325">
        <f t="shared" ca="1" si="21"/>
        <v>0</v>
      </c>
      <c r="AV17" s="325">
        <f t="shared" ca="1" si="21"/>
        <v>0</v>
      </c>
      <c r="AW17" s="325">
        <f t="shared" ca="1" si="21"/>
        <v>0</v>
      </c>
      <c r="AX17" s="325">
        <f t="shared" ca="1" si="21"/>
        <v>0</v>
      </c>
      <c r="AY17" s="325">
        <f t="shared" ca="1" si="21"/>
        <v>0</v>
      </c>
      <c r="AZ17" s="325">
        <f t="shared" ref="AZ17:BQ17" ca="1" si="22">AZ16-AZ15</f>
        <v>0</v>
      </c>
      <c r="BA17" s="325">
        <f t="shared" ca="1" si="22"/>
        <v>0</v>
      </c>
      <c r="BB17" s="325">
        <f t="shared" ca="1" si="22"/>
        <v>0</v>
      </c>
      <c r="BC17" s="325">
        <f t="shared" ca="1" si="22"/>
        <v>0</v>
      </c>
      <c r="BD17" s="325">
        <f t="shared" ca="1" si="22"/>
        <v>0</v>
      </c>
      <c r="BE17" s="325">
        <f t="shared" ca="1" si="22"/>
        <v>0</v>
      </c>
      <c r="BF17" s="325">
        <f t="shared" ca="1" si="22"/>
        <v>0</v>
      </c>
      <c r="BG17" s="325">
        <f t="shared" ca="1" si="22"/>
        <v>0</v>
      </c>
      <c r="BH17" s="325">
        <f t="shared" ca="1" si="22"/>
        <v>0</v>
      </c>
      <c r="BI17" s="325">
        <f t="shared" ca="1" si="22"/>
        <v>0</v>
      </c>
      <c r="BJ17" s="325">
        <f t="shared" ca="1" si="22"/>
        <v>0</v>
      </c>
      <c r="BK17" s="325">
        <f t="shared" ca="1" si="22"/>
        <v>0</v>
      </c>
      <c r="BL17" s="325">
        <f t="shared" ca="1" si="22"/>
        <v>0</v>
      </c>
      <c r="BM17" s="325">
        <f t="shared" ca="1" si="22"/>
        <v>0</v>
      </c>
      <c r="BN17" s="325">
        <f t="shared" ca="1" si="22"/>
        <v>0</v>
      </c>
      <c r="BO17" s="325">
        <f t="shared" ca="1" si="22"/>
        <v>0</v>
      </c>
      <c r="BP17" s="325">
        <f t="shared" ca="1" si="22"/>
        <v>0</v>
      </c>
      <c r="BQ17" s="325">
        <f t="shared" ca="1" si="22"/>
        <v>0</v>
      </c>
      <c r="BR17" s="123"/>
    </row>
    <row r="18" spans="1:70" ht="15">
      <c r="A18" s="129" t="s">
        <v>138</v>
      </c>
      <c r="B18" s="316">
        <v>191</v>
      </c>
      <c r="C18" s="128" t="str">
        <f ca="1">IFERROR(OFFSET('Impacts Database'!$A$1,'Impact Inputs'!B18-1,MATCH("Description",'Impacts Database'!$2:$2,0)-1),"-")</f>
        <v>Having access to general help for every 1 point change (0-4 scale)</v>
      </c>
      <c r="D18" s="6" t="str">
        <f ca="1">IFERROR(OFFSET('Impacts Database'!$A$1,'Impact Inputs'!B18-1,MATCH("Wellbeing Domain",'Impacts Database'!$2:$2,0)-1),"-")</f>
        <v>Subjective wellbeing</v>
      </c>
      <c r="E18" s="6" t="str">
        <f ca="1">IFERROR(OFFSET('Impacts Database'!$A$1,'Impact Inputs'!B18-1,MATCH("Sector",'Impacts Database'!$2:$2,0)-1),"-")</f>
        <v>Private Impact</v>
      </c>
      <c r="F18" s="239">
        <f ca="1">IFERROR(OFFSET('Impacts Database'!$A$1,'Impact Inputs'!B18-1,MATCH("Value adjusted to "&amp;'Primary Inputs'!$C$16,'Impacts Database'!$2:$2,0)-1),"-")</f>
        <v>6658.9962553773548</v>
      </c>
      <c r="G18" s="239" t="str">
        <f ca="1">IFERROR(OFFSET('Impacts Database'!$A$1,'Impact Inputs'!B18-1,MATCH("Unit",'Impacts Database'!$2:$2,0)-1),"-")</f>
        <v>Per year</v>
      </c>
      <c r="H18" s="240" t="str">
        <f ca="1">IFERROR(OFFSET('Impacts Database'!$A$1,'Impact Inputs'!B18-1,MATCH("Government/Non-Government",'Impacts Database'!$2:$2,0)-1),"-")</f>
        <v>Non-Government</v>
      </c>
      <c r="I18" s="448"/>
      <c r="J18" s="311" t="s">
        <v>394</v>
      </c>
      <c r="K18" s="312"/>
      <c r="L18" s="313"/>
      <c r="M18" s="17">
        <f xml:space="preserve"> K18 + L18</f>
        <v>0</v>
      </c>
      <c r="N18" s="314">
        <v>1</v>
      </c>
      <c r="O18" s="314">
        <v>1</v>
      </c>
      <c r="P18" s="103" t="s">
        <v>110</v>
      </c>
      <c r="Q18" s="315"/>
      <c r="R18" s="25">
        <f ca="1">IF(ISTEXT(F18),0,(F18*N18*O18*Q18))</f>
        <v>0</v>
      </c>
      <c r="S18" s="325"/>
      <c r="T18" s="325">
        <f t="shared" ref="T18:AY18" ca="1" si="23" xml:space="preserve"> MAX( MIN($M18, T$4) - MAX($K18, T$3), 0) *$R18</f>
        <v>0</v>
      </c>
      <c r="U18" s="325">
        <f t="shared" ca="1" si="23"/>
        <v>0</v>
      </c>
      <c r="V18" s="325">
        <f t="shared" ca="1" si="23"/>
        <v>0</v>
      </c>
      <c r="W18" s="325">
        <f t="shared" ca="1" si="23"/>
        <v>0</v>
      </c>
      <c r="X18" s="325">
        <f t="shared" ca="1" si="23"/>
        <v>0</v>
      </c>
      <c r="Y18" s="325">
        <f t="shared" ca="1" si="23"/>
        <v>0</v>
      </c>
      <c r="Z18" s="325">
        <f t="shared" ca="1" si="23"/>
        <v>0</v>
      </c>
      <c r="AA18" s="325">
        <f t="shared" ca="1" si="23"/>
        <v>0</v>
      </c>
      <c r="AB18" s="325">
        <f t="shared" ca="1" si="23"/>
        <v>0</v>
      </c>
      <c r="AC18" s="325">
        <f t="shared" ca="1" si="23"/>
        <v>0</v>
      </c>
      <c r="AD18" s="325">
        <f t="shared" ca="1" si="23"/>
        <v>0</v>
      </c>
      <c r="AE18" s="325">
        <f t="shared" ca="1" si="23"/>
        <v>0</v>
      </c>
      <c r="AF18" s="325">
        <f t="shared" ca="1" si="23"/>
        <v>0</v>
      </c>
      <c r="AG18" s="325">
        <f t="shared" ca="1" si="23"/>
        <v>0</v>
      </c>
      <c r="AH18" s="325">
        <f t="shared" ca="1" si="23"/>
        <v>0</v>
      </c>
      <c r="AI18" s="325">
        <f t="shared" ca="1" si="23"/>
        <v>0</v>
      </c>
      <c r="AJ18" s="325">
        <f t="shared" ca="1" si="23"/>
        <v>0</v>
      </c>
      <c r="AK18" s="325">
        <f t="shared" ca="1" si="23"/>
        <v>0</v>
      </c>
      <c r="AL18" s="325">
        <f t="shared" ca="1" si="23"/>
        <v>0</v>
      </c>
      <c r="AM18" s="325">
        <f t="shared" ca="1" si="23"/>
        <v>0</v>
      </c>
      <c r="AN18" s="325">
        <f t="shared" ca="1" si="23"/>
        <v>0</v>
      </c>
      <c r="AO18" s="325">
        <f t="shared" ca="1" si="23"/>
        <v>0</v>
      </c>
      <c r="AP18" s="325">
        <f t="shared" ca="1" si="23"/>
        <v>0</v>
      </c>
      <c r="AQ18" s="325">
        <f t="shared" ca="1" si="23"/>
        <v>0</v>
      </c>
      <c r="AR18" s="325">
        <f t="shared" ca="1" si="23"/>
        <v>0</v>
      </c>
      <c r="AS18" s="325">
        <f t="shared" ca="1" si="23"/>
        <v>0</v>
      </c>
      <c r="AT18" s="325">
        <f t="shared" ca="1" si="23"/>
        <v>0</v>
      </c>
      <c r="AU18" s="325">
        <f t="shared" ca="1" si="23"/>
        <v>0</v>
      </c>
      <c r="AV18" s="325">
        <f t="shared" ca="1" si="23"/>
        <v>0</v>
      </c>
      <c r="AW18" s="325">
        <f t="shared" ca="1" si="23"/>
        <v>0</v>
      </c>
      <c r="AX18" s="325">
        <f t="shared" ca="1" si="23"/>
        <v>0</v>
      </c>
      <c r="AY18" s="325">
        <f t="shared" ca="1" si="23"/>
        <v>0</v>
      </c>
      <c r="AZ18" s="325">
        <f t="shared" ref="AZ18:BQ18" ca="1" si="24" xml:space="preserve"> MAX( MIN($M18, AZ$4) - MAX($K18, AZ$3), 0) *$R18</f>
        <v>0</v>
      </c>
      <c r="BA18" s="325">
        <f t="shared" ca="1" si="24"/>
        <v>0</v>
      </c>
      <c r="BB18" s="325">
        <f t="shared" ca="1" si="24"/>
        <v>0</v>
      </c>
      <c r="BC18" s="325">
        <f t="shared" ca="1" si="24"/>
        <v>0</v>
      </c>
      <c r="BD18" s="325">
        <f t="shared" ca="1" si="24"/>
        <v>0</v>
      </c>
      <c r="BE18" s="325">
        <f t="shared" ca="1" si="24"/>
        <v>0</v>
      </c>
      <c r="BF18" s="325">
        <f t="shared" ca="1" si="24"/>
        <v>0</v>
      </c>
      <c r="BG18" s="325">
        <f t="shared" ca="1" si="24"/>
        <v>0</v>
      </c>
      <c r="BH18" s="325">
        <f t="shared" ca="1" si="24"/>
        <v>0</v>
      </c>
      <c r="BI18" s="325">
        <f t="shared" ca="1" si="24"/>
        <v>0</v>
      </c>
      <c r="BJ18" s="325">
        <f t="shared" ca="1" si="24"/>
        <v>0</v>
      </c>
      <c r="BK18" s="325">
        <f t="shared" ca="1" si="24"/>
        <v>0</v>
      </c>
      <c r="BL18" s="325">
        <f t="shared" ca="1" si="24"/>
        <v>0</v>
      </c>
      <c r="BM18" s="325">
        <f t="shared" ca="1" si="24"/>
        <v>0</v>
      </c>
      <c r="BN18" s="325">
        <f t="shared" ca="1" si="24"/>
        <v>0</v>
      </c>
      <c r="BO18" s="325">
        <f t="shared" ca="1" si="24"/>
        <v>0</v>
      </c>
      <c r="BP18" s="325">
        <f t="shared" ca="1" si="24"/>
        <v>0</v>
      </c>
      <c r="BQ18" s="325">
        <f t="shared" ca="1" si="24"/>
        <v>0</v>
      </c>
      <c r="BR18" s="123"/>
    </row>
    <row r="19" spans="1:70">
      <c r="A19" s="191" t="str">
        <f>IF(OR(AND(L18=0,NOT(ISBLANK(L18))),N18=0,O18=0,AND(Q18=Q19,NOT(ISBLANK(Q18)),NOT(ISBLANK(Q19)))),"ERROR","OK")</f>
        <v>OK</v>
      </c>
      <c r="B19" s="123"/>
      <c r="C19" s="125" t="str">
        <f ca="1">IF(SUMSQ($T20:$BQ20)&gt;0,"INCLUDED","EXCLUDED")</f>
        <v>EXCLUDED</v>
      </c>
      <c r="D19" s="6"/>
      <c r="E19" s="6"/>
      <c r="F19" s="239"/>
      <c r="G19" s="239"/>
      <c r="H19" s="240" t="str">
        <f ca="1">IFERROR(OFFSET('Impacts Database'!$A$1,'Impact Inputs'!B18-1,MATCH("Government/Non-Government",'Impacts Database'!$2:$2,0)-1),"-")</f>
        <v>Non-Government</v>
      </c>
      <c r="I19" s="449"/>
      <c r="J19" s="166"/>
      <c r="K19" s="99"/>
      <c r="L19" s="99"/>
      <c r="M19" s="17"/>
      <c r="N19" s="242"/>
      <c r="O19" s="100"/>
      <c r="P19" s="102" t="s">
        <v>111</v>
      </c>
      <c r="Q19" s="315"/>
      <c r="R19" s="25">
        <f ca="1">IF(ISTEXT(F18),0,(F18*N18*O18*Q19))</f>
        <v>0</v>
      </c>
      <c r="S19" s="325"/>
      <c r="T19" s="325">
        <f t="shared" ref="T19:AY19" ca="1" si="25" xml:space="preserve"> MAX( MIN($M18, T$4) - MAX($K18, T$3), 0) *$R19</f>
        <v>0</v>
      </c>
      <c r="U19" s="325">
        <f t="shared" ca="1" si="25"/>
        <v>0</v>
      </c>
      <c r="V19" s="325">
        <f t="shared" ca="1" si="25"/>
        <v>0</v>
      </c>
      <c r="W19" s="325">
        <f t="shared" ca="1" si="25"/>
        <v>0</v>
      </c>
      <c r="X19" s="325">
        <f t="shared" ca="1" si="25"/>
        <v>0</v>
      </c>
      <c r="Y19" s="325">
        <f t="shared" ca="1" si="25"/>
        <v>0</v>
      </c>
      <c r="Z19" s="325">
        <f t="shared" ca="1" si="25"/>
        <v>0</v>
      </c>
      <c r="AA19" s="325">
        <f t="shared" ca="1" si="25"/>
        <v>0</v>
      </c>
      <c r="AB19" s="325">
        <f t="shared" ca="1" si="25"/>
        <v>0</v>
      </c>
      <c r="AC19" s="325">
        <f t="shared" ca="1" si="25"/>
        <v>0</v>
      </c>
      <c r="AD19" s="325">
        <f t="shared" ca="1" si="25"/>
        <v>0</v>
      </c>
      <c r="AE19" s="325">
        <f t="shared" ca="1" si="25"/>
        <v>0</v>
      </c>
      <c r="AF19" s="325">
        <f t="shared" ca="1" si="25"/>
        <v>0</v>
      </c>
      <c r="AG19" s="325">
        <f t="shared" ca="1" si="25"/>
        <v>0</v>
      </c>
      <c r="AH19" s="325">
        <f t="shared" ca="1" si="25"/>
        <v>0</v>
      </c>
      <c r="AI19" s="325">
        <f t="shared" ca="1" si="25"/>
        <v>0</v>
      </c>
      <c r="AJ19" s="325">
        <f t="shared" ca="1" si="25"/>
        <v>0</v>
      </c>
      <c r="AK19" s="325">
        <f t="shared" ca="1" si="25"/>
        <v>0</v>
      </c>
      <c r="AL19" s="325">
        <f t="shared" ca="1" si="25"/>
        <v>0</v>
      </c>
      <c r="AM19" s="325">
        <f t="shared" ca="1" si="25"/>
        <v>0</v>
      </c>
      <c r="AN19" s="325">
        <f t="shared" ca="1" si="25"/>
        <v>0</v>
      </c>
      <c r="AO19" s="325">
        <f t="shared" ca="1" si="25"/>
        <v>0</v>
      </c>
      <c r="AP19" s="325">
        <f t="shared" ca="1" si="25"/>
        <v>0</v>
      </c>
      <c r="AQ19" s="325">
        <f t="shared" ca="1" si="25"/>
        <v>0</v>
      </c>
      <c r="AR19" s="325">
        <f t="shared" ca="1" si="25"/>
        <v>0</v>
      </c>
      <c r="AS19" s="325">
        <f t="shared" ca="1" si="25"/>
        <v>0</v>
      </c>
      <c r="AT19" s="325">
        <f t="shared" ca="1" si="25"/>
        <v>0</v>
      </c>
      <c r="AU19" s="325">
        <f t="shared" ca="1" si="25"/>
        <v>0</v>
      </c>
      <c r="AV19" s="325">
        <f t="shared" ca="1" si="25"/>
        <v>0</v>
      </c>
      <c r="AW19" s="325">
        <f t="shared" ca="1" si="25"/>
        <v>0</v>
      </c>
      <c r="AX19" s="325">
        <f t="shared" ca="1" si="25"/>
        <v>0</v>
      </c>
      <c r="AY19" s="325">
        <f t="shared" ca="1" si="25"/>
        <v>0</v>
      </c>
      <c r="AZ19" s="325">
        <f t="shared" ref="AZ19:BQ19" ca="1" si="26" xml:space="preserve"> MAX( MIN($M18, AZ$4) - MAX($K18, AZ$3), 0) *$R19</f>
        <v>0</v>
      </c>
      <c r="BA19" s="325">
        <f t="shared" ca="1" si="26"/>
        <v>0</v>
      </c>
      <c r="BB19" s="325">
        <f t="shared" ca="1" si="26"/>
        <v>0</v>
      </c>
      <c r="BC19" s="325">
        <f t="shared" ca="1" si="26"/>
        <v>0</v>
      </c>
      <c r="BD19" s="325">
        <f t="shared" ca="1" si="26"/>
        <v>0</v>
      </c>
      <c r="BE19" s="325">
        <f t="shared" ca="1" si="26"/>
        <v>0</v>
      </c>
      <c r="BF19" s="325">
        <f t="shared" ca="1" si="26"/>
        <v>0</v>
      </c>
      <c r="BG19" s="325">
        <f t="shared" ca="1" si="26"/>
        <v>0</v>
      </c>
      <c r="BH19" s="325">
        <f t="shared" ca="1" si="26"/>
        <v>0</v>
      </c>
      <c r="BI19" s="325">
        <f t="shared" ca="1" si="26"/>
        <v>0</v>
      </c>
      <c r="BJ19" s="325">
        <f t="shared" ca="1" si="26"/>
        <v>0</v>
      </c>
      <c r="BK19" s="325">
        <f t="shared" ca="1" si="26"/>
        <v>0</v>
      </c>
      <c r="BL19" s="325">
        <f t="shared" ca="1" si="26"/>
        <v>0</v>
      </c>
      <c r="BM19" s="325">
        <f t="shared" ca="1" si="26"/>
        <v>0</v>
      </c>
      <c r="BN19" s="325">
        <f t="shared" ca="1" si="26"/>
        <v>0</v>
      </c>
      <c r="BO19" s="325">
        <f t="shared" ca="1" si="26"/>
        <v>0</v>
      </c>
      <c r="BP19" s="325">
        <f t="shared" ca="1" si="26"/>
        <v>0</v>
      </c>
      <c r="BQ19" s="325">
        <f t="shared" ca="1" si="26"/>
        <v>0</v>
      </c>
      <c r="BR19" s="123"/>
    </row>
    <row r="20" spans="1:70">
      <c r="B20" s="123"/>
      <c r="C20" s="128"/>
      <c r="D20" s="6"/>
      <c r="E20" s="6"/>
      <c r="F20" s="239"/>
      <c r="G20" s="239"/>
      <c r="H20" s="240" t="str">
        <f ca="1">IFERROR(OFFSET('Impacts Database'!$A$1,'Impact Inputs'!B18-1,MATCH("Government/Non-Government",'Impacts Database'!$2:$2,0)-1),"-")</f>
        <v>Non-Government</v>
      </c>
      <c r="I20" s="449"/>
      <c r="J20" s="166"/>
      <c r="K20" s="98"/>
      <c r="L20" s="98"/>
      <c r="M20" s="17"/>
      <c r="N20" s="242"/>
      <c r="O20" s="101"/>
      <c r="P20" s="102" t="s">
        <v>112</v>
      </c>
      <c r="Q20" s="7">
        <f>Q19-Q18</f>
        <v>0</v>
      </c>
      <c r="R20" s="25">
        <f ca="1">IF(ISTEXT(F18),0,(F18*N18*O18*Q20))</f>
        <v>0</v>
      </c>
      <c r="S20" s="325"/>
      <c r="T20" s="325">
        <f t="shared" ref="T20:AY20" ca="1" si="27">T19-T18</f>
        <v>0</v>
      </c>
      <c r="U20" s="325">
        <f t="shared" ca="1" si="27"/>
        <v>0</v>
      </c>
      <c r="V20" s="325">
        <f t="shared" ca="1" si="27"/>
        <v>0</v>
      </c>
      <c r="W20" s="325">
        <f t="shared" ca="1" si="27"/>
        <v>0</v>
      </c>
      <c r="X20" s="325">
        <f t="shared" ca="1" si="27"/>
        <v>0</v>
      </c>
      <c r="Y20" s="325">
        <f t="shared" ca="1" si="27"/>
        <v>0</v>
      </c>
      <c r="Z20" s="325">
        <f t="shared" ca="1" si="27"/>
        <v>0</v>
      </c>
      <c r="AA20" s="325">
        <f t="shared" ca="1" si="27"/>
        <v>0</v>
      </c>
      <c r="AB20" s="325">
        <f t="shared" ca="1" si="27"/>
        <v>0</v>
      </c>
      <c r="AC20" s="325">
        <f t="shared" ca="1" si="27"/>
        <v>0</v>
      </c>
      <c r="AD20" s="325">
        <f t="shared" ca="1" si="27"/>
        <v>0</v>
      </c>
      <c r="AE20" s="325">
        <f t="shared" ca="1" si="27"/>
        <v>0</v>
      </c>
      <c r="AF20" s="325">
        <f t="shared" ca="1" si="27"/>
        <v>0</v>
      </c>
      <c r="AG20" s="325">
        <f t="shared" ca="1" si="27"/>
        <v>0</v>
      </c>
      <c r="AH20" s="325">
        <f t="shared" ca="1" si="27"/>
        <v>0</v>
      </c>
      <c r="AI20" s="325">
        <f t="shared" ca="1" si="27"/>
        <v>0</v>
      </c>
      <c r="AJ20" s="325">
        <f t="shared" ca="1" si="27"/>
        <v>0</v>
      </c>
      <c r="AK20" s="325">
        <f t="shared" ca="1" si="27"/>
        <v>0</v>
      </c>
      <c r="AL20" s="325">
        <f t="shared" ca="1" si="27"/>
        <v>0</v>
      </c>
      <c r="AM20" s="325">
        <f t="shared" ca="1" si="27"/>
        <v>0</v>
      </c>
      <c r="AN20" s="325">
        <f t="shared" ca="1" si="27"/>
        <v>0</v>
      </c>
      <c r="AO20" s="325">
        <f t="shared" ca="1" si="27"/>
        <v>0</v>
      </c>
      <c r="AP20" s="325">
        <f t="shared" ca="1" si="27"/>
        <v>0</v>
      </c>
      <c r="AQ20" s="325">
        <f t="shared" ca="1" si="27"/>
        <v>0</v>
      </c>
      <c r="AR20" s="325">
        <f t="shared" ca="1" si="27"/>
        <v>0</v>
      </c>
      <c r="AS20" s="325">
        <f t="shared" ca="1" si="27"/>
        <v>0</v>
      </c>
      <c r="AT20" s="325">
        <f t="shared" ca="1" si="27"/>
        <v>0</v>
      </c>
      <c r="AU20" s="325">
        <f t="shared" ca="1" si="27"/>
        <v>0</v>
      </c>
      <c r="AV20" s="325">
        <f t="shared" ca="1" si="27"/>
        <v>0</v>
      </c>
      <c r="AW20" s="325">
        <f t="shared" ca="1" si="27"/>
        <v>0</v>
      </c>
      <c r="AX20" s="325">
        <f t="shared" ca="1" si="27"/>
        <v>0</v>
      </c>
      <c r="AY20" s="325">
        <f t="shared" ca="1" si="27"/>
        <v>0</v>
      </c>
      <c r="AZ20" s="325">
        <f t="shared" ref="AZ20:BQ20" ca="1" si="28">AZ19-AZ18</f>
        <v>0</v>
      </c>
      <c r="BA20" s="325">
        <f t="shared" ca="1" si="28"/>
        <v>0</v>
      </c>
      <c r="BB20" s="325">
        <f t="shared" ca="1" si="28"/>
        <v>0</v>
      </c>
      <c r="BC20" s="325">
        <f t="shared" ca="1" si="28"/>
        <v>0</v>
      </c>
      <c r="BD20" s="325">
        <f t="shared" ca="1" si="28"/>
        <v>0</v>
      </c>
      <c r="BE20" s="325">
        <f t="shared" ca="1" si="28"/>
        <v>0</v>
      </c>
      <c r="BF20" s="325">
        <f t="shared" ca="1" si="28"/>
        <v>0</v>
      </c>
      <c r="BG20" s="325">
        <f t="shared" ca="1" si="28"/>
        <v>0</v>
      </c>
      <c r="BH20" s="325">
        <f t="shared" ca="1" si="28"/>
        <v>0</v>
      </c>
      <c r="BI20" s="325">
        <f t="shared" ca="1" si="28"/>
        <v>0</v>
      </c>
      <c r="BJ20" s="325">
        <f t="shared" ca="1" si="28"/>
        <v>0</v>
      </c>
      <c r="BK20" s="325">
        <f t="shared" ca="1" si="28"/>
        <v>0</v>
      </c>
      <c r="BL20" s="325">
        <f t="shared" ca="1" si="28"/>
        <v>0</v>
      </c>
      <c r="BM20" s="325">
        <f t="shared" ca="1" si="28"/>
        <v>0</v>
      </c>
      <c r="BN20" s="325">
        <f t="shared" ca="1" si="28"/>
        <v>0</v>
      </c>
      <c r="BO20" s="325">
        <f t="shared" ca="1" si="28"/>
        <v>0</v>
      </c>
      <c r="BP20" s="325">
        <f t="shared" ca="1" si="28"/>
        <v>0</v>
      </c>
      <c r="BQ20" s="325">
        <f t="shared" ca="1" si="28"/>
        <v>0</v>
      </c>
      <c r="BR20" s="123"/>
    </row>
    <row r="21" spans="1:70" ht="15">
      <c r="A21" s="129" t="s">
        <v>139</v>
      </c>
      <c r="B21" s="316">
        <v>256</v>
      </c>
      <c r="C21" s="128" t="str">
        <f ca="1">IFERROR(OFFSET('Impacts Database'!$A$1,'Impact Inputs'!B21-1,MATCH("Description",'Impacts Database'!$2:$2,0)-1),"-")</f>
        <v>Increased access to support and information in an emergency</v>
      </c>
      <c r="D21" s="6">
        <f ca="1">IFERROR(OFFSET('Impacts Database'!$A$1,'Impact Inputs'!B21-1,MATCH("Wellbeing Domain",'Impacts Database'!$2:$2,0)-1),"-")</f>
        <v>0</v>
      </c>
      <c r="E21" s="6">
        <f ca="1">IFERROR(OFFSET('Impacts Database'!$A$1,'Impact Inputs'!B21-1,MATCH("Sector",'Impacts Database'!$2:$2,0)-1),"-")</f>
        <v>0</v>
      </c>
      <c r="F21" s="239" t="str">
        <f ca="1">IFERROR(OFFSET('Impacts Database'!$A$1,'Impact Inputs'!B21-1,MATCH("Value adjusted to "&amp;'Primary Inputs'!$C$16,'Impacts Database'!$2:$2,0)-1),"-")</f>
        <v/>
      </c>
      <c r="G21" s="239">
        <f ca="1">IFERROR(OFFSET('Impacts Database'!$A$1,'Impact Inputs'!B21-1,MATCH("Unit",'Impacts Database'!$2:$2,0)-1),"-")</f>
        <v>0</v>
      </c>
      <c r="H21" s="240">
        <f ca="1">IFERROR(OFFSET('Impacts Database'!$A$1,'Impact Inputs'!B21-1,MATCH("Government/Non-Government",'Impacts Database'!$2:$2,0)-1),"-")</f>
        <v>0</v>
      </c>
      <c r="I21" s="448"/>
      <c r="J21" s="311" t="s">
        <v>394</v>
      </c>
      <c r="K21" s="312"/>
      <c r="L21" s="313"/>
      <c r="M21" s="17">
        <f xml:space="preserve"> K21 + L21</f>
        <v>0</v>
      </c>
      <c r="N21" s="314">
        <v>1</v>
      </c>
      <c r="O21" s="314">
        <v>1</v>
      </c>
      <c r="P21" s="103" t="s">
        <v>110</v>
      </c>
      <c r="Q21" s="315"/>
      <c r="R21" s="25">
        <f ca="1">IF(ISTEXT(F21),0,(F21*N21*O21*Q21))</f>
        <v>0</v>
      </c>
      <c r="S21" s="325"/>
      <c r="T21" s="325">
        <f t="shared" ref="T21:AY21" ca="1" si="29" xml:space="preserve"> MAX( MIN($M21, T$4) - MAX($K21, T$3), 0) *$R21</f>
        <v>0</v>
      </c>
      <c r="U21" s="325">
        <f t="shared" ca="1" si="29"/>
        <v>0</v>
      </c>
      <c r="V21" s="325">
        <f t="shared" ca="1" si="29"/>
        <v>0</v>
      </c>
      <c r="W21" s="325">
        <f t="shared" ca="1" si="29"/>
        <v>0</v>
      </c>
      <c r="X21" s="325">
        <f t="shared" ca="1" si="29"/>
        <v>0</v>
      </c>
      <c r="Y21" s="325">
        <f t="shared" ca="1" si="29"/>
        <v>0</v>
      </c>
      <c r="Z21" s="325">
        <f t="shared" ca="1" si="29"/>
        <v>0</v>
      </c>
      <c r="AA21" s="325">
        <f t="shared" ca="1" si="29"/>
        <v>0</v>
      </c>
      <c r="AB21" s="325">
        <f t="shared" ca="1" si="29"/>
        <v>0</v>
      </c>
      <c r="AC21" s="325">
        <f t="shared" ca="1" si="29"/>
        <v>0</v>
      </c>
      <c r="AD21" s="325">
        <f t="shared" ca="1" si="29"/>
        <v>0</v>
      </c>
      <c r="AE21" s="325">
        <f t="shared" ca="1" si="29"/>
        <v>0</v>
      </c>
      <c r="AF21" s="325">
        <f t="shared" ca="1" si="29"/>
        <v>0</v>
      </c>
      <c r="AG21" s="325">
        <f t="shared" ca="1" si="29"/>
        <v>0</v>
      </c>
      <c r="AH21" s="325">
        <f t="shared" ca="1" si="29"/>
        <v>0</v>
      </c>
      <c r="AI21" s="325">
        <f t="shared" ca="1" si="29"/>
        <v>0</v>
      </c>
      <c r="AJ21" s="325">
        <f t="shared" ca="1" si="29"/>
        <v>0</v>
      </c>
      <c r="AK21" s="325">
        <f t="shared" ca="1" si="29"/>
        <v>0</v>
      </c>
      <c r="AL21" s="325">
        <f t="shared" ca="1" si="29"/>
        <v>0</v>
      </c>
      <c r="AM21" s="325">
        <f t="shared" ca="1" si="29"/>
        <v>0</v>
      </c>
      <c r="AN21" s="325">
        <f t="shared" ca="1" si="29"/>
        <v>0</v>
      </c>
      <c r="AO21" s="325">
        <f t="shared" ca="1" si="29"/>
        <v>0</v>
      </c>
      <c r="AP21" s="325">
        <f t="shared" ca="1" si="29"/>
        <v>0</v>
      </c>
      <c r="AQ21" s="325">
        <f t="shared" ca="1" si="29"/>
        <v>0</v>
      </c>
      <c r="AR21" s="325">
        <f t="shared" ca="1" si="29"/>
        <v>0</v>
      </c>
      <c r="AS21" s="325">
        <f t="shared" ca="1" si="29"/>
        <v>0</v>
      </c>
      <c r="AT21" s="325">
        <f t="shared" ca="1" si="29"/>
        <v>0</v>
      </c>
      <c r="AU21" s="325">
        <f t="shared" ca="1" si="29"/>
        <v>0</v>
      </c>
      <c r="AV21" s="325">
        <f t="shared" ca="1" si="29"/>
        <v>0</v>
      </c>
      <c r="AW21" s="325">
        <f t="shared" ca="1" si="29"/>
        <v>0</v>
      </c>
      <c r="AX21" s="325">
        <f t="shared" ca="1" si="29"/>
        <v>0</v>
      </c>
      <c r="AY21" s="325">
        <f t="shared" ca="1" si="29"/>
        <v>0</v>
      </c>
      <c r="AZ21" s="325">
        <f t="shared" ref="AZ21:BQ21" ca="1" si="30" xml:space="preserve"> MAX( MIN($M21, AZ$4) - MAX($K21, AZ$3), 0) *$R21</f>
        <v>0</v>
      </c>
      <c r="BA21" s="325">
        <f t="shared" ca="1" si="30"/>
        <v>0</v>
      </c>
      <c r="BB21" s="325">
        <f t="shared" ca="1" si="30"/>
        <v>0</v>
      </c>
      <c r="BC21" s="325">
        <f t="shared" ca="1" si="30"/>
        <v>0</v>
      </c>
      <c r="BD21" s="325">
        <f t="shared" ca="1" si="30"/>
        <v>0</v>
      </c>
      <c r="BE21" s="325">
        <f t="shared" ca="1" si="30"/>
        <v>0</v>
      </c>
      <c r="BF21" s="325">
        <f t="shared" ca="1" si="30"/>
        <v>0</v>
      </c>
      <c r="BG21" s="325">
        <f t="shared" ca="1" si="30"/>
        <v>0</v>
      </c>
      <c r="BH21" s="325">
        <f t="shared" ca="1" si="30"/>
        <v>0</v>
      </c>
      <c r="BI21" s="325">
        <f t="shared" ca="1" si="30"/>
        <v>0</v>
      </c>
      <c r="BJ21" s="325">
        <f t="shared" ca="1" si="30"/>
        <v>0</v>
      </c>
      <c r="BK21" s="325">
        <f t="shared" ca="1" si="30"/>
        <v>0</v>
      </c>
      <c r="BL21" s="325">
        <f t="shared" ca="1" si="30"/>
        <v>0</v>
      </c>
      <c r="BM21" s="325">
        <f t="shared" ca="1" si="30"/>
        <v>0</v>
      </c>
      <c r="BN21" s="325">
        <f t="shared" ca="1" si="30"/>
        <v>0</v>
      </c>
      <c r="BO21" s="325">
        <f t="shared" ca="1" si="30"/>
        <v>0</v>
      </c>
      <c r="BP21" s="325">
        <f t="shared" ca="1" si="30"/>
        <v>0</v>
      </c>
      <c r="BQ21" s="325">
        <f t="shared" ca="1" si="30"/>
        <v>0</v>
      </c>
      <c r="BR21" s="123"/>
    </row>
    <row r="22" spans="1:70">
      <c r="A22" s="191" t="str">
        <f>IF(OR(AND(L21=0,NOT(ISBLANK(L21))),N21=0,O21=0,AND(Q21=Q22,NOT(ISBLANK(Q21)),NOT(ISBLANK(Q22)))),"ERROR","OK")</f>
        <v>OK</v>
      </c>
      <c r="B22" s="123"/>
      <c r="C22" s="125" t="str">
        <f ca="1">IF(SUMSQ($T23:$BQ23)&gt;0,"INCLUDED","EXCLUDED")</f>
        <v>EXCLUDED</v>
      </c>
      <c r="D22" s="6"/>
      <c r="E22" s="6"/>
      <c r="F22" s="239"/>
      <c r="G22" s="239"/>
      <c r="H22" s="240">
        <f ca="1">IFERROR(OFFSET('Impacts Database'!$A$1,'Impact Inputs'!B21-1,MATCH("Government/Non-Government",'Impacts Database'!$2:$2,0)-1),"-")</f>
        <v>0</v>
      </c>
      <c r="I22" s="449"/>
      <c r="J22" s="166"/>
      <c r="K22" s="99"/>
      <c r="L22" s="99"/>
      <c r="M22" s="17"/>
      <c r="N22" s="242"/>
      <c r="O22" s="100"/>
      <c r="P22" s="102" t="s">
        <v>111</v>
      </c>
      <c r="Q22" s="315"/>
      <c r="R22" s="25">
        <f ca="1">IF(ISTEXT(F21),0,(F21*N21*O21*Q22))</f>
        <v>0</v>
      </c>
      <c r="S22" s="325"/>
      <c r="T22" s="325">
        <f t="shared" ref="T22:AY22" ca="1" si="31" xml:space="preserve"> MAX( MIN($M21, T$4) - MAX($K21, T$3), 0) *$R22</f>
        <v>0</v>
      </c>
      <c r="U22" s="325">
        <f t="shared" ca="1" si="31"/>
        <v>0</v>
      </c>
      <c r="V22" s="325">
        <f t="shared" ca="1" si="31"/>
        <v>0</v>
      </c>
      <c r="W22" s="325">
        <f t="shared" ca="1" si="31"/>
        <v>0</v>
      </c>
      <c r="X22" s="325">
        <f t="shared" ca="1" si="31"/>
        <v>0</v>
      </c>
      <c r="Y22" s="325">
        <f t="shared" ca="1" si="31"/>
        <v>0</v>
      </c>
      <c r="Z22" s="325">
        <f t="shared" ca="1" si="31"/>
        <v>0</v>
      </c>
      <c r="AA22" s="325">
        <f t="shared" ca="1" si="31"/>
        <v>0</v>
      </c>
      <c r="AB22" s="325">
        <f t="shared" ca="1" si="31"/>
        <v>0</v>
      </c>
      <c r="AC22" s="325">
        <f t="shared" ca="1" si="31"/>
        <v>0</v>
      </c>
      <c r="AD22" s="325">
        <f t="shared" ca="1" si="31"/>
        <v>0</v>
      </c>
      <c r="AE22" s="325">
        <f t="shared" ca="1" si="31"/>
        <v>0</v>
      </c>
      <c r="AF22" s="325">
        <f t="shared" ca="1" si="31"/>
        <v>0</v>
      </c>
      <c r="AG22" s="325">
        <f t="shared" ca="1" si="31"/>
        <v>0</v>
      </c>
      <c r="AH22" s="325">
        <f t="shared" ca="1" si="31"/>
        <v>0</v>
      </c>
      <c r="AI22" s="325">
        <f t="shared" ca="1" si="31"/>
        <v>0</v>
      </c>
      <c r="AJ22" s="325">
        <f t="shared" ca="1" si="31"/>
        <v>0</v>
      </c>
      <c r="AK22" s="325">
        <f t="shared" ca="1" si="31"/>
        <v>0</v>
      </c>
      <c r="AL22" s="325">
        <f t="shared" ca="1" si="31"/>
        <v>0</v>
      </c>
      <c r="AM22" s="325">
        <f t="shared" ca="1" si="31"/>
        <v>0</v>
      </c>
      <c r="AN22" s="325">
        <f t="shared" ca="1" si="31"/>
        <v>0</v>
      </c>
      <c r="AO22" s="325">
        <f t="shared" ca="1" si="31"/>
        <v>0</v>
      </c>
      <c r="AP22" s="325">
        <f t="shared" ca="1" si="31"/>
        <v>0</v>
      </c>
      <c r="AQ22" s="325">
        <f t="shared" ca="1" si="31"/>
        <v>0</v>
      </c>
      <c r="AR22" s="325">
        <f t="shared" ca="1" si="31"/>
        <v>0</v>
      </c>
      <c r="AS22" s="325">
        <f t="shared" ca="1" si="31"/>
        <v>0</v>
      </c>
      <c r="AT22" s="325">
        <f t="shared" ca="1" si="31"/>
        <v>0</v>
      </c>
      <c r="AU22" s="325">
        <f t="shared" ca="1" si="31"/>
        <v>0</v>
      </c>
      <c r="AV22" s="325">
        <f t="shared" ca="1" si="31"/>
        <v>0</v>
      </c>
      <c r="AW22" s="325">
        <f t="shared" ca="1" si="31"/>
        <v>0</v>
      </c>
      <c r="AX22" s="325">
        <f t="shared" ca="1" si="31"/>
        <v>0</v>
      </c>
      <c r="AY22" s="325">
        <f t="shared" ca="1" si="31"/>
        <v>0</v>
      </c>
      <c r="AZ22" s="325">
        <f t="shared" ref="AZ22:BQ22" ca="1" si="32" xml:space="preserve"> MAX( MIN($M21, AZ$4) - MAX($K21, AZ$3), 0) *$R22</f>
        <v>0</v>
      </c>
      <c r="BA22" s="325">
        <f t="shared" ca="1" si="32"/>
        <v>0</v>
      </c>
      <c r="BB22" s="325">
        <f t="shared" ca="1" si="32"/>
        <v>0</v>
      </c>
      <c r="BC22" s="325">
        <f t="shared" ca="1" si="32"/>
        <v>0</v>
      </c>
      <c r="BD22" s="325">
        <f t="shared" ca="1" si="32"/>
        <v>0</v>
      </c>
      <c r="BE22" s="325">
        <f t="shared" ca="1" si="32"/>
        <v>0</v>
      </c>
      <c r="BF22" s="325">
        <f t="shared" ca="1" si="32"/>
        <v>0</v>
      </c>
      <c r="BG22" s="325">
        <f t="shared" ca="1" si="32"/>
        <v>0</v>
      </c>
      <c r="BH22" s="325">
        <f t="shared" ca="1" si="32"/>
        <v>0</v>
      </c>
      <c r="BI22" s="325">
        <f t="shared" ca="1" si="32"/>
        <v>0</v>
      </c>
      <c r="BJ22" s="325">
        <f t="shared" ca="1" si="32"/>
        <v>0</v>
      </c>
      <c r="BK22" s="325">
        <f t="shared" ca="1" si="32"/>
        <v>0</v>
      </c>
      <c r="BL22" s="325">
        <f t="shared" ca="1" si="32"/>
        <v>0</v>
      </c>
      <c r="BM22" s="325">
        <f t="shared" ca="1" si="32"/>
        <v>0</v>
      </c>
      <c r="BN22" s="325">
        <f t="shared" ca="1" si="32"/>
        <v>0</v>
      </c>
      <c r="BO22" s="325">
        <f t="shared" ca="1" si="32"/>
        <v>0</v>
      </c>
      <c r="BP22" s="325">
        <f t="shared" ca="1" si="32"/>
        <v>0</v>
      </c>
      <c r="BQ22" s="325">
        <f t="shared" ca="1" si="32"/>
        <v>0</v>
      </c>
      <c r="BR22" s="123"/>
    </row>
    <row r="23" spans="1:70">
      <c r="B23" s="123"/>
      <c r="C23" s="128"/>
      <c r="D23" s="6"/>
      <c r="E23" s="6"/>
      <c r="F23" s="239"/>
      <c r="G23" s="239"/>
      <c r="H23" s="240">
        <f ca="1">IFERROR(OFFSET('Impacts Database'!$A$1,'Impact Inputs'!B21-1,MATCH("Government/Non-Government",'Impacts Database'!$2:$2,0)-1),"-")</f>
        <v>0</v>
      </c>
      <c r="I23" s="449"/>
      <c r="J23" s="166"/>
      <c r="K23" s="98"/>
      <c r="L23" s="98"/>
      <c r="M23" s="17"/>
      <c r="N23" s="242"/>
      <c r="O23" s="101"/>
      <c r="P23" s="102" t="s">
        <v>112</v>
      </c>
      <c r="Q23" s="7">
        <f>Q22-Q21</f>
        <v>0</v>
      </c>
      <c r="R23" s="25">
        <f ca="1">IF(ISTEXT(F21),0,(F21*N21*O21*Q23))</f>
        <v>0</v>
      </c>
      <c r="S23" s="325"/>
      <c r="T23" s="325">
        <f t="shared" ref="T23:AY23" ca="1" si="33">T22-T21</f>
        <v>0</v>
      </c>
      <c r="U23" s="325">
        <f t="shared" ca="1" si="33"/>
        <v>0</v>
      </c>
      <c r="V23" s="325">
        <f t="shared" ca="1" si="33"/>
        <v>0</v>
      </c>
      <c r="W23" s="325">
        <f t="shared" ca="1" si="33"/>
        <v>0</v>
      </c>
      <c r="X23" s="325">
        <f t="shared" ca="1" si="33"/>
        <v>0</v>
      </c>
      <c r="Y23" s="325">
        <f t="shared" ca="1" si="33"/>
        <v>0</v>
      </c>
      <c r="Z23" s="325">
        <f t="shared" ca="1" si="33"/>
        <v>0</v>
      </c>
      <c r="AA23" s="325">
        <f t="shared" ca="1" si="33"/>
        <v>0</v>
      </c>
      <c r="AB23" s="325">
        <f t="shared" ca="1" si="33"/>
        <v>0</v>
      </c>
      <c r="AC23" s="325">
        <f t="shared" ca="1" si="33"/>
        <v>0</v>
      </c>
      <c r="AD23" s="325">
        <f t="shared" ca="1" si="33"/>
        <v>0</v>
      </c>
      <c r="AE23" s="325">
        <f t="shared" ca="1" si="33"/>
        <v>0</v>
      </c>
      <c r="AF23" s="325">
        <f t="shared" ca="1" si="33"/>
        <v>0</v>
      </c>
      <c r="AG23" s="325">
        <f t="shared" ca="1" si="33"/>
        <v>0</v>
      </c>
      <c r="AH23" s="325">
        <f t="shared" ca="1" si="33"/>
        <v>0</v>
      </c>
      <c r="AI23" s="325">
        <f t="shared" ca="1" si="33"/>
        <v>0</v>
      </c>
      <c r="AJ23" s="325">
        <f t="shared" ca="1" si="33"/>
        <v>0</v>
      </c>
      <c r="AK23" s="325">
        <f t="shared" ca="1" si="33"/>
        <v>0</v>
      </c>
      <c r="AL23" s="325">
        <f t="shared" ca="1" si="33"/>
        <v>0</v>
      </c>
      <c r="AM23" s="325">
        <f t="shared" ca="1" si="33"/>
        <v>0</v>
      </c>
      <c r="AN23" s="325">
        <f t="shared" ca="1" si="33"/>
        <v>0</v>
      </c>
      <c r="AO23" s="325">
        <f t="shared" ca="1" si="33"/>
        <v>0</v>
      </c>
      <c r="AP23" s="325">
        <f t="shared" ca="1" si="33"/>
        <v>0</v>
      </c>
      <c r="AQ23" s="325">
        <f t="shared" ca="1" si="33"/>
        <v>0</v>
      </c>
      <c r="AR23" s="325">
        <f t="shared" ca="1" si="33"/>
        <v>0</v>
      </c>
      <c r="AS23" s="325">
        <f t="shared" ca="1" si="33"/>
        <v>0</v>
      </c>
      <c r="AT23" s="325">
        <f t="shared" ca="1" si="33"/>
        <v>0</v>
      </c>
      <c r="AU23" s="325">
        <f t="shared" ca="1" si="33"/>
        <v>0</v>
      </c>
      <c r="AV23" s="325">
        <f t="shared" ca="1" si="33"/>
        <v>0</v>
      </c>
      <c r="AW23" s="325">
        <f t="shared" ca="1" si="33"/>
        <v>0</v>
      </c>
      <c r="AX23" s="325">
        <f t="shared" ca="1" si="33"/>
        <v>0</v>
      </c>
      <c r="AY23" s="325">
        <f t="shared" ca="1" si="33"/>
        <v>0</v>
      </c>
      <c r="AZ23" s="325">
        <f t="shared" ref="AZ23:BQ23" ca="1" si="34">AZ22-AZ21</f>
        <v>0</v>
      </c>
      <c r="BA23" s="325">
        <f t="shared" ca="1" si="34"/>
        <v>0</v>
      </c>
      <c r="BB23" s="325">
        <f t="shared" ca="1" si="34"/>
        <v>0</v>
      </c>
      <c r="BC23" s="325">
        <f t="shared" ca="1" si="34"/>
        <v>0</v>
      </c>
      <c r="BD23" s="325">
        <f t="shared" ca="1" si="34"/>
        <v>0</v>
      </c>
      <c r="BE23" s="325">
        <f t="shared" ca="1" si="34"/>
        <v>0</v>
      </c>
      <c r="BF23" s="325">
        <f t="shared" ca="1" si="34"/>
        <v>0</v>
      </c>
      <c r="BG23" s="325">
        <f t="shared" ca="1" si="34"/>
        <v>0</v>
      </c>
      <c r="BH23" s="325">
        <f t="shared" ca="1" si="34"/>
        <v>0</v>
      </c>
      <c r="BI23" s="325">
        <f t="shared" ca="1" si="34"/>
        <v>0</v>
      </c>
      <c r="BJ23" s="325">
        <f t="shared" ca="1" si="34"/>
        <v>0</v>
      </c>
      <c r="BK23" s="325">
        <f t="shared" ca="1" si="34"/>
        <v>0</v>
      </c>
      <c r="BL23" s="325">
        <f t="shared" ca="1" si="34"/>
        <v>0</v>
      </c>
      <c r="BM23" s="325">
        <f t="shared" ca="1" si="34"/>
        <v>0</v>
      </c>
      <c r="BN23" s="325">
        <f t="shared" ca="1" si="34"/>
        <v>0</v>
      </c>
      <c r="BO23" s="325">
        <f t="shared" ca="1" si="34"/>
        <v>0</v>
      </c>
      <c r="BP23" s="325">
        <f t="shared" ca="1" si="34"/>
        <v>0</v>
      </c>
      <c r="BQ23" s="325">
        <f t="shared" ca="1" si="34"/>
        <v>0</v>
      </c>
      <c r="BR23" s="123"/>
    </row>
    <row r="24" spans="1:70" ht="15">
      <c r="A24" s="129" t="s">
        <v>140</v>
      </c>
      <c r="B24" s="316">
        <v>257</v>
      </c>
      <c r="C24" s="128" t="str">
        <f ca="1">IFERROR(OFFSET('Impacts Database'!$A$1,'Impact Inputs'!B24-1,MATCH("Description",'Impacts Database'!$2:$2,0)-1),"-")</f>
        <v>Continued support for Households currently in the service</v>
      </c>
      <c r="D24" s="6">
        <f ca="1">IFERROR(OFFSET('Impacts Database'!$A$1,'Impact Inputs'!B24-1,MATCH("Wellbeing Domain",'Impacts Database'!$2:$2,0)-1),"-")</f>
        <v>0</v>
      </c>
      <c r="E24" s="6">
        <f ca="1">IFERROR(OFFSET('Impacts Database'!$A$1,'Impact Inputs'!B24-1,MATCH("Sector",'Impacts Database'!$2:$2,0)-1),"-")</f>
        <v>0</v>
      </c>
      <c r="F24" s="239" t="str">
        <f ca="1">IFERROR(OFFSET('Impacts Database'!$A$1,'Impact Inputs'!B24-1,MATCH("Value adjusted to "&amp;'Primary Inputs'!$C$16,'Impacts Database'!$2:$2,0)-1),"-")</f>
        <v/>
      </c>
      <c r="G24" s="239">
        <f ca="1">IFERROR(OFFSET('Impacts Database'!$A$1,'Impact Inputs'!B24-1,MATCH("Unit",'Impacts Database'!$2:$2,0)-1),"-")</f>
        <v>0</v>
      </c>
      <c r="H24" s="240">
        <f ca="1">IFERROR(OFFSET('Impacts Database'!$A$1,'Impact Inputs'!B24-1,MATCH("Government/Non-Government",'Impacts Database'!$2:$2,0)-1),"-")</f>
        <v>0</v>
      </c>
      <c r="I24" s="448"/>
      <c r="J24" s="311" t="s">
        <v>394</v>
      </c>
      <c r="K24" s="312"/>
      <c r="L24" s="313"/>
      <c r="M24" s="17">
        <f xml:space="preserve"> K24 + L24</f>
        <v>0</v>
      </c>
      <c r="N24" s="314">
        <v>1</v>
      </c>
      <c r="O24" s="314">
        <v>1</v>
      </c>
      <c r="P24" s="103" t="s">
        <v>110</v>
      </c>
      <c r="Q24" s="315"/>
      <c r="R24" s="25">
        <f ca="1">IF(ISTEXT(F24),0,(F24*N24*O24*Q24))</f>
        <v>0</v>
      </c>
      <c r="S24" s="325"/>
      <c r="T24" s="325">
        <f t="shared" ref="T24:AY24" ca="1" si="35" xml:space="preserve"> MAX( MIN($M24, T$4) - MAX($K24, T$3), 0) *$R24</f>
        <v>0</v>
      </c>
      <c r="U24" s="325">
        <f t="shared" ca="1" si="35"/>
        <v>0</v>
      </c>
      <c r="V24" s="325">
        <f t="shared" ca="1" si="35"/>
        <v>0</v>
      </c>
      <c r="W24" s="325">
        <f t="shared" ca="1" si="35"/>
        <v>0</v>
      </c>
      <c r="X24" s="325">
        <f t="shared" ca="1" si="35"/>
        <v>0</v>
      </c>
      <c r="Y24" s="325">
        <f t="shared" ca="1" si="35"/>
        <v>0</v>
      </c>
      <c r="Z24" s="325">
        <f t="shared" ca="1" si="35"/>
        <v>0</v>
      </c>
      <c r="AA24" s="325">
        <f t="shared" ca="1" si="35"/>
        <v>0</v>
      </c>
      <c r="AB24" s="325">
        <f t="shared" ca="1" si="35"/>
        <v>0</v>
      </c>
      <c r="AC24" s="325">
        <f t="shared" ca="1" si="35"/>
        <v>0</v>
      </c>
      <c r="AD24" s="325">
        <f t="shared" ca="1" si="35"/>
        <v>0</v>
      </c>
      <c r="AE24" s="325">
        <f t="shared" ca="1" si="35"/>
        <v>0</v>
      </c>
      <c r="AF24" s="325">
        <f t="shared" ca="1" si="35"/>
        <v>0</v>
      </c>
      <c r="AG24" s="325">
        <f t="shared" ca="1" si="35"/>
        <v>0</v>
      </c>
      <c r="AH24" s="325">
        <f t="shared" ca="1" si="35"/>
        <v>0</v>
      </c>
      <c r="AI24" s="325">
        <f t="shared" ca="1" si="35"/>
        <v>0</v>
      </c>
      <c r="AJ24" s="325">
        <f t="shared" ca="1" si="35"/>
        <v>0</v>
      </c>
      <c r="AK24" s="325">
        <f t="shared" ca="1" si="35"/>
        <v>0</v>
      </c>
      <c r="AL24" s="325">
        <f t="shared" ca="1" si="35"/>
        <v>0</v>
      </c>
      <c r="AM24" s="325">
        <f t="shared" ca="1" si="35"/>
        <v>0</v>
      </c>
      <c r="AN24" s="325">
        <f t="shared" ca="1" si="35"/>
        <v>0</v>
      </c>
      <c r="AO24" s="325">
        <f t="shared" ca="1" si="35"/>
        <v>0</v>
      </c>
      <c r="AP24" s="325">
        <f t="shared" ca="1" si="35"/>
        <v>0</v>
      </c>
      <c r="AQ24" s="325">
        <f t="shared" ca="1" si="35"/>
        <v>0</v>
      </c>
      <c r="AR24" s="325">
        <f t="shared" ca="1" si="35"/>
        <v>0</v>
      </c>
      <c r="AS24" s="325">
        <f t="shared" ca="1" si="35"/>
        <v>0</v>
      </c>
      <c r="AT24" s="325">
        <f t="shared" ca="1" si="35"/>
        <v>0</v>
      </c>
      <c r="AU24" s="325">
        <f t="shared" ca="1" si="35"/>
        <v>0</v>
      </c>
      <c r="AV24" s="325">
        <f t="shared" ca="1" si="35"/>
        <v>0</v>
      </c>
      <c r="AW24" s="325">
        <f t="shared" ca="1" si="35"/>
        <v>0</v>
      </c>
      <c r="AX24" s="325">
        <f t="shared" ca="1" si="35"/>
        <v>0</v>
      </c>
      <c r="AY24" s="325">
        <f t="shared" ca="1" si="35"/>
        <v>0</v>
      </c>
      <c r="AZ24" s="325">
        <f t="shared" ref="AZ24:BQ24" ca="1" si="36" xml:space="preserve"> MAX( MIN($M24, AZ$4) - MAX($K24, AZ$3), 0) *$R24</f>
        <v>0</v>
      </c>
      <c r="BA24" s="325">
        <f t="shared" ca="1" si="36"/>
        <v>0</v>
      </c>
      <c r="BB24" s="325">
        <f t="shared" ca="1" si="36"/>
        <v>0</v>
      </c>
      <c r="BC24" s="325">
        <f t="shared" ca="1" si="36"/>
        <v>0</v>
      </c>
      <c r="BD24" s="325">
        <f t="shared" ca="1" si="36"/>
        <v>0</v>
      </c>
      <c r="BE24" s="325">
        <f t="shared" ca="1" si="36"/>
        <v>0</v>
      </c>
      <c r="BF24" s="325">
        <f t="shared" ca="1" si="36"/>
        <v>0</v>
      </c>
      <c r="BG24" s="325">
        <f t="shared" ca="1" si="36"/>
        <v>0</v>
      </c>
      <c r="BH24" s="325">
        <f t="shared" ca="1" si="36"/>
        <v>0</v>
      </c>
      <c r="BI24" s="325">
        <f t="shared" ca="1" si="36"/>
        <v>0</v>
      </c>
      <c r="BJ24" s="325">
        <f t="shared" ca="1" si="36"/>
        <v>0</v>
      </c>
      <c r="BK24" s="325">
        <f t="shared" ca="1" si="36"/>
        <v>0</v>
      </c>
      <c r="BL24" s="325">
        <f t="shared" ca="1" si="36"/>
        <v>0</v>
      </c>
      <c r="BM24" s="325">
        <f t="shared" ca="1" si="36"/>
        <v>0</v>
      </c>
      <c r="BN24" s="325">
        <f t="shared" ca="1" si="36"/>
        <v>0</v>
      </c>
      <c r="BO24" s="325">
        <f t="shared" ca="1" si="36"/>
        <v>0</v>
      </c>
      <c r="BP24" s="325">
        <f t="shared" ca="1" si="36"/>
        <v>0</v>
      </c>
      <c r="BQ24" s="325">
        <f t="shared" ca="1" si="36"/>
        <v>0</v>
      </c>
      <c r="BR24" s="123"/>
    </row>
    <row r="25" spans="1:70">
      <c r="A25" s="191" t="str">
        <f>IF(OR(AND(L24=0,NOT(ISBLANK(L24))),N24=0,O24=0,AND(Q24=Q25,NOT(ISBLANK(Q24)),NOT(ISBLANK(Q25)))),"ERROR","OK")</f>
        <v>OK</v>
      </c>
      <c r="B25" s="123"/>
      <c r="C25" s="125" t="str">
        <f ca="1">IF(SUMSQ($T26:$BQ26)&gt;0,"INCLUDED","EXCLUDED")</f>
        <v>EXCLUDED</v>
      </c>
      <c r="D25" s="6"/>
      <c r="E25" s="6"/>
      <c r="F25" s="239"/>
      <c r="G25" s="239"/>
      <c r="H25" s="240">
        <f ca="1">IFERROR(OFFSET('Impacts Database'!$A$1,'Impact Inputs'!B24-1,MATCH("Government/Non-Government",'Impacts Database'!$2:$2,0)-1),"-")</f>
        <v>0</v>
      </c>
      <c r="I25" s="449"/>
      <c r="J25" s="166"/>
      <c r="K25" s="99"/>
      <c r="L25" s="99"/>
      <c r="M25" s="17"/>
      <c r="N25" s="242"/>
      <c r="O25" s="100"/>
      <c r="P25" s="102" t="s">
        <v>111</v>
      </c>
      <c r="Q25" s="315"/>
      <c r="R25" s="25">
        <f ca="1">IF(ISTEXT(F24),0,(F24*N24*O24*Q25))</f>
        <v>0</v>
      </c>
      <c r="S25" s="325"/>
      <c r="T25" s="325">
        <f t="shared" ref="T25:AY25" ca="1" si="37" xml:space="preserve"> MAX( MIN($M24, T$4) - MAX($K24, T$3), 0) *$R25</f>
        <v>0</v>
      </c>
      <c r="U25" s="325">
        <f t="shared" ca="1" si="37"/>
        <v>0</v>
      </c>
      <c r="V25" s="325">
        <f t="shared" ca="1" si="37"/>
        <v>0</v>
      </c>
      <c r="W25" s="325">
        <f t="shared" ca="1" si="37"/>
        <v>0</v>
      </c>
      <c r="X25" s="325">
        <f t="shared" ca="1" si="37"/>
        <v>0</v>
      </c>
      <c r="Y25" s="325">
        <f t="shared" ca="1" si="37"/>
        <v>0</v>
      </c>
      <c r="Z25" s="325">
        <f t="shared" ca="1" si="37"/>
        <v>0</v>
      </c>
      <c r="AA25" s="325">
        <f t="shared" ca="1" si="37"/>
        <v>0</v>
      </c>
      <c r="AB25" s="325">
        <f t="shared" ca="1" si="37"/>
        <v>0</v>
      </c>
      <c r="AC25" s="325">
        <f t="shared" ca="1" si="37"/>
        <v>0</v>
      </c>
      <c r="AD25" s="325">
        <f t="shared" ca="1" si="37"/>
        <v>0</v>
      </c>
      <c r="AE25" s="325">
        <f t="shared" ca="1" si="37"/>
        <v>0</v>
      </c>
      <c r="AF25" s="325">
        <f t="shared" ca="1" si="37"/>
        <v>0</v>
      </c>
      <c r="AG25" s="325">
        <f t="shared" ca="1" si="37"/>
        <v>0</v>
      </c>
      <c r="AH25" s="325">
        <f t="shared" ca="1" si="37"/>
        <v>0</v>
      </c>
      <c r="AI25" s="325">
        <f t="shared" ca="1" si="37"/>
        <v>0</v>
      </c>
      <c r="AJ25" s="325">
        <f t="shared" ca="1" si="37"/>
        <v>0</v>
      </c>
      <c r="AK25" s="325">
        <f t="shared" ca="1" si="37"/>
        <v>0</v>
      </c>
      <c r="AL25" s="325">
        <f t="shared" ca="1" si="37"/>
        <v>0</v>
      </c>
      <c r="AM25" s="325">
        <f t="shared" ca="1" si="37"/>
        <v>0</v>
      </c>
      <c r="AN25" s="325">
        <f t="shared" ca="1" si="37"/>
        <v>0</v>
      </c>
      <c r="AO25" s="325">
        <f t="shared" ca="1" si="37"/>
        <v>0</v>
      </c>
      <c r="AP25" s="325">
        <f t="shared" ca="1" si="37"/>
        <v>0</v>
      </c>
      <c r="AQ25" s="325">
        <f t="shared" ca="1" si="37"/>
        <v>0</v>
      </c>
      <c r="AR25" s="325">
        <f t="shared" ca="1" si="37"/>
        <v>0</v>
      </c>
      <c r="AS25" s="325">
        <f t="shared" ca="1" si="37"/>
        <v>0</v>
      </c>
      <c r="AT25" s="325">
        <f t="shared" ca="1" si="37"/>
        <v>0</v>
      </c>
      <c r="AU25" s="325">
        <f t="shared" ca="1" si="37"/>
        <v>0</v>
      </c>
      <c r="AV25" s="325">
        <f t="shared" ca="1" si="37"/>
        <v>0</v>
      </c>
      <c r="AW25" s="325">
        <f t="shared" ca="1" si="37"/>
        <v>0</v>
      </c>
      <c r="AX25" s="325">
        <f t="shared" ca="1" si="37"/>
        <v>0</v>
      </c>
      <c r="AY25" s="325">
        <f t="shared" ca="1" si="37"/>
        <v>0</v>
      </c>
      <c r="AZ25" s="325">
        <f t="shared" ref="AZ25:BQ25" ca="1" si="38" xml:space="preserve"> MAX( MIN($M24, AZ$4) - MAX($K24, AZ$3), 0) *$R25</f>
        <v>0</v>
      </c>
      <c r="BA25" s="325">
        <f t="shared" ca="1" si="38"/>
        <v>0</v>
      </c>
      <c r="BB25" s="325">
        <f t="shared" ca="1" si="38"/>
        <v>0</v>
      </c>
      <c r="BC25" s="325">
        <f t="shared" ca="1" si="38"/>
        <v>0</v>
      </c>
      <c r="BD25" s="325">
        <f t="shared" ca="1" si="38"/>
        <v>0</v>
      </c>
      <c r="BE25" s="325">
        <f t="shared" ca="1" si="38"/>
        <v>0</v>
      </c>
      <c r="BF25" s="325">
        <f t="shared" ca="1" si="38"/>
        <v>0</v>
      </c>
      <c r="BG25" s="325">
        <f t="shared" ca="1" si="38"/>
        <v>0</v>
      </c>
      <c r="BH25" s="325">
        <f t="shared" ca="1" si="38"/>
        <v>0</v>
      </c>
      <c r="BI25" s="325">
        <f t="shared" ca="1" si="38"/>
        <v>0</v>
      </c>
      <c r="BJ25" s="325">
        <f t="shared" ca="1" si="38"/>
        <v>0</v>
      </c>
      <c r="BK25" s="325">
        <f t="shared" ca="1" si="38"/>
        <v>0</v>
      </c>
      <c r="BL25" s="325">
        <f t="shared" ca="1" si="38"/>
        <v>0</v>
      </c>
      <c r="BM25" s="325">
        <f t="shared" ca="1" si="38"/>
        <v>0</v>
      </c>
      <c r="BN25" s="325">
        <f t="shared" ca="1" si="38"/>
        <v>0</v>
      </c>
      <c r="BO25" s="325">
        <f t="shared" ca="1" si="38"/>
        <v>0</v>
      </c>
      <c r="BP25" s="325">
        <f t="shared" ca="1" si="38"/>
        <v>0</v>
      </c>
      <c r="BQ25" s="325">
        <f t="shared" ca="1" si="38"/>
        <v>0</v>
      </c>
      <c r="BR25" s="123"/>
    </row>
    <row r="26" spans="1:70">
      <c r="B26" s="123"/>
      <c r="C26" s="128"/>
      <c r="D26" s="6"/>
      <c r="E26" s="6"/>
      <c r="F26" s="239"/>
      <c r="G26" s="239"/>
      <c r="H26" s="240">
        <f ca="1">IFERROR(OFFSET('Impacts Database'!$A$1,'Impact Inputs'!B24-1,MATCH("Government/Non-Government",'Impacts Database'!$2:$2,0)-1),"-")</f>
        <v>0</v>
      </c>
      <c r="I26" s="449"/>
      <c r="J26" s="166"/>
      <c r="K26" s="98"/>
      <c r="L26" s="98"/>
      <c r="M26" s="17"/>
      <c r="N26" s="242"/>
      <c r="O26" s="101"/>
      <c r="P26" s="102" t="s">
        <v>112</v>
      </c>
      <c r="Q26" s="7">
        <f>Q25-Q24</f>
        <v>0</v>
      </c>
      <c r="R26" s="25">
        <f ca="1">IF(ISTEXT(F24),0,(F24*N24*O24*Q26))</f>
        <v>0</v>
      </c>
      <c r="S26" s="325"/>
      <c r="T26" s="325">
        <f t="shared" ref="T26:AY26" ca="1" si="39">T25-T24</f>
        <v>0</v>
      </c>
      <c r="U26" s="325">
        <f t="shared" ca="1" si="39"/>
        <v>0</v>
      </c>
      <c r="V26" s="325">
        <f t="shared" ca="1" si="39"/>
        <v>0</v>
      </c>
      <c r="W26" s="325">
        <f t="shared" ca="1" si="39"/>
        <v>0</v>
      </c>
      <c r="X26" s="325">
        <f t="shared" ca="1" si="39"/>
        <v>0</v>
      </c>
      <c r="Y26" s="325">
        <f t="shared" ca="1" si="39"/>
        <v>0</v>
      </c>
      <c r="Z26" s="325">
        <f t="shared" ca="1" si="39"/>
        <v>0</v>
      </c>
      <c r="AA26" s="325">
        <f t="shared" ca="1" si="39"/>
        <v>0</v>
      </c>
      <c r="AB26" s="325">
        <f t="shared" ca="1" si="39"/>
        <v>0</v>
      </c>
      <c r="AC26" s="325">
        <f t="shared" ca="1" si="39"/>
        <v>0</v>
      </c>
      <c r="AD26" s="325">
        <f t="shared" ca="1" si="39"/>
        <v>0</v>
      </c>
      <c r="AE26" s="325">
        <f t="shared" ca="1" si="39"/>
        <v>0</v>
      </c>
      <c r="AF26" s="325">
        <f t="shared" ca="1" si="39"/>
        <v>0</v>
      </c>
      <c r="AG26" s="325">
        <f t="shared" ca="1" si="39"/>
        <v>0</v>
      </c>
      <c r="AH26" s="325">
        <f t="shared" ca="1" si="39"/>
        <v>0</v>
      </c>
      <c r="AI26" s="325">
        <f t="shared" ca="1" si="39"/>
        <v>0</v>
      </c>
      <c r="AJ26" s="325">
        <f t="shared" ca="1" si="39"/>
        <v>0</v>
      </c>
      <c r="AK26" s="325">
        <f t="shared" ca="1" si="39"/>
        <v>0</v>
      </c>
      <c r="AL26" s="325">
        <f t="shared" ca="1" si="39"/>
        <v>0</v>
      </c>
      <c r="AM26" s="325">
        <f t="shared" ca="1" si="39"/>
        <v>0</v>
      </c>
      <c r="AN26" s="325">
        <f t="shared" ca="1" si="39"/>
        <v>0</v>
      </c>
      <c r="AO26" s="325">
        <f t="shared" ca="1" si="39"/>
        <v>0</v>
      </c>
      <c r="AP26" s="325">
        <f t="shared" ca="1" si="39"/>
        <v>0</v>
      </c>
      <c r="AQ26" s="325">
        <f t="shared" ca="1" si="39"/>
        <v>0</v>
      </c>
      <c r="AR26" s="325">
        <f t="shared" ca="1" si="39"/>
        <v>0</v>
      </c>
      <c r="AS26" s="325">
        <f t="shared" ca="1" si="39"/>
        <v>0</v>
      </c>
      <c r="AT26" s="325">
        <f t="shared" ca="1" si="39"/>
        <v>0</v>
      </c>
      <c r="AU26" s="325">
        <f t="shared" ca="1" si="39"/>
        <v>0</v>
      </c>
      <c r="AV26" s="325">
        <f t="shared" ca="1" si="39"/>
        <v>0</v>
      </c>
      <c r="AW26" s="325">
        <f t="shared" ca="1" si="39"/>
        <v>0</v>
      </c>
      <c r="AX26" s="325">
        <f t="shared" ca="1" si="39"/>
        <v>0</v>
      </c>
      <c r="AY26" s="325">
        <f t="shared" ca="1" si="39"/>
        <v>0</v>
      </c>
      <c r="AZ26" s="325">
        <f t="shared" ref="AZ26:BQ26" ca="1" si="40">AZ25-AZ24</f>
        <v>0</v>
      </c>
      <c r="BA26" s="325">
        <f t="shared" ca="1" si="40"/>
        <v>0</v>
      </c>
      <c r="BB26" s="325">
        <f t="shared" ca="1" si="40"/>
        <v>0</v>
      </c>
      <c r="BC26" s="325">
        <f t="shared" ca="1" si="40"/>
        <v>0</v>
      </c>
      <c r="BD26" s="325">
        <f t="shared" ca="1" si="40"/>
        <v>0</v>
      </c>
      <c r="BE26" s="325">
        <f t="shared" ca="1" si="40"/>
        <v>0</v>
      </c>
      <c r="BF26" s="325">
        <f t="shared" ca="1" si="40"/>
        <v>0</v>
      </c>
      <c r="BG26" s="325">
        <f t="shared" ca="1" si="40"/>
        <v>0</v>
      </c>
      <c r="BH26" s="325">
        <f t="shared" ca="1" si="40"/>
        <v>0</v>
      </c>
      <c r="BI26" s="325">
        <f t="shared" ca="1" si="40"/>
        <v>0</v>
      </c>
      <c r="BJ26" s="325">
        <f t="shared" ca="1" si="40"/>
        <v>0</v>
      </c>
      <c r="BK26" s="325">
        <f t="shared" ca="1" si="40"/>
        <v>0</v>
      </c>
      <c r="BL26" s="325">
        <f t="shared" ca="1" si="40"/>
        <v>0</v>
      </c>
      <c r="BM26" s="325">
        <f t="shared" ca="1" si="40"/>
        <v>0</v>
      </c>
      <c r="BN26" s="325">
        <f t="shared" ca="1" si="40"/>
        <v>0</v>
      </c>
      <c r="BO26" s="325">
        <f t="shared" ca="1" si="40"/>
        <v>0</v>
      </c>
      <c r="BP26" s="325">
        <f t="shared" ca="1" si="40"/>
        <v>0</v>
      </c>
      <c r="BQ26" s="325">
        <f t="shared" ca="1" si="40"/>
        <v>0</v>
      </c>
      <c r="BR26" s="123"/>
    </row>
    <row r="27" spans="1:70" ht="15">
      <c r="A27" s="129" t="s">
        <v>141</v>
      </c>
      <c r="B27" s="316">
        <v>258</v>
      </c>
      <c r="C27" s="128" t="str">
        <f ca="1">IFERROR(OFFSET('Impacts Database'!$A$1,'Impact Inputs'!B27-1,MATCH("Description",'Impacts Database'!$2:$2,0)-1),"-")</f>
        <v>Cheaper resolution of insurance claims</v>
      </c>
      <c r="D27" s="6">
        <f ca="1">IFERROR(OFFSET('Impacts Database'!$A$1,'Impact Inputs'!B27-1,MATCH("Wellbeing Domain",'Impacts Database'!$2:$2,0)-1),"-")</f>
        <v>0</v>
      </c>
      <c r="E27" s="6">
        <f ca="1">IFERROR(OFFSET('Impacts Database'!$A$1,'Impact Inputs'!B27-1,MATCH("Sector",'Impacts Database'!$2:$2,0)-1),"-")</f>
        <v>0</v>
      </c>
      <c r="F27" s="239" t="str">
        <f ca="1">IFERROR(OFFSET('Impacts Database'!$A$1,'Impact Inputs'!B27-1,MATCH("Value adjusted to "&amp;'Primary Inputs'!$C$16,'Impacts Database'!$2:$2,0)-1),"-")</f>
        <v/>
      </c>
      <c r="G27" s="239">
        <f ca="1">IFERROR(OFFSET('Impacts Database'!$A$1,'Impact Inputs'!B27-1,MATCH("Unit",'Impacts Database'!$2:$2,0)-1),"-")</f>
        <v>0</v>
      </c>
      <c r="H27" s="240">
        <f ca="1">IFERROR(OFFSET('Impacts Database'!$A$1,'Impact Inputs'!B27-1,MATCH("Government/Non-Government",'Impacts Database'!$2:$2,0)-1),"-")</f>
        <v>0</v>
      </c>
      <c r="I27" s="448"/>
      <c r="J27" s="311" t="s">
        <v>394</v>
      </c>
      <c r="K27" s="312"/>
      <c r="L27" s="313"/>
      <c r="M27" s="17">
        <f xml:space="preserve"> K27 + L27</f>
        <v>0</v>
      </c>
      <c r="N27" s="314">
        <v>1</v>
      </c>
      <c r="O27" s="314">
        <v>1</v>
      </c>
      <c r="P27" s="103" t="s">
        <v>110</v>
      </c>
      <c r="Q27" s="315"/>
      <c r="R27" s="25">
        <f ca="1">IF(ISTEXT(F27),0,(F27*N27*O27*Q27))</f>
        <v>0</v>
      </c>
      <c r="S27" s="325"/>
      <c r="T27" s="325">
        <f t="shared" ref="T27:AY27" ca="1" si="41" xml:space="preserve"> MAX( MIN($M27, T$4) - MAX($K27, T$3), 0) *$R27</f>
        <v>0</v>
      </c>
      <c r="U27" s="325">
        <f t="shared" ca="1" si="41"/>
        <v>0</v>
      </c>
      <c r="V27" s="325">
        <f t="shared" ca="1" si="41"/>
        <v>0</v>
      </c>
      <c r="W27" s="325">
        <f t="shared" ca="1" si="41"/>
        <v>0</v>
      </c>
      <c r="X27" s="325">
        <f t="shared" ca="1" si="41"/>
        <v>0</v>
      </c>
      <c r="Y27" s="325">
        <f t="shared" ca="1" si="41"/>
        <v>0</v>
      </c>
      <c r="Z27" s="325">
        <f t="shared" ca="1" si="41"/>
        <v>0</v>
      </c>
      <c r="AA27" s="325">
        <f t="shared" ca="1" si="41"/>
        <v>0</v>
      </c>
      <c r="AB27" s="325">
        <f t="shared" ca="1" si="41"/>
        <v>0</v>
      </c>
      <c r="AC27" s="325">
        <f t="shared" ca="1" si="41"/>
        <v>0</v>
      </c>
      <c r="AD27" s="325">
        <f t="shared" ca="1" si="41"/>
        <v>0</v>
      </c>
      <c r="AE27" s="325">
        <f t="shared" ca="1" si="41"/>
        <v>0</v>
      </c>
      <c r="AF27" s="325">
        <f t="shared" ca="1" si="41"/>
        <v>0</v>
      </c>
      <c r="AG27" s="325">
        <f t="shared" ca="1" si="41"/>
        <v>0</v>
      </c>
      <c r="AH27" s="325">
        <f t="shared" ca="1" si="41"/>
        <v>0</v>
      </c>
      <c r="AI27" s="325">
        <f t="shared" ca="1" si="41"/>
        <v>0</v>
      </c>
      <c r="AJ27" s="325">
        <f t="shared" ca="1" si="41"/>
        <v>0</v>
      </c>
      <c r="AK27" s="325">
        <f t="shared" ca="1" si="41"/>
        <v>0</v>
      </c>
      <c r="AL27" s="325">
        <f t="shared" ca="1" si="41"/>
        <v>0</v>
      </c>
      <c r="AM27" s="325">
        <f t="shared" ca="1" si="41"/>
        <v>0</v>
      </c>
      <c r="AN27" s="325">
        <f t="shared" ca="1" si="41"/>
        <v>0</v>
      </c>
      <c r="AO27" s="325">
        <f t="shared" ca="1" si="41"/>
        <v>0</v>
      </c>
      <c r="AP27" s="325">
        <f t="shared" ca="1" si="41"/>
        <v>0</v>
      </c>
      <c r="AQ27" s="325">
        <f t="shared" ca="1" si="41"/>
        <v>0</v>
      </c>
      <c r="AR27" s="325">
        <f t="shared" ca="1" si="41"/>
        <v>0</v>
      </c>
      <c r="AS27" s="325">
        <f t="shared" ca="1" si="41"/>
        <v>0</v>
      </c>
      <c r="AT27" s="325">
        <f t="shared" ca="1" si="41"/>
        <v>0</v>
      </c>
      <c r="AU27" s="325">
        <f t="shared" ca="1" si="41"/>
        <v>0</v>
      </c>
      <c r="AV27" s="325">
        <f t="shared" ca="1" si="41"/>
        <v>0</v>
      </c>
      <c r="AW27" s="325">
        <f t="shared" ca="1" si="41"/>
        <v>0</v>
      </c>
      <c r="AX27" s="325">
        <f t="shared" ca="1" si="41"/>
        <v>0</v>
      </c>
      <c r="AY27" s="325">
        <f t="shared" ca="1" si="41"/>
        <v>0</v>
      </c>
      <c r="AZ27" s="325">
        <f t="shared" ref="AZ27:BQ27" ca="1" si="42" xml:space="preserve"> MAX( MIN($M27, AZ$4) - MAX($K27, AZ$3), 0) *$R27</f>
        <v>0</v>
      </c>
      <c r="BA27" s="325">
        <f t="shared" ca="1" si="42"/>
        <v>0</v>
      </c>
      <c r="BB27" s="325">
        <f t="shared" ca="1" si="42"/>
        <v>0</v>
      </c>
      <c r="BC27" s="325">
        <f t="shared" ca="1" si="42"/>
        <v>0</v>
      </c>
      <c r="BD27" s="325">
        <f t="shared" ca="1" si="42"/>
        <v>0</v>
      </c>
      <c r="BE27" s="325">
        <f t="shared" ca="1" si="42"/>
        <v>0</v>
      </c>
      <c r="BF27" s="325">
        <f t="shared" ca="1" si="42"/>
        <v>0</v>
      </c>
      <c r="BG27" s="325">
        <f t="shared" ca="1" si="42"/>
        <v>0</v>
      </c>
      <c r="BH27" s="325">
        <f t="shared" ca="1" si="42"/>
        <v>0</v>
      </c>
      <c r="BI27" s="325">
        <f t="shared" ca="1" si="42"/>
        <v>0</v>
      </c>
      <c r="BJ27" s="325">
        <f t="shared" ca="1" si="42"/>
        <v>0</v>
      </c>
      <c r="BK27" s="325">
        <f t="shared" ca="1" si="42"/>
        <v>0</v>
      </c>
      <c r="BL27" s="325">
        <f t="shared" ca="1" si="42"/>
        <v>0</v>
      </c>
      <c r="BM27" s="325">
        <f t="shared" ca="1" si="42"/>
        <v>0</v>
      </c>
      <c r="BN27" s="325">
        <f t="shared" ca="1" si="42"/>
        <v>0</v>
      </c>
      <c r="BO27" s="325">
        <f t="shared" ca="1" si="42"/>
        <v>0</v>
      </c>
      <c r="BP27" s="325">
        <f t="shared" ca="1" si="42"/>
        <v>0</v>
      </c>
      <c r="BQ27" s="325">
        <f t="shared" ca="1" si="42"/>
        <v>0</v>
      </c>
      <c r="BR27" s="123"/>
    </row>
    <row r="28" spans="1:70">
      <c r="A28" s="191" t="str">
        <f>IF(OR(AND(L27=0,NOT(ISBLANK(L27))),N27=0,O27=0,AND(Q27=Q28,NOT(ISBLANK(Q27)),NOT(ISBLANK(Q28)))),"ERROR","OK")</f>
        <v>OK</v>
      </c>
      <c r="B28" s="123"/>
      <c r="C28" s="125" t="str">
        <f ca="1">IF(SUMSQ($T29:$BQ29)&gt;0,"INCLUDED","EXCLUDED")</f>
        <v>EXCLUDED</v>
      </c>
      <c r="D28" s="6"/>
      <c r="E28" s="6"/>
      <c r="F28" s="239"/>
      <c r="G28" s="239"/>
      <c r="H28" s="240">
        <f ca="1">IFERROR(OFFSET('Impacts Database'!$A$1,'Impact Inputs'!B27-1,MATCH("Government/Non-Government",'Impacts Database'!$2:$2,0)-1),"-")</f>
        <v>0</v>
      </c>
      <c r="I28" s="449"/>
      <c r="J28" s="166"/>
      <c r="K28" s="99"/>
      <c r="L28" s="99"/>
      <c r="M28" s="17"/>
      <c r="N28" s="242"/>
      <c r="O28" s="100"/>
      <c r="P28" s="102" t="s">
        <v>111</v>
      </c>
      <c r="Q28" s="315"/>
      <c r="R28" s="25">
        <f ca="1">IF(ISTEXT(F27),0,(F27*N27*O27*Q28))</f>
        <v>0</v>
      </c>
      <c r="S28" s="325"/>
      <c r="T28" s="325">
        <f t="shared" ref="T28:AY28" ca="1" si="43" xml:space="preserve"> MAX( MIN($M27, T$4) - MAX($K27, T$3), 0) *$R28</f>
        <v>0</v>
      </c>
      <c r="U28" s="325">
        <f t="shared" ca="1" si="43"/>
        <v>0</v>
      </c>
      <c r="V28" s="325">
        <f t="shared" ca="1" si="43"/>
        <v>0</v>
      </c>
      <c r="W28" s="325">
        <f t="shared" ca="1" si="43"/>
        <v>0</v>
      </c>
      <c r="X28" s="325">
        <f t="shared" ca="1" si="43"/>
        <v>0</v>
      </c>
      <c r="Y28" s="325">
        <f t="shared" ca="1" si="43"/>
        <v>0</v>
      </c>
      <c r="Z28" s="325">
        <f t="shared" ca="1" si="43"/>
        <v>0</v>
      </c>
      <c r="AA28" s="325">
        <f t="shared" ca="1" si="43"/>
        <v>0</v>
      </c>
      <c r="AB28" s="325">
        <f t="shared" ca="1" si="43"/>
        <v>0</v>
      </c>
      <c r="AC28" s="325">
        <f t="shared" ca="1" si="43"/>
        <v>0</v>
      </c>
      <c r="AD28" s="325">
        <f t="shared" ca="1" si="43"/>
        <v>0</v>
      </c>
      <c r="AE28" s="325">
        <f t="shared" ca="1" si="43"/>
        <v>0</v>
      </c>
      <c r="AF28" s="325">
        <f t="shared" ca="1" si="43"/>
        <v>0</v>
      </c>
      <c r="AG28" s="325">
        <f t="shared" ca="1" si="43"/>
        <v>0</v>
      </c>
      <c r="AH28" s="325">
        <f t="shared" ca="1" si="43"/>
        <v>0</v>
      </c>
      <c r="AI28" s="325">
        <f t="shared" ca="1" si="43"/>
        <v>0</v>
      </c>
      <c r="AJ28" s="325">
        <f t="shared" ca="1" si="43"/>
        <v>0</v>
      </c>
      <c r="AK28" s="325">
        <f t="shared" ca="1" si="43"/>
        <v>0</v>
      </c>
      <c r="AL28" s="325">
        <f t="shared" ca="1" si="43"/>
        <v>0</v>
      </c>
      <c r="AM28" s="325">
        <f t="shared" ca="1" si="43"/>
        <v>0</v>
      </c>
      <c r="AN28" s="325">
        <f t="shared" ca="1" si="43"/>
        <v>0</v>
      </c>
      <c r="AO28" s="325">
        <f t="shared" ca="1" si="43"/>
        <v>0</v>
      </c>
      <c r="AP28" s="325">
        <f t="shared" ca="1" si="43"/>
        <v>0</v>
      </c>
      <c r="AQ28" s="325">
        <f t="shared" ca="1" si="43"/>
        <v>0</v>
      </c>
      <c r="AR28" s="325">
        <f t="shared" ca="1" si="43"/>
        <v>0</v>
      </c>
      <c r="AS28" s="325">
        <f t="shared" ca="1" si="43"/>
        <v>0</v>
      </c>
      <c r="AT28" s="325">
        <f t="shared" ca="1" si="43"/>
        <v>0</v>
      </c>
      <c r="AU28" s="325">
        <f t="shared" ca="1" si="43"/>
        <v>0</v>
      </c>
      <c r="AV28" s="325">
        <f t="shared" ca="1" si="43"/>
        <v>0</v>
      </c>
      <c r="AW28" s="325">
        <f t="shared" ca="1" si="43"/>
        <v>0</v>
      </c>
      <c r="AX28" s="325">
        <f t="shared" ca="1" si="43"/>
        <v>0</v>
      </c>
      <c r="AY28" s="325">
        <f t="shared" ca="1" si="43"/>
        <v>0</v>
      </c>
      <c r="AZ28" s="325">
        <f t="shared" ref="AZ28:BQ28" ca="1" si="44" xml:space="preserve"> MAX( MIN($M27, AZ$4) - MAX($K27, AZ$3), 0) *$R28</f>
        <v>0</v>
      </c>
      <c r="BA28" s="325">
        <f t="shared" ca="1" si="44"/>
        <v>0</v>
      </c>
      <c r="BB28" s="325">
        <f t="shared" ca="1" si="44"/>
        <v>0</v>
      </c>
      <c r="BC28" s="325">
        <f t="shared" ca="1" si="44"/>
        <v>0</v>
      </c>
      <c r="BD28" s="325">
        <f t="shared" ca="1" si="44"/>
        <v>0</v>
      </c>
      <c r="BE28" s="325">
        <f t="shared" ca="1" si="44"/>
        <v>0</v>
      </c>
      <c r="BF28" s="325">
        <f t="shared" ca="1" si="44"/>
        <v>0</v>
      </c>
      <c r="BG28" s="325">
        <f t="shared" ca="1" si="44"/>
        <v>0</v>
      </c>
      <c r="BH28" s="325">
        <f t="shared" ca="1" si="44"/>
        <v>0</v>
      </c>
      <c r="BI28" s="325">
        <f t="shared" ca="1" si="44"/>
        <v>0</v>
      </c>
      <c r="BJ28" s="325">
        <f t="shared" ca="1" si="44"/>
        <v>0</v>
      </c>
      <c r="BK28" s="325">
        <f t="shared" ca="1" si="44"/>
        <v>0</v>
      </c>
      <c r="BL28" s="325">
        <f t="shared" ca="1" si="44"/>
        <v>0</v>
      </c>
      <c r="BM28" s="325">
        <f t="shared" ca="1" si="44"/>
        <v>0</v>
      </c>
      <c r="BN28" s="325">
        <f t="shared" ca="1" si="44"/>
        <v>0</v>
      </c>
      <c r="BO28" s="325">
        <f t="shared" ca="1" si="44"/>
        <v>0</v>
      </c>
      <c r="BP28" s="325">
        <f t="shared" ca="1" si="44"/>
        <v>0</v>
      </c>
      <c r="BQ28" s="325">
        <f t="shared" ca="1" si="44"/>
        <v>0</v>
      </c>
      <c r="BR28" s="123"/>
    </row>
    <row r="29" spans="1:70">
      <c r="B29" s="123"/>
      <c r="C29" s="128"/>
      <c r="D29" s="6"/>
      <c r="E29" s="6"/>
      <c r="F29" s="239"/>
      <c r="G29" s="239"/>
      <c r="H29" s="240">
        <f ca="1">IFERROR(OFFSET('Impacts Database'!$A$1,'Impact Inputs'!B27-1,MATCH("Government/Non-Government",'Impacts Database'!$2:$2,0)-1),"-")</f>
        <v>0</v>
      </c>
      <c r="I29" s="449"/>
      <c r="J29" s="166"/>
      <c r="K29" s="98"/>
      <c r="L29" s="98"/>
      <c r="M29" s="17"/>
      <c r="N29" s="242"/>
      <c r="O29" s="101"/>
      <c r="P29" s="102" t="s">
        <v>112</v>
      </c>
      <c r="Q29" s="7">
        <f>Q28-Q27</f>
        <v>0</v>
      </c>
      <c r="R29" s="25">
        <f ca="1">IF(ISTEXT(F27),0,(F27*N27*O27*Q29))</f>
        <v>0</v>
      </c>
      <c r="S29" s="325"/>
      <c r="T29" s="325">
        <f t="shared" ref="T29:AY29" ca="1" si="45">T28-T27</f>
        <v>0</v>
      </c>
      <c r="U29" s="325">
        <f t="shared" ca="1" si="45"/>
        <v>0</v>
      </c>
      <c r="V29" s="325">
        <f t="shared" ca="1" si="45"/>
        <v>0</v>
      </c>
      <c r="W29" s="325">
        <f t="shared" ca="1" si="45"/>
        <v>0</v>
      </c>
      <c r="X29" s="325">
        <f t="shared" ca="1" si="45"/>
        <v>0</v>
      </c>
      <c r="Y29" s="325">
        <f t="shared" ca="1" si="45"/>
        <v>0</v>
      </c>
      <c r="Z29" s="325">
        <f t="shared" ca="1" si="45"/>
        <v>0</v>
      </c>
      <c r="AA29" s="325">
        <f t="shared" ca="1" si="45"/>
        <v>0</v>
      </c>
      <c r="AB29" s="325">
        <f t="shared" ca="1" si="45"/>
        <v>0</v>
      </c>
      <c r="AC29" s="325">
        <f t="shared" ca="1" si="45"/>
        <v>0</v>
      </c>
      <c r="AD29" s="325">
        <f t="shared" ca="1" si="45"/>
        <v>0</v>
      </c>
      <c r="AE29" s="325">
        <f t="shared" ca="1" si="45"/>
        <v>0</v>
      </c>
      <c r="AF29" s="325">
        <f t="shared" ca="1" si="45"/>
        <v>0</v>
      </c>
      <c r="AG29" s="325">
        <f t="shared" ca="1" si="45"/>
        <v>0</v>
      </c>
      <c r="AH29" s="325">
        <f t="shared" ca="1" si="45"/>
        <v>0</v>
      </c>
      <c r="AI29" s="325">
        <f t="shared" ca="1" si="45"/>
        <v>0</v>
      </c>
      <c r="AJ29" s="325">
        <f t="shared" ca="1" si="45"/>
        <v>0</v>
      </c>
      <c r="AK29" s="325">
        <f t="shared" ca="1" si="45"/>
        <v>0</v>
      </c>
      <c r="AL29" s="325">
        <f t="shared" ca="1" si="45"/>
        <v>0</v>
      </c>
      <c r="AM29" s="325">
        <f t="shared" ca="1" si="45"/>
        <v>0</v>
      </c>
      <c r="AN29" s="325">
        <f t="shared" ca="1" si="45"/>
        <v>0</v>
      </c>
      <c r="AO29" s="325">
        <f t="shared" ca="1" si="45"/>
        <v>0</v>
      </c>
      <c r="AP29" s="325">
        <f t="shared" ca="1" si="45"/>
        <v>0</v>
      </c>
      <c r="AQ29" s="325">
        <f t="shared" ca="1" si="45"/>
        <v>0</v>
      </c>
      <c r="AR29" s="325">
        <f t="shared" ca="1" si="45"/>
        <v>0</v>
      </c>
      <c r="AS29" s="325">
        <f t="shared" ca="1" si="45"/>
        <v>0</v>
      </c>
      <c r="AT29" s="325">
        <f t="shared" ca="1" si="45"/>
        <v>0</v>
      </c>
      <c r="AU29" s="325">
        <f t="shared" ca="1" si="45"/>
        <v>0</v>
      </c>
      <c r="AV29" s="325">
        <f t="shared" ca="1" si="45"/>
        <v>0</v>
      </c>
      <c r="AW29" s="325">
        <f t="shared" ca="1" si="45"/>
        <v>0</v>
      </c>
      <c r="AX29" s="325">
        <f t="shared" ca="1" si="45"/>
        <v>0</v>
      </c>
      <c r="AY29" s="325">
        <f t="shared" ca="1" si="45"/>
        <v>0</v>
      </c>
      <c r="AZ29" s="325">
        <f t="shared" ref="AZ29:BQ29" ca="1" si="46">AZ28-AZ27</f>
        <v>0</v>
      </c>
      <c r="BA29" s="325">
        <f t="shared" ca="1" si="46"/>
        <v>0</v>
      </c>
      <c r="BB29" s="325">
        <f t="shared" ca="1" si="46"/>
        <v>0</v>
      </c>
      <c r="BC29" s="325">
        <f t="shared" ca="1" si="46"/>
        <v>0</v>
      </c>
      <c r="BD29" s="325">
        <f t="shared" ca="1" si="46"/>
        <v>0</v>
      </c>
      <c r="BE29" s="325">
        <f t="shared" ca="1" si="46"/>
        <v>0</v>
      </c>
      <c r="BF29" s="325">
        <f t="shared" ca="1" si="46"/>
        <v>0</v>
      </c>
      <c r="BG29" s="325">
        <f t="shared" ca="1" si="46"/>
        <v>0</v>
      </c>
      <c r="BH29" s="325">
        <f t="shared" ca="1" si="46"/>
        <v>0</v>
      </c>
      <c r="BI29" s="325">
        <f t="shared" ca="1" si="46"/>
        <v>0</v>
      </c>
      <c r="BJ29" s="325">
        <f t="shared" ca="1" si="46"/>
        <v>0</v>
      </c>
      <c r="BK29" s="325">
        <f t="shared" ca="1" si="46"/>
        <v>0</v>
      </c>
      <c r="BL29" s="325">
        <f t="shared" ca="1" si="46"/>
        <v>0</v>
      </c>
      <c r="BM29" s="325">
        <f t="shared" ca="1" si="46"/>
        <v>0</v>
      </c>
      <c r="BN29" s="325">
        <f t="shared" ca="1" si="46"/>
        <v>0</v>
      </c>
      <c r="BO29" s="325">
        <f t="shared" ca="1" si="46"/>
        <v>0</v>
      </c>
      <c r="BP29" s="325">
        <f t="shared" ca="1" si="46"/>
        <v>0</v>
      </c>
      <c r="BQ29" s="325">
        <f t="shared" ca="1" si="46"/>
        <v>0</v>
      </c>
      <c r="BR29" s="123"/>
    </row>
    <row r="30" spans="1:70" ht="15">
      <c r="A30" s="129" t="s">
        <v>142</v>
      </c>
      <c r="B30" s="316">
        <v>259</v>
      </c>
      <c r="C30" s="128" t="str">
        <f ca="1">IFERROR(OFFSET('Impacts Database'!$A$1,'Impact Inputs'!B30-1,MATCH("Description",'Impacts Database'!$2:$2,0)-1),"-")</f>
        <v>Faster resolution of unresolved insurance claims</v>
      </c>
      <c r="D30" s="6">
        <f ca="1">IFERROR(OFFSET('Impacts Database'!$A$1,'Impact Inputs'!B30-1,MATCH("Wellbeing Domain",'Impacts Database'!$2:$2,0)-1),"-")</f>
        <v>0</v>
      </c>
      <c r="E30" s="6">
        <f ca="1">IFERROR(OFFSET('Impacts Database'!$A$1,'Impact Inputs'!B30-1,MATCH("Sector",'Impacts Database'!$2:$2,0)-1),"-")</f>
        <v>0</v>
      </c>
      <c r="F30" s="239" t="str">
        <f ca="1">IFERROR(OFFSET('Impacts Database'!$A$1,'Impact Inputs'!B30-1,MATCH("Value adjusted to "&amp;'Primary Inputs'!$C$16,'Impacts Database'!$2:$2,0)-1),"-")</f>
        <v/>
      </c>
      <c r="G30" s="239">
        <f ca="1">IFERROR(OFFSET('Impacts Database'!$A$1,'Impact Inputs'!B30-1,MATCH("Unit",'Impacts Database'!$2:$2,0)-1),"-")</f>
        <v>0</v>
      </c>
      <c r="H30" s="240">
        <f ca="1">IFERROR(OFFSET('Impacts Database'!$A$1,'Impact Inputs'!B30-1,MATCH("Government/Non-Government",'Impacts Database'!$2:$2,0)-1),"-")</f>
        <v>0</v>
      </c>
      <c r="I30" s="448"/>
      <c r="J30" s="311" t="s">
        <v>394</v>
      </c>
      <c r="K30" s="312"/>
      <c r="L30" s="313"/>
      <c r="M30" s="17">
        <f xml:space="preserve"> K30 + L30</f>
        <v>0</v>
      </c>
      <c r="N30" s="314">
        <v>1</v>
      </c>
      <c r="O30" s="314">
        <v>1</v>
      </c>
      <c r="P30" s="103" t="s">
        <v>110</v>
      </c>
      <c r="Q30" s="315"/>
      <c r="R30" s="25">
        <f ca="1">IF(ISTEXT(F30),0,(F30*N30*O30*Q30))</f>
        <v>0</v>
      </c>
      <c r="S30" s="325"/>
      <c r="T30" s="325">
        <f t="shared" ref="T30:AY30" ca="1" si="47" xml:space="preserve"> MAX( MIN($M30, T$4) - MAX($K30, T$3), 0) *$R30</f>
        <v>0</v>
      </c>
      <c r="U30" s="325">
        <f t="shared" ca="1" si="47"/>
        <v>0</v>
      </c>
      <c r="V30" s="325">
        <f t="shared" ca="1" si="47"/>
        <v>0</v>
      </c>
      <c r="W30" s="325">
        <f t="shared" ca="1" si="47"/>
        <v>0</v>
      </c>
      <c r="X30" s="325">
        <f t="shared" ca="1" si="47"/>
        <v>0</v>
      </c>
      <c r="Y30" s="325">
        <f t="shared" ca="1" si="47"/>
        <v>0</v>
      </c>
      <c r="Z30" s="325">
        <f t="shared" ca="1" si="47"/>
        <v>0</v>
      </c>
      <c r="AA30" s="325">
        <f t="shared" ca="1" si="47"/>
        <v>0</v>
      </c>
      <c r="AB30" s="325">
        <f t="shared" ca="1" si="47"/>
        <v>0</v>
      </c>
      <c r="AC30" s="325">
        <f t="shared" ca="1" si="47"/>
        <v>0</v>
      </c>
      <c r="AD30" s="325">
        <f t="shared" ca="1" si="47"/>
        <v>0</v>
      </c>
      <c r="AE30" s="325">
        <f t="shared" ca="1" si="47"/>
        <v>0</v>
      </c>
      <c r="AF30" s="325">
        <f t="shared" ca="1" si="47"/>
        <v>0</v>
      </c>
      <c r="AG30" s="325">
        <f t="shared" ca="1" si="47"/>
        <v>0</v>
      </c>
      <c r="AH30" s="325">
        <f t="shared" ca="1" si="47"/>
        <v>0</v>
      </c>
      <c r="AI30" s="325">
        <f t="shared" ca="1" si="47"/>
        <v>0</v>
      </c>
      <c r="AJ30" s="325">
        <f t="shared" ca="1" si="47"/>
        <v>0</v>
      </c>
      <c r="AK30" s="325">
        <f t="shared" ca="1" si="47"/>
        <v>0</v>
      </c>
      <c r="AL30" s="325">
        <f t="shared" ca="1" si="47"/>
        <v>0</v>
      </c>
      <c r="AM30" s="325">
        <f t="shared" ca="1" si="47"/>
        <v>0</v>
      </c>
      <c r="AN30" s="325">
        <f t="shared" ca="1" si="47"/>
        <v>0</v>
      </c>
      <c r="AO30" s="325">
        <f t="shared" ca="1" si="47"/>
        <v>0</v>
      </c>
      <c r="AP30" s="325">
        <f t="shared" ca="1" si="47"/>
        <v>0</v>
      </c>
      <c r="AQ30" s="325">
        <f t="shared" ca="1" si="47"/>
        <v>0</v>
      </c>
      <c r="AR30" s="325">
        <f t="shared" ca="1" si="47"/>
        <v>0</v>
      </c>
      <c r="AS30" s="325">
        <f t="shared" ca="1" si="47"/>
        <v>0</v>
      </c>
      <c r="AT30" s="325">
        <f t="shared" ca="1" si="47"/>
        <v>0</v>
      </c>
      <c r="AU30" s="325">
        <f t="shared" ca="1" si="47"/>
        <v>0</v>
      </c>
      <c r="AV30" s="325">
        <f t="shared" ca="1" si="47"/>
        <v>0</v>
      </c>
      <c r="AW30" s="325">
        <f t="shared" ca="1" si="47"/>
        <v>0</v>
      </c>
      <c r="AX30" s="325">
        <f t="shared" ca="1" si="47"/>
        <v>0</v>
      </c>
      <c r="AY30" s="325">
        <f t="shared" ca="1" si="47"/>
        <v>0</v>
      </c>
      <c r="AZ30" s="325">
        <f t="shared" ref="AZ30:BQ30" ca="1" si="48" xml:space="preserve"> MAX( MIN($M30, AZ$4) - MAX($K30, AZ$3), 0) *$R30</f>
        <v>0</v>
      </c>
      <c r="BA30" s="325">
        <f t="shared" ca="1" si="48"/>
        <v>0</v>
      </c>
      <c r="BB30" s="325">
        <f t="shared" ca="1" si="48"/>
        <v>0</v>
      </c>
      <c r="BC30" s="325">
        <f t="shared" ca="1" si="48"/>
        <v>0</v>
      </c>
      <c r="BD30" s="325">
        <f t="shared" ca="1" si="48"/>
        <v>0</v>
      </c>
      <c r="BE30" s="325">
        <f t="shared" ca="1" si="48"/>
        <v>0</v>
      </c>
      <c r="BF30" s="325">
        <f t="shared" ca="1" si="48"/>
        <v>0</v>
      </c>
      <c r="BG30" s="325">
        <f t="shared" ca="1" si="48"/>
        <v>0</v>
      </c>
      <c r="BH30" s="325">
        <f t="shared" ca="1" si="48"/>
        <v>0</v>
      </c>
      <c r="BI30" s="325">
        <f t="shared" ca="1" si="48"/>
        <v>0</v>
      </c>
      <c r="BJ30" s="325">
        <f t="shared" ca="1" si="48"/>
        <v>0</v>
      </c>
      <c r="BK30" s="325">
        <f t="shared" ca="1" si="48"/>
        <v>0</v>
      </c>
      <c r="BL30" s="325">
        <f t="shared" ca="1" si="48"/>
        <v>0</v>
      </c>
      <c r="BM30" s="325">
        <f t="shared" ca="1" si="48"/>
        <v>0</v>
      </c>
      <c r="BN30" s="325">
        <f t="shared" ca="1" si="48"/>
        <v>0</v>
      </c>
      <c r="BO30" s="325">
        <f t="shared" ca="1" si="48"/>
        <v>0</v>
      </c>
      <c r="BP30" s="325">
        <f t="shared" ca="1" si="48"/>
        <v>0</v>
      </c>
      <c r="BQ30" s="325">
        <f t="shared" ca="1" si="48"/>
        <v>0</v>
      </c>
      <c r="BR30" s="123"/>
    </row>
    <row r="31" spans="1:70">
      <c r="A31" s="191" t="str">
        <f>IF(OR(AND(L30=0,NOT(ISBLANK(L30))),N30=0,O30=0,AND(Q30=Q31,NOT(ISBLANK(Q30)),NOT(ISBLANK(Q31)))),"ERROR","OK")</f>
        <v>OK</v>
      </c>
      <c r="B31" s="123"/>
      <c r="C31" s="125" t="str">
        <f ca="1">IF(SUMSQ($T32:$BQ32)&gt;0,"INCLUDED","EXCLUDED")</f>
        <v>EXCLUDED</v>
      </c>
      <c r="D31" s="6"/>
      <c r="E31" s="6"/>
      <c r="F31" s="239"/>
      <c r="G31" s="239"/>
      <c r="H31" s="240">
        <f ca="1">IFERROR(OFFSET('Impacts Database'!$A$1,'Impact Inputs'!B30-1,MATCH("Government/Non-Government",'Impacts Database'!$2:$2,0)-1),"-")</f>
        <v>0</v>
      </c>
      <c r="I31" s="449"/>
      <c r="J31" s="166"/>
      <c r="K31" s="99"/>
      <c r="L31" s="99"/>
      <c r="M31" s="17"/>
      <c r="N31" s="242"/>
      <c r="O31" s="100"/>
      <c r="P31" s="102" t="s">
        <v>111</v>
      </c>
      <c r="Q31" s="315"/>
      <c r="R31" s="25">
        <f ca="1">IF(ISTEXT(F30),0,(F30*N30*O30*Q31))</f>
        <v>0</v>
      </c>
      <c r="S31" s="325"/>
      <c r="T31" s="325">
        <f t="shared" ref="T31:AY31" ca="1" si="49" xml:space="preserve"> MAX( MIN($M30, T$4) - MAX($K30, T$3), 0) *$R31</f>
        <v>0</v>
      </c>
      <c r="U31" s="325">
        <f t="shared" ca="1" si="49"/>
        <v>0</v>
      </c>
      <c r="V31" s="325">
        <f t="shared" ca="1" si="49"/>
        <v>0</v>
      </c>
      <c r="W31" s="325">
        <f t="shared" ca="1" si="49"/>
        <v>0</v>
      </c>
      <c r="X31" s="325">
        <f t="shared" ca="1" si="49"/>
        <v>0</v>
      </c>
      <c r="Y31" s="325">
        <f t="shared" ca="1" si="49"/>
        <v>0</v>
      </c>
      <c r="Z31" s="325">
        <f t="shared" ca="1" si="49"/>
        <v>0</v>
      </c>
      <c r="AA31" s="325">
        <f t="shared" ca="1" si="49"/>
        <v>0</v>
      </c>
      <c r="AB31" s="325">
        <f t="shared" ca="1" si="49"/>
        <v>0</v>
      </c>
      <c r="AC31" s="325">
        <f t="shared" ca="1" si="49"/>
        <v>0</v>
      </c>
      <c r="AD31" s="325">
        <f t="shared" ca="1" si="49"/>
        <v>0</v>
      </c>
      <c r="AE31" s="325">
        <f t="shared" ca="1" si="49"/>
        <v>0</v>
      </c>
      <c r="AF31" s="325">
        <f t="shared" ca="1" si="49"/>
        <v>0</v>
      </c>
      <c r="AG31" s="325">
        <f t="shared" ca="1" si="49"/>
        <v>0</v>
      </c>
      <c r="AH31" s="325">
        <f t="shared" ca="1" si="49"/>
        <v>0</v>
      </c>
      <c r="AI31" s="325">
        <f t="shared" ca="1" si="49"/>
        <v>0</v>
      </c>
      <c r="AJ31" s="325">
        <f t="shared" ca="1" si="49"/>
        <v>0</v>
      </c>
      <c r="AK31" s="325">
        <f t="shared" ca="1" si="49"/>
        <v>0</v>
      </c>
      <c r="AL31" s="325">
        <f t="shared" ca="1" si="49"/>
        <v>0</v>
      </c>
      <c r="AM31" s="325">
        <f t="shared" ca="1" si="49"/>
        <v>0</v>
      </c>
      <c r="AN31" s="325">
        <f t="shared" ca="1" si="49"/>
        <v>0</v>
      </c>
      <c r="AO31" s="325">
        <f t="shared" ca="1" si="49"/>
        <v>0</v>
      </c>
      <c r="AP31" s="325">
        <f t="shared" ca="1" si="49"/>
        <v>0</v>
      </c>
      <c r="AQ31" s="325">
        <f t="shared" ca="1" si="49"/>
        <v>0</v>
      </c>
      <c r="AR31" s="325">
        <f t="shared" ca="1" si="49"/>
        <v>0</v>
      </c>
      <c r="AS31" s="325">
        <f t="shared" ca="1" si="49"/>
        <v>0</v>
      </c>
      <c r="AT31" s="325">
        <f t="shared" ca="1" si="49"/>
        <v>0</v>
      </c>
      <c r="AU31" s="325">
        <f t="shared" ca="1" si="49"/>
        <v>0</v>
      </c>
      <c r="AV31" s="325">
        <f t="shared" ca="1" si="49"/>
        <v>0</v>
      </c>
      <c r="AW31" s="325">
        <f t="shared" ca="1" si="49"/>
        <v>0</v>
      </c>
      <c r="AX31" s="325">
        <f t="shared" ca="1" si="49"/>
        <v>0</v>
      </c>
      <c r="AY31" s="325">
        <f t="shared" ca="1" si="49"/>
        <v>0</v>
      </c>
      <c r="AZ31" s="325">
        <f t="shared" ref="AZ31:BQ31" ca="1" si="50" xml:space="preserve"> MAX( MIN($M30, AZ$4) - MAX($K30, AZ$3), 0) *$R31</f>
        <v>0</v>
      </c>
      <c r="BA31" s="325">
        <f t="shared" ca="1" si="50"/>
        <v>0</v>
      </c>
      <c r="BB31" s="325">
        <f t="shared" ca="1" si="50"/>
        <v>0</v>
      </c>
      <c r="BC31" s="325">
        <f t="shared" ca="1" si="50"/>
        <v>0</v>
      </c>
      <c r="BD31" s="325">
        <f t="shared" ca="1" si="50"/>
        <v>0</v>
      </c>
      <c r="BE31" s="325">
        <f t="shared" ca="1" si="50"/>
        <v>0</v>
      </c>
      <c r="BF31" s="325">
        <f t="shared" ca="1" si="50"/>
        <v>0</v>
      </c>
      <c r="BG31" s="325">
        <f t="shared" ca="1" si="50"/>
        <v>0</v>
      </c>
      <c r="BH31" s="325">
        <f t="shared" ca="1" si="50"/>
        <v>0</v>
      </c>
      <c r="BI31" s="325">
        <f t="shared" ca="1" si="50"/>
        <v>0</v>
      </c>
      <c r="BJ31" s="325">
        <f t="shared" ca="1" si="50"/>
        <v>0</v>
      </c>
      <c r="BK31" s="325">
        <f t="shared" ca="1" si="50"/>
        <v>0</v>
      </c>
      <c r="BL31" s="325">
        <f t="shared" ca="1" si="50"/>
        <v>0</v>
      </c>
      <c r="BM31" s="325">
        <f t="shared" ca="1" si="50"/>
        <v>0</v>
      </c>
      <c r="BN31" s="325">
        <f t="shared" ca="1" si="50"/>
        <v>0</v>
      </c>
      <c r="BO31" s="325">
        <f t="shared" ca="1" si="50"/>
        <v>0</v>
      </c>
      <c r="BP31" s="325">
        <f t="shared" ca="1" si="50"/>
        <v>0</v>
      </c>
      <c r="BQ31" s="325">
        <f t="shared" ca="1" si="50"/>
        <v>0</v>
      </c>
      <c r="BR31" s="123"/>
    </row>
    <row r="32" spans="1:70">
      <c r="B32" s="123"/>
      <c r="C32" s="128"/>
      <c r="D32" s="6"/>
      <c r="E32" s="6"/>
      <c r="F32" s="239"/>
      <c r="G32" s="239"/>
      <c r="H32" s="240">
        <f ca="1">IFERROR(OFFSET('Impacts Database'!$A$1,'Impact Inputs'!B30-1,MATCH("Government/Non-Government",'Impacts Database'!$2:$2,0)-1),"-")</f>
        <v>0</v>
      </c>
      <c r="I32" s="449"/>
      <c r="J32" s="166"/>
      <c r="K32" s="98"/>
      <c r="L32" s="98"/>
      <c r="M32" s="17"/>
      <c r="N32" s="242"/>
      <c r="O32" s="101"/>
      <c r="P32" s="102" t="s">
        <v>112</v>
      </c>
      <c r="Q32" s="7">
        <f>Q31-Q30</f>
        <v>0</v>
      </c>
      <c r="R32" s="25">
        <f ca="1">IF(ISTEXT(F30),0,(F30*N30*O30*Q32))</f>
        <v>0</v>
      </c>
      <c r="S32" s="325"/>
      <c r="T32" s="325">
        <f t="shared" ref="T32:AY32" ca="1" si="51">T31-T30</f>
        <v>0</v>
      </c>
      <c r="U32" s="325">
        <f t="shared" ca="1" si="51"/>
        <v>0</v>
      </c>
      <c r="V32" s="325">
        <f t="shared" ca="1" si="51"/>
        <v>0</v>
      </c>
      <c r="W32" s="325">
        <f t="shared" ca="1" si="51"/>
        <v>0</v>
      </c>
      <c r="X32" s="325">
        <f t="shared" ca="1" si="51"/>
        <v>0</v>
      </c>
      <c r="Y32" s="325">
        <f t="shared" ca="1" si="51"/>
        <v>0</v>
      </c>
      <c r="Z32" s="325">
        <f t="shared" ca="1" si="51"/>
        <v>0</v>
      </c>
      <c r="AA32" s="325">
        <f t="shared" ca="1" si="51"/>
        <v>0</v>
      </c>
      <c r="AB32" s="325">
        <f t="shared" ca="1" si="51"/>
        <v>0</v>
      </c>
      <c r="AC32" s="325">
        <f t="shared" ca="1" si="51"/>
        <v>0</v>
      </c>
      <c r="AD32" s="325">
        <f t="shared" ca="1" si="51"/>
        <v>0</v>
      </c>
      <c r="AE32" s="325">
        <f t="shared" ca="1" si="51"/>
        <v>0</v>
      </c>
      <c r="AF32" s="325">
        <f t="shared" ca="1" si="51"/>
        <v>0</v>
      </c>
      <c r="AG32" s="325">
        <f t="shared" ca="1" si="51"/>
        <v>0</v>
      </c>
      <c r="AH32" s="325">
        <f t="shared" ca="1" si="51"/>
        <v>0</v>
      </c>
      <c r="AI32" s="325">
        <f t="shared" ca="1" si="51"/>
        <v>0</v>
      </c>
      <c r="AJ32" s="325">
        <f t="shared" ca="1" si="51"/>
        <v>0</v>
      </c>
      <c r="AK32" s="325">
        <f t="shared" ca="1" si="51"/>
        <v>0</v>
      </c>
      <c r="AL32" s="325">
        <f t="shared" ca="1" si="51"/>
        <v>0</v>
      </c>
      <c r="AM32" s="325">
        <f t="shared" ca="1" si="51"/>
        <v>0</v>
      </c>
      <c r="AN32" s="325">
        <f t="shared" ca="1" si="51"/>
        <v>0</v>
      </c>
      <c r="AO32" s="325">
        <f t="shared" ca="1" si="51"/>
        <v>0</v>
      </c>
      <c r="AP32" s="325">
        <f t="shared" ca="1" si="51"/>
        <v>0</v>
      </c>
      <c r="AQ32" s="325">
        <f t="shared" ca="1" si="51"/>
        <v>0</v>
      </c>
      <c r="AR32" s="325">
        <f t="shared" ca="1" si="51"/>
        <v>0</v>
      </c>
      <c r="AS32" s="325">
        <f t="shared" ca="1" si="51"/>
        <v>0</v>
      </c>
      <c r="AT32" s="325">
        <f t="shared" ca="1" si="51"/>
        <v>0</v>
      </c>
      <c r="AU32" s="325">
        <f t="shared" ca="1" si="51"/>
        <v>0</v>
      </c>
      <c r="AV32" s="325">
        <f t="shared" ca="1" si="51"/>
        <v>0</v>
      </c>
      <c r="AW32" s="325">
        <f t="shared" ca="1" si="51"/>
        <v>0</v>
      </c>
      <c r="AX32" s="325">
        <f t="shared" ca="1" si="51"/>
        <v>0</v>
      </c>
      <c r="AY32" s="325">
        <f t="shared" ca="1" si="51"/>
        <v>0</v>
      </c>
      <c r="AZ32" s="325">
        <f t="shared" ref="AZ32:BQ32" ca="1" si="52">AZ31-AZ30</f>
        <v>0</v>
      </c>
      <c r="BA32" s="325">
        <f t="shared" ca="1" si="52"/>
        <v>0</v>
      </c>
      <c r="BB32" s="325">
        <f t="shared" ca="1" si="52"/>
        <v>0</v>
      </c>
      <c r="BC32" s="325">
        <f t="shared" ca="1" si="52"/>
        <v>0</v>
      </c>
      <c r="BD32" s="325">
        <f t="shared" ca="1" si="52"/>
        <v>0</v>
      </c>
      <c r="BE32" s="325">
        <f t="shared" ca="1" si="52"/>
        <v>0</v>
      </c>
      <c r="BF32" s="325">
        <f t="shared" ca="1" si="52"/>
        <v>0</v>
      </c>
      <c r="BG32" s="325">
        <f t="shared" ca="1" si="52"/>
        <v>0</v>
      </c>
      <c r="BH32" s="325">
        <f t="shared" ca="1" si="52"/>
        <v>0</v>
      </c>
      <c r="BI32" s="325">
        <f t="shared" ca="1" si="52"/>
        <v>0</v>
      </c>
      <c r="BJ32" s="325">
        <f t="shared" ca="1" si="52"/>
        <v>0</v>
      </c>
      <c r="BK32" s="325">
        <f t="shared" ca="1" si="52"/>
        <v>0</v>
      </c>
      <c r="BL32" s="325">
        <f t="shared" ca="1" si="52"/>
        <v>0</v>
      </c>
      <c r="BM32" s="325">
        <f t="shared" ca="1" si="52"/>
        <v>0</v>
      </c>
      <c r="BN32" s="325">
        <f t="shared" ca="1" si="52"/>
        <v>0</v>
      </c>
      <c r="BO32" s="325">
        <f t="shared" ca="1" si="52"/>
        <v>0</v>
      </c>
      <c r="BP32" s="325">
        <f t="shared" ca="1" si="52"/>
        <v>0</v>
      </c>
      <c r="BQ32" s="325">
        <f t="shared" ca="1" si="52"/>
        <v>0</v>
      </c>
      <c r="BR32" s="123"/>
    </row>
    <row r="33" spans="1:70" ht="15">
      <c r="A33" s="129" t="s">
        <v>143</v>
      </c>
      <c r="B33" s="316"/>
      <c r="C33" s="128" t="str">
        <f ca="1">IFERROR(OFFSET('Impacts Database'!$A$1,'Impact Inputs'!B33-1,MATCH("Description",'Impacts Database'!$2:$2,0)-1),"-")</f>
        <v>-</v>
      </c>
      <c r="D33" s="6" t="str">
        <f ca="1">IFERROR(OFFSET('Impacts Database'!$A$1,'Impact Inputs'!B33-1,MATCH("Wellbeing Domain",'Impacts Database'!$2:$2,0)-1),"-")</f>
        <v>-</v>
      </c>
      <c r="E33" s="6" t="str">
        <f ca="1">IFERROR(OFFSET('Impacts Database'!$A$1,'Impact Inputs'!B33-1,MATCH("Sector",'Impacts Database'!$2:$2,0)-1),"-")</f>
        <v>-</v>
      </c>
      <c r="F33" s="239" t="str">
        <f ca="1">IFERROR(OFFSET('Impacts Database'!$A$1,'Impact Inputs'!B33-1,MATCH("Value adjusted to "&amp;'Primary Inputs'!$C$16,'Impacts Database'!$2:$2,0)-1),"-")</f>
        <v>-</v>
      </c>
      <c r="G33" s="239" t="str">
        <f ca="1">IFERROR(OFFSET('Impacts Database'!$A$1,'Impact Inputs'!B33-1,MATCH("Unit",'Impacts Database'!$2:$2,0)-1),"-")</f>
        <v>-</v>
      </c>
      <c r="H33" s="240" t="str">
        <f ca="1">IFERROR(OFFSET('Impacts Database'!$A$1,'Impact Inputs'!B33-1,MATCH("Government/Non-Government",'Impacts Database'!$2:$2,0)-1),"-")</f>
        <v>-</v>
      </c>
      <c r="I33" s="448"/>
      <c r="J33" s="311" t="s">
        <v>394</v>
      </c>
      <c r="K33" s="312"/>
      <c r="L33" s="313"/>
      <c r="M33" s="17">
        <f xml:space="preserve"> K33 + L33</f>
        <v>0</v>
      </c>
      <c r="N33" s="314">
        <v>1</v>
      </c>
      <c r="O33" s="314">
        <v>1</v>
      </c>
      <c r="P33" s="103" t="s">
        <v>110</v>
      </c>
      <c r="Q33" s="315"/>
      <c r="R33" s="25">
        <f ca="1">IF(ISTEXT(F33),0,(F33*N33*O33*Q33))</f>
        <v>0</v>
      </c>
      <c r="S33" s="325"/>
      <c r="T33" s="325">
        <f t="shared" ref="T33:AY33" ca="1" si="53" xml:space="preserve"> MAX( MIN($M33, T$4) - MAX($K33, T$3), 0) *$R33</f>
        <v>0</v>
      </c>
      <c r="U33" s="325">
        <f t="shared" ca="1" si="53"/>
        <v>0</v>
      </c>
      <c r="V33" s="325">
        <f t="shared" ca="1" si="53"/>
        <v>0</v>
      </c>
      <c r="W33" s="325">
        <f t="shared" ca="1" si="53"/>
        <v>0</v>
      </c>
      <c r="X33" s="325">
        <f t="shared" ca="1" si="53"/>
        <v>0</v>
      </c>
      <c r="Y33" s="325">
        <f t="shared" ca="1" si="53"/>
        <v>0</v>
      </c>
      <c r="Z33" s="325">
        <f t="shared" ca="1" si="53"/>
        <v>0</v>
      </c>
      <c r="AA33" s="325">
        <f t="shared" ca="1" si="53"/>
        <v>0</v>
      </c>
      <c r="AB33" s="325">
        <f t="shared" ca="1" si="53"/>
        <v>0</v>
      </c>
      <c r="AC33" s="325">
        <f t="shared" ca="1" si="53"/>
        <v>0</v>
      </c>
      <c r="AD33" s="325">
        <f t="shared" ca="1" si="53"/>
        <v>0</v>
      </c>
      <c r="AE33" s="325">
        <f t="shared" ca="1" si="53"/>
        <v>0</v>
      </c>
      <c r="AF33" s="325">
        <f t="shared" ca="1" si="53"/>
        <v>0</v>
      </c>
      <c r="AG33" s="325">
        <f t="shared" ca="1" si="53"/>
        <v>0</v>
      </c>
      <c r="AH33" s="325">
        <f t="shared" ca="1" si="53"/>
        <v>0</v>
      </c>
      <c r="AI33" s="325">
        <f t="shared" ca="1" si="53"/>
        <v>0</v>
      </c>
      <c r="AJ33" s="325">
        <f t="shared" ca="1" si="53"/>
        <v>0</v>
      </c>
      <c r="AK33" s="325">
        <f t="shared" ca="1" si="53"/>
        <v>0</v>
      </c>
      <c r="AL33" s="325">
        <f t="shared" ca="1" si="53"/>
        <v>0</v>
      </c>
      <c r="AM33" s="325">
        <f t="shared" ca="1" si="53"/>
        <v>0</v>
      </c>
      <c r="AN33" s="325">
        <f t="shared" ca="1" si="53"/>
        <v>0</v>
      </c>
      <c r="AO33" s="325">
        <f t="shared" ca="1" si="53"/>
        <v>0</v>
      </c>
      <c r="AP33" s="325">
        <f t="shared" ca="1" si="53"/>
        <v>0</v>
      </c>
      <c r="AQ33" s="325">
        <f t="shared" ca="1" si="53"/>
        <v>0</v>
      </c>
      <c r="AR33" s="325">
        <f t="shared" ca="1" si="53"/>
        <v>0</v>
      </c>
      <c r="AS33" s="325">
        <f t="shared" ca="1" si="53"/>
        <v>0</v>
      </c>
      <c r="AT33" s="325">
        <f t="shared" ca="1" si="53"/>
        <v>0</v>
      </c>
      <c r="AU33" s="325">
        <f t="shared" ca="1" si="53"/>
        <v>0</v>
      </c>
      <c r="AV33" s="325">
        <f t="shared" ca="1" si="53"/>
        <v>0</v>
      </c>
      <c r="AW33" s="325">
        <f t="shared" ca="1" si="53"/>
        <v>0</v>
      </c>
      <c r="AX33" s="325">
        <f t="shared" ca="1" si="53"/>
        <v>0</v>
      </c>
      <c r="AY33" s="325">
        <f t="shared" ca="1" si="53"/>
        <v>0</v>
      </c>
      <c r="AZ33" s="325">
        <f t="shared" ref="AZ33:BQ33" ca="1" si="54" xml:space="preserve"> MAX( MIN($M33, AZ$4) - MAX($K33, AZ$3), 0) *$R33</f>
        <v>0</v>
      </c>
      <c r="BA33" s="325">
        <f t="shared" ca="1" si="54"/>
        <v>0</v>
      </c>
      <c r="BB33" s="325">
        <f t="shared" ca="1" si="54"/>
        <v>0</v>
      </c>
      <c r="BC33" s="325">
        <f t="shared" ca="1" si="54"/>
        <v>0</v>
      </c>
      <c r="BD33" s="325">
        <f t="shared" ca="1" si="54"/>
        <v>0</v>
      </c>
      <c r="BE33" s="325">
        <f t="shared" ca="1" si="54"/>
        <v>0</v>
      </c>
      <c r="BF33" s="325">
        <f t="shared" ca="1" si="54"/>
        <v>0</v>
      </c>
      <c r="BG33" s="325">
        <f t="shared" ca="1" si="54"/>
        <v>0</v>
      </c>
      <c r="BH33" s="325">
        <f t="shared" ca="1" si="54"/>
        <v>0</v>
      </c>
      <c r="BI33" s="325">
        <f t="shared" ca="1" si="54"/>
        <v>0</v>
      </c>
      <c r="BJ33" s="325">
        <f t="shared" ca="1" si="54"/>
        <v>0</v>
      </c>
      <c r="BK33" s="325">
        <f t="shared" ca="1" si="54"/>
        <v>0</v>
      </c>
      <c r="BL33" s="325">
        <f t="shared" ca="1" si="54"/>
        <v>0</v>
      </c>
      <c r="BM33" s="325">
        <f t="shared" ca="1" si="54"/>
        <v>0</v>
      </c>
      <c r="BN33" s="325">
        <f t="shared" ca="1" si="54"/>
        <v>0</v>
      </c>
      <c r="BO33" s="325">
        <f t="shared" ca="1" si="54"/>
        <v>0</v>
      </c>
      <c r="BP33" s="325">
        <f t="shared" ca="1" si="54"/>
        <v>0</v>
      </c>
      <c r="BQ33" s="325">
        <f t="shared" ca="1" si="54"/>
        <v>0</v>
      </c>
      <c r="BR33" s="123"/>
    </row>
    <row r="34" spans="1:70">
      <c r="A34" s="191" t="str">
        <f>IF(OR(AND(L33=0,NOT(ISBLANK(L33))),N33=0,O33=0,AND(Q33=Q34,NOT(ISBLANK(Q33)),NOT(ISBLANK(Q34)))),"ERROR","OK")</f>
        <v>OK</v>
      </c>
      <c r="B34" s="123"/>
      <c r="C34" s="125" t="str">
        <f ca="1">IF(SUMSQ($T35:$BQ35)&gt;0,"INCLUDED","EXCLUDED")</f>
        <v>EXCLUDED</v>
      </c>
      <c r="D34" s="6"/>
      <c r="E34" s="6"/>
      <c r="F34" s="239"/>
      <c r="G34" s="239"/>
      <c r="H34" s="240" t="str">
        <f ca="1">IFERROR(OFFSET('Impacts Database'!$A$1,'Impact Inputs'!B33-1,MATCH("Government/Non-Government",'Impacts Database'!$2:$2,0)-1),"-")</f>
        <v>-</v>
      </c>
      <c r="I34" s="449"/>
      <c r="J34" s="166"/>
      <c r="K34" s="99"/>
      <c r="L34" s="99"/>
      <c r="M34" s="17"/>
      <c r="N34" s="242"/>
      <c r="O34" s="100"/>
      <c r="P34" s="102" t="s">
        <v>111</v>
      </c>
      <c r="Q34" s="315"/>
      <c r="R34" s="25">
        <f ca="1">IF(ISTEXT(F33),0,(F33*N33*O33*Q34))</f>
        <v>0</v>
      </c>
      <c r="S34" s="325"/>
      <c r="T34" s="325">
        <f t="shared" ref="T34:AY34" ca="1" si="55" xml:space="preserve"> MAX( MIN($M33, T$4) - MAX($K33, T$3), 0) *$R34</f>
        <v>0</v>
      </c>
      <c r="U34" s="325">
        <f t="shared" ca="1" si="55"/>
        <v>0</v>
      </c>
      <c r="V34" s="325">
        <f t="shared" ca="1" si="55"/>
        <v>0</v>
      </c>
      <c r="W34" s="325">
        <f t="shared" ca="1" si="55"/>
        <v>0</v>
      </c>
      <c r="X34" s="325">
        <f t="shared" ca="1" si="55"/>
        <v>0</v>
      </c>
      <c r="Y34" s="325">
        <f t="shared" ca="1" si="55"/>
        <v>0</v>
      </c>
      <c r="Z34" s="325">
        <f t="shared" ca="1" si="55"/>
        <v>0</v>
      </c>
      <c r="AA34" s="325">
        <f t="shared" ca="1" si="55"/>
        <v>0</v>
      </c>
      <c r="AB34" s="325">
        <f t="shared" ca="1" si="55"/>
        <v>0</v>
      </c>
      <c r="AC34" s="325">
        <f t="shared" ca="1" si="55"/>
        <v>0</v>
      </c>
      <c r="AD34" s="325">
        <f t="shared" ca="1" si="55"/>
        <v>0</v>
      </c>
      <c r="AE34" s="325">
        <f t="shared" ca="1" si="55"/>
        <v>0</v>
      </c>
      <c r="AF34" s="325">
        <f t="shared" ca="1" si="55"/>
        <v>0</v>
      </c>
      <c r="AG34" s="325">
        <f t="shared" ca="1" si="55"/>
        <v>0</v>
      </c>
      <c r="AH34" s="325">
        <f t="shared" ca="1" si="55"/>
        <v>0</v>
      </c>
      <c r="AI34" s="325">
        <f t="shared" ca="1" si="55"/>
        <v>0</v>
      </c>
      <c r="AJ34" s="325">
        <f t="shared" ca="1" si="55"/>
        <v>0</v>
      </c>
      <c r="AK34" s="325">
        <f t="shared" ca="1" si="55"/>
        <v>0</v>
      </c>
      <c r="AL34" s="325">
        <f t="shared" ca="1" si="55"/>
        <v>0</v>
      </c>
      <c r="AM34" s="325">
        <f t="shared" ca="1" si="55"/>
        <v>0</v>
      </c>
      <c r="AN34" s="325">
        <f t="shared" ca="1" si="55"/>
        <v>0</v>
      </c>
      <c r="AO34" s="325">
        <f t="shared" ca="1" si="55"/>
        <v>0</v>
      </c>
      <c r="AP34" s="325">
        <f t="shared" ca="1" si="55"/>
        <v>0</v>
      </c>
      <c r="AQ34" s="325">
        <f t="shared" ca="1" si="55"/>
        <v>0</v>
      </c>
      <c r="AR34" s="325">
        <f t="shared" ca="1" si="55"/>
        <v>0</v>
      </c>
      <c r="AS34" s="325">
        <f t="shared" ca="1" si="55"/>
        <v>0</v>
      </c>
      <c r="AT34" s="325">
        <f t="shared" ca="1" si="55"/>
        <v>0</v>
      </c>
      <c r="AU34" s="325">
        <f t="shared" ca="1" si="55"/>
        <v>0</v>
      </c>
      <c r="AV34" s="325">
        <f t="shared" ca="1" si="55"/>
        <v>0</v>
      </c>
      <c r="AW34" s="325">
        <f t="shared" ca="1" si="55"/>
        <v>0</v>
      </c>
      <c r="AX34" s="325">
        <f t="shared" ca="1" si="55"/>
        <v>0</v>
      </c>
      <c r="AY34" s="325">
        <f t="shared" ca="1" si="55"/>
        <v>0</v>
      </c>
      <c r="AZ34" s="325">
        <f t="shared" ref="AZ34:BQ34" ca="1" si="56" xml:space="preserve"> MAX( MIN($M33, AZ$4) - MAX($K33, AZ$3), 0) *$R34</f>
        <v>0</v>
      </c>
      <c r="BA34" s="325">
        <f t="shared" ca="1" si="56"/>
        <v>0</v>
      </c>
      <c r="BB34" s="325">
        <f t="shared" ca="1" si="56"/>
        <v>0</v>
      </c>
      <c r="BC34" s="325">
        <f t="shared" ca="1" si="56"/>
        <v>0</v>
      </c>
      <c r="BD34" s="325">
        <f t="shared" ca="1" si="56"/>
        <v>0</v>
      </c>
      <c r="BE34" s="325">
        <f t="shared" ca="1" si="56"/>
        <v>0</v>
      </c>
      <c r="BF34" s="325">
        <f t="shared" ca="1" si="56"/>
        <v>0</v>
      </c>
      <c r="BG34" s="325">
        <f t="shared" ca="1" si="56"/>
        <v>0</v>
      </c>
      <c r="BH34" s="325">
        <f t="shared" ca="1" si="56"/>
        <v>0</v>
      </c>
      <c r="BI34" s="325">
        <f t="shared" ca="1" si="56"/>
        <v>0</v>
      </c>
      <c r="BJ34" s="325">
        <f t="shared" ca="1" si="56"/>
        <v>0</v>
      </c>
      <c r="BK34" s="325">
        <f t="shared" ca="1" si="56"/>
        <v>0</v>
      </c>
      <c r="BL34" s="325">
        <f t="shared" ca="1" si="56"/>
        <v>0</v>
      </c>
      <c r="BM34" s="325">
        <f t="shared" ca="1" si="56"/>
        <v>0</v>
      </c>
      <c r="BN34" s="325">
        <f t="shared" ca="1" si="56"/>
        <v>0</v>
      </c>
      <c r="BO34" s="325">
        <f t="shared" ca="1" si="56"/>
        <v>0</v>
      </c>
      <c r="BP34" s="325">
        <f t="shared" ca="1" si="56"/>
        <v>0</v>
      </c>
      <c r="BQ34" s="325">
        <f t="shared" ca="1" si="56"/>
        <v>0</v>
      </c>
      <c r="BR34" s="123"/>
    </row>
    <row r="35" spans="1:70">
      <c r="B35" s="123"/>
      <c r="C35" s="128"/>
      <c r="D35" s="6"/>
      <c r="E35" s="6"/>
      <c r="F35" s="239"/>
      <c r="G35" s="239"/>
      <c r="H35" s="240" t="str">
        <f ca="1">IFERROR(OFFSET('Impacts Database'!$A$1,'Impact Inputs'!B33-1,MATCH("Government/Non-Government",'Impacts Database'!$2:$2,0)-1),"-")</f>
        <v>-</v>
      </c>
      <c r="I35" s="449"/>
      <c r="J35" s="166"/>
      <c r="K35" s="98"/>
      <c r="L35" s="98"/>
      <c r="M35" s="17"/>
      <c r="N35" s="242"/>
      <c r="O35" s="101"/>
      <c r="P35" s="102" t="s">
        <v>112</v>
      </c>
      <c r="Q35" s="7">
        <f>Q34-Q33</f>
        <v>0</v>
      </c>
      <c r="R35" s="25">
        <f ca="1">IF(ISTEXT(F33),0,(F33*N33*O33*Q35))</f>
        <v>0</v>
      </c>
      <c r="S35" s="325"/>
      <c r="T35" s="325">
        <f t="shared" ref="T35:AY35" ca="1" si="57">T34-T33</f>
        <v>0</v>
      </c>
      <c r="U35" s="325">
        <f t="shared" ca="1" si="57"/>
        <v>0</v>
      </c>
      <c r="V35" s="325">
        <f t="shared" ca="1" si="57"/>
        <v>0</v>
      </c>
      <c r="W35" s="325">
        <f t="shared" ca="1" si="57"/>
        <v>0</v>
      </c>
      <c r="X35" s="325">
        <f t="shared" ca="1" si="57"/>
        <v>0</v>
      </c>
      <c r="Y35" s="325">
        <f t="shared" ca="1" si="57"/>
        <v>0</v>
      </c>
      <c r="Z35" s="325">
        <f t="shared" ca="1" si="57"/>
        <v>0</v>
      </c>
      <c r="AA35" s="325">
        <f t="shared" ca="1" si="57"/>
        <v>0</v>
      </c>
      <c r="AB35" s="325">
        <f t="shared" ca="1" si="57"/>
        <v>0</v>
      </c>
      <c r="AC35" s="325">
        <f t="shared" ca="1" si="57"/>
        <v>0</v>
      </c>
      <c r="AD35" s="325">
        <f t="shared" ca="1" si="57"/>
        <v>0</v>
      </c>
      <c r="AE35" s="325">
        <f t="shared" ca="1" si="57"/>
        <v>0</v>
      </c>
      <c r="AF35" s="325">
        <f t="shared" ca="1" si="57"/>
        <v>0</v>
      </c>
      <c r="AG35" s="325">
        <f t="shared" ca="1" si="57"/>
        <v>0</v>
      </c>
      <c r="AH35" s="325">
        <f t="shared" ca="1" si="57"/>
        <v>0</v>
      </c>
      <c r="AI35" s="325">
        <f t="shared" ca="1" si="57"/>
        <v>0</v>
      </c>
      <c r="AJ35" s="325">
        <f t="shared" ca="1" si="57"/>
        <v>0</v>
      </c>
      <c r="AK35" s="325">
        <f t="shared" ca="1" si="57"/>
        <v>0</v>
      </c>
      <c r="AL35" s="325">
        <f t="shared" ca="1" si="57"/>
        <v>0</v>
      </c>
      <c r="AM35" s="325">
        <f t="shared" ca="1" si="57"/>
        <v>0</v>
      </c>
      <c r="AN35" s="325">
        <f t="shared" ca="1" si="57"/>
        <v>0</v>
      </c>
      <c r="AO35" s="325">
        <f t="shared" ca="1" si="57"/>
        <v>0</v>
      </c>
      <c r="AP35" s="325">
        <f t="shared" ca="1" si="57"/>
        <v>0</v>
      </c>
      <c r="AQ35" s="325">
        <f t="shared" ca="1" si="57"/>
        <v>0</v>
      </c>
      <c r="AR35" s="325">
        <f t="shared" ca="1" si="57"/>
        <v>0</v>
      </c>
      <c r="AS35" s="325">
        <f t="shared" ca="1" si="57"/>
        <v>0</v>
      </c>
      <c r="AT35" s="325">
        <f t="shared" ca="1" si="57"/>
        <v>0</v>
      </c>
      <c r="AU35" s="325">
        <f t="shared" ca="1" si="57"/>
        <v>0</v>
      </c>
      <c r="AV35" s="325">
        <f t="shared" ca="1" si="57"/>
        <v>0</v>
      </c>
      <c r="AW35" s="325">
        <f t="shared" ca="1" si="57"/>
        <v>0</v>
      </c>
      <c r="AX35" s="325">
        <f t="shared" ca="1" si="57"/>
        <v>0</v>
      </c>
      <c r="AY35" s="325">
        <f t="shared" ca="1" si="57"/>
        <v>0</v>
      </c>
      <c r="AZ35" s="325">
        <f t="shared" ref="AZ35:BQ35" ca="1" si="58">AZ34-AZ33</f>
        <v>0</v>
      </c>
      <c r="BA35" s="325">
        <f t="shared" ca="1" si="58"/>
        <v>0</v>
      </c>
      <c r="BB35" s="325">
        <f t="shared" ca="1" si="58"/>
        <v>0</v>
      </c>
      <c r="BC35" s="325">
        <f t="shared" ca="1" si="58"/>
        <v>0</v>
      </c>
      <c r="BD35" s="325">
        <f t="shared" ca="1" si="58"/>
        <v>0</v>
      </c>
      <c r="BE35" s="325">
        <f t="shared" ca="1" si="58"/>
        <v>0</v>
      </c>
      <c r="BF35" s="325">
        <f t="shared" ca="1" si="58"/>
        <v>0</v>
      </c>
      <c r="BG35" s="325">
        <f t="shared" ca="1" si="58"/>
        <v>0</v>
      </c>
      <c r="BH35" s="325">
        <f t="shared" ca="1" si="58"/>
        <v>0</v>
      </c>
      <c r="BI35" s="325">
        <f t="shared" ca="1" si="58"/>
        <v>0</v>
      </c>
      <c r="BJ35" s="325">
        <f t="shared" ca="1" si="58"/>
        <v>0</v>
      </c>
      <c r="BK35" s="325">
        <f t="shared" ca="1" si="58"/>
        <v>0</v>
      </c>
      <c r="BL35" s="325">
        <f t="shared" ca="1" si="58"/>
        <v>0</v>
      </c>
      <c r="BM35" s="325">
        <f t="shared" ca="1" si="58"/>
        <v>0</v>
      </c>
      <c r="BN35" s="325">
        <f t="shared" ca="1" si="58"/>
        <v>0</v>
      </c>
      <c r="BO35" s="325">
        <f t="shared" ca="1" si="58"/>
        <v>0</v>
      </c>
      <c r="BP35" s="325">
        <f t="shared" ca="1" si="58"/>
        <v>0</v>
      </c>
      <c r="BQ35" s="325">
        <f t="shared" ca="1" si="58"/>
        <v>0</v>
      </c>
      <c r="BR35" s="123"/>
    </row>
    <row r="36" spans="1:70" ht="15">
      <c r="A36" s="129" t="s">
        <v>149</v>
      </c>
      <c r="B36" s="316"/>
      <c r="C36" s="128" t="str">
        <f ca="1">IFERROR(OFFSET('Impacts Database'!$A$1,'Impact Inputs'!B36-1,MATCH("Description",'Impacts Database'!$2:$2,0)-1),"-")</f>
        <v>-</v>
      </c>
      <c r="D36" s="6" t="str">
        <f ca="1">IFERROR(OFFSET('Impacts Database'!$A$1,'Impact Inputs'!B36-1,MATCH("Wellbeing Domain",'Impacts Database'!$2:$2,0)-1),"-")</f>
        <v>-</v>
      </c>
      <c r="E36" s="6" t="str">
        <f ca="1">IFERROR(OFFSET('Impacts Database'!$A$1,'Impact Inputs'!B36-1,MATCH("Sector",'Impacts Database'!$2:$2,0)-1),"-")</f>
        <v>-</v>
      </c>
      <c r="F36" s="239" t="str">
        <f ca="1">IFERROR(OFFSET('Impacts Database'!$A$1,'Impact Inputs'!B36-1,MATCH("Value adjusted to "&amp;'Primary Inputs'!$C$16,'Impacts Database'!$2:$2,0)-1),"-")</f>
        <v>-</v>
      </c>
      <c r="G36" s="239" t="str">
        <f ca="1">IFERROR(OFFSET('Impacts Database'!$A$1,'Impact Inputs'!B36-1,MATCH("Unit",'Impacts Database'!$2:$2,0)-1),"-")</f>
        <v>-</v>
      </c>
      <c r="H36" s="240" t="str">
        <f ca="1">IFERROR(OFFSET('Impacts Database'!$A$1,'Impact Inputs'!B36-1,MATCH("Government/Non-Government",'Impacts Database'!$2:$2,0)-1),"-")</f>
        <v>-</v>
      </c>
      <c r="I36" s="448"/>
      <c r="J36" s="311" t="s">
        <v>394</v>
      </c>
      <c r="K36" s="312"/>
      <c r="L36" s="313"/>
      <c r="M36" s="17">
        <f xml:space="preserve"> K36 + L36</f>
        <v>0</v>
      </c>
      <c r="N36" s="314">
        <v>1</v>
      </c>
      <c r="O36" s="314">
        <v>1</v>
      </c>
      <c r="P36" s="103" t="s">
        <v>110</v>
      </c>
      <c r="Q36" s="315"/>
      <c r="R36" s="25">
        <f ca="1">IF(ISTEXT(F36),0,(F36*N36*O36*Q36))</f>
        <v>0</v>
      </c>
      <c r="S36" s="325"/>
      <c r="T36" s="325">
        <f t="shared" ref="T36:AY36" ca="1" si="59" xml:space="preserve"> MAX( MIN($M36, T$4) - MAX($K36, T$3), 0) *$R36</f>
        <v>0</v>
      </c>
      <c r="U36" s="325">
        <f t="shared" ca="1" si="59"/>
        <v>0</v>
      </c>
      <c r="V36" s="325">
        <f t="shared" ca="1" si="59"/>
        <v>0</v>
      </c>
      <c r="W36" s="325">
        <f t="shared" ca="1" si="59"/>
        <v>0</v>
      </c>
      <c r="X36" s="325">
        <f t="shared" ca="1" si="59"/>
        <v>0</v>
      </c>
      <c r="Y36" s="325">
        <f t="shared" ca="1" si="59"/>
        <v>0</v>
      </c>
      <c r="Z36" s="325">
        <f t="shared" ca="1" si="59"/>
        <v>0</v>
      </c>
      <c r="AA36" s="325">
        <f t="shared" ca="1" si="59"/>
        <v>0</v>
      </c>
      <c r="AB36" s="325">
        <f t="shared" ca="1" si="59"/>
        <v>0</v>
      </c>
      <c r="AC36" s="325">
        <f t="shared" ca="1" si="59"/>
        <v>0</v>
      </c>
      <c r="AD36" s="325">
        <f t="shared" ca="1" si="59"/>
        <v>0</v>
      </c>
      <c r="AE36" s="325">
        <f t="shared" ca="1" si="59"/>
        <v>0</v>
      </c>
      <c r="AF36" s="325">
        <f t="shared" ca="1" si="59"/>
        <v>0</v>
      </c>
      <c r="AG36" s="325">
        <f t="shared" ca="1" si="59"/>
        <v>0</v>
      </c>
      <c r="AH36" s="325">
        <f t="shared" ca="1" si="59"/>
        <v>0</v>
      </c>
      <c r="AI36" s="325">
        <f t="shared" ca="1" si="59"/>
        <v>0</v>
      </c>
      <c r="AJ36" s="325">
        <f t="shared" ca="1" si="59"/>
        <v>0</v>
      </c>
      <c r="AK36" s="325">
        <f t="shared" ca="1" si="59"/>
        <v>0</v>
      </c>
      <c r="AL36" s="325">
        <f t="shared" ca="1" si="59"/>
        <v>0</v>
      </c>
      <c r="AM36" s="325">
        <f t="shared" ca="1" si="59"/>
        <v>0</v>
      </c>
      <c r="AN36" s="325">
        <f t="shared" ca="1" si="59"/>
        <v>0</v>
      </c>
      <c r="AO36" s="325">
        <f t="shared" ca="1" si="59"/>
        <v>0</v>
      </c>
      <c r="AP36" s="325">
        <f t="shared" ca="1" si="59"/>
        <v>0</v>
      </c>
      <c r="AQ36" s="325">
        <f t="shared" ca="1" si="59"/>
        <v>0</v>
      </c>
      <c r="AR36" s="325">
        <f t="shared" ca="1" si="59"/>
        <v>0</v>
      </c>
      <c r="AS36" s="325">
        <f t="shared" ca="1" si="59"/>
        <v>0</v>
      </c>
      <c r="AT36" s="325">
        <f t="shared" ca="1" si="59"/>
        <v>0</v>
      </c>
      <c r="AU36" s="325">
        <f t="shared" ca="1" si="59"/>
        <v>0</v>
      </c>
      <c r="AV36" s="325">
        <f t="shared" ca="1" si="59"/>
        <v>0</v>
      </c>
      <c r="AW36" s="325">
        <f t="shared" ca="1" si="59"/>
        <v>0</v>
      </c>
      <c r="AX36" s="325">
        <f t="shared" ca="1" si="59"/>
        <v>0</v>
      </c>
      <c r="AY36" s="325">
        <f t="shared" ca="1" si="59"/>
        <v>0</v>
      </c>
      <c r="AZ36" s="325">
        <f t="shared" ref="AZ36:BQ36" ca="1" si="60" xml:space="preserve"> MAX( MIN($M36, AZ$4) - MAX($K36, AZ$3), 0) *$R36</f>
        <v>0</v>
      </c>
      <c r="BA36" s="325">
        <f t="shared" ca="1" si="60"/>
        <v>0</v>
      </c>
      <c r="BB36" s="325">
        <f t="shared" ca="1" si="60"/>
        <v>0</v>
      </c>
      <c r="BC36" s="325">
        <f t="shared" ca="1" si="60"/>
        <v>0</v>
      </c>
      <c r="BD36" s="325">
        <f t="shared" ca="1" si="60"/>
        <v>0</v>
      </c>
      <c r="BE36" s="325">
        <f t="shared" ca="1" si="60"/>
        <v>0</v>
      </c>
      <c r="BF36" s="325">
        <f t="shared" ca="1" si="60"/>
        <v>0</v>
      </c>
      <c r="BG36" s="325">
        <f t="shared" ca="1" si="60"/>
        <v>0</v>
      </c>
      <c r="BH36" s="325">
        <f t="shared" ca="1" si="60"/>
        <v>0</v>
      </c>
      <c r="BI36" s="325">
        <f t="shared" ca="1" si="60"/>
        <v>0</v>
      </c>
      <c r="BJ36" s="325">
        <f t="shared" ca="1" si="60"/>
        <v>0</v>
      </c>
      <c r="BK36" s="325">
        <f t="shared" ca="1" si="60"/>
        <v>0</v>
      </c>
      <c r="BL36" s="325">
        <f t="shared" ca="1" si="60"/>
        <v>0</v>
      </c>
      <c r="BM36" s="325">
        <f t="shared" ca="1" si="60"/>
        <v>0</v>
      </c>
      <c r="BN36" s="325">
        <f t="shared" ca="1" si="60"/>
        <v>0</v>
      </c>
      <c r="BO36" s="325">
        <f t="shared" ca="1" si="60"/>
        <v>0</v>
      </c>
      <c r="BP36" s="325">
        <f t="shared" ca="1" si="60"/>
        <v>0</v>
      </c>
      <c r="BQ36" s="325">
        <f t="shared" ca="1" si="60"/>
        <v>0</v>
      </c>
      <c r="BR36" s="123"/>
    </row>
    <row r="37" spans="1:70">
      <c r="A37" s="191" t="str">
        <f>IF(OR(AND(L36=0,NOT(ISBLANK(L36))),N36=0,O36=0,AND(Q36=Q37,NOT(ISBLANK(Q36)),NOT(ISBLANK(Q37)))),"ERROR","OK")</f>
        <v>OK</v>
      </c>
      <c r="B37" s="123"/>
      <c r="C37" s="125" t="str">
        <f ca="1">IF(SUMSQ($T38:$BQ38)&gt;0,"INCLUDED","EXCLUDED")</f>
        <v>EXCLUDED</v>
      </c>
      <c r="D37" s="6"/>
      <c r="E37" s="6"/>
      <c r="F37" s="239"/>
      <c r="G37" s="239"/>
      <c r="H37" s="240" t="str">
        <f ca="1">IFERROR(OFFSET('Impacts Database'!$A$1,'Impact Inputs'!B36-1,MATCH("Government/Non-Government",'Impacts Database'!$2:$2,0)-1),"-")</f>
        <v>-</v>
      </c>
      <c r="I37" s="449"/>
      <c r="J37" s="166"/>
      <c r="K37" s="99"/>
      <c r="L37" s="99"/>
      <c r="M37" s="17"/>
      <c r="N37" s="242"/>
      <c r="O37" s="100"/>
      <c r="P37" s="102" t="s">
        <v>111</v>
      </c>
      <c r="Q37" s="315"/>
      <c r="R37" s="25">
        <f ca="1">IF(ISTEXT(F36),0,(F36*N36*O36*Q37))</f>
        <v>0</v>
      </c>
      <c r="S37" s="325"/>
      <c r="T37" s="325">
        <f t="shared" ref="T37:AY37" ca="1" si="61" xml:space="preserve"> MAX( MIN($M36, T$4) - MAX($K36, T$3), 0) *$R37</f>
        <v>0</v>
      </c>
      <c r="U37" s="325">
        <f t="shared" ca="1" si="61"/>
        <v>0</v>
      </c>
      <c r="V37" s="325">
        <f t="shared" ca="1" si="61"/>
        <v>0</v>
      </c>
      <c r="W37" s="325">
        <f t="shared" ca="1" si="61"/>
        <v>0</v>
      </c>
      <c r="X37" s="325">
        <f t="shared" ca="1" si="61"/>
        <v>0</v>
      </c>
      <c r="Y37" s="325">
        <f t="shared" ca="1" si="61"/>
        <v>0</v>
      </c>
      <c r="Z37" s="325">
        <f t="shared" ca="1" si="61"/>
        <v>0</v>
      </c>
      <c r="AA37" s="325">
        <f t="shared" ca="1" si="61"/>
        <v>0</v>
      </c>
      <c r="AB37" s="325">
        <f t="shared" ca="1" si="61"/>
        <v>0</v>
      </c>
      <c r="AC37" s="325">
        <f t="shared" ca="1" si="61"/>
        <v>0</v>
      </c>
      <c r="AD37" s="325">
        <f t="shared" ca="1" si="61"/>
        <v>0</v>
      </c>
      <c r="AE37" s="325">
        <f t="shared" ca="1" si="61"/>
        <v>0</v>
      </c>
      <c r="AF37" s="325">
        <f t="shared" ca="1" si="61"/>
        <v>0</v>
      </c>
      <c r="AG37" s="325">
        <f t="shared" ca="1" si="61"/>
        <v>0</v>
      </c>
      <c r="AH37" s="325">
        <f t="shared" ca="1" si="61"/>
        <v>0</v>
      </c>
      <c r="AI37" s="325">
        <f t="shared" ca="1" si="61"/>
        <v>0</v>
      </c>
      <c r="AJ37" s="325">
        <f t="shared" ca="1" si="61"/>
        <v>0</v>
      </c>
      <c r="AK37" s="325">
        <f t="shared" ca="1" si="61"/>
        <v>0</v>
      </c>
      <c r="AL37" s="325">
        <f t="shared" ca="1" si="61"/>
        <v>0</v>
      </c>
      <c r="AM37" s="325">
        <f t="shared" ca="1" si="61"/>
        <v>0</v>
      </c>
      <c r="AN37" s="325">
        <f t="shared" ca="1" si="61"/>
        <v>0</v>
      </c>
      <c r="AO37" s="325">
        <f t="shared" ca="1" si="61"/>
        <v>0</v>
      </c>
      <c r="AP37" s="325">
        <f t="shared" ca="1" si="61"/>
        <v>0</v>
      </c>
      <c r="AQ37" s="325">
        <f t="shared" ca="1" si="61"/>
        <v>0</v>
      </c>
      <c r="AR37" s="325">
        <f t="shared" ca="1" si="61"/>
        <v>0</v>
      </c>
      <c r="AS37" s="325">
        <f t="shared" ca="1" si="61"/>
        <v>0</v>
      </c>
      <c r="AT37" s="325">
        <f t="shared" ca="1" si="61"/>
        <v>0</v>
      </c>
      <c r="AU37" s="325">
        <f t="shared" ca="1" si="61"/>
        <v>0</v>
      </c>
      <c r="AV37" s="325">
        <f t="shared" ca="1" si="61"/>
        <v>0</v>
      </c>
      <c r="AW37" s="325">
        <f t="shared" ca="1" si="61"/>
        <v>0</v>
      </c>
      <c r="AX37" s="325">
        <f t="shared" ca="1" si="61"/>
        <v>0</v>
      </c>
      <c r="AY37" s="325">
        <f t="shared" ca="1" si="61"/>
        <v>0</v>
      </c>
      <c r="AZ37" s="325">
        <f t="shared" ref="AZ37:BQ37" ca="1" si="62" xml:space="preserve"> MAX( MIN($M36, AZ$4) - MAX($K36, AZ$3), 0) *$R37</f>
        <v>0</v>
      </c>
      <c r="BA37" s="325">
        <f t="shared" ca="1" si="62"/>
        <v>0</v>
      </c>
      <c r="BB37" s="325">
        <f t="shared" ca="1" si="62"/>
        <v>0</v>
      </c>
      <c r="BC37" s="325">
        <f t="shared" ca="1" si="62"/>
        <v>0</v>
      </c>
      <c r="BD37" s="325">
        <f t="shared" ca="1" si="62"/>
        <v>0</v>
      </c>
      <c r="BE37" s="325">
        <f t="shared" ca="1" si="62"/>
        <v>0</v>
      </c>
      <c r="BF37" s="325">
        <f t="shared" ca="1" si="62"/>
        <v>0</v>
      </c>
      <c r="BG37" s="325">
        <f t="shared" ca="1" si="62"/>
        <v>0</v>
      </c>
      <c r="BH37" s="325">
        <f t="shared" ca="1" si="62"/>
        <v>0</v>
      </c>
      <c r="BI37" s="325">
        <f t="shared" ca="1" si="62"/>
        <v>0</v>
      </c>
      <c r="BJ37" s="325">
        <f t="shared" ca="1" si="62"/>
        <v>0</v>
      </c>
      <c r="BK37" s="325">
        <f t="shared" ca="1" si="62"/>
        <v>0</v>
      </c>
      <c r="BL37" s="325">
        <f t="shared" ca="1" si="62"/>
        <v>0</v>
      </c>
      <c r="BM37" s="325">
        <f t="shared" ca="1" si="62"/>
        <v>0</v>
      </c>
      <c r="BN37" s="325">
        <f t="shared" ca="1" si="62"/>
        <v>0</v>
      </c>
      <c r="BO37" s="325">
        <f t="shared" ca="1" si="62"/>
        <v>0</v>
      </c>
      <c r="BP37" s="325">
        <f t="shared" ca="1" si="62"/>
        <v>0</v>
      </c>
      <c r="BQ37" s="325">
        <f t="shared" ca="1" si="62"/>
        <v>0</v>
      </c>
      <c r="BR37" s="123"/>
    </row>
    <row r="38" spans="1:70">
      <c r="B38" s="123"/>
      <c r="C38" s="128"/>
      <c r="D38" s="6"/>
      <c r="E38" s="6"/>
      <c r="F38" s="239"/>
      <c r="G38" s="239"/>
      <c r="H38" s="240" t="str">
        <f ca="1">IFERROR(OFFSET('Impacts Database'!$A$1,'Impact Inputs'!B36-1,MATCH("Government/Non-Government",'Impacts Database'!$2:$2,0)-1),"-")</f>
        <v>-</v>
      </c>
      <c r="I38" s="449"/>
      <c r="J38" s="166"/>
      <c r="K38" s="98"/>
      <c r="L38" s="98"/>
      <c r="M38" s="17"/>
      <c r="N38" s="242"/>
      <c r="O38" s="101"/>
      <c r="P38" s="102" t="s">
        <v>112</v>
      </c>
      <c r="Q38" s="7">
        <f>Q37-Q36</f>
        <v>0</v>
      </c>
      <c r="R38" s="25">
        <f ca="1">IF(ISTEXT(F36),0,(F36*N36*O36*Q38))</f>
        <v>0</v>
      </c>
      <c r="S38" s="325"/>
      <c r="T38" s="325">
        <f t="shared" ref="T38:AY38" ca="1" si="63">T37-T36</f>
        <v>0</v>
      </c>
      <c r="U38" s="325">
        <f t="shared" ca="1" si="63"/>
        <v>0</v>
      </c>
      <c r="V38" s="325">
        <f t="shared" ca="1" si="63"/>
        <v>0</v>
      </c>
      <c r="W38" s="325">
        <f t="shared" ca="1" si="63"/>
        <v>0</v>
      </c>
      <c r="X38" s="325">
        <f t="shared" ca="1" si="63"/>
        <v>0</v>
      </c>
      <c r="Y38" s="325">
        <f t="shared" ca="1" si="63"/>
        <v>0</v>
      </c>
      <c r="Z38" s="325">
        <f t="shared" ca="1" si="63"/>
        <v>0</v>
      </c>
      <c r="AA38" s="325">
        <f t="shared" ca="1" si="63"/>
        <v>0</v>
      </c>
      <c r="AB38" s="325">
        <f t="shared" ca="1" si="63"/>
        <v>0</v>
      </c>
      <c r="AC38" s="325">
        <f t="shared" ca="1" si="63"/>
        <v>0</v>
      </c>
      <c r="AD38" s="325">
        <f t="shared" ca="1" si="63"/>
        <v>0</v>
      </c>
      <c r="AE38" s="325">
        <f t="shared" ca="1" si="63"/>
        <v>0</v>
      </c>
      <c r="AF38" s="325">
        <f t="shared" ca="1" si="63"/>
        <v>0</v>
      </c>
      <c r="AG38" s="325">
        <f t="shared" ca="1" si="63"/>
        <v>0</v>
      </c>
      <c r="AH38" s="325">
        <f t="shared" ca="1" si="63"/>
        <v>0</v>
      </c>
      <c r="AI38" s="325">
        <f t="shared" ca="1" si="63"/>
        <v>0</v>
      </c>
      <c r="AJ38" s="325">
        <f t="shared" ca="1" si="63"/>
        <v>0</v>
      </c>
      <c r="AK38" s="325">
        <f t="shared" ca="1" si="63"/>
        <v>0</v>
      </c>
      <c r="AL38" s="325">
        <f t="shared" ca="1" si="63"/>
        <v>0</v>
      </c>
      <c r="AM38" s="325">
        <f t="shared" ca="1" si="63"/>
        <v>0</v>
      </c>
      <c r="AN38" s="325">
        <f t="shared" ca="1" si="63"/>
        <v>0</v>
      </c>
      <c r="AO38" s="325">
        <f t="shared" ca="1" si="63"/>
        <v>0</v>
      </c>
      <c r="AP38" s="325">
        <f t="shared" ca="1" si="63"/>
        <v>0</v>
      </c>
      <c r="AQ38" s="325">
        <f t="shared" ca="1" si="63"/>
        <v>0</v>
      </c>
      <c r="AR38" s="325">
        <f t="shared" ca="1" si="63"/>
        <v>0</v>
      </c>
      <c r="AS38" s="325">
        <f t="shared" ca="1" si="63"/>
        <v>0</v>
      </c>
      <c r="AT38" s="325">
        <f t="shared" ca="1" si="63"/>
        <v>0</v>
      </c>
      <c r="AU38" s="325">
        <f t="shared" ca="1" si="63"/>
        <v>0</v>
      </c>
      <c r="AV38" s="325">
        <f t="shared" ca="1" si="63"/>
        <v>0</v>
      </c>
      <c r="AW38" s="325">
        <f t="shared" ca="1" si="63"/>
        <v>0</v>
      </c>
      <c r="AX38" s="325">
        <f t="shared" ca="1" si="63"/>
        <v>0</v>
      </c>
      <c r="AY38" s="325">
        <f t="shared" ca="1" si="63"/>
        <v>0</v>
      </c>
      <c r="AZ38" s="325">
        <f t="shared" ref="AZ38:BQ38" ca="1" si="64">AZ37-AZ36</f>
        <v>0</v>
      </c>
      <c r="BA38" s="325">
        <f t="shared" ca="1" si="64"/>
        <v>0</v>
      </c>
      <c r="BB38" s="325">
        <f t="shared" ca="1" si="64"/>
        <v>0</v>
      </c>
      <c r="BC38" s="325">
        <f t="shared" ca="1" si="64"/>
        <v>0</v>
      </c>
      <c r="BD38" s="325">
        <f t="shared" ca="1" si="64"/>
        <v>0</v>
      </c>
      <c r="BE38" s="325">
        <f t="shared" ca="1" si="64"/>
        <v>0</v>
      </c>
      <c r="BF38" s="325">
        <f t="shared" ca="1" si="64"/>
        <v>0</v>
      </c>
      <c r="BG38" s="325">
        <f t="shared" ca="1" si="64"/>
        <v>0</v>
      </c>
      <c r="BH38" s="325">
        <f t="shared" ca="1" si="64"/>
        <v>0</v>
      </c>
      <c r="BI38" s="325">
        <f t="shared" ca="1" si="64"/>
        <v>0</v>
      </c>
      <c r="BJ38" s="325">
        <f t="shared" ca="1" si="64"/>
        <v>0</v>
      </c>
      <c r="BK38" s="325">
        <f t="shared" ca="1" si="64"/>
        <v>0</v>
      </c>
      <c r="BL38" s="325">
        <f t="shared" ca="1" si="64"/>
        <v>0</v>
      </c>
      <c r="BM38" s="325">
        <f t="shared" ca="1" si="64"/>
        <v>0</v>
      </c>
      <c r="BN38" s="325">
        <f t="shared" ca="1" si="64"/>
        <v>0</v>
      </c>
      <c r="BO38" s="325">
        <f t="shared" ca="1" si="64"/>
        <v>0</v>
      </c>
      <c r="BP38" s="325">
        <f t="shared" ca="1" si="64"/>
        <v>0</v>
      </c>
      <c r="BQ38" s="325">
        <f t="shared" ca="1" si="64"/>
        <v>0</v>
      </c>
      <c r="BR38" s="123"/>
    </row>
    <row r="39" spans="1:70" ht="15">
      <c r="A39" s="129" t="s">
        <v>150</v>
      </c>
      <c r="B39" s="316"/>
      <c r="C39" s="128" t="str">
        <f ca="1">IFERROR(OFFSET('Impacts Database'!$A$1,'Impact Inputs'!B39-1,MATCH("Description",'Impacts Database'!$2:$2,0)-1),"-")</f>
        <v>-</v>
      </c>
      <c r="D39" s="6" t="str">
        <f ca="1">IFERROR(OFFSET('Impacts Database'!$A$1,'Impact Inputs'!B39-1,MATCH("Wellbeing Domain",'Impacts Database'!$2:$2,0)-1),"-")</f>
        <v>-</v>
      </c>
      <c r="E39" s="6" t="str">
        <f ca="1">IFERROR(OFFSET('Impacts Database'!$A$1,'Impact Inputs'!B39-1,MATCH("Sector",'Impacts Database'!$2:$2,0)-1),"-")</f>
        <v>-</v>
      </c>
      <c r="F39" s="239" t="str">
        <f ca="1">IFERROR(OFFSET('Impacts Database'!$A$1,'Impact Inputs'!B39-1,MATCH("Value adjusted to "&amp;'Primary Inputs'!$C$16,'Impacts Database'!$2:$2,0)-1),"-")</f>
        <v>-</v>
      </c>
      <c r="G39" s="239" t="str">
        <f ca="1">IFERROR(OFFSET('Impacts Database'!$A$1,'Impact Inputs'!B39-1,MATCH("Unit",'Impacts Database'!$2:$2,0)-1),"-")</f>
        <v>-</v>
      </c>
      <c r="H39" s="240" t="str">
        <f ca="1">IFERROR(OFFSET('Impacts Database'!$A$1,'Impact Inputs'!B39-1,MATCH("Government/Non-Government",'Impacts Database'!$2:$2,0)-1),"-")</f>
        <v>-</v>
      </c>
      <c r="I39" s="448"/>
      <c r="J39" s="311" t="s">
        <v>394</v>
      </c>
      <c r="K39" s="312"/>
      <c r="L39" s="313"/>
      <c r="M39" s="17">
        <f xml:space="preserve"> K39 + L39</f>
        <v>0</v>
      </c>
      <c r="N39" s="314">
        <v>1</v>
      </c>
      <c r="O39" s="314">
        <v>1</v>
      </c>
      <c r="P39" s="103" t="s">
        <v>110</v>
      </c>
      <c r="Q39" s="315"/>
      <c r="R39" s="25">
        <f ca="1">IF(ISTEXT(F39),0,(F39*N39*O39*Q39))</f>
        <v>0</v>
      </c>
      <c r="S39" s="325"/>
      <c r="T39" s="325">
        <f t="shared" ref="T39:AY39" ca="1" si="65" xml:space="preserve"> MAX( MIN($M39, T$4) - MAX($K39, T$3), 0) *$R39</f>
        <v>0</v>
      </c>
      <c r="U39" s="325">
        <f t="shared" ca="1" si="65"/>
        <v>0</v>
      </c>
      <c r="V39" s="325">
        <f t="shared" ca="1" si="65"/>
        <v>0</v>
      </c>
      <c r="W39" s="325">
        <f t="shared" ca="1" si="65"/>
        <v>0</v>
      </c>
      <c r="X39" s="325">
        <f t="shared" ca="1" si="65"/>
        <v>0</v>
      </c>
      <c r="Y39" s="325">
        <f t="shared" ca="1" si="65"/>
        <v>0</v>
      </c>
      <c r="Z39" s="325">
        <f t="shared" ca="1" si="65"/>
        <v>0</v>
      </c>
      <c r="AA39" s="325">
        <f t="shared" ca="1" si="65"/>
        <v>0</v>
      </c>
      <c r="AB39" s="325">
        <f t="shared" ca="1" si="65"/>
        <v>0</v>
      </c>
      <c r="AC39" s="325">
        <f t="shared" ca="1" si="65"/>
        <v>0</v>
      </c>
      <c r="AD39" s="325">
        <f t="shared" ca="1" si="65"/>
        <v>0</v>
      </c>
      <c r="AE39" s="325">
        <f t="shared" ca="1" si="65"/>
        <v>0</v>
      </c>
      <c r="AF39" s="325">
        <f t="shared" ca="1" si="65"/>
        <v>0</v>
      </c>
      <c r="AG39" s="325">
        <f t="shared" ca="1" si="65"/>
        <v>0</v>
      </c>
      <c r="AH39" s="325">
        <f t="shared" ca="1" si="65"/>
        <v>0</v>
      </c>
      <c r="AI39" s="325">
        <f t="shared" ca="1" si="65"/>
        <v>0</v>
      </c>
      <c r="AJ39" s="325">
        <f t="shared" ca="1" si="65"/>
        <v>0</v>
      </c>
      <c r="AK39" s="325">
        <f t="shared" ca="1" si="65"/>
        <v>0</v>
      </c>
      <c r="AL39" s="325">
        <f t="shared" ca="1" si="65"/>
        <v>0</v>
      </c>
      <c r="AM39" s="325">
        <f t="shared" ca="1" si="65"/>
        <v>0</v>
      </c>
      <c r="AN39" s="325">
        <f t="shared" ca="1" si="65"/>
        <v>0</v>
      </c>
      <c r="AO39" s="325">
        <f t="shared" ca="1" si="65"/>
        <v>0</v>
      </c>
      <c r="AP39" s="325">
        <f t="shared" ca="1" si="65"/>
        <v>0</v>
      </c>
      <c r="AQ39" s="325">
        <f t="shared" ca="1" si="65"/>
        <v>0</v>
      </c>
      <c r="AR39" s="325">
        <f t="shared" ca="1" si="65"/>
        <v>0</v>
      </c>
      <c r="AS39" s="325">
        <f t="shared" ca="1" si="65"/>
        <v>0</v>
      </c>
      <c r="AT39" s="325">
        <f t="shared" ca="1" si="65"/>
        <v>0</v>
      </c>
      <c r="AU39" s="325">
        <f t="shared" ca="1" si="65"/>
        <v>0</v>
      </c>
      <c r="AV39" s="325">
        <f t="shared" ca="1" si="65"/>
        <v>0</v>
      </c>
      <c r="AW39" s="325">
        <f t="shared" ca="1" si="65"/>
        <v>0</v>
      </c>
      <c r="AX39" s="325">
        <f t="shared" ca="1" si="65"/>
        <v>0</v>
      </c>
      <c r="AY39" s="325">
        <f t="shared" ca="1" si="65"/>
        <v>0</v>
      </c>
      <c r="AZ39" s="325">
        <f t="shared" ref="AZ39:BQ39" ca="1" si="66" xml:space="preserve"> MAX( MIN($M39, AZ$4) - MAX($K39, AZ$3), 0) *$R39</f>
        <v>0</v>
      </c>
      <c r="BA39" s="325">
        <f t="shared" ca="1" si="66"/>
        <v>0</v>
      </c>
      <c r="BB39" s="325">
        <f t="shared" ca="1" si="66"/>
        <v>0</v>
      </c>
      <c r="BC39" s="325">
        <f t="shared" ca="1" si="66"/>
        <v>0</v>
      </c>
      <c r="BD39" s="325">
        <f t="shared" ca="1" si="66"/>
        <v>0</v>
      </c>
      <c r="BE39" s="325">
        <f t="shared" ca="1" si="66"/>
        <v>0</v>
      </c>
      <c r="BF39" s="325">
        <f t="shared" ca="1" si="66"/>
        <v>0</v>
      </c>
      <c r="BG39" s="325">
        <f t="shared" ca="1" si="66"/>
        <v>0</v>
      </c>
      <c r="BH39" s="325">
        <f t="shared" ca="1" si="66"/>
        <v>0</v>
      </c>
      <c r="BI39" s="325">
        <f t="shared" ca="1" si="66"/>
        <v>0</v>
      </c>
      <c r="BJ39" s="325">
        <f t="shared" ca="1" si="66"/>
        <v>0</v>
      </c>
      <c r="BK39" s="325">
        <f t="shared" ca="1" si="66"/>
        <v>0</v>
      </c>
      <c r="BL39" s="325">
        <f t="shared" ca="1" si="66"/>
        <v>0</v>
      </c>
      <c r="BM39" s="325">
        <f t="shared" ca="1" si="66"/>
        <v>0</v>
      </c>
      <c r="BN39" s="325">
        <f t="shared" ca="1" si="66"/>
        <v>0</v>
      </c>
      <c r="BO39" s="325">
        <f t="shared" ca="1" si="66"/>
        <v>0</v>
      </c>
      <c r="BP39" s="325">
        <f t="shared" ca="1" si="66"/>
        <v>0</v>
      </c>
      <c r="BQ39" s="325">
        <f t="shared" ca="1" si="66"/>
        <v>0</v>
      </c>
      <c r="BR39" s="123"/>
    </row>
    <row r="40" spans="1:70">
      <c r="A40" s="191" t="str">
        <f>IF(OR(AND(L39=0,NOT(ISBLANK(L39))),N39=0,O39=0,AND(Q39=Q40,NOT(ISBLANK(Q39)),NOT(ISBLANK(Q40)))),"ERROR","OK")</f>
        <v>OK</v>
      </c>
      <c r="B40" s="123"/>
      <c r="C40" s="125" t="str">
        <f ca="1">IF(SUMSQ($T41:$BQ41)&gt;0,"INCLUDED","EXCLUDED")</f>
        <v>EXCLUDED</v>
      </c>
      <c r="D40" s="6"/>
      <c r="E40" s="6"/>
      <c r="F40" s="239"/>
      <c r="G40" s="239"/>
      <c r="H40" s="240" t="str">
        <f ca="1">IFERROR(OFFSET('Impacts Database'!$A$1,'Impact Inputs'!B39-1,MATCH("Government/Non-Government",'Impacts Database'!$2:$2,0)-1),"-")</f>
        <v>-</v>
      </c>
      <c r="I40" s="449"/>
      <c r="J40" s="166"/>
      <c r="K40" s="99"/>
      <c r="L40" s="99"/>
      <c r="M40" s="17"/>
      <c r="N40" s="242"/>
      <c r="O40" s="100"/>
      <c r="P40" s="102" t="s">
        <v>111</v>
      </c>
      <c r="Q40" s="315"/>
      <c r="R40" s="25">
        <f ca="1">IF(ISTEXT(F39),0,(F39*N39*O39*Q40))</f>
        <v>0</v>
      </c>
      <c r="S40" s="325"/>
      <c r="T40" s="325">
        <f t="shared" ref="T40:AY40" ca="1" si="67" xml:space="preserve"> MAX( MIN($M39, T$4) - MAX($K39, T$3), 0) *$R40</f>
        <v>0</v>
      </c>
      <c r="U40" s="325">
        <f t="shared" ca="1" si="67"/>
        <v>0</v>
      </c>
      <c r="V40" s="325">
        <f t="shared" ca="1" si="67"/>
        <v>0</v>
      </c>
      <c r="W40" s="325">
        <f t="shared" ca="1" si="67"/>
        <v>0</v>
      </c>
      <c r="X40" s="325">
        <f t="shared" ca="1" si="67"/>
        <v>0</v>
      </c>
      <c r="Y40" s="325">
        <f t="shared" ca="1" si="67"/>
        <v>0</v>
      </c>
      <c r="Z40" s="325">
        <f t="shared" ca="1" si="67"/>
        <v>0</v>
      </c>
      <c r="AA40" s="325">
        <f t="shared" ca="1" si="67"/>
        <v>0</v>
      </c>
      <c r="AB40" s="325">
        <f t="shared" ca="1" si="67"/>
        <v>0</v>
      </c>
      <c r="AC40" s="325">
        <f t="shared" ca="1" si="67"/>
        <v>0</v>
      </c>
      <c r="AD40" s="325">
        <f t="shared" ca="1" si="67"/>
        <v>0</v>
      </c>
      <c r="AE40" s="325">
        <f t="shared" ca="1" si="67"/>
        <v>0</v>
      </c>
      <c r="AF40" s="325">
        <f t="shared" ca="1" si="67"/>
        <v>0</v>
      </c>
      <c r="AG40" s="325">
        <f t="shared" ca="1" si="67"/>
        <v>0</v>
      </c>
      <c r="AH40" s="325">
        <f t="shared" ca="1" si="67"/>
        <v>0</v>
      </c>
      <c r="AI40" s="325">
        <f t="shared" ca="1" si="67"/>
        <v>0</v>
      </c>
      <c r="AJ40" s="325">
        <f t="shared" ca="1" si="67"/>
        <v>0</v>
      </c>
      <c r="AK40" s="325">
        <f t="shared" ca="1" si="67"/>
        <v>0</v>
      </c>
      <c r="AL40" s="325">
        <f t="shared" ca="1" si="67"/>
        <v>0</v>
      </c>
      <c r="AM40" s="325">
        <f t="shared" ca="1" si="67"/>
        <v>0</v>
      </c>
      <c r="AN40" s="325">
        <f t="shared" ca="1" si="67"/>
        <v>0</v>
      </c>
      <c r="AO40" s="325">
        <f t="shared" ca="1" si="67"/>
        <v>0</v>
      </c>
      <c r="AP40" s="325">
        <f t="shared" ca="1" si="67"/>
        <v>0</v>
      </c>
      <c r="AQ40" s="325">
        <f t="shared" ca="1" si="67"/>
        <v>0</v>
      </c>
      <c r="AR40" s="325">
        <f t="shared" ca="1" si="67"/>
        <v>0</v>
      </c>
      <c r="AS40" s="325">
        <f t="shared" ca="1" si="67"/>
        <v>0</v>
      </c>
      <c r="AT40" s="325">
        <f t="shared" ca="1" si="67"/>
        <v>0</v>
      </c>
      <c r="AU40" s="325">
        <f t="shared" ca="1" si="67"/>
        <v>0</v>
      </c>
      <c r="AV40" s="325">
        <f t="shared" ca="1" si="67"/>
        <v>0</v>
      </c>
      <c r="AW40" s="325">
        <f t="shared" ca="1" si="67"/>
        <v>0</v>
      </c>
      <c r="AX40" s="325">
        <f t="shared" ca="1" si="67"/>
        <v>0</v>
      </c>
      <c r="AY40" s="325">
        <f t="shared" ca="1" si="67"/>
        <v>0</v>
      </c>
      <c r="AZ40" s="325">
        <f t="shared" ref="AZ40:BQ40" ca="1" si="68" xml:space="preserve"> MAX( MIN($M39, AZ$4) - MAX($K39, AZ$3), 0) *$R40</f>
        <v>0</v>
      </c>
      <c r="BA40" s="325">
        <f t="shared" ca="1" si="68"/>
        <v>0</v>
      </c>
      <c r="BB40" s="325">
        <f t="shared" ca="1" si="68"/>
        <v>0</v>
      </c>
      <c r="BC40" s="325">
        <f t="shared" ca="1" si="68"/>
        <v>0</v>
      </c>
      <c r="BD40" s="325">
        <f t="shared" ca="1" si="68"/>
        <v>0</v>
      </c>
      <c r="BE40" s="325">
        <f t="shared" ca="1" si="68"/>
        <v>0</v>
      </c>
      <c r="BF40" s="325">
        <f t="shared" ca="1" si="68"/>
        <v>0</v>
      </c>
      <c r="BG40" s="325">
        <f t="shared" ca="1" si="68"/>
        <v>0</v>
      </c>
      <c r="BH40" s="325">
        <f t="shared" ca="1" si="68"/>
        <v>0</v>
      </c>
      <c r="BI40" s="325">
        <f t="shared" ca="1" si="68"/>
        <v>0</v>
      </c>
      <c r="BJ40" s="325">
        <f t="shared" ca="1" si="68"/>
        <v>0</v>
      </c>
      <c r="BK40" s="325">
        <f t="shared" ca="1" si="68"/>
        <v>0</v>
      </c>
      <c r="BL40" s="325">
        <f t="shared" ca="1" si="68"/>
        <v>0</v>
      </c>
      <c r="BM40" s="325">
        <f t="shared" ca="1" si="68"/>
        <v>0</v>
      </c>
      <c r="BN40" s="325">
        <f t="shared" ca="1" si="68"/>
        <v>0</v>
      </c>
      <c r="BO40" s="325">
        <f t="shared" ca="1" si="68"/>
        <v>0</v>
      </c>
      <c r="BP40" s="325">
        <f t="shared" ca="1" si="68"/>
        <v>0</v>
      </c>
      <c r="BQ40" s="325">
        <f t="shared" ca="1" si="68"/>
        <v>0</v>
      </c>
      <c r="BR40" s="123"/>
    </row>
    <row r="41" spans="1:70">
      <c r="B41" s="123"/>
      <c r="C41" s="128"/>
      <c r="D41" s="6"/>
      <c r="E41" s="6"/>
      <c r="F41" s="239"/>
      <c r="G41" s="239"/>
      <c r="H41" s="240" t="str">
        <f ca="1">IFERROR(OFFSET('Impacts Database'!$A$1,'Impact Inputs'!B39-1,MATCH("Government/Non-Government",'Impacts Database'!$2:$2,0)-1),"-")</f>
        <v>-</v>
      </c>
      <c r="I41" s="449"/>
      <c r="J41" s="166"/>
      <c r="K41" s="98"/>
      <c r="L41" s="98"/>
      <c r="M41" s="17"/>
      <c r="N41" s="242"/>
      <c r="O41" s="101"/>
      <c r="P41" s="102" t="s">
        <v>112</v>
      </c>
      <c r="Q41" s="7">
        <f>Q40-Q39</f>
        <v>0</v>
      </c>
      <c r="R41" s="25">
        <f ca="1">IF(ISTEXT(F39),0,(F39*N39*O39*Q41))</f>
        <v>0</v>
      </c>
      <c r="S41" s="325"/>
      <c r="T41" s="325">
        <f t="shared" ref="T41:AY41" ca="1" si="69">T40-T39</f>
        <v>0</v>
      </c>
      <c r="U41" s="325">
        <f t="shared" ca="1" si="69"/>
        <v>0</v>
      </c>
      <c r="V41" s="325">
        <f t="shared" ca="1" si="69"/>
        <v>0</v>
      </c>
      <c r="W41" s="325">
        <f t="shared" ca="1" si="69"/>
        <v>0</v>
      </c>
      <c r="X41" s="325">
        <f t="shared" ca="1" si="69"/>
        <v>0</v>
      </c>
      <c r="Y41" s="325">
        <f t="shared" ca="1" si="69"/>
        <v>0</v>
      </c>
      <c r="Z41" s="325">
        <f t="shared" ca="1" si="69"/>
        <v>0</v>
      </c>
      <c r="AA41" s="325">
        <f t="shared" ca="1" si="69"/>
        <v>0</v>
      </c>
      <c r="AB41" s="325">
        <f t="shared" ca="1" si="69"/>
        <v>0</v>
      </c>
      <c r="AC41" s="325">
        <f t="shared" ca="1" si="69"/>
        <v>0</v>
      </c>
      <c r="AD41" s="325">
        <f t="shared" ca="1" si="69"/>
        <v>0</v>
      </c>
      <c r="AE41" s="325">
        <f t="shared" ca="1" si="69"/>
        <v>0</v>
      </c>
      <c r="AF41" s="325">
        <f t="shared" ca="1" si="69"/>
        <v>0</v>
      </c>
      <c r="AG41" s="325">
        <f t="shared" ca="1" si="69"/>
        <v>0</v>
      </c>
      <c r="AH41" s="325">
        <f t="shared" ca="1" si="69"/>
        <v>0</v>
      </c>
      <c r="AI41" s="325">
        <f t="shared" ca="1" si="69"/>
        <v>0</v>
      </c>
      <c r="AJ41" s="325">
        <f t="shared" ca="1" si="69"/>
        <v>0</v>
      </c>
      <c r="AK41" s="325">
        <f t="shared" ca="1" si="69"/>
        <v>0</v>
      </c>
      <c r="AL41" s="325">
        <f t="shared" ca="1" si="69"/>
        <v>0</v>
      </c>
      <c r="AM41" s="325">
        <f t="shared" ca="1" si="69"/>
        <v>0</v>
      </c>
      <c r="AN41" s="325">
        <f t="shared" ca="1" si="69"/>
        <v>0</v>
      </c>
      <c r="AO41" s="325">
        <f t="shared" ca="1" si="69"/>
        <v>0</v>
      </c>
      <c r="AP41" s="325">
        <f t="shared" ca="1" si="69"/>
        <v>0</v>
      </c>
      <c r="AQ41" s="325">
        <f t="shared" ca="1" si="69"/>
        <v>0</v>
      </c>
      <c r="AR41" s="325">
        <f t="shared" ca="1" si="69"/>
        <v>0</v>
      </c>
      <c r="AS41" s="325">
        <f t="shared" ca="1" si="69"/>
        <v>0</v>
      </c>
      <c r="AT41" s="325">
        <f t="shared" ca="1" si="69"/>
        <v>0</v>
      </c>
      <c r="AU41" s="325">
        <f t="shared" ca="1" si="69"/>
        <v>0</v>
      </c>
      <c r="AV41" s="325">
        <f t="shared" ca="1" si="69"/>
        <v>0</v>
      </c>
      <c r="AW41" s="325">
        <f t="shared" ca="1" si="69"/>
        <v>0</v>
      </c>
      <c r="AX41" s="325">
        <f t="shared" ca="1" si="69"/>
        <v>0</v>
      </c>
      <c r="AY41" s="325">
        <f t="shared" ca="1" si="69"/>
        <v>0</v>
      </c>
      <c r="AZ41" s="325">
        <f t="shared" ref="AZ41:BQ41" ca="1" si="70">AZ40-AZ39</f>
        <v>0</v>
      </c>
      <c r="BA41" s="325">
        <f t="shared" ca="1" si="70"/>
        <v>0</v>
      </c>
      <c r="BB41" s="325">
        <f t="shared" ca="1" si="70"/>
        <v>0</v>
      </c>
      <c r="BC41" s="325">
        <f t="shared" ca="1" si="70"/>
        <v>0</v>
      </c>
      <c r="BD41" s="325">
        <f t="shared" ca="1" si="70"/>
        <v>0</v>
      </c>
      <c r="BE41" s="325">
        <f t="shared" ca="1" si="70"/>
        <v>0</v>
      </c>
      <c r="BF41" s="325">
        <f t="shared" ca="1" si="70"/>
        <v>0</v>
      </c>
      <c r="BG41" s="325">
        <f t="shared" ca="1" si="70"/>
        <v>0</v>
      </c>
      <c r="BH41" s="325">
        <f t="shared" ca="1" si="70"/>
        <v>0</v>
      </c>
      <c r="BI41" s="325">
        <f t="shared" ca="1" si="70"/>
        <v>0</v>
      </c>
      <c r="BJ41" s="325">
        <f t="shared" ca="1" si="70"/>
        <v>0</v>
      </c>
      <c r="BK41" s="325">
        <f t="shared" ca="1" si="70"/>
        <v>0</v>
      </c>
      <c r="BL41" s="325">
        <f t="shared" ca="1" si="70"/>
        <v>0</v>
      </c>
      <c r="BM41" s="325">
        <f t="shared" ca="1" si="70"/>
        <v>0</v>
      </c>
      <c r="BN41" s="325">
        <f t="shared" ca="1" si="70"/>
        <v>0</v>
      </c>
      <c r="BO41" s="325">
        <f t="shared" ca="1" si="70"/>
        <v>0</v>
      </c>
      <c r="BP41" s="325">
        <f t="shared" ca="1" si="70"/>
        <v>0</v>
      </c>
      <c r="BQ41" s="325">
        <f t="shared" ca="1" si="70"/>
        <v>0</v>
      </c>
      <c r="BR41" s="123"/>
    </row>
    <row r="42" spans="1:70" ht="15">
      <c r="A42" s="129" t="s">
        <v>151</v>
      </c>
      <c r="B42" s="316"/>
      <c r="C42" s="128" t="str">
        <f ca="1">IFERROR(OFFSET('Impacts Database'!$A$1,'Impact Inputs'!B42-1,MATCH("Description",'Impacts Database'!$2:$2,0)-1),"-")</f>
        <v>-</v>
      </c>
      <c r="D42" s="6" t="str">
        <f ca="1">IFERROR(OFFSET('Impacts Database'!$A$1,'Impact Inputs'!B42-1,MATCH("Wellbeing Domain",'Impacts Database'!$2:$2,0)-1),"-")</f>
        <v>-</v>
      </c>
      <c r="E42" s="6" t="str">
        <f ca="1">IFERROR(OFFSET('Impacts Database'!$A$1,'Impact Inputs'!B42-1,MATCH("Sector",'Impacts Database'!$2:$2,0)-1),"-")</f>
        <v>-</v>
      </c>
      <c r="F42" s="239" t="str">
        <f ca="1">IFERROR(OFFSET('Impacts Database'!$A$1,'Impact Inputs'!B42-1,MATCH("Value adjusted to "&amp;'Primary Inputs'!$C$16,'Impacts Database'!$2:$2,0)-1),"-")</f>
        <v>-</v>
      </c>
      <c r="G42" s="239" t="str">
        <f ca="1">IFERROR(OFFSET('Impacts Database'!$A$1,'Impact Inputs'!B42-1,MATCH("Unit",'Impacts Database'!$2:$2,0)-1),"-")</f>
        <v>-</v>
      </c>
      <c r="H42" s="240" t="str">
        <f ca="1">IFERROR(OFFSET('Impacts Database'!$A$1,'Impact Inputs'!B42-1,MATCH("Government/Non-Government",'Impacts Database'!$2:$2,0)-1),"-")</f>
        <v>-</v>
      </c>
      <c r="I42" s="448"/>
      <c r="J42" s="311" t="s">
        <v>394</v>
      </c>
      <c r="K42" s="312"/>
      <c r="L42" s="313"/>
      <c r="M42" s="17">
        <f xml:space="preserve"> K42 + L42</f>
        <v>0</v>
      </c>
      <c r="N42" s="314">
        <v>1</v>
      </c>
      <c r="O42" s="314">
        <v>1</v>
      </c>
      <c r="P42" s="103" t="s">
        <v>110</v>
      </c>
      <c r="Q42" s="315"/>
      <c r="R42" s="25">
        <f ca="1">IF(ISTEXT(F42),0,(F42*N42*O42*Q42))</f>
        <v>0</v>
      </c>
      <c r="S42" s="325"/>
      <c r="T42" s="325">
        <f t="shared" ref="T42:AY42" ca="1" si="71" xml:space="preserve"> MAX( MIN($M42, T$4) - MAX($K42, T$3), 0) *$R42</f>
        <v>0</v>
      </c>
      <c r="U42" s="325">
        <f t="shared" ca="1" si="71"/>
        <v>0</v>
      </c>
      <c r="V42" s="325">
        <f t="shared" ca="1" si="71"/>
        <v>0</v>
      </c>
      <c r="W42" s="325">
        <f t="shared" ca="1" si="71"/>
        <v>0</v>
      </c>
      <c r="X42" s="325">
        <f t="shared" ca="1" si="71"/>
        <v>0</v>
      </c>
      <c r="Y42" s="325">
        <f t="shared" ca="1" si="71"/>
        <v>0</v>
      </c>
      <c r="Z42" s="325">
        <f t="shared" ca="1" si="71"/>
        <v>0</v>
      </c>
      <c r="AA42" s="325">
        <f t="shared" ca="1" si="71"/>
        <v>0</v>
      </c>
      <c r="AB42" s="325">
        <f t="shared" ca="1" si="71"/>
        <v>0</v>
      </c>
      <c r="AC42" s="325">
        <f t="shared" ca="1" si="71"/>
        <v>0</v>
      </c>
      <c r="AD42" s="325">
        <f t="shared" ca="1" si="71"/>
        <v>0</v>
      </c>
      <c r="AE42" s="325">
        <f t="shared" ca="1" si="71"/>
        <v>0</v>
      </c>
      <c r="AF42" s="325">
        <f t="shared" ca="1" si="71"/>
        <v>0</v>
      </c>
      <c r="AG42" s="325">
        <f t="shared" ca="1" si="71"/>
        <v>0</v>
      </c>
      <c r="AH42" s="325">
        <f t="shared" ca="1" si="71"/>
        <v>0</v>
      </c>
      <c r="AI42" s="325">
        <f t="shared" ca="1" si="71"/>
        <v>0</v>
      </c>
      <c r="AJ42" s="325">
        <f t="shared" ca="1" si="71"/>
        <v>0</v>
      </c>
      <c r="AK42" s="325">
        <f t="shared" ca="1" si="71"/>
        <v>0</v>
      </c>
      <c r="AL42" s="325">
        <f t="shared" ca="1" si="71"/>
        <v>0</v>
      </c>
      <c r="AM42" s="325">
        <f t="shared" ca="1" si="71"/>
        <v>0</v>
      </c>
      <c r="AN42" s="325">
        <f t="shared" ca="1" si="71"/>
        <v>0</v>
      </c>
      <c r="AO42" s="325">
        <f t="shared" ca="1" si="71"/>
        <v>0</v>
      </c>
      <c r="AP42" s="325">
        <f t="shared" ca="1" si="71"/>
        <v>0</v>
      </c>
      <c r="AQ42" s="325">
        <f t="shared" ca="1" si="71"/>
        <v>0</v>
      </c>
      <c r="AR42" s="325">
        <f t="shared" ca="1" si="71"/>
        <v>0</v>
      </c>
      <c r="AS42" s="325">
        <f t="shared" ca="1" si="71"/>
        <v>0</v>
      </c>
      <c r="AT42" s="325">
        <f t="shared" ca="1" si="71"/>
        <v>0</v>
      </c>
      <c r="AU42" s="325">
        <f t="shared" ca="1" si="71"/>
        <v>0</v>
      </c>
      <c r="AV42" s="325">
        <f t="shared" ca="1" si="71"/>
        <v>0</v>
      </c>
      <c r="AW42" s="325">
        <f t="shared" ca="1" si="71"/>
        <v>0</v>
      </c>
      <c r="AX42" s="325">
        <f t="shared" ca="1" si="71"/>
        <v>0</v>
      </c>
      <c r="AY42" s="325">
        <f t="shared" ca="1" si="71"/>
        <v>0</v>
      </c>
      <c r="AZ42" s="325">
        <f t="shared" ref="AZ42:BQ42" ca="1" si="72" xml:space="preserve"> MAX( MIN($M42, AZ$4) - MAX($K42, AZ$3), 0) *$R42</f>
        <v>0</v>
      </c>
      <c r="BA42" s="325">
        <f t="shared" ca="1" si="72"/>
        <v>0</v>
      </c>
      <c r="BB42" s="325">
        <f t="shared" ca="1" si="72"/>
        <v>0</v>
      </c>
      <c r="BC42" s="325">
        <f t="shared" ca="1" si="72"/>
        <v>0</v>
      </c>
      <c r="BD42" s="325">
        <f t="shared" ca="1" si="72"/>
        <v>0</v>
      </c>
      <c r="BE42" s="325">
        <f t="shared" ca="1" si="72"/>
        <v>0</v>
      </c>
      <c r="BF42" s="325">
        <f t="shared" ca="1" si="72"/>
        <v>0</v>
      </c>
      <c r="BG42" s="325">
        <f t="shared" ca="1" si="72"/>
        <v>0</v>
      </c>
      <c r="BH42" s="325">
        <f t="shared" ca="1" si="72"/>
        <v>0</v>
      </c>
      <c r="BI42" s="325">
        <f t="shared" ca="1" si="72"/>
        <v>0</v>
      </c>
      <c r="BJ42" s="325">
        <f t="shared" ca="1" si="72"/>
        <v>0</v>
      </c>
      <c r="BK42" s="325">
        <f t="shared" ca="1" si="72"/>
        <v>0</v>
      </c>
      <c r="BL42" s="325">
        <f t="shared" ca="1" si="72"/>
        <v>0</v>
      </c>
      <c r="BM42" s="325">
        <f t="shared" ca="1" si="72"/>
        <v>0</v>
      </c>
      <c r="BN42" s="325">
        <f t="shared" ca="1" si="72"/>
        <v>0</v>
      </c>
      <c r="BO42" s="325">
        <f t="shared" ca="1" si="72"/>
        <v>0</v>
      </c>
      <c r="BP42" s="325">
        <f t="shared" ca="1" si="72"/>
        <v>0</v>
      </c>
      <c r="BQ42" s="325">
        <f t="shared" ca="1" si="72"/>
        <v>0</v>
      </c>
      <c r="BR42" s="123"/>
    </row>
    <row r="43" spans="1:70">
      <c r="A43" s="191" t="str">
        <f>IF(OR(AND(L42=0,NOT(ISBLANK(L42))),N42=0,O42=0,AND(Q42=Q43,NOT(ISBLANK(Q42)),NOT(ISBLANK(Q43)))),"ERROR","OK")</f>
        <v>OK</v>
      </c>
      <c r="B43" s="123"/>
      <c r="C43" s="125" t="str">
        <f ca="1">IF(SUMSQ($T44:$BQ44)&gt;0,"INCLUDED","EXCLUDED")</f>
        <v>EXCLUDED</v>
      </c>
      <c r="D43" s="6"/>
      <c r="E43" s="6"/>
      <c r="F43" s="239"/>
      <c r="G43" s="239"/>
      <c r="H43" s="240" t="str">
        <f ca="1">IFERROR(OFFSET('Impacts Database'!$A$1,'Impact Inputs'!B42-1,MATCH("Government/Non-Government",'Impacts Database'!$2:$2,0)-1),"-")</f>
        <v>-</v>
      </c>
      <c r="I43" s="449"/>
      <c r="J43" s="166"/>
      <c r="K43" s="99"/>
      <c r="L43" s="99"/>
      <c r="M43" s="17"/>
      <c r="N43" s="242"/>
      <c r="O43" s="100"/>
      <c r="P43" s="102" t="s">
        <v>111</v>
      </c>
      <c r="Q43" s="315"/>
      <c r="R43" s="25">
        <f ca="1">IF(ISTEXT(F42),0,(F42*N42*O42*Q43))</f>
        <v>0</v>
      </c>
      <c r="S43" s="325"/>
      <c r="T43" s="325">
        <f t="shared" ref="T43:AY43" ca="1" si="73" xml:space="preserve"> MAX( MIN($M42, T$4) - MAX($K42, T$3), 0) *$R43</f>
        <v>0</v>
      </c>
      <c r="U43" s="325">
        <f t="shared" ca="1" si="73"/>
        <v>0</v>
      </c>
      <c r="V43" s="325">
        <f t="shared" ca="1" si="73"/>
        <v>0</v>
      </c>
      <c r="W43" s="325">
        <f t="shared" ca="1" si="73"/>
        <v>0</v>
      </c>
      <c r="X43" s="325">
        <f t="shared" ca="1" si="73"/>
        <v>0</v>
      </c>
      <c r="Y43" s="325">
        <f t="shared" ca="1" si="73"/>
        <v>0</v>
      </c>
      <c r="Z43" s="325">
        <f t="shared" ca="1" si="73"/>
        <v>0</v>
      </c>
      <c r="AA43" s="325">
        <f t="shared" ca="1" si="73"/>
        <v>0</v>
      </c>
      <c r="AB43" s="325">
        <f t="shared" ca="1" si="73"/>
        <v>0</v>
      </c>
      <c r="AC43" s="325">
        <f t="shared" ca="1" si="73"/>
        <v>0</v>
      </c>
      <c r="AD43" s="325">
        <f t="shared" ca="1" si="73"/>
        <v>0</v>
      </c>
      <c r="AE43" s="325">
        <f t="shared" ca="1" si="73"/>
        <v>0</v>
      </c>
      <c r="AF43" s="325">
        <f t="shared" ca="1" si="73"/>
        <v>0</v>
      </c>
      <c r="AG43" s="325">
        <f t="shared" ca="1" si="73"/>
        <v>0</v>
      </c>
      <c r="AH43" s="325">
        <f t="shared" ca="1" si="73"/>
        <v>0</v>
      </c>
      <c r="AI43" s="325">
        <f t="shared" ca="1" si="73"/>
        <v>0</v>
      </c>
      <c r="AJ43" s="325">
        <f t="shared" ca="1" si="73"/>
        <v>0</v>
      </c>
      <c r="AK43" s="325">
        <f t="shared" ca="1" si="73"/>
        <v>0</v>
      </c>
      <c r="AL43" s="325">
        <f t="shared" ca="1" si="73"/>
        <v>0</v>
      </c>
      <c r="AM43" s="325">
        <f t="shared" ca="1" si="73"/>
        <v>0</v>
      </c>
      <c r="AN43" s="325">
        <f t="shared" ca="1" si="73"/>
        <v>0</v>
      </c>
      <c r="AO43" s="325">
        <f t="shared" ca="1" si="73"/>
        <v>0</v>
      </c>
      <c r="AP43" s="325">
        <f t="shared" ca="1" si="73"/>
        <v>0</v>
      </c>
      <c r="AQ43" s="325">
        <f t="shared" ca="1" si="73"/>
        <v>0</v>
      </c>
      <c r="AR43" s="325">
        <f t="shared" ca="1" si="73"/>
        <v>0</v>
      </c>
      <c r="AS43" s="325">
        <f t="shared" ca="1" si="73"/>
        <v>0</v>
      </c>
      <c r="AT43" s="325">
        <f t="shared" ca="1" si="73"/>
        <v>0</v>
      </c>
      <c r="AU43" s="325">
        <f t="shared" ca="1" si="73"/>
        <v>0</v>
      </c>
      <c r="AV43" s="325">
        <f t="shared" ca="1" si="73"/>
        <v>0</v>
      </c>
      <c r="AW43" s="325">
        <f t="shared" ca="1" si="73"/>
        <v>0</v>
      </c>
      <c r="AX43" s="325">
        <f t="shared" ca="1" si="73"/>
        <v>0</v>
      </c>
      <c r="AY43" s="325">
        <f t="shared" ca="1" si="73"/>
        <v>0</v>
      </c>
      <c r="AZ43" s="325">
        <f t="shared" ref="AZ43:BQ43" ca="1" si="74" xml:space="preserve"> MAX( MIN($M42, AZ$4) - MAX($K42, AZ$3), 0) *$R43</f>
        <v>0</v>
      </c>
      <c r="BA43" s="325">
        <f t="shared" ca="1" si="74"/>
        <v>0</v>
      </c>
      <c r="BB43" s="325">
        <f t="shared" ca="1" si="74"/>
        <v>0</v>
      </c>
      <c r="BC43" s="325">
        <f t="shared" ca="1" si="74"/>
        <v>0</v>
      </c>
      <c r="BD43" s="325">
        <f t="shared" ca="1" si="74"/>
        <v>0</v>
      </c>
      <c r="BE43" s="325">
        <f t="shared" ca="1" si="74"/>
        <v>0</v>
      </c>
      <c r="BF43" s="325">
        <f t="shared" ca="1" si="74"/>
        <v>0</v>
      </c>
      <c r="BG43" s="325">
        <f t="shared" ca="1" si="74"/>
        <v>0</v>
      </c>
      <c r="BH43" s="325">
        <f t="shared" ca="1" si="74"/>
        <v>0</v>
      </c>
      <c r="BI43" s="325">
        <f t="shared" ca="1" si="74"/>
        <v>0</v>
      </c>
      <c r="BJ43" s="325">
        <f t="shared" ca="1" si="74"/>
        <v>0</v>
      </c>
      <c r="BK43" s="325">
        <f t="shared" ca="1" si="74"/>
        <v>0</v>
      </c>
      <c r="BL43" s="325">
        <f t="shared" ca="1" si="74"/>
        <v>0</v>
      </c>
      <c r="BM43" s="325">
        <f t="shared" ca="1" si="74"/>
        <v>0</v>
      </c>
      <c r="BN43" s="325">
        <f t="shared" ca="1" si="74"/>
        <v>0</v>
      </c>
      <c r="BO43" s="325">
        <f t="shared" ca="1" si="74"/>
        <v>0</v>
      </c>
      <c r="BP43" s="325">
        <f t="shared" ca="1" si="74"/>
        <v>0</v>
      </c>
      <c r="BQ43" s="325">
        <f t="shared" ca="1" si="74"/>
        <v>0</v>
      </c>
      <c r="BR43" s="123"/>
    </row>
    <row r="44" spans="1:70">
      <c r="B44" s="123"/>
      <c r="C44" s="128"/>
      <c r="D44" s="6"/>
      <c r="E44" s="6"/>
      <c r="F44" s="239"/>
      <c r="G44" s="239"/>
      <c r="H44" s="240" t="str">
        <f ca="1">IFERROR(OFFSET('Impacts Database'!$A$1,'Impact Inputs'!B42-1,MATCH("Government/Non-Government",'Impacts Database'!$2:$2,0)-1),"-")</f>
        <v>-</v>
      </c>
      <c r="I44" s="449"/>
      <c r="J44" s="166"/>
      <c r="K44" s="98"/>
      <c r="L44" s="98"/>
      <c r="M44" s="17"/>
      <c r="N44" s="242"/>
      <c r="O44" s="101"/>
      <c r="P44" s="102" t="s">
        <v>112</v>
      </c>
      <c r="Q44" s="7">
        <f>Q43-Q42</f>
        <v>0</v>
      </c>
      <c r="R44" s="25">
        <f ca="1">IF(ISTEXT(F42),0,(F42*N42*O42*Q44))</f>
        <v>0</v>
      </c>
      <c r="S44" s="325"/>
      <c r="T44" s="325">
        <f t="shared" ref="T44:AY44" ca="1" si="75">T43-T42</f>
        <v>0</v>
      </c>
      <c r="U44" s="325">
        <f t="shared" ca="1" si="75"/>
        <v>0</v>
      </c>
      <c r="V44" s="325">
        <f t="shared" ca="1" si="75"/>
        <v>0</v>
      </c>
      <c r="W44" s="325">
        <f t="shared" ca="1" si="75"/>
        <v>0</v>
      </c>
      <c r="X44" s="325">
        <f t="shared" ca="1" si="75"/>
        <v>0</v>
      </c>
      <c r="Y44" s="325">
        <f t="shared" ca="1" si="75"/>
        <v>0</v>
      </c>
      <c r="Z44" s="325">
        <f t="shared" ca="1" si="75"/>
        <v>0</v>
      </c>
      <c r="AA44" s="325">
        <f t="shared" ca="1" si="75"/>
        <v>0</v>
      </c>
      <c r="AB44" s="325">
        <f t="shared" ca="1" si="75"/>
        <v>0</v>
      </c>
      <c r="AC44" s="325">
        <f t="shared" ca="1" si="75"/>
        <v>0</v>
      </c>
      <c r="AD44" s="325">
        <f t="shared" ca="1" si="75"/>
        <v>0</v>
      </c>
      <c r="AE44" s="325">
        <f t="shared" ca="1" si="75"/>
        <v>0</v>
      </c>
      <c r="AF44" s="325">
        <f t="shared" ca="1" si="75"/>
        <v>0</v>
      </c>
      <c r="AG44" s="325">
        <f t="shared" ca="1" si="75"/>
        <v>0</v>
      </c>
      <c r="AH44" s="325">
        <f t="shared" ca="1" si="75"/>
        <v>0</v>
      </c>
      <c r="AI44" s="325">
        <f t="shared" ca="1" si="75"/>
        <v>0</v>
      </c>
      <c r="AJ44" s="325">
        <f t="shared" ca="1" si="75"/>
        <v>0</v>
      </c>
      <c r="AK44" s="325">
        <f t="shared" ca="1" si="75"/>
        <v>0</v>
      </c>
      <c r="AL44" s="325">
        <f t="shared" ca="1" si="75"/>
        <v>0</v>
      </c>
      <c r="AM44" s="325">
        <f t="shared" ca="1" si="75"/>
        <v>0</v>
      </c>
      <c r="AN44" s="325">
        <f t="shared" ca="1" si="75"/>
        <v>0</v>
      </c>
      <c r="AO44" s="325">
        <f t="shared" ca="1" si="75"/>
        <v>0</v>
      </c>
      <c r="AP44" s="325">
        <f t="shared" ca="1" si="75"/>
        <v>0</v>
      </c>
      <c r="AQ44" s="325">
        <f t="shared" ca="1" si="75"/>
        <v>0</v>
      </c>
      <c r="AR44" s="325">
        <f t="shared" ca="1" si="75"/>
        <v>0</v>
      </c>
      <c r="AS44" s="325">
        <f t="shared" ca="1" si="75"/>
        <v>0</v>
      </c>
      <c r="AT44" s="325">
        <f t="shared" ca="1" si="75"/>
        <v>0</v>
      </c>
      <c r="AU44" s="325">
        <f t="shared" ca="1" si="75"/>
        <v>0</v>
      </c>
      <c r="AV44" s="325">
        <f t="shared" ca="1" si="75"/>
        <v>0</v>
      </c>
      <c r="AW44" s="325">
        <f t="shared" ca="1" si="75"/>
        <v>0</v>
      </c>
      <c r="AX44" s="325">
        <f t="shared" ca="1" si="75"/>
        <v>0</v>
      </c>
      <c r="AY44" s="325">
        <f t="shared" ca="1" si="75"/>
        <v>0</v>
      </c>
      <c r="AZ44" s="325">
        <f t="shared" ref="AZ44:BQ44" ca="1" si="76">AZ43-AZ42</f>
        <v>0</v>
      </c>
      <c r="BA44" s="325">
        <f t="shared" ca="1" si="76"/>
        <v>0</v>
      </c>
      <c r="BB44" s="325">
        <f t="shared" ca="1" si="76"/>
        <v>0</v>
      </c>
      <c r="BC44" s="325">
        <f t="shared" ca="1" si="76"/>
        <v>0</v>
      </c>
      <c r="BD44" s="325">
        <f t="shared" ca="1" si="76"/>
        <v>0</v>
      </c>
      <c r="BE44" s="325">
        <f t="shared" ca="1" si="76"/>
        <v>0</v>
      </c>
      <c r="BF44" s="325">
        <f t="shared" ca="1" si="76"/>
        <v>0</v>
      </c>
      <c r="BG44" s="325">
        <f t="shared" ca="1" si="76"/>
        <v>0</v>
      </c>
      <c r="BH44" s="325">
        <f t="shared" ca="1" si="76"/>
        <v>0</v>
      </c>
      <c r="BI44" s="325">
        <f t="shared" ca="1" si="76"/>
        <v>0</v>
      </c>
      <c r="BJ44" s="325">
        <f t="shared" ca="1" si="76"/>
        <v>0</v>
      </c>
      <c r="BK44" s="325">
        <f t="shared" ca="1" si="76"/>
        <v>0</v>
      </c>
      <c r="BL44" s="325">
        <f t="shared" ca="1" si="76"/>
        <v>0</v>
      </c>
      <c r="BM44" s="325">
        <f t="shared" ca="1" si="76"/>
        <v>0</v>
      </c>
      <c r="BN44" s="325">
        <f t="shared" ca="1" si="76"/>
        <v>0</v>
      </c>
      <c r="BO44" s="325">
        <f t="shared" ca="1" si="76"/>
        <v>0</v>
      </c>
      <c r="BP44" s="325">
        <f t="shared" ca="1" si="76"/>
        <v>0</v>
      </c>
      <c r="BQ44" s="325">
        <f t="shared" ca="1" si="76"/>
        <v>0</v>
      </c>
      <c r="BR44" s="123"/>
    </row>
    <row r="45" spans="1:70" ht="15">
      <c r="A45" s="129" t="s">
        <v>152</v>
      </c>
      <c r="B45" s="316"/>
      <c r="C45" s="128" t="str">
        <f ca="1">IFERROR(OFFSET('Impacts Database'!$A$1,'Impact Inputs'!B45-1,MATCH("Description",'Impacts Database'!$2:$2,0)-1),"-")</f>
        <v>-</v>
      </c>
      <c r="D45" s="6" t="str">
        <f ca="1">IFERROR(OFFSET('Impacts Database'!$A$1,'Impact Inputs'!B45-1,MATCH("Wellbeing Domain",'Impacts Database'!$2:$2,0)-1),"-")</f>
        <v>-</v>
      </c>
      <c r="E45" s="6" t="str">
        <f ca="1">IFERROR(OFFSET('Impacts Database'!$A$1,'Impact Inputs'!B45-1,MATCH("Sector",'Impacts Database'!$2:$2,0)-1),"-")</f>
        <v>-</v>
      </c>
      <c r="F45" s="239" t="str">
        <f ca="1">IFERROR(OFFSET('Impacts Database'!$A$1,'Impact Inputs'!B45-1,MATCH("Value adjusted to "&amp;'Primary Inputs'!$C$16,'Impacts Database'!$2:$2,0)-1),"-")</f>
        <v>-</v>
      </c>
      <c r="G45" s="239" t="str">
        <f ca="1">IFERROR(OFFSET('Impacts Database'!$A$1,'Impact Inputs'!B45-1,MATCH("Unit",'Impacts Database'!$2:$2,0)-1),"-")</f>
        <v>-</v>
      </c>
      <c r="H45" s="240" t="str">
        <f ca="1">IFERROR(OFFSET('Impacts Database'!$A$1,'Impact Inputs'!B45-1,MATCH("Government/Non-Government",'Impacts Database'!$2:$2,0)-1),"-")</f>
        <v>-</v>
      </c>
      <c r="I45" s="448"/>
      <c r="J45" s="311" t="s">
        <v>394</v>
      </c>
      <c r="K45" s="312"/>
      <c r="L45" s="313"/>
      <c r="M45" s="17">
        <f xml:space="preserve"> K45 + L45</f>
        <v>0</v>
      </c>
      <c r="N45" s="314">
        <v>1</v>
      </c>
      <c r="O45" s="314">
        <v>1</v>
      </c>
      <c r="P45" s="103" t="s">
        <v>110</v>
      </c>
      <c r="Q45" s="315"/>
      <c r="R45" s="25">
        <f ca="1">IF(ISTEXT(F45),0,(F45*N45*O45*Q45))</f>
        <v>0</v>
      </c>
      <c r="S45" s="325"/>
      <c r="T45" s="325">
        <f t="shared" ref="T45:AY45" ca="1" si="77" xml:space="preserve"> MAX( MIN($M45, T$4) - MAX($K45, T$3), 0) *$R45</f>
        <v>0</v>
      </c>
      <c r="U45" s="325">
        <f t="shared" ca="1" si="77"/>
        <v>0</v>
      </c>
      <c r="V45" s="325">
        <f t="shared" ca="1" si="77"/>
        <v>0</v>
      </c>
      <c r="W45" s="325">
        <f t="shared" ca="1" si="77"/>
        <v>0</v>
      </c>
      <c r="X45" s="325">
        <f t="shared" ca="1" si="77"/>
        <v>0</v>
      </c>
      <c r="Y45" s="325">
        <f t="shared" ca="1" si="77"/>
        <v>0</v>
      </c>
      <c r="Z45" s="325">
        <f t="shared" ca="1" si="77"/>
        <v>0</v>
      </c>
      <c r="AA45" s="325">
        <f t="shared" ca="1" si="77"/>
        <v>0</v>
      </c>
      <c r="AB45" s="325">
        <f t="shared" ca="1" si="77"/>
        <v>0</v>
      </c>
      <c r="AC45" s="325">
        <f t="shared" ca="1" si="77"/>
        <v>0</v>
      </c>
      <c r="AD45" s="325">
        <f t="shared" ca="1" si="77"/>
        <v>0</v>
      </c>
      <c r="AE45" s="325">
        <f t="shared" ca="1" si="77"/>
        <v>0</v>
      </c>
      <c r="AF45" s="325">
        <f t="shared" ca="1" si="77"/>
        <v>0</v>
      </c>
      <c r="AG45" s="325">
        <f t="shared" ca="1" si="77"/>
        <v>0</v>
      </c>
      <c r="AH45" s="325">
        <f t="shared" ca="1" si="77"/>
        <v>0</v>
      </c>
      <c r="AI45" s="325">
        <f t="shared" ca="1" si="77"/>
        <v>0</v>
      </c>
      <c r="AJ45" s="325">
        <f t="shared" ca="1" si="77"/>
        <v>0</v>
      </c>
      <c r="AK45" s="325">
        <f t="shared" ca="1" si="77"/>
        <v>0</v>
      </c>
      <c r="AL45" s="325">
        <f t="shared" ca="1" si="77"/>
        <v>0</v>
      </c>
      <c r="AM45" s="325">
        <f t="shared" ca="1" si="77"/>
        <v>0</v>
      </c>
      <c r="AN45" s="325">
        <f t="shared" ca="1" si="77"/>
        <v>0</v>
      </c>
      <c r="AO45" s="325">
        <f t="shared" ca="1" si="77"/>
        <v>0</v>
      </c>
      <c r="AP45" s="325">
        <f t="shared" ca="1" si="77"/>
        <v>0</v>
      </c>
      <c r="AQ45" s="325">
        <f t="shared" ca="1" si="77"/>
        <v>0</v>
      </c>
      <c r="AR45" s="325">
        <f t="shared" ca="1" si="77"/>
        <v>0</v>
      </c>
      <c r="AS45" s="325">
        <f t="shared" ca="1" si="77"/>
        <v>0</v>
      </c>
      <c r="AT45" s="325">
        <f t="shared" ca="1" si="77"/>
        <v>0</v>
      </c>
      <c r="AU45" s="325">
        <f t="shared" ca="1" si="77"/>
        <v>0</v>
      </c>
      <c r="AV45" s="325">
        <f t="shared" ca="1" si="77"/>
        <v>0</v>
      </c>
      <c r="AW45" s="325">
        <f t="shared" ca="1" si="77"/>
        <v>0</v>
      </c>
      <c r="AX45" s="325">
        <f t="shared" ca="1" si="77"/>
        <v>0</v>
      </c>
      <c r="AY45" s="325">
        <f t="shared" ca="1" si="77"/>
        <v>0</v>
      </c>
      <c r="AZ45" s="325">
        <f t="shared" ref="AZ45:BQ45" ca="1" si="78" xml:space="preserve"> MAX( MIN($M45, AZ$4) - MAX($K45, AZ$3), 0) *$R45</f>
        <v>0</v>
      </c>
      <c r="BA45" s="325">
        <f t="shared" ca="1" si="78"/>
        <v>0</v>
      </c>
      <c r="BB45" s="325">
        <f t="shared" ca="1" si="78"/>
        <v>0</v>
      </c>
      <c r="BC45" s="325">
        <f t="shared" ca="1" si="78"/>
        <v>0</v>
      </c>
      <c r="BD45" s="325">
        <f t="shared" ca="1" si="78"/>
        <v>0</v>
      </c>
      <c r="BE45" s="325">
        <f t="shared" ca="1" si="78"/>
        <v>0</v>
      </c>
      <c r="BF45" s="325">
        <f t="shared" ca="1" si="78"/>
        <v>0</v>
      </c>
      <c r="BG45" s="325">
        <f t="shared" ca="1" si="78"/>
        <v>0</v>
      </c>
      <c r="BH45" s="325">
        <f t="shared" ca="1" si="78"/>
        <v>0</v>
      </c>
      <c r="BI45" s="325">
        <f t="shared" ca="1" si="78"/>
        <v>0</v>
      </c>
      <c r="BJ45" s="325">
        <f t="shared" ca="1" si="78"/>
        <v>0</v>
      </c>
      <c r="BK45" s="325">
        <f t="shared" ca="1" si="78"/>
        <v>0</v>
      </c>
      <c r="BL45" s="325">
        <f t="shared" ca="1" si="78"/>
        <v>0</v>
      </c>
      <c r="BM45" s="325">
        <f t="shared" ca="1" si="78"/>
        <v>0</v>
      </c>
      <c r="BN45" s="325">
        <f t="shared" ca="1" si="78"/>
        <v>0</v>
      </c>
      <c r="BO45" s="325">
        <f t="shared" ca="1" si="78"/>
        <v>0</v>
      </c>
      <c r="BP45" s="325">
        <f t="shared" ca="1" si="78"/>
        <v>0</v>
      </c>
      <c r="BQ45" s="325">
        <f t="shared" ca="1" si="78"/>
        <v>0</v>
      </c>
      <c r="BR45" s="123"/>
    </row>
    <row r="46" spans="1:70">
      <c r="A46" s="191" t="str">
        <f>IF(OR(AND(L45=0,NOT(ISBLANK(L45))),N45=0,O45=0,AND(Q45=Q46,NOT(ISBLANK(Q45)),NOT(ISBLANK(Q46)))),"ERROR","OK")</f>
        <v>OK</v>
      </c>
      <c r="B46" s="123"/>
      <c r="C46" s="125" t="str">
        <f ca="1">IF(SUMSQ($T47:$BQ47)&gt;0,"INCLUDED","EXCLUDED")</f>
        <v>EXCLUDED</v>
      </c>
      <c r="D46" s="6"/>
      <c r="E46" s="6"/>
      <c r="F46" s="239"/>
      <c r="G46" s="239"/>
      <c r="H46" s="240" t="str">
        <f ca="1">IFERROR(OFFSET('Impacts Database'!$A$1,'Impact Inputs'!B45-1,MATCH("Government/Non-Government",'Impacts Database'!$2:$2,0)-1),"-")</f>
        <v>-</v>
      </c>
      <c r="I46" s="449"/>
      <c r="J46" s="166"/>
      <c r="K46" s="99"/>
      <c r="L46" s="99"/>
      <c r="M46" s="17"/>
      <c r="N46" s="242"/>
      <c r="O46" s="100"/>
      <c r="P46" s="102" t="s">
        <v>111</v>
      </c>
      <c r="Q46" s="315"/>
      <c r="R46" s="25">
        <f ca="1">IF(ISTEXT(F45),0,(F45*N45*O45*Q46))</f>
        <v>0</v>
      </c>
      <c r="S46" s="325"/>
      <c r="T46" s="325">
        <f t="shared" ref="T46:AY46" ca="1" si="79" xml:space="preserve"> MAX( MIN($M45, T$4) - MAX($K45, T$3), 0) *$R46</f>
        <v>0</v>
      </c>
      <c r="U46" s="325">
        <f t="shared" ca="1" si="79"/>
        <v>0</v>
      </c>
      <c r="V46" s="325">
        <f t="shared" ca="1" si="79"/>
        <v>0</v>
      </c>
      <c r="W46" s="325">
        <f t="shared" ca="1" si="79"/>
        <v>0</v>
      </c>
      <c r="X46" s="325">
        <f t="shared" ca="1" si="79"/>
        <v>0</v>
      </c>
      <c r="Y46" s="325">
        <f t="shared" ca="1" si="79"/>
        <v>0</v>
      </c>
      <c r="Z46" s="325">
        <f t="shared" ca="1" si="79"/>
        <v>0</v>
      </c>
      <c r="AA46" s="325">
        <f t="shared" ca="1" si="79"/>
        <v>0</v>
      </c>
      <c r="AB46" s="325">
        <f t="shared" ca="1" si="79"/>
        <v>0</v>
      </c>
      <c r="AC46" s="325">
        <f t="shared" ca="1" si="79"/>
        <v>0</v>
      </c>
      <c r="AD46" s="325">
        <f t="shared" ca="1" si="79"/>
        <v>0</v>
      </c>
      <c r="AE46" s="325">
        <f t="shared" ca="1" si="79"/>
        <v>0</v>
      </c>
      <c r="AF46" s="325">
        <f t="shared" ca="1" si="79"/>
        <v>0</v>
      </c>
      <c r="AG46" s="325">
        <f t="shared" ca="1" si="79"/>
        <v>0</v>
      </c>
      <c r="AH46" s="325">
        <f t="shared" ca="1" si="79"/>
        <v>0</v>
      </c>
      <c r="AI46" s="325">
        <f t="shared" ca="1" si="79"/>
        <v>0</v>
      </c>
      <c r="AJ46" s="325">
        <f t="shared" ca="1" si="79"/>
        <v>0</v>
      </c>
      <c r="AK46" s="325">
        <f t="shared" ca="1" si="79"/>
        <v>0</v>
      </c>
      <c r="AL46" s="325">
        <f t="shared" ca="1" si="79"/>
        <v>0</v>
      </c>
      <c r="AM46" s="325">
        <f t="shared" ca="1" si="79"/>
        <v>0</v>
      </c>
      <c r="AN46" s="325">
        <f t="shared" ca="1" si="79"/>
        <v>0</v>
      </c>
      <c r="AO46" s="325">
        <f t="shared" ca="1" si="79"/>
        <v>0</v>
      </c>
      <c r="AP46" s="325">
        <f t="shared" ca="1" si="79"/>
        <v>0</v>
      </c>
      <c r="AQ46" s="325">
        <f t="shared" ca="1" si="79"/>
        <v>0</v>
      </c>
      <c r="AR46" s="325">
        <f t="shared" ca="1" si="79"/>
        <v>0</v>
      </c>
      <c r="AS46" s="325">
        <f t="shared" ca="1" si="79"/>
        <v>0</v>
      </c>
      <c r="AT46" s="325">
        <f t="shared" ca="1" si="79"/>
        <v>0</v>
      </c>
      <c r="AU46" s="325">
        <f t="shared" ca="1" si="79"/>
        <v>0</v>
      </c>
      <c r="AV46" s="325">
        <f t="shared" ca="1" si="79"/>
        <v>0</v>
      </c>
      <c r="AW46" s="325">
        <f t="shared" ca="1" si="79"/>
        <v>0</v>
      </c>
      <c r="AX46" s="325">
        <f t="shared" ca="1" si="79"/>
        <v>0</v>
      </c>
      <c r="AY46" s="325">
        <f t="shared" ca="1" si="79"/>
        <v>0</v>
      </c>
      <c r="AZ46" s="325">
        <f t="shared" ref="AZ46:BQ46" ca="1" si="80" xml:space="preserve"> MAX( MIN($M45, AZ$4) - MAX($K45, AZ$3), 0) *$R46</f>
        <v>0</v>
      </c>
      <c r="BA46" s="325">
        <f t="shared" ca="1" si="80"/>
        <v>0</v>
      </c>
      <c r="BB46" s="325">
        <f t="shared" ca="1" si="80"/>
        <v>0</v>
      </c>
      <c r="BC46" s="325">
        <f t="shared" ca="1" si="80"/>
        <v>0</v>
      </c>
      <c r="BD46" s="325">
        <f t="shared" ca="1" si="80"/>
        <v>0</v>
      </c>
      <c r="BE46" s="325">
        <f t="shared" ca="1" si="80"/>
        <v>0</v>
      </c>
      <c r="BF46" s="325">
        <f t="shared" ca="1" si="80"/>
        <v>0</v>
      </c>
      <c r="BG46" s="325">
        <f t="shared" ca="1" si="80"/>
        <v>0</v>
      </c>
      <c r="BH46" s="325">
        <f t="shared" ca="1" si="80"/>
        <v>0</v>
      </c>
      <c r="BI46" s="325">
        <f t="shared" ca="1" si="80"/>
        <v>0</v>
      </c>
      <c r="BJ46" s="325">
        <f t="shared" ca="1" si="80"/>
        <v>0</v>
      </c>
      <c r="BK46" s="325">
        <f t="shared" ca="1" si="80"/>
        <v>0</v>
      </c>
      <c r="BL46" s="325">
        <f t="shared" ca="1" si="80"/>
        <v>0</v>
      </c>
      <c r="BM46" s="325">
        <f t="shared" ca="1" si="80"/>
        <v>0</v>
      </c>
      <c r="BN46" s="325">
        <f t="shared" ca="1" si="80"/>
        <v>0</v>
      </c>
      <c r="BO46" s="325">
        <f t="shared" ca="1" si="80"/>
        <v>0</v>
      </c>
      <c r="BP46" s="325">
        <f t="shared" ca="1" si="80"/>
        <v>0</v>
      </c>
      <c r="BQ46" s="325">
        <f t="shared" ca="1" si="80"/>
        <v>0</v>
      </c>
      <c r="BR46" s="123"/>
    </row>
    <row r="47" spans="1:70">
      <c r="B47" s="123"/>
      <c r="C47" s="128"/>
      <c r="D47" s="6"/>
      <c r="E47" s="6"/>
      <c r="F47" s="239"/>
      <c r="G47" s="239"/>
      <c r="H47" s="240" t="str">
        <f ca="1">IFERROR(OFFSET('Impacts Database'!$A$1,'Impact Inputs'!B45-1,MATCH("Government/Non-Government",'Impacts Database'!$2:$2,0)-1),"-")</f>
        <v>-</v>
      </c>
      <c r="I47" s="449"/>
      <c r="J47" s="166"/>
      <c r="K47" s="98"/>
      <c r="L47" s="98"/>
      <c r="M47" s="17"/>
      <c r="N47" s="242"/>
      <c r="O47" s="101"/>
      <c r="P47" s="102" t="s">
        <v>112</v>
      </c>
      <c r="Q47" s="7">
        <f>Q46-Q45</f>
        <v>0</v>
      </c>
      <c r="R47" s="25">
        <f ca="1">IF(ISTEXT(F45),0,(F45*N45*O45*Q47))</f>
        <v>0</v>
      </c>
      <c r="S47" s="325"/>
      <c r="T47" s="325">
        <f t="shared" ref="T47:AY47" ca="1" si="81">T46-T45</f>
        <v>0</v>
      </c>
      <c r="U47" s="325">
        <f t="shared" ca="1" si="81"/>
        <v>0</v>
      </c>
      <c r="V47" s="325">
        <f t="shared" ca="1" si="81"/>
        <v>0</v>
      </c>
      <c r="W47" s="325">
        <f t="shared" ca="1" si="81"/>
        <v>0</v>
      </c>
      <c r="X47" s="325">
        <f t="shared" ca="1" si="81"/>
        <v>0</v>
      </c>
      <c r="Y47" s="325">
        <f t="shared" ca="1" si="81"/>
        <v>0</v>
      </c>
      <c r="Z47" s="325">
        <f t="shared" ca="1" si="81"/>
        <v>0</v>
      </c>
      <c r="AA47" s="325">
        <f t="shared" ca="1" si="81"/>
        <v>0</v>
      </c>
      <c r="AB47" s="325">
        <f t="shared" ca="1" si="81"/>
        <v>0</v>
      </c>
      <c r="AC47" s="325">
        <f t="shared" ca="1" si="81"/>
        <v>0</v>
      </c>
      <c r="AD47" s="325">
        <f t="shared" ca="1" si="81"/>
        <v>0</v>
      </c>
      <c r="AE47" s="325">
        <f t="shared" ca="1" si="81"/>
        <v>0</v>
      </c>
      <c r="AF47" s="325">
        <f t="shared" ca="1" si="81"/>
        <v>0</v>
      </c>
      <c r="AG47" s="325">
        <f t="shared" ca="1" si="81"/>
        <v>0</v>
      </c>
      <c r="AH47" s="325">
        <f t="shared" ca="1" si="81"/>
        <v>0</v>
      </c>
      <c r="AI47" s="325">
        <f t="shared" ca="1" si="81"/>
        <v>0</v>
      </c>
      <c r="AJ47" s="325">
        <f t="shared" ca="1" si="81"/>
        <v>0</v>
      </c>
      <c r="AK47" s="325">
        <f t="shared" ca="1" si="81"/>
        <v>0</v>
      </c>
      <c r="AL47" s="325">
        <f t="shared" ca="1" si="81"/>
        <v>0</v>
      </c>
      <c r="AM47" s="325">
        <f t="shared" ca="1" si="81"/>
        <v>0</v>
      </c>
      <c r="AN47" s="325">
        <f t="shared" ca="1" si="81"/>
        <v>0</v>
      </c>
      <c r="AO47" s="325">
        <f t="shared" ca="1" si="81"/>
        <v>0</v>
      </c>
      <c r="AP47" s="325">
        <f t="shared" ca="1" si="81"/>
        <v>0</v>
      </c>
      <c r="AQ47" s="325">
        <f t="shared" ca="1" si="81"/>
        <v>0</v>
      </c>
      <c r="AR47" s="325">
        <f t="shared" ca="1" si="81"/>
        <v>0</v>
      </c>
      <c r="AS47" s="325">
        <f t="shared" ca="1" si="81"/>
        <v>0</v>
      </c>
      <c r="AT47" s="325">
        <f t="shared" ca="1" si="81"/>
        <v>0</v>
      </c>
      <c r="AU47" s="325">
        <f t="shared" ca="1" si="81"/>
        <v>0</v>
      </c>
      <c r="AV47" s="325">
        <f t="shared" ca="1" si="81"/>
        <v>0</v>
      </c>
      <c r="AW47" s="325">
        <f t="shared" ca="1" si="81"/>
        <v>0</v>
      </c>
      <c r="AX47" s="325">
        <f t="shared" ca="1" si="81"/>
        <v>0</v>
      </c>
      <c r="AY47" s="325">
        <f t="shared" ca="1" si="81"/>
        <v>0</v>
      </c>
      <c r="AZ47" s="325">
        <f t="shared" ref="AZ47:BQ47" ca="1" si="82">AZ46-AZ45</f>
        <v>0</v>
      </c>
      <c r="BA47" s="325">
        <f t="shared" ca="1" si="82"/>
        <v>0</v>
      </c>
      <c r="BB47" s="325">
        <f t="shared" ca="1" si="82"/>
        <v>0</v>
      </c>
      <c r="BC47" s="325">
        <f t="shared" ca="1" si="82"/>
        <v>0</v>
      </c>
      <c r="BD47" s="325">
        <f t="shared" ca="1" si="82"/>
        <v>0</v>
      </c>
      <c r="BE47" s="325">
        <f t="shared" ca="1" si="82"/>
        <v>0</v>
      </c>
      <c r="BF47" s="325">
        <f t="shared" ca="1" si="82"/>
        <v>0</v>
      </c>
      <c r="BG47" s="325">
        <f t="shared" ca="1" si="82"/>
        <v>0</v>
      </c>
      <c r="BH47" s="325">
        <f t="shared" ca="1" si="82"/>
        <v>0</v>
      </c>
      <c r="BI47" s="325">
        <f t="shared" ca="1" si="82"/>
        <v>0</v>
      </c>
      <c r="BJ47" s="325">
        <f t="shared" ca="1" si="82"/>
        <v>0</v>
      </c>
      <c r="BK47" s="325">
        <f t="shared" ca="1" si="82"/>
        <v>0</v>
      </c>
      <c r="BL47" s="325">
        <f t="shared" ca="1" si="82"/>
        <v>0</v>
      </c>
      <c r="BM47" s="325">
        <f t="shared" ca="1" si="82"/>
        <v>0</v>
      </c>
      <c r="BN47" s="325">
        <f t="shared" ca="1" si="82"/>
        <v>0</v>
      </c>
      <c r="BO47" s="325">
        <f t="shared" ca="1" si="82"/>
        <v>0</v>
      </c>
      <c r="BP47" s="325">
        <f t="shared" ca="1" si="82"/>
        <v>0</v>
      </c>
      <c r="BQ47" s="325">
        <f t="shared" ca="1" si="82"/>
        <v>0</v>
      </c>
      <c r="BR47" s="123"/>
    </row>
    <row r="48" spans="1:70" ht="15">
      <c r="A48" s="129" t="s">
        <v>153</v>
      </c>
      <c r="B48" s="316"/>
      <c r="C48" s="128" t="str">
        <f ca="1">IFERROR(OFFSET('Impacts Database'!$A$1,'Impact Inputs'!B48-1,MATCH("Description",'Impacts Database'!$2:$2,0)-1),"-")</f>
        <v>-</v>
      </c>
      <c r="D48" s="6" t="str">
        <f ca="1">IFERROR(OFFSET('Impacts Database'!$A$1,'Impact Inputs'!B48-1,MATCH("Wellbeing Domain",'Impacts Database'!$2:$2,0)-1),"-")</f>
        <v>-</v>
      </c>
      <c r="E48" s="6" t="str">
        <f ca="1">IFERROR(OFFSET('Impacts Database'!$A$1,'Impact Inputs'!B48-1,MATCH("Sector",'Impacts Database'!$2:$2,0)-1),"-")</f>
        <v>-</v>
      </c>
      <c r="F48" s="239" t="str">
        <f ca="1">IFERROR(OFFSET('Impacts Database'!$A$1,'Impact Inputs'!B48-1,MATCH("Value adjusted to "&amp;'Primary Inputs'!$C$16,'Impacts Database'!$2:$2,0)-1),"-")</f>
        <v>-</v>
      </c>
      <c r="G48" s="239" t="str">
        <f ca="1">IFERROR(OFFSET('Impacts Database'!$A$1,'Impact Inputs'!B48-1,MATCH("Unit",'Impacts Database'!$2:$2,0)-1),"-")</f>
        <v>-</v>
      </c>
      <c r="H48" s="240" t="str">
        <f ca="1">IFERROR(OFFSET('Impacts Database'!$A$1,'Impact Inputs'!B48-1,MATCH("Government/Non-Government",'Impacts Database'!$2:$2,0)-1),"-")</f>
        <v>-</v>
      </c>
      <c r="I48" s="448"/>
      <c r="J48" s="311" t="s">
        <v>394</v>
      </c>
      <c r="K48" s="312"/>
      <c r="L48" s="313"/>
      <c r="M48" s="17">
        <f xml:space="preserve"> K48 + L48</f>
        <v>0</v>
      </c>
      <c r="N48" s="314">
        <v>1</v>
      </c>
      <c r="O48" s="314">
        <v>1</v>
      </c>
      <c r="P48" s="103" t="s">
        <v>110</v>
      </c>
      <c r="Q48" s="315"/>
      <c r="R48" s="25">
        <f ca="1">IF(ISTEXT(F48),0,(F48*N48*O48*Q48))</f>
        <v>0</v>
      </c>
      <c r="S48" s="325"/>
      <c r="T48" s="325">
        <f t="shared" ref="T48:AY48" ca="1" si="83" xml:space="preserve"> MAX( MIN($M48, T$4) - MAX($K48, T$3), 0) *$R48</f>
        <v>0</v>
      </c>
      <c r="U48" s="325">
        <f t="shared" ca="1" si="83"/>
        <v>0</v>
      </c>
      <c r="V48" s="325">
        <f t="shared" ca="1" si="83"/>
        <v>0</v>
      </c>
      <c r="W48" s="325">
        <f t="shared" ca="1" si="83"/>
        <v>0</v>
      </c>
      <c r="X48" s="325">
        <f t="shared" ca="1" si="83"/>
        <v>0</v>
      </c>
      <c r="Y48" s="325">
        <f t="shared" ca="1" si="83"/>
        <v>0</v>
      </c>
      <c r="Z48" s="325">
        <f t="shared" ca="1" si="83"/>
        <v>0</v>
      </c>
      <c r="AA48" s="325">
        <f t="shared" ca="1" si="83"/>
        <v>0</v>
      </c>
      <c r="AB48" s="325">
        <f t="shared" ca="1" si="83"/>
        <v>0</v>
      </c>
      <c r="AC48" s="325">
        <f t="shared" ca="1" si="83"/>
        <v>0</v>
      </c>
      <c r="AD48" s="325">
        <f t="shared" ca="1" si="83"/>
        <v>0</v>
      </c>
      <c r="AE48" s="325">
        <f t="shared" ca="1" si="83"/>
        <v>0</v>
      </c>
      <c r="AF48" s="325">
        <f t="shared" ca="1" si="83"/>
        <v>0</v>
      </c>
      <c r="AG48" s="325">
        <f t="shared" ca="1" si="83"/>
        <v>0</v>
      </c>
      <c r="AH48" s="325">
        <f t="shared" ca="1" si="83"/>
        <v>0</v>
      </c>
      <c r="AI48" s="325">
        <f t="shared" ca="1" si="83"/>
        <v>0</v>
      </c>
      <c r="AJ48" s="325">
        <f t="shared" ca="1" si="83"/>
        <v>0</v>
      </c>
      <c r="AK48" s="325">
        <f t="shared" ca="1" si="83"/>
        <v>0</v>
      </c>
      <c r="AL48" s="325">
        <f t="shared" ca="1" si="83"/>
        <v>0</v>
      </c>
      <c r="AM48" s="325">
        <f t="shared" ca="1" si="83"/>
        <v>0</v>
      </c>
      <c r="AN48" s="325">
        <f t="shared" ca="1" si="83"/>
        <v>0</v>
      </c>
      <c r="AO48" s="325">
        <f t="shared" ca="1" si="83"/>
        <v>0</v>
      </c>
      <c r="AP48" s="325">
        <f t="shared" ca="1" si="83"/>
        <v>0</v>
      </c>
      <c r="AQ48" s="325">
        <f t="shared" ca="1" si="83"/>
        <v>0</v>
      </c>
      <c r="AR48" s="325">
        <f t="shared" ca="1" si="83"/>
        <v>0</v>
      </c>
      <c r="AS48" s="325">
        <f t="shared" ca="1" si="83"/>
        <v>0</v>
      </c>
      <c r="AT48" s="325">
        <f t="shared" ca="1" si="83"/>
        <v>0</v>
      </c>
      <c r="AU48" s="325">
        <f t="shared" ca="1" si="83"/>
        <v>0</v>
      </c>
      <c r="AV48" s="325">
        <f t="shared" ca="1" si="83"/>
        <v>0</v>
      </c>
      <c r="AW48" s="325">
        <f t="shared" ca="1" si="83"/>
        <v>0</v>
      </c>
      <c r="AX48" s="325">
        <f t="shared" ca="1" si="83"/>
        <v>0</v>
      </c>
      <c r="AY48" s="325">
        <f t="shared" ca="1" si="83"/>
        <v>0</v>
      </c>
      <c r="AZ48" s="325">
        <f t="shared" ref="AZ48:BQ48" ca="1" si="84" xml:space="preserve"> MAX( MIN($M48, AZ$4) - MAX($K48, AZ$3), 0) *$R48</f>
        <v>0</v>
      </c>
      <c r="BA48" s="325">
        <f t="shared" ca="1" si="84"/>
        <v>0</v>
      </c>
      <c r="BB48" s="325">
        <f t="shared" ca="1" si="84"/>
        <v>0</v>
      </c>
      <c r="BC48" s="325">
        <f t="shared" ca="1" si="84"/>
        <v>0</v>
      </c>
      <c r="BD48" s="325">
        <f t="shared" ca="1" si="84"/>
        <v>0</v>
      </c>
      <c r="BE48" s="325">
        <f t="shared" ca="1" si="84"/>
        <v>0</v>
      </c>
      <c r="BF48" s="325">
        <f t="shared" ca="1" si="84"/>
        <v>0</v>
      </c>
      <c r="BG48" s="325">
        <f t="shared" ca="1" si="84"/>
        <v>0</v>
      </c>
      <c r="BH48" s="325">
        <f t="shared" ca="1" si="84"/>
        <v>0</v>
      </c>
      <c r="BI48" s="325">
        <f t="shared" ca="1" si="84"/>
        <v>0</v>
      </c>
      <c r="BJ48" s="325">
        <f t="shared" ca="1" si="84"/>
        <v>0</v>
      </c>
      <c r="BK48" s="325">
        <f t="shared" ca="1" si="84"/>
        <v>0</v>
      </c>
      <c r="BL48" s="325">
        <f t="shared" ca="1" si="84"/>
        <v>0</v>
      </c>
      <c r="BM48" s="325">
        <f t="shared" ca="1" si="84"/>
        <v>0</v>
      </c>
      <c r="BN48" s="325">
        <f t="shared" ca="1" si="84"/>
        <v>0</v>
      </c>
      <c r="BO48" s="325">
        <f t="shared" ca="1" si="84"/>
        <v>0</v>
      </c>
      <c r="BP48" s="325">
        <f t="shared" ca="1" si="84"/>
        <v>0</v>
      </c>
      <c r="BQ48" s="325">
        <f t="shared" ca="1" si="84"/>
        <v>0</v>
      </c>
      <c r="BR48" s="123"/>
    </row>
    <row r="49" spans="1:70">
      <c r="A49" s="191" t="str">
        <f>IF(OR(AND(L48=0,NOT(ISBLANK(L48))),N48=0,O48=0,AND(Q48=Q49,NOT(ISBLANK(Q48)),NOT(ISBLANK(Q49)))),"ERROR","OK")</f>
        <v>OK</v>
      </c>
      <c r="B49" s="123"/>
      <c r="C49" s="125" t="str">
        <f ca="1">IF(SUMSQ($T50:$BQ50)&gt;0,"INCLUDED","EXCLUDED")</f>
        <v>EXCLUDED</v>
      </c>
      <c r="D49" s="6"/>
      <c r="E49" s="6"/>
      <c r="F49" s="239"/>
      <c r="G49" s="239"/>
      <c r="H49" s="240" t="str">
        <f ca="1">IFERROR(OFFSET('Impacts Database'!$A$1,'Impact Inputs'!B48-1,MATCH("Government/Non-Government",'Impacts Database'!$2:$2,0)-1),"-")</f>
        <v>-</v>
      </c>
      <c r="I49" s="449"/>
      <c r="J49" s="166"/>
      <c r="K49" s="99"/>
      <c r="L49" s="99"/>
      <c r="M49" s="17"/>
      <c r="N49" s="242"/>
      <c r="O49" s="100"/>
      <c r="P49" s="102" t="s">
        <v>111</v>
      </c>
      <c r="Q49" s="315"/>
      <c r="R49" s="25">
        <f ca="1">IF(ISTEXT(F48),0,(F48*N48*O48*Q49))</f>
        <v>0</v>
      </c>
      <c r="S49" s="325"/>
      <c r="T49" s="325">
        <f t="shared" ref="T49:AY49" ca="1" si="85" xml:space="preserve"> MAX( MIN($M48, T$4) - MAX($K48, T$3), 0) *$R49</f>
        <v>0</v>
      </c>
      <c r="U49" s="325">
        <f t="shared" ca="1" si="85"/>
        <v>0</v>
      </c>
      <c r="V49" s="325">
        <f t="shared" ca="1" si="85"/>
        <v>0</v>
      </c>
      <c r="W49" s="325">
        <f t="shared" ca="1" si="85"/>
        <v>0</v>
      </c>
      <c r="X49" s="325">
        <f t="shared" ca="1" si="85"/>
        <v>0</v>
      </c>
      <c r="Y49" s="325">
        <f t="shared" ca="1" si="85"/>
        <v>0</v>
      </c>
      <c r="Z49" s="325">
        <f t="shared" ca="1" si="85"/>
        <v>0</v>
      </c>
      <c r="AA49" s="325">
        <f t="shared" ca="1" si="85"/>
        <v>0</v>
      </c>
      <c r="AB49" s="325">
        <f t="shared" ca="1" si="85"/>
        <v>0</v>
      </c>
      <c r="AC49" s="325">
        <f t="shared" ca="1" si="85"/>
        <v>0</v>
      </c>
      <c r="AD49" s="325">
        <f t="shared" ca="1" si="85"/>
        <v>0</v>
      </c>
      <c r="AE49" s="325">
        <f t="shared" ca="1" si="85"/>
        <v>0</v>
      </c>
      <c r="AF49" s="325">
        <f t="shared" ca="1" si="85"/>
        <v>0</v>
      </c>
      <c r="AG49" s="325">
        <f t="shared" ca="1" si="85"/>
        <v>0</v>
      </c>
      <c r="AH49" s="325">
        <f t="shared" ca="1" si="85"/>
        <v>0</v>
      </c>
      <c r="AI49" s="325">
        <f t="shared" ca="1" si="85"/>
        <v>0</v>
      </c>
      <c r="AJ49" s="325">
        <f t="shared" ca="1" si="85"/>
        <v>0</v>
      </c>
      <c r="AK49" s="325">
        <f t="shared" ca="1" si="85"/>
        <v>0</v>
      </c>
      <c r="AL49" s="325">
        <f t="shared" ca="1" si="85"/>
        <v>0</v>
      </c>
      <c r="AM49" s="325">
        <f t="shared" ca="1" si="85"/>
        <v>0</v>
      </c>
      <c r="AN49" s="325">
        <f t="shared" ca="1" si="85"/>
        <v>0</v>
      </c>
      <c r="AO49" s="325">
        <f t="shared" ca="1" si="85"/>
        <v>0</v>
      </c>
      <c r="AP49" s="325">
        <f t="shared" ca="1" si="85"/>
        <v>0</v>
      </c>
      <c r="AQ49" s="325">
        <f t="shared" ca="1" si="85"/>
        <v>0</v>
      </c>
      <c r="AR49" s="325">
        <f t="shared" ca="1" si="85"/>
        <v>0</v>
      </c>
      <c r="AS49" s="325">
        <f t="shared" ca="1" si="85"/>
        <v>0</v>
      </c>
      <c r="AT49" s="325">
        <f t="shared" ca="1" si="85"/>
        <v>0</v>
      </c>
      <c r="AU49" s="325">
        <f t="shared" ca="1" si="85"/>
        <v>0</v>
      </c>
      <c r="AV49" s="325">
        <f t="shared" ca="1" si="85"/>
        <v>0</v>
      </c>
      <c r="AW49" s="325">
        <f t="shared" ca="1" si="85"/>
        <v>0</v>
      </c>
      <c r="AX49" s="325">
        <f t="shared" ca="1" si="85"/>
        <v>0</v>
      </c>
      <c r="AY49" s="325">
        <f t="shared" ca="1" si="85"/>
        <v>0</v>
      </c>
      <c r="AZ49" s="325">
        <f t="shared" ref="AZ49:BQ49" ca="1" si="86" xml:space="preserve"> MAX( MIN($M48, AZ$4) - MAX($K48, AZ$3), 0) *$R49</f>
        <v>0</v>
      </c>
      <c r="BA49" s="325">
        <f t="shared" ca="1" si="86"/>
        <v>0</v>
      </c>
      <c r="BB49" s="325">
        <f t="shared" ca="1" si="86"/>
        <v>0</v>
      </c>
      <c r="BC49" s="325">
        <f t="shared" ca="1" si="86"/>
        <v>0</v>
      </c>
      <c r="BD49" s="325">
        <f t="shared" ca="1" si="86"/>
        <v>0</v>
      </c>
      <c r="BE49" s="325">
        <f t="shared" ca="1" si="86"/>
        <v>0</v>
      </c>
      <c r="BF49" s="325">
        <f t="shared" ca="1" si="86"/>
        <v>0</v>
      </c>
      <c r="BG49" s="325">
        <f t="shared" ca="1" si="86"/>
        <v>0</v>
      </c>
      <c r="BH49" s="325">
        <f t="shared" ca="1" si="86"/>
        <v>0</v>
      </c>
      <c r="BI49" s="325">
        <f t="shared" ca="1" si="86"/>
        <v>0</v>
      </c>
      <c r="BJ49" s="325">
        <f t="shared" ca="1" si="86"/>
        <v>0</v>
      </c>
      <c r="BK49" s="325">
        <f t="shared" ca="1" si="86"/>
        <v>0</v>
      </c>
      <c r="BL49" s="325">
        <f t="shared" ca="1" si="86"/>
        <v>0</v>
      </c>
      <c r="BM49" s="325">
        <f t="shared" ca="1" si="86"/>
        <v>0</v>
      </c>
      <c r="BN49" s="325">
        <f t="shared" ca="1" si="86"/>
        <v>0</v>
      </c>
      <c r="BO49" s="325">
        <f t="shared" ca="1" si="86"/>
        <v>0</v>
      </c>
      <c r="BP49" s="325">
        <f t="shared" ca="1" si="86"/>
        <v>0</v>
      </c>
      <c r="BQ49" s="325">
        <f t="shared" ca="1" si="86"/>
        <v>0</v>
      </c>
      <c r="BR49" s="123"/>
    </row>
    <row r="50" spans="1:70">
      <c r="B50" s="123"/>
      <c r="C50" s="128"/>
      <c r="D50" s="6"/>
      <c r="E50" s="6"/>
      <c r="F50" s="239"/>
      <c r="G50" s="239"/>
      <c r="H50" s="240" t="str">
        <f ca="1">IFERROR(OFFSET('Impacts Database'!$A$1,'Impact Inputs'!B48-1,MATCH("Government/Non-Government",'Impacts Database'!$2:$2,0)-1),"-")</f>
        <v>-</v>
      </c>
      <c r="I50" s="449"/>
      <c r="J50" s="166"/>
      <c r="K50" s="98"/>
      <c r="L50" s="98"/>
      <c r="M50" s="17"/>
      <c r="N50" s="242"/>
      <c r="O50" s="101"/>
      <c r="P50" s="102" t="s">
        <v>112</v>
      </c>
      <c r="Q50" s="7">
        <f>Q49-Q48</f>
        <v>0</v>
      </c>
      <c r="R50" s="25">
        <f ca="1">IF(ISTEXT(F48),0,(F48*N48*O48*Q50))</f>
        <v>0</v>
      </c>
      <c r="S50" s="325"/>
      <c r="T50" s="325">
        <f t="shared" ref="T50:AY50" ca="1" si="87">T49-T48</f>
        <v>0</v>
      </c>
      <c r="U50" s="325">
        <f t="shared" ca="1" si="87"/>
        <v>0</v>
      </c>
      <c r="V50" s="325">
        <f t="shared" ca="1" si="87"/>
        <v>0</v>
      </c>
      <c r="W50" s="325">
        <f t="shared" ca="1" si="87"/>
        <v>0</v>
      </c>
      <c r="X50" s="325">
        <f t="shared" ca="1" si="87"/>
        <v>0</v>
      </c>
      <c r="Y50" s="325">
        <f t="shared" ca="1" si="87"/>
        <v>0</v>
      </c>
      <c r="Z50" s="325">
        <f t="shared" ca="1" si="87"/>
        <v>0</v>
      </c>
      <c r="AA50" s="325">
        <f t="shared" ca="1" si="87"/>
        <v>0</v>
      </c>
      <c r="AB50" s="325">
        <f t="shared" ca="1" si="87"/>
        <v>0</v>
      </c>
      <c r="AC50" s="325">
        <f t="shared" ca="1" si="87"/>
        <v>0</v>
      </c>
      <c r="AD50" s="325">
        <f t="shared" ca="1" si="87"/>
        <v>0</v>
      </c>
      <c r="AE50" s="325">
        <f t="shared" ca="1" si="87"/>
        <v>0</v>
      </c>
      <c r="AF50" s="325">
        <f t="shared" ca="1" si="87"/>
        <v>0</v>
      </c>
      <c r="AG50" s="325">
        <f t="shared" ca="1" si="87"/>
        <v>0</v>
      </c>
      <c r="AH50" s="325">
        <f t="shared" ca="1" si="87"/>
        <v>0</v>
      </c>
      <c r="AI50" s="325">
        <f t="shared" ca="1" si="87"/>
        <v>0</v>
      </c>
      <c r="AJ50" s="325">
        <f t="shared" ca="1" si="87"/>
        <v>0</v>
      </c>
      <c r="AK50" s="325">
        <f t="shared" ca="1" si="87"/>
        <v>0</v>
      </c>
      <c r="AL50" s="325">
        <f t="shared" ca="1" si="87"/>
        <v>0</v>
      </c>
      <c r="AM50" s="325">
        <f t="shared" ca="1" si="87"/>
        <v>0</v>
      </c>
      <c r="AN50" s="325">
        <f t="shared" ca="1" si="87"/>
        <v>0</v>
      </c>
      <c r="AO50" s="325">
        <f t="shared" ca="1" si="87"/>
        <v>0</v>
      </c>
      <c r="AP50" s="325">
        <f t="shared" ca="1" si="87"/>
        <v>0</v>
      </c>
      <c r="AQ50" s="325">
        <f t="shared" ca="1" si="87"/>
        <v>0</v>
      </c>
      <c r="AR50" s="325">
        <f t="shared" ca="1" si="87"/>
        <v>0</v>
      </c>
      <c r="AS50" s="325">
        <f t="shared" ca="1" si="87"/>
        <v>0</v>
      </c>
      <c r="AT50" s="325">
        <f t="shared" ca="1" si="87"/>
        <v>0</v>
      </c>
      <c r="AU50" s="325">
        <f t="shared" ca="1" si="87"/>
        <v>0</v>
      </c>
      <c r="AV50" s="325">
        <f t="shared" ca="1" si="87"/>
        <v>0</v>
      </c>
      <c r="AW50" s="325">
        <f t="shared" ca="1" si="87"/>
        <v>0</v>
      </c>
      <c r="AX50" s="325">
        <f t="shared" ca="1" si="87"/>
        <v>0</v>
      </c>
      <c r="AY50" s="325">
        <f t="shared" ca="1" si="87"/>
        <v>0</v>
      </c>
      <c r="AZ50" s="325">
        <f t="shared" ref="AZ50:BQ50" ca="1" si="88">AZ49-AZ48</f>
        <v>0</v>
      </c>
      <c r="BA50" s="325">
        <f t="shared" ca="1" si="88"/>
        <v>0</v>
      </c>
      <c r="BB50" s="325">
        <f t="shared" ca="1" si="88"/>
        <v>0</v>
      </c>
      <c r="BC50" s="325">
        <f t="shared" ca="1" si="88"/>
        <v>0</v>
      </c>
      <c r="BD50" s="325">
        <f t="shared" ca="1" si="88"/>
        <v>0</v>
      </c>
      <c r="BE50" s="325">
        <f t="shared" ca="1" si="88"/>
        <v>0</v>
      </c>
      <c r="BF50" s="325">
        <f t="shared" ca="1" si="88"/>
        <v>0</v>
      </c>
      <c r="BG50" s="325">
        <f t="shared" ca="1" si="88"/>
        <v>0</v>
      </c>
      <c r="BH50" s="325">
        <f t="shared" ca="1" si="88"/>
        <v>0</v>
      </c>
      <c r="BI50" s="325">
        <f t="shared" ca="1" si="88"/>
        <v>0</v>
      </c>
      <c r="BJ50" s="325">
        <f t="shared" ca="1" si="88"/>
        <v>0</v>
      </c>
      <c r="BK50" s="325">
        <f t="shared" ca="1" si="88"/>
        <v>0</v>
      </c>
      <c r="BL50" s="325">
        <f t="shared" ca="1" si="88"/>
        <v>0</v>
      </c>
      <c r="BM50" s="325">
        <f t="shared" ca="1" si="88"/>
        <v>0</v>
      </c>
      <c r="BN50" s="325">
        <f t="shared" ca="1" si="88"/>
        <v>0</v>
      </c>
      <c r="BO50" s="325">
        <f t="shared" ca="1" si="88"/>
        <v>0</v>
      </c>
      <c r="BP50" s="325">
        <f t="shared" ca="1" si="88"/>
        <v>0</v>
      </c>
      <c r="BQ50" s="325">
        <f t="shared" ca="1" si="88"/>
        <v>0</v>
      </c>
      <c r="BR50" s="123"/>
    </row>
    <row r="51" spans="1:70" ht="15">
      <c r="A51" s="129" t="s">
        <v>355</v>
      </c>
      <c r="B51" s="316"/>
      <c r="C51" s="128" t="str">
        <f ca="1">IFERROR(OFFSET('Impacts Database'!$A$1,'Impact Inputs'!B51-1,MATCH("Description",'Impacts Database'!$2:$2,0)-1),"-")</f>
        <v>-</v>
      </c>
      <c r="D51" s="6" t="str">
        <f ca="1">IFERROR(OFFSET('Impacts Database'!$A$1,'Impact Inputs'!B51-1,MATCH("Wellbeing Domain",'Impacts Database'!$2:$2,0)-1),"-")</f>
        <v>-</v>
      </c>
      <c r="E51" s="6" t="str">
        <f ca="1">IFERROR(OFFSET('Impacts Database'!$A$1,'Impact Inputs'!B51-1,MATCH("Sector",'Impacts Database'!$2:$2,0)-1),"-")</f>
        <v>-</v>
      </c>
      <c r="F51" s="239" t="str">
        <f ca="1">IFERROR(OFFSET('Impacts Database'!$A$1,'Impact Inputs'!B51-1,MATCH("Value adjusted to "&amp;'Primary Inputs'!$C$16,'Impacts Database'!$2:$2,0)-1),"-")</f>
        <v>-</v>
      </c>
      <c r="G51" s="239" t="str">
        <f ca="1">IFERROR(OFFSET('Impacts Database'!$A$1,'Impact Inputs'!B51-1,MATCH("Unit",'Impacts Database'!$2:$2,0)-1),"-")</f>
        <v>-</v>
      </c>
      <c r="H51" s="240" t="str">
        <f ca="1">IFERROR(OFFSET('Impacts Database'!$A$1,'Impact Inputs'!B51-1,MATCH("Government/Non-Government",'Impacts Database'!$2:$2,0)-1),"-")</f>
        <v>-</v>
      </c>
      <c r="I51" s="448"/>
      <c r="J51" s="311" t="s">
        <v>394</v>
      </c>
      <c r="K51" s="312"/>
      <c r="L51" s="313"/>
      <c r="M51" s="17">
        <f xml:space="preserve"> K51 + L51</f>
        <v>0</v>
      </c>
      <c r="N51" s="314">
        <v>1</v>
      </c>
      <c r="O51" s="314">
        <v>1</v>
      </c>
      <c r="P51" s="103" t="s">
        <v>110</v>
      </c>
      <c r="Q51" s="315"/>
      <c r="R51" s="25">
        <f ca="1">IF(ISTEXT(F51),0,(F51*N51*O51*Q51))</f>
        <v>0</v>
      </c>
      <c r="S51" s="325"/>
      <c r="T51" s="325">
        <f t="shared" ref="T51:AI51" ca="1" si="89" xml:space="preserve"> MAX( MIN($M51, T$4) - MAX($K51, T$3), 0) *$R51</f>
        <v>0</v>
      </c>
      <c r="U51" s="325">
        <f t="shared" ca="1" si="89"/>
        <v>0</v>
      </c>
      <c r="V51" s="325">
        <f t="shared" ca="1" si="89"/>
        <v>0</v>
      </c>
      <c r="W51" s="325">
        <f t="shared" ca="1" si="89"/>
        <v>0</v>
      </c>
      <c r="X51" s="325">
        <f t="shared" ca="1" si="89"/>
        <v>0</v>
      </c>
      <c r="Y51" s="325">
        <f t="shared" ca="1" si="89"/>
        <v>0</v>
      </c>
      <c r="Z51" s="325">
        <f t="shared" ca="1" si="89"/>
        <v>0</v>
      </c>
      <c r="AA51" s="325">
        <f t="shared" ca="1" si="89"/>
        <v>0</v>
      </c>
      <c r="AB51" s="325">
        <f t="shared" ca="1" si="89"/>
        <v>0</v>
      </c>
      <c r="AC51" s="325">
        <f t="shared" ca="1" si="89"/>
        <v>0</v>
      </c>
      <c r="AD51" s="325">
        <f t="shared" ca="1" si="89"/>
        <v>0</v>
      </c>
      <c r="AE51" s="325">
        <f t="shared" ca="1" si="89"/>
        <v>0</v>
      </c>
      <c r="AF51" s="325">
        <f t="shared" ca="1" si="89"/>
        <v>0</v>
      </c>
      <c r="AG51" s="325">
        <f t="shared" ca="1" si="89"/>
        <v>0</v>
      </c>
      <c r="AH51" s="325">
        <f t="shared" ca="1" si="89"/>
        <v>0</v>
      </c>
      <c r="AI51" s="325">
        <f t="shared" ca="1" si="89"/>
        <v>0</v>
      </c>
      <c r="AJ51" s="325">
        <f t="shared" ref="AJ51:AY51" ca="1" si="90" xml:space="preserve"> MAX( MIN($M51, AJ$4) - MAX($K51, AJ$3), 0) *$R51</f>
        <v>0</v>
      </c>
      <c r="AK51" s="325">
        <f t="shared" ca="1" si="90"/>
        <v>0</v>
      </c>
      <c r="AL51" s="325">
        <f t="shared" ca="1" si="90"/>
        <v>0</v>
      </c>
      <c r="AM51" s="325">
        <f t="shared" ca="1" si="90"/>
        <v>0</v>
      </c>
      <c r="AN51" s="325">
        <f t="shared" ca="1" si="90"/>
        <v>0</v>
      </c>
      <c r="AO51" s="325">
        <f t="shared" ca="1" si="90"/>
        <v>0</v>
      </c>
      <c r="AP51" s="325">
        <f t="shared" ca="1" si="90"/>
        <v>0</v>
      </c>
      <c r="AQ51" s="325">
        <f t="shared" ca="1" si="90"/>
        <v>0</v>
      </c>
      <c r="AR51" s="325">
        <f t="shared" ca="1" si="90"/>
        <v>0</v>
      </c>
      <c r="AS51" s="325">
        <f t="shared" ca="1" si="90"/>
        <v>0</v>
      </c>
      <c r="AT51" s="325">
        <f t="shared" ca="1" si="90"/>
        <v>0</v>
      </c>
      <c r="AU51" s="325">
        <f t="shared" ca="1" si="90"/>
        <v>0</v>
      </c>
      <c r="AV51" s="325">
        <f t="shared" ca="1" si="90"/>
        <v>0</v>
      </c>
      <c r="AW51" s="325">
        <f t="shared" ca="1" si="90"/>
        <v>0</v>
      </c>
      <c r="AX51" s="325">
        <f t="shared" ca="1" si="90"/>
        <v>0</v>
      </c>
      <c r="AY51" s="325">
        <f t="shared" ca="1" si="90"/>
        <v>0</v>
      </c>
      <c r="AZ51" s="325">
        <f t="shared" ref="AZ51:BO51" ca="1" si="91" xml:space="preserve"> MAX( MIN($M51, AZ$4) - MAX($K51, AZ$3), 0) *$R51</f>
        <v>0</v>
      </c>
      <c r="BA51" s="325">
        <f t="shared" ca="1" si="91"/>
        <v>0</v>
      </c>
      <c r="BB51" s="325">
        <f t="shared" ca="1" si="91"/>
        <v>0</v>
      </c>
      <c r="BC51" s="325">
        <f t="shared" ca="1" si="91"/>
        <v>0</v>
      </c>
      <c r="BD51" s="325">
        <f t="shared" ca="1" si="91"/>
        <v>0</v>
      </c>
      <c r="BE51" s="325">
        <f t="shared" ca="1" si="91"/>
        <v>0</v>
      </c>
      <c r="BF51" s="325">
        <f t="shared" ca="1" si="91"/>
        <v>0</v>
      </c>
      <c r="BG51" s="325">
        <f t="shared" ca="1" si="91"/>
        <v>0</v>
      </c>
      <c r="BH51" s="325">
        <f t="shared" ca="1" si="91"/>
        <v>0</v>
      </c>
      <c r="BI51" s="325">
        <f t="shared" ca="1" si="91"/>
        <v>0</v>
      </c>
      <c r="BJ51" s="325">
        <f t="shared" ca="1" si="91"/>
        <v>0</v>
      </c>
      <c r="BK51" s="325">
        <f t="shared" ca="1" si="91"/>
        <v>0</v>
      </c>
      <c r="BL51" s="325">
        <f t="shared" ca="1" si="91"/>
        <v>0</v>
      </c>
      <c r="BM51" s="325">
        <f t="shared" ca="1" si="91"/>
        <v>0</v>
      </c>
      <c r="BN51" s="325">
        <f t="shared" ca="1" si="91"/>
        <v>0</v>
      </c>
      <c r="BO51" s="325">
        <f t="shared" ca="1" si="91"/>
        <v>0</v>
      </c>
      <c r="BP51" s="325">
        <f ca="1" xml:space="preserve"> MAX( MIN($M51, BP$4) - MAX($K51, BP$3), 0) *$R51</f>
        <v>0</v>
      </c>
      <c r="BQ51" s="325">
        <f ca="1" xml:space="preserve"> MAX( MIN($M51, BQ$4) - MAX($K51, BQ$3), 0) *$R51</f>
        <v>0</v>
      </c>
      <c r="BR51" s="123"/>
    </row>
    <row r="52" spans="1:70">
      <c r="A52" s="191" t="str">
        <f>IF(OR(AND(L51=0,NOT(ISBLANK(L51))),N51=0,O51=0,AND(Q51=Q52,NOT(ISBLANK(Q51)),NOT(ISBLANK(Q52)))),"ERROR","OK")</f>
        <v>OK</v>
      </c>
      <c r="B52" s="123"/>
      <c r="C52" s="125" t="str">
        <f ca="1">IF(SUMSQ($T53:$BQ53)&gt;0,"INCLUDED","EXCLUDED")</f>
        <v>EXCLUDED</v>
      </c>
      <c r="D52" s="6"/>
      <c r="E52" s="6"/>
      <c r="F52" s="239"/>
      <c r="G52" s="239"/>
      <c r="H52" s="240" t="str">
        <f ca="1">IFERROR(OFFSET('Impacts Database'!$A$1,'Impact Inputs'!B51-1,MATCH("Government/Non-Government",'Impacts Database'!$2:$2,0)-1),"-")</f>
        <v>-</v>
      </c>
      <c r="I52" s="449"/>
      <c r="J52" s="166"/>
      <c r="K52" s="99"/>
      <c r="L52" s="99"/>
      <c r="M52" s="17"/>
      <c r="N52" s="242"/>
      <c r="O52" s="100"/>
      <c r="P52" s="102" t="s">
        <v>111</v>
      </c>
      <c r="Q52" s="315"/>
      <c r="R52" s="25">
        <f ca="1">IF(ISTEXT(F51),0,(F51*N51*O51*Q52))</f>
        <v>0</v>
      </c>
      <c r="S52" s="325"/>
      <c r="T52" s="325">
        <f t="shared" ref="T52:AY52" ca="1" si="92" xml:space="preserve"> MAX( MIN($M51, T$4) - MAX($K51, T$3), 0) *$R52</f>
        <v>0</v>
      </c>
      <c r="U52" s="325">
        <f t="shared" ca="1" si="92"/>
        <v>0</v>
      </c>
      <c r="V52" s="325">
        <f t="shared" ca="1" si="92"/>
        <v>0</v>
      </c>
      <c r="W52" s="325">
        <f t="shared" ca="1" si="92"/>
        <v>0</v>
      </c>
      <c r="X52" s="325">
        <f t="shared" ca="1" si="92"/>
        <v>0</v>
      </c>
      <c r="Y52" s="325">
        <f t="shared" ca="1" si="92"/>
        <v>0</v>
      </c>
      <c r="Z52" s="325">
        <f t="shared" ca="1" si="92"/>
        <v>0</v>
      </c>
      <c r="AA52" s="325">
        <f t="shared" ca="1" si="92"/>
        <v>0</v>
      </c>
      <c r="AB52" s="325">
        <f t="shared" ca="1" si="92"/>
        <v>0</v>
      </c>
      <c r="AC52" s="325">
        <f t="shared" ca="1" si="92"/>
        <v>0</v>
      </c>
      <c r="AD52" s="325">
        <f t="shared" ca="1" si="92"/>
        <v>0</v>
      </c>
      <c r="AE52" s="325">
        <f t="shared" ca="1" si="92"/>
        <v>0</v>
      </c>
      <c r="AF52" s="325">
        <f t="shared" ca="1" si="92"/>
        <v>0</v>
      </c>
      <c r="AG52" s="325">
        <f t="shared" ca="1" si="92"/>
        <v>0</v>
      </c>
      <c r="AH52" s="325">
        <f t="shared" ca="1" si="92"/>
        <v>0</v>
      </c>
      <c r="AI52" s="325">
        <f t="shared" ca="1" si="92"/>
        <v>0</v>
      </c>
      <c r="AJ52" s="325">
        <f t="shared" ca="1" si="92"/>
        <v>0</v>
      </c>
      <c r="AK52" s="325">
        <f t="shared" ca="1" si="92"/>
        <v>0</v>
      </c>
      <c r="AL52" s="325">
        <f t="shared" ca="1" si="92"/>
        <v>0</v>
      </c>
      <c r="AM52" s="325">
        <f t="shared" ca="1" si="92"/>
        <v>0</v>
      </c>
      <c r="AN52" s="325">
        <f t="shared" ca="1" si="92"/>
        <v>0</v>
      </c>
      <c r="AO52" s="325">
        <f t="shared" ca="1" si="92"/>
        <v>0</v>
      </c>
      <c r="AP52" s="325">
        <f t="shared" ca="1" si="92"/>
        <v>0</v>
      </c>
      <c r="AQ52" s="325">
        <f t="shared" ca="1" si="92"/>
        <v>0</v>
      </c>
      <c r="AR52" s="325">
        <f t="shared" ca="1" si="92"/>
        <v>0</v>
      </c>
      <c r="AS52" s="325">
        <f t="shared" ca="1" si="92"/>
        <v>0</v>
      </c>
      <c r="AT52" s="325">
        <f t="shared" ca="1" si="92"/>
        <v>0</v>
      </c>
      <c r="AU52" s="325">
        <f t="shared" ca="1" si="92"/>
        <v>0</v>
      </c>
      <c r="AV52" s="325">
        <f t="shared" ca="1" si="92"/>
        <v>0</v>
      </c>
      <c r="AW52" s="325">
        <f t="shared" ca="1" si="92"/>
        <v>0</v>
      </c>
      <c r="AX52" s="325">
        <f t="shared" ca="1" si="92"/>
        <v>0</v>
      </c>
      <c r="AY52" s="325">
        <f t="shared" ca="1" si="92"/>
        <v>0</v>
      </c>
      <c r="AZ52" s="325">
        <f t="shared" ref="AZ52:BQ52" ca="1" si="93" xml:space="preserve"> MAX( MIN($M51, AZ$4) - MAX($K51, AZ$3), 0) *$R52</f>
        <v>0</v>
      </c>
      <c r="BA52" s="325">
        <f t="shared" ca="1" si="93"/>
        <v>0</v>
      </c>
      <c r="BB52" s="325">
        <f t="shared" ca="1" si="93"/>
        <v>0</v>
      </c>
      <c r="BC52" s="325">
        <f t="shared" ca="1" si="93"/>
        <v>0</v>
      </c>
      <c r="BD52" s="325">
        <f t="shared" ca="1" si="93"/>
        <v>0</v>
      </c>
      <c r="BE52" s="325">
        <f t="shared" ca="1" si="93"/>
        <v>0</v>
      </c>
      <c r="BF52" s="325">
        <f t="shared" ca="1" si="93"/>
        <v>0</v>
      </c>
      <c r="BG52" s="325">
        <f t="shared" ca="1" si="93"/>
        <v>0</v>
      </c>
      <c r="BH52" s="325">
        <f t="shared" ca="1" si="93"/>
        <v>0</v>
      </c>
      <c r="BI52" s="325">
        <f t="shared" ca="1" si="93"/>
        <v>0</v>
      </c>
      <c r="BJ52" s="325">
        <f t="shared" ca="1" si="93"/>
        <v>0</v>
      </c>
      <c r="BK52" s="325">
        <f t="shared" ca="1" si="93"/>
        <v>0</v>
      </c>
      <c r="BL52" s="325">
        <f t="shared" ca="1" si="93"/>
        <v>0</v>
      </c>
      <c r="BM52" s="325">
        <f t="shared" ca="1" si="93"/>
        <v>0</v>
      </c>
      <c r="BN52" s="325">
        <f t="shared" ca="1" si="93"/>
        <v>0</v>
      </c>
      <c r="BO52" s="325">
        <f t="shared" ca="1" si="93"/>
        <v>0</v>
      </c>
      <c r="BP52" s="325">
        <f t="shared" ca="1" si="93"/>
        <v>0</v>
      </c>
      <c r="BQ52" s="325">
        <f t="shared" ca="1" si="93"/>
        <v>0</v>
      </c>
      <c r="BR52" s="123"/>
    </row>
    <row r="53" spans="1:70">
      <c r="B53" s="123"/>
      <c r="C53" s="128"/>
      <c r="D53" s="6"/>
      <c r="E53" s="6"/>
      <c r="F53" s="239"/>
      <c r="G53" s="239"/>
      <c r="H53" s="240" t="str">
        <f ca="1">IFERROR(OFFSET('Impacts Database'!$A$1,'Impact Inputs'!B51-1,MATCH("Government/Non-Government",'Impacts Database'!$2:$2,0)-1),"-")</f>
        <v>-</v>
      </c>
      <c r="I53" s="449"/>
      <c r="J53" s="166"/>
      <c r="K53" s="98"/>
      <c r="L53" s="98"/>
      <c r="M53" s="17"/>
      <c r="N53" s="242"/>
      <c r="O53" s="101"/>
      <c r="P53" s="102" t="s">
        <v>112</v>
      </c>
      <c r="Q53" s="7">
        <f>Q52-Q51</f>
        <v>0</v>
      </c>
      <c r="R53" s="25">
        <f ca="1">IF(ISTEXT(F51),0,(F51*N51*O51*Q53))</f>
        <v>0</v>
      </c>
      <c r="S53" s="325"/>
      <c r="T53" s="325">
        <f t="shared" ref="T53:AY53" ca="1" si="94">T52-T51</f>
        <v>0</v>
      </c>
      <c r="U53" s="325">
        <f t="shared" ca="1" si="94"/>
        <v>0</v>
      </c>
      <c r="V53" s="325">
        <f t="shared" ca="1" si="94"/>
        <v>0</v>
      </c>
      <c r="W53" s="325">
        <f t="shared" ca="1" si="94"/>
        <v>0</v>
      </c>
      <c r="X53" s="325">
        <f t="shared" ca="1" si="94"/>
        <v>0</v>
      </c>
      <c r="Y53" s="325">
        <f t="shared" ca="1" si="94"/>
        <v>0</v>
      </c>
      <c r="Z53" s="325">
        <f t="shared" ca="1" si="94"/>
        <v>0</v>
      </c>
      <c r="AA53" s="325">
        <f t="shared" ca="1" si="94"/>
        <v>0</v>
      </c>
      <c r="AB53" s="325">
        <f t="shared" ca="1" si="94"/>
        <v>0</v>
      </c>
      <c r="AC53" s="325">
        <f t="shared" ca="1" si="94"/>
        <v>0</v>
      </c>
      <c r="AD53" s="325">
        <f t="shared" ca="1" si="94"/>
        <v>0</v>
      </c>
      <c r="AE53" s="325">
        <f t="shared" ca="1" si="94"/>
        <v>0</v>
      </c>
      <c r="AF53" s="325">
        <f t="shared" ca="1" si="94"/>
        <v>0</v>
      </c>
      <c r="AG53" s="325">
        <f t="shared" ca="1" si="94"/>
        <v>0</v>
      </c>
      <c r="AH53" s="325">
        <f t="shared" ca="1" si="94"/>
        <v>0</v>
      </c>
      <c r="AI53" s="325">
        <f t="shared" ca="1" si="94"/>
        <v>0</v>
      </c>
      <c r="AJ53" s="325">
        <f t="shared" ca="1" si="94"/>
        <v>0</v>
      </c>
      <c r="AK53" s="325">
        <f t="shared" ca="1" si="94"/>
        <v>0</v>
      </c>
      <c r="AL53" s="325">
        <f t="shared" ca="1" si="94"/>
        <v>0</v>
      </c>
      <c r="AM53" s="325">
        <f t="shared" ca="1" si="94"/>
        <v>0</v>
      </c>
      <c r="AN53" s="325">
        <f t="shared" ca="1" si="94"/>
        <v>0</v>
      </c>
      <c r="AO53" s="325">
        <f t="shared" ca="1" si="94"/>
        <v>0</v>
      </c>
      <c r="AP53" s="325">
        <f t="shared" ca="1" si="94"/>
        <v>0</v>
      </c>
      <c r="AQ53" s="325">
        <f t="shared" ca="1" si="94"/>
        <v>0</v>
      </c>
      <c r="AR53" s="325">
        <f t="shared" ca="1" si="94"/>
        <v>0</v>
      </c>
      <c r="AS53" s="325">
        <f t="shared" ca="1" si="94"/>
        <v>0</v>
      </c>
      <c r="AT53" s="325">
        <f t="shared" ca="1" si="94"/>
        <v>0</v>
      </c>
      <c r="AU53" s="325">
        <f t="shared" ca="1" si="94"/>
        <v>0</v>
      </c>
      <c r="AV53" s="325">
        <f t="shared" ca="1" si="94"/>
        <v>0</v>
      </c>
      <c r="AW53" s="325">
        <f t="shared" ca="1" si="94"/>
        <v>0</v>
      </c>
      <c r="AX53" s="325">
        <f t="shared" ca="1" si="94"/>
        <v>0</v>
      </c>
      <c r="AY53" s="325">
        <f t="shared" ca="1" si="94"/>
        <v>0</v>
      </c>
      <c r="AZ53" s="325">
        <f t="shared" ref="AZ53:BQ53" ca="1" si="95">AZ52-AZ51</f>
        <v>0</v>
      </c>
      <c r="BA53" s="325">
        <f t="shared" ca="1" si="95"/>
        <v>0</v>
      </c>
      <c r="BB53" s="325">
        <f t="shared" ca="1" si="95"/>
        <v>0</v>
      </c>
      <c r="BC53" s="325">
        <f t="shared" ca="1" si="95"/>
        <v>0</v>
      </c>
      <c r="BD53" s="325">
        <f t="shared" ca="1" si="95"/>
        <v>0</v>
      </c>
      <c r="BE53" s="325">
        <f t="shared" ca="1" si="95"/>
        <v>0</v>
      </c>
      <c r="BF53" s="325">
        <f t="shared" ca="1" si="95"/>
        <v>0</v>
      </c>
      <c r="BG53" s="325">
        <f t="shared" ca="1" si="95"/>
        <v>0</v>
      </c>
      <c r="BH53" s="325">
        <f t="shared" ca="1" si="95"/>
        <v>0</v>
      </c>
      <c r="BI53" s="325">
        <f t="shared" ca="1" si="95"/>
        <v>0</v>
      </c>
      <c r="BJ53" s="325">
        <f t="shared" ca="1" si="95"/>
        <v>0</v>
      </c>
      <c r="BK53" s="325">
        <f t="shared" ca="1" si="95"/>
        <v>0</v>
      </c>
      <c r="BL53" s="325">
        <f t="shared" ca="1" si="95"/>
        <v>0</v>
      </c>
      <c r="BM53" s="325">
        <f t="shared" ca="1" si="95"/>
        <v>0</v>
      </c>
      <c r="BN53" s="325">
        <f t="shared" ca="1" si="95"/>
        <v>0</v>
      </c>
      <c r="BO53" s="325">
        <f t="shared" ca="1" si="95"/>
        <v>0</v>
      </c>
      <c r="BP53" s="325">
        <f t="shared" ca="1" si="95"/>
        <v>0</v>
      </c>
      <c r="BQ53" s="325">
        <f t="shared" ca="1" si="95"/>
        <v>0</v>
      </c>
    </row>
    <row r="54" spans="1:70" ht="15">
      <c r="A54" s="129" t="s">
        <v>356</v>
      </c>
      <c r="B54" s="316"/>
      <c r="C54" s="128" t="str">
        <f ca="1">IFERROR(OFFSET('Impacts Database'!$A$1,'Impact Inputs'!B54-1,MATCH("Description",'Impacts Database'!$2:$2,0)-1),"-")</f>
        <v>-</v>
      </c>
      <c r="D54" s="6" t="str">
        <f ca="1">IFERROR(OFFSET('Impacts Database'!$A$1,'Impact Inputs'!B54-1,MATCH("Wellbeing Domain",'Impacts Database'!$2:$2,0)-1),"-")</f>
        <v>-</v>
      </c>
      <c r="E54" s="6" t="str">
        <f ca="1">IFERROR(OFFSET('Impacts Database'!$A$1,'Impact Inputs'!B54-1,MATCH("Sector",'Impacts Database'!$2:$2,0)-1),"-")</f>
        <v>-</v>
      </c>
      <c r="F54" s="239" t="str">
        <f ca="1">IFERROR(OFFSET('Impacts Database'!$A$1,'Impact Inputs'!B54-1,MATCH("Value adjusted to "&amp;'Primary Inputs'!$C$16,'Impacts Database'!$2:$2,0)-1),"-")</f>
        <v>-</v>
      </c>
      <c r="G54" s="239" t="str">
        <f ca="1">IFERROR(OFFSET('Impacts Database'!$A$1,'Impact Inputs'!B54-1,MATCH("Unit",'Impacts Database'!$2:$2,0)-1),"-")</f>
        <v>-</v>
      </c>
      <c r="H54" s="240" t="str">
        <f ca="1">IFERROR(OFFSET('Impacts Database'!$A$1,'Impact Inputs'!B54-1,MATCH("Government/Non-Government",'Impacts Database'!$2:$2,0)-1),"-")</f>
        <v>-</v>
      </c>
      <c r="I54" s="448"/>
      <c r="J54" s="311" t="s">
        <v>394</v>
      </c>
      <c r="K54" s="312"/>
      <c r="L54" s="313"/>
      <c r="M54" s="17">
        <f xml:space="preserve"> K54 + L54</f>
        <v>0</v>
      </c>
      <c r="N54" s="314">
        <v>1</v>
      </c>
      <c r="O54" s="314">
        <v>1</v>
      </c>
      <c r="P54" s="103" t="s">
        <v>110</v>
      </c>
      <c r="Q54" s="315"/>
      <c r="R54" s="25">
        <f ca="1">IF(ISTEXT(F54),0,(F54*N54*O54*Q54))</f>
        <v>0</v>
      </c>
      <c r="S54" s="325"/>
      <c r="T54" s="325">
        <f t="shared" ref="T54:AI54" ca="1" si="96" xml:space="preserve"> MAX( MIN($M54, T$4) - MAX($K54, T$3), 0) *$R54</f>
        <v>0</v>
      </c>
      <c r="U54" s="325">
        <f t="shared" ca="1" si="96"/>
        <v>0</v>
      </c>
      <c r="V54" s="325">
        <f t="shared" ca="1" si="96"/>
        <v>0</v>
      </c>
      <c r="W54" s="325">
        <f t="shared" ca="1" si="96"/>
        <v>0</v>
      </c>
      <c r="X54" s="325">
        <f t="shared" ca="1" si="96"/>
        <v>0</v>
      </c>
      <c r="Y54" s="325">
        <f t="shared" ca="1" si="96"/>
        <v>0</v>
      </c>
      <c r="Z54" s="325">
        <f t="shared" ca="1" si="96"/>
        <v>0</v>
      </c>
      <c r="AA54" s="325">
        <f t="shared" ca="1" si="96"/>
        <v>0</v>
      </c>
      <c r="AB54" s="325">
        <f t="shared" ca="1" si="96"/>
        <v>0</v>
      </c>
      <c r="AC54" s="325">
        <f t="shared" ca="1" si="96"/>
        <v>0</v>
      </c>
      <c r="AD54" s="325">
        <f t="shared" ca="1" si="96"/>
        <v>0</v>
      </c>
      <c r="AE54" s="325">
        <f t="shared" ca="1" si="96"/>
        <v>0</v>
      </c>
      <c r="AF54" s="325">
        <f t="shared" ca="1" si="96"/>
        <v>0</v>
      </c>
      <c r="AG54" s="325">
        <f t="shared" ca="1" si="96"/>
        <v>0</v>
      </c>
      <c r="AH54" s="325">
        <f t="shared" ca="1" si="96"/>
        <v>0</v>
      </c>
      <c r="AI54" s="325">
        <f t="shared" ca="1" si="96"/>
        <v>0</v>
      </c>
      <c r="AJ54" s="325">
        <f t="shared" ref="AJ54:AY54" ca="1" si="97" xml:space="preserve"> MAX( MIN($M54, AJ$4) - MAX($K54, AJ$3), 0) *$R54</f>
        <v>0</v>
      </c>
      <c r="AK54" s="325">
        <f t="shared" ca="1" si="97"/>
        <v>0</v>
      </c>
      <c r="AL54" s="325">
        <f t="shared" ca="1" si="97"/>
        <v>0</v>
      </c>
      <c r="AM54" s="325">
        <f t="shared" ca="1" si="97"/>
        <v>0</v>
      </c>
      <c r="AN54" s="325">
        <f t="shared" ca="1" si="97"/>
        <v>0</v>
      </c>
      <c r="AO54" s="325">
        <f t="shared" ca="1" si="97"/>
        <v>0</v>
      </c>
      <c r="AP54" s="325">
        <f t="shared" ca="1" si="97"/>
        <v>0</v>
      </c>
      <c r="AQ54" s="325">
        <f t="shared" ca="1" si="97"/>
        <v>0</v>
      </c>
      <c r="AR54" s="325">
        <f t="shared" ca="1" si="97"/>
        <v>0</v>
      </c>
      <c r="AS54" s="325">
        <f t="shared" ca="1" si="97"/>
        <v>0</v>
      </c>
      <c r="AT54" s="325">
        <f t="shared" ca="1" si="97"/>
        <v>0</v>
      </c>
      <c r="AU54" s="325">
        <f t="shared" ca="1" si="97"/>
        <v>0</v>
      </c>
      <c r="AV54" s="325">
        <f t="shared" ca="1" si="97"/>
        <v>0</v>
      </c>
      <c r="AW54" s="325">
        <f t="shared" ca="1" si="97"/>
        <v>0</v>
      </c>
      <c r="AX54" s="325">
        <f t="shared" ca="1" si="97"/>
        <v>0</v>
      </c>
      <c r="AY54" s="325">
        <f t="shared" ca="1" si="97"/>
        <v>0</v>
      </c>
      <c r="AZ54" s="325">
        <f t="shared" ref="AZ54:BO54" ca="1" si="98" xml:space="preserve"> MAX( MIN($M54, AZ$4) - MAX($K54, AZ$3), 0) *$R54</f>
        <v>0</v>
      </c>
      <c r="BA54" s="325">
        <f t="shared" ca="1" si="98"/>
        <v>0</v>
      </c>
      <c r="BB54" s="325">
        <f t="shared" ca="1" si="98"/>
        <v>0</v>
      </c>
      <c r="BC54" s="325">
        <f t="shared" ca="1" si="98"/>
        <v>0</v>
      </c>
      <c r="BD54" s="325">
        <f t="shared" ca="1" si="98"/>
        <v>0</v>
      </c>
      <c r="BE54" s="325">
        <f t="shared" ca="1" si="98"/>
        <v>0</v>
      </c>
      <c r="BF54" s="325">
        <f t="shared" ca="1" si="98"/>
        <v>0</v>
      </c>
      <c r="BG54" s="325">
        <f t="shared" ca="1" si="98"/>
        <v>0</v>
      </c>
      <c r="BH54" s="325">
        <f t="shared" ca="1" si="98"/>
        <v>0</v>
      </c>
      <c r="BI54" s="325">
        <f t="shared" ca="1" si="98"/>
        <v>0</v>
      </c>
      <c r="BJ54" s="325">
        <f t="shared" ca="1" si="98"/>
        <v>0</v>
      </c>
      <c r="BK54" s="325">
        <f t="shared" ca="1" si="98"/>
        <v>0</v>
      </c>
      <c r="BL54" s="325">
        <f t="shared" ca="1" si="98"/>
        <v>0</v>
      </c>
      <c r="BM54" s="325">
        <f t="shared" ca="1" si="98"/>
        <v>0</v>
      </c>
      <c r="BN54" s="325">
        <f t="shared" ca="1" si="98"/>
        <v>0</v>
      </c>
      <c r="BO54" s="325">
        <f t="shared" ca="1" si="98"/>
        <v>0</v>
      </c>
      <c r="BP54" s="325">
        <f ca="1" xml:space="preserve"> MAX( MIN($M54, BP$4) - MAX($K54, BP$3), 0) *$R54</f>
        <v>0</v>
      </c>
      <c r="BQ54" s="325">
        <f ca="1" xml:space="preserve"> MAX( MIN($M54, BQ$4) - MAX($K54, BQ$3), 0) *$R54</f>
        <v>0</v>
      </c>
    </row>
    <row r="55" spans="1:70">
      <c r="A55" s="191" t="str">
        <f>IF(OR(AND(L54=0,NOT(ISBLANK(L54))),N54=0,O54=0,AND(Q54=Q55,NOT(ISBLANK(Q54)),NOT(ISBLANK(Q55)))),"ERROR","OK")</f>
        <v>OK</v>
      </c>
      <c r="B55" s="123"/>
      <c r="C55" s="125" t="str">
        <f ca="1">IF(SUMSQ($T56:$BQ56)&gt;0,"INCLUDED","EXCLUDED")</f>
        <v>EXCLUDED</v>
      </c>
      <c r="D55" s="6"/>
      <c r="E55" s="6"/>
      <c r="F55" s="239"/>
      <c r="G55" s="239"/>
      <c r="H55" s="240" t="str">
        <f ca="1">IFERROR(OFFSET('Impacts Database'!$A$1,'Impact Inputs'!B54-1,MATCH("Government/Non-Government",'Impacts Database'!$2:$2,0)-1),"-")</f>
        <v>-</v>
      </c>
      <c r="I55" s="449"/>
      <c r="J55" s="166"/>
      <c r="K55" s="99"/>
      <c r="L55" s="99"/>
      <c r="M55" s="17"/>
      <c r="N55" s="242"/>
      <c r="O55" s="100"/>
      <c r="P55" s="102" t="s">
        <v>111</v>
      </c>
      <c r="Q55" s="315"/>
      <c r="R55" s="25">
        <f ca="1">IF(ISTEXT(F54),0,(F54*N54*O54*Q55))</f>
        <v>0</v>
      </c>
      <c r="S55" s="325"/>
      <c r="T55" s="325">
        <f t="shared" ref="T55:AY55" ca="1" si="99" xml:space="preserve"> MAX( MIN($M54, T$4) - MAX($K54, T$3), 0) *$R55</f>
        <v>0</v>
      </c>
      <c r="U55" s="325">
        <f t="shared" ca="1" si="99"/>
        <v>0</v>
      </c>
      <c r="V55" s="325">
        <f t="shared" ca="1" si="99"/>
        <v>0</v>
      </c>
      <c r="W55" s="325">
        <f t="shared" ca="1" si="99"/>
        <v>0</v>
      </c>
      <c r="X55" s="325">
        <f t="shared" ca="1" si="99"/>
        <v>0</v>
      </c>
      <c r="Y55" s="325">
        <f t="shared" ca="1" si="99"/>
        <v>0</v>
      </c>
      <c r="Z55" s="325">
        <f t="shared" ca="1" si="99"/>
        <v>0</v>
      </c>
      <c r="AA55" s="325">
        <f t="shared" ca="1" si="99"/>
        <v>0</v>
      </c>
      <c r="AB55" s="325">
        <f t="shared" ca="1" si="99"/>
        <v>0</v>
      </c>
      <c r="AC55" s="325">
        <f t="shared" ca="1" si="99"/>
        <v>0</v>
      </c>
      <c r="AD55" s="325">
        <f t="shared" ca="1" si="99"/>
        <v>0</v>
      </c>
      <c r="AE55" s="325">
        <f t="shared" ca="1" si="99"/>
        <v>0</v>
      </c>
      <c r="AF55" s="325">
        <f t="shared" ca="1" si="99"/>
        <v>0</v>
      </c>
      <c r="AG55" s="325">
        <f t="shared" ca="1" si="99"/>
        <v>0</v>
      </c>
      <c r="AH55" s="325">
        <f t="shared" ca="1" si="99"/>
        <v>0</v>
      </c>
      <c r="AI55" s="325">
        <f t="shared" ca="1" si="99"/>
        <v>0</v>
      </c>
      <c r="AJ55" s="325">
        <f t="shared" ca="1" si="99"/>
        <v>0</v>
      </c>
      <c r="AK55" s="325">
        <f t="shared" ca="1" si="99"/>
        <v>0</v>
      </c>
      <c r="AL55" s="325">
        <f t="shared" ca="1" si="99"/>
        <v>0</v>
      </c>
      <c r="AM55" s="325">
        <f t="shared" ca="1" si="99"/>
        <v>0</v>
      </c>
      <c r="AN55" s="325">
        <f t="shared" ca="1" si="99"/>
        <v>0</v>
      </c>
      <c r="AO55" s="325">
        <f t="shared" ca="1" si="99"/>
        <v>0</v>
      </c>
      <c r="AP55" s="325">
        <f t="shared" ca="1" si="99"/>
        <v>0</v>
      </c>
      <c r="AQ55" s="325">
        <f t="shared" ca="1" si="99"/>
        <v>0</v>
      </c>
      <c r="AR55" s="325">
        <f t="shared" ca="1" si="99"/>
        <v>0</v>
      </c>
      <c r="AS55" s="325">
        <f t="shared" ca="1" si="99"/>
        <v>0</v>
      </c>
      <c r="AT55" s="325">
        <f t="shared" ca="1" si="99"/>
        <v>0</v>
      </c>
      <c r="AU55" s="325">
        <f t="shared" ca="1" si="99"/>
        <v>0</v>
      </c>
      <c r="AV55" s="325">
        <f t="shared" ca="1" si="99"/>
        <v>0</v>
      </c>
      <c r="AW55" s="325">
        <f t="shared" ca="1" si="99"/>
        <v>0</v>
      </c>
      <c r="AX55" s="325">
        <f t="shared" ca="1" si="99"/>
        <v>0</v>
      </c>
      <c r="AY55" s="325">
        <f t="shared" ca="1" si="99"/>
        <v>0</v>
      </c>
      <c r="AZ55" s="325">
        <f t="shared" ref="AZ55:BQ55" ca="1" si="100" xml:space="preserve"> MAX( MIN($M54, AZ$4) - MAX($K54, AZ$3), 0) *$R55</f>
        <v>0</v>
      </c>
      <c r="BA55" s="325">
        <f t="shared" ca="1" si="100"/>
        <v>0</v>
      </c>
      <c r="BB55" s="325">
        <f t="shared" ca="1" si="100"/>
        <v>0</v>
      </c>
      <c r="BC55" s="325">
        <f t="shared" ca="1" si="100"/>
        <v>0</v>
      </c>
      <c r="BD55" s="325">
        <f t="shared" ca="1" si="100"/>
        <v>0</v>
      </c>
      <c r="BE55" s="325">
        <f t="shared" ca="1" si="100"/>
        <v>0</v>
      </c>
      <c r="BF55" s="325">
        <f t="shared" ca="1" si="100"/>
        <v>0</v>
      </c>
      <c r="BG55" s="325">
        <f t="shared" ca="1" si="100"/>
        <v>0</v>
      </c>
      <c r="BH55" s="325">
        <f t="shared" ca="1" si="100"/>
        <v>0</v>
      </c>
      <c r="BI55" s="325">
        <f t="shared" ca="1" si="100"/>
        <v>0</v>
      </c>
      <c r="BJ55" s="325">
        <f t="shared" ca="1" si="100"/>
        <v>0</v>
      </c>
      <c r="BK55" s="325">
        <f t="shared" ca="1" si="100"/>
        <v>0</v>
      </c>
      <c r="BL55" s="325">
        <f t="shared" ca="1" si="100"/>
        <v>0</v>
      </c>
      <c r="BM55" s="325">
        <f t="shared" ca="1" si="100"/>
        <v>0</v>
      </c>
      <c r="BN55" s="325">
        <f t="shared" ca="1" si="100"/>
        <v>0</v>
      </c>
      <c r="BO55" s="325">
        <f t="shared" ca="1" si="100"/>
        <v>0</v>
      </c>
      <c r="BP55" s="325">
        <f t="shared" ca="1" si="100"/>
        <v>0</v>
      </c>
      <c r="BQ55" s="325">
        <f t="shared" ca="1" si="100"/>
        <v>0</v>
      </c>
    </row>
    <row r="56" spans="1:70">
      <c r="B56" s="123"/>
      <c r="C56" s="128"/>
      <c r="D56" s="6"/>
      <c r="E56" s="6"/>
      <c r="F56" s="239"/>
      <c r="G56" s="239"/>
      <c r="H56" s="240" t="str">
        <f ca="1">IFERROR(OFFSET('Impacts Database'!$A$1,'Impact Inputs'!B54-1,MATCH("Government/Non-Government",'Impacts Database'!$2:$2,0)-1),"-")</f>
        <v>-</v>
      </c>
      <c r="I56" s="449"/>
      <c r="J56" s="166"/>
      <c r="K56" s="98"/>
      <c r="L56" s="98"/>
      <c r="M56" s="17"/>
      <c r="N56" s="242"/>
      <c r="O56" s="101"/>
      <c r="P56" s="102" t="s">
        <v>112</v>
      </c>
      <c r="Q56" s="7">
        <f>Q55-Q54</f>
        <v>0</v>
      </c>
      <c r="R56" s="25">
        <f ca="1">IF(ISTEXT(F54),0,(F54*N54*O54*Q56))</f>
        <v>0</v>
      </c>
      <c r="S56" s="325"/>
      <c r="T56" s="325">
        <f t="shared" ref="T56:AY56" ca="1" si="101">T55-T54</f>
        <v>0</v>
      </c>
      <c r="U56" s="325">
        <f t="shared" ca="1" si="101"/>
        <v>0</v>
      </c>
      <c r="V56" s="325">
        <f t="shared" ca="1" si="101"/>
        <v>0</v>
      </c>
      <c r="W56" s="325">
        <f t="shared" ca="1" si="101"/>
        <v>0</v>
      </c>
      <c r="X56" s="325">
        <f t="shared" ca="1" si="101"/>
        <v>0</v>
      </c>
      <c r="Y56" s="325">
        <f t="shared" ca="1" si="101"/>
        <v>0</v>
      </c>
      <c r="Z56" s="325">
        <f t="shared" ca="1" si="101"/>
        <v>0</v>
      </c>
      <c r="AA56" s="325">
        <f t="shared" ca="1" si="101"/>
        <v>0</v>
      </c>
      <c r="AB56" s="325">
        <f t="shared" ca="1" si="101"/>
        <v>0</v>
      </c>
      <c r="AC56" s="325">
        <f t="shared" ca="1" si="101"/>
        <v>0</v>
      </c>
      <c r="AD56" s="325">
        <f t="shared" ca="1" si="101"/>
        <v>0</v>
      </c>
      <c r="AE56" s="325">
        <f t="shared" ca="1" si="101"/>
        <v>0</v>
      </c>
      <c r="AF56" s="325">
        <f t="shared" ca="1" si="101"/>
        <v>0</v>
      </c>
      <c r="AG56" s="325">
        <f t="shared" ca="1" si="101"/>
        <v>0</v>
      </c>
      <c r="AH56" s="325">
        <f t="shared" ca="1" si="101"/>
        <v>0</v>
      </c>
      <c r="AI56" s="325">
        <f t="shared" ca="1" si="101"/>
        <v>0</v>
      </c>
      <c r="AJ56" s="325">
        <f t="shared" ca="1" si="101"/>
        <v>0</v>
      </c>
      <c r="AK56" s="325">
        <f t="shared" ca="1" si="101"/>
        <v>0</v>
      </c>
      <c r="AL56" s="325">
        <f t="shared" ca="1" si="101"/>
        <v>0</v>
      </c>
      <c r="AM56" s="325">
        <f t="shared" ca="1" si="101"/>
        <v>0</v>
      </c>
      <c r="AN56" s="325">
        <f t="shared" ca="1" si="101"/>
        <v>0</v>
      </c>
      <c r="AO56" s="325">
        <f t="shared" ca="1" si="101"/>
        <v>0</v>
      </c>
      <c r="AP56" s="325">
        <f t="shared" ca="1" si="101"/>
        <v>0</v>
      </c>
      <c r="AQ56" s="325">
        <f t="shared" ca="1" si="101"/>
        <v>0</v>
      </c>
      <c r="AR56" s="325">
        <f t="shared" ca="1" si="101"/>
        <v>0</v>
      </c>
      <c r="AS56" s="325">
        <f t="shared" ca="1" si="101"/>
        <v>0</v>
      </c>
      <c r="AT56" s="325">
        <f t="shared" ca="1" si="101"/>
        <v>0</v>
      </c>
      <c r="AU56" s="325">
        <f t="shared" ca="1" si="101"/>
        <v>0</v>
      </c>
      <c r="AV56" s="325">
        <f t="shared" ca="1" si="101"/>
        <v>0</v>
      </c>
      <c r="AW56" s="325">
        <f t="shared" ca="1" si="101"/>
        <v>0</v>
      </c>
      <c r="AX56" s="325">
        <f t="shared" ca="1" si="101"/>
        <v>0</v>
      </c>
      <c r="AY56" s="325">
        <f t="shared" ca="1" si="101"/>
        <v>0</v>
      </c>
      <c r="AZ56" s="325">
        <f t="shared" ref="AZ56:BQ56" ca="1" si="102">AZ55-AZ54</f>
        <v>0</v>
      </c>
      <c r="BA56" s="325">
        <f t="shared" ca="1" si="102"/>
        <v>0</v>
      </c>
      <c r="BB56" s="325">
        <f t="shared" ca="1" si="102"/>
        <v>0</v>
      </c>
      <c r="BC56" s="325">
        <f t="shared" ca="1" si="102"/>
        <v>0</v>
      </c>
      <c r="BD56" s="325">
        <f t="shared" ca="1" si="102"/>
        <v>0</v>
      </c>
      <c r="BE56" s="325">
        <f t="shared" ca="1" si="102"/>
        <v>0</v>
      </c>
      <c r="BF56" s="325">
        <f t="shared" ca="1" si="102"/>
        <v>0</v>
      </c>
      <c r="BG56" s="325">
        <f t="shared" ca="1" si="102"/>
        <v>0</v>
      </c>
      <c r="BH56" s="325">
        <f t="shared" ca="1" si="102"/>
        <v>0</v>
      </c>
      <c r="BI56" s="325">
        <f t="shared" ca="1" si="102"/>
        <v>0</v>
      </c>
      <c r="BJ56" s="325">
        <f t="shared" ca="1" si="102"/>
        <v>0</v>
      </c>
      <c r="BK56" s="325">
        <f t="shared" ca="1" si="102"/>
        <v>0</v>
      </c>
      <c r="BL56" s="325">
        <f t="shared" ca="1" si="102"/>
        <v>0</v>
      </c>
      <c r="BM56" s="325">
        <f t="shared" ca="1" si="102"/>
        <v>0</v>
      </c>
      <c r="BN56" s="325">
        <f t="shared" ca="1" si="102"/>
        <v>0</v>
      </c>
      <c r="BO56" s="325">
        <f t="shared" ca="1" si="102"/>
        <v>0</v>
      </c>
      <c r="BP56" s="325">
        <f t="shared" ca="1" si="102"/>
        <v>0</v>
      </c>
      <c r="BQ56" s="325">
        <f t="shared" ca="1" si="102"/>
        <v>0</v>
      </c>
    </row>
    <row r="57" spans="1:70" ht="15">
      <c r="A57" s="129" t="s">
        <v>357</v>
      </c>
      <c r="B57" s="316"/>
      <c r="C57" s="128" t="str">
        <f ca="1">IFERROR(OFFSET('Impacts Database'!$A$1,'Impact Inputs'!B57-1,MATCH("Description",'Impacts Database'!$2:$2,0)-1),"-")</f>
        <v>-</v>
      </c>
      <c r="D57" s="6" t="str">
        <f ca="1">IFERROR(OFFSET('Impacts Database'!$A$1,'Impact Inputs'!B57-1,MATCH("Wellbeing Domain",'Impacts Database'!$2:$2,0)-1),"-")</f>
        <v>-</v>
      </c>
      <c r="E57" s="6" t="str">
        <f ca="1">IFERROR(OFFSET('Impacts Database'!$A$1,'Impact Inputs'!B57-1,MATCH("Sector",'Impacts Database'!$2:$2,0)-1),"-")</f>
        <v>-</v>
      </c>
      <c r="F57" s="239" t="str">
        <f ca="1">IFERROR(OFFSET('Impacts Database'!$A$1,'Impact Inputs'!B57-1,MATCH("Value adjusted to "&amp;'Primary Inputs'!$C$16,'Impacts Database'!$2:$2,0)-1),"-")</f>
        <v>-</v>
      </c>
      <c r="G57" s="239" t="str">
        <f ca="1">IFERROR(OFFSET('Impacts Database'!$A$1,'Impact Inputs'!B57-1,MATCH("Unit",'Impacts Database'!$2:$2,0)-1),"-")</f>
        <v>-</v>
      </c>
      <c r="H57" s="240" t="str">
        <f ca="1">IFERROR(OFFSET('Impacts Database'!$A$1,'Impact Inputs'!B57-1,MATCH("Government/Non-Government",'Impacts Database'!$2:$2,0)-1),"-")</f>
        <v>-</v>
      </c>
      <c r="I57" s="448"/>
      <c r="J57" s="311" t="s">
        <v>394</v>
      </c>
      <c r="K57" s="312"/>
      <c r="L57" s="313"/>
      <c r="M57" s="17">
        <f xml:space="preserve"> K57 + L57</f>
        <v>0</v>
      </c>
      <c r="N57" s="314">
        <v>1</v>
      </c>
      <c r="O57" s="314">
        <v>1</v>
      </c>
      <c r="P57" s="103" t="s">
        <v>110</v>
      </c>
      <c r="Q57" s="315"/>
      <c r="R57" s="25">
        <f ca="1">IF(ISTEXT(F57),0,(F57*N57*O57*Q57))</f>
        <v>0</v>
      </c>
      <c r="S57" s="325"/>
      <c r="T57" s="325">
        <f t="shared" ref="T57:AI57" ca="1" si="103" xml:space="preserve"> MAX( MIN($M57, T$4) - MAX($K57, T$3), 0) *$R57</f>
        <v>0</v>
      </c>
      <c r="U57" s="325">
        <f t="shared" ca="1" si="103"/>
        <v>0</v>
      </c>
      <c r="V57" s="325">
        <f t="shared" ca="1" si="103"/>
        <v>0</v>
      </c>
      <c r="W57" s="325">
        <f t="shared" ca="1" si="103"/>
        <v>0</v>
      </c>
      <c r="X57" s="325">
        <f t="shared" ca="1" si="103"/>
        <v>0</v>
      </c>
      <c r="Y57" s="325">
        <f t="shared" ca="1" si="103"/>
        <v>0</v>
      </c>
      <c r="Z57" s="325">
        <f t="shared" ca="1" si="103"/>
        <v>0</v>
      </c>
      <c r="AA57" s="325">
        <f t="shared" ca="1" si="103"/>
        <v>0</v>
      </c>
      <c r="AB57" s="325">
        <f t="shared" ca="1" si="103"/>
        <v>0</v>
      </c>
      <c r="AC57" s="325">
        <f t="shared" ca="1" si="103"/>
        <v>0</v>
      </c>
      <c r="AD57" s="325">
        <f t="shared" ca="1" si="103"/>
        <v>0</v>
      </c>
      <c r="AE57" s="325">
        <f t="shared" ca="1" si="103"/>
        <v>0</v>
      </c>
      <c r="AF57" s="325">
        <f t="shared" ca="1" si="103"/>
        <v>0</v>
      </c>
      <c r="AG57" s="325">
        <f t="shared" ca="1" si="103"/>
        <v>0</v>
      </c>
      <c r="AH57" s="325">
        <f t="shared" ca="1" si="103"/>
        <v>0</v>
      </c>
      <c r="AI57" s="325">
        <f t="shared" ca="1" si="103"/>
        <v>0</v>
      </c>
      <c r="AJ57" s="325">
        <f t="shared" ref="AJ57:AY57" ca="1" si="104" xml:space="preserve"> MAX( MIN($M57, AJ$4) - MAX($K57, AJ$3), 0) *$R57</f>
        <v>0</v>
      </c>
      <c r="AK57" s="325">
        <f t="shared" ca="1" si="104"/>
        <v>0</v>
      </c>
      <c r="AL57" s="325">
        <f t="shared" ca="1" si="104"/>
        <v>0</v>
      </c>
      <c r="AM57" s="325">
        <f t="shared" ca="1" si="104"/>
        <v>0</v>
      </c>
      <c r="AN57" s="325">
        <f t="shared" ca="1" si="104"/>
        <v>0</v>
      </c>
      <c r="AO57" s="325">
        <f t="shared" ca="1" si="104"/>
        <v>0</v>
      </c>
      <c r="AP57" s="325">
        <f t="shared" ca="1" si="104"/>
        <v>0</v>
      </c>
      <c r="AQ57" s="325">
        <f t="shared" ca="1" si="104"/>
        <v>0</v>
      </c>
      <c r="AR57" s="325">
        <f t="shared" ca="1" si="104"/>
        <v>0</v>
      </c>
      <c r="AS57" s="325">
        <f t="shared" ca="1" si="104"/>
        <v>0</v>
      </c>
      <c r="AT57" s="325">
        <f t="shared" ca="1" si="104"/>
        <v>0</v>
      </c>
      <c r="AU57" s="325">
        <f t="shared" ca="1" si="104"/>
        <v>0</v>
      </c>
      <c r="AV57" s="325">
        <f t="shared" ca="1" si="104"/>
        <v>0</v>
      </c>
      <c r="AW57" s="325">
        <f t="shared" ca="1" si="104"/>
        <v>0</v>
      </c>
      <c r="AX57" s="325">
        <f t="shared" ca="1" si="104"/>
        <v>0</v>
      </c>
      <c r="AY57" s="325">
        <f t="shared" ca="1" si="104"/>
        <v>0</v>
      </c>
      <c r="AZ57" s="325">
        <f t="shared" ref="AZ57:BO57" ca="1" si="105" xml:space="preserve"> MAX( MIN($M57, AZ$4) - MAX($K57, AZ$3), 0) *$R57</f>
        <v>0</v>
      </c>
      <c r="BA57" s="325">
        <f t="shared" ca="1" si="105"/>
        <v>0</v>
      </c>
      <c r="BB57" s="325">
        <f t="shared" ca="1" si="105"/>
        <v>0</v>
      </c>
      <c r="BC57" s="325">
        <f t="shared" ca="1" si="105"/>
        <v>0</v>
      </c>
      <c r="BD57" s="325">
        <f t="shared" ca="1" si="105"/>
        <v>0</v>
      </c>
      <c r="BE57" s="325">
        <f t="shared" ca="1" si="105"/>
        <v>0</v>
      </c>
      <c r="BF57" s="325">
        <f t="shared" ca="1" si="105"/>
        <v>0</v>
      </c>
      <c r="BG57" s="325">
        <f t="shared" ca="1" si="105"/>
        <v>0</v>
      </c>
      <c r="BH57" s="325">
        <f t="shared" ca="1" si="105"/>
        <v>0</v>
      </c>
      <c r="BI57" s="325">
        <f t="shared" ca="1" si="105"/>
        <v>0</v>
      </c>
      <c r="BJ57" s="325">
        <f t="shared" ca="1" si="105"/>
        <v>0</v>
      </c>
      <c r="BK57" s="325">
        <f t="shared" ca="1" si="105"/>
        <v>0</v>
      </c>
      <c r="BL57" s="325">
        <f t="shared" ca="1" si="105"/>
        <v>0</v>
      </c>
      <c r="BM57" s="325">
        <f t="shared" ca="1" si="105"/>
        <v>0</v>
      </c>
      <c r="BN57" s="325">
        <f t="shared" ca="1" si="105"/>
        <v>0</v>
      </c>
      <c r="BO57" s="325">
        <f t="shared" ca="1" si="105"/>
        <v>0</v>
      </c>
      <c r="BP57" s="325">
        <f ca="1" xml:space="preserve"> MAX( MIN($M57, BP$4) - MAX($K57, BP$3), 0) *$R57</f>
        <v>0</v>
      </c>
      <c r="BQ57" s="325">
        <f ca="1" xml:space="preserve"> MAX( MIN($M57, BQ$4) - MAX($K57, BQ$3), 0) *$R57</f>
        <v>0</v>
      </c>
    </row>
    <row r="58" spans="1:70">
      <c r="A58" s="191" t="str">
        <f>IF(OR(AND(L57=0,NOT(ISBLANK(L57))),N57=0,O57=0,AND(Q57=Q58,NOT(ISBLANK(Q57)),NOT(ISBLANK(Q58)))),"ERROR","OK")</f>
        <v>OK</v>
      </c>
      <c r="B58" s="123"/>
      <c r="C58" s="125" t="str">
        <f ca="1">IF(SUMSQ($T59:$BQ59)&gt;0,"INCLUDED","EXCLUDED")</f>
        <v>EXCLUDED</v>
      </c>
      <c r="D58" s="6"/>
      <c r="E58" s="6"/>
      <c r="F58" s="239"/>
      <c r="G58" s="239"/>
      <c r="H58" s="240" t="str">
        <f ca="1">IFERROR(OFFSET('Impacts Database'!$A$1,'Impact Inputs'!B57-1,MATCH("Government/Non-Government",'Impacts Database'!$2:$2,0)-1),"-")</f>
        <v>-</v>
      </c>
      <c r="I58" s="449"/>
      <c r="J58" s="166"/>
      <c r="K58" s="99"/>
      <c r="L58" s="99"/>
      <c r="M58" s="17"/>
      <c r="N58" s="242"/>
      <c r="O58" s="100"/>
      <c r="P58" s="102" t="s">
        <v>111</v>
      </c>
      <c r="Q58" s="315"/>
      <c r="R58" s="25">
        <f ca="1">IF(ISTEXT(F57),0,(F57*N57*O57*Q58))</f>
        <v>0</v>
      </c>
      <c r="S58" s="325"/>
      <c r="T58" s="325">
        <f t="shared" ref="T58:AY58" ca="1" si="106" xml:space="preserve"> MAX( MIN($M57, T$4) - MAX($K57, T$3), 0) *$R58</f>
        <v>0</v>
      </c>
      <c r="U58" s="325">
        <f t="shared" ca="1" si="106"/>
        <v>0</v>
      </c>
      <c r="V58" s="325">
        <f t="shared" ca="1" si="106"/>
        <v>0</v>
      </c>
      <c r="W58" s="325">
        <f t="shared" ca="1" si="106"/>
        <v>0</v>
      </c>
      <c r="X58" s="325">
        <f t="shared" ca="1" si="106"/>
        <v>0</v>
      </c>
      <c r="Y58" s="325">
        <f t="shared" ca="1" si="106"/>
        <v>0</v>
      </c>
      <c r="Z58" s="325">
        <f t="shared" ca="1" si="106"/>
        <v>0</v>
      </c>
      <c r="AA58" s="325">
        <f t="shared" ca="1" si="106"/>
        <v>0</v>
      </c>
      <c r="AB58" s="325">
        <f t="shared" ca="1" si="106"/>
        <v>0</v>
      </c>
      <c r="AC58" s="325">
        <f t="shared" ca="1" si="106"/>
        <v>0</v>
      </c>
      <c r="AD58" s="325">
        <f t="shared" ca="1" si="106"/>
        <v>0</v>
      </c>
      <c r="AE58" s="325">
        <f t="shared" ca="1" si="106"/>
        <v>0</v>
      </c>
      <c r="AF58" s="325">
        <f t="shared" ca="1" si="106"/>
        <v>0</v>
      </c>
      <c r="AG58" s="325">
        <f t="shared" ca="1" si="106"/>
        <v>0</v>
      </c>
      <c r="AH58" s="325">
        <f t="shared" ca="1" si="106"/>
        <v>0</v>
      </c>
      <c r="AI58" s="325">
        <f t="shared" ca="1" si="106"/>
        <v>0</v>
      </c>
      <c r="AJ58" s="325">
        <f t="shared" ca="1" si="106"/>
        <v>0</v>
      </c>
      <c r="AK58" s="325">
        <f t="shared" ca="1" si="106"/>
        <v>0</v>
      </c>
      <c r="AL58" s="325">
        <f t="shared" ca="1" si="106"/>
        <v>0</v>
      </c>
      <c r="AM58" s="325">
        <f t="shared" ca="1" si="106"/>
        <v>0</v>
      </c>
      <c r="AN58" s="325">
        <f t="shared" ca="1" si="106"/>
        <v>0</v>
      </c>
      <c r="AO58" s="325">
        <f t="shared" ca="1" si="106"/>
        <v>0</v>
      </c>
      <c r="AP58" s="325">
        <f t="shared" ca="1" si="106"/>
        <v>0</v>
      </c>
      <c r="AQ58" s="325">
        <f t="shared" ca="1" si="106"/>
        <v>0</v>
      </c>
      <c r="AR58" s="325">
        <f t="shared" ca="1" si="106"/>
        <v>0</v>
      </c>
      <c r="AS58" s="325">
        <f t="shared" ca="1" si="106"/>
        <v>0</v>
      </c>
      <c r="AT58" s="325">
        <f t="shared" ca="1" si="106"/>
        <v>0</v>
      </c>
      <c r="AU58" s="325">
        <f t="shared" ca="1" si="106"/>
        <v>0</v>
      </c>
      <c r="AV58" s="325">
        <f t="shared" ca="1" si="106"/>
        <v>0</v>
      </c>
      <c r="AW58" s="325">
        <f t="shared" ca="1" si="106"/>
        <v>0</v>
      </c>
      <c r="AX58" s="325">
        <f t="shared" ca="1" si="106"/>
        <v>0</v>
      </c>
      <c r="AY58" s="325">
        <f t="shared" ca="1" si="106"/>
        <v>0</v>
      </c>
      <c r="AZ58" s="325">
        <f t="shared" ref="AZ58:BQ58" ca="1" si="107" xml:space="preserve"> MAX( MIN($M57, AZ$4) - MAX($K57, AZ$3), 0) *$R58</f>
        <v>0</v>
      </c>
      <c r="BA58" s="325">
        <f t="shared" ca="1" si="107"/>
        <v>0</v>
      </c>
      <c r="BB58" s="325">
        <f t="shared" ca="1" si="107"/>
        <v>0</v>
      </c>
      <c r="BC58" s="325">
        <f t="shared" ca="1" si="107"/>
        <v>0</v>
      </c>
      <c r="BD58" s="325">
        <f t="shared" ca="1" si="107"/>
        <v>0</v>
      </c>
      <c r="BE58" s="325">
        <f t="shared" ca="1" si="107"/>
        <v>0</v>
      </c>
      <c r="BF58" s="325">
        <f t="shared" ca="1" si="107"/>
        <v>0</v>
      </c>
      <c r="BG58" s="325">
        <f t="shared" ca="1" si="107"/>
        <v>0</v>
      </c>
      <c r="BH58" s="325">
        <f t="shared" ca="1" si="107"/>
        <v>0</v>
      </c>
      <c r="BI58" s="325">
        <f t="shared" ca="1" si="107"/>
        <v>0</v>
      </c>
      <c r="BJ58" s="325">
        <f t="shared" ca="1" si="107"/>
        <v>0</v>
      </c>
      <c r="BK58" s="325">
        <f t="shared" ca="1" si="107"/>
        <v>0</v>
      </c>
      <c r="BL58" s="325">
        <f t="shared" ca="1" si="107"/>
        <v>0</v>
      </c>
      <c r="BM58" s="325">
        <f t="shared" ca="1" si="107"/>
        <v>0</v>
      </c>
      <c r="BN58" s="325">
        <f t="shared" ca="1" si="107"/>
        <v>0</v>
      </c>
      <c r="BO58" s="325">
        <f t="shared" ca="1" si="107"/>
        <v>0</v>
      </c>
      <c r="BP58" s="325">
        <f t="shared" ca="1" si="107"/>
        <v>0</v>
      </c>
      <c r="BQ58" s="325">
        <f t="shared" ca="1" si="107"/>
        <v>0</v>
      </c>
    </row>
    <row r="59" spans="1:70">
      <c r="B59" s="123"/>
      <c r="C59" s="128"/>
      <c r="D59" s="6"/>
      <c r="E59" s="6"/>
      <c r="F59" s="239"/>
      <c r="G59" s="239"/>
      <c r="H59" s="240" t="str">
        <f ca="1">IFERROR(OFFSET('Impacts Database'!$A$1,'Impact Inputs'!B57-1,MATCH("Government/Non-Government",'Impacts Database'!$2:$2,0)-1),"-")</f>
        <v>-</v>
      </c>
      <c r="I59" s="449"/>
      <c r="J59" s="166"/>
      <c r="K59" s="98"/>
      <c r="L59" s="98"/>
      <c r="M59" s="17"/>
      <c r="N59" s="242"/>
      <c r="O59" s="101"/>
      <c r="P59" s="102" t="s">
        <v>112</v>
      </c>
      <c r="Q59" s="7">
        <f>Q58-Q57</f>
        <v>0</v>
      </c>
      <c r="R59" s="25">
        <f ca="1">IF(ISTEXT(F57),0,(F57*N57*O57*Q59))</f>
        <v>0</v>
      </c>
      <c r="S59" s="325"/>
      <c r="T59" s="325">
        <f t="shared" ref="T59:AY59" ca="1" si="108">T58-T57</f>
        <v>0</v>
      </c>
      <c r="U59" s="325">
        <f t="shared" ca="1" si="108"/>
        <v>0</v>
      </c>
      <c r="V59" s="325">
        <f t="shared" ca="1" si="108"/>
        <v>0</v>
      </c>
      <c r="W59" s="325">
        <f t="shared" ca="1" si="108"/>
        <v>0</v>
      </c>
      <c r="X59" s="325">
        <f t="shared" ca="1" si="108"/>
        <v>0</v>
      </c>
      <c r="Y59" s="325">
        <f t="shared" ca="1" si="108"/>
        <v>0</v>
      </c>
      <c r="Z59" s="325">
        <f t="shared" ca="1" si="108"/>
        <v>0</v>
      </c>
      <c r="AA59" s="325">
        <f t="shared" ca="1" si="108"/>
        <v>0</v>
      </c>
      <c r="AB59" s="325">
        <f t="shared" ca="1" si="108"/>
        <v>0</v>
      </c>
      <c r="AC59" s="325">
        <f t="shared" ca="1" si="108"/>
        <v>0</v>
      </c>
      <c r="AD59" s="325">
        <f t="shared" ca="1" si="108"/>
        <v>0</v>
      </c>
      <c r="AE59" s="325">
        <f t="shared" ca="1" si="108"/>
        <v>0</v>
      </c>
      <c r="AF59" s="325">
        <f t="shared" ca="1" si="108"/>
        <v>0</v>
      </c>
      <c r="AG59" s="325">
        <f t="shared" ca="1" si="108"/>
        <v>0</v>
      </c>
      <c r="AH59" s="325">
        <f t="shared" ca="1" si="108"/>
        <v>0</v>
      </c>
      <c r="AI59" s="325">
        <f t="shared" ca="1" si="108"/>
        <v>0</v>
      </c>
      <c r="AJ59" s="325">
        <f t="shared" ca="1" si="108"/>
        <v>0</v>
      </c>
      <c r="AK59" s="325">
        <f t="shared" ca="1" si="108"/>
        <v>0</v>
      </c>
      <c r="AL59" s="325">
        <f t="shared" ca="1" si="108"/>
        <v>0</v>
      </c>
      <c r="AM59" s="325">
        <f t="shared" ca="1" si="108"/>
        <v>0</v>
      </c>
      <c r="AN59" s="325">
        <f t="shared" ca="1" si="108"/>
        <v>0</v>
      </c>
      <c r="AO59" s="325">
        <f t="shared" ca="1" si="108"/>
        <v>0</v>
      </c>
      <c r="AP59" s="325">
        <f t="shared" ca="1" si="108"/>
        <v>0</v>
      </c>
      <c r="AQ59" s="325">
        <f t="shared" ca="1" si="108"/>
        <v>0</v>
      </c>
      <c r="AR59" s="325">
        <f t="shared" ca="1" si="108"/>
        <v>0</v>
      </c>
      <c r="AS59" s="325">
        <f t="shared" ca="1" si="108"/>
        <v>0</v>
      </c>
      <c r="AT59" s="325">
        <f t="shared" ca="1" si="108"/>
        <v>0</v>
      </c>
      <c r="AU59" s="325">
        <f t="shared" ca="1" si="108"/>
        <v>0</v>
      </c>
      <c r="AV59" s="325">
        <f t="shared" ca="1" si="108"/>
        <v>0</v>
      </c>
      <c r="AW59" s="325">
        <f t="shared" ca="1" si="108"/>
        <v>0</v>
      </c>
      <c r="AX59" s="325">
        <f t="shared" ca="1" si="108"/>
        <v>0</v>
      </c>
      <c r="AY59" s="325">
        <f t="shared" ca="1" si="108"/>
        <v>0</v>
      </c>
      <c r="AZ59" s="325">
        <f t="shared" ref="AZ59:BQ59" ca="1" si="109">AZ58-AZ57</f>
        <v>0</v>
      </c>
      <c r="BA59" s="325">
        <f t="shared" ca="1" si="109"/>
        <v>0</v>
      </c>
      <c r="BB59" s="325">
        <f t="shared" ca="1" si="109"/>
        <v>0</v>
      </c>
      <c r="BC59" s="325">
        <f t="shared" ca="1" si="109"/>
        <v>0</v>
      </c>
      <c r="BD59" s="325">
        <f t="shared" ca="1" si="109"/>
        <v>0</v>
      </c>
      <c r="BE59" s="325">
        <f t="shared" ca="1" si="109"/>
        <v>0</v>
      </c>
      <c r="BF59" s="325">
        <f t="shared" ca="1" si="109"/>
        <v>0</v>
      </c>
      <c r="BG59" s="325">
        <f t="shared" ca="1" si="109"/>
        <v>0</v>
      </c>
      <c r="BH59" s="325">
        <f t="shared" ca="1" si="109"/>
        <v>0</v>
      </c>
      <c r="BI59" s="325">
        <f t="shared" ca="1" si="109"/>
        <v>0</v>
      </c>
      <c r="BJ59" s="325">
        <f t="shared" ca="1" si="109"/>
        <v>0</v>
      </c>
      <c r="BK59" s="325">
        <f t="shared" ca="1" si="109"/>
        <v>0</v>
      </c>
      <c r="BL59" s="325">
        <f t="shared" ca="1" si="109"/>
        <v>0</v>
      </c>
      <c r="BM59" s="325">
        <f t="shared" ca="1" si="109"/>
        <v>0</v>
      </c>
      <c r="BN59" s="325">
        <f t="shared" ca="1" si="109"/>
        <v>0</v>
      </c>
      <c r="BO59" s="325">
        <f t="shared" ca="1" si="109"/>
        <v>0</v>
      </c>
      <c r="BP59" s="325">
        <f t="shared" ca="1" si="109"/>
        <v>0</v>
      </c>
      <c r="BQ59" s="325">
        <f t="shared" ca="1" si="109"/>
        <v>0</v>
      </c>
    </row>
    <row r="60" spans="1:70" ht="15">
      <c r="A60" s="129" t="s">
        <v>358</v>
      </c>
      <c r="B60" s="316"/>
      <c r="C60" s="128" t="str">
        <f ca="1">IFERROR(OFFSET('Impacts Database'!$A$1,'Impact Inputs'!B60-1,MATCH("Description",'Impacts Database'!$2:$2,0)-1),"-")</f>
        <v>-</v>
      </c>
      <c r="D60" s="6" t="str">
        <f ca="1">IFERROR(OFFSET('Impacts Database'!$A$1,'Impact Inputs'!B60-1,MATCH("Wellbeing Domain",'Impacts Database'!$2:$2,0)-1),"-")</f>
        <v>-</v>
      </c>
      <c r="E60" s="6" t="str">
        <f ca="1">IFERROR(OFFSET('Impacts Database'!$A$1,'Impact Inputs'!B60-1,MATCH("Sector",'Impacts Database'!$2:$2,0)-1),"-")</f>
        <v>-</v>
      </c>
      <c r="F60" s="239" t="str">
        <f ca="1">IFERROR(OFFSET('Impacts Database'!$A$1,'Impact Inputs'!B60-1,MATCH("Value adjusted to "&amp;'Primary Inputs'!$C$16,'Impacts Database'!$2:$2,0)-1),"-")</f>
        <v>-</v>
      </c>
      <c r="G60" s="239" t="str">
        <f ca="1">IFERROR(OFFSET('Impacts Database'!$A$1,'Impact Inputs'!B60-1,MATCH("Unit",'Impacts Database'!$2:$2,0)-1),"-")</f>
        <v>-</v>
      </c>
      <c r="H60" s="240" t="str">
        <f ca="1">IFERROR(OFFSET('Impacts Database'!$A$1,'Impact Inputs'!B60-1,MATCH("Government/Non-Government",'Impacts Database'!$2:$2,0)-1),"-")</f>
        <v>-</v>
      </c>
      <c r="I60" s="448"/>
      <c r="J60" s="311" t="s">
        <v>394</v>
      </c>
      <c r="K60" s="312"/>
      <c r="L60" s="313"/>
      <c r="M60" s="17">
        <f xml:space="preserve"> K60 + L60</f>
        <v>0</v>
      </c>
      <c r="N60" s="314">
        <v>1</v>
      </c>
      <c r="O60" s="314">
        <v>1</v>
      </c>
      <c r="P60" s="103" t="s">
        <v>110</v>
      </c>
      <c r="Q60" s="315"/>
      <c r="R60" s="25">
        <f ca="1">IF(ISTEXT(F60),0,(F60*N60*O60*Q60))</f>
        <v>0</v>
      </c>
      <c r="S60" s="325"/>
      <c r="T60" s="325">
        <f t="shared" ref="T60:AY60" ca="1" si="110" xml:space="preserve"> MAX( MIN($M60, T$4) - MAX($K60, T$3), 0) *$R60</f>
        <v>0</v>
      </c>
      <c r="U60" s="325">
        <f t="shared" ca="1" si="110"/>
        <v>0</v>
      </c>
      <c r="V60" s="325">
        <f t="shared" ca="1" si="110"/>
        <v>0</v>
      </c>
      <c r="W60" s="325">
        <f t="shared" ca="1" si="110"/>
        <v>0</v>
      </c>
      <c r="X60" s="325">
        <f t="shared" ca="1" si="110"/>
        <v>0</v>
      </c>
      <c r="Y60" s="325">
        <f t="shared" ca="1" si="110"/>
        <v>0</v>
      </c>
      <c r="Z60" s="325">
        <f t="shared" ca="1" si="110"/>
        <v>0</v>
      </c>
      <c r="AA60" s="325">
        <f t="shared" ca="1" si="110"/>
        <v>0</v>
      </c>
      <c r="AB60" s="325">
        <f t="shared" ca="1" si="110"/>
        <v>0</v>
      </c>
      <c r="AC60" s="325">
        <f t="shared" ca="1" si="110"/>
        <v>0</v>
      </c>
      <c r="AD60" s="325">
        <f t="shared" ca="1" si="110"/>
        <v>0</v>
      </c>
      <c r="AE60" s="325">
        <f t="shared" ca="1" si="110"/>
        <v>0</v>
      </c>
      <c r="AF60" s="325">
        <f t="shared" ca="1" si="110"/>
        <v>0</v>
      </c>
      <c r="AG60" s="325">
        <f t="shared" ca="1" si="110"/>
        <v>0</v>
      </c>
      <c r="AH60" s="325">
        <f t="shared" ca="1" si="110"/>
        <v>0</v>
      </c>
      <c r="AI60" s="325">
        <f t="shared" ca="1" si="110"/>
        <v>0</v>
      </c>
      <c r="AJ60" s="325">
        <f t="shared" ca="1" si="110"/>
        <v>0</v>
      </c>
      <c r="AK60" s="325">
        <f t="shared" ca="1" si="110"/>
        <v>0</v>
      </c>
      <c r="AL60" s="325">
        <f t="shared" ca="1" si="110"/>
        <v>0</v>
      </c>
      <c r="AM60" s="325">
        <f t="shared" ca="1" si="110"/>
        <v>0</v>
      </c>
      <c r="AN60" s="325">
        <f t="shared" ca="1" si="110"/>
        <v>0</v>
      </c>
      <c r="AO60" s="325">
        <f t="shared" ca="1" si="110"/>
        <v>0</v>
      </c>
      <c r="AP60" s="325">
        <f t="shared" ca="1" si="110"/>
        <v>0</v>
      </c>
      <c r="AQ60" s="325">
        <f t="shared" ca="1" si="110"/>
        <v>0</v>
      </c>
      <c r="AR60" s="325">
        <f t="shared" ca="1" si="110"/>
        <v>0</v>
      </c>
      <c r="AS60" s="325">
        <f t="shared" ca="1" si="110"/>
        <v>0</v>
      </c>
      <c r="AT60" s="325">
        <f t="shared" ca="1" si="110"/>
        <v>0</v>
      </c>
      <c r="AU60" s="325">
        <f t="shared" ca="1" si="110"/>
        <v>0</v>
      </c>
      <c r="AV60" s="325">
        <f t="shared" ca="1" si="110"/>
        <v>0</v>
      </c>
      <c r="AW60" s="325">
        <f t="shared" ca="1" si="110"/>
        <v>0</v>
      </c>
      <c r="AX60" s="325">
        <f t="shared" ca="1" si="110"/>
        <v>0</v>
      </c>
      <c r="AY60" s="325">
        <f t="shared" ca="1" si="110"/>
        <v>0</v>
      </c>
      <c r="AZ60" s="325">
        <f t="shared" ref="AZ60:BQ60" ca="1" si="111" xml:space="preserve"> MAX( MIN($M60, AZ$4) - MAX($K60, AZ$3), 0) *$R60</f>
        <v>0</v>
      </c>
      <c r="BA60" s="325">
        <f t="shared" ca="1" si="111"/>
        <v>0</v>
      </c>
      <c r="BB60" s="325">
        <f t="shared" ca="1" si="111"/>
        <v>0</v>
      </c>
      <c r="BC60" s="325">
        <f t="shared" ca="1" si="111"/>
        <v>0</v>
      </c>
      <c r="BD60" s="325">
        <f t="shared" ca="1" si="111"/>
        <v>0</v>
      </c>
      <c r="BE60" s="325">
        <f t="shared" ca="1" si="111"/>
        <v>0</v>
      </c>
      <c r="BF60" s="325">
        <f t="shared" ca="1" si="111"/>
        <v>0</v>
      </c>
      <c r="BG60" s="325">
        <f t="shared" ca="1" si="111"/>
        <v>0</v>
      </c>
      <c r="BH60" s="325">
        <f t="shared" ca="1" si="111"/>
        <v>0</v>
      </c>
      <c r="BI60" s="325">
        <f t="shared" ca="1" si="111"/>
        <v>0</v>
      </c>
      <c r="BJ60" s="325">
        <f t="shared" ca="1" si="111"/>
        <v>0</v>
      </c>
      <c r="BK60" s="325">
        <f t="shared" ca="1" si="111"/>
        <v>0</v>
      </c>
      <c r="BL60" s="325">
        <f t="shared" ca="1" si="111"/>
        <v>0</v>
      </c>
      <c r="BM60" s="325">
        <f t="shared" ca="1" si="111"/>
        <v>0</v>
      </c>
      <c r="BN60" s="325">
        <f t="shared" ca="1" si="111"/>
        <v>0</v>
      </c>
      <c r="BO60" s="325">
        <f t="shared" ca="1" si="111"/>
        <v>0</v>
      </c>
      <c r="BP60" s="325">
        <f t="shared" ca="1" si="111"/>
        <v>0</v>
      </c>
      <c r="BQ60" s="325">
        <f t="shared" ca="1" si="111"/>
        <v>0</v>
      </c>
    </row>
    <row r="61" spans="1:70">
      <c r="A61" s="191" t="str">
        <f>IF(OR(AND(L60=0,NOT(ISBLANK(L60))),N60=0,O60=0,AND(Q60=Q61,NOT(ISBLANK(Q60)),NOT(ISBLANK(Q61)))),"ERROR","OK")</f>
        <v>OK</v>
      </c>
      <c r="B61" s="123"/>
      <c r="C61" s="125" t="str">
        <f ca="1">IF(SUMSQ($T62:$BQ62)&gt;0,"INCLUDED","EXCLUDED")</f>
        <v>EXCLUDED</v>
      </c>
      <c r="D61" s="6"/>
      <c r="E61" s="6"/>
      <c r="F61" s="239"/>
      <c r="G61" s="239"/>
      <c r="H61" s="240" t="str">
        <f ca="1">IFERROR(OFFSET('Impacts Database'!$A$1,'Impact Inputs'!B60-1,MATCH("Government/Non-Government",'Impacts Database'!$2:$2,0)-1),"-")</f>
        <v>-</v>
      </c>
      <c r="I61" s="449"/>
      <c r="J61" s="166"/>
      <c r="K61" s="99"/>
      <c r="L61" s="99"/>
      <c r="M61" s="17"/>
      <c r="N61" s="242"/>
      <c r="O61" s="100"/>
      <c r="P61" s="102" t="s">
        <v>111</v>
      </c>
      <c r="Q61" s="315"/>
      <c r="R61" s="25">
        <f ca="1">IF(ISTEXT(F60),0,(F60*N60*O60*Q61))</f>
        <v>0</v>
      </c>
      <c r="S61" s="325"/>
      <c r="T61" s="325">
        <f t="shared" ref="T61:AY61" ca="1" si="112" xml:space="preserve"> MAX( MIN($M60, T$4) - MAX($K60, T$3), 0) *$R61</f>
        <v>0</v>
      </c>
      <c r="U61" s="325">
        <f t="shared" ca="1" si="112"/>
        <v>0</v>
      </c>
      <c r="V61" s="325">
        <f t="shared" ca="1" si="112"/>
        <v>0</v>
      </c>
      <c r="W61" s="325">
        <f t="shared" ca="1" si="112"/>
        <v>0</v>
      </c>
      <c r="X61" s="325">
        <f t="shared" ca="1" si="112"/>
        <v>0</v>
      </c>
      <c r="Y61" s="325">
        <f t="shared" ca="1" si="112"/>
        <v>0</v>
      </c>
      <c r="Z61" s="325">
        <f t="shared" ca="1" si="112"/>
        <v>0</v>
      </c>
      <c r="AA61" s="325">
        <f t="shared" ca="1" si="112"/>
        <v>0</v>
      </c>
      <c r="AB61" s="325">
        <f t="shared" ca="1" si="112"/>
        <v>0</v>
      </c>
      <c r="AC61" s="325">
        <f t="shared" ca="1" si="112"/>
        <v>0</v>
      </c>
      <c r="AD61" s="325">
        <f t="shared" ca="1" si="112"/>
        <v>0</v>
      </c>
      <c r="AE61" s="325">
        <f t="shared" ca="1" si="112"/>
        <v>0</v>
      </c>
      <c r="AF61" s="325">
        <f t="shared" ca="1" si="112"/>
        <v>0</v>
      </c>
      <c r="AG61" s="325">
        <f t="shared" ca="1" si="112"/>
        <v>0</v>
      </c>
      <c r="AH61" s="325">
        <f t="shared" ca="1" si="112"/>
        <v>0</v>
      </c>
      <c r="AI61" s="325">
        <f t="shared" ca="1" si="112"/>
        <v>0</v>
      </c>
      <c r="AJ61" s="325">
        <f t="shared" ca="1" si="112"/>
        <v>0</v>
      </c>
      <c r="AK61" s="325">
        <f t="shared" ca="1" si="112"/>
        <v>0</v>
      </c>
      <c r="AL61" s="325">
        <f t="shared" ca="1" si="112"/>
        <v>0</v>
      </c>
      <c r="AM61" s="325">
        <f t="shared" ca="1" si="112"/>
        <v>0</v>
      </c>
      <c r="AN61" s="325">
        <f t="shared" ca="1" si="112"/>
        <v>0</v>
      </c>
      <c r="AO61" s="325">
        <f t="shared" ca="1" si="112"/>
        <v>0</v>
      </c>
      <c r="AP61" s="325">
        <f t="shared" ca="1" si="112"/>
        <v>0</v>
      </c>
      <c r="AQ61" s="325">
        <f t="shared" ca="1" si="112"/>
        <v>0</v>
      </c>
      <c r="AR61" s="325">
        <f t="shared" ca="1" si="112"/>
        <v>0</v>
      </c>
      <c r="AS61" s="325">
        <f t="shared" ca="1" si="112"/>
        <v>0</v>
      </c>
      <c r="AT61" s="325">
        <f t="shared" ca="1" si="112"/>
        <v>0</v>
      </c>
      <c r="AU61" s="325">
        <f t="shared" ca="1" si="112"/>
        <v>0</v>
      </c>
      <c r="AV61" s="325">
        <f t="shared" ca="1" si="112"/>
        <v>0</v>
      </c>
      <c r="AW61" s="325">
        <f t="shared" ca="1" si="112"/>
        <v>0</v>
      </c>
      <c r="AX61" s="325">
        <f t="shared" ca="1" si="112"/>
        <v>0</v>
      </c>
      <c r="AY61" s="325">
        <f t="shared" ca="1" si="112"/>
        <v>0</v>
      </c>
      <c r="AZ61" s="325">
        <f t="shared" ref="AZ61:BQ61" ca="1" si="113" xml:space="preserve"> MAX( MIN($M60, AZ$4) - MAX($K60, AZ$3), 0) *$R61</f>
        <v>0</v>
      </c>
      <c r="BA61" s="325">
        <f t="shared" ca="1" si="113"/>
        <v>0</v>
      </c>
      <c r="BB61" s="325">
        <f t="shared" ca="1" si="113"/>
        <v>0</v>
      </c>
      <c r="BC61" s="325">
        <f t="shared" ca="1" si="113"/>
        <v>0</v>
      </c>
      <c r="BD61" s="325">
        <f t="shared" ca="1" si="113"/>
        <v>0</v>
      </c>
      <c r="BE61" s="325">
        <f t="shared" ca="1" si="113"/>
        <v>0</v>
      </c>
      <c r="BF61" s="325">
        <f t="shared" ca="1" si="113"/>
        <v>0</v>
      </c>
      <c r="BG61" s="325">
        <f t="shared" ca="1" si="113"/>
        <v>0</v>
      </c>
      <c r="BH61" s="325">
        <f t="shared" ca="1" si="113"/>
        <v>0</v>
      </c>
      <c r="BI61" s="325">
        <f t="shared" ca="1" si="113"/>
        <v>0</v>
      </c>
      <c r="BJ61" s="325">
        <f t="shared" ca="1" si="113"/>
        <v>0</v>
      </c>
      <c r="BK61" s="325">
        <f t="shared" ca="1" si="113"/>
        <v>0</v>
      </c>
      <c r="BL61" s="325">
        <f t="shared" ca="1" si="113"/>
        <v>0</v>
      </c>
      <c r="BM61" s="325">
        <f t="shared" ca="1" si="113"/>
        <v>0</v>
      </c>
      <c r="BN61" s="325">
        <f t="shared" ca="1" si="113"/>
        <v>0</v>
      </c>
      <c r="BO61" s="325">
        <f t="shared" ca="1" si="113"/>
        <v>0</v>
      </c>
      <c r="BP61" s="325">
        <f t="shared" ca="1" si="113"/>
        <v>0</v>
      </c>
      <c r="BQ61" s="325">
        <f t="shared" ca="1" si="113"/>
        <v>0</v>
      </c>
    </row>
    <row r="62" spans="1:70">
      <c r="B62" s="123"/>
      <c r="C62" s="128"/>
      <c r="D62" s="6"/>
      <c r="E62" s="6"/>
      <c r="F62" s="239"/>
      <c r="G62" s="239"/>
      <c r="H62" s="240" t="str">
        <f ca="1">IFERROR(OFFSET('Impacts Database'!$A$1,'Impact Inputs'!B60-1,MATCH("Government/Non-Government",'Impacts Database'!$2:$2,0)-1),"-")</f>
        <v>-</v>
      </c>
      <c r="I62" s="449"/>
      <c r="J62" s="166"/>
      <c r="K62" s="98"/>
      <c r="L62" s="98"/>
      <c r="M62" s="17"/>
      <c r="N62" s="242"/>
      <c r="O62" s="101"/>
      <c r="P62" s="102" t="s">
        <v>112</v>
      </c>
      <c r="Q62" s="7">
        <f>Q61-Q60</f>
        <v>0</v>
      </c>
      <c r="R62" s="25">
        <f ca="1">IF(ISTEXT(F60),0,(F60*N60*O60*Q62))</f>
        <v>0</v>
      </c>
      <c r="S62" s="325"/>
      <c r="T62" s="325">
        <f t="shared" ref="T62:BQ62" ca="1" si="114">T61-T60</f>
        <v>0</v>
      </c>
      <c r="U62" s="325">
        <f t="shared" ca="1" si="114"/>
        <v>0</v>
      </c>
      <c r="V62" s="325">
        <f t="shared" ca="1" si="114"/>
        <v>0</v>
      </c>
      <c r="W62" s="325">
        <f t="shared" ca="1" si="114"/>
        <v>0</v>
      </c>
      <c r="X62" s="325">
        <f t="shared" ca="1" si="114"/>
        <v>0</v>
      </c>
      <c r="Y62" s="325">
        <f t="shared" ca="1" si="114"/>
        <v>0</v>
      </c>
      <c r="Z62" s="325">
        <f t="shared" ca="1" si="114"/>
        <v>0</v>
      </c>
      <c r="AA62" s="325">
        <f t="shared" ca="1" si="114"/>
        <v>0</v>
      </c>
      <c r="AB62" s="325">
        <f t="shared" ca="1" si="114"/>
        <v>0</v>
      </c>
      <c r="AC62" s="325">
        <f t="shared" ca="1" si="114"/>
        <v>0</v>
      </c>
      <c r="AD62" s="325">
        <f t="shared" ca="1" si="114"/>
        <v>0</v>
      </c>
      <c r="AE62" s="325">
        <f t="shared" ca="1" si="114"/>
        <v>0</v>
      </c>
      <c r="AF62" s="325">
        <f t="shared" ca="1" si="114"/>
        <v>0</v>
      </c>
      <c r="AG62" s="325">
        <f t="shared" ca="1" si="114"/>
        <v>0</v>
      </c>
      <c r="AH62" s="325">
        <f t="shared" ca="1" si="114"/>
        <v>0</v>
      </c>
      <c r="AI62" s="325">
        <f t="shared" ca="1" si="114"/>
        <v>0</v>
      </c>
      <c r="AJ62" s="325">
        <f t="shared" ca="1" si="114"/>
        <v>0</v>
      </c>
      <c r="AK62" s="325">
        <f t="shared" ca="1" si="114"/>
        <v>0</v>
      </c>
      <c r="AL62" s="325">
        <f t="shared" ca="1" si="114"/>
        <v>0</v>
      </c>
      <c r="AM62" s="325">
        <f t="shared" ca="1" si="114"/>
        <v>0</v>
      </c>
      <c r="AN62" s="325">
        <f t="shared" ca="1" si="114"/>
        <v>0</v>
      </c>
      <c r="AO62" s="325">
        <f t="shared" ca="1" si="114"/>
        <v>0</v>
      </c>
      <c r="AP62" s="325">
        <f t="shared" ca="1" si="114"/>
        <v>0</v>
      </c>
      <c r="AQ62" s="325">
        <f t="shared" ca="1" si="114"/>
        <v>0</v>
      </c>
      <c r="AR62" s="325">
        <f t="shared" ca="1" si="114"/>
        <v>0</v>
      </c>
      <c r="AS62" s="325">
        <f t="shared" ca="1" si="114"/>
        <v>0</v>
      </c>
      <c r="AT62" s="325">
        <f t="shared" ca="1" si="114"/>
        <v>0</v>
      </c>
      <c r="AU62" s="325">
        <f t="shared" ca="1" si="114"/>
        <v>0</v>
      </c>
      <c r="AV62" s="325">
        <f t="shared" ca="1" si="114"/>
        <v>0</v>
      </c>
      <c r="AW62" s="325">
        <f t="shared" ca="1" si="114"/>
        <v>0</v>
      </c>
      <c r="AX62" s="325">
        <f t="shared" ca="1" si="114"/>
        <v>0</v>
      </c>
      <c r="AY62" s="325">
        <f t="shared" ca="1" si="114"/>
        <v>0</v>
      </c>
      <c r="AZ62" s="325">
        <f t="shared" ca="1" si="114"/>
        <v>0</v>
      </c>
      <c r="BA62" s="325">
        <f t="shared" ca="1" si="114"/>
        <v>0</v>
      </c>
      <c r="BB62" s="325">
        <f t="shared" ca="1" si="114"/>
        <v>0</v>
      </c>
      <c r="BC62" s="325">
        <f t="shared" ca="1" si="114"/>
        <v>0</v>
      </c>
      <c r="BD62" s="325">
        <f t="shared" ca="1" si="114"/>
        <v>0</v>
      </c>
      <c r="BE62" s="325">
        <f t="shared" ca="1" si="114"/>
        <v>0</v>
      </c>
      <c r="BF62" s="325">
        <f t="shared" ca="1" si="114"/>
        <v>0</v>
      </c>
      <c r="BG62" s="325">
        <f t="shared" ca="1" si="114"/>
        <v>0</v>
      </c>
      <c r="BH62" s="325">
        <f t="shared" ca="1" si="114"/>
        <v>0</v>
      </c>
      <c r="BI62" s="325">
        <f t="shared" ca="1" si="114"/>
        <v>0</v>
      </c>
      <c r="BJ62" s="325">
        <f t="shared" ca="1" si="114"/>
        <v>0</v>
      </c>
      <c r="BK62" s="325">
        <f t="shared" ca="1" si="114"/>
        <v>0</v>
      </c>
      <c r="BL62" s="325">
        <f t="shared" ca="1" si="114"/>
        <v>0</v>
      </c>
      <c r="BM62" s="325">
        <f t="shared" ca="1" si="114"/>
        <v>0</v>
      </c>
      <c r="BN62" s="325">
        <f t="shared" ca="1" si="114"/>
        <v>0</v>
      </c>
      <c r="BO62" s="325">
        <f t="shared" ca="1" si="114"/>
        <v>0</v>
      </c>
      <c r="BP62" s="325">
        <f t="shared" ca="1" si="114"/>
        <v>0</v>
      </c>
      <c r="BQ62" s="325">
        <f t="shared" ca="1" si="114"/>
        <v>0</v>
      </c>
    </row>
    <row r="63" spans="1:70" ht="15">
      <c r="A63" s="129" t="s">
        <v>359</v>
      </c>
      <c r="B63" s="316"/>
      <c r="C63" s="128" t="str">
        <f ca="1">IFERROR(OFFSET('Impacts Database'!$A$1,'Impact Inputs'!B63-1,MATCH("Description",'Impacts Database'!$2:$2,0)-1),"-")</f>
        <v>-</v>
      </c>
      <c r="D63" s="6" t="str">
        <f ca="1">IFERROR(OFFSET('Impacts Database'!$A$1,'Impact Inputs'!B63-1,MATCH("Wellbeing Domain",'Impacts Database'!$2:$2,0)-1),"-")</f>
        <v>-</v>
      </c>
      <c r="E63" s="6" t="str">
        <f ca="1">IFERROR(OFFSET('Impacts Database'!$A$1,'Impact Inputs'!B63-1,MATCH("Sector",'Impacts Database'!$2:$2,0)-1),"-")</f>
        <v>-</v>
      </c>
      <c r="F63" s="239" t="str">
        <f ca="1">IFERROR(OFFSET('Impacts Database'!$A$1,'Impact Inputs'!B63-1,MATCH("Value adjusted to "&amp;'Primary Inputs'!$C$16,'Impacts Database'!$2:$2,0)-1),"-")</f>
        <v>-</v>
      </c>
      <c r="G63" s="239" t="str">
        <f ca="1">IFERROR(OFFSET('Impacts Database'!$A$1,'Impact Inputs'!B63-1,MATCH("Unit",'Impacts Database'!$2:$2,0)-1),"-")</f>
        <v>-</v>
      </c>
      <c r="H63" s="240" t="str">
        <f ca="1">IFERROR(OFFSET('Impacts Database'!$A$1,'Impact Inputs'!B63-1,MATCH("Government/Non-Government",'Impacts Database'!$2:$2,0)-1),"-")</f>
        <v>-</v>
      </c>
      <c r="I63" s="448"/>
      <c r="J63" s="311" t="s">
        <v>394</v>
      </c>
      <c r="K63" s="312"/>
      <c r="L63" s="313"/>
      <c r="M63" s="17">
        <f xml:space="preserve"> K63 + L63</f>
        <v>0</v>
      </c>
      <c r="N63" s="314">
        <v>1</v>
      </c>
      <c r="O63" s="314">
        <v>1</v>
      </c>
      <c r="P63" s="103" t="s">
        <v>110</v>
      </c>
      <c r="Q63" s="315"/>
      <c r="R63" s="25">
        <f ca="1">IF(ISTEXT(F63),0,(F63*N63*O63*Q63))</f>
        <v>0</v>
      </c>
      <c r="S63" s="325"/>
      <c r="T63" s="325">
        <f t="shared" ref="T63:AY63" ca="1" si="115" xml:space="preserve"> MAX( MIN($M63, T$4) - MAX($K63, T$3), 0) *$R63</f>
        <v>0</v>
      </c>
      <c r="U63" s="325">
        <f t="shared" ca="1" si="115"/>
        <v>0</v>
      </c>
      <c r="V63" s="325">
        <f t="shared" ca="1" si="115"/>
        <v>0</v>
      </c>
      <c r="W63" s="325">
        <f t="shared" ca="1" si="115"/>
        <v>0</v>
      </c>
      <c r="X63" s="325">
        <f t="shared" ca="1" si="115"/>
        <v>0</v>
      </c>
      <c r="Y63" s="325">
        <f t="shared" ca="1" si="115"/>
        <v>0</v>
      </c>
      <c r="Z63" s="325">
        <f t="shared" ca="1" si="115"/>
        <v>0</v>
      </c>
      <c r="AA63" s="325">
        <f t="shared" ca="1" si="115"/>
        <v>0</v>
      </c>
      <c r="AB63" s="325">
        <f t="shared" ca="1" si="115"/>
        <v>0</v>
      </c>
      <c r="AC63" s="325">
        <f t="shared" ca="1" si="115"/>
        <v>0</v>
      </c>
      <c r="AD63" s="325">
        <f t="shared" ca="1" si="115"/>
        <v>0</v>
      </c>
      <c r="AE63" s="325">
        <f t="shared" ca="1" si="115"/>
        <v>0</v>
      </c>
      <c r="AF63" s="325">
        <f t="shared" ca="1" si="115"/>
        <v>0</v>
      </c>
      <c r="AG63" s="325">
        <f t="shared" ca="1" si="115"/>
        <v>0</v>
      </c>
      <c r="AH63" s="325">
        <f t="shared" ca="1" si="115"/>
        <v>0</v>
      </c>
      <c r="AI63" s="325">
        <f t="shared" ca="1" si="115"/>
        <v>0</v>
      </c>
      <c r="AJ63" s="325">
        <f t="shared" ca="1" si="115"/>
        <v>0</v>
      </c>
      <c r="AK63" s="325">
        <f t="shared" ca="1" si="115"/>
        <v>0</v>
      </c>
      <c r="AL63" s="325">
        <f t="shared" ca="1" si="115"/>
        <v>0</v>
      </c>
      <c r="AM63" s="325">
        <f t="shared" ca="1" si="115"/>
        <v>0</v>
      </c>
      <c r="AN63" s="325">
        <f t="shared" ca="1" si="115"/>
        <v>0</v>
      </c>
      <c r="AO63" s="325">
        <f t="shared" ca="1" si="115"/>
        <v>0</v>
      </c>
      <c r="AP63" s="325">
        <f t="shared" ca="1" si="115"/>
        <v>0</v>
      </c>
      <c r="AQ63" s="325">
        <f t="shared" ca="1" si="115"/>
        <v>0</v>
      </c>
      <c r="AR63" s="325">
        <f t="shared" ca="1" si="115"/>
        <v>0</v>
      </c>
      <c r="AS63" s="325">
        <f t="shared" ca="1" si="115"/>
        <v>0</v>
      </c>
      <c r="AT63" s="325">
        <f t="shared" ca="1" si="115"/>
        <v>0</v>
      </c>
      <c r="AU63" s="325">
        <f t="shared" ca="1" si="115"/>
        <v>0</v>
      </c>
      <c r="AV63" s="325">
        <f t="shared" ca="1" si="115"/>
        <v>0</v>
      </c>
      <c r="AW63" s="325">
        <f t="shared" ca="1" si="115"/>
        <v>0</v>
      </c>
      <c r="AX63" s="325">
        <f t="shared" ca="1" si="115"/>
        <v>0</v>
      </c>
      <c r="AY63" s="325">
        <f t="shared" ca="1" si="115"/>
        <v>0</v>
      </c>
      <c r="AZ63" s="325">
        <f t="shared" ref="AZ63:BQ63" ca="1" si="116" xml:space="preserve"> MAX( MIN($M63, AZ$4) - MAX($K63, AZ$3), 0) *$R63</f>
        <v>0</v>
      </c>
      <c r="BA63" s="325">
        <f t="shared" ca="1" si="116"/>
        <v>0</v>
      </c>
      <c r="BB63" s="325">
        <f t="shared" ca="1" si="116"/>
        <v>0</v>
      </c>
      <c r="BC63" s="325">
        <f t="shared" ca="1" si="116"/>
        <v>0</v>
      </c>
      <c r="BD63" s="325">
        <f t="shared" ca="1" si="116"/>
        <v>0</v>
      </c>
      <c r="BE63" s="325">
        <f t="shared" ca="1" si="116"/>
        <v>0</v>
      </c>
      <c r="BF63" s="325">
        <f t="shared" ca="1" si="116"/>
        <v>0</v>
      </c>
      <c r="BG63" s="325">
        <f t="shared" ca="1" si="116"/>
        <v>0</v>
      </c>
      <c r="BH63" s="325">
        <f t="shared" ca="1" si="116"/>
        <v>0</v>
      </c>
      <c r="BI63" s="325">
        <f t="shared" ca="1" si="116"/>
        <v>0</v>
      </c>
      <c r="BJ63" s="325">
        <f t="shared" ca="1" si="116"/>
        <v>0</v>
      </c>
      <c r="BK63" s="325">
        <f t="shared" ca="1" si="116"/>
        <v>0</v>
      </c>
      <c r="BL63" s="325">
        <f t="shared" ca="1" si="116"/>
        <v>0</v>
      </c>
      <c r="BM63" s="325">
        <f t="shared" ca="1" si="116"/>
        <v>0</v>
      </c>
      <c r="BN63" s="325">
        <f t="shared" ca="1" si="116"/>
        <v>0</v>
      </c>
      <c r="BO63" s="325">
        <f t="shared" ca="1" si="116"/>
        <v>0</v>
      </c>
      <c r="BP63" s="325">
        <f t="shared" ca="1" si="116"/>
        <v>0</v>
      </c>
      <c r="BQ63" s="325">
        <f t="shared" ca="1" si="116"/>
        <v>0</v>
      </c>
    </row>
    <row r="64" spans="1:70">
      <c r="A64" s="191" t="str">
        <f>IF(OR(AND(L63=0,NOT(ISBLANK(L63))),N63=0,O63=0,AND(Q63=Q64,NOT(ISBLANK(Q63)),NOT(ISBLANK(Q64)))),"ERROR","OK")</f>
        <v>OK</v>
      </c>
      <c r="B64" s="123"/>
      <c r="C64" s="125" t="str">
        <f ca="1">IF(SUMSQ($T65:$BQ65)&gt;0,"INCLUDED","EXCLUDED")</f>
        <v>EXCLUDED</v>
      </c>
      <c r="D64" s="6"/>
      <c r="E64" s="6"/>
      <c r="F64" s="239"/>
      <c r="G64" s="239"/>
      <c r="H64" s="240" t="str">
        <f ca="1">IFERROR(OFFSET('Impacts Database'!$A$1,'Impact Inputs'!B63-1,MATCH("Government/Non-Government",'Impacts Database'!$2:$2,0)-1),"-")</f>
        <v>-</v>
      </c>
      <c r="I64" s="449"/>
      <c r="J64" s="166"/>
      <c r="K64" s="99"/>
      <c r="L64" s="99"/>
      <c r="M64" s="17"/>
      <c r="N64" s="242"/>
      <c r="O64" s="100"/>
      <c r="P64" s="102" t="s">
        <v>111</v>
      </c>
      <c r="Q64" s="315"/>
      <c r="R64" s="25">
        <f ca="1">IF(ISTEXT(F63),0,(F63*N63*O63*Q64))</f>
        <v>0</v>
      </c>
      <c r="S64" s="325"/>
      <c r="T64" s="325">
        <f t="shared" ref="T64:AY64" ca="1" si="117" xml:space="preserve"> MAX( MIN($M63, T$4) - MAX($K63, T$3), 0) *$R64</f>
        <v>0</v>
      </c>
      <c r="U64" s="325">
        <f t="shared" ca="1" si="117"/>
        <v>0</v>
      </c>
      <c r="V64" s="325">
        <f t="shared" ca="1" si="117"/>
        <v>0</v>
      </c>
      <c r="W64" s="325">
        <f t="shared" ca="1" si="117"/>
        <v>0</v>
      </c>
      <c r="X64" s="325">
        <f t="shared" ca="1" si="117"/>
        <v>0</v>
      </c>
      <c r="Y64" s="325">
        <f t="shared" ca="1" si="117"/>
        <v>0</v>
      </c>
      <c r="Z64" s="325">
        <f t="shared" ca="1" si="117"/>
        <v>0</v>
      </c>
      <c r="AA64" s="325">
        <f t="shared" ca="1" si="117"/>
        <v>0</v>
      </c>
      <c r="AB64" s="325">
        <f t="shared" ca="1" si="117"/>
        <v>0</v>
      </c>
      <c r="AC64" s="325">
        <f t="shared" ca="1" si="117"/>
        <v>0</v>
      </c>
      <c r="AD64" s="325">
        <f t="shared" ca="1" si="117"/>
        <v>0</v>
      </c>
      <c r="AE64" s="325">
        <f t="shared" ca="1" si="117"/>
        <v>0</v>
      </c>
      <c r="AF64" s="325">
        <f t="shared" ca="1" si="117"/>
        <v>0</v>
      </c>
      <c r="AG64" s="325">
        <f t="shared" ca="1" si="117"/>
        <v>0</v>
      </c>
      <c r="AH64" s="325">
        <f t="shared" ca="1" si="117"/>
        <v>0</v>
      </c>
      <c r="AI64" s="325">
        <f t="shared" ca="1" si="117"/>
        <v>0</v>
      </c>
      <c r="AJ64" s="325">
        <f t="shared" ca="1" si="117"/>
        <v>0</v>
      </c>
      <c r="AK64" s="325">
        <f t="shared" ca="1" si="117"/>
        <v>0</v>
      </c>
      <c r="AL64" s="325">
        <f t="shared" ca="1" si="117"/>
        <v>0</v>
      </c>
      <c r="AM64" s="325">
        <f t="shared" ca="1" si="117"/>
        <v>0</v>
      </c>
      <c r="AN64" s="325">
        <f t="shared" ca="1" si="117"/>
        <v>0</v>
      </c>
      <c r="AO64" s="325">
        <f t="shared" ca="1" si="117"/>
        <v>0</v>
      </c>
      <c r="AP64" s="325">
        <f t="shared" ca="1" si="117"/>
        <v>0</v>
      </c>
      <c r="AQ64" s="325">
        <f t="shared" ca="1" si="117"/>
        <v>0</v>
      </c>
      <c r="AR64" s="325">
        <f t="shared" ca="1" si="117"/>
        <v>0</v>
      </c>
      <c r="AS64" s="325">
        <f t="shared" ca="1" si="117"/>
        <v>0</v>
      </c>
      <c r="AT64" s="325">
        <f t="shared" ca="1" si="117"/>
        <v>0</v>
      </c>
      <c r="AU64" s="325">
        <f t="shared" ca="1" si="117"/>
        <v>0</v>
      </c>
      <c r="AV64" s="325">
        <f t="shared" ca="1" si="117"/>
        <v>0</v>
      </c>
      <c r="AW64" s="325">
        <f t="shared" ca="1" si="117"/>
        <v>0</v>
      </c>
      <c r="AX64" s="325">
        <f t="shared" ca="1" si="117"/>
        <v>0</v>
      </c>
      <c r="AY64" s="325">
        <f t="shared" ca="1" si="117"/>
        <v>0</v>
      </c>
      <c r="AZ64" s="325">
        <f t="shared" ref="AZ64:BQ64" ca="1" si="118" xml:space="preserve"> MAX( MIN($M63, AZ$4) - MAX($K63, AZ$3), 0) *$R64</f>
        <v>0</v>
      </c>
      <c r="BA64" s="325">
        <f t="shared" ca="1" si="118"/>
        <v>0</v>
      </c>
      <c r="BB64" s="325">
        <f t="shared" ca="1" si="118"/>
        <v>0</v>
      </c>
      <c r="BC64" s="325">
        <f t="shared" ca="1" si="118"/>
        <v>0</v>
      </c>
      <c r="BD64" s="325">
        <f t="shared" ca="1" si="118"/>
        <v>0</v>
      </c>
      <c r="BE64" s="325">
        <f t="shared" ca="1" si="118"/>
        <v>0</v>
      </c>
      <c r="BF64" s="325">
        <f t="shared" ca="1" si="118"/>
        <v>0</v>
      </c>
      <c r="BG64" s="325">
        <f t="shared" ca="1" si="118"/>
        <v>0</v>
      </c>
      <c r="BH64" s="325">
        <f t="shared" ca="1" si="118"/>
        <v>0</v>
      </c>
      <c r="BI64" s="325">
        <f t="shared" ca="1" si="118"/>
        <v>0</v>
      </c>
      <c r="BJ64" s="325">
        <f t="shared" ca="1" si="118"/>
        <v>0</v>
      </c>
      <c r="BK64" s="325">
        <f t="shared" ca="1" si="118"/>
        <v>0</v>
      </c>
      <c r="BL64" s="325">
        <f t="shared" ca="1" si="118"/>
        <v>0</v>
      </c>
      <c r="BM64" s="325">
        <f t="shared" ca="1" si="118"/>
        <v>0</v>
      </c>
      <c r="BN64" s="325">
        <f t="shared" ca="1" si="118"/>
        <v>0</v>
      </c>
      <c r="BO64" s="325">
        <f t="shared" ca="1" si="118"/>
        <v>0</v>
      </c>
      <c r="BP64" s="325">
        <f t="shared" ca="1" si="118"/>
        <v>0</v>
      </c>
      <c r="BQ64" s="325">
        <f t="shared" ca="1" si="118"/>
        <v>0</v>
      </c>
    </row>
    <row r="65" spans="1:69">
      <c r="B65" s="123"/>
      <c r="C65" s="128"/>
      <c r="D65" s="6"/>
      <c r="E65" s="6"/>
      <c r="F65" s="239"/>
      <c r="G65" s="239"/>
      <c r="H65" s="240" t="str">
        <f ca="1">IFERROR(OFFSET('Impacts Database'!$A$1,'Impact Inputs'!B63-1,MATCH("Government/Non-Government",'Impacts Database'!$2:$2,0)-1),"-")</f>
        <v>-</v>
      </c>
      <c r="I65" s="449"/>
      <c r="J65" s="166"/>
      <c r="K65" s="98"/>
      <c r="L65" s="98"/>
      <c r="M65" s="17"/>
      <c r="N65" s="242"/>
      <c r="O65" s="101"/>
      <c r="P65" s="102" t="s">
        <v>112</v>
      </c>
      <c r="Q65" s="7">
        <f>Q64-Q63</f>
        <v>0</v>
      </c>
      <c r="R65" s="25">
        <f ca="1">IF(ISTEXT(F63),0,(F63*N63*O63*Q65))</f>
        <v>0</v>
      </c>
      <c r="S65" s="325"/>
      <c r="T65" s="325">
        <f t="shared" ref="T65:BQ65" ca="1" si="119">T64-T63</f>
        <v>0</v>
      </c>
      <c r="U65" s="325">
        <f t="shared" ca="1" si="119"/>
        <v>0</v>
      </c>
      <c r="V65" s="325">
        <f t="shared" ca="1" si="119"/>
        <v>0</v>
      </c>
      <c r="W65" s="325">
        <f t="shared" ca="1" si="119"/>
        <v>0</v>
      </c>
      <c r="X65" s="325">
        <f t="shared" ca="1" si="119"/>
        <v>0</v>
      </c>
      <c r="Y65" s="325">
        <f t="shared" ca="1" si="119"/>
        <v>0</v>
      </c>
      <c r="Z65" s="325">
        <f t="shared" ca="1" si="119"/>
        <v>0</v>
      </c>
      <c r="AA65" s="325">
        <f t="shared" ca="1" si="119"/>
        <v>0</v>
      </c>
      <c r="AB65" s="325">
        <f t="shared" ca="1" si="119"/>
        <v>0</v>
      </c>
      <c r="AC65" s="325">
        <f t="shared" ca="1" si="119"/>
        <v>0</v>
      </c>
      <c r="AD65" s="325">
        <f t="shared" ca="1" si="119"/>
        <v>0</v>
      </c>
      <c r="AE65" s="325">
        <f t="shared" ca="1" si="119"/>
        <v>0</v>
      </c>
      <c r="AF65" s="325">
        <f t="shared" ca="1" si="119"/>
        <v>0</v>
      </c>
      <c r="AG65" s="325">
        <f t="shared" ca="1" si="119"/>
        <v>0</v>
      </c>
      <c r="AH65" s="325">
        <f t="shared" ca="1" si="119"/>
        <v>0</v>
      </c>
      <c r="AI65" s="325">
        <f t="shared" ca="1" si="119"/>
        <v>0</v>
      </c>
      <c r="AJ65" s="325">
        <f t="shared" ca="1" si="119"/>
        <v>0</v>
      </c>
      <c r="AK65" s="325">
        <f t="shared" ca="1" si="119"/>
        <v>0</v>
      </c>
      <c r="AL65" s="325">
        <f t="shared" ca="1" si="119"/>
        <v>0</v>
      </c>
      <c r="AM65" s="325">
        <f t="shared" ca="1" si="119"/>
        <v>0</v>
      </c>
      <c r="AN65" s="325">
        <f t="shared" ca="1" si="119"/>
        <v>0</v>
      </c>
      <c r="AO65" s="325">
        <f t="shared" ca="1" si="119"/>
        <v>0</v>
      </c>
      <c r="AP65" s="325">
        <f t="shared" ca="1" si="119"/>
        <v>0</v>
      </c>
      <c r="AQ65" s="325">
        <f t="shared" ca="1" si="119"/>
        <v>0</v>
      </c>
      <c r="AR65" s="325">
        <f t="shared" ca="1" si="119"/>
        <v>0</v>
      </c>
      <c r="AS65" s="325">
        <f t="shared" ca="1" si="119"/>
        <v>0</v>
      </c>
      <c r="AT65" s="325">
        <f t="shared" ca="1" si="119"/>
        <v>0</v>
      </c>
      <c r="AU65" s="325">
        <f t="shared" ca="1" si="119"/>
        <v>0</v>
      </c>
      <c r="AV65" s="325">
        <f t="shared" ca="1" si="119"/>
        <v>0</v>
      </c>
      <c r="AW65" s="325">
        <f t="shared" ca="1" si="119"/>
        <v>0</v>
      </c>
      <c r="AX65" s="325">
        <f t="shared" ca="1" si="119"/>
        <v>0</v>
      </c>
      <c r="AY65" s="325">
        <f t="shared" ca="1" si="119"/>
        <v>0</v>
      </c>
      <c r="AZ65" s="325">
        <f t="shared" ca="1" si="119"/>
        <v>0</v>
      </c>
      <c r="BA65" s="325">
        <f t="shared" ca="1" si="119"/>
        <v>0</v>
      </c>
      <c r="BB65" s="325">
        <f t="shared" ca="1" si="119"/>
        <v>0</v>
      </c>
      <c r="BC65" s="325">
        <f t="shared" ca="1" si="119"/>
        <v>0</v>
      </c>
      <c r="BD65" s="325">
        <f t="shared" ca="1" si="119"/>
        <v>0</v>
      </c>
      <c r="BE65" s="325">
        <f t="shared" ca="1" si="119"/>
        <v>0</v>
      </c>
      <c r="BF65" s="325">
        <f t="shared" ca="1" si="119"/>
        <v>0</v>
      </c>
      <c r="BG65" s="325">
        <f t="shared" ca="1" si="119"/>
        <v>0</v>
      </c>
      <c r="BH65" s="325">
        <f t="shared" ca="1" si="119"/>
        <v>0</v>
      </c>
      <c r="BI65" s="325">
        <f t="shared" ca="1" si="119"/>
        <v>0</v>
      </c>
      <c r="BJ65" s="325">
        <f t="shared" ca="1" si="119"/>
        <v>0</v>
      </c>
      <c r="BK65" s="325">
        <f t="shared" ca="1" si="119"/>
        <v>0</v>
      </c>
      <c r="BL65" s="325">
        <f t="shared" ca="1" si="119"/>
        <v>0</v>
      </c>
      <c r="BM65" s="325">
        <f t="shared" ca="1" si="119"/>
        <v>0</v>
      </c>
      <c r="BN65" s="325">
        <f t="shared" ca="1" si="119"/>
        <v>0</v>
      </c>
      <c r="BO65" s="325">
        <f t="shared" ca="1" si="119"/>
        <v>0</v>
      </c>
      <c r="BP65" s="325">
        <f t="shared" ca="1" si="119"/>
        <v>0</v>
      </c>
      <c r="BQ65" s="325">
        <f t="shared" ca="1" si="119"/>
        <v>0</v>
      </c>
    </row>
    <row r="66" spans="1:69" ht="15">
      <c r="A66" s="129" t="s">
        <v>360</v>
      </c>
      <c r="B66" s="316"/>
      <c r="C66" s="128" t="str">
        <f ca="1">IFERROR(OFFSET('Impacts Database'!$A$1,'Impact Inputs'!B66-1,MATCH("Description",'Impacts Database'!$2:$2,0)-1),"-")</f>
        <v>-</v>
      </c>
      <c r="D66" s="6" t="str">
        <f ca="1">IFERROR(OFFSET('Impacts Database'!$A$1,'Impact Inputs'!B66-1,MATCH("Wellbeing Domain",'Impacts Database'!$2:$2,0)-1),"-")</f>
        <v>-</v>
      </c>
      <c r="E66" s="6" t="str">
        <f ca="1">IFERROR(OFFSET('Impacts Database'!$A$1,'Impact Inputs'!B66-1,MATCH("Sector",'Impacts Database'!$2:$2,0)-1),"-")</f>
        <v>-</v>
      </c>
      <c r="F66" s="239" t="str">
        <f ca="1">IFERROR(OFFSET('Impacts Database'!$A$1,'Impact Inputs'!B66-1,MATCH("Value adjusted to "&amp;'Primary Inputs'!$C$16,'Impacts Database'!$2:$2,0)-1),"-")</f>
        <v>-</v>
      </c>
      <c r="G66" s="239" t="str">
        <f ca="1">IFERROR(OFFSET('Impacts Database'!$A$1,'Impact Inputs'!B66-1,MATCH("Unit",'Impacts Database'!$2:$2,0)-1),"-")</f>
        <v>-</v>
      </c>
      <c r="H66" s="240" t="str">
        <f ca="1">IFERROR(OFFSET('Impacts Database'!$A$1,'Impact Inputs'!B66-1,MATCH("Government/Non-Government",'Impacts Database'!$2:$2,0)-1),"-")</f>
        <v>-</v>
      </c>
      <c r="I66" s="448"/>
      <c r="J66" s="311" t="s">
        <v>394</v>
      </c>
      <c r="K66" s="312"/>
      <c r="L66" s="313"/>
      <c r="M66" s="17">
        <f xml:space="preserve"> K66 + L66</f>
        <v>0</v>
      </c>
      <c r="N66" s="314">
        <v>1</v>
      </c>
      <c r="O66" s="314">
        <v>1</v>
      </c>
      <c r="P66" s="103" t="s">
        <v>110</v>
      </c>
      <c r="Q66" s="315"/>
      <c r="R66" s="25">
        <f ca="1">IF(ISTEXT(F66),0,(F66*N66*O66*Q66))</f>
        <v>0</v>
      </c>
      <c r="S66" s="325"/>
      <c r="T66" s="325">
        <f t="shared" ref="T66:AY66" ca="1" si="120" xml:space="preserve"> MAX( MIN($M66, T$4) - MAX($K66, T$3), 0) *$R66</f>
        <v>0</v>
      </c>
      <c r="U66" s="325">
        <f t="shared" ca="1" si="120"/>
        <v>0</v>
      </c>
      <c r="V66" s="325">
        <f t="shared" ca="1" si="120"/>
        <v>0</v>
      </c>
      <c r="W66" s="325">
        <f t="shared" ca="1" si="120"/>
        <v>0</v>
      </c>
      <c r="X66" s="325">
        <f t="shared" ca="1" si="120"/>
        <v>0</v>
      </c>
      <c r="Y66" s="325">
        <f t="shared" ca="1" si="120"/>
        <v>0</v>
      </c>
      <c r="Z66" s="325">
        <f t="shared" ca="1" si="120"/>
        <v>0</v>
      </c>
      <c r="AA66" s="325">
        <f t="shared" ca="1" si="120"/>
        <v>0</v>
      </c>
      <c r="AB66" s="325">
        <f t="shared" ca="1" si="120"/>
        <v>0</v>
      </c>
      <c r="AC66" s="325">
        <f t="shared" ca="1" si="120"/>
        <v>0</v>
      </c>
      <c r="AD66" s="325">
        <f t="shared" ca="1" si="120"/>
        <v>0</v>
      </c>
      <c r="AE66" s="325">
        <f t="shared" ca="1" si="120"/>
        <v>0</v>
      </c>
      <c r="AF66" s="325">
        <f t="shared" ca="1" si="120"/>
        <v>0</v>
      </c>
      <c r="AG66" s="325">
        <f t="shared" ca="1" si="120"/>
        <v>0</v>
      </c>
      <c r="AH66" s="325">
        <f t="shared" ca="1" si="120"/>
        <v>0</v>
      </c>
      <c r="AI66" s="325">
        <f t="shared" ca="1" si="120"/>
        <v>0</v>
      </c>
      <c r="AJ66" s="325">
        <f t="shared" ca="1" si="120"/>
        <v>0</v>
      </c>
      <c r="AK66" s="325">
        <f t="shared" ca="1" si="120"/>
        <v>0</v>
      </c>
      <c r="AL66" s="325">
        <f t="shared" ca="1" si="120"/>
        <v>0</v>
      </c>
      <c r="AM66" s="325">
        <f t="shared" ca="1" si="120"/>
        <v>0</v>
      </c>
      <c r="AN66" s="325">
        <f t="shared" ca="1" si="120"/>
        <v>0</v>
      </c>
      <c r="AO66" s="325">
        <f t="shared" ca="1" si="120"/>
        <v>0</v>
      </c>
      <c r="AP66" s="325">
        <f t="shared" ca="1" si="120"/>
        <v>0</v>
      </c>
      <c r="AQ66" s="325">
        <f t="shared" ca="1" si="120"/>
        <v>0</v>
      </c>
      <c r="AR66" s="325">
        <f t="shared" ca="1" si="120"/>
        <v>0</v>
      </c>
      <c r="AS66" s="325">
        <f t="shared" ca="1" si="120"/>
        <v>0</v>
      </c>
      <c r="AT66" s="325">
        <f t="shared" ca="1" si="120"/>
        <v>0</v>
      </c>
      <c r="AU66" s="325">
        <f t="shared" ca="1" si="120"/>
        <v>0</v>
      </c>
      <c r="AV66" s="325">
        <f t="shared" ca="1" si="120"/>
        <v>0</v>
      </c>
      <c r="AW66" s="325">
        <f t="shared" ca="1" si="120"/>
        <v>0</v>
      </c>
      <c r="AX66" s="325">
        <f t="shared" ca="1" si="120"/>
        <v>0</v>
      </c>
      <c r="AY66" s="325">
        <f t="shared" ca="1" si="120"/>
        <v>0</v>
      </c>
      <c r="AZ66" s="325">
        <f t="shared" ref="AZ66:BQ66" ca="1" si="121" xml:space="preserve"> MAX( MIN($M66, AZ$4) - MAX($K66, AZ$3), 0) *$R66</f>
        <v>0</v>
      </c>
      <c r="BA66" s="325">
        <f t="shared" ca="1" si="121"/>
        <v>0</v>
      </c>
      <c r="BB66" s="325">
        <f t="shared" ca="1" si="121"/>
        <v>0</v>
      </c>
      <c r="BC66" s="325">
        <f t="shared" ca="1" si="121"/>
        <v>0</v>
      </c>
      <c r="BD66" s="325">
        <f t="shared" ca="1" si="121"/>
        <v>0</v>
      </c>
      <c r="BE66" s="325">
        <f t="shared" ca="1" si="121"/>
        <v>0</v>
      </c>
      <c r="BF66" s="325">
        <f t="shared" ca="1" si="121"/>
        <v>0</v>
      </c>
      <c r="BG66" s="325">
        <f t="shared" ca="1" si="121"/>
        <v>0</v>
      </c>
      <c r="BH66" s="325">
        <f t="shared" ca="1" si="121"/>
        <v>0</v>
      </c>
      <c r="BI66" s="325">
        <f t="shared" ca="1" si="121"/>
        <v>0</v>
      </c>
      <c r="BJ66" s="325">
        <f t="shared" ca="1" si="121"/>
        <v>0</v>
      </c>
      <c r="BK66" s="325">
        <f t="shared" ca="1" si="121"/>
        <v>0</v>
      </c>
      <c r="BL66" s="325">
        <f t="shared" ca="1" si="121"/>
        <v>0</v>
      </c>
      <c r="BM66" s="325">
        <f t="shared" ca="1" si="121"/>
        <v>0</v>
      </c>
      <c r="BN66" s="325">
        <f t="shared" ca="1" si="121"/>
        <v>0</v>
      </c>
      <c r="BO66" s="325">
        <f t="shared" ca="1" si="121"/>
        <v>0</v>
      </c>
      <c r="BP66" s="325">
        <f t="shared" ca="1" si="121"/>
        <v>0</v>
      </c>
      <c r="BQ66" s="325">
        <f t="shared" ca="1" si="121"/>
        <v>0</v>
      </c>
    </row>
    <row r="67" spans="1:69">
      <c r="A67" s="191" t="str">
        <f>IF(OR(AND(L66=0,NOT(ISBLANK(L66))),N66=0,O66=0,AND(Q66=Q67,NOT(ISBLANK(Q66)),NOT(ISBLANK(Q67)))),"ERROR","OK")</f>
        <v>OK</v>
      </c>
      <c r="B67" s="123"/>
      <c r="C67" s="125" t="str">
        <f ca="1">IF(SUMSQ($T68:$BQ68)&gt;0,"INCLUDED","EXCLUDED")</f>
        <v>EXCLUDED</v>
      </c>
      <c r="D67" s="6"/>
      <c r="E67" s="6"/>
      <c r="F67" s="239"/>
      <c r="G67" s="239"/>
      <c r="H67" s="240" t="str">
        <f ca="1">IFERROR(OFFSET('Impacts Database'!$A$1,'Impact Inputs'!B66-1,MATCH("Government/Non-Government",'Impacts Database'!$2:$2,0)-1),"-")</f>
        <v>-</v>
      </c>
      <c r="I67" s="449"/>
      <c r="J67" s="166"/>
      <c r="K67" s="99"/>
      <c r="L67" s="99"/>
      <c r="M67" s="17"/>
      <c r="N67" s="242"/>
      <c r="O67" s="100"/>
      <c r="P67" s="102" t="s">
        <v>111</v>
      </c>
      <c r="Q67" s="315"/>
      <c r="R67" s="25">
        <f ca="1">IF(ISTEXT(F66),0,(F66*N66*O66*Q67))</f>
        <v>0</v>
      </c>
      <c r="S67" s="325"/>
      <c r="T67" s="325">
        <f t="shared" ref="T67:AY67" ca="1" si="122" xml:space="preserve"> MAX( MIN($M66, T$4) - MAX($K66, T$3), 0) *$R67</f>
        <v>0</v>
      </c>
      <c r="U67" s="325">
        <f t="shared" ca="1" si="122"/>
        <v>0</v>
      </c>
      <c r="V67" s="325">
        <f t="shared" ca="1" si="122"/>
        <v>0</v>
      </c>
      <c r="W67" s="325">
        <f t="shared" ca="1" si="122"/>
        <v>0</v>
      </c>
      <c r="X67" s="325">
        <f t="shared" ca="1" si="122"/>
        <v>0</v>
      </c>
      <c r="Y67" s="325">
        <f t="shared" ca="1" si="122"/>
        <v>0</v>
      </c>
      <c r="Z67" s="325">
        <f t="shared" ca="1" si="122"/>
        <v>0</v>
      </c>
      <c r="AA67" s="325">
        <f t="shared" ca="1" si="122"/>
        <v>0</v>
      </c>
      <c r="AB67" s="325">
        <f t="shared" ca="1" si="122"/>
        <v>0</v>
      </c>
      <c r="AC67" s="325">
        <f t="shared" ca="1" si="122"/>
        <v>0</v>
      </c>
      <c r="AD67" s="325">
        <f t="shared" ca="1" si="122"/>
        <v>0</v>
      </c>
      <c r="AE67" s="325">
        <f t="shared" ca="1" si="122"/>
        <v>0</v>
      </c>
      <c r="AF67" s="325">
        <f t="shared" ca="1" si="122"/>
        <v>0</v>
      </c>
      <c r="AG67" s="325">
        <f t="shared" ca="1" si="122"/>
        <v>0</v>
      </c>
      <c r="AH67" s="325">
        <f t="shared" ca="1" si="122"/>
        <v>0</v>
      </c>
      <c r="AI67" s="325">
        <f t="shared" ca="1" si="122"/>
        <v>0</v>
      </c>
      <c r="AJ67" s="325">
        <f t="shared" ca="1" si="122"/>
        <v>0</v>
      </c>
      <c r="AK67" s="325">
        <f t="shared" ca="1" si="122"/>
        <v>0</v>
      </c>
      <c r="AL67" s="325">
        <f t="shared" ca="1" si="122"/>
        <v>0</v>
      </c>
      <c r="AM67" s="325">
        <f t="shared" ca="1" si="122"/>
        <v>0</v>
      </c>
      <c r="AN67" s="325">
        <f t="shared" ca="1" si="122"/>
        <v>0</v>
      </c>
      <c r="AO67" s="325">
        <f t="shared" ca="1" si="122"/>
        <v>0</v>
      </c>
      <c r="AP67" s="325">
        <f t="shared" ca="1" si="122"/>
        <v>0</v>
      </c>
      <c r="AQ67" s="325">
        <f t="shared" ca="1" si="122"/>
        <v>0</v>
      </c>
      <c r="AR67" s="325">
        <f t="shared" ca="1" si="122"/>
        <v>0</v>
      </c>
      <c r="AS67" s="325">
        <f t="shared" ca="1" si="122"/>
        <v>0</v>
      </c>
      <c r="AT67" s="325">
        <f t="shared" ca="1" si="122"/>
        <v>0</v>
      </c>
      <c r="AU67" s="325">
        <f t="shared" ca="1" si="122"/>
        <v>0</v>
      </c>
      <c r="AV67" s="325">
        <f t="shared" ca="1" si="122"/>
        <v>0</v>
      </c>
      <c r="AW67" s="325">
        <f t="shared" ca="1" si="122"/>
        <v>0</v>
      </c>
      <c r="AX67" s="325">
        <f t="shared" ca="1" si="122"/>
        <v>0</v>
      </c>
      <c r="AY67" s="325">
        <f t="shared" ca="1" si="122"/>
        <v>0</v>
      </c>
      <c r="AZ67" s="325">
        <f t="shared" ref="AZ67:BQ67" ca="1" si="123" xml:space="preserve"> MAX( MIN($M66, AZ$4) - MAX($K66, AZ$3), 0) *$R67</f>
        <v>0</v>
      </c>
      <c r="BA67" s="325">
        <f t="shared" ca="1" si="123"/>
        <v>0</v>
      </c>
      <c r="BB67" s="325">
        <f t="shared" ca="1" si="123"/>
        <v>0</v>
      </c>
      <c r="BC67" s="325">
        <f t="shared" ca="1" si="123"/>
        <v>0</v>
      </c>
      <c r="BD67" s="325">
        <f t="shared" ca="1" si="123"/>
        <v>0</v>
      </c>
      <c r="BE67" s="325">
        <f t="shared" ca="1" si="123"/>
        <v>0</v>
      </c>
      <c r="BF67" s="325">
        <f t="shared" ca="1" si="123"/>
        <v>0</v>
      </c>
      <c r="BG67" s="325">
        <f t="shared" ca="1" si="123"/>
        <v>0</v>
      </c>
      <c r="BH67" s="325">
        <f t="shared" ca="1" si="123"/>
        <v>0</v>
      </c>
      <c r="BI67" s="325">
        <f t="shared" ca="1" si="123"/>
        <v>0</v>
      </c>
      <c r="BJ67" s="325">
        <f t="shared" ca="1" si="123"/>
        <v>0</v>
      </c>
      <c r="BK67" s="325">
        <f t="shared" ca="1" si="123"/>
        <v>0</v>
      </c>
      <c r="BL67" s="325">
        <f t="shared" ca="1" si="123"/>
        <v>0</v>
      </c>
      <c r="BM67" s="325">
        <f t="shared" ca="1" si="123"/>
        <v>0</v>
      </c>
      <c r="BN67" s="325">
        <f t="shared" ca="1" si="123"/>
        <v>0</v>
      </c>
      <c r="BO67" s="325">
        <f t="shared" ca="1" si="123"/>
        <v>0</v>
      </c>
      <c r="BP67" s="325">
        <f t="shared" ca="1" si="123"/>
        <v>0</v>
      </c>
      <c r="BQ67" s="325">
        <f t="shared" ca="1" si="123"/>
        <v>0</v>
      </c>
    </row>
    <row r="68" spans="1:69">
      <c r="B68" s="123"/>
      <c r="C68" s="128"/>
      <c r="D68" s="6"/>
      <c r="E68" s="6"/>
      <c r="F68" s="239"/>
      <c r="G68" s="239"/>
      <c r="H68" s="240" t="str">
        <f ca="1">IFERROR(OFFSET('Impacts Database'!$A$1,'Impact Inputs'!B66-1,MATCH("Government/Non-Government",'Impacts Database'!$2:$2,0)-1),"-")</f>
        <v>-</v>
      </c>
      <c r="I68" s="449"/>
      <c r="J68" s="166"/>
      <c r="K68" s="98"/>
      <c r="L68" s="98"/>
      <c r="M68" s="17"/>
      <c r="N68" s="242"/>
      <c r="O68" s="101"/>
      <c r="P68" s="102" t="s">
        <v>112</v>
      </c>
      <c r="Q68" s="7">
        <f>Q67-Q66</f>
        <v>0</v>
      </c>
      <c r="R68" s="25">
        <f ca="1">IF(ISTEXT(F66),0,(F66*N66*O66*Q68))</f>
        <v>0</v>
      </c>
      <c r="S68" s="325"/>
      <c r="T68" s="325">
        <f t="shared" ref="T68:BQ68" ca="1" si="124">T67-T66</f>
        <v>0</v>
      </c>
      <c r="U68" s="325">
        <f t="shared" ca="1" si="124"/>
        <v>0</v>
      </c>
      <c r="V68" s="325">
        <f t="shared" ca="1" si="124"/>
        <v>0</v>
      </c>
      <c r="W68" s="325">
        <f t="shared" ca="1" si="124"/>
        <v>0</v>
      </c>
      <c r="X68" s="325">
        <f t="shared" ca="1" si="124"/>
        <v>0</v>
      </c>
      <c r="Y68" s="325">
        <f t="shared" ca="1" si="124"/>
        <v>0</v>
      </c>
      <c r="Z68" s="325">
        <f t="shared" ca="1" si="124"/>
        <v>0</v>
      </c>
      <c r="AA68" s="325">
        <f t="shared" ca="1" si="124"/>
        <v>0</v>
      </c>
      <c r="AB68" s="325">
        <f t="shared" ca="1" si="124"/>
        <v>0</v>
      </c>
      <c r="AC68" s="325">
        <f t="shared" ca="1" si="124"/>
        <v>0</v>
      </c>
      <c r="AD68" s="325">
        <f t="shared" ca="1" si="124"/>
        <v>0</v>
      </c>
      <c r="AE68" s="325">
        <f t="shared" ca="1" si="124"/>
        <v>0</v>
      </c>
      <c r="AF68" s="325">
        <f t="shared" ca="1" si="124"/>
        <v>0</v>
      </c>
      <c r="AG68" s="325">
        <f t="shared" ca="1" si="124"/>
        <v>0</v>
      </c>
      <c r="AH68" s="325">
        <f t="shared" ca="1" si="124"/>
        <v>0</v>
      </c>
      <c r="AI68" s="325">
        <f t="shared" ca="1" si="124"/>
        <v>0</v>
      </c>
      <c r="AJ68" s="325">
        <f t="shared" ca="1" si="124"/>
        <v>0</v>
      </c>
      <c r="AK68" s="325">
        <f t="shared" ca="1" si="124"/>
        <v>0</v>
      </c>
      <c r="AL68" s="325">
        <f t="shared" ca="1" si="124"/>
        <v>0</v>
      </c>
      <c r="AM68" s="325">
        <f t="shared" ca="1" si="124"/>
        <v>0</v>
      </c>
      <c r="AN68" s="325">
        <f t="shared" ca="1" si="124"/>
        <v>0</v>
      </c>
      <c r="AO68" s="325">
        <f t="shared" ca="1" si="124"/>
        <v>0</v>
      </c>
      <c r="AP68" s="325">
        <f t="shared" ca="1" si="124"/>
        <v>0</v>
      </c>
      <c r="AQ68" s="325">
        <f t="shared" ca="1" si="124"/>
        <v>0</v>
      </c>
      <c r="AR68" s="325">
        <f t="shared" ca="1" si="124"/>
        <v>0</v>
      </c>
      <c r="AS68" s="325">
        <f t="shared" ca="1" si="124"/>
        <v>0</v>
      </c>
      <c r="AT68" s="325">
        <f t="shared" ca="1" si="124"/>
        <v>0</v>
      </c>
      <c r="AU68" s="325">
        <f t="shared" ca="1" si="124"/>
        <v>0</v>
      </c>
      <c r="AV68" s="325">
        <f t="shared" ca="1" si="124"/>
        <v>0</v>
      </c>
      <c r="AW68" s="325">
        <f t="shared" ca="1" si="124"/>
        <v>0</v>
      </c>
      <c r="AX68" s="325">
        <f t="shared" ca="1" si="124"/>
        <v>0</v>
      </c>
      <c r="AY68" s="325">
        <f t="shared" ca="1" si="124"/>
        <v>0</v>
      </c>
      <c r="AZ68" s="325">
        <f t="shared" ca="1" si="124"/>
        <v>0</v>
      </c>
      <c r="BA68" s="325">
        <f t="shared" ca="1" si="124"/>
        <v>0</v>
      </c>
      <c r="BB68" s="325">
        <f t="shared" ca="1" si="124"/>
        <v>0</v>
      </c>
      <c r="BC68" s="325">
        <f t="shared" ca="1" si="124"/>
        <v>0</v>
      </c>
      <c r="BD68" s="325">
        <f t="shared" ca="1" si="124"/>
        <v>0</v>
      </c>
      <c r="BE68" s="325">
        <f t="shared" ca="1" si="124"/>
        <v>0</v>
      </c>
      <c r="BF68" s="325">
        <f t="shared" ca="1" si="124"/>
        <v>0</v>
      </c>
      <c r="BG68" s="325">
        <f t="shared" ca="1" si="124"/>
        <v>0</v>
      </c>
      <c r="BH68" s="325">
        <f t="shared" ca="1" si="124"/>
        <v>0</v>
      </c>
      <c r="BI68" s="325">
        <f t="shared" ca="1" si="124"/>
        <v>0</v>
      </c>
      <c r="BJ68" s="325">
        <f t="shared" ca="1" si="124"/>
        <v>0</v>
      </c>
      <c r="BK68" s="325">
        <f t="shared" ca="1" si="124"/>
        <v>0</v>
      </c>
      <c r="BL68" s="325">
        <f t="shared" ca="1" si="124"/>
        <v>0</v>
      </c>
      <c r="BM68" s="325">
        <f t="shared" ca="1" si="124"/>
        <v>0</v>
      </c>
      <c r="BN68" s="325">
        <f t="shared" ca="1" si="124"/>
        <v>0</v>
      </c>
      <c r="BO68" s="325">
        <f t="shared" ca="1" si="124"/>
        <v>0</v>
      </c>
      <c r="BP68" s="325">
        <f t="shared" ca="1" si="124"/>
        <v>0</v>
      </c>
      <c r="BQ68" s="325">
        <f t="shared" ca="1" si="124"/>
        <v>0</v>
      </c>
    </row>
    <row r="69" spans="1:69" ht="15">
      <c r="A69" s="129" t="s">
        <v>361</v>
      </c>
      <c r="B69" s="316"/>
      <c r="C69" s="128" t="str">
        <f ca="1">IFERROR(OFFSET('Impacts Database'!$A$1,'Impact Inputs'!B69-1,MATCH("Description",'Impacts Database'!$2:$2,0)-1),"-")</f>
        <v>-</v>
      </c>
      <c r="D69" s="6" t="str">
        <f ca="1">IFERROR(OFFSET('Impacts Database'!$A$1,'Impact Inputs'!B69-1,MATCH("Wellbeing Domain",'Impacts Database'!$2:$2,0)-1),"-")</f>
        <v>-</v>
      </c>
      <c r="E69" s="6" t="str">
        <f ca="1">IFERROR(OFFSET('Impacts Database'!$A$1,'Impact Inputs'!B69-1,MATCH("Sector",'Impacts Database'!$2:$2,0)-1),"-")</f>
        <v>-</v>
      </c>
      <c r="F69" s="239" t="str">
        <f ca="1">IFERROR(OFFSET('Impacts Database'!$A$1,'Impact Inputs'!B69-1,MATCH("Value adjusted to "&amp;'Primary Inputs'!$C$16,'Impacts Database'!$2:$2,0)-1),"-")</f>
        <v>-</v>
      </c>
      <c r="G69" s="239" t="str">
        <f ca="1">IFERROR(OFFSET('Impacts Database'!$A$1,'Impact Inputs'!B69-1,MATCH("Unit",'Impacts Database'!$2:$2,0)-1),"-")</f>
        <v>-</v>
      </c>
      <c r="H69" s="240" t="str">
        <f ca="1">IFERROR(OFFSET('Impacts Database'!$A$1,'Impact Inputs'!B69-1,MATCH("Government/Non-Government",'Impacts Database'!$2:$2,0)-1),"-")</f>
        <v>-</v>
      </c>
      <c r="I69" s="448"/>
      <c r="J69" s="311" t="s">
        <v>394</v>
      </c>
      <c r="K69" s="312"/>
      <c r="L69" s="313"/>
      <c r="M69" s="17">
        <f xml:space="preserve"> K69 + L69</f>
        <v>0</v>
      </c>
      <c r="N69" s="314">
        <v>1</v>
      </c>
      <c r="O69" s="314">
        <v>1</v>
      </c>
      <c r="P69" s="103" t="s">
        <v>110</v>
      </c>
      <c r="Q69" s="315"/>
      <c r="R69" s="25">
        <f ca="1">IF(ISTEXT(F69),0,(F69*N69*O69*Q69))</f>
        <v>0</v>
      </c>
      <c r="S69" s="325"/>
      <c r="T69" s="325">
        <f t="shared" ref="T69:AY69" ca="1" si="125" xml:space="preserve"> MAX( MIN($M69, T$4) - MAX($K69, T$3), 0) *$R69</f>
        <v>0</v>
      </c>
      <c r="U69" s="325">
        <f t="shared" ca="1" si="125"/>
        <v>0</v>
      </c>
      <c r="V69" s="325">
        <f t="shared" ca="1" si="125"/>
        <v>0</v>
      </c>
      <c r="W69" s="325">
        <f t="shared" ca="1" si="125"/>
        <v>0</v>
      </c>
      <c r="X69" s="325">
        <f t="shared" ca="1" si="125"/>
        <v>0</v>
      </c>
      <c r="Y69" s="325">
        <f t="shared" ca="1" si="125"/>
        <v>0</v>
      </c>
      <c r="Z69" s="325">
        <f t="shared" ca="1" si="125"/>
        <v>0</v>
      </c>
      <c r="AA69" s="325">
        <f t="shared" ca="1" si="125"/>
        <v>0</v>
      </c>
      <c r="AB69" s="325">
        <f t="shared" ca="1" si="125"/>
        <v>0</v>
      </c>
      <c r="AC69" s="325">
        <f t="shared" ca="1" si="125"/>
        <v>0</v>
      </c>
      <c r="AD69" s="325">
        <f t="shared" ca="1" si="125"/>
        <v>0</v>
      </c>
      <c r="AE69" s="325">
        <f t="shared" ca="1" si="125"/>
        <v>0</v>
      </c>
      <c r="AF69" s="325">
        <f t="shared" ca="1" si="125"/>
        <v>0</v>
      </c>
      <c r="AG69" s="325">
        <f t="shared" ca="1" si="125"/>
        <v>0</v>
      </c>
      <c r="AH69" s="325">
        <f t="shared" ca="1" si="125"/>
        <v>0</v>
      </c>
      <c r="AI69" s="325">
        <f t="shared" ca="1" si="125"/>
        <v>0</v>
      </c>
      <c r="AJ69" s="325">
        <f t="shared" ca="1" si="125"/>
        <v>0</v>
      </c>
      <c r="AK69" s="325">
        <f t="shared" ca="1" si="125"/>
        <v>0</v>
      </c>
      <c r="AL69" s="325">
        <f t="shared" ca="1" si="125"/>
        <v>0</v>
      </c>
      <c r="AM69" s="325">
        <f t="shared" ca="1" si="125"/>
        <v>0</v>
      </c>
      <c r="AN69" s="325">
        <f t="shared" ca="1" si="125"/>
        <v>0</v>
      </c>
      <c r="AO69" s="325">
        <f t="shared" ca="1" si="125"/>
        <v>0</v>
      </c>
      <c r="AP69" s="325">
        <f t="shared" ca="1" si="125"/>
        <v>0</v>
      </c>
      <c r="AQ69" s="325">
        <f t="shared" ca="1" si="125"/>
        <v>0</v>
      </c>
      <c r="AR69" s="325">
        <f t="shared" ca="1" si="125"/>
        <v>0</v>
      </c>
      <c r="AS69" s="325">
        <f t="shared" ca="1" si="125"/>
        <v>0</v>
      </c>
      <c r="AT69" s="325">
        <f t="shared" ca="1" si="125"/>
        <v>0</v>
      </c>
      <c r="AU69" s="325">
        <f t="shared" ca="1" si="125"/>
        <v>0</v>
      </c>
      <c r="AV69" s="325">
        <f t="shared" ca="1" si="125"/>
        <v>0</v>
      </c>
      <c r="AW69" s="325">
        <f t="shared" ca="1" si="125"/>
        <v>0</v>
      </c>
      <c r="AX69" s="325">
        <f t="shared" ca="1" si="125"/>
        <v>0</v>
      </c>
      <c r="AY69" s="325">
        <f t="shared" ca="1" si="125"/>
        <v>0</v>
      </c>
      <c r="AZ69" s="325">
        <f t="shared" ref="AZ69:BQ69" ca="1" si="126" xml:space="preserve"> MAX( MIN($M69, AZ$4) - MAX($K69, AZ$3), 0) *$R69</f>
        <v>0</v>
      </c>
      <c r="BA69" s="325">
        <f t="shared" ca="1" si="126"/>
        <v>0</v>
      </c>
      <c r="BB69" s="325">
        <f t="shared" ca="1" si="126"/>
        <v>0</v>
      </c>
      <c r="BC69" s="325">
        <f t="shared" ca="1" si="126"/>
        <v>0</v>
      </c>
      <c r="BD69" s="325">
        <f t="shared" ca="1" si="126"/>
        <v>0</v>
      </c>
      <c r="BE69" s="325">
        <f t="shared" ca="1" si="126"/>
        <v>0</v>
      </c>
      <c r="BF69" s="325">
        <f t="shared" ca="1" si="126"/>
        <v>0</v>
      </c>
      <c r="BG69" s="325">
        <f t="shared" ca="1" si="126"/>
        <v>0</v>
      </c>
      <c r="BH69" s="325">
        <f t="shared" ca="1" si="126"/>
        <v>0</v>
      </c>
      <c r="BI69" s="325">
        <f t="shared" ca="1" si="126"/>
        <v>0</v>
      </c>
      <c r="BJ69" s="325">
        <f t="shared" ca="1" si="126"/>
        <v>0</v>
      </c>
      <c r="BK69" s="325">
        <f t="shared" ca="1" si="126"/>
        <v>0</v>
      </c>
      <c r="BL69" s="325">
        <f t="shared" ca="1" si="126"/>
        <v>0</v>
      </c>
      <c r="BM69" s="325">
        <f t="shared" ca="1" si="126"/>
        <v>0</v>
      </c>
      <c r="BN69" s="325">
        <f t="shared" ca="1" si="126"/>
        <v>0</v>
      </c>
      <c r="BO69" s="325">
        <f t="shared" ca="1" si="126"/>
        <v>0</v>
      </c>
      <c r="BP69" s="325">
        <f t="shared" ca="1" si="126"/>
        <v>0</v>
      </c>
      <c r="BQ69" s="325">
        <f t="shared" ca="1" si="126"/>
        <v>0</v>
      </c>
    </row>
    <row r="70" spans="1:69">
      <c r="A70" s="191" t="str">
        <f>IF(OR(AND(L69=0,NOT(ISBLANK(L69))),N69=0,O69=0,AND(Q69=Q70,NOT(ISBLANK(Q69)),NOT(ISBLANK(Q70)))),"ERROR","OK")</f>
        <v>OK</v>
      </c>
      <c r="B70" s="123"/>
      <c r="C70" s="125" t="str">
        <f ca="1">IF(SUMSQ($T71:$BQ71)&gt;0,"INCLUDED","EXCLUDED")</f>
        <v>EXCLUDED</v>
      </c>
      <c r="D70" s="6"/>
      <c r="E70" s="6"/>
      <c r="F70" s="239"/>
      <c r="G70" s="239"/>
      <c r="H70" s="240" t="str">
        <f ca="1">IFERROR(OFFSET('Impacts Database'!$A$1,'Impact Inputs'!B69-1,MATCH("Government/Non-Government",'Impacts Database'!$2:$2,0)-1),"-")</f>
        <v>-</v>
      </c>
      <c r="I70" s="449"/>
      <c r="J70" s="166"/>
      <c r="K70" s="99"/>
      <c r="L70" s="99"/>
      <c r="M70" s="17"/>
      <c r="N70" s="242"/>
      <c r="O70" s="100"/>
      <c r="P70" s="102" t="s">
        <v>111</v>
      </c>
      <c r="Q70" s="315"/>
      <c r="R70" s="25">
        <f ca="1">IF(ISTEXT(F69),0,(F69*N69*O69*Q70))</f>
        <v>0</v>
      </c>
      <c r="S70" s="325"/>
      <c r="T70" s="325">
        <f t="shared" ref="T70:AY70" ca="1" si="127" xml:space="preserve"> MAX( MIN($M69, T$4) - MAX($K69, T$3), 0) *$R70</f>
        <v>0</v>
      </c>
      <c r="U70" s="325">
        <f t="shared" ca="1" si="127"/>
        <v>0</v>
      </c>
      <c r="V70" s="325">
        <f t="shared" ca="1" si="127"/>
        <v>0</v>
      </c>
      <c r="W70" s="325">
        <f t="shared" ca="1" si="127"/>
        <v>0</v>
      </c>
      <c r="X70" s="325">
        <f t="shared" ca="1" si="127"/>
        <v>0</v>
      </c>
      <c r="Y70" s="325">
        <f t="shared" ca="1" si="127"/>
        <v>0</v>
      </c>
      <c r="Z70" s="325">
        <f t="shared" ca="1" si="127"/>
        <v>0</v>
      </c>
      <c r="AA70" s="325">
        <f t="shared" ca="1" si="127"/>
        <v>0</v>
      </c>
      <c r="AB70" s="325">
        <f t="shared" ca="1" si="127"/>
        <v>0</v>
      </c>
      <c r="AC70" s="325">
        <f t="shared" ca="1" si="127"/>
        <v>0</v>
      </c>
      <c r="AD70" s="325">
        <f t="shared" ca="1" si="127"/>
        <v>0</v>
      </c>
      <c r="AE70" s="325">
        <f t="shared" ca="1" si="127"/>
        <v>0</v>
      </c>
      <c r="AF70" s="325">
        <f t="shared" ca="1" si="127"/>
        <v>0</v>
      </c>
      <c r="AG70" s="325">
        <f t="shared" ca="1" si="127"/>
        <v>0</v>
      </c>
      <c r="AH70" s="325">
        <f t="shared" ca="1" si="127"/>
        <v>0</v>
      </c>
      <c r="AI70" s="325">
        <f t="shared" ca="1" si="127"/>
        <v>0</v>
      </c>
      <c r="AJ70" s="325">
        <f t="shared" ca="1" si="127"/>
        <v>0</v>
      </c>
      <c r="AK70" s="325">
        <f t="shared" ca="1" si="127"/>
        <v>0</v>
      </c>
      <c r="AL70" s="325">
        <f t="shared" ca="1" si="127"/>
        <v>0</v>
      </c>
      <c r="AM70" s="325">
        <f t="shared" ca="1" si="127"/>
        <v>0</v>
      </c>
      <c r="AN70" s="325">
        <f t="shared" ca="1" si="127"/>
        <v>0</v>
      </c>
      <c r="AO70" s="325">
        <f t="shared" ca="1" si="127"/>
        <v>0</v>
      </c>
      <c r="AP70" s="325">
        <f t="shared" ca="1" si="127"/>
        <v>0</v>
      </c>
      <c r="AQ70" s="325">
        <f t="shared" ca="1" si="127"/>
        <v>0</v>
      </c>
      <c r="AR70" s="325">
        <f t="shared" ca="1" si="127"/>
        <v>0</v>
      </c>
      <c r="AS70" s="325">
        <f t="shared" ca="1" si="127"/>
        <v>0</v>
      </c>
      <c r="AT70" s="325">
        <f t="shared" ca="1" si="127"/>
        <v>0</v>
      </c>
      <c r="AU70" s="325">
        <f t="shared" ca="1" si="127"/>
        <v>0</v>
      </c>
      <c r="AV70" s="325">
        <f t="shared" ca="1" si="127"/>
        <v>0</v>
      </c>
      <c r="AW70" s="325">
        <f t="shared" ca="1" si="127"/>
        <v>0</v>
      </c>
      <c r="AX70" s="325">
        <f t="shared" ca="1" si="127"/>
        <v>0</v>
      </c>
      <c r="AY70" s="325">
        <f t="shared" ca="1" si="127"/>
        <v>0</v>
      </c>
      <c r="AZ70" s="325">
        <f t="shared" ref="AZ70:BQ70" ca="1" si="128" xml:space="preserve"> MAX( MIN($M69, AZ$4) - MAX($K69, AZ$3), 0) *$R70</f>
        <v>0</v>
      </c>
      <c r="BA70" s="325">
        <f t="shared" ca="1" si="128"/>
        <v>0</v>
      </c>
      <c r="BB70" s="325">
        <f t="shared" ca="1" si="128"/>
        <v>0</v>
      </c>
      <c r="BC70" s="325">
        <f t="shared" ca="1" si="128"/>
        <v>0</v>
      </c>
      <c r="BD70" s="325">
        <f t="shared" ca="1" si="128"/>
        <v>0</v>
      </c>
      <c r="BE70" s="325">
        <f t="shared" ca="1" si="128"/>
        <v>0</v>
      </c>
      <c r="BF70" s="325">
        <f t="shared" ca="1" si="128"/>
        <v>0</v>
      </c>
      <c r="BG70" s="325">
        <f t="shared" ca="1" si="128"/>
        <v>0</v>
      </c>
      <c r="BH70" s="325">
        <f t="shared" ca="1" si="128"/>
        <v>0</v>
      </c>
      <c r="BI70" s="325">
        <f t="shared" ca="1" si="128"/>
        <v>0</v>
      </c>
      <c r="BJ70" s="325">
        <f t="shared" ca="1" si="128"/>
        <v>0</v>
      </c>
      <c r="BK70" s="325">
        <f t="shared" ca="1" si="128"/>
        <v>0</v>
      </c>
      <c r="BL70" s="325">
        <f t="shared" ca="1" si="128"/>
        <v>0</v>
      </c>
      <c r="BM70" s="325">
        <f t="shared" ca="1" si="128"/>
        <v>0</v>
      </c>
      <c r="BN70" s="325">
        <f t="shared" ca="1" si="128"/>
        <v>0</v>
      </c>
      <c r="BO70" s="325">
        <f t="shared" ca="1" si="128"/>
        <v>0</v>
      </c>
      <c r="BP70" s="325">
        <f t="shared" ca="1" si="128"/>
        <v>0</v>
      </c>
      <c r="BQ70" s="325">
        <f t="shared" ca="1" si="128"/>
        <v>0</v>
      </c>
    </row>
    <row r="71" spans="1:69">
      <c r="B71" s="123"/>
      <c r="C71" s="128"/>
      <c r="D71" s="6"/>
      <c r="E71" s="6"/>
      <c r="F71" s="239"/>
      <c r="G71" s="239"/>
      <c r="H71" s="240" t="str">
        <f ca="1">IFERROR(OFFSET('Impacts Database'!$A$1,'Impact Inputs'!B69-1,MATCH("Government/Non-Government",'Impacts Database'!$2:$2,0)-1),"-")</f>
        <v>-</v>
      </c>
      <c r="I71" s="449"/>
      <c r="J71" s="166"/>
      <c r="K71" s="98"/>
      <c r="L71" s="98"/>
      <c r="M71" s="17"/>
      <c r="N71" s="242"/>
      <c r="O71" s="101"/>
      <c r="P71" s="102" t="s">
        <v>112</v>
      </c>
      <c r="Q71" s="7">
        <f>Q70-Q69</f>
        <v>0</v>
      </c>
      <c r="R71" s="25">
        <f ca="1">IF(ISTEXT(F69),0,(F69*N69*O69*Q71))</f>
        <v>0</v>
      </c>
      <c r="S71" s="325"/>
      <c r="T71" s="325">
        <f t="shared" ref="T71:BQ71" ca="1" si="129">T70-T69</f>
        <v>0</v>
      </c>
      <c r="U71" s="325">
        <f t="shared" ca="1" si="129"/>
        <v>0</v>
      </c>
      <c r="V71" s="325">
        <f t="shared" ca="1" si="129"/>
        <v>0</v>
      </c>
      <c r="W71" s="325">
        <f t="shared" ca="1" si="129"/>
        <v>0</v>
      </c>
      <c r="X71" s="325">
        <f t="shared" ca="1" si="129"/>
        <v>0</v>
      </c>
      <c r="Y71" s="325">
        <f t="shared" ca="1" si="129"/>
        <v>0</v>
      </c>
      <c r="Z71" s="325">
        <f t="shared" ca="1" si="129"/>
        <v>0</v>
      </c>
      <c r="AA71" s="325">
        <f t="shared" ca="1" si="129"/>
        <v>0</v>
      </c>
      <c r="AB71" s="325">
        <f t="shared" ca="1" si="129"/>
        <v>0</v>
      </c>
      <c r="AC71" s="325">
        <f t="shared" ca="1" si="129"/>
        <v>0</v>
      </c>
      <c r="AD71" s="325">
        <f t="shared" ca="1" si="129"/>
        <v>0</v>
      </c>
      <c r="AE71" s="325">
        <f t="shared" ca="1" si="129"/>
        <v>0</v>
      </c>
      <c r="AF71" s="325">
        <f t="shared" ca="1" si="129"/>
        <v>0</v>
      </c>
      <c r="AG71" s="325">
        <f t="shared" ca="1" si="129"/>
        <v>0</v>
      </c>
      <c r="AH71" s="325">
        <f t="shared" ca="1" si="129"/>
        <v>0</v>
      </c>
      <c r="AI71" s="325">
        <f t="shared" ca="1" si="129"/>
        <v>0</v>
      </c>
      <c r="AJ71" s="325">
        <f t="shared" ca="1" si="129"/>
        <v>0</v>
      </c>
      <c r="AK71" s="325">
        <f t="shared" ca="1" si="129"/>
        <v>0</v>
      </c>
      <c r="AL71" s="325">
        <f t="shared" ca="1" si="129"/>
        <v>0</v>
      </c>
      <c r="AM71" s="325">
        <f t="shared" ca="1" si="129"/>
        <v>0</v>
      </c>
      <c r="AN71" s="325">
        <f t="shared" ca="1" si="129"/>
        <v>0</v>
      </c>
      <c r="AO71" s="325">
        <f t="shared" ca="1" si="129"/>
        <v>0</v>
      </c>
      <c r="AP71" s="325">
        <f t="shared" ca="1" si="129"/>
        <v>0</v>
      </c>
      <c r="AQ71" s="325">
        <f t="shared" ca="1" si="129"/>
        <v>0</v>
      </c>
      <c r="AR71" s="325">
        <f t="shared" ca="1" si="129"/>
        <v>0</v>
      </c>
      <c r="AS71" s="325">
        <f t="shared" ca="1" si="129"/>
        <v>0</v>
      </c>
      <c r="AT71" s="325">
        <f t="shared" ca="1" si="129"/>
        <v>0</v>
      </c>
      <c r="AU71" s="325">
        <f t="shared" ca="1" si="129"/>
        <v>0</v>
      </c>
      <c r="AV71" s="325">
        <f t="shared" ca="1" si="129"/>
        <v>0</v>
      </c>
      <c r="AW71" s="325">
        <f t="shared" ca="1" si="129"/>
        <v>0</v>
      </c>
      <c r="AX71" s="325">
        <f t="shared" ca="1" si="129"/>
        <v>0</v>
      </c>
      <c r="AY71" s="325">
        <f t="shared" ca="1" si="129"/>
        <v>0</v>
      </c>
      <c r="AZ71" s="325">
        <f t="shared" ca="1" si="129"/>
        <v>0</v>
      </c>
      <c r="BA71" s="325">
        <f t="shared" ca="1" si="129"/>
        <v>0</v>
      </c>
      <c r="BB71" s="325">
        <f t="shared" ca="1" si="129"/>
        <v>0</v>
      </c>
      <c r="BC71" s="325">
        <f t="shared" ca="1" si="129"/>
        <v>0</v>
      </c>
      <c r="BD71" s="325">
        <f t="shared" ca="1" si="129"/>
        <v>0</v>
      </c>
      <c r="BE71" s="325">
        <f t="shared" ca="1" si="129"/>
        <v>0</v>
      </c>
      <c r="BF71" s="325">
        <f t="shared" ca="1" si="129"/>
        <v>0</v>
      </c>
      <c r="BG71" s="325">
        <f t="shared" ca="1" si="129"/>
        <v>0</v>
      </c>
      <c r="BH71" s="325">
        <f t="shared" ca="1" si="129"/>
        <v>0</v>
      </c>
      <c r="BI71" s="325">
        <f t="shared" ca="1" si="129"/>
        <v>0</v>
      </c>
      <c r="BJ71" s="325">
        <f t="shared" ca="1" si="129"/>
        <v>0</v>
      </c>
      <c r="BK71" s="325">
        <f t="shared" ca="1" si="129"/>
        <v>0</v>
      </c>
      <c r="BL71" s="325">
        <f t="shared" ca="1" si="129"/>
        <v>0</v>
      </c>
      <c r="BM71" s="325">
        <f t="shared" ca="1" si="129"/>
        <v>0</v>
      </c>
      <c r="BN71" s="325">
        <f t="shared" ca="1" si="129"/>
        <v>0</v>
      </c>
      <c r="BO71" s="325">
        <f t="shared" ca="1" si="129"/>
        <v>0</v>
      </c>
      <c r="BP71" s="325">
        <f t="shared" ca="1" si="129"/>
        <v>0</v>
      </c>
      <c r="BQ71" s="325">
        <f t="shared" ca="1" si="129"/>
        <v>0</v>
      </c>
    </row>
    <row r="72" spans="1:69" ht="15">
      <c r="A72" s="129" t="s">
        <v>362</v>
      </c>
      <c r="B72" s="316"/>
      <c r="C72" s="128" t="str">
        <f ca="1">IFERROR(OFFSET('Impacts Database'!$A$1,'Impact Inputs'!B72-1,MATCH("Description",'Impacts Database'!$2:$2,0)-1),"-")</f>
        <v>-</v>
      </c>
      <c r="D72" s="6" t="str">
        <f ca="1">IFERROR(OFFSET('Impacts Database'!$A$1,'Impact Inputs'!B72-1,MATCH("Wellbeing Domain",'Impacts Database'!$2:$2,0)-1),"-")</f>
        <v>-</v>
      </c>
      <c r="E72" s="6" t="str">
        <f ca="1">IFERROR(OFFSET('Impacts Database'!$A$1,'Impact Inputs'!B72-1,MATCH("Sector",'Impacts Database'!$2:$2,0)-1),"-")</f>
        <v>-</v>
      </c>
      <c r="F72" s="239" t="str">
        <f ca="1">IFERROR(OFFSET('Impacts Database'!$A$1,'Impact Inputs'!B72-1,MATCH("Value adjusted to "&amp;'Primary Inputs'!$C$16,'Impacts Database'!$2:$2,0)-1),"-")</f>
        <v>-</v>
      </c>
      <c r="G72" s="239" t="str">
        <f ca="1">IFERROR(OFFSET('Impacts Database'!$A$1,'Impact Inputs'!B72-1,MATCH("Unit",'Impacts Database'!$2:$2,0)-1),"-")</f>
        <v>-</v>
      </c>
      <c r="H72" s="240" t="str">
        <f ca="1">IFERROR(OFFSET('Impacts Database'!$A$1,'Impact Inputs'!B72-1,MATCH("Government/Non-Government",'Impacts Database'!$2:$2,0)-1),"-")</f>
        <v>-</v>
      </c>
      <c r="I72" s="448"/>
      <c r="J72" s="311" t="s">
        <v>394</v>
      </c>
      <c r="K72" s="312"/>
      <c r="L72" s="313"/>
      <c r="M72" s="17">
        <f xml:space="preserve"> K72 + L72</f>
        <v>0</v>
      </c>
      <c r="N72" s="314">
        <v>1</v>
      </c>
      <c r="O72" s="314">
        <v>1</v>
      </c>
      <c r="P72" s="103" t="s">
        <v>110</v>
      </c>
      <c r="Q72" s="315"/>
      <c r="R72" s="25">
        <f ca="1">IF(ISTEXT(F72),0,(F72*N72*O72*Q72))</f>
        <v>0</v>
      </c>
      <c r="S72" s="325"/>
      <c r="T72" s="325">
        <f t="shared" ref="T72:AY72" ca="1" si="130" xml:space="preserve"> MAX( MIN($M72, T$4) - MAX($K72, T$3), 0) *$R72</f>
        <v>0</v>
      </c>
      <c r="U72" s="325">
        <f t="shared" ca="1" si="130"/>
        <v>0</v>
      </c>
      <c r="V72" s="325">
        <f t="shared" ca="1" si="130"/>
        <v>0</v>
      </c>
      <c r="W72" s="325">
        <f t="shared" ca="1" si="130"/>
        <v>0</v>
      </c>
      <c r="X72" s="325">
        <f t="shared" ca="1" si="130"/>
        <v>0</v>
      </c>
      <c r="Y72" s="325">
        <f t="shared" ca="1" si="130"/>
        <v>0</v>
      </c>
      <c r="Z72" s="325">
        <f t="shared" ca="1" si="130"/>
        <v>0</v>
      </c>
      <c r="AA72" s="325">
        <f t="shared" ca="1" si="130"/>
        <v>0</v>
      </c>
      <c r="AB72" s="325">
        <f t="shared" ca="1" si="130"/>
        <v>0</v>
      </c>
      <c r="AC72" s="325">
        <f t="shared" ca="1" si="130"/>
        <v>0</v>
      </c>
      <c r="AD72" s="325">
        <f t="shared" ca="1" si="130"/>
        <v>0</v>
      </c>
      <c r="AE72" s="325">
        <f t="shared" ca="1" si="130"/>
        <v>0</v>
      </c>
      <c r="AF72" s="325">
        <f t="shared" ca="1" si="130"/>
        <v>0</v>
      </c>
      <c r="AG72" s="325">
        <f t="shared" ca="1" si="130"/>
        <v>0</v>
      </c>
      <c r="AH72" s="325">
        <f t="shared" ca="1" si="130"/>
        <v>0</v>
      </c>
      <c r="AI72" s="325">
        <f t="shared" ca="1" si="130"/>
        <v>0</v>
      </c>
      <c r="AJ72" s="325">
        <f t="shared" ca="1" si="130"/>
        <v>0</v>
      </c>
      <c r="AK72" s="325">
        <f t="shared" ca="1" si="130"/>
        <v>0</v>
      </c>
      <c r="AL72" s="325">
        <f t="shared" ca="1" si="130"/>
        <v>0</v>
      </c>
      <c r="AM72" s="325">
        <f t="shared" ca="1" si="130"/>
        <v>0</v>
      </c>
      <c r="AN72" s="325">
        <f t="shared" ca="1" si="130"/>
        <v>0</v>
      </c>
      <c r="AO72" s="325">
        <f t="shared" ca="1" si="130"/>
        <v>0</v>
      </c>
      <c r="AP72" s="325">
        <f t="shared" ca="1" si="130"/>
        <v>0</v>
      </c>
      <c r="AQ72" s="325">
        <f t="shared" ca="1" si="130"/>
        <v>0</v>
      </c>
      <c r="AR72" s="325">
        <f t="shared" ca="1" si="130"/>
        <v>0</v>
      </c>
      <c r="AS72" s="325">
        <f t="shared" ca="1" si="130"/>
        <v>0</v>
      </c>
      <c r="AT72" s="325">
        <f t="shared" ca="1" si="130"/>
        <v>0</v>
      </c>
      <c r="AU72" s="325">
        <f t="shared" ca="1" si="130"/>
        <v>0</v>
      </c>
      <c r="AV72" s="325">
        <f t="shared" ca="1" si="130"/>
        <v>0</v>
      </c>
      <c r="AW72" s="325">
        <f t="shared" ca="1" si="130"/>
        <v>0</v>
      </c>
      <c r="AX72" s="325">
        <f t="shared" ca="1" si="130"/>
        <v>0</v>
      </c>
      <c r="AY72" s="325">
        <f t="shared" ca="1" si="130"/>
        <v>0</v>
      </c>
      <c r="AZ72" s="325">
        <f t="shared" ref="AZ72:BQ72" ca="1" si="131" xml:space="preserve"> MAX( MIN($M72, AZ$4) - MAX($K72, AZ$3), 0) *$R72</f>
        <v>0</v>
      </c>
      <c r="BA72" s="325">
        <f t="shared" ca="1" si="131"/>
        <v>0</v>
      </c>
      <c r="BB72" s="325">
        <f t="shared" ca="1" si="131"/>
        <v>0</v>
      </c>
      <c r="BC72" s="325">
        <f t="shared" ca="1" si="131"/>
        <v>0</v>
      </c>
      <c r="BD72" s="325">
        <f t="shared" ca="1" si="131"/>
        <v>0</v>
      </c>
      <c r="BE72" s="325">
        <f t="shared" ca="1" si="131"/>
        <v>0</v>
      </c>
      <c r="BF72" s="325">
        <f t="shared" ca="1" si="131"/>
        <v>0</v>
      </c>
      <c r="BG72" s="325">
        <f t="shared" ca="1" si="131"/>
        <v>0</v>
      </c>
      <c r="BH72" s="325">
        <f t="shared" ca="1" si="131"/>
        <v>0</v>
      </c>
      <c r="BI72" s="325">
        <f t="shared" ca="1" si="131"/>
        <v>0</v>
      </c>
      <c r="BJ72" s="325">
        <f t="shared" ca="1" si="131"/>
        <v>0</v>
      </c>
      <c r="BK72" s="325">
        <f t="shared" ca="1" si="131"/>
        <v>0</v>
      </c>
      <c r="BL72" s="325">
        <f t="shared" ca="1" si="131"/>
        <v>0</v>
      </c>
      <c r="BM72" s="325">
        <f t="shared" ca="1" si="131"/>
        <v>0</v>
      </c>
      <c r="BN72" s="325">
        <f t="shared" ca="1" si="131"/>
        <v>0</v>
      </c>
      <c r="BO72" s="325">
        <f t="shared" ca="1" si="131"/>
        <v>0</v>
      </c>
      <c r="BP72" s="325">
        <f t="shared" ca="1" si="131"/>
        <v>0</v>
      </c>
      <c r="BQ72" s="325">
        <f t="shared" ca="1" si="131"/>
        <v>0</v>
      </c>
    </row>
    <row r="73" spans="1:69">
      <c r="A73" s="191" t="str">
        <f>IF(OR(AND(L72=0,NOT(ISBLANK(L72))),N72=0,O72=0,AND(Q72=Q73,NOT(ISBLANK(Q72)),NOT(ISBLANK(Q73)))),"ERROR","OK")</f>
        <v>OK</v>
      </c>
      <c r="B73" s="123"/>
      <c r="C73" s="125" t="str">
        <f ca="1">IF(SUMSQ($T74:$BQ74)&gt;0,"INCLUDED","EXCLUDED")</f>
        <v>EXCLUDED</v>
      </c>
      <c r="D73" s="6"/>
      <c r="E73" s="6"/>
      <c r="F73" s="239"/>
      <c r="G73" s="239"/>
      <c r="H73" s="240" t="str">
        <f ca="1">IFERROR(OFFSET('Impacts Database'!$A$1,'Impact Inputs'!B72-1,MATCH("Government/Non-Government",'Impacts Database'!$2:$2,0)-1),"-")</f>
        <v>-</v>
      </c>
      <c r="I73" s="449"/>
      <c r="J73" s="166"/>
      <c r="K73" s="99"/>
      <c r="L73" s="99"/>
      <c r="M73" s="17"/>
      <c r="N73" s="242"/>
      <c r="O73" s="100"/>
      <c r="P73" s="102" t="s">
        <v>111</v>
      </c>
      <c r="Q73" s="315"/>
      <c r="R73" s="25">
        <f ca="1">IF(ISTEXT(F72),0,(F72*N72*O72*Q73))</f>
        <v>0</v>
      </c>
      <c r="S73" s="325"/>
      <c r="T73" s="325">
        <f t="shared" ref="T73:AY73" ca="1" si="132" xml:space="preserve"> MAX( MIN($M72, T$4) - MAX($K72, T$3), 0) *$R73</f>
        <v>0</v>
      </c>
      <c r="U73" s="325">
        <f t="shared" ca="1" si="132"/>
        <v>0</v>
      </c>
      <c r="V73" s="325">
        <f t="shared" ca="1" si="132"/>
        <v>0</v>
      </c>
      <c r="W73" s="325">
        <f t="shared" ca="1" si="132"/>
        <v>0</v>
      </c>
      <c r="X73" s="325">
        <f t="shared" ca="1" si="132"/>
        <v>0</v>
      </c>
      <c r="Y73" s="325">
        <f t="shared" ca="1" si="132"/>
        <v>0</v>
      </c>
      <c r="Z73" s="325">
        <f t="shared" ca="1" si="132"/>
        <v>0</v>
      </c>
      <c r="AA73" s="325">
        <f t="shared" ca="1" si="132"/>
        <v>0</v>
      </c>
      <c r="AB73" s="325">
        <f t="shared" ca="1" si="132"/>
        <v>0</v>
      </c>
      <c r="AC73" s="325">
        <f t="shared" ca="1" si="132"/>
        <v>0</v>
      </c>
      <c r="AD73" s="325">
        <f t="shared" ca="1" si="132"/>
        <v>0</v>
      </c>
      <c r="AE73" s="325">
        <f t="shared" ca="1" si="132"/>
        <v>0</v>
      </c>
      <c r="AF73" s="325">
        <f t="shared" ca="1" si="132"/>
        <v>0</v>
      </c>
      <c r="AG73" s="325">
        <f t="shared" ca="1" si="132"/>
        <v>0</v>
      </c>
      <c r="AH73" s="325">
        <f t="shared" ca="1" si="132"/>
        <v>0</v>
      </c>
      <c r="AI73" s="325">
        <f t="shared" ca="1" si="132"/>
        <v>0</v>
      </c>
      <c r="AJ73" s="325">
        <f t="shared" ca="1" si="132"/>
        <v>0</v>
      </c>
      <c r="AK73" s="325">
        <f t="shared" ca="1" si="132"/>
        <v>0</v>
      </c>
      <c r="AL73" s="325">
        <f t="shared" ca="1" si="132"/>
        <v>0</v>
      </c>
      <c r="AM73" s="325">
        <f t="shared" ca="1" si="132"/>
        <v>0</v>
      </c>
      <c r="AN73" s="325">
        <f t="shared" ca="1" si="132"/>
        <v>0</v>
      </c>
      <c r="AO73" s="325">
        <f t="shared" ca="1" si="132"/>
        <v>0</v>
      </c>
      <c r="AP73" s="325">
        <f t="shared" ca="1" si="132"/>
        <v>0</v>
      </c>
      <c r="AQ73" s="325">
        <f t="shared" ca="1" si="132"/>
        <v>0</v>
      </c>
      <c r="AR73" s="325">
        <f t="shared" ca="1" si="132"/>
        <v>0</v>
      </c>
      <c r="AS73" s="325">
        <f t="shared" ca="1" si="132"/>
        <v>0</v>
      </c>
      <c r="AT73" s="325">
        <f t="shared" ca="1" si="132"/>
        <v>0</v>
      </c>
      <c r="AU73" s="325">
        <f t="shared" ca="1" si="132"/>
        <v>0</v>
      </c>
      <c r="AV73" s="325">
        <f t="shared" ca="1" si="132"/>
        <v>0</v>
      </c>
      <c r="AW73" s="325">
        <f t="shared" ca="1" si="132"/>
        <v>0</v>
      </c>
      <c r="AX73" s="325">
        <f t="shared" ca="1" si="132"/>
        <v>0</v>
      </c>
      <c r="AY73" s="325">
        <f t="shared" ca="1" si="132"/>
        <v>0</v>
      </c>
      <c r="AZ73" s="325">
        <f t="shared" ref="AZ73:BQ73" ca="1" si="133" xml:space="preserve"> MAX( MIN($M72, AZ$4) - MAX($K72, AZ$3), 0) *$R73</f>
        <v>0</v>
      </c>
      <c r="BA73" s="325">
        <f t="shared" ca="1" si="133"/>
        <v>0</v>
      </c>
      <c r="BB73" s="325">
        <f t="shared" ca="1" si="133"/>
        <v>0</v>
      </c>
      <c r="BC73" s="325">
        <f t="shared" ca="1" si="133"/>
        <v>0</v>
      </c>
      <c r="BD73" s="325">
        <f t="shared" ca="1" si="133"/>
        <v>0</v>
      </c>
      <c r="BE73" s="325">
        <f t="shared" ca="1" si="133"/>
        <v>0</v>
      </c>
      <c r="BF73" s="325">
        <f t="shared" ca="1" si="133"/>
        <v>0</v>
      </c>
      <c r="BG73" s="325">
        <f t="shared" ca="1" si="133"/>
        <v>0</v>
      </c>
      <c r="BH73" s="325">
        <f t="shared" ca="1" si="133"/>
        <v>0</v>
      </c>
      <c r="BI73" s="325">
        <f t="shared" ca="1" si="133"/>
        <v>0</v>
      </c>
      <c r="BJ73" s="325">
        <f t="shared" ca="1" si="133"/>
        <v>0</v>
      </c>
      <c r="BK73" s="325">
        <f t="shared" ca="1" si="133"/>
        <v>0</v>
      </c>
      <c r="BL73" s="325">
        <f t="shared" ca="1" si="133"/>
        <v>0</v>
      </c>
      <c r="BM73" s="325">
        <f t="shared" ca="1" si="133"/>
        <v>0</v>
      </c>
      <c r="BN73" s="325">
        <f t="shared" ca="1" si="133"/>
        <v>0</v>
      </c>
      <c r="BO73" s="325">
        <f t="shared" ca="1" si="133"/>
        <v>0</v>
      </c>
      <c r="BP73" s="325">
        <f t="shared" ca="1" si="133"/>
        <v>0</v>
      </c>
      <c r="BQ73" s="325">
        <f t="shared" ca="1" si="133"/>
        <v>0</v>
      </c>
    </row>
    <row r="74" spans="1:69">
      <c r="B74" s="123"/>
      <c r="C74" s="128"/>
      <c r="D74" s="6"/>
      <c r="E74" s="6"/>
      <c r="F74" s="239"/>
      <c r="G74" s="239"/>
      <c r="H74" s="240" t="str">
        <f ca="1">IFERROR(OFFSET('Impacts Database'!$A$1,'Impact Inputs'!B72-1,MATCH("Government/Non-Government",'Impacts Database'!$2:$2,0)-1),"-")</f>
        <v>-</v>
      </c>
      <c r="I74" s="449"/>
      <c r="J74" s="166"/>
      <c r="K74" s="98"/>
      <c r="L74" s="98"/>
      <c r="M74" s="17"/>
      <c r="N74" s="242"/>
      <c r="O74" s="101"/>
      <c r="P74" s="102" t="s">
        <v>112</v>
      </c>
      <c r="Q74" s="7">
        <f>Q73-Q72</f>
        <v>0</v>
      </c>
      <c r="R74" s="25">
        <f ca="1">IF(ISTEXT(F72),0,(F72*N72*O72*Q74))</f>
        <v>0</v>
      </c>
      <c r="S74" s="325"/>
      <c r="T74" s="325">
        <f t="shared" ref="T74:BQ74" ca="1" si="134">T73-T72</f>
        <v>0</v>
      </c>
      <c r="U74" s="325">
        <f t="shared" ca="1" si="134"/>
        <v>0</v>
      </c>
      <c r="V74" s="325">
        <f t="shared" ca="1" si="134"/>
        <v>0</v>
      </c>
      <c r="W74" s="325">
        <f t="shared" ca="1" si="134"/>
        <v>0</v>
      </c>
      <c r="X74" s="325">
        <f t="shared" ca="1" si="134"/>
        <v>0</v>
      </c>
      <c r="Y74" s="325">
        <f t="shared" ca="1" si="134"/>
        <v>0</v>
      </c>
      <c r="Z74" s="325">
        <f t="shared" ca="1" si="134"/>
        <v>0</v>
      </c>
      <c r="AA74" s="325">
        <f t="shared" ca="1" si="134"/>
        <v>0</v>
      </c>
      <c r="AB74" s="325">
        <f t="shared" ca="1" si="134"/>
        <v>0</v>
      </c>
      <c r="AC74" s="325">
        <f t="shared" ca="1" si="134"/>
        <v>0</v>
      </c>
      <c r="AD74" s="325">
        <f t="shared" ca="1" si="134"/>
        <v>0</v>
      </c>
      <c r="AE74" s="325">
        <f t="shared" ca="1" si="134"/>
        <v>0</v>
      </c>
      <c r="AF74" s="325">
        <f t="shared" ca="1" si="134"/>
        <v>0</v>
      </c>
      <c r="AG74" s="325">
        <f t="shared" ca="1" si="134"/>
        <v>0</v>
      </c>
      <c r="AH74" s="325">
        <f t="shared" ca="1" si="134"/>
        <v>0</v>
      </c>
      <c r="AI74" s="325">
        <f t="shared" ca="1" si="134"/>
        <v>0</v>
      </c>
      <c r="AJ74" s="325">
        <f t="shared" ca="1" si="134"/>
        <v>0</v>
      </c>
      <c r="AK74" s="325">
        <f t="shared" ca="1" si="134"/>
        <v>0</v>
      </c>
      <c r="AL74" s="325">
        <f t="shared" ca="1" si="134"/>
        <v>0</v>
      </c>
      <c r="AM74" s="325">
        <f t="shared" ca="1" si="134"/>
        <v>0</v>
      </c>
      <c r="AN74" s="325">
        <f t="shared" ca="1" si="134"/>
        <v>0</v>
      </c>
      <c r="AO74" s="325">
        <f t="shared" ca="1" si="134"/>
        <v>0</v>
      </c>
      <c r="AP74" s="325">
        <f t="shared" ca="1" si="134"/>
        <v>0</v>
      </c>
      <c r="AQ74" s="325">
        <f t="shared" ca="1" si="134"/>
        <v>0</v>
      </c>
      <c r="AR74" s="325">
        <f t="shared" ca="1" si="134"/>
        <v>0</v>
      </c>
      <c r="AS74" s="325">
        <f t="shared" ca="1" si="134"/>
        <v>0</v>
      </c>
      <c r="AT74" s="325">
        <f t="shared" ca="1" si="134"/>
        <v>0</v>
      </c>
      <c r="AU74" s="325">
        <f t="shared" ca="1" si="134"/>
        <v>0</v>
      </c>
      <c r="AV74" s="325">
        <f t="shared" ca="1" si="134"/>
        <v>0</v>
      </c>
      <c r="AW74" s="325">
        <f t="shared" ca="1" si="134"/>
        <v>0</v>
      </c>
      <c r="AX74" s="325">
        <f t="shared" ca="1" si="134"/>
        <v>0</v>
      </c>
      <c r="AY74" s="325">
        <f t="shared" ca="1" si="134"/>
        <v>0</v>
      </c>
      <c r="AZ74" s="325">
        <f t="shared" ca="1" si="134"/>
        <v>0</v>
      </c>
      <c r="BA74" s="325">
        <f t="shared" ca="1" si="134"/>
        <v>0</v>
      </c>
      <c r="BB74" s="325">
        <f t="shared" ca="1" si="134"/>
        <v>0</v>
      </c>
      <c r="BC74" s="325">
        <f t="shared" ca="1" si="134"/>
        <v>0</v>
      </c>
      <c r="BD74" s="325">
        <f t="shared" ca="1" si="134"/>
        <v>0</v>
      </c>
      <c r="BE74" s="325">
        <f t="shared" ca="1" si="134"/>
        <v>0</v>
      </c>
      <c r="BF74" s="325">
        <f t="shared" ca="1" si="134"/>
        <v>0</v>
      </c>
      <c r="BG74" s="325">
        <f t="shared" ca="1" si="134"/>
        <v>0</v>
      </c>
      <c r="BH74" s="325">
        <f t="shared" ca="1" si="134"/>
        <v>0</v>
      </c>
      <c r="BI74" s="325">
        <f t="shared" ca="1" si="134"/>
        <v>0</v>
      </c>
      <c r="BJ74" s="325">
        <f t="shared" ca="1" si="134"/>
        <v>0</v>
      </c>
      <c r="BK74" s="325">
        <f t="shared" ca="1" si="134"/>
        <v>0</v>
      </c>
      <c r="BL74" s="325">
        <f t="shared" ca="1" si="134"/>
        <v>0</v>
      </c>
      <c r="BM74" s="325">
        <f t="shared" ca="1" si="134"/>
        <v>0</v>
      </c>
      <c r="BN74" s="325">
        <f t="shared" ca="1" si="134"/>
        <v>0</v>
      </c>
      <c r="BO74" s="325">
        <f t="shared" ca="1" si="134"/>
        <v>0</v>
      </c>
      <c r="BP74" s="325">
        <f t="shared" ca="1" si="134"/>
        <v>0</v>
      </c>
      <c r="BQ74" s="325">
        <f t="shared" ca="1" si="134"/>
        <v>0</v>
      </c>
    </row>
    <row r="75" spans="1:69" ht="15">
      <c r="A75" s="129" t="s">
        <v>363</v>
      </c>
      <c r="B75" s="316"/>
      <c r="C75" s="128" t="str">
        <f ca="1">IFERROR(OFFSET('Impacts Database'!$A$1,'Impact Inputs'!B75-1,MATCH("Description",'Impacts Database'!$2:$2,0)-1),"-")</f>
        <v>-</v>
      </c>
      <c r="D75" s="6" t="str">
        <f ca="1">IFERROR(OFFSET('Impacts Database'!$A$1,'Impact Inputs'!B75-1,MATCH("Wellbeing Domain",'Impacts Database'!$2:$2,0)-1),"-")</f>
        <v>-</v>
      </c>
      <c r="E75" s="6" t="str">
        <f ca="1">IFERROR(OFFSET('Impacts Database'!$A$1,'Impact Inputs'!B75-1,MATCH("Sector",'Impacts Database'!$2:$2,0)-1),"-")</f>
        <v>-</v>
      </c>
      <c r="F75" s="239" t="str">
        <f ca="1">IFERROR(OFFSET('Impacts Database'!$A$1,'Impact Inputs'!B75-1,MATCH("Value adjusted to "&amp;'Primary Inputs'!$C$16,'Impacts Database'!$2:$2,0)-1),"-")</f>
        <v>-</v>
      </c>
      <c r="G75" s="239" t="str">
        <f ca="1">IFERROR(OFFSET('Impacts Database'!$A$1,'Impact Inputs'!B75-1,MATCH("Unit",'Impacts Database'!$2:$2,0)-1),"-")</f>
        <v>-</v>
      </c>
      <c r="H75" s="240" t="str">
        <f ca="1">IFERROR(OFFSET('Impacts Database'!$A$1,'Impact Inputs'!B75-1,MATCH("Government/Non-Government",'Impacts Database'!$2:$2,0)-1),"-")</f>
        <v>-</v>
      </c>
      <c r="I75" s="448"/>
      <c r="J75" s="311" t="s">
        <v>394</v>
      </c>
      <c r="K75" s="312"/>
      <c r="L75" s="313"/>
      <c r="M75" s="17">
        <f xml:space="preserve"> K75 + L75</f>
        <v>0</v>
      </c>
      <c r="N75" s="314">
        <v>1</v>
      </c>
      <c r="O75" s="314">
        <v>1</v>
      </c>
      <c r="P75" s="103" t="s">
        <v>110</v>
      </c>
      <c r="Q75" s="315"/>
      <c r="R75" s="25">
        <f ca="1">IF(ISTEXT(F75),0,(F75*N75*O75*Q75))</f>
        <v>0</v>
      </c>
      <c r="S75" s="325"/>
      <c r="T75" s="325">
        <f t="shared" ref="T75:AY75" ca="1" si="135" xml:space="preserve"> MAX( MIN($M75, T$4) - MAX($K75, T$3), 0) *$R75</f>
        <v>0</v>
      </c>
      <c r="U75" s="325">
        <f t="shared" ca="1" si="135"/>
        <v>0</v>
      </c>
      <c r="V75" s="325">
        <f t="shared" ca="1" si="135"/>
        <v>0</v>
      </c>
      <c r="W75" s="325">
        <f t="shared" ca="1" si="135"/>
        <v>0</v>
      </c>
      <c r="X75" s="325">
        <f t="shared" ca="1" si="135"/>
        <v>0</v>
      </c>
      <c r="Y75" s="325">
        <f t="shared" ca="1" si="135"/>
        <v>0</v>
      </c>
      <c r="Z75" s="325">
        <f t="shared" ca="1" si="135"/>
        <v>0</v>
      </c>
      <c r="AA75" s="325">
        <f t="shared" ca="1" si="135"/>
        <v>0</v>
      </c>
      <c r="AB75" s="325">
        <f t="shared" ca="1" si="135"/>
        <v>0</v>
      </c>
      <c r="AC75" s="325">
        <f t="shared" ca="1" si="135"/>
        <v>0</v>
      </c>
      <c r="AD75" s="325">
        <f t="shared" ca="1" si="135"/>
        <v>0</v>
      </c>
      <c r="AE75" s="325">
        <f t="shared" ca="1" si="135"/>
        <v>0</v>
      </c>
      <c r="AF75" s="325">
        <f t="shared" ca="1" si="135"/>
        <v>0</v>
      </c>
      <c r="AG75" s="325">
        <f t="shared" ca="1" si="135"/>
        <v>0</v>
      </c>
      <c r="AH75" s="325">
        <f t="shared" ca="1" si="135"/>
        <v>0</v>
      </c>
      <c r="AI75" s="325">
        <f t="shared" ca="1" si="135"/>
        <v>0</v>
      </c>
      <c r="AJ75" s="325">
        <f t="shared" ca="1" si="135"/>
        <v>0</v>
      </c>
      <c r="AK75" s="325">
        <f t="shared" ca="1" si="135"/>
        <v>0</v>
      </c>
      <c r="AL75" s="325">
        <f t="shared" ca="1" si="135"/>
        <v>0</v>
      </c>
      <c r="AM75" s="325">
        <f t="shared" ca="1" si="135"/>
        <v>0</v>
      </c>
      <c r="AN75" s="325">
        <f t="shared" ca="1" si="135"/>
        <v>0</v>
      </c>
      <c r="AO75" s="325">
        <f t="shared" ca="1" si="135"/>
        <v>0</v>
      </c>
      <c r="AP75" s="325">
        <f t="shared" ca="1" si="135"/>
        <v>0</v>
      </c>
      <c r="AQ75" s="325">
        <f t="shared" ca="1" si="135"/>
        <v>0</v>
      </c>
      <c r="AR75" s="325">
        <f t="shared" ca="1" si="135"/>
        <v>0</v>
      </c>
      <c r="AS75" s="325">
        <f t="shared" ca="1" si="135"/>
        <v>0</v>
      </c>
      <c r="AT75" s="325">
        <f t="shared" ca="1" si="135"/>
        <v>0</v>
      </c>
      <c r="AU75" s="325">
        <f t="shared" ca="1" si="135"/>
        <v>0</v>
      </c>
      <c r="AV75" s="325">
        <f t="shared" ca="1" si="135"/>
        <v>0</v>
      </c>
      <c r="AW75" s="325">
        <f t="shared" ca="1" si="135"/>
        <v>0</v>
      </c>
      <c r="AX75" s="325">
        <f t="shared" ca="1" si="135"/>
        <v>0</v>
      </c>
      <c r="AY75" s="325">
        <f t="shared" ca="1" si="135"/>
        <v>0</v>
      </c>
      <c r="AZ75" s="325">
        <f t="shared" ref="AZ75:BQ75" ca="1" si="136" xml:space="preserve"> MAX( MIN($M75, AZ$4) - MAX($K75, AZ$3), 0) *$R75</f>
        <v>0</v>
      </c>
      <c r="BA75" s="325">
        <f t="shared" ca="1" si="136"/>
        <v>0</v>
      </c>
      <c r="BB75" s="325">
        <f t="shared" ca="1" si="136"/>
        <v>0</v>
      </c>
      <c r="BC75" s="325">
        <f t="shared" ca="1" si="136"/>
        <v>0</v>
      </c>
      <c r="BD75" s="325">
        <f t="shared" ca="1" si="136"/>
        <v>0</v>
      </c>
      <c r="BE75" s="325">
        <f t="shared" ca="1" si="136"/>
        <v>0</v>
      </c>
      <c r="BF75" s="325">
        <f t="shared" ca="1" si="136"/>
        <v>0</v>
      </c>
      <c r="BG75" s="325">
        <f t="shared" ca="1" si="136"/>
        <v>0</v>
      </c>
      <c r="BH75" s="325">
        <f t="shared" ca="1" si="136"/>
        <v>0</v>
      </c>
      <c r="BI75" s="325">
        <f t="shared" ca="1" si="136"/>
        <v>0</v>
      </c>
      <c r="BJ75" s="325">
        <f t="shared" ca="1" si="136"/>
        <v>0</v>
      </c>
      <c r="BK75" s="325">
        <f t="shared" ca="1" si="136"/>
        <v>0</v>
      </c>
      <c r="BL75" s="325">
        <f t="shared" ca="1" si="136"/>
        <v>0</v>
      </c>
      <c r="BM75" s="325">
        <f t="shared" ca="1" si="136"/>
        <v>0</v>
      </c>
      <c r="BN75" s="325">
        <f t="shared" ca="1" si="136"/>
        <v>0</v>
      </c>
      <c r="BO75" s="325">
        <f t="shared" ca="1" si="136"/>
        <v>0</v>
      </c>
      <c r="BP75" s="325">
        <f t="shared" ca="1" si="136"/>
        <v>0</v>
      </c>
      <c r="BQ75" s="325">
        <f t="shared" ca="1" si="136"/>
        <v>0</v>
      </c>
    </row>
    <row r="76" spans="1:69">
      <c r="A76" s="191" t="str">
        <f>IF(OR(AND(L75=0,NOT(ISBLANK(L75))),N75=0,O75=0,AND(Q75=Q76,NOT(ISBLANK(Q75)),NOT(ISBLANK(Q76)))),"ERROR","OK")</f>
        <v>OK</v>
      </c>
      <c r="B76" s="123"/>
      <c r="C76" s="125" t="str">
        <f ca="1">IF(SUMSQ($T77:$BQ77)&gt;0,"INCLUDED","EXCLUDED")</f>
        <v>EXCLUDED</v>
      </c>
      <c r="D76" s="6"/>
      <c r="E76" s="6"/>
      <c r="F76" s="239"/>
      <c r="G76" s="239"/>
      <c r="H76" s="240" t="str">
        <f ca="1">IFERROR(OFFSET('Impacts Database'!$A$1,'Impact Inputs'!B75-1,MATCH("Government/Non-Government",'Impacts Database'!$2:$2,0)-1),"-")</f>
        <v>-</v>
      </c>
      <c r="I76" s="449"/>
      <c r="J76" s="166"/>
      <c r="K76" s="99"/>
      <c r="L76" s="99"/>
      <c r="M76" s="17"/>
      <c r="N76" s="242"/>
      <c r="O76" s="100"/>
      <c r="P76" s="102" t="s">
        <v>111</v>
      </c>
      <c r="Q76" s="315"/>
      <c r="R76" s="25">
        <f ca="1">IF(ISTEXT(F75),0,(F75*N75*O75*Q76))</f>
        <v>0</v>
      </c>
      <c r="S76" s="325"/>
      <c r="T76" s="325">
        <f t="shared" ref="T76:AY76" ca="1" si="137" xml:space="preserve"> MAX( MIN($M75, T$4) - MAX($K75, T$3), 0) *$R76</f>
        <v>0</v>
      </c>
      <c r="U76" s="325">
        <f t="shared" ca="1" si="137"/>
        <v>0</v>
      </c>
      <c r="V76" s="325">
        <f t="shared" ca="1" si="137"/>
        <v>0</v>
      </c>
      <c r="W76" s="325">
        <f t="shared" ca="1" si="137"/>
        <v>0</v>
      </c>
      <c r="X76" s="325">
        <f t="shared" ca="1" si="137"/>
        <v>0</v>
      </c>
      <c r="Y76" s="325">
        <f t="shared" ca="1" si="137"/>
        <v>0</v>
      </c>
      <c r="Z76" s="325">
        <f t="shared" ca="1" si="137"/>
        <v>0</v>
      </c>
      <c r="AA76" s="325">
        <f t="shared" ca="1" si="137"/>
        <v>0</v>
      </c>
      <c r="AB76" s="325">
        <f t="shared" ca="1" si="137"/>
        <v>0</v>
      </c>
      <c r="AC76" s="325">
        <f t="shared" ca="1" si="137"/>
        <v>0</v>
      </c>
      <c r="AD76" s="325">
        <f t="shared" ca="1" si="137"/>
        <v>0</v>
      </c>
      <c r="AE76" s="325">
        <f t="shared" ca="1" si="137"/>
        <v>0</v>
      </c>
      <c r="AF76" s="325">
        <f t="shared" ca="1" si="137"/>
        <v>0</v>
      </c>
      <c r="AG76" s="325">
        <f t="shared" ca="1" si="137"/>
        <v>0</v>
      </c>
      <c r="AH76" s="325">
        <f t="shared" ca="1" si="137"/>
        <v>0</v>
      </c>
      <c r="AI76" s="325">
        <f t="shared" ca="1" si="137"/>
        <v>0</v>
      </c>
      <c r="AJ76" s="325">
        <f t="shared" ca="1" si="137"/>
        <v>0</v>
      </c>
      <c r="AK76" s="325">
        <f t="shared" ca="1" si="137"/>
        <v>0</v>
      </c>
      <c r="AL76" s="325">
        <f t="shared" ca="1" si="137"/>
        <v>0</v>
      </c>
      <c r="AM76" s="325">
        <f t="shared" ca="1" si="137"/>
        <v>0</v>
      </c>
      <c r="AN76" s="325">
        <f t="shared" ca="1" si="137"/>
        <v>0</v>
      </c>
      <c r="AO76" s="325">
        <f t="shared" ca="1" si="137"/>
        <v>0</v>
      </c>
      <c r="AP76" s="325">
        <f t="shared" ca="1" si="137"/>
        <v>0</v>
      </c>
      <c r="AQ76" s="325">
        <f t="shared" ca="1" si="137"/>
        <v>0</v>
      </c>
      <c r="AR76" s="325">
        <f t="shared" ca="1" si="137"/>
        <v>0</v>
      </c>
      <c r="AS76" s="325">
        <f t="shared" ca="1" si="137"/>
        <v>0</v>
      </c>
      <c r="AT76" s="325">
        <f t="shared" ca="1" si="137"/>
        <v>0</v>
      </c>
      <c r="AU76" s="325">
        <f t="shared" ca="1" si="137"/>
        <v>0</v>
      </c>
      <c r="AV76" s="325">
        <f t="shared" ca="1" si="137"/>
        <v>0</v>
      </c>
      <c r="AW76" s="325">
        <f t="shared" ca="1" si="137"/>
        <v>0</v>
      </c>
      <c r="AX76" s="325">
        <f t="shared" ca="1" si="137"/>
        <v>0</v>
      </c>
      <c r="AY76" s="325">
        <f t="shared" ca="1" si="137"/>
        <v>0</v>
      </c>
      <c r="AZ76" s="325">
        <f t="shared" ref="AZ76:BQ76" ca="1" si="138" xml:space="preserve"> MAX( MIN($M75, AZ$4) - MAX($K75, AZ$3), 0) *$R76</f>
        <v>0</v>
      </c>
      <c r="BA76" s="325">
        <f t="shared" ca="1" si="138"/>
        <v>0</v>
      </c>
      <c r="BB76" s="325">
        <f t="shared" ca="1" si="138"/>
        <v>0</v>
      </c>
      <c r="BC76" s="325">
        <f t="shared" ca="1" si="138"/>
        <v>0</v>
      </c>
      <c r="BD76" s="325">
        <f t="shared" ca="1" si="138"/>
        <v>0</v>
      </c>
      <c r="BE76" s="325">
        <f t="shared" ca="1" si="138"/>
        <v>0</v>
      </c>
      <c r="BF76" s="325">
        <f t="shared" ca="1" si="138"/>
        <v>0</v>
      </c>
      <c r="BG76" s="325">
        <f t="shared" ca="1" si="138"/>
        <v>0</v>
      </c>
      <c r="BH76" s="325">
        <f t="shared" ca="1" si="138"/>
        <v>0</v>
      </c>
      <c r="BI76" s="325">
        <f t="shared" ca="1" si="138"/>
        <v>0</v>
      </c>
      <c r="BJ76" s="325">
        <f t="shared" ca="1" si="138"/>
        <v>0</v>
      </c>
      <c r="BK76" s="325">
        <f t="shared" ca="1" si="138"/>
        <v>0</v>
      </c>
      <c r="BL76" s="325">
        <f t="shared" ca="1" si="138"/>
        <v>0</v>
      </c>
      <c r="BM76" s="325">
        <f t="shared" ca="1" si="138"/>
        <v>0</v>
      </c>
      <c r="BN76" s="325">
        <f t="shared" ca="1" si="138"/>
        <v>0</v>
      </c>
      <c r="BO76" s="325">
        <f t="shared" ca="1" si="138"/>
        <v>0</v>
      </c>
      <c r="BP76" s="325">
        <f t="shared" ca="1" si="138"/>
        <v>0</v>
      </c>
      <c r="BQ76" s="325">
        <f t="shared" ca="1" si="138"/>
        <v>0</v>
      </c>
    </row>
    <row r="77" spans="1:69">
      <c r="B77" s="123"/>
      <c r="C77" s="128"/>
      <c r="D77" s="6"/>
      <c r="E77" s="6"/>
      <c r="F77" s="239"/>
      <c r="G77" s="239"/>
      <c r="H77" s="240" t="str">
        <f ca="1">IFERROR(OFFSET('Impacts Database'!$A$1,'Impact Inputs'!B75-1,MATCH("Government/Non-Government",'Impacts Database'!$2:$2,0)-1),"-")</f>
        <v>-</v>
      </c>
      <c r="I77" s="449"/>
      <c r="J77" s="166"/>
      <c r="K77" s="98"/>
      <c r="L77" s="98"/>
      <c r="M77" s="17"/>
      <c r="N77" s="242"/>
      <c r="O77" s="101"/>
      <c r="P77" s="102" t="s">
        <v>112</v>
      </c>
      <c r="Q77" s="7">
        <f>Q76-Q75</f>
        <v>0</v>
      </c>
      <c r="R77" s="25">
        <f ca="1">IF(ISTEXT(F75),0,(F75*N75*O75*Q77))</f>
        <v>0</v>
      </c>
      <c r="S77" s="325"/>
      <c r="T77" s="325">
        <f t="shared" ref="T77:BQ77" ca="1" si="139">T76-T75</f>
        <v>0</v>
      </c>
      <c r="U77" s="325">
        <f t="shared" ca="1" si="139"/>
        <v>0</v>
      </c>
      <c r="V77" s="325">
        <f t="shared" ca="1" si="139"/>
        <v>0</v>
      </c>
      <c r="W77" s="325">
        <f t="shared" ca="1" si="139"/>
        <v>0</v>
      </c>
      <c r="X77" s="325">
        <f t="shared" ca="1" si="139"/>
        <v>0</v>
      </c>
      <c r="Y77" s="325">
        <f t="shared" ca="1" si="139"/>
        <v>0</v>
      </c>
      <c r="Z77" s="325">
        <f t="shared" ca="1" si="139"/>
        <v>0</v>
      </c>
      <c r="AA77" s="325">
        <f t="shared" ca="1" si="139"/>
        <v>0</v>
      </c>
      <c r="AB77" s="325">
        <f t="shared" ca="1" si="139"/>
        <v>0</v>
      </c>
      <c r="AC77" s="325">
        <f t="shared" ca="1" si="139"/>
        <v>0</v>
      </c>
      <c r="AD77" s="325">
        <f t="shared" ca="1" si="139"/>
        <v>0</v>
      </c>
      <c r="AE77" s="325">
        <f t="shared" ca="1" si="139"/>
        <v>0</v>
      </c>
      <c r="AF77" s="325">
        <f t="shared" ca="1" si="139"/>
        <v>0</v>
      </c>
      <c r="AG77" s="325">
        <f t="shared" ca="1" si="139"/>
        <v>0</v>
      </c>
      <c r="AH77" s="325">
        <f t="shared" ca="1" si="139"/>
        <v>0</v>
      </c>
      <c r="AI77" s="325">
        <f t="shared" ca="1" si="139"/>
        <v>0</v>
      </c>
      <c r="AJ77" s="325">
        <f t="shared" ca="1" si="139"/>
        <v>0</v>
      </c>
      <c r="AK77" s="325">
        <f t="shared" ca="1" si="139"/>
        <v>0</v>
      </c>
      <c r="AL77" s="325">
        <f t="shared" ca="1" si="139"/>
        <v>0</v>
      </c>
      <c r="AM77" s="325">
        <f t="shared" ca="1" si="139"/>
        <v>0</v>
      </c>
      <c r="AN77" s="325">
        <f t="shared" ca="1" si="139"/>
        <v>0</v>
      </c>
      <c r="AO77" s="325">
        <f t="shared" ca="1" si="139"/>
        <v>0</v>
      </c>
      <c r="AP77" s="325">
        <f t="shared" ca="1" si="139"/>
        <v>0</v>
      </c>
      <c r="AQ77" s="325">
        <f t="shared" ca="1" si="139"/>
        <v>0</v>
      </c>
      <c r="AR77" s="325">
        <f t="shared" ca="1" si="139"/>
        <v>0</v>
      </c>
      <c r="AS77" s="325">
        <f t="shared" ca="1" si="139"/>
        <v>0</v>
      </c>
      <c r="AT77" s="325">
        <f t="shared" ca="1" si="139"/>
        <v>0</v>
      </c>
      <c r="AU77" s="325">
        <f t="shared" ca="1" si="139"/>
        <v>0</v>
      </c>
      <c r="AV77" s="325">
        <f t="shared" ca="1" si="139"/>
        <v>0</v>
      </c>
      <c r="AW77" s="325">
        <f t="shared" ca="1" si="139"/>
        <v>0</v>
      </c>
      <c r="AX77" s="325">
        <f t="shared" ca="1" si="139"/>
        <v>0</v>
      </c>
      <c r="AY77" s="325">
        <f t="shared" ca="1" si="139"/>
        <v>0</v>
      </c>
      <c r="AZ77" s="325">
        <f t="shared" ca="1" si="139"/>
        <v>0</v>
      </c>
      <c r="BA77" s="325">
        <f t="shared" ca="1" si="139"/>
        <v>0</v>
      </c>
      <c r="BB77" s="325">
        <f t="shared" ca="1" si="139"/>
        <v>0</v>
      </c>
      <c r="BC77" s="325">
        <f t="shared" ca="1" si="139"/>
        <v>0</v>
      </c>
      <c r="BD77" s="325">
        <f t="shared" ca="1" si="139"/>
        <v>0</v>
      </c>
      <c r="BE77" s="325">
        <f t="shared" ca="1" si="139"/>
        <v>0</v>
      </c>
      <c r="BF77" s="325">
        <f t="shared" ca="1" si="139"/>
        <v>0</v>
      </c>
      <c r="BG77" s="325">
        <f t="shared" ca="1" si="139"/>
        <v>0</v>
      </c>
      <c r="BH77" s="325">
        <f t="shared" ca="1" si="139"/>
        <v>0</v>
      </c>
      <c r="BI77" s="325">
        <f t="shared" ca="1" si="139"/>
        <v>0</v>
      </c>
      <c r="BJ77" s="325">
        <f t="shared" ca="1" si="139"/>
        <v>0</v>
      </c>
      <c r="BK77" s="325">
        <f t="shared" ca="1" si="139"/>
        <v>0</v>
      </c>
      <c r="BL77" s="325">
        <f t="shared" ca="1" si="139"/>
        <v>0</v>
      </c>
      <c r="BM77" s="325">
        <f t="shared" ca="1" si="139"/>
        <v>0</v>
      </c>
      <c r="BN77" s="325">
        <f t="shared" ca="1" si="139"/>
        <v>0</v>
      </c>
      <c r="BO77" s="325">
        <f t="shared" ca="1" si="139"/>
        <v>0</v>
      </c>
      <c r="BP77" s="325">
        <f t="shared" ca="1" si="139"/>
        <v>0</v>
      </c>
      <c r="BQ77" s="325">
        <f t="shared" ca="1" si="139"/>
        <v>0</v>
      </c>
    </row>
    <row r="78" spans="1:69" ht="15">
      <c r="A78" s="129" t="s">
        <v>364</v>
      </c>
      <c r="B78" s="316"/>
      <c r="C78" s="128" t="str">
        <f ca="1">IFERROR(OFFSET('Impacts Database'!$A$1,'Impact Inputs'!B78-1,MATCH("Description",'Impacts Database'!$2:$2,0)-1),"-")</f>
        <v>-</v>
      </c>
      <c r="D78" s="6" t="str">
        <f ca="1">IFERROR(OFFSET('Impacts Database'!$A$1,'Impact Inputs'!B78-1,MATCH("Wellbeing Domain",'Impacts Database'!$2:$2,0)-1),"-")</f>
        <v>-</v>
      </c>
      <c r="E78" s="6" t="str">
        <f ca="1">IFERROR(OFFSET('Impacts Database'!$A$1,'Impact Inputs'!B78-1,MATCH("Sector",'Impacts Database'!$2:$2,0)-1),"-")</f>
        <v>-</v>
      </c>
      <c r="F78" s="239" t="str">
        <f ca="1">IFERROR(OFFSET('Impacts Database'!$A$1,'Impact Inputs'!B78-1,MATCH("Value adjusted to "&amp;'Primary Inputs'!$C$16,'Impacts Database'!$2:$2,0)-1),"-")</f>
        <v>-</v>
      </c>
      <c r="G78" s="239" t="str">
        <f ca="1">IFERROR(OFFSET('Impacts Database'!$A$1,'Impact Inputs'!B78-1,MATCH("Unit",'Impacts Database'!$2:$2,0)-1),"-")</f>
        <v>-</v>
      </c>
      <c r="H78" s="240" t="str">
        <f ca="1">IFERROR(OFFSET('Impacts Database'!$A$1,'Impact Inputs'!B78-1,MATCH("Government/Non-Government",'Impacts Database'!$2:$2,0)-1),"-")</f>
        <v>-</v>
      </c>
      <c r="I78" s="448"/>
      <c r="J78" s="311" t="s">
        <v>394</v>
      </c>
      <c r="K78" s="312"/>
      <c r="L78" s="313"/>
      <c r="M78" s="17">
        <f xml:space="preserve"> K78 + L78</f>
        <v>0</v>
      </c>
      <c r="N78" s="314">
        <v>1</v>
      </c>
      <c r="O78" s="314">
        <v>1</v>
      </c>
      <c r="P78" s="103" t="s">
        <v>110</v>
      </c>
      <c r="Q78" s="315"/>
      <c r="R78" s="25">
        <f ca="1">IF(ISTEXT(F78),0,(F78*N78*O78*Q78))</f>
        <v>0</v>
      </c>
      <c r="S78" s="325"/>
      <c r="T78" s="325">
        <f t="shared" ref="T78:AY78" ca="1" si="140" xml:space="preserve"> MAX( MIN($M78, T$4) - MAX($K78, T$3), 0) *$R78</f>
        <v>0</v>
      </c>
      <c r="U78" s="325">
        <f t="shared" ca="1" si="140"/>
        <v>0</v>
      </c>
      <c r="V78" s="325">
        <f t="shared" ca="1" si="140"/>
        <v>0</v>
      </c>
      <c r="W78" s="325">
        <f t="shared" ca="1" si="140"/>
        <v>0</v>
      </c>
      <c r="X78" s="325">
        <f t="shared" ca="1" si="140"/>
        <v>0</v>
      </c>
      <c r="Y78" s="325">
        <f t="shared" ca="1" si="140"/>
        <v>0</v>
      </c>
      <c r="Z78" s="325">
        <f t="shared" ca="1" si="140"/>
        <v>0</v>
      </c>
      <c r="AA78" s="325">
        <f t="shared" ca="1" si="140"/>
        <v>0</v>
      </c>
      <c r="AB78" s="325">
        <f t="shared" ca="1" si="140"/>
        <v>0</v>
      </c>
      <c r="AC78" s="325">
        <f t="shared" ca="1" si="140"/>
        <v>0</v>
      </c>
      <c r="AD78" s="325">
        <f t="shared" ca="1" si="140"/>
        <v>0</v>
      </c>
      <c r="AE78" s="325">
        <f t="shared" ca="1" si="140"/>
        <v>0</v>
      </c>
      <c r="AF78" s="325">
        <f t="shared" ca="1" si="140"/>
        <v>0</v>
      </c>
      <c r="AG78" s="325">
        <f t="shared" ca="1" si="140"/>
        <v>0</v>
      </c>
      <c r="AH78" s="325">
        <f t="shared" ca="1" si="140"/>
        <v>0</v>
      </c>
      <c r="AI78" s="325">
        <f t="shared" ca="1" si="140"/>
        <v>0</v>
      </c>
      <c r="AJ78" s="325">
        <f t="shared" ca="1" si="140"/>
        <v>0</v>
      </c>
      <c r="AK78" s="325">
        <f t="shared" ca="1" si="140"/>
        <v>0</v>
      </c>
      <c r="AL78" s="325">
        <f t="shared" ca="1" si="140"/>
        <v>0</v>
      </c>
      <c r="AM78" s="325">
        <f t="shared" ca="1" si="140"/>
        <v>0</v>
      </c>
      <c r="AN78" s="325">
        <f t="shared" ca="1" si="140"/>
        <v>0</v>
      </c>
      <c r="AO78" s="325">
        <f t="shared" ca="1" si="140"/>
        <v>0</v>
      </c>
      <c r="AP78" s="325">
        <f t="shared" ca="1" si="140"/>
        <v>0</v>
      </c>
      <c r="AQ78" s="325">
        <f t="shared" ca="1" si="140"/>
        <v>0</v>
      </c>
      <c r="AR78" s="325">
        <f t="shared" ca="1" si="140"/>
        <v>0</v>
      </c>
      <c r="AS78" s="325">
        <f t="shared" ca="1" si="140"/>
        <v>0</v>
      </c>
      <c r="AT78" s="325">
        <f t="shared" ca="1" si="140"/>
        <v>0</v>
      </c>
      <c r="AU78" s="325">
        <f t="shared" ca="1" si="140"/>
        <v>0</v>
      </c>
      <c r="AV78" s="325">
        <f t="shared" ca="1" si="140"/>
        <v>0</v>
      </c>
      <c r="AW78" s="325">
        <f t="shared" ca="1" si="140"/>
        <v>0</v>
      </c>
      <c r="AX78" s="325">
        <f t="shared" ca="1" si="140"/>
        <v>0</v>
      </c>
      <c r="AY78" s="325">
        <f t="shared" ca="1" si="140"/>
        <v>0</v>
      </c>
      <c r="AZ78" s="325">
        <f t="shared" ref="AZ78:BQ78" ca="1" si="141" xml:space="preserve"> MAX( MIN($M78, AZ$4) - MAX($K78, AZ$3), 0) *$R78</f>
        <v>0</v>
      </c>
      <c r="BA78" s="325">
        <f t="shared" ca="1" si="141"/>
        <v>0</v>
      </c>
      <c r="BB78" s="325">
        <f t="shared" ca="1" si="141"/>
        <v>0</v>
      </c>
      <c r="BC78" s="325">
        <f t="shared" ca="1" si="141"/>
        <v>0</v>
      </c>
      <c r="BD78" s="325">
        <f t="shared" ca="1" si="141"/>
        <v>0</v>
      </c>
      <c r="BE78" s="325">
        <f t="shared" ca="1" si="141"/>
        <v>0</v>
      </c>
      <c r="BF78" s="325">
        <f t="shared" ca="1" si="141"/>
        <v>0</v>
      </c>
      <c r="BG78" s="325">
        <f t="shared" ca="1" si="141"/>
        <v>0</v>
      </c>
      <c r="BH78" s="325">
        <f t="shared" ca="1" si="141"/>
        <v>0</v>
      </c>
      <c r="BI78" s="325">
        <f t="shared" ca="1" si="141"/>
        <v>0</v>
      </c>
      <c r="BJ78" s="325">
        <f t="shared" ca="1" si="141"/>
        <v>0</v>
      </c>
      <c r="BK78" s="325">
        <f t="shared" ca="1" si="141"/>
        <v>0</v>
      </c>
      <c r="BL78" s="325">
        <f t="shared" ca="1" si="141"/>
        <v>0</v>
      </c>
      <c r="BM78" s="325">
        <f t="shared" ca="1" si="141"/>
        <v>0</v>
      </c>
      <c r="BN78" s="325">
        <f t="shared" ca="1" si="141"/>
        <v>0</v>
      </c>
      <c r="BO78" s="325">
        <f t="shared" ca="1" si="141"/>
        <v>0</v>
      </c>
      <c r="BP78" s="325">
        <f t="shared" ca="1" si="141"/>
        <v>0</v>
      </c>
      <c r="BQ78" s="325">
        <f t="shared" ca="1" si="141"/>
        <v>0</v>
      </c>
    </row>
    <row r="79" spans="1:69">
      <c r="A79" s="191" t="str">
        <f>IF(OR(AND(L78=0,NOT(ISBLANK(L78))),N78=0,O78=0,AND(Q78=Q79,NOT(ISBLANK(Q78)),NOT(ISBLANK(Q79)))),"ERROR","OK")</f>
        <v>OK</v>
      </c>
      <c r="B79" s="123"/>
      <c r="C79" s="125" t="str">
        <f ca="1">IF(SUMSQ($T80:$BQ80)&gt;0,"INCLUDED","EXCLUDED")</f>
        <v>EXCLUDED</v>
      </c>
      <c r="D79" s="6"/>
      <c r="E79" s="6"/>
      <c r="F79" s="239"/>
      <c r="G79" s="239"/>
      <c r="H79" s="240" t="str">
        <f ca="1">IFERROR(OFFSET('Impacts Database'!$A$1,'Impact Inputs'!B78-1,MATCH("Government/Non-Government",'Impacts Database'!$2:$2,0)-1),"-")</f>
        <v>-</v>
      </c>
      <c r="I79" s="449"/>
      <c r="J79" s="166"/>
      <c r="K79" s="99"/>
      <c r="L79" s="99"/>
      <c r="M79" s="17"/>
      <c r="N79" s="242"/>
      <c r="O79" s="100"/>
      <c r="P79" s="102" t="s">
        <v>111</v>
      </c>
      <c r="Q79" s="315"/>
      <c r="R79" s="25">
        <f ca="1">IF(ISTEXT(F78),0,(F78*N78*O78*Q79))</f>
        <v>0</v>
      </c>
      <c r="S79" s="325"/>
      <c r="T79" s="325">
        <f t="shared" ref="T79:AY79" ca="1" si="142" xml:space="preserve"> MAX( MIN($M78, T$4) - MAX($K78, T$3), 0) *$R79</f>
        <v>0</v>
      </c>
      <c r="U79" s="325">
        <f t="shared" ca="1" si="142"/>
        <v>0</v>
      </c>
      <c r="V79" s="325">
        <f t="shared" ca="1" si="142"/>
        <v>0</v>
      </c>
      <c r="W79" s="325">
        <f t="shared" ca="1" si="142"/>
        <v>0</v>
      </c>
      <c r="X79" s="325">
        <f t="shared" ca="1" si="142"/>
        <v>0</v>
      </c>
      <c r="Y79" s="325">
        <f t="shared" ca="1" si="142"/>
        <v>0</v>
      </c>
      <c r="Z79" s="325">
        <f t="shared" ca="1" si="142"/>
        <v>0</v>
      </c>
      <c r="AA79" s="325">
        <f t="shared" ca="1" si="142"/>
        <v>0</v>
      </c>
      <c r="AB79" s="325">
        <f t="shared" ca="1" si="142"/>
        <v>0</v>
      </c>
      <c r="AC79" s="325">
        <f t="shared" ca="1" si="142"/>
        <v>0</v>
      </c>
      <c r="AD79" s="325">
        <f t="shared" ca="1" si="142"/>
        <v>0</v>
      </c>
      <c r="AE79" s="325">
        <f t="shared" ca="1" si="142"/>
        <v>0</v>
      </c>
      <c r="AF79" s="325">
        <f t="shared" ca="1" si="142"/>
        <v>0</v>
      </c>
      <c r="AG79" s="325">
        <f t="shared" ca="1" si="142"/>
        <v>0</v>
      </c>
      <c r="AH79" s="325">
        <f t="shared" ca="1" si="142"/>
        <v>0</v>
      </c>
      <c r="AI79" s="325">
        <f t="shared" ca="1" si="142"/>
        <v>0</v>
      </c>
      <c r="AJ79" s="325">
        <f t="shared" ca="1" si="142"/>
        <v>0</v>
      </c>
      <c r="AK79" s="325">
        <f t="shared" ca="1" si="142"/>
        <v>0</v>
      </c>
      <c r="AL79" s="325">
        <f t="shared" ca="1" si="142"/>
        <v>0</v>
      </c>
      <c r="AM79" s="325">
        <f t="shared" ca="1" si="142"/>
        <v>0</v>
      </c>
      <c r="AN79" s="325">
        <f t="shared" ca="1" si="142"/>
        <v>0</v>
      </c>
      <c r="AO79" s="325">
        <f t="shared" ca="1" si="142"/>
        <v>0</v>
      </c>
      <c r="AP79" s="325">
        <f t="shared" ca="1" si="142"/>
        <v>0</v>
      </c>
      <c r="AQ79" s="325">
        <f t="shared" ca="1" si="142"/>
        <v>0</v>
      </c>
      <c r="AR79" s="325">
        <f t="shared" ca="1" si="142"/>
        <v>0</v>
      </c>
      <c r="AS79" s="325">
        <f t="shared" ca="1" si="142"/>
        <v>0</v>
      </c>
      <c r="AT79" s="325">
        <f t="shared" ca="1" si="142"/>
        <v>0</v>
      </c>
      <c r="AU79" s="325">
        <f t="shared" ca="1" si="142"/>
        <v>0</v>
      </c>
      <c r="AV79" s="325">
        <f t="shared" ca="1" si="142"/>
        <v>0</v>
      </c>
      <c r="AW79" s="325">
        <f t="shared" ca="1" si="142"/>
        <v>0</v>
      </c>
      <c r="AX79" s="325">
        <f t="shared" ca="1" si="142"/>
        <v>0</v>
      </c>
      <c r="AY79" s="325">
        <f t="shared" ca="1" si="142"/>
        <v>0</v>
      </c>
      <c r="AZ79" s="325">
        <f t="shared" ref="AZ79:BQ79" ca="1" si="143" xml:space="preserve"> MAX( MIN($M78, AZ$4) - MAX($K78, AZ$3), 0) *$R79</f>
        <v>0</v>
      </c>
      <c r="BA79" s="325">
        <f t="shared" ca="1" si="143"/>
        <v>0</v>
      </c>
      <c r="BB79" s="325">
        <f t="shared" ca="1" si="143"/>
        <v>0</v>
      </c>
      <c r="BC79" s="325">
        <f t="shared" ca="1" si="143"/>
        <v>0</v>
      </c>
      <c r="BD79" s="325">
        <f t="shared" ca="1" si="143"/>
        <v>0</v>
      </c>
      <c r="BE79" s="325">
        <f t="shared" ca="1" si="143"/>
        <v>0</v>
      </c>
      <c r="BF79" s="325">
        <f t="shared" ca="1" si="143"/>
        <v>0</v>
      </c>
      <c r="BG79" s="325">
        <f t="shared" ca="1" si="143"/>
        <v>0</v>
      </c>
      <c r="BH79" s="325">
        <f t="shared" ca="1" si="143"/>
        <v>0</v>
      </c>
      <c r="BI79" s="325">
        <f t="shared" ca="1" si="143"/>
        <v>0</v>
      </c>
      <c r="BJ79" s="325">
        <f t="shared" ca="1" si="143"/>
        <v>0</v>
      </c>
      <c r="BK79" s="325">
        <f t="shared" ca="1" si="143"/>
        <v>0</v>
      </c>
      <c r="BL79" s="325">
        <f t="shared" ca="1" si="143"/>
        <v>0</v>
      </c>
      <c r="BM79" s="325">
        <f t="shared" ca="1" si="143"/>
        <v>0</v>
      </c>
      <c r="BN79" s="325">
        <f t="shared" ca="1" si="143"/>
        <v>0</v>
      </c>
      <c r="BO79" s="325">
        <f t="shared" ca="1" si="143"/>
        <v>0</v>
      </c>
      <c r="BP79" s="325">
        <f t="shared" ca="1" si="143"/>
        <v>0</v>
      </c>
      <c r="BQ79" s="325">
        <f t="shared" ca="1" si="143"/>
        <v>0</v>
      </c>
    </row>
    <row r="80" spans="1:69">
      <c r="B80" s="123"/>
      <c r="C80" s="128"/>
      <c r="D80" s="6"/>
      <c r="E80" s="6"/>
      <c r="F80" s="239"/>
      <c r="G80" s="239"/>
      <c r="H80" s="240" t="str">
        <f ca="1">IFERROR(OFFSET('Impacts Database'!$A$1,'Impact Inputs'!B78-1,MATCH("Government/Non-Government",'Impacts Database'!$2:$2,0)-1),"-")</f>
        <v>-</v>
      </c>
      <c r="I80" s="449"/>
      <c r="J80" s="166"/>
      <c r="K80" s="98"/>
      <c r="L80" s="98"/>
      <c r="M80" s="17"/>
      <c r="N80" s="242"/>
      <c r="O80" s="101"/>
      <c r="P80" s="102" t="s">
        <v>112</v>
      </c>
      <c r="Q80" s="7">
        <f>Q79-Q78</f>
        <v>0</v>
      </c>
      <c r="R80" s="25">
        <f ca="1">IF(ISTEXT(F78),0,(F78*N78*O78*Q80))</f>
        <v>0</v>
      </c>
      <c r="S80" s="325"/>
      <c r="T80" s="325">
        <f t="shared" ref="T80:BQ80" ca="1" si="144">T79-T78</f>
        <v>0</v>
      </c>
      <c r="U80" s="325">
        <f t="shared" ca="1" si="144"/>
        <v>0</v>
      </c>
      <c r="V80" s="325">
        <f t="shared" ca="1" si="144"/>
        <v>0</v>
      </c>
      <c r="W80" s="325">
        <f t="shared" ca="1" si="144"/>
        <v>0</v>
      </c>
      <c r="X80" s="325">
        <f t="shared" ca="1" si="144"/>
        <v>0</v>
      </c>
      <c r="Y80" s="325">
        <f t="shared" ca="1" si="144"/>
        <v>0</v>
      </c>
      <c r="Z80" s="325">
        <f t="shared" ca="1" si="144"/>
        <v>0</v>
      </c>
      <c r="AA80" s="325">
        <f t="shared" ca="1" si="144"/>
        <v>0</v>
      </c>
      <c r="AB80" s="325">
        <f t="shared" ca="1" si="144"/>
        <v>0</v>
      </c>
      <c r="AC80" s="325">
        <f t="shared" ca="1" si="144"/>
        <v>0</v>
      </c>
      <c r="AD80" s="325">
        <f t="shared" ca="1" si="144"/>
        <v>0</v>
      </c>
      <c r="AE80" s="325">
        <f t="shared" ca="1" si="144"/>
        <v>0</v>
      </c>
      <c r="AF80" s="325">
        <f t="shared" ca="1" si="144"/>
        <v>0</v>
      </c>
      <c r="AG80" s="325">
        <f t="shared" ca="1" si="144"/>
        <v>0</v>
      </c>
      <c r="AH80" s="325">
        <f t="shared" ca="1" si="144"/>
        <v>0</v>
      </c>
      <c r="AI80" s="325">
        <f t="shared" ca="1" si="144"/>
        <v>0</v>
      </c>
      <c r="AJ80" s="325">
        <f t="shared" ca="1" si="144"/>
        <v>0</v>
      </c>
      <c r="AK80" s="325">
        <f t="shared" ca="1" si="144"/>
        <v>0</v>
      </c>
      <c r="AL80" s="325">
        <f t="shared" ca="1" si="144"/>
        <v>0</v>
      </c>
      <c r="AM80" s="325">
        <f t="shared" ca="1" si="144"/>
        <v>0</v>
      </c>
      <c r="AN80" s="325">
        <f t="shared" ca="1" si="144"/>
        <v>0</v>
      </c>
      <c r="AO80" s="325">
        <f t="shared" ca="1" si="144"/>
        <v>0</v>
      </c>
      <c r="AP80" s="325">
        <f t="shared" ca="1" si="144"/>
        <v>0</v>
      </c>
      <c r="AQ80" s="325">
        <f t="shared" ca="1" si="144"/>
        <v>0</v>
      </c>
      <c r="AR80" s="325">
        <f t="shared" ca="1" si="144"/>
        <v>0</v>
      </c>
      <c r="AS80" s="325">
        <f t="shared" ca="1" si="144"/>
        <v>0</v>
      </c>
      <c r="AT80" s="325">
        <f t="shared" ca="1" si="144"/>
        <v>0</v>
      </c>
      <c r="AU80" s="325">
        <f t="shared" ca="1" si="144"/>
        <v>0</v>
      </c>
      <c r="AV80" s="325">
        <f t="shared" ca="1" si="144"/>
        <v>0</v>
      </c>
      <c r="AW80" s="325">
        <f t="shared" ca="1" si="144"/>
        <v>0</v>
      </c>
      <c r="AX80" s="325">
        <f t="shared" ca="1" si="144"/>
        <v>0</v>
      </c>
      <c r="AY80" s="325">
        <f t="shared" ca="1" si="144"/>
        <v>0</v>
      </c>
      <c r="AZ80" s="325">
        <f t="shared" ca="1" si="144"/>
        <v>0</v>
      </c>
      <c r="BA80" s="325">
        <f t="shared" ca="1" si="144"/>
        <v>0</v>
      </c>
      <c r="BB80" s="325">
        <f t="shared" ca="1" si="144"/>
        <v>0</v>
      </c>
      <c r="BC80" s="325">
        <f t="shared" ca="1" si="144"/>
        <v>0</v>
      </c>
      <c r="BD80" s="325">
        <f t="shared" ca="1" si="144"/>
        <v>0</v>
      </c>
      <c r="BE80" s="325">
        <f t="shared" ca="1" si="144"/>
        <v>0</v>
      </c>
      <c r="BF80" s="325">
        <f t="shared" ca="1" si="144"/>
        <v>0</v>
      </c>
      <c r="BG80" s="325">
        <f t="shared" ca="1" si="144"/>
        <v>0</v>
      </c>
      <c r="BH80" s="325">
        <f t="shared" ca="1" si="144"/>
        <v>0</v>
      </c>
      <c r="BI80" s="325">
        <f t="shared" ca="1" si="144"/>
        <v>0</v>
      </c>
      <c r="BJ80" s="325">
        <f t="shared" ca="1" si="144"/>
        <v>0</v>
      </c>
      <c r="BK80" s="325">
        <f t="shared" ca="1" si="144"/>
        <v>0</v>
      </c>
      <c r="BL80" s="325">
        <f t="shared" ca="1" si="144"/>
        <v>0</v>
      </c>
      <c r="BM80" s="325">
        <f t="shared" ca="1" si="144"/>
        <v>0</v>
      </c>
      <c r="BN80" s="325">
        <f t="shared" ca="1" si="144"/>
        <v>0</v>
      </c>
      <c r="BO80" s="325">
        <f t="shared" ca="1" si="144"/>
        <v>0</v>
      </c>
      <c r="BP80" s="325">
        <f t="shared" ca="1" si="144"/>
        <v>0</v>
      </c>
      <c r="BQ80" s="325">
        <f t="shared" ca="1" si="144"/>
        <v>0</v>
      </c>
    </row>
    <row r="81" spans="1:69" ht="15">
      <c r="A81" s="129" t="s">
        <v>365</v>
      </c>
      <c r="B81" s="316"/>
      <c r="C81" s="128" t="str">
        <f ca="1">IFERROR(OFFSET('Impacts Database'!$A$1,'Impact Inputs'!B81-1,MATCH("Description",'Impacts Database'!$2:$2,0)-1),"-")</f>
        <v>-</v>
      </c>
      <c r="D81" s="6" t="str">
        <f ca="1">IFERROR(OFFSET('Impacts Database'!$A$1,'Impact Inputs'!B81-1,MATCH("Wellbeing Domain",'Impacts Database'!$2:$2,0)-1),"-")</f>
        <v>-</v>
      </c>
      <c r="E81" s="6" t="str">
        <f ca="1">IFERROR(OFFSET('Impacts Database'!$A$1,'Impact Inputs'!B81-1,MATCH("Sector",'Impacts Database'!$2:$2,0)-1),"-")</f>
        <v>-</v>
      </c>
      <c r="F81" s="239" t="str">
        <f ca="1">IFERROR(OFFSET('Impacts Database'!$A$1,'Impact Inputs'!B81-1,MATCH("Value adjusted to "&amp;'Primary Inputs'!$C$16,'Impacts Database'!$2:$2,0)-1),"-")</f>
        <v>-</v>
      </c>
      <c r="G81" s="239" t="str">
        <f ca="1">IFERROR(OFFSET('Impacts Database'!$A$1,'Impact Inputs'!B81-1,MATCH("Unit",'Impacts Database'!$2:$2,0)-1),"-")</f>
        <v>-</v>
      </c>
      <c r="H81" s="240" t="str">
        <f ca="1">IFERROR(OFFSET('Impacts Database'!$A$1,'Impact Inputs'!B81-1,MATCH("Government/Non-Government",'Impacts Database'!$2:$2,0)-1),"-")</f>
        <v>-</v>
      </c>
      <c r="I81" s="448"/>
      <c r="J81" s="311" t="s">
        <v>394</v>
      </c>
      <c r="K81" s="312"/>
      <c r="L81" s="313"/>
      <c r="M81" s="17">
        <f xml:space="preserve"> K81 + L81</f>
        <v>0</v>
      </c>
      <c r="N81" s="314">
        <v>1</v>
      </c>
      <c r="O81" s="314">
        <v>1</v>
      </c>
      <c r="P81" s="103" t="s">
        <v>110</v>
      </c>
      <c r="Q81" s="315"/>
      <c r="R81" s="25">
        <f ca="1">IF(ISTEXT(F81),0,(F81*N81*O81*Q81))</f>
        <v>0</v>
      </c>
      <c r="S81" s="325"/>
      <c r="T81" s="325">
        <f t="shared" ref="T81:AY81" ca="1" si="145" xml:space="preserve"> MAX( MIN($M81, T$4) - MAX($K81, T$3), 0) *$R81</f>
        <v>0</v>
      </c>
      <c r="U81" s="325">
        <f t="shared" ca="1" si="145"/>
        <v>0</v>
      </c>
      <c r="V81" s="325">
        <f t="shared" ca="1" si="145"/>
        <v>0</v>
      </c>
      <c r="W81" s="325">
        <f t="shared" ca="1" si="145"/>
        <v>0</v>
      </c>
      <c r="X81" s="325">
        <f t="shared" ca="1" si="145"/>
        <v>0</v>
      </c>
      <c r="Y81" s="325">
        <f t="shared" ca="1" si="145"/>
        <v>0</v>
      </c>
      <c r="Z81" s="325">
        <f t="shared" ca="1" si="145"/>
        <v>0</v>
      </c>
      <c r="AA81" s="325">
        <f t="shared" ca="1" si="145"/>
        <v>0</v>
      </c>
      <c r="AB81" s="325">
        <f t="shared" ca="1" si="145"/>
        <v>0</v>
      </c>
      <c r="AC81" s="325">
        <f t="shared" ca="1" si="145"/>
        <v>0</v>
      </c>
      <c r="AD81" s="325">
        <f t="shared" ca="1" si="145"/>
        <v>0</v>
      </c>
      <c r="AE81" s="325">
        <f t="shared" ca="1" si="145"/>
        <v>0</v>
      </c>
      <c r="AF81" s="325">
        <f t="shared" ca="1" si="145"/>
        <v>0</v>
      </c>
      <c r="AG81" s="325">
        <f t="shared" ca="1" si="145"/>
        <v>0</v>
      </c>
      <c r="AH81" s="325">
        <f t="shared" ca="1" si="145"/>
        <v>0</v>
      </c>
      <c r="AI81" s="325">
        <f t="shared" ca="1" si="145"/>
        <v>0</v>
      </c>
      <c r="AJ81" s="325">
        <f t="shared" ca="1" si="145"/>
        <v>0</v>
      </c>
      <c r="AK81" s="325">
        <f t="shared" ca="1" si="145"/>
        <v>0</v>
      </c>
      <c r="AL81" s="325">
        <f t="shared" ca="1" si="145"/>
        <v>0</v>
      </c>
      <c r="AM81" s="325">
        <f t="shared" ca="1" si="145"/>
        <v>0</v>
      </c>
      <c r="AN81" s="325">
        <f t="shared" ca="1" si="145"/>
        <v>0</v>
      </c>
      <c r="AO81" s="325">
        <f t="shared" ca="1" si="145"/>
        <v>0</v>
      </c>
      <c r="AP81" s="325">
        <f t="shared" ca="1" si="145"/>
        <v>0</v>
      </c>
      <c r="AQ81" s="325">
        <f t="shared" ca="1" si="145"/>
        <v>0</v>
      </c>
      <c r="AR81" s="325">
        <f t="shared" ca="1" si="145"/>
        <v>0</v>
      </c>
      <c r="AS81" s="325">
        <f t="shared" ca="1" si="145"/>
        <v>0</v>
      </c>
      <c r="AT81" s="325">
        <f t="shared" ca="1" si="145"/>
        <v>0</v>
      </c>
      <c r="AU81" s="325">
        <f t="shared" ca="1" si="145"/>
        <v>0</v>
      </c>
      <c r="AV81" s="325">
        <f t="shared" ca="1" si="145"/>
        <v>0</v>
      </c>
      <c r="AW81" s="325">
        <f t="shared" ca="1" si="145"/>
        <v>0</v>
      </c>
      <c r="AX81" s="325">
        <f t="shared" ca="1" si="145"/>
        <v>0</v>
      </c>
      <c r="AY81" s="325">
        <f t="shared" ca="1" si="145"/>
        <v>0</v>
      </c>
      <c r="AZ81" s="325">
        <f t="shared" ref="AZ81:BQ81" ca="1" si="146" xml:space="preserve"> MAX( MIN($M81, AZ$4) - MAX($K81, AZ$3), 0) *$R81</f>
        <v>0</v>
      </c>
      <c r="BA81" s="325">
        <f t="shared" ca="1" si="146"/>
        <v>0</v>
      </c>
      <c r="BB81" s="325">
        <f t="shared" ca="1" si="146"/>
        <v>0</v>
      </c>
      <c r="BC81" s="325">
        <f t="shared" ca="1" si="146"/>
        <v>0</v>
      </c>
      <c r="BD81" s="325">
        <f t="shared" ca="1" si="146"/>
        <v>0</v>
      </c>
      <c r="BE81" s="325">
        <f t="shared" ca="1" si="146"/>
        <v>0</v>
      </c>
      <c r="BF81" s="325">
        <f t="shared" ca="1" si="146"/>
        <v>0</v>
      </c>
      <c r="BG81" s="325">
        <f t="shared" ca="1" si="146"/>
        <v>0</v>
      </c>
      <c r="BH81" s="325">
        <f t="shared" ca="1" si="146"/>
        <v>0</v>
      </c>
      <c r="BI81" s="325">
        <f t="shared" ca="1" si="146"/>
        <v>0</v>
      </c>
      <c r="BJ81" s="325">
        <f t="shared" ca="1" si="146"/>
        <v>0</v>
      </c>
      <c r="BK81" s="325">
        <f t="shared" ca="1" si="146"/>
        <v>0</v>
      </c>
      <c r="BL81" s="325">
        <f t="shared" ca="1" si="146"/>
        <v>0</v>
      </c>
      <c r="BM81" s="325">
        <f t="shared" ca="1" si="146"/>
        <v>0</v>
      </c>
      <c r="BN81" s="325">
        <f t="shared" ca="1" si="146"/>
        <v>0</v>
      </c>
      <c r="BO81" s="325">
        <f t="shared" ca="1" si="146"/>
        <v>0</v>
      </c>
      <c r="BP81" s="325">
        <f t="shared" ca="1" si="146"/>
        <v>0</v>
      </c>
      <c r="BQ81" s="325">
        <f t="shared" ca="1" si="146"/>
        <v>0</v>
      </c>
    </row>
    <row r="82" spans="1:69">
      <c r="A82" s="191" t="str">
        <f>IF(OR(AND(L81=0,NOT(ISBLANK(L81))),N81=0,O81=0,AND(Q81=Q82,NOT(ISBLANK(Q81)),NOT(ISBLANK(Q82)))),"ERROR","OK")</f>
        <v>OK</v>
      </c>
      <c r="B82" s="123"/>
      <c r="C82" s="125" t="str">
        <f ca="1">IF(SUMSQ($T83:$BQ83)&gt;0,"INCLUDED","EXCLUDED")</f>
        <v>EXCLUDED</v>
      </c>
      <c r="D82" s="6"/>
      <c r="E82" s="6"/>
      <c r="F82" s="239"/>
      <c r="G82" s="239"/>
      <c r="H82" s="240" t="str">
        <f ca="1">IFERROR(OFFSET('Impacts Database'!$A$1,'Impact Inputs'!B81-1,MATCH("Government/Non-Government",'Impacts Database'!$2:$2,0)-1),"-")</f>
        <v>-</v>
      </c>
      <c r="I82" s="449"/>
      <c r="J82" s="166"/>
      <c r="K82" s="99"/>
      <c r="L82" s="99"/>
      <c r="M82" s="17"/>
      <c r="N82" s="242"/>
      <c r="O82" s="100"/>
      <c r="P82" s="102" t="s">
        <v>111</v>
      </c>
      <c r="Q82" s="315"/>
      <c r="R82" s="25">
        <f ca="1">IF(ISTEXT(F81),0,(F81*N81*O81*Q82))</f>
        <v>0</v>
      </c>
      <c r="S82" s="325"/>
      <c r="T82" s="325">
        <f t="shared" ref="T82:AY82" ca="1" si="147" xml:space="preserve"> MAX( MIN($M81, T$4) - MAX($K81, T$3), 0) *$R82</f>
        <v>0</v>
      </c>
      <c r="U82" s="325">
        <f t="shared" ca="1" si="147"/>
        <v>0</v>
      </c>
      <c r="V82" s="325">
        <f t="shared" ca="1" si="147"/>
        <v>0</v>
      </c>
      <c r="W82" s="325">
        <f t="shared" ca="1" si="147"/>
        <v>0</v>
      </c>
      <c r="X82" s="325">
        <f t="shared" ca="1" si="147"/>
        <v>0</v>
      </c>
      <c r="Y82" s="325">
        <f t="shared" ca="1" si="147"/>
        <v>0</v>
      </c>
      <c r="Z82" s="325">
        <f t="shared" ca="1" si="147"/>
        <v>0</v>
      </c>
      <c r="AA82" s="325">
        <f t="shared" ca="1" si="147"/>
        <v>0</v>
      </c>
      <c r="AB82" s="325">
        <f t="shared" ca="1" si="147"/>
        <v>0</v>
      </c>
      <c r="AC82" s="325">
        <f t="shared" ca="1" si="147"/>
        <v>0</v>
      </c>
      <c r="AD82" s="325">
        <f t="shared" ca="1" si="147"/>
        <v>0</v>
      </c>
      <c r="AE82" s="325">
        <f t="shared" ca="1" si="147"/>
        <v>0</v>
      </c>
      <c r="AF82" s="325">
        <f t="shared" ca="1" si="147"/>
        <v>0</v>
      </c>
      <c r="AG82" s="325">
        <f t="shared" ca="1" si="147"/>
        <v>0</v>
      </c>
      <c r="AH82" s="325">
        <f t="shared" ca="1" si="147"/>
        <v>0</v>
      </c>
      <c r="AI82" s="325">
        <f t="shared" ca="1" si="147"/>
        <v>0</v>
      </c>
      <c r="AJ82" s="325">
        <f t="shared" ca="1" si="147"/>
        <v>0</v>
      </c>
      <c r="AK82" s="325">
        <f t="shared" ca="1" si="147"/>
        <v>0</v>
      </c>
      <c r="AL82" s="325">
        <f t="shared" ca="1" si="147"/>
        <v>0</v>
      </c>
      <c r="AM82" s="325">
        <f t="shared" ca="1" si="147"/>
        <v>0</v>
      </c>
      <c r="AN82" s="325">
        <f t="shared" ca="1" si="147"/>
        <v>0</v>
      </c>
      <c r="AO82" s="325">
        <f t="shared" ca="1" si="147"/>
        <v>0</v>
      </c>
      <c r="AP82" s="325">
        <f t="shared" ca="1" si="147"/>
        <v>0</v>
      </c>
      <c r="AQ82" s="325">
        <f t="shared" ca="1" si="147"/>
        <v>0</v>
      </c>
      <c r="AR82" s="325">
        <f t="shared" ca="1" si="147"/>
        <v>0</v>
      </c>
      <c r="AS82" s="325">
        <f t="shared" ca="1" si="147"/>
        <v>0</v>
      </c>
      <c r="AT82" s="325">
        <f t="shared" ca="1" si="147"/>
        <v>0</v>
      </c>
      <c r="AU82" s="325">
        <f t="shared" ca="1" si="147"/>
        <v>0</v>
      </c>
      <c r="AV82" s="325">
        <f t="shared" ca="1" si="147"/>
        <v>0</v>
      </c>
      <c r="AW82" s="325">
        <f t="shared" ca="1" si="147"/>
        <v>0</v>
      </c>
      <c r="AX82" s="325">
        <f t="shared" ca="1" si="147"/>
        <v>0</v>
      </c>
      <c r="AY82" s="325">
        <f t="shared" ca="1" si="147"/>
        <v>0</v>
      </c>
      <c r="AZ82" s="325">
        <f t="shared" ref="AZ82:BQ82" ca="1" si="148" xml:space="preserve"> MAX( MIN($M81, AZ$4) - MAX($K81, AZ$3), 0) *$R82</f>
        <v>0</v>
      </c>
      <c r="BA82" s="325">
        <f t="shared" ca="1" si="148"/>
        <v>0</v>
      </c>
      <c r="BB82" s="325">
        <f t="shared" ca="1" si="148"/>
        <v>0</v>
      </c>
      <c r="BC82" s="325">
        <f t="shared" ca="1" si="148"/>
        <v>0</v>
      </c>
      <c r="BD82" s="325">
        <f t="shared" ca="1" si="148"/>
        <v>0</v>
      </c>
      <c r="BE82" s="325">
        <f t="shared" ca="1" si="148"/>
        <v>0</v>
      </c>
      <c r="BF82" s="325">
        <f t="shared" ca="1" si="148"/>
        <v>0</v>
      </c>
      <c r="BG82" s="325">
        <f t="shared" ca="1" si="148"/>
        <v>0</v>
      </c>
      <c r="BH82" s="325">
        <f t="shared" ca="1" si="148"/>
        <v>0</v>
      </c>
      <c r="BI82" s="325">
        <f t="shared" ca="1" si="148"/>
        <v>0</v>
      </c>
      <c r="BJ82" s="325">
        <f t="shared" ca="1" si="148"/>
        <v>0</v>
      </c>
      <c r="BK82" s="325">
        <f t="shared" ca="1" si="148"/>
        <v>0</v>
      </c>
      <c r="BL82" s="325">
        <f t="shared" ca="1" si="148"/>
        <v>0</v>
      </c>
      <c r="BM82" s="325">
        <f t="shared" ca="1" si="148"/>
        <v>0</v>
      </c>
      <c r="BN82" s="325">
        <f t="shared" ca="1" si="148"/>
        <v>0</v>
      </c>
      <c r="BO82" s="325">
        <f t="shared" ca="1" si="148"/>
        <v>0</v>
      </c>
      <c r="BP82" s="325">
        <f t="shared" ca="1" si="148"/>
        <v>0</v>
      </c>
      <c r="BQ82" s="325">
        <f t="shared" ca="1" si="148"/>
        <v>0</v>
      </c>
    </row>
    <row r="83" spans="1:69">
      <c r="B83" s="123"/>
      <c r="C83" s="128"/>
      <c r="D83" s="6"/>
      <c r="E83" s="6"/>
      <c r="F83" s="239"/>
      <c r="G83" s="239"/>
      <c r="H83" s="240" t="str">
        <f ca="1">IFERROR(OFFSET('Impacts Database'!$A$1,'Impact Inputs'!B81-1,MATCH("Government/Non-Government",'Impacts Database'!$2:$2,0)-1),"-")</f>
        <v>-</v>
      </c>
      <c r="I83" s="449"/>
      <c r="J83" s="166"/>
      <c r="K83" s="98"/>
      <c r="L83" s="98"/>
      <c r="M83" s="17"/>
      <c r="N83" s="242"/>
      <c r="O83" s="101"/>
      <c r="P83" s="102" t="s">
        <v>112</v>
      </c>
      <c r="Q83" s="7">
        <f>Q82-Q81</f>
        <v>0</v>
      </c>
      <c r="R83" s="25">
        <f ca="1">IF(ISTEXT(F81),0,(F81*N81*O81*Q83))</f>
        <v>0</v>
      </c>
      <c r="S83" s="325"/>
      <c r="T83" s="325">
        <f t="shared" ref="T83:BQ83" ca="1" si="149">T82-T81</f>
        <v>0</v>
      </c>
      <c r="U83" s="325">
        <f t="shared" ca="1" si="149"/>
        <v>0</v>
      </c>
      <c r="V83" s="325">
        <f t="shared" ca="1" si="149"/>
        <v>0</v>
      </c>
      <c r="W83" s="325">
        <f t="shared" ca="1" si="149"/>
        <v>0</v>
      </c>
      <c r="X83" s="325">
        <f t="shared" ca="1" si="149"/>
        <v>0</v>
      </c>
      <c r="Y83" s="325">
        <f t="shared" ca="1" si="149"/>
        <v>0</v>
      </c>
      <c r="Z83" s="325">
        <f t="shared" ca="1" si="149"/>
        <v>0</v>
      </c>
      <c r="AA83" s="325">
        <f t="shared" ca="1" si="149"/>
        <v>0</v>
      </c>
      <c r="AB83" s="325">
        <f t="shared" ca="1" si="149"/>
        <v>0</v>
      </c>
      <c r="AC83" s="325">
        <f t="shared" ca="1" si="149"/>
        <v>0</v>
      </c>
      <c r="AD83" s="325">
        <f t="shared" ca="1" si="149"/>
        <v>0</v>
      </c>
      <c r="AE83" s="325">
        <f t="shared" ca="1" si="149"/>
        <v>0</v>
      </c>
      <c r="AF83" s="325">
        <f t="shared" ca="1" si="149"/>
        <v>0</v>
      </c>
      <c r="AG83" s="325">
        <f t="shared" ca="1" si="149"/>
        <v>0</v>
      </c>
      <c r="AH83" s="325">
        <f t="shared" ca="1" si="149"/>
        <v>0</v>
      </c>
      <c r="AI83" s="325">
        <f t="shared" ca="1" si="149"/>
        <v>0</v>
      </c>
      <c r="AJ83" s="325">
        <f t="shared" ca="1" si="149"/>
        <v>0</v>
      </c>
      <c r="AK83" s="325">
        <f t="shared" ca="1" si="149"/>
        <v>0</v>
      </c>
      <c r="AL83" s="325">
        <f t="shared" ca="1" si="149"/>
        <v>0</v>
      </c>
      <c r="AM83" s="325">
        <f t="shared" ca="1" si="149"/>
        <v>0</v>
      </c>
      <c r="AN83" s="325">
        <f t="shared" ca="1" si="149"/>
        <v>0</v>
      </c>
      <c r="AO83" s="325">
        <f t="shared" ca="1" si="149"/>
        <v>0</v>
      </c>
      <c r="AP83" s="325">
        <f t="shared" ca="1" si="149"/>
        <v>0</v>
      </c>
      <c r="AQ83" s="325">
        <f t="shared" ca="1" si="149"/>
        <v>0</v>
      </c>
      <c r="AR83" s="325">
        <f t="shared" ca="1" si="149"/>
        <v>0</v>
      </c>
      <c r="AS83" s="325">
        <f t="shared" ca="1" si="149"/>
        <v>0</v>
      </c>
      <c r="AT83" s="325">
        <f t="shared" ca="1" si="149"/>
        <v>0</v>
      </c>
      <c r="AU83" s="325">
        <f t="shared" ca="1" si="149"/>
        <v>0</v>
      </c>
      <c r="AV83" s="325">
        <f t="shared" ca="1" si="149"/>
        <v>0</v>
      </c>
      <c r="AW83" s="325">
        <f t="shared" ca="1" si="149"/>
        <v>0</v>
      </c>
      <c r="AX83" s="325">
        <f t="shared" ca="1" si="149"/>
        <v>0</v>
      </c>
      <c r="AY83" s="325">
        <f t="shared" ca="1" si="149"/>
        <v>0</v>
      </c>
      <c r="AZ83" s="325">
        <f t="shared" ca="1" si="149"/>
        <v>0</v>
      </c>
      <c r="BA83" s="325">
        <f t="shared" ca="1" si="149"/>
        <v>0</v>
      </c>
      <c r="BB83" s="325">
        <f t="shared" ca="1" si="149"/>
        <v>0</v>
      </c>
      <c r="BC83" s="325">
        <f t="shared" ca="1" si="149"/>
        <v>0</v>
      </c>
      <c r="BD83" s="325">
        <f t="shared" ca="1" si="149"/>
        <v>0</v>
      </c>
      <c r="BE83" s="325">
        <f t="shared" ca="1" si="149"/>
        <v>0</v>
      </c>
      <c r="BF83" s="325">
        <f t="shared" ca="1" si="149"/>
        <v>0</v>
      </c>
      <c r="BG83" s="325">
        <f t="shared" ca="1" si="149"/>
        <v>0</v>
      </c>
      <c r="BH83" s="325">
        <f t="shared" ca="1" si="149"/>
        <v>0</v>
      </c>
      <c r="BI83" s="325">
        <f t="shared" ca="1" si="149"/>
        <v>0</v>
      </c>
      <c r="BJ83" s="325">
        <f t="shared" ca="1" si="149"/>
        <v>0</v>
      </c>
      <c r="BK83" s="325">
        <f t="shared" ca="1" si="149"/>
        <v>0</v>
      </c>
      <c r="BL83" s="325">
        <f t="shared" ca="1" si="149"/>
        <v>0</v>
      </c>
      <c r="BM83" s="325">
        <f t="shared" ca="1" si="149"/>
        <v>0</v>
      </c>
      <c r="BN83" s="325">
        <f t="shared" ca="1" si="149"/>
        <v>0</v>
      </c>
      <c r="BO83" s="325">
        <f t="shared" ca="1" si="149"/>
        <v>0</v>
      </c>
      <c r="BP83" s="325">
        <f t="shared" ca="1" si="149"/>
        <v>0</v>
      </c>
      <c r="BQ83" s="325">
        <f t="shared" ca="1" si="149"/>
        <v>0</v>
      </c>
    </row>
    <row r="84" spans="1:69" ht="15">
      <c r="A84" s="129" t="s">
        <v>366</v>
      </c>
      <c r="B84" s="316"/>
      <c r="C84" s="128" t="str">
        <f ca="1">IFERROR(OFFSET('Impacts Database'!$A$1,'Impact Inputs'!B84-1,MATCH("Description",'Impacts Database'!$2:$2,0)-1),"-")</f>
        <v>-</v>
      </c>
      <c r="D84" s="6" t="str">
        <f ca="1">IFERROR(OFFSET('Impacts Database'!$A$1,'Impact Inputs'!B84-1,MATCH("Wellbeing Domain",'Impacts Database'!$2:$2,0)-1),"-")</f>
        <v>-</v>
      </c>
      <c r="E84" s="6" t="str">
        <f ca="1">IFERROR(OFFSET('Impacts Database'!$A$1,'Impact Inputs'!B84-1,MATCH("Sector",'Impacts Database'!$2:$2,0)-1),"-")</f>
        <v>-</v>
      </c>
      <c r="F84" s="239" t="str">
        <f ca="1">IFERROR(OFFSET('Impacts Database'!$A$1,'Impact Inputs'!B84-1,MATCH("Value adjusted to "&amp;'Primary Inputs'!$C$16,'Impacts Database'!$2:$2,0)-1),"-")</f>
        <v>-</v>
      </c>
      <c r="G84" s="239" t="str">
        <f ca="1">IFERROR(OFFSET('Impacts Database'!$A$1,'Impact Inputs'!B84-1,MATCH("Unit",'Impacts Database'!$2:$2,0)-1),"-")</f>
        <v>-</v>
      </c>
      <c r="H84" s="240" t="str">
        <f ca="1">IFERROR(OFFSET('Impacts Database'!$A$1,'Impact Inputs'!B84-1,MATCH("Government/Non-Government",'Impacts Database'!$2:$2,0)-1),"-")</f>
        <v>-</v>
      </c>
      <c r="I84" s="448"/>
      <c r="J84" s="311" t="s">
        <v>394</v>
      </c>
      <c r="K84" s="312"/>
      <c r="L84" s="313"/>
      <c r="M84" s="17">
        <f xml:space="preserve"> K84 + L84</f>
        <v>0</v>
      </c>
      <c r="N84" s="314">
        <v>1</v>
      </c>
      <c r="O84" s="314">
        <v>1</v>
      </c>
      <c r="P84" s="103" t="s">
        <v>110</v>
      </c>
      <c r="Q84" s="315"/>
      <c r="R84" s="25">
        <f ca="1">IF(ISTEXT(F84),0,(F84*N84*O84*Q84))</f>
        <v>0</v>
      </c>
      <c r="S84" s="325"/>
      <c r="T84" s="325">
        <f t="shared" ref="T84:AY84" ca="1" si="150" xml:space="preserve"> MAX( MIN($M84, T$4) - MAX($K84, T$3), 0) *$R84</f>
        <v>0</v>
      </c>
      <c r="U84" s="325">
        <f t="shared" ca="1" si="150"/>
        <v>0</v>
      </c>
      <c r="V84" s="325">
        <f t="shared" ca="1" si="150"/>
        <v>0</v>
      </c>
      <c r="W84" s="325">
        <f t="shared" ca="1" si="150"/>
        <v>0</v>
      </c>
      <c r="X84" s="325">
        <f t="shared" ca="1" si="150"/>
        <v>0</v>
      </c>
      <c r="Y84" s="325">
        <f t="shared" ca="1" si="150"/>
        <v>0</v>
      </c>
      <c r="Z84" s="325">
        <f t="shared" ca="1" si="150"/>
        <v>0</v>
      </c>
      <c r="AA84" s="325">
        <f t="shared" ca="1" si="150"/>
        <v>0</v>
      </c>
      <c r="AB84" s="325">
        <f t="shared" ca="1" si="150"/>
        <v>0</v>
      </c>
      <c r="AC84" s="325">
        <f t="shared" ca="1" si="150"/>
        <v>0</v>
      </c>
      <c r="AD84" s="325">
        <f t="shared" ca="1" si="150"/>
        <v>0</v>
      </c>
      <c r="AE84" s="325">
        <f t="shared" ca="1" si="150"/>
        <v>0</v>
      </c>
      <c r="AF84" s="325">
        <f t="shared" ca="1" si="150"/>
        <v>0</v>
      </c>
      <c r="AG84" s="325">
        <f t="shared" ca="1" si="150"/>
        <v>0</v>
      </c>
      <c r="AH84" s="325">
        <f t="shared" ca="1" si="150"/>
        <v>0</v>
      </c>
      <c r="AI84" s="325">
        <f t="shared" ca="1" si="150"/>
        <v>0</v>
      </c>
      <c r="AJ84" s="325">
        <f t="shared" ca="1" si="150"/>
        <v>0</v>
      </c>
      <c r="AK84" s="325">
        <f t="shared" ca="1" si="150"/>
        <v>0</v>
      </c>
      <c r="AL84" s="325">
        <f t="shared" ca="1" si="150"/>
        <v>0</v>
      </c>
      <c r="AM84" s="325">
        <f t="shared" ca="1" si="150"/>
        <v>0</v>
      </c>
      <c r="AN84" s="325">
        <f t="shared" ca="1" si="150"/>
        <v>0</v>
      </c>
      <c r="AO84" s="325">
        <f t="shared" ca="1" si="150"/>
        <v>0</v>
      </c>
      <c r="AP84" s="325">
        <f t="shared" ca="1" si="150"/>
        <v>0</v>
      </c>
      <c r="AQ84" s="325">
        <f t="shared" ca="1" si="150"/>
        <v>0</v>
      </c>
      <c r="AR84" s="325">
        <f t="shared" ca="1" si="150"/>
        <v>0</v>
      </c>
      <c r="AS84" s="325">
        <f t="shared" ca="1" si="150"/>
        <v>0</v>
      </c>
      <c r="AT84" s="325">
        <f t="shared" ca="1" si="150"/>
        <v>0</v>
      </c>
      <c r="AU84" s="325">
        <f t="shared" ca="1" si="150"/>
        <v>0</v>
      </c>
      <c r="AV84" s="325">
        <f t="shared" ca="1" si="150"/>
        <v>0</v>
      </c>
      <c r="AW84" s="325">
        <f t="shared" ca="1" si="150"/>
        <v>0</v>
      </c>
      <c r="AX84" s="325">
        <f t="shared" ca="1" si="150"/>
        <v>0</v>
      </c>
      <c r="AY84" s="325">
        <f t="shared" ca="1" si="150"/>
        <v>0</v>
      </c>
      <c r="AZ84" s="325">
        <f t="shared" ref="AZ84:BQ84" ca="1" si="151" xml:space="preserve"> MAX( MIN($M84, AZ$4) - MAX($K84, AZ$3), 0) *$R84</f>
        <v>0</v>
      </c>
      <c r="BA84" s="325">
        <f t="shared" ca="1" si="151"/>
        <v>0</v>
      </c>
      <c r="BB84" s="325">
        <f t="shared" ca="1" si="151"/>
        <v>0</v>
      </c>
      <c r="BC84" s="325">
        <f t="shared" ca="1" si="151"/>
        <v>0</v>
      </c>
      <c r="BD84" s="325">
        <f t="shared" ca="1" si="151"/>
        <v>0</v>
      </c>
      <c r="BE84" s="325">
        <f t="shared" ca="1" si="151"/>
        <v>0</v>
      </c>
      <c r="BF84" s="325">
        <f t="shared" ca="1" si="151"/>
        <v>0</v>
      </c>
      <c r="BG84" s="325">
        <f t="shared" ca="1" si="151"/>
        <v>0</v>
      </c>
      <c r="BH84" s="325">
        <f t="shared" ca="1" si="151"/>
        <v>0</v>
      </c>
      <c r="BI84" s="325">
        <f t="shared" ca="1" si="151"/>
        <v>0</v>
      </c>
      <c r="BJ84" s="325">
        <f t="shared" ca="1" si="151"/>
        <v>0</v>
      </c>
      <c r="BK84" s="325">
        <f t="shared" ca="1" si="151"/>
        <v>0</v>
      </c>
      <c r="BL84" s="325">
        <f t="shared" ca="1" si="151"/>
        <v>0</v>
      </c>
      <c r="BM84" s="325">
        <f t="shared" ca="1" si="151"/>
        <v>0</v>
      </c>
      <c r="BN84" s="325">
        <f t="shared" ca="1" si="151"/>
        <v>0</v>
      </c>
      <c r="BO84" s="325">
        <f t="shared" ca="1" si="151"/>
        <v>0</v>
      </c>
      <c r="BP84" s="325">
        <f t="shared" ca="1" si="151"/>
        <v>0</v>
      </c>
      <c r="BQ84" s="325">
        <f t="shared" ca="1" si="151"/>
        <v>0</v>
      </c>
    </row>
    <row r="85" spans="1:69">
      <c r="A85" s="191" t="str">
        <f>IF(OR(AND(L84=0,NOT(ISBLANK(L84))),N84=0,O84=0,AND(Q84=Q85,NOT(ISBLANK(Q84)),NOT(ISBLANK(Q85)))),"ERROR","OK")</f>
        <v>OK</v>
      </c>
      <c r="B85" s="123"/>
      <c r="C85" s="125" t="str">
        <f ca="1">IF(SUMSQ($T86:$BQ86)&gt;0,"INCLUDED","EXCLUDED")</f>
        <v>EXCLUDED</v>
      </c>
      <c r="D85" s="6"/>
      <c r="E85" s="6"/>
      <c r="F85" s="239"/>
      <c r="G85" s="239"/>
      <c r="H85" s="240" t="str">
        <f ca="1">IFERROR(OFFSET('Impacts Database'!$A$1,'Impact Inputs'!B84-1,MATCH("Government/Non-Government",'Impacts Database'!$2:$2,0)-1),"-")</f>
        <v>-</v>
      </c>
      <c r="I85" s="449"/>
      <c r="J85" s="166"/>
      <c r="K85" s="99"/>
      <c r="L85" s="99"/>
      <c r="M85" s="17"/>
      <c r="N85" s="242"/>
      <c r="O85" s="100"/>
      <c r="P85" s="102" t="s">
        <v>111</v>
      </c>
      <c r="Q85" s="315"/>
      <c r="R85" s="25">
        <f ca="1">IF(ISTEXT(F84),0,(F84*N84*O84*Q85))</f>
        <v>0</v>
      </c>
      <c r="S85" s="325"/>
      <c r="T85" s="325">
        <f t="shared" ref="T85:AY85" ca="1" si="152" xml:space="preserve"> MAX( MIN($M84, T$4) - MAX($K84, T$3), 0) *$R85</f>
        <v>0</v>
      </c>
      <c r="U85" s="325">
        <f t="shared" ca="1" si="152"/>
        <v>0</v>
      </c>
      <c r="V85" s="325">
        <f t="shared" ca="1" si="152"/>
        <v>0</v>
      </c>
      <c r="W85" s="325">
        <f t="shared" ca="1" si="152"/>
        <v>0</v>
      </c>
      <c r="X85" s="325">
        <f t="shared" ca="1" si="152"/>
        <v>0</v>
      </c>
      <c r="Y85" s="325">
        <f t="shared" ca="1" si="152"/>
        <v>0</v>
      </c>
      <c r="Z85" s="325">
        <f t="shared" ca="1" si="152"/>
        <v>0</v>
      </c>
      <c r="AA85" s="325">
        <f t="shared" ca="1" si="152"/>
        <v>0</v>
      </c>
      <c r="AB85" s="325">
        <f t="shared" ca="1" si="152"/>
        <v>0</v>
      </c>
      <c r="AC85" s="325">
        <f t="shared" ca="1" si="152"/>
        <v>0</v>
      </c>
      <c r="AD85" s="325">
        <f t="shared" ca="1" si="152"/>
        <v>0</v>
      </c>
      <c r="AE85" s="325">
        <f t="shared" ca="1" si="152"/>
        <v>0</v>
      </c>
      <c r="AF85" s="325">
        <f t="shared" ca="1" si="152"/>
        <v>0</v>
      </c>
      <c r="AG85" s="325">
        <f t="shared" ca="1" si="152"/>
        <v>0</v>
      </c>
      <c r="AH85" s="325">
        <f t="shared" ca="1" si="152"/>
        <v>0</v>
      </c>
      <c r="AI85" s="325">
        <f t="shared" ca="1" si="152"/>
        <v>0</v>
      </c>
      <c r="AJ85" s="325">
        <f t="shared" ca="1" si="152"/>
        <v>0</v>
      </c>
      <c r="AK85" s="325">
        <f t="shared" ca="1" si="152"/>
        <v>0</v>
      </c>
      <c r="AL85" s="325">
        <f t="shared" ca="1" si="152"/>
        <v>0</v>
      </c>
      <c r="AM85" s="325">
        <f t="shared" ca="1" si="152"/>
        <v>0</v>
      </c>
      <c r="AN85" s="325">
        <f t="shared" ca="1" si="152"/>
        <v>0</v>
      </c>
      <c r="AO85" s="325">
        <f t="shared" ca="1" si="152"/>
        <v>0</v>
      </c>
      <c r="AP85" s="325">
        <f t="shared" ca="1" si="152"/>
        <v>0</v>
      </c>
      <c r="AQ85" s="325">
        <f t="shared" ca="1" si="152"/>
        <v>0</v>
      </c>
      <c r="AR85" s="325">
        <f t="shared" ca="1" si="152"/>
        <v>0</v>
      </c>
      <c r="AS85" s="325">
        <f t="shared" ca="1" si="152"/>
        <v>0</v>
      </c>
      <c r="AT85" s="325">
        <f t="shared" ca="1" si="152"/>
        <v>0</v>
      </c>
      <c r="AU85" s="325">
        <f t="shared" ca="1" si="152"/>
        <v>0</v>
      </c>
      <c r="AV85" s="325">
        <f t="shared" ca="1" si="152"/>
        <v>0</v>
      </c>
      <c r="AW85" s="325">
        <f t="shared" ca="1" si="152"/>
        <v>0</v>
      </c>
      <c r="AX85" s="325">
        <f t="shared" ca="1" si="152"/>
        <v>0</v>
      </c>
      <c r="AY85" s="325">
        <f t="shared" ca="1" si="152"/>
        <v>0</v>
      </c>
      <c r="AZ85" s="325">
        <f t="shared" ref="AZ85:BQ85" ca="1" si="153" xml:space="preserve"> MAX( MIN($M84, AZ$4) - MAX($K84, AZ$3), 0) *$R85</f>
        <v>0</v>
      </c>
      <c r="BA85" s="325">
        <f t="shared" ca="1" si="153"/>
        <v>0</v>
      </c>
      <c r="BB85" s="325">
        <f t="shared" ca="1" si="153"/>
        <v>0</v>
      </c>
      <c r="BC85" s="325">
        <f t="shared" ca="1" si="153"/>
        <v>0</v>
      </c>
      <c r="BD85" s="325">
        <f t="shared" ca="1" si="153"/>
        <v>0</v>
      </c>
      <c r="BE85" s="325">
        <f t="shared" ca="1" si="153"/>
        <v>0</v>
      </c>
      <c r="BF85" s="325">
        <f t="shared" ca="1" si="153"/>
        <v>0</v>
      </c>
      <c r="BG85" s="325">
        <f t="shared" ca="1" si="153"/>
        <v>0</v>
      </c>
      <c r="BH85" s="325">
        <f t="shared" ca="1" si="153"/>
        <v>0</v>
      </c>
      <c r="BI85" s="325">
        <f t="shared" ca="1" si="153"/>
        <v>0</v>
      </c>
      <c r="BJ85" s="325">
        <f t="shared" ca="1" si="153"/>
        <v>0</v>
      </c>
      <c r="BK85" s="325">
        <f t="shared" ca="1" si="153"/>
        <v>0</v>
      </c>
      <c r="BL85" s="325">
        <f t="shared" ca="1" si="153"/>
        <v>0</v>
      </c>
      <c r="BM85" s="325">
        <f t="shared" ca="1" si="153"/>
        <v>0</v>
      </c>
      <c r="BN85" s="325">
        <f t="shared" ca="1" si="153"/>
        <v>0</v>
      </c>
      <c r="BO85" s="325">
        <f t="shared" ca="1" si="153"/>
        <v>0</v>
      </c>
      <c r="BP85" s="325">
        <f t="shared" ca="1" si="153"/>
        <v>0</v>
      </c>
      <c r="BQ85" s="325">
        <f t="shared" ca="1" si="153"/>
        <v>0</v>
      </c>
    </row>
    <row r="86" spans="1:69">
      <c r="B86" s="123"/>
      <c r="C86" s="128"/>
      <c r="D86" s="6"/>
      <c r="E86" s="6"/>
      <c r="F86" s="239"/>
      <c r="G86" s="239"/>
      <c r="H86" s="240" t="str">
        <f ca="1">IFERROR(OFFSET('Impacts Database'!$A$1,'Impact Inputs'!B84-1,MATCH("Government/Non-Government",'Impacts Database'!$2:$2,0)-1),"-")</f>
        <v>-</v>
      </c>
      <c r="I86" s="449"/>
      <c r="J86" s="166"/>
      <c r="K86" s="98"/>
      <c r="L86" s="98"/>
      <c r="M86" s="17"/>
      <c r="N86" s="242"/>
      <c r="O86" s="101"/>
      <c r="P86" s="102" t="s">
        <v>112</v>
      </c>
      <c r="Q86" s="7">
        <f>Q85-Q84</f>
        <v>0</v>
      </c>
      <c r="R86" s="25">
        <f ca="1">IF(ISTEXT(F84),0,(F84*N84*O84*Q86))</f>
        <v>0</v>
      </c>
      <c r="S86" s="325"/>
      <c r="T86" s="325">
        <f t="shared" ref="T86:BQ86" ca="1" si="154">T85-T84</f>
        <v>0</v>
      </c>
      <c r="U86" s="325">
        <f t="shared" ca="1" si="154"/>
        <v>0</v>
      </c>
      <c r="V86" s="325">
        <f t="shared" ca="1" si="154"/>
        <v>0</v>
      </c>
      <c r="W86" s="325">
        <f t="shared" ca="1" si="154"/>
        <v>0</v>
      </c>
      <c r="X86" s="325">
        <f t="shared" ca="1" si="154"/>
        <v>0</v>
      </c>
      <c r="Y86" s="325">
        <f t="shared" ca="1" si="154"/>
        <v>0</v>
      </c>
      <c r="Z86" s="325">
        <f t="shared" ca="1" si="154"/>
        <v>0</v>
      </c>
      <c r="AA86" s="325">
        <f t="shared" ca="1" si="154"/>
        <v>0</v>
      </c>
      <c r="AB86" s="325">
        <f t="shared" ca="1" si="154"/>
        <v>0</v>
      </c>
      <c r="AC86" s="325">
        <f t="shared" ca="1" si="154"/>
        <v>0</v>
      </c>
      <c r="AD86" s="325">
        <f t="shared" ca="1" si="154"/>
        <v>0</v>
      </c>
      <c r="AE86" s="325">
        <f t="shared" ca="1" si="154"/>
        <v>0</v>
      </c>
      <c r="AF86" s="325">
        <f t="shared" ca="1" si="154"/>
        <v>0</v>
      </c>
      <c r="AG86" s="325">
        <f t="shared" ca="1" si="154"/>
        <v>0</v>
      </c>
      <c r="AH86" s="325">
        <f t="shared" ca="1" si="154"/>
        <v>0</v>
      </c>
      <c r="AI86" s="325">
        <f t="shared" ca="1" si="154"/>
        <v>0</v>
      </c>
      <c r="AJ86" s="325">
        <f t="shared" ca="1" si="154"/>
        <v>0</v>
      </c>
      <c r="AK86" s="325">
        <f t="shared" ca="1" si="154"/>
        <v>0</v>
      </c>
      <c r="AL86" s="325">
        <f t="shared" ca="1" si="154"/>
        <v>0</v>
      </c>
      <c r="AM86" s="325">
        <f t="shared" ca="1" si="154"/>
        <v>0</v>
      </c>
      <c r="AN86" s="325">
        <f t="shared" ca="1" si="154"/>
        <v>0</v>
      </c>
      <c r="AO86" s="325">
        <f t="shared" ca="1" si="154"/>
        <v>0</v>
      </c>
      <c r="AP86" s="325">
        <f t="shared" ca="1" si="154"/>
        <v>0</v>
      </c>
      <c r="AQ86" s="325">
        <f t="shared" ca="1" si="154"/>
        <v>0</v>
      </c>
      <c r="AR86" s="325">
        <f t="shared" ca="1" si="154"/>
        <v>0</v>
      </c>
      <c r="AS86" s="325">
        <f t="shared" ca="1" si="154"/>
        <v>0</v>
      </c>
      <c r="AT86" s="325">
        <f t="shared" ca="1" si="154"/>
        <v>0</v>
      </c>
      <c r="AU86" s="325">
        <f t="shared" ca="1" si="154"/>
        <v>0</v>
      </c>
      <c r="AV86" s="325">
        <f t="shared" ca="1" si="154"/>
        <v>0</v>
      </c>
      <c r="AW86" s="325">
        <f t="shared" ca="1" si="154"/>
        <v>0</v>
      </c>
      <c r="AX86" s="325">
        <f t="shared" ca="1" si="154"/>
        <v>0</v>
      </c>
      <c r="AY86" s="325">
        <f t="shared" ca="1" si="154"/>
        <v>0</v>
      </c>
      <c r="AZ86" s="325">
        <f t="shared" ca="1" si="154"/>
        <v>0</v>
      </c>
      <c r="BA86" s="325">
        <f t="shared" ca="1" si="154"/>
        <v>0</v>
      </c>
      <c r="BB86" s="325">
        <f t="shared" ca="1" si="154"/>
        <v>0</v>
      </c>
      <c r="BC86" s="325">
        <f t="shared" ca="1" si="154"/>
        <v>0</v>
      </c>
      <c r="BD86" s="325">
        <f t="shared" ca="1" si="154"/>
        <v>0</v>
      </c>
      <c r="BE86" s="325">
        <f t="shared" ca="1" si="154"/>
        <v>0</v>
      </c>
      <c r="BF86" s="325">
        <f t="shared" ca="1" si="154"/>
        <v>0</v>
      </c>
      <c r="BG86" s="325">
        <f t="shared" ca="1" si="154"/>
        <v>0</v>
      </c>
      <c r="BH86" s="325">
        <f t="shared" ca="1" si="154"/>
        <v>0</v>
      </c>
      <c r="BI86" s="325">
        <f t="shared" ca="1" si="154"/>
        <v>0</v>
      </c>
      <c r="BJ86" s="325">
        <f t="shared" ca="1" si="154"/>
        <v>0</v>
      </c>
      <c r="BK86" s="325">
        <f t="shared" ca="1" si="154"/>
        <v>0</v>
      </c>
      <c r="BL86" s="325">
        <f t="shared" ca="1" si="154"/>
        <v>0</v>
      </c>
      <c r="BM86" s="325">
        <f t="shared" ca="1" si="154"/>
        <v>0</v>
      </c>
      <c r="BN86" s="325">
        <f t="shared" ca="1" si="154"/>
        <v>0</v>
      </c>
      <c r="BO86" s="325">
        <f t="shared" ca="1" si="154"/>
        <v>0</v>
      </c>
      <c r="BP86" s="325">
        <f t="shared" ca="1" si="154"/>
        <v>0</v>
      </c>
      <c r="BQ86" s="325">
        <f t="shared" ca="1" si="154"/>
        <v>0</v>
      </c>
    </row>
    <row r="87" spans="1:69" ht="15">
      <c r="A87" s="129" t="s">
        <v>367</v>
      </c>
      <c r="B87" s="316"/>
      <c r="C87" s="128" t="str">
        <f ca="1">IFERROR(OFFSET('Impacts Database'!$A$1,'Impact Inputs'!B87-1,MATCH("Description",'Impacts Database'!$2:$2,0)-1),"-")</f>
        <v>-</v>
      </c>
      <c r="D87" s="6" t="str">
        <f ca="1">IFERROR(OFFSET('Impacts Database'!$A$1,'Impact Inputs'!B87-1,MATCH("Wellbeing Domain",'Impacts Database'!$2:$2,0)-1),"-")</f>
        <v>-</v>
      </c>
      <c r="E87" s="6" t="str">
        <f ca="1">IFERROR(OFFSET('Impacts Database'!$A$1,'Impact Inputs'!B87-1,MATCH("Sector",'Impacts Database'!$2:$2,0)-1),"-")</f>
        <v>-</v>
      </c>
      <c r="F87" s="239" t="str">
        <f ca="1">IFERROR(OFFSET('Impacts Database'!$A$1,'Impact Inputs'!B87-1,MATCH("Value adjusted to "&amp;'Primary Inputs'!$C$16,'Impacts Database'!$2:$2,0)-1),"-")</f>
        <v>-</v>
      </c>
      <c r="G87" s="239" t="str">
        <f ca="1">IFERROR(OFFSET('Impacts Database'!$A$1,'Impact Inputs'!B87-1,MATCH("Unit",'Impacts Database'!$2:$2,0)-1),"-")</f>
        <v>-</v>
      </c>
      <c r="H87" s="240" t="str">
        <f ca="1">IFERROR(OFFSET('Impacts Database'!$A$1,'Impact Inputs'!B87-1,MATCH("Government/Non-Government",'Impacts Database'!$2:$2,0)-1),"-")</f>
        <v>-</v>
      </c>
      <c r="I87" s="448"/>
      <c r="J87" s="311" t="s">
        <v>394</v>
      </c>
      <c r="K87" s="312"/>
      <c r="L87" s="313"/>
      <c r="M87" s="17">
        <f xml:space="preserve"> K87 + L87</f>
        <v>0</v>
      </c>
      <c r="N87" s="314">
        <v>1</v>
      </c>
      <c r="O87" s="314">
        <v>1</v>
      </c>
      <c r="P87" s="103" t="s">
        <v>110</v>
      </c>
      <c r="Q87" s="315"/>
      <c r="R87" s="25">
        <f ca="1">IF(ISTEXT(F87),0,(F87*N87*O87*Q87))</f>
        <v>0</v>
      </c>
      <c r="S87" s="325"/>
      <c r="T87" s="325">
        <f t="shared" ref="T87:AY87" ca="1" si="155" xml:space="preserve"> MAX( MIN($M87, T$4) - MAX($K87, T$3), 0) *$R87</f>
        <v>0</v>
      </c>
      <c r="U87" s="325">
        <f t="shared" ca="1" si="155"/>
        <v>0</v>
      </c>
      <c r="V87" s="325">
        <f t="shared" ca="1" si="155"/>
        <v>0</v>
      </c>
      <c r="W87" s="325">
        <f t="shared" ca="1" si="155"/>
        <v>0</v>
      </c>
      <c r="X87" s="325">
        <f t="shared" ca="1" si="155"/>
        <v>0</v>
      </c>
      <c r="Y87" s="325">
        <f t="shared" ca="1" si="155"/>
        <v>0</v>
      </c>
      <c r="Z87" s="325">
        <f t="shared" ca="1" si="155"/>
        <v>0</v>
      </c>
      <c r="AA87" s="325">
        <f t="shared" ca="1" si="155"/>
        <v>0</v>
      </c>
      <c r="AB87" s="325">
        <f t="shared" ca="1" si="155"/>
        <v>0</v>
      </c>
      <c r="AC87" s="325">
        <f t="shared" ca="1" si="155"/>
        <v>0</v>
      </c>
      <c r="AD87" s="325">
        <f t="shared" ca="1" si="155"/>
        <v>0</v>
      </c>
      <c r="AE87" s="325">
        <f t="shared" ca="1" si="155"/>
        <v>0</v>
      </c>
      <c r="AF87" s="325">
        <f t="shared" ca="1" si="155"/>
        <v>0</v>
      </c>
      <c r="AG87" s="325">
        <f t="shared" ca="1" si="155"/>
        <v>0</v>
      </c>
      <c r="AH87" s="325">
        <f t="shared" ca="1" si="155"/>
        <v>0</v>
      </c>
      <c r="AI87" s="325">
        <f t="shared" ca="1" si="155"/>
        <v>0</v>
      </c>
      <c r="AJ87" s="325">
        <f t="shared" ca="1" si="155"/>
        <v>0</v>
      </c>
      <c r="AK87" s="325">
        <f t="shared" ca="1" si="155"/>
        <v>0</v>
      </c>
      <c r="AL87" s="325">
        <f t="shared" ca="1" si="155"/>
        <v>0</v>
      </c>
      <c r="AM87" s="325">
        <f t="shared" ca="1" si="155"/>
        <v>0</v>
      </c>
      <c r="AN87" s="325">
        <f t="shared" ca="1" si="155"/>
        <v>0</v>
      </c>
      <c r="AO87" s="325">
        <f t="shared" ca="1" si="155"/>
        <v>0</v>
      </c>
      <c r="AP87" s="325">
        <f t="shared" ca="1" si="155"/>
        <v>0</v>
      </c>
      <c r="AQ87" s="325">
        <f t="shared" ca="1" si="155"/>
        <v>0</v>
      </c>
      <c r="AR87" s="325">
        <f t="shared" ca="1" si="155"/>
        <v>0</v>
      </c>
      <c r="AS87" s="325">
        <f t="shared" ca="1" si="155"/>
        <v>0</v>
      </c>
      <c r="AT87" s="325">
        <f t="shared" ca="1" si="155"/>
        <v>0</v>
      </c>
      <c r="AU87" s="325">
        <f t="shared" ca="1" si="155"/>
        <v>0</v>
      </c>
      <c r="AV87" s="325">
        <f t="shared" ca="1" si="155"/>
        <v>0</v>
      </c>
      <c r="AW87" s="325">
        <f t="shared" ca="1" si="155"/>
        <v>0</v>
      </c>
      <c r="AX87" s="325">
        <f t="shared" ca="1" si="155"/>
        <v>0</v>
      </c>
      <c r="AY87" s="325">
        <f t="shared" ca="1" si="155"/>
        <v>0</v>
      </c>
      <c r="AZ87" s="325">
        <f t="shared" ref="AZ87:BQ87" ca="1" si="156" xml:space="preserve"> MAX( MIN($M87, AZ$4) - MAX($K87, AZ$3), 0) *$R87</f>
        <v>0</v>
      </c>
      <c r="BA87" s="325">
        <f t="shared" ca="1" si="156"/>
        <v>0</v>
      </c>
      <c r="BB87" s="325">
        <f t="shared" ca="1" si="156"/>
        <v>0</v>
      </c>
      <c r="BC87" s="325">
        <f t="shared" ca="1" si="156"/>
        <v>0</v>
      </c>
      <c r="BD87" s="325">
        <f t="shared" ca="1" si="156"/>
        <v>0</v>
      </c>
      <c r="BE87" s="325">
        <f t="shared" ca="1" si="156"/>
        <v>0</v>
      </c>
      <c r="BF87" s="325">
        <f t="shared" ca="1" si="156"/>
        <v>0</v>
      </c>
      <c r="BG87" s="325">
        <f t="shared" ca="1" si="156"/>
        <v>0</v>
      </c>
      <c r="BH87" s="325">
        <f t="shared" ca="1" si="156"/>
        <v>0</v>
      </c>
      <c r="BI87" s="325">
        <f t="shared" ca="1" si="156"/>
        <v>0</v>
      </c>
      <c r="BJ87" s="325">
        <f t="shared" ca="1" si="156"/>
        <v>0</v>
      </c>
      <c r="BK87" s="325">
        <f t="shared" ca="1" si="156"/>
        <v>0</v>
      </c>
      <c r="BL87" s="325">
        <f t="shared" ca="1" si="156"/>
        <v>0</v>
      </c>
      <c r="BM87" s="325">
        <f t="shared" ca="1" si="156"/>
        <v>0</v>
      </c>
      <c r="BN87" s="325">
        <f t="shared" ca="1" si="156"/>
        <v>0</v>
      </c>
      <c r="BO87" s="325">
        <f t="shared" ca="1" si="156"/>
        <v>0</v>
      </c>
      <c r="BP87" s="325">
        <f t="shared" ca="1" si="156"/>
        <v>0</v>
      </c>
      <c r="BQ87" s="325">
        <f t="shared" ca="1" si="156"/>
        <v>0</v>
      </c>
    </row>
    <row r="88" spans="1:69">
      <c r="A88" s="191" t="str">
        <f>IF(OR(AND(L87=0,NOT(ISBLANK(L87))),N87=0,O87=0,AND(Q87=Q88,NOT(ISBLANK(Q87)),NOT(ISBLANK(Q88)))),"ERROR","OK")</f>
        <v>OK</v>
      </c>
      <c r="B88" s="123"/>
      <c r="C88" s="125" t="str">
        <f ca="1">IF(SUMSQ($T89:$BQ89)&gt;0,"INCLUDED","EXCLUDED")</f>
        <v>EXCLUDED</v>
      </c>
      <c r="D88" s="6"/>
      <c r="E88" s="6"/>
      <c r="F88" s="239"/>
      <c r="G88" s="239"/>
      <c r="H88" s="240" t="str">
        <f ca="1">IFERROR(OFFSET('Impacts Database'!$A$1,'Impact Inputs'!B87-1,MATCH("Government/Non-Government",'Impacts Database'!$2:$2,0)-1),"-")</f>
        <v>-</v>
      </c>
      <c r="I88" s="449"/>
      <c r="J88" s="166"/>
      <c r="K88" s="99"/>
      <c r="L88" s="99"/>
      <c r="M88" s="17"/>
      <c r="N88" s="242"/>
      <c r="O88" s="100"/>
      <c r="P88" s="102" t="s">
        <v>111</v>
      </c>
      <c r="Q88" s="315"/>
      <c r="R88" s="25">
        <f ca="1">IF(ISTEXT(F87),0,(F87*N87*O87*Q88))</f>
        <v>0</v>
      </c>
      <c r="S88" s="325"/>
      <c r="T88" s="325">
        <f t="shared" ref="T88:AY88" ca="1" si="157" xml:space="preserve"> MAX( MIN($M87, T$4) - MAX($K87, T$3), 0) *$R88</f>
        <v>0</v>
      </c>
      <c r="U88" s="325">
        <f t="shared" ca="1" si="157"/>
        <v>0</v>
      </c>
      <c r="V88" s="325">
        <f t="shared" ca="1" si="157"/>
        <v>0</v>
      </c>
      <c r="W88" s="325">
        <f t="shared" ca="1" si="157"/>
        <v>0</v>
      </c>
      <c r="X88" s="325">
        <f t="shared" ca="1" si="157"/>
        <v>0</v>
      </c>
      <c r="Y88" s="325">
        <f t="shared" ca="1" si="157"/>
        <v>0</v>
      </c>
      <c r="Z88" s="325">
        <f t="shared" ca="1" si="157"/>
        <v>0</v>
      </c>
      <c r="AA88" s="325">
        <f t="shared" ca="1" si="157"/>
        <v>0</v>
      </c>
      <c r="AB88" s="325">
        <f t="shared" ca="1" si="157"/>
        <v>0</v>
      </c>
      <c r="AC88" s="325">
        <f t="shared" ca="1" si="157"/>
        <v>0</v>
      </c>
      <c r="AD88" s="325">
        <f t="shared" ca="1" si="157"/>
        <v>0</v>
      </c>
      <c r="AE88" s="325">
        <f t="shared" ca="1" si="157"/>
        <v>0</v>
      </c>
      <c r="AF88" s="325">
        <f t="shared" ca="1" si="157"/>
        <v>0</v>
      </c>
      <c r="AG88" s="325">
        <f t="shared" ca="1" si="157"/>
        <v>0</v>
      </c>
      <c r="AH88" s="325">
        <f t="shared" ca="1" si="157"/>
        <v>0</v>
      </c>
      <c r="AI88" s="325">
        <f t="shared" ca="1" si="157"/>
        <v>0</v>
      </c>
      <c r="AJ88" s="325">
        <f t="shared" ca="1" si="157"/>
        <v>0</v>
      </c>
      <c r="AK88" s="325">
        <f t="shared" ca="1" si="157"/>
        <v>0</v>
      </c>
      <c r="AL88" s="325">
        <f t="shared" ca="1" si="157"/>
        <v>0</v>
      </c>
      <c r="AM88" s="325">
        <f t="shared" ca="1" si="157"/>
        <v>0</v>
      </c>
      <c r="AN88" s="325">
        <f t="shared" ca="1" si="157"/>
        <v>0</v>
      </c>
      <c r="AO88" s="325">
        <f t="shared" ca="1" si="157"/>
        <v>0</v>
      </c>
      <c r="AP88" s="325">
        <f t="shared" ca="1" si="157"/>
        <v>0</v>
      </c>
      <c r="AQ88" s="325">
        <f t="shared" ca="1" si="157"/>
        <v>0</v>
      </c>
      <c r="AR88" s="325">
        <f t="shared" ca="1" si="157"/>
        <v>0</v>
      </c>
      <c r="AS88" s="325">
        <f t="shared" ca="1" si="157"/>
        <v>0</v>
      </c>
      <c r="AT88" s="325">
        <f t="shared" ca="1" si="157"/>
        <v>0</v>
      </c>
      <c r="AU88" s="325">
        <f t="shared" ca="1" si="157"/>
        <v>0</v>
      </c>
      <c r="AV88" s="325">
        <f t="shared" ca="1" si="157"/>
        <v>0</v>
      </c>
      <c r="AW88" s="325">
        <f t="shared" ca="1" si="157"/>
        <v>0</v>
      </c>
      <c r="AX88" s="325">
        <f t="shared" ca="1" si="157"/>
        <v>0</v>
      </c>
      <c r="AY88" s="325">
        <f t="shared" ca="1" si="157"/>
        <v>0</v>
      </c>
      <c r="AZ88" s="325">
        <f t="shared" ref="AZ88:BQ88" ca="1" si="158" xml:space="preserve"> MAX( MIN($M87, AZ$4) - MAX($K87, AZ$3), 0) *$R88</f>
        <v>0</v>
      </c>
      <c r="BA88" s="325">
        <f t="shared" ca="1" si="158"/>
        <v>0</v>
      </c>
      <c r="BB88" s="325">
        <f t="shared" ca="1" si="158"/>
        <v>0</v>
      </c>
      <c r="BC88" s="325">
        <f t="shared" ca="1" si="158"/>
        <v>0</v>
      </c>
      <c r="BD88" s="325">
        <f t="shared" ca="1" si="158"/>
        <v>0</v>
      </c>
      <c r="BE88" s="325">
        <f t="shared" ca="1" si="158"/>
        <v>0</v>
      </c>
      <c r="BF88" s="325">
        <f t="shared" ca="1" si="158"/>
        <v>0</v>
      </c>
      <c r="BG88" s="325">
        <f t="shared" ca="1" si="158"/>
        <v>0</v>
      </c>
      <c r="BH88" s="325">
        <f t="shared" ca="1" si="158"/>
        <v>0</v>
      </c>
      <c r="BI88" s="325">
        <f t="shared" ca="1" si="158"/>
        <v>0</v>
      </c>
      <c r="BJ88" s="325">
        <f t="shared" ca="1" si="158"/>
        <v>0</v>
      </c>
      <c r="BK88" s="325">
        <f t="shared" ca="1" si="158"/>
        <v>0</v>
      </c>
      <c r="BL88" s="325">
        <f t="shared" ca="1" si="158"/>
        <v>0</v>
      </c>
      <c r="BM88" s="325">
        <f t="shared" ca="1" si="158"/>
        <v>0</v>
      </c>
      <c r="BN88" s="325">
        <f t="shared" ca="1" si="158"/>
        <v>0</v>
      </c>
      <c r="BO88" s="325">
        <f t="shared" ca="1" si="158"/>
        <v>0</v>
      </c>
      <c r="BP88" s="325">
        <f t="shared" ca="1" si="158"/>
        <v>0</v>
      </c>
      <c r="BQ88" s="325">
        <f t="shared" ca="1" si="158"/>
        <v>0</v>
      </c>
    </row>
    <row r="89" spans="1:69">
      <c r="B89" s="123"/>
      <c r="C89" s="128"/>
      <c r="D89" s="6"/>
      <c r="E89" s="6"/>
      <c r="F89" s="239"/>
      <c r="G89" s="239"/>
      <c r="H89" s="240" t="str">
        <f ca="1">IFERROR(OFFSET('Impacts Database'!$A$1,'Impact Inputs'!B87-1,MATCH("Government/Non-Government",'Impacts Database'!$2:$2,0)-1),"-")</f>
        <v>-</v>
      </c>
      <c r="I89" s="449"/>
      <c r="J89" s="166"/>
      <c r="K89" s="98"/>
      <c r="L89" s="98"/>
      <c r="M89" s="17"/>
      <c r="N89" s="242"/>
      <c r="O89" s="101"/>
      <c r="P89" s="102" t="s">
        <v>112</v>
      </c>
      <c r="Q89" s="7">
        <f>Q88-Q87</f>
        <v>0</v>
      </c>
      <c r="R89" s="25">
        <f ca="1">IF(ISTEXT(F87),0,(F87*N87*O87*Q89))</f>
        <v>0</v>
      </c>
      <c r="S89" s="325"/>
      <c r="T89" s="325">
        <f t="shared" ref="T89:BQ89" ca="1" si="159">T88-T87</f>
        <v>0</v>
      </c>
      <c r="U89" s="325">
        <f t="shared" ca="1" si="159"/>
        <v>0</v>
      </c>
      <c r="V89" s="325">
        <f t="shared" ca="1" si="159"/>
        <v>0</v>
      </c>
      <c r="W89" s="325">
        <f t="shared" ca="1" si="159"/>
        <v>0</v>
      </c>
      <c r="X89" s="325">
        <f t="shared" ca="1" si="159"/>
        <v>0</v>
      </c>
      <c r="Y89" s="325">
        <f t="shared" ca="1" si="159"/>
        <v>0</v>
      </c>
      <c r="Z89" s="325">
        <f t="shared" ca="1" si="159"/>
        <v>0</v>
      </c>
      <c r="AA89" s="325">
        <f t="shared" ca="1" si="159"/>
        <v>0</v>
      </c>
      <c r="AB89" s="325">
        <f t="shared" ca="1" si="159"/>
        <v>0</v>
      </c>
      <c r="AC89" s="325">
        <f t="shared" ca="1" si="159"/>
        <v>0</v>
      </c>
      <c r="AD89" s="325">
        <f t="shared" ca="1" si="159"/>
        <v>0</v>
      </c>
      <c r="AE89" s="325">
        <f t="shared" ca="1" si="159"/>
        <v>0</v>
      </c>
      <c r="AF89" s="325">
        <f t="shared" ca="1" si="159"/>
        <v>0</v>
      </c>
      <c r="AG89" s="325">
        <f t="shared" ca="1" si="159"/>
        <v>0</v>
      </c>
      <c r="AH89" s="325">
        <f t="shared" ca="1" si="159"/>
        <v>0</v>
      </c>
      <c r="AI89" s="325">
        <f t="shared" ca="1" si="159"/>
        <v>0</v>
      </c>
      <c r="AJ89" s="325">
        <f t="shared" ca="1" si="159"/>
        <v>0</v>
      </c>
      <c r="AK89" s="325">
        <f t="shared" ca="1" si="159"/>
        <v>0</v>
      </c>
      <c r="AL89" s="325">
        <f t="shared" ca="1" si="159"/>
        <v>0</v>
      </c>
      <c r="AM89" s="325">
        <f t="shared" ca="1" si="159"/>
        <v>0</v>
      </c>
      <c r="AN89" s="325">
        <f t="shared" ca="1" si="159"/>
        <v>0</v>
      </c>
      <c r="AO89" s="325">
        <f t="shared" ca="1" si="159"/>
        <v>0</v>
      </c>
      <c r="AP89" s="325">
        <f t="shared" ca="1" si="159"/>
        <v>0</v>
      </c>
      <c r="AQ89" s="325">
        <f t="shared" ca="1" si="159"/>
        <v>0</v>
      </c>
      <c r="AR89" s="325">
        <f t="shared" ca="1" si="159"/>
        <v>0</v>
      </c>
      <c r="AS89" s="325">
        <f t="shared" ca="1" si="159"/>
        <v>0</v>
      </c>
      <c r="AT89" s="325">
        <f t="shared" ca="1" si="159"/>
        <v>0</v>
      </c>
      <c r="AU89" s="325">
        <f t="shared" ca="1" si="159"/>
        <v>0</v>
      </c>
      <c r="AV89" s="325">
        <f t="shared" ca="1" si="159"/>
        <v>0</v>
      </c>
      <c r="AW89" s="325">
        <f t="shared" ca="1" si="159"/>
        <v>0</v>
      </c>
      <c r="AX89" s="325">
        <f t="shared" ca="1" si="159"/>
        <v>0</v>
      </c>
      <c r="AY89" s="325">
        <f t="shared" ca="1" si="159"/>
        <v>0</v>
      </c>
      <c r="AZ89" s="325">
        <f t="shared" ca="1" si="159"/>
        <v>0</v>
      </c>
      <c r="BA89" s="325">
        <f t="shared" ca="1" si="159"/>
        <v>0</v>
      </c>
      <c r="BB89" s="325">
        <f t="shared" ca="1" si="159"/>
        <v>0</v>
      </c>
      <c r="BC89" s="325">
        <f t="shared" ca="1" si="159"/>
        <v>0</v>
      </c>
      <c r="BD89" s="325">
        <f t="shared" ca="1" si="159"/>
        <v>0</v>
      </c>
      <c r="BE89" s="325">
        <f t="shared" ca="1" si="159"/>
        <v>0</v>
      </c>
      <c r="BF89" s="325">
        <f t="shared" ca="1" si="159"/>
        <v>0</v>
      </c>
      <c r="BG89" s="325">
        <f t="shared" ca="1" si="159"/>
        <v>0</v>
      </c>
      <c r="BH89" s="325">
        <f t="shared" ca="1" si="159"/>
        <v>0</v>
      </c>
      <c r="BI89" s="325">
        <f t="shared" ca="1" si="159"/>
        <v>0</v>
      </c>
      <c r="BJ89" s="325">
        <f t="shared" ca="1" si="159"/>
        <v>0</v>
      </c>
      <c r="BK89" s="325">
        <f t="shared" ca="1" si="159"/>
        <v>0</v>
      </c>
      <c r="BL89" s="325">
        <f t="shared" ca="1" si="159"/>
        <v>0</v>
      </c>
      <c r="BM89" s="325">
        <f t="shared" ca="1" si="159"/>
        <v>0</v>
      </c>
      <c r="BN89" s="325">
        <f t="shared" ca="1" si="159"/>
        <v>0</v>
      </c>
      <c r="BO89" s="325">
        <f t="shared" ca="1" si="159"/>
        <v>0</v>
      </c>
      <c r="BP89" s="325">
        <f t="shared" ca="1" si="159"/>
        <v>0</v>
      </c>
      <c r="BQ89" s="325">
        <f t="shared" ca="1" si="159"/>
        <v>0</v>
      </c>
    </row>
    <row r="90" spans="1:69" ht="15">
      <c r="A90" s="129" t="s">
        <v>368</v>
      </c>
      <c r="B90" s="316"/>
      <c r="C90" s="128" t="str">
        <f ca="1">IFERROR(OFFSET('Impacts Database'!$A$1,'Impact Inputs'!B90-1,MATCH("Description",'Impacts Database'!$2:$2,0)-1),"-")</f>
        <v>-</v>
      </c>
      <c r="D90" s="6" t="str">
        <f ca="1">IFERROR(OFFSET('Impacts Database'!$A$1,'Impact Inputs'!B90-1,MATCH("Wellbeing Domain",'Impacts Database'!$2:$2,0)-1),"-")</f>
        <v>-</v>
      </c>
      <c r="E90" s="6" t="str">
        <f ca="1">IFERROR(OFFSET('Impacts Database'!$A$1,'Impact Inputs'!B90-1,MATCH("Sector",'Impacts Database'!$2:$2,0)-1),"-")</f>
        <v>-</v>
      </c>
      <c r="F90" s="239" t="str">
        <f ca="1">IFERROR(OFFSET('Impacts Database'!$A$1,'Impact Inputs'!B90-1,MATCH("Value adjusted to "&amp;'Primary Inputs'!$C$16,'Impacts Database'!$2:$2,0)-1),"-")</f>
        <v>-</v>
      </c>
      <c r="G90" s="239" t="str">
        <f ca="1">IFERROR(OFFSET('Impacts Database'!$A$1,'Impact Inputs'!B90-1,MATCH("Unit",'Impacts Database'!$2:$2,0)-1),"-")</f>
        <v>-</v>
      </c>
      <c r="H90" s="240" t="str">
        <f ca="1">IFERROR(OFFSET('Impacts Database'!$A$1,'Impact Inputs'!B90-1,MATCH("Government/Non-Government",'Impacts Database'!$2:$2,0)-1),"-")</f>
        <v>-</v>
      </c>
      <c r="I90" s="448"/>
      <c r="J90" s="311" t="s">
        <v>394</v>
      </c>
      <c r="K90" s="312"/>
      <c r="L90" s="313"/>
      <c r="M90" s="17">
        <f xml:space="preserve"> K90 + L90</f>
        <v>0</v>
      </c>
      <c r="N90" s="314">
        <v>1</v>
      </c>
      <c r="O90" s="314">
        <v>1</v>
      </c>
      <c r="P90" s="103" t="s">
        <v>110</v>
      </c>
      <c r="Q90" s="315"/>
      <c r="R90" s="25">
        <f ca="1">IF(ISTEXT(F90),0,(F90*N90*O90*Q90))</f>
        <v>0</v>
      </c>
      <c r="S90" s="325"/>
      <c r="T90" s="325">
        <f t="shared" ref="T90:AY90" ca="1" si="160" xml:space="preserve"> MAX( MIN($M90, T$4) - MAX($K90, T$3), 0) *$R90</f>
        <v>0</v>
      </c>
      <c r="U90" s="325">
        <f t="shared" ca="1" si="160"/>
        <v>0</v>
      </c>
      <c r="V90" s="325">
        <f t="shared" ca="1" si="160"/>
        <v>0</v>
      </c>
      <c r="W90" s="325">
        <f t="shared" ca="1" si="160"/>
        <v>0</v>
      </c>
      <c r="X90" s="325">
        <f t="shared" ca="1" si="160"/>
        <v>0</v>
      </c>
      <c r="Y90" s="325">
        <f t="shared" ca="1" si="160"/>
        <v>0</v>
      </c>
      <c r="Z90" s="325">
        <f t="shared" ca="1" si="160"/>
        <v>0</v>
      </c>
      <c r="AA90" s="325">
        <f t="shared" ca="1" si="160"/>
        <v>0</v>
      </c>
      <c r="AB90" s="325">
        <f t="shared" ca="1" si="160"/>
        <v>0</v>
      </c>
      <c r="AC90" s="325">
        <f t="shared" ca="1" si="160"/>
        <v>0</v>
      </c>
      <c r="AD90" s="325">
        <f t="shared" ca="1" si="160"/>
        <v>0</v>
      </c>
      <c r="AE90" s="325">
        <f t="shared" ca="1" si="160"/>
        <v>0</v>
      </c>
      <c r="AF90" s="325">
        <f t="shared" ca="1" si="160"/>
        <v>0</v>
      </c>
      <c r="AG90" s="325">
        <f t="shared" ca="1" si="160"/>
        <v>0</v>
      </c>
      <c r="AH90" s="325">
        <f t="shared" ca="1" si="160"/>
        <v>0</v>
      </c>
      <c r="AI90" s="325">
        <f t="shared" ca="1" si="160"/>
        <v>0</v>
      </c>
      <c r="AJ90" s="325">
        <f t="shared" ca="1" si="160"/>
        <v>0</v>
      </c>
      <c r="AK90" s="325">
        <f t="shared" ca="1" si="160"/>
        <v>0</v>
      </c>
      <c r="AL90" s="325">
        <f t="shared" ca="1" si="160"/>
        <v>0</v>
      </c>
      <c r="AM90" s="325">
        <f t="shared" ca="1" si="160"/>
        <v>0</v>
      </c>
      <c r="AN90" s="325">
        <f t="shared" ca="1" si="160"/>
        <v>0</v>
      </c>
      <c r="AO90" s="325">
        <f t="shared" ca="1" si="160"/>
        <v>0</v>
      </c>
      <c r="AP90" s="325">
        <f t="shared" ca="1" si="160"/>
        <v>0</v>
      </c>
      <c r="AQ90" s="325">
        <f t="shared" ca="1" si="160"/>
        <v>0</v>
      </c>
      <c r="AR90" s="325">
        <f t="shared" ca="1" si="160"/>
        <v>0</v>
      </c>
      <c r="AS90" s="325">
        <f t="shared" ca="1" si="160"/>
        <v>0</v>
      </c>
      <c r="AT90" s="325">
        <f t="shared" ca="1" si="160"/>
        <v>0</v>
      </c>
      <c r="AU90" s="325">
        <f t="shared" ca="1" si="160"/>
        <v>0</v>
      </c>
      <c r="AV90" s="325">
        <f t="shared" ca="1" si="160"/>
        <v>0</v>
      </c>
      <c r="AW90" s="325">
        <f t="shared" ca="1" si="160"/>
        <v>0</v>
      </c>
      <c r="AX90" s="325">
        <f t="shared" ca="1" si="160"/>
        <v>0</v>
      </c>
      <c r="AY90" s="325">
        <f t="shared" ca="1" si="160"/>
        <v>0</v>
      </c>
      <c r="AZ90" s="325">
        <f t="shared" ref="AZ90:BQ90" ca="1" si="161" xml:space="preserve"> MAX( MIN($M90, AZ$4) - MAX($K90, AZ$3), 0) *$R90</f>
        <v>0</v>
      </c>
      <c r="BA90" s="325">
        <f t="shared" ca="1" si="161"/>
        <v>0</v>
      </c>
      <c r="BB90" s="325">
        <f t="shared" ca="1" si="161"/>
        <v>0</v>
      </c>
      <c r="BC90" s="325">
        <f t="shared" ca="1" si="161"/>
        <v>0</v>
      </c>
      <c r="BD90" s="325">
        <f t="shared" ca="1" si="161"/>
        <v>0</v>
      </c>
      <c r="BE90" s="325">
        <f t="shared" ca="1" si="161"/>
        <v>0</v>
      </c>
      <c r="BF90" s="325">
        <f t="shared" ca="1" si="161"/>
        <v>0</v>
      </c>
      <c r="BG90" s="325">
        <f t="shared" ca="1" si="161"/>
        <v>0</v>
      </c>
      <c r="BH90" s="325">
        <f t="shared" ca="1" si="161"/>
        <v>0</v>
      </c>
      <c r="BI90" s="325">
        <f t="shared" ca="1" si="161"/>
        <v>0</v>
      </c>
      <c r="BJ90" s="325">
        <f t="shared" ca="1" si="161"/>
        <v>0</v>
      </c>
      <c r="BK90" s="325">
        <f t="shared" ca="1" si="161"/>
        <v>0</v>
      </c>
      <c r="BL90" s="325">
        <f t="shared" ca="1" si="161"/>
        <v>0</v>
      </c>
      <c r="BM90" s="325">
        <f t="shared" ca="1" si="161"/>
        <v>0</v>
      </c>
      <c r="BN90" s="325">
        <f t="shared" ca="1" si="161"/>
        <v>0</v>
      </c>
      <c r="BO90" s="325">
        <f t="shared" ca="1" si="161"/>
        <v>0</v>
      </c>
      <c r="BP90" s="325">
        <f t="shared" ca="1" si="161"/>
        <v>0</v>
      </c>
      <c r="BQ90" s="325">
        <f t="shared" ca="1" si="161"/>
        <v>0</v>
      </c>
    </row>
    <row r="91" spans="1:69">
      <c r="A91" s="191" t="str">
        <f>IF(OR(AND(L90=0,NOT(ISBLANK(L90))),N90=0,O90=0,AND(Q90=Q91,NOT(ISBLANK(Q90)),NOT(ISBLANK(Q91)))),"ERROR","OK")</f>
        <v>OK</v>
      </c>
      <c r="B91" s="123"/>
      <c r="C91" s="125" t="str">
        <f ca="1">IF(SUMSQ($T92:$BQ92)&gt;0,"INCLUDED","EXCLUDED")</f>
        <v>EXCLUDED</v>
      </c>
      <c r="D91" s="6"/>
      <c r="E91" s="6"/>
      <c r="F91" s="239"/>
      <c r="G91" s="239"/>
      <c r="H91" s="240" t="str">
        <f ca="1">IFERROR(OFFSET('Impacts Database'!$A$1,'Impact Inputs'!B90-1,MATCH("Government/Non-Government",'Impacts Database'!$2:$2,0)-1),"-")</f>
        <v>-</v>
      </c>
      <c r="I91" s="449"/>
      <c r="J91" s="166"/>
      <c r="K91" s="99"/>
      <c r="L91" s="99"/>
      <c r="M91" s="17"/>
      <c r="N91" s="242"/>
      <c r="O91" s="100"/>
      <c r="P91" s="102" t="s">
        <v>111</v>
      </c>
      <c r="Q91" s="315"/>
      <c r="R91" s="25">
        <f ca="1">IF(ISTEXT(F90),0,(F90*N90*O90*Q91))</f>
        <v>0</v>
      </c>
      <c r="S91" s="325"/>
      <c r="T91" s="325">
        <f t="shared" ref="T91:AY91" ca="1" si="162" xml:space="preserve"> MAX( MIN($M90, T$4) - MAX($K90, T$3), 0) *$R91</f>
        <v>0</v>
      </c>
      <c r="U91" s="325">
        <f t="shared" ca="1" si="162"/>
        <v>0</v>
      </c>
      <c r="V91" s="325">
        <f t="shared" ca="1" si="162"/>
        <v>0</v>
      </c>
      <c r="W91" s="325">
        <f t="shared" ca="1" si="162"/>
        <v>0</v>
      </c>
      <c r="X91" s="325">
        <f t="shared" ca="1" si="162"/>
        <v>0</v>
      </c>
      <c r="Y91" s="325">
        <f t="shared" ca="1" si="162"/>
        <v>0</v>
      </c>
      <c r="Z91" s="325">
        <f t="shared" ca="1" si="162"/>
        <v>0</v>
      </c>
      <c r="AA91" s="325">
        <f t="shared" ca="1" si="162"/>
        <v>0</v>
      </c>
      <c r="AB91" s="325">
        <f t="shared" ca="1" si="162"/>
        <v>0</v>
      </c>
      <c r="AC91" s="325">
        <f t="shared" ca="1" si="162"/>
        <v>0</v>
      </c>
      <c r="AD91" s="325">
        <f t="shared" ca="1" si="162"/>
        <v>0</v>
      </c>
      <c r="AE91" s="325">
        <f t="shared" ca="1" si="162"/>
        <v>0</v>
      </c>
      <c r="AF91" s="325">
        <f t="shared" ca="1" si="162"/>
        <v>0</v>
      </c>
      <c r="AG91" s="325">
        <f t="shared" ca="1" si="162"/>
        <v>0</v>
      </c>
      <c r="AH91" s="325">
        <f t="shared" ca="1" si="162"/>
        <v>0</v>
      </c>
      <c r="AI91" s="325">
        <f t="shared" ca="1" si="162"/>
        <v>0</v>
      </c>
      <c r="AJ91" s="325">
        <f t="shared" ca="1" si="162"/>
        <v>0</v>
      </c>
      <c r="AK91" s="325">
        <f t="shared" ca="1" si="162"/>
        <v>0</v>
      </c>
      <c r="AL91" s="325">
        <f t="shared" ca="1" si="162"/>
        <v>0</v>
      </c>
      <c r="AM91" s="325">
        <f t="shared" ca="1" si="162"/>
        <v>0</v>
      </c>
      <c r="AN91" s="325">
        <f t="shared" ca="1" si="162"/>
        <v>0</v>
      </c>
      <c r="AO91" s="325">
        <f t="shared" ca="1" si="162"/>
        <v>0</v>
      </c>
      <c r="AP91" s="325">
        <f t="shared" ca="1" si="162"/>
        <v>0</v>
      </c>
      <c r="AQ91" s="325">
        <f t="shared" ca="1" si="162"/>
        <v>0</v>
      </c>
      <c r="AR91" s="325">
        <f t="shared" ca="1" si="162"/>
        <v>0</v>
      </c>
      <c r="AS91" s="325">
        <f t="shared" ca="1" si="162"/>
        <v>0</v>
      </c>
      <c r="AT91" s="325">
        <f t="shared" ca="1" si="162"/>
        <v>0</v>
      </c>
      <c r="AU91" s="325">
        <f t="shared" ca="1" si="162"/>
        <v>0</v>
      </c>
      <c r="AV91" s="325">
        <f t="shared" ca="1" si="162"/>
        <v>0</v>
      </c>
      <c r="AW91" s="325">
        <f t="shared" ca="1" si="162"/>
        <v>0</v>
      </c>
      <c r="AX91" s="325">
        <f t="shared" ca="1" si="162"/>
        <v>0</v>
      </c>
      <c r="AY91" s="325">
        <f t="shared" ca="1" si="162"/>
        <v>0</v>
      </c>
      <c r="AZ91" s="325">
        <f t="shared" ref="AZ91:BQ91" ca="1" si="163" xml:space="preserve"> MAX( MIN($M90, AZ$4) - MAX($K90, AZ$3), 0) *$R91</f>
        <v>0</v>
      </c>
      <c r="BA91" s="325">
        <f t="shared" ca="1" si="163"/>
        <v>0</v>
      </c>
      <c r="BB91" s="325">
        <f t="shared" ca="1" si="163"/>
        <v>0</v>
      </c>
      <c r="BC91" s="325">
        <f t="shared" ca="1" si="163"/>
        <v>0</v>
      </c>
      <c r="BD91" s="325">
        <f t="shared" ca="1" si="163"/>
        <v>0</v>
      </c>
      <c r="BE91" s="325">
        <f t="shared" ca="1" si="163"/>
        <v>0</v>
      </c>
      <c r="BF91" s="325">
        <f t="shared" ca="1" si="163"/>
        <v>0</v>
      </c>
      <c r="BG91" s="325">
        <f t="shared" ca="1" si="163"/>
        <v>0</v>
      </c>
      <c r="BH91" s="325">
        <f t="shared" ca="1" si="163"/>
        <v>0</v>
      </c>
      <c r="BI91" s="325">
        <f t="shared" ca="1" si="163"/>
        <v>0</v>
      </c>
      <c r="BJ91" s="325">
        <f t="shared" ca="1" si="163"/>
        <v>0</v>
      </c>
      <c r="BK91" s="325">
        <f t="shared" ca="1" si="163"/>
        <v>0</v>
      </c>
      <c r="BL91" s="325">
        <f t="shared" ca="1" si="163"/>
        <v>0</v>
      </c>
      <c r="BM91" s="325">
        <f t="shared" ca="1" si="163"/>
        <v>0</v>
      </c>
      <c r="BN91" s="325">
        <f t="shared" ca="1" si="163"/>
        <v>0</v>
      </c>
      <c r="BO91" s="325">
        <f t="shared" ca="1" si="163"/>
        <v>0</v>
      </c>
      <c r="BP91" s="325">
        <f t="shared" ca="1" si="163"/>
        <v>0</v>
      </c>
      <c r="BQ91" s="325">
        <f t="shared" ca="1" si="163"/>
        <v>0</v>
      </c>
    </row>
    <row r="92" spans="1:69">
      <c r="B92" s="123"/>
      <c r="C92" s="128"/>
      <c r="D92" s="6"/>
      <c r="E92" s="6"/>
      <c r="F92" s="239"/>
      <c r="G92" s="239"/>
      <c r="H92" s="240" t="str">
        <f ca="1">IFERROR(OFFSET('Impacts Database'!$A$1,'Impact Inputs'!B90-1,MATCH("Government/Non-Government",'Impacts Database'!$2:$2,0)-1),"-")</f>
        <v>-</v>
      </c>
      <c r="I92" s="449"/>
      <c r="J92" s="166"/>
      <c r="K92" s="98"/>
      <c r="L92" s="98"/>
      <c r="M92" s="17"/>
      <c r="N92" s="242"/>
      <c r="O92" s="101"/>
      <c r="P92" s="102" t="s">
        <v>112</v>
      </c>
      <c r="Q92" s="7">
        <f>Q91-Q90</f>
        <v>0</v>
      </c>
      <c r="R92" s="25">
        <f ca="1">IF(ISTEXT(F90),0,(F90*N90*O90*Q92))</f>
        <v>0</v>
      </c>
      <c r="S92" s="325"/>
      <c r="T92" s="325">
        <f t="shared" ref="T92:BQ92" ca="1" si="164">T91-T90</f>
        <v>0</v>
      </c>
      <c r="U92" s="325">
        <f t="shared" ca="1" si="164"/>
        <v>0</v>
      </c>
      <c r="V92" s="325">
        <f t="shared" ca="1" si="164"/>
        <v>0</v>
      </c>
      <c r="W92" s="325">
        <f t="shared" ca="1" si="164"/>
        <v>0</v>
      </c>
      <c r="X92" s="325">
        <f t="shared" ca="1" si="164"/>
        <v>0</v>
      </c>
      <c r="Y92" s="325">
        <f t="shared" ca="1" si="164"/>
        <v>0</v>
      </c>
      <c r="Z92" s="325">
        <f t="shared" ca="1" si="164"/>
        <v>0</v>
      </c>
      <c r="AA92" s="325">
        <f t="shared" ca="1" si="164"/>
        <v>0</v>
      </c>
      <c r="AB92" s="325">
        <f t="shared" ca="1" si="164"/>
        <v>0</v>
      </c>
      <c r="AC92" s="325">
        <f t="shared" ca="1" si="164"/>
        <v>0</v>
      </c>
      <c r="AD92" s="325">
        <f t="shared" ca="1" si="164"/>
        <v>0</v>
      </c>
      <c r="AE92" s="325">
        <f t="shared" ca="1" si="164"/>
        <v>0</v>
      </c>
      <c r="AF92" s="325">
        <f t="shared" ca="1" si="164"/>
        <v>0</v>
      </c>
      <c r="AG92" s="325">
        <f t="shared" ca="1" si="164"/>
        <v>0</v>
      </c>
      <c r="AH92" s="325">
        <f t="shared" ca="1" si="164"/>
        <v>0</v>
      </c>
      <c r="AI92" s="325">
        <f t="shared" ca="1" si="164"/>
        <v>0</v>
      </c>
      <c r="AJ92" s="325">
        <f t="shared" ca="1" si="164"/>
        <v>0</v>
      </c>
      <c r="AK92" s="325">
        <f t="shared" ca="1" si="164"/>
        <v>0</v>
      </c>
      <c r="AL92" s="325">
        <f t="shared" ca="1" si="164"/>
        <v>0</v>
      </c>
      <c r="AM92" s="325">
        <f t="shared" ca="1" si="164"/>
        <v>0</v>
      </c>
      <c r="AN92" s="325">
        <f t="shared" ca="1" si="164"/>
        <v>0</v>
      </c>
      <c r="AO92" s="325">
        <f t="shared" ca="1" si="164"/>
        <v>0</v>
      </c>
      <c r="AP92" s="325">
        <f t="shared" ca="1" si="164"/>
        <v>0</v>
      </c>
      <c r="AQ92" s="325">
        <f t="shared" ca="1" si="164"/>
        <v>0</v>
      </c>
      <c r="AR92" s="325">
        <f t="shared" ca="1" si="164"/>
        <v>0</v>
      </c>
      <c r="AS92" s="325">
        <f t="shared" ca="1" si="164"/>
        <v>0</v>
      </c>
      <c r="AT92" s="325">
        <f t="shared" ca="1" si="164"/>
        <v>0</v>
      </c>
      <c r="AU92" s="325">
        <f t="shared" ca="1" si="164"/>
        <v>0</v>
      </c>
      <c r="AV92" s="325">
        <f t="shared" ca="1" si="164"/>
        <v>0</v>
      </c>
      <c r="AW92" s="325">
        <f t="shared" ca="1" si="164"/>
        <v>0</v>
      </c>
      <c r="AX92" s="325">
        <f t="shared" ca="1" si="164"/>
        <v>0</v>
      </c>
      <c r="AY92" s="325">
        <f t="shared" ca="1" si="164"/>
        <v>0</v>
      </c>
      <c r="AZ92" s="325">
        <f t="shared" ca="1" si="164"/>
        <v>0</v>
      </c>
      <c r="BA92" s="325">
        <f t="shared" ca="1" si="164"/>
        <v>0</v>
      </c>
      <c r="BB92" s="325">
        <f t="shared" ca="1" si="164"/>
        <v>0</v>
      </c>
      <c r="BC92" s="325">
        <f t="shared" ca="1" si="164"/>
        <v>0</v>
      </c>
      <c r="BD92" s="325">
        <f t="shared" ca="1" si="164"/>
        <v>0</v>
      </c>
      <c r="BE92" s="325">
        <f t="shared" ca="1" si="164"/>
        <v>0</v>
      </c>
      <c r="BF92" s="325">
        <f t="shared" ca="1" si="164"/>
        <v>0</v>
      </c>
      <c r="BG92" s="325">
        <f t="shared" ca="1" si="164"/>
        <v>0</v>
      </c>
      <c r="BH92" s="325">
        <f t="shared" ca="1" si="164"/>
        <v>0</v>
      </c>
      <c r="BI92" s="325">
        <f t="shared" ca="1" si="164"/>
        <v>0</v>
      </c>
      <c r="BJ92" s="325">
        <f t="shared" ca="1" si="164"/>
        <v>0</v>
      </c>
      <c r="BK92" s="325">
        <f t="shared" ca="1" si="164"/>
        <v>0</v>
      </c>
      <c r="BL92" s="325">
        <f t="shared" ca="1" si="164"/>
        <v>0</v>
      </c>
      <c r="BM92" s="325">
        <f t="shared" ca="1" si="164"/>
        <v>0</v>
      </c>
      <c r="BN92" s="325">
        <f t="shared" ca="1" si="164"/>
        <v>0</v>
      </c>
      <c r="BO92" s="325">
        <f t="shared" ca="1" si="164"/>
        <v>0</v>
      </c>
      <c r="BP92" s="325">
        <f t="shared" ca="1" si="164"/>
        <v>0</v>
      </c>
      <c r="BQ92" s="325">
        <f t="shared" ca="1" si="164"/>
        <v>0</v>
      </c>
    </row>
    <row r="93" spans="1:69" ht="15">
      <c r="A93" s="129" t="s">
        <v>369</v>
      </c>
      <c r="B93" s="316"/>
      <c r="C93" s="128" t="str">
        <f ca="1">IFERROR(OFFSET('Impacts Database'!$A$1,'Impact Inputs'!B93-1,MATCH("Description",'Impacts Database'!$2:$2,0)-1),"-")</f>
        <v>-</v>
      </c>
      <c r="D93" s="6" t="str">
        <f ca="1">IFERROR(OFFSET('Impacts Database'!$A$1,'Impact Inputs'!B93-1,MATCH("Wellbeing Domain",'Impacts Database'!$2:$2,0)-1),"-")</f>
        <v>-</v>
      </c>
      <c r="E93" s="6" t="str">
        <f ca="1">IFERROR(OFFSET('Impacts Database'!$A$1,'Impact Inputs'!B93-1,MATCH("Sector",'Impacts Database'!$2:$2,0)-1),"-")</f>
        <v>-</v>
      </c>
      <c r="F93" s="239" t="str">
        <f ca="1">IFERROR(OFFSET('Impacts Database'!$A$1,'Impact Inputs'!B93-1,MATCH("Value adjusted to "&amp;'Primary Inputs'!$C$16,'Impacts Database'!$2:$2,0)-1),"-")</f>
        <v>-</v>
      </c>
      <c r="G93" s="239" t="str">
        <f ca="1">IFERROR(OFFSET('Impacts Database'!$A$1,'Impact Inputs'!B93-1,MATCH("Unit",'Impacts Database'!$2:$2,0)-1),"-")</f>
        <v>-</v>
      </c>
      <c r="H93" s="240" t="str">
        <f ca="1">IFERROR(OFFSET('Impacts Database'!$A$1,'Impact Inputs'!B93-1,MATCH("Government/Non-Government",'Impacts Database'!$2:$2,0)-1),"-")</f>
        <v>-</v>
      </c>
      <c r="I93" s="448"/>
      <c r="J93" s="311" t="s">
        <v>394</v>
      </c>
      <c r="K93" s="312"/>
      <c r="L93" s="313"/>
      <c r="M93" s="17">
        <f xml:space="preserve"> K93 + L93</f>
        <v>0</v>
      </c>
      <c r="N93" s="314">
        <v>1</v>
      </c>
      <c r="O93" s="314">
        <v>1</v>
      </c>
      <c r="P93" s="103" t="s">
        <v>110</v>
      </c>
      <c r="Q93" s="315"/>
      <c r="R93" s="25">
        <f ca="1">IF(ISTEXT(F93),0,(F93*N93*O93*Q93))</f>
        <v>0</v>
      </c>
      <c r="S93" s="325"/>
      <c r="T93" s="325">
        <f t="shared" ref="T93:AY93" ca="1" si="165" xml:space="preserve"> MAX( MIN($M93, T$4) - MAX($K93, T$3), 0) *$R93</f>
        <v>0</v>
      </c>
      <c r="U93" s="325">
        <f t="shared" ca="1" si="165"/>
        <v>0</v>
      </c>
      <c r="V93" s="325">
        <f t="shared" ca="1" si="165"/>
        <v>0</v>
      </c>
      <c r="W93" s="325">
        <f t="shared" ca="1" si="165"/>
        <v>0</v>
      </c>
      <c r="X93" s="325">
        <f t="shared" ca="1" si="165"/>
        <v>0</v>
      </c>
      <c r="Y93" s="325">
        <f t="shared" ca="1" si="165"/>
        <v>0</v>
      </c>
      <c r="Z93" s="325">
        <f t="shared" ca="1" si="165"/>
        <v>0</v>
      </c>
      <c r="AA93" s="325">
        <f t="shared" ca="1" si="165"/>
        <v>0</v>
      </c>
      <c r="AB93" s="325">
        <f t="shared" ca="1" si="165"/>
        <v>0</v>
      </c>
      <c r="AC93" s="325">
        <f t="shared" ca="1" si="165"/>
        <v>0</v>
      </c>
      <c r="AD93" s="325">
        <f t="shared" ca="1" si="165"/>
        <v>0</v>
      </c>
      <c r="AE93" s="325">
        <f t="shared" ca="1" si="165"/>
        <v>0</v>
      </c>
      <c r="AF93" s="325">
        <f t="shared" ca="1" si="165"/>
        <v>0</v>
      </c>
      <c r="AG93" s="325">
        <f t="shared" ca="1" si="165"/>
        <v>0</v>
      </c>
      <c r="AH93" s="325">
        <f t="shared" ca="1" si="165"/>
        <v>0</v>
      </c>
      <c r="AI93" s="325">
        <f t="shared" ca="1" si="165"/>
        <v>0</v>
      </c>
      <c r="AJ93" s="325">
        <f t="shared" ca="1" si="165"/>
        <v>0</v>
      </c>
      <c r="AK93" s="325">
        <f t="shared" ca="1" si="165"/>
        <v>0</v>
      </c>
      <c r="AL93" s="325">
        <f t="shared" ca="1" si="165"/>
        <v>0</v>
      </c>
      <c r="AM93" s="325">
        <f t="shared" ca="1" si="165"/>
        <v>0</v>
      </c>
      <c r="AN93" s="325">
        <f t="shared" ca="1" si="165"/>
        <v>0</v>
      </c>
      <c r="AO93" s="325">
        <f t="shared" ca="1" si="165"/>
        <v>0</v>
      </c>
      <c r="AP93" s="325">
        <f t="shared" ca="1" si="165"/>
        <v>0</v>
      </c>
      <c r="AQ93" s="325">
        <f t="shared" ca="1" si="165"/>
        <v>0</v>
      </c>
      <c r="AR93" s="325">
        <f t="shared" ca="1" si="165"/>
        <v>0</v>
      </c>
      <c r="AS93" s="325">
        <f t="shared" ca="1" si="165"/>
        <v>0</v>
      </c>
      <c r="AT93" s="325">
        <f t="shared" ca="1" si="165"/>
        <v>0</v>
      </c>
      <c r="AU93" s="325">
        <f t="shared" ca="1" si="165"/>
        <v>0</v>
      </c>
      <c r="AV93" s="325">
        <f t="shared" ca="1" si="165"/>
        <v>0</v>
      </c>
      <c r="AW93" s="325">
        <f t="shared" ca="1" si="165"/>
        <v>0</v>
      </c>
      <c r="AX93" s="325">
        <f t="shared" ca="1" si="165"/>
        <v>0</v>
      </c>
      <c r="AY93" s="325">
        <f t="shared" ca="1" si="165"/>
        <v>0</v>
      </c>
      <c r="AZ93" s="325">
        <f t="shared" ref="AZ93:BQ93" ca="1" si="166" xml:space="preserve"> MAX( MIN($M93, AZ$4) - MAX($K93, AZ$3), 0) *$R93</f>
        <v>0</v>
      </c>
      <c r="BA93" s="325">
        <f t="shared" ca="1" si="166"/>
        <v>0</v>
      </c>
      <c r="BB93" s="325">
        <f t="shared" ca="1" si="166"/>
        <v>0</v>
      </c>
      <c r="BC93" s="325">
        <f t="shared" ca="1" si="166"/>
        <v>0</v>
      </c>
      <c r="BD93" s="325">
        <f t="shared" ca="1" si="166"/>
        <v>0</v>
      </c>
      <c r="BE93" s="325">
        <f t="shared" ca="1" si="166"/>
        <v>0</v>
      </c>
      <c r="BF93" s="325">
        <f t="shared" ca="1" si="166"/>
        <v>0</v>
      </c>
      <c r="BG93" s="325">
        <f t="shared" ca="1" si="166"/>
        <v>0</v>
      </c>
      <c r="BH93" s="325">
        <f t="shared" ca="1" si="166"/>
        <v>0</v>
      </c>
      <c r="BI93" s="325">
        <f t="shared" ca="1" si="166"/>
        <v>0</v>
      </c>
      <c r="BJ93" s="325">
        <f t="shared" ca="1" si="166"/>
        <v>0</v>
      </c>
      <c r="BK93" s="325">
        <f t="shared" ca="1" si="166"/>
        <v>0</v>
      </c>
      <c r="BL93" s="325">
        <f t="shared" ca="1" si="166"/>
        <v>0</v>
      </c>
      <c r="BM93" s="325">
        <f t="shared" ca="1" si="166"/>
        <v>0</v>
      </c>
      <c r="BN93" s="325">
        <f t="shared" ca="1" si="166"/>
        <v>0</v>
      </c>
      <c r="BO93" s="325">
        <f t="shared" ca="1" si="166"/>
        <v>0</v>
      </c>
      <c r="BP93" s="325">
        <f t="shared" ca="1" si="166"/>
        <v>0</v>
      </c>
      <c r="BQ93" s="325">
        <f t="shared" ca="1" si="166"/>
        <v>0</v>
      </c>
    </row>
    <row r="94" spans="1:69">
      <c r="A94" s="191" t="str">
        <f>IF(OR(AND(L93=0,NOT(ISBLANK(L93))),N93=0,O93=0,AND(Q93=Q94,NOT(ISBLANK(Q93)),NOT(ISBLANK(Q94)))),"ERROR","OK")</f>
        <v>OK</v>
      </c>
      <c r="B94" s="123"/>
      <c r="C94" s="125" t="str">
        <f ca="1">IF(SUMSQ($T95:$BQ95)&gt;0,"INCLUDED","EXCLUDED")</f>
        <v>EXCLUDED</v>
      </c>
      <c r="D94" s="6"/>
      <c r="E94" s="6"/>
      <c r="F94" s="239"/>
      <c r="G94" s="239"/>
      <c r="H94" s="240" t="str">
        <f ca="1">IFERROR(OFFSET('Impacts Database'!$A$1,'Impact Inputs'!B93-1,MATCH("Government/Non-Government",'Impacts Database'!$2:$2,0)-1),"-")</f>
        <v>-</v>
      </c>
      <c r="I94" s="449"/>
      <c r="J94" s="166"/>
      <c r="K94" s="99"/>
      <c r="L94" s="99"/>
      <c r="M94" s="17"/>
      <c r="N94" s="242"/>
      <c r="O94" s="100"/>
      <c r="P94" s="102" t="s">
        <v>111</v>
      </c>
      <c r="Q94" s="315"/>
      <c r="R94" s="25">
        <f ca="1">IF(ISTEXT(F93),0,(F93*N93*O93*Q94))</f>
        <v>0</v>
      </c>
      <c r="S94" s="325"/>
      <c r="T94" s="325">
        <f t="shared" ref="T94:AY94" ca="1" si="167" xml:space="preserve"> MAX( MIN($M93, T$4) - MAX($K93, T$3), 0) *$R94</f>
        <v>0</v>
      </c>
      <c r="U94" s="325">
        <f t="shared" ca="1" si="167"/>
        <v>0</v>
      </c>
      <c r="V94" s="325">
        <f t="shared" ca="1" si="167"/>
        <v>0</v>
      </c>
      <c r="W94" s="325">
        <f t="shared" ca="1" si="167"/>
        <v>0</v>
      </c>
      <c r="X94" s="325">
        <f t="shared" ca="1" si="167"/>
        <v>0</v>
      </c>
      <c r="Y94" s="325">
        <f t="shared" ca="1" si="167"/>
        <v>0</v>
      </c>
      <c r="Z94" s="325">
        <f t="shared" ca="1" si="167"/>
        <v>0</v>
      </c>
      <c r="AA94" s="325">
        <f t="shared" ca="1" si="167"/>
        <v>0</v>
      </c>
      <c r="AB94" s="325">
        <f t="shared" ca="1" si="167"/>
        <v>0</v>
      </c>
      <c r="AC94" s="325">
        <f t="shared" ca="1" si="167"/>
        <v>0</v>
      </c>
      <c r="AD94" s="325">
        <f t="shared" ca="1" si="167"/>
        <v>0</v>
      </c>
      <c r="AE94" s="325">
        <f t="shared" ca="1" si="167"/>
        <v>0</v>
      </c>
      <c r="AF94" s="325">
        <f t="shared" ca="1" si="167"/>
        <v>0</v>
      </c>
      <c r="AG94" s="325">
        <f t="shared" ca="1" si="167"/>
        <v>0</v>
      </c>
      <c r="AH94" s="325">
        <f t="shared" ca="1" si="167"/>
        <v>0</v>
      </c>
      <c r="AI94" s="325">
        <f t="shared" ca="1" si="167"/>
        <v>0</v>
      </c>
      <c r="AJ94" s="325">
        <f t="shared" ca="1" si="167"/>
        <v>0</v>
      </c>
      <c r="AK94" s="325">
        <f t="shared" ca="1" si="167"/>
        <v>0</v>
      </c>
      <c r="AL94" s="325">
        <f t="shared" ca="1" si="167"/>
        <v>0</v>
      </c>
      <c r="AM94" s="325">
        <f t="shared" ca="1" si="167"/>
        <v>0</v>
      </c>
      <c r="AN94" s="325">
        <f t="shared" ca="1" si="167"/>
        <v>0</v>
      </c>
      <c r="AO94" s="325">
        <f t="shared" ca="1" si="167"/>
        <v>0</v>
      </c>
      <c r="AP94" s="325">
        <f t="shared" ca="1" si="167"/>
        <v>0</v>
      </c>
      <c r="AQ94" s="325">
        <f t="shared" ca="1" si="167"/>
        <v>0</v>
      </c>
      <c r="AR94" s="325">
        <f t="shared" ca="1" si="167"/>
        <v>0</v>
      </c>
      <c r="AS94" s="325">
        <f t="shared" ca="1" si="167"/>
        <v>0</v>
      </c>
      <c r="AT94" s="325">
        <f t="shared" ca="1" si="167"/>
        <v>0</v>
      </c>
      <c r="AU94" s="325">
        <f t="shared" ca="1" si="167"/>
        <v>0</v>
      </c>
      <c r="AV94" s="325">
        <f t="shared" ca="1" si="167"/>
        <v>0</v>
      </c>
      <c r="AW94" s="325">
        <f t="shared" ca="1" si="167"/>
        <v>0</v>
      </c>
      <c r="AX94" s="325">
        <f t="shared" ca="1" si="167"/>
        <v>0</v>
      </c>
      <c r="AY94" s="325">
        <f t="shared" ca="1" si="167"/>
        <v>0</v>
      </c>
      <c r="AZ94" s="325">
        <f t="shared" ref="AZ94:BQ94" ca="1" si="168" xml:space="preserve"> MAX( MIN($M93, AZ$4) - MAX($K93, AZ$3), 0) *$R94</f>
        <v>0</v>
      </c>
      <c r="BA94" s="325">
        <f t="shared" ca="1" si="168"/>
        <v>0</v>
      </c>
      <c r="BB94" s="325">
        <f t="shared" ca="1" si="168"/>
        <v>0</v>
      </c>
      <c r="BC94" s="325">
        <f t="shared" ca="1" si="168"/>
        <v>0</v>
      </c>
      <c r="BD94" s="325">
        <f t="shared" ca="1" si="168"/>
        <v>0</v>
      </c>
      <c r="BE94" s="325">
        <f t="shared" ca="1" si="168"/>
        <v>0</v>
      </c>
      <c r="BF94" s="325">
        <f t="shared" ca="1" si="168"/>
        <v>0</v>
      </c>
      <c r="BG94" s="325">
        <f t="shared" ca="1" si="168"/>
        <v>0</v>
      </c>
      <c r="BH94" s="325">
        <f t="shared" ca="1" si="168"/>
        <v>0</v>
      </c>
      <c r="BI94" s="325">
        <f t="shared" ca="1" si="168"/>
        <v>0</v>
      </c>
      <c r="BJ94" s="325">
        <f t="shared" ca="1" si="168"/>
        <v>0</v>
      </c>
      <c r="BK94" s="325">
        <f t="shared" ca="1" si="168"/>
        <v>0</v>
      </c>
      <c r="BL94" s="325">
        <f t="shared" ca="1" si="168"/>
        <v>0</v>
      </c>
      <c r="BM94" s="325">
        <f t="shared" ca="1" si="168"/>
        <v>0</v>
      </c>
      <c r="BN94" s="325">
        <f t="shared" ca="1" si="168"/>
        <v>0</v>
      </c>
      <c r="BO94" s="325">
        <f t="shared" ca="1" si="168"/>
        <v>0</v>
      </c>
      <c r="BP94" s="325">
        <f t="shared" ca="1" si="168"/>
        <v>0</v>
      </c>
      <c r="BQ94" s="325">
        <f t="shared" ca="1" si="168"/>
        <v>0</v>
      </c>
    </row>
    <row r="95" spans="1:69">
      <c r="B95" s="123"/>
      <c r="C95" s="128"/>
      <c r="D95" s="6"/>
      <c r="E95" s="6"/>
      <c r="F95" s="239"/>
      <c r="G95" s="239"/>
      <c r="H95" s="240" t="str">
        <f ca="1">IFERROR(OFFSET('Impacts Database'!$A$1,'Impact Inputs'!B93-1,MATCH("Government/Non-Government",'Impacts Database'!$2:$2,0)-1),"-")</f>
        <v>-</v>
      </c>
      <c r="I95" s="449"/>
      <c r="J95" s="166"/>
      <c r="K95" s="98"/>
      <c r="L95" s="98"/>
      <c r="M95" s="17"/>
      <c r="N95" s="242"/>
      <c r="O95" s="101"/>
      <c r="P95" s="102" t="s">
        <v>112</v>
      </c>
      <c r="Q95" s="7">
        <f>Q94-Q93</f>
        <v>0</v>
      </c>
      <c r="R95" s="25">
        <f ca="1">IF(ISTEXT(F93),0,(F93*N93*O93*Q95))</f>
        <v>0</v>
      </c>
      <c r="S95" s="325"/>
      <c r="T95" s="325">
        <f t="shared" ref="T95:BQ95" ca="1" si="169">T94-T93</f>
        <v>0</v>
      </c>
      <c r="U95" s="325">
        <f t="shared" ca="1" si="169"/>
        <v>0</v>
      </c>
      <c r="V95" s="325">
        <f t="shared" ca="1" si="169"/>
        <v>0</v>
      </c>
      <c r="W95" s="325">
        <f t="shared" ca="1" si="169"/>
        <v>0</v>
      </c>
      <c r="X95" s="325">
        <f t="shared" ca="1" si="169"/>
        <v>0</v>
      </c>
      <c r="Y95" s="325">
        <f t="shared" ca="1" si="169"/>
        <v>0</v>
      </c>
      <c r="Z95" s="325">
        <f t="shared" ca="1" si="169"/>
        <v>0</v>
      </c>
      <c r="AA95" s="325">
        <f t="shared" ca="1" si="169"/>
        <v>0</v>
      </c>
      <c r="AB95" s="325">
        <f t="shared" ca="1" si="169"/>
        <v>0</v>
      </c>
      <c r="AC95" s="325">
        <f t="shared" ca="1" si="169"/>
        <v>0</v>
      </c>
      <c r="AD95" s="325">
        <f t="shared" ca="1" si="169"/>
        <v>0</v>
      </c>
      <c r="AE95" s="325">
        <f t="shared" ca="1" si="169"/>
        <v>0</v>
      </c>
      <c r="AF95" s="325">
        <f t="shared" ca="1" si="169"/>
        <v>0</v>
      </c>
      <c r="AG95" s="325">
        <f t="shared" ca="1" si="169"/>
        <v>0</v>
      </c>
      <c r="AH95" s="325">
        <f t="shared" ca="1" si="169"/>
        <v>0</v>
      </c>
      <c r="AI95" s="325">
        <f t="shared" ca="1" si="169"/>
        <v>0</v>
      </c>
      <c r="AJ95" s="325">
        <f t="shared" ca="1" si="169"/>
        <v>0</v>
      </c>
      <c r="AK95" s="325">
        <f t="shared" ca="1" si="169"/>
        <v>0</v>
      </c>
      <c r="AL95" s="325">
        <f t="shared" ca="1" si="169"/>
        <v>0</v>
      </c>
      <c r="AM95" s="325">
        <f t="shared" ca="1" si="169"/>
        <v>0</v>
      </c>
      <c r="AN95" s="325">
        <f t="shared" ca="1" si="169"/>
        <v>0</v>
      </c>
      <c r="AO95" s="325">
        <f t="shared" ca="1" si="169"/>
        <v>0</v>
      </c>
      <c r="AP95" s="325">
        <f t="shared" ca="1" si="169"/>
        <v>0</v>
      </c>
      <c r="AQ95" s="325">
        <f t="shared" ca="1" si="169"/>
        <v>0</v>
      </c>
      <c r="AR95" s="325">
        <f t="shared" ca="1" si="169"/>
        <v>0</v>
      </c>
      <c r="AS95" s="325">
        <f t="shared" ca="1" si="169"/>
        <v>0</v>
      </c>
      <c r="AT95" s="325">
        <f t="shared" ca="1" si="169"/>
        <v>0</v>
      </c>
      <c r="AU95" s="325">
        <f t="shared" ca="1" si="169"/>
        <v>0</v>
      </c>
      <c r="AV95" s="325">
        <f t="shared" ca="1" si="169"/>
        <v>0</v>
      </c>
      <c r="AW95" s="325">
        <f t="shared" ca="1" si="169"/>
        <v>0</v>
      </c>
      <c r="AX95" s="325">
        <f t="shared" ca="1" si="169"/>
        <v>0</v>
      </c>
      <c r="AY95" s="325">
        <f t="shared" ca="1" si="169"/>
        <v>0</v>
      </c>
      <c r="AZ95" s="325">
        <f t="shared" ca="1" si="169"/>
        <v>0</v>
      </c>
      <c r="BA95" s="325">
        <f t="shared" ca="1" si="169"/>
        <v>0</v>
      </c>
      <c r="BB95" s="325">
        <f t="shared" ca="1" si="169"/>
        <v>0</v>
      </c>
      <c r="BC95" s="325">
        <f t="shared" ca="1" si="169"/>
        <v>0</v>
      </c>
      <c r="BD95" s="325">
        <f t="shared" ca="1" si="169"/>
        <v>0</v>
      </c>
      <c r="BE95" s="325">
        <f t="shared" ca="1" si="169"/>
        <v>0</v>
      </c>
      <c r="BF95" s="325">
        <f t="shared" ca="1" si="169"/>
        <v>0</v>
      </c>
      <c r="BG95" s="325">
        <f t="shared" ca="1" si="169"/>
        <v>0</v>
      </c>
      <c r="BH95" s="325">
        <f t="shared" ca="1" si="169"/>
        <v>0</v>
      </c>
      <c r="BI95" s="325">
        <f t="shared" ca="1" si="169"/>
        <v>0</v>
      </c>
      <c r="BJ95" s="325">
        <f t="shared" ca="1" si="169"/>
        <v>0</v>
      </c>
      <c r="BK95" s="325">
        <f t="shared" ca="1" si="169"/>
        <v>0</v>
      </c>
      <c r="BL95" s="325">
        <f t="shared" ca="1" si="169"/>
        <v>0</v>
      </c>
      <c r="BM95" s="325">
        <f t="shared" ca="1" si="169"/>
        <v>0</v>
      </c>
      <c r="BN95" s="325">
        <f t="shared" ca="1" si="169"/>
        <v>0</v>
      </c>
      <c r="BO95" s="325">
        <f t="shared" ca="1" si="169"/>
        <v>0</v>
      </c>
      <c r="BP95" s="325">
        <f t="shared" ca="1" si="169"/>
        <v>0</v>
      </c>
      <c r="BQ95" s="325">
        <f t="shared" ca="1" si="169"/>
        <v>0</v>
      </c>
    </row>
    <row r="96" spans="1:69" ht="15">
      <c r="A96" s="129" t="s">
        <v>370</v>
      </c>
      <c r="B96" s="316"/>
      <c r="C96" s="128" t="str">
        <f ca="1">IFERROR(OFFSET('Impacts Database'!$A$1,'Impact Inputs'!B96-1,MATCH("Description",'Impacts Database'!$2:$2,0)-1),"-")</f>
        <v>-</v>
      </c>
      <c r="D96" s="6" t="str">
        <f ca="1">IFERROR(OFFSET('Impacts Database'!$A$1,'Impact Inputs'!B96-1,MATCH("Wellbeing Domain",'Impacts Database'!$2:$2,0)-1),"-")</f>
        <v>-</v>
      </c>
      <c r="E96" s="6" t="str">
        <f ca="1">IFERROR(OFFSET('Impacts Database'!$A$1,'Impact Inputs'!B96-1,MATCH("Sector",'Impacts Database'!$2:$2,0)-1),"-")</f>
        <v>-</v>
      </c>
      <c r="F96" s="239" t="str">
        <f ca="1">IFERROR(OFFSET('Impacts Database'!$A$1,'Impact Inputs'!B96-1,MATCH("Value adjusted to "&amp;'Primary Inputs'!$C$16,'Impacts Database'!$2:$2,0)-1),"-")</f>
        <v>-</v>
      </c>
      <c r="G96" s="239" t="str">
        <f ca="1">IFERROR(OFFSET('Impacts Database'!$A$1,'Impact Inputs'!B96-1,MATCH("Unit",'Impacts Database'!$2:$2,0)-1),"-")</f>
        <v>-</v>
      </c>
      <c r="H96" s="240" t="str">
        <f ca="1">IFERROR(OFFSET('Impacts Database'!$A$1,'Impact Inputs'!B96-1,MATCH("Government/Non-Government",'Impacts Database'!$2:$2,0)-1),"-")</f>
        <v>-</v>
      </c>
      <c r="I96" s="448"/>
      <c r="J96" s="311" t="s">
        <v>394</v>
      </c>
      <c r="K96" s="312"/>
      <c r="L96" s="313"/>
      <c r="M96" s="17">
        <f xml:space="preserve"> K96 + L96</f>
        <v>0</v>
      </c>
      <c r="N96" s="314">
        <v>1</v>
      </c>
      <c r="O96" s="314">
        <v>1</v>
      </c>
      <c r="P96" s="103" t="s">
        <v>110</v>
      </c>
      <c r="Q96" s="315"/>
      <c r="R96" s="25">
        <f ca="1">IF(ISTEXT(F96),0,(F96*N96*O96*Q96))</f>
        <v>0</v>
      </c>
      <c r="S96" s="325"/>
      <c r="T96" s="325">
        <f t="shared" ref="T96:AY96" ca="1" si="170" xml:space="preserve"> MAX( MIN($M96, T$4) - MAX($K96, T$3), 0) *$R96</f>
        <v>0</v>
      </c>
      <c r="U96" s="325">
        <f t="shared" ca="1" si="170"/>
        <v>0</v>
      </c>
      <c r="V96" s="325">
        <f t="shared" ca="1" si="170"/>
        <v>0</v>
      </c>
      <c r="W96" s="325">
        <f t="shared" ca="1" si="170"/>
        <v>0</v>
      </c>
      <c r="X96" s="325">
        <f t="shared" ca="1" si="170"/>
        <v>0</v>
      </c>
      <c r="Y96" s="325">
        <f t="shared" ca="1" si="170"/>
        <v>0</v>
      </c>
      <c r="Z96" s="325">
        <f t="shared" ca="1" si="170"/>
        <v>0</v>
      </c>
      <c r="AA96" s="325">
        <f t="shared" ca="1" si="170"/>
        <v>0</v>
      </c>
      <c r="AB96" s="325">
        <f t="shared" ca="1" si="170"/>
        <v>0</v>
      </c>
      <c r="AC96" s="325">
        <f t="shared" ca="1" si="170"/>
        <v>0</v>
      </c>
      <c r="AD96" s="325">
        <f t="shared" ca="1" si="170"/>
        <v>0</v>
      </c>
      <c r="AE96" s="325">
        <f t="shared" ca="1" si="170"/>
        <v>0</v>
      </c>
      <c r="AF96" s="325">
        <f t="shared" ca="1" si="170"/>
        <v>0</v>
      </c>
      <c r="AG96" s="325">
        <f t="shared" ca="1" si="170"/>
        <v>0</v>
      </c>
      <c r="AH96" s="325">
        <f t="shared" ca="1" si="170"/>
        <v>0</v>
      </c>
      <c r="AI96" s="325">
        <f t="shared" ca="1" si="170"/>
        <v>0</v>
      </c>
      <c r="AJ96" s="325">
        <f t="shared" ca="1" si="170"/>
        <v>0</v>
      </c>
      <c r="AK96" s="325">
        <f t="shared" ca="1" si="170"/>
        <v>0</v>
      </c>
      <c r="AL96" s="325">
        <f t="shared" ca="1" si="170"/>
        <v>0</v>
      </c>
      <c r="AM96" s="325">
        <f t="shared" ca="1" si="170"/>
        <v>0</v>
      </c>
      <c r="AN96" s="325">
        <f t="shared" ca="1" si="170"/>
        <v>0</v>
      </c>
      <c r="AO96" s="325">
        <f t="shared" ca="1" si="170"/>
        <v>0</v>
      </c>
      <c r="AP96" s="325">
        <f t="shared" ca="1" si="170"/>
        <v>0</v>
      </c>
      <c r="AQ96" s="325">
        <f t="shared" ca="1" si="170"/>
        <v>0</v>
      </c>
      <c r="AR96" s="325">
        <f t="shared" ca="1" si="170"/>
        <v>0</v>
      </c>
      <c r="AS96" s="325">
        <f t="shared" ca="1" si="170"/>
        <v>0</v>
      </c>
      <c r="AT96" s="325">
        <f t="shared" ca="1" si="170"/>
        <v>0</v>
      </c>
      <c r="AU96" s="325">
        <f t="shared" ca="1" si="170"/>
        <v>0</v>
      </c>
      <c r="AV96" s="325">
        <f t="shared" ca="1" si="170"/>
        <v>0</v>
      </c>
      <c r="AW96" s="325">
        <f t="shared" ca="1" si="170"/>
        <v>0</v>
      </c>
      <c r="AX96" s="325">
        <f t="shared" ca="1" si="170"/>
        <v>0</v>
      </c>
      <c r="AY96" s="325">
        <f t="shared" ca="1" si="170"/>
        <v>0</v>
      </c>
      <c r="AZ96" s="325">
        <f t="shared" ref="AZ96:BQ96" ca="1" si="171" xml:space="preserve"> MAX( MIN($M96, AZ$4) - MAX($K96, AZ$3), 0) *$R96</f>
        <v>0</v>
      </c>
      <c r="BA96" s="325">
        <f t="shared" ca="1" si="171"/>
        <v>0</v>
      </c>
      <c r="BB96" s="325">
        <f t="shared" ca="1" si="171"/>
        <v>0</v>
      </c>
      <c r="BC96" s="325">
        <f t="shared" ca="1" si="171"/>
        <v>0</v>
      </c>
      <c r="BD96" s="325">
        <f t="shared" ca="1" si="171"/>
        <v>0</v>
      </c>
      <c r="BE96" s="325">
        <f t="shared" ca="1" si="171"/>
        <v>0</v>
      </c>
      <c r="BF96" s="325">
        <f t="shared" ca="1" si="171"/>
        <v>0</v>
      </c>
      <c r="BG96" s="325">
        <f t="shared" ca="1" si="171"/>
        <v>0</v>
      </c>
      <c r="BH96" s="325">
        <f t="shared" ca="1" si="171"/>
        <v>0</v>
      </c>
      <c r="BI96" s="325">
        <f t="shared" ca="1" si="171"/>
        <v>0</v>
      </c>
      <c r="BJ96" s="325">
        <f t="shared" ca="1" si="171"/>
        <v>0</v>
      </c>
      <c r="BK96" s="325">
        <f t="shared" ca="1" si="171"/>
        <v>0</v>
      </c>
      <c r="BL96" s="325">
        <f t="shared" ca="1" si="171"/>
        <v>0</v>
      </c>
      <c r="BM96" s="325">
        <f t="shared" ca="1" si="171"/>
        <v>0</v>
      </c>
      <c r="BN96" s="325">
        <f t="shared" ca="1" si="171"/>
        <v>0</v>
      </c>
      <c r="BO96" s="325">
        <f t="shared" ca="1" si="171"/>
        <v>0</v>
      </c>
      <c r="BP96" s="325">
        <f t="shared" ca="1" si="171"/>
        <v>0</v>
      </c>
      <c r="BQ96" s="325">
        <f t="shared" ca="1" si="171"/>
        <v>0</v>
      </c>
    </row>
    <row r="97" spans="1:69">
      <c r="A97" s="191" t="str">
        <f>IF(OR(AND(L96=0,NOT(ISBLANK(L96))),N96=0,O96=0,AND(Q96=Q97,NOT(ISBLANK(Q96)),NOT(ISBLANK(Q97)))),"ERROR","OK")</f>
        <v>OK</v>
      </c>
      <c r="B97" s="123"/>
      <c r="C97" s="125" t="str">
        <f ca="1">IF(SUMSQ($T98:$BQ98)&gt;0,"INCLUDED","EXCLUDED")</f>
        <v>EXCLUDED</v>
      </c>
      <c r="D97" s="6"/>
      <c r="E97" s="6"/>
      <c r="F97" s="239"/>
      <c r="G97" s="239"/>
      <c r="H97" s="240" t="str">
        <f ca="1">IFERROR(OFFSET('Impacts Database'!$A$1,'Impact Inputs'!B96-1,MATCH("Government/Non-Government",'Impacts Database'!$2:$2,0)-1),"-")</f>
        <v>-</v>
      </c>
      <c r="I97" s="449"/>
      <c r="J97" s="166"/>
      <c r="K97" s="99"/>
      <c r="L97" s="99"/>
      <c r="M97" s="17"/>
      <c r="N97" s="242"/>
      <c r="O97" s="100"/>
      <c r="P97" s="102" t="s">
        <v>111</v>
      </c>
      <c r="Q97" s="315"/>
      <c r="R97" s="25">
        <f ca="1">IF(ISTEXT(F96),0,(F96*N96*O96*Q97))</f>
        <v>0</v>
      </c>
      <c r="S97" s="325"/>
      <c r="T97" s="325">
        <f t="shared" ref="T97:AY97" ca="1" si="172" xml:space="preserve"> MAX( MIN($M96, T$4) - MAX($K96, T$3), 0) *$R97</f>
        <v>0</v>
      </c>
      <c r="U97" s="325">
        <f t="shared" ca="1" si="172"/>
        <v>0</v>
      </c>
      <c r="V97" s="325">
        <f t="shared" ca="1" si="172"/>
        <v>0</v>
      </c>
      <c r="W97" s="325">
        <f t="shared" ca="1" si="172"/>
        <v>0</v>
      </c>
      <c r="X97" s="325">
        <f t="shared" ca="1" si="172"/>
        <v>0</v>
      </c>
      <c r="Y97" s="325">
        <f t="shared" ca="1" si="172"/>
        <v>0</v>
      </c>
      <c r="Z97" s="325">
        <f t="shared" ca="1" si="172"/>
        <v>0</v>
      </c>
      <c r="AA97" s="325">
        <f t="shared" ca="1" si="172"/>
        <v>0</v>
      </c>
      <c r="AB97" s="325">
        <f t="shared" ca="1" si="172"/>
        <v>0</v>
      </c>
      <c r="AC97" s="325">
        <f t="shared" ca="1" si="172"/>
        <v>0</v>
      </c>
      <c r="AD97" s="325">
        <f t="shared" ca="1" si="172"/>
        <v>0</v>
      </c>
      <c r="AE97" s="325">
        <f t="shared" ca="1" si="172"/>
        <v>0</v>
      </c>
      <c r="AF97" s="325">
        <f t="shared" ca="1" si="172"/>
        <v>0</v>
      </c>
      <c r="AG97" s="325">
        <f t="shared" ca="1" si="172"/>
        <v>0</v>
      </c>
      <c r="AH97" s="325">
        <f t="shared" ca="1" si="172"/>
        <v>0</v>
      </c>
      <c r="AI97" s="325">
        <f t="shared" ca="1" si="172"/>
        <v>0</v>
      </c>
      <c r="AJ97" s="325">
        <f t="shared" ca="1" si="172"/>
        <v>0</v>
      </c>
      <c r="AK97" s="325">
        <f t="shared" ca="1" si="172"/>
        <v>0</v>
      </c>
      <c r="AL97" s="325">
        <f t="shared" ca="1" si="172"/>
        <v>0</v>
      </c>
      <c r="AM97" s="325">
        <f t="shared" ca="1" si="172"/>
        <v>0</v>
      </c>
      <c r="AN97" s="325">
        <f t="shared" ca="1" si="172"/>
        <v>0</v>
      </c>
      <c r="AO97" s="325">
        <f t="shared" ca="1" si="172"/>
        <v>0</v>
      </c>
      <c r="AP97" s="325">
        <f t="shared" ca="1" si="172"/>
        <v>0</v>
      </c>
      <c r="AQ97" s="325">
        <f t="shared" ca="1" si="172"/>
        <v>0</v>
      </c>
      <c r="AR97" s="325">
        <f t="shared" ca="1" si="172"/>
        <v>0</v>
      </c>
      <c r="AS97" s="325">
        <f t="shared" ca="1" si="172"/>
        <v>0</v>
      </c>
      <c r="AT97" s="325">
        <f t="shared" ca="1" si="172"/>
        <v>0</v>
      </c>
      <c r="AU97" s="325">
        <f t="shared" ca="1" si="172"/>
        <v>0</v>
      </c>
      <c r="AV97" s="325">
        <f t="shared" ca="1" si="172"/>
        <v>0</v>
      </c>
      <c r="AW97" s="325">
        <f t="shared" ca="1" si="172"/>
        <v>0</v>
      </c>
      <c r="AX97" s="325">
        <f t="shared" ca="1" si="172"/>
        <v>0</v>
      </c>
      <c r="AY97" s="325">
        <f t="shared" ca="1" si="172"/>
        <v>0</v>
      </c>
      <c r="AZ97" s="325">
        <f t="shared" ref="AZ97:BQ97" ca="1" si="173" xml:space="preserve"> MAX( MIN($M96, AZ$4) - MAX($K96, AZ$3), 0) *$R97</f>
        <v>0</v>
      </c>
      <c r="BA97" s="325">
        <f t="shared" ca="1" si="173"/>
        <v>0</v>
      </c>
      <c r="BB97" s="325">
        <f t="shared" ca="1" si="173"/>
        <v>0</v>
      </c>
      <c r="BC97" s="325">
        <f t="shared" ca="1" si="173"/>
        <v>0</v>
      </c>
      <c r="BD97" s="325">
        <f t="shared" ca="1" si="173"/>
        <v>0</v>
      </c>
      <c r="BE97" s="325">
        <f t="shared" ca="1" si="173"/>
        <v>0</v>
      </c>
      <c r="BF97" s="325">
        <f t="shared" ca="1" si="173"/>
        <v>0</v>
      </c>
      <c r="BG97" s="325">
        <f t="shared" ca="1" si="173"/>
        <v>0</v>
      </c>
      <c r="BH97" s="325">
        <f t="shared" ca="1" si="173"/>
        <v>0</v>
      </c>
      <c r="BI97" s="325">
        <f t="shared" ca="1" si="173"/>
        <v>0</v>
      </c>
      <c r="BJ97" s="325">
        <f t="shared" ca="1" si="173"/>
        <v>0</v>
      </c>
      <c r="BK97" s="325">
        <f t="shared" ca="1" si="173"/>
        <v>0</v>
      </c>
      <c r="BL97" s="325">
        <f t="shared" ca="1" si="173"/>
        <v>0</v>
      </c>
      <c r="BM97" s="325">
        <f t="shared" ca="1" si="173"/>
        <v>0</v>
      </c>
      <c r="BN97" s="325">
        <f t="shared" ca="1" si="173"/>
        <v>0</v>
      </c>
      <c r="BO97" s="325">
        <f t="shared" ca="1" si="173"/>
        <v>0</v>
      </c>
      <c r="BP97" s="325">
        <f t="shared" ca="1" si="173"/>
        <v>0</v>
      </c>
      <c r="BQ97" s="325">
        <f t="shared" ca="1" si="173"/>
        <v>0</v>
      </c>
    </row>
    <row r="98" spans="1:69">
      <c r="B98" s="123"/>
      <c r="C98" s="128"/>
      <c r="D98" s="6"/>
      <c r="E98" s="6"/>
      <c r="F98" s="239"/>
      <c r="G98" s="239"/>
      <c r="H98" s="240" t="str">
        <f ca="1">IFERROR(OFFSET('Impacts Database'!$A$1,'Impact Inputs'!B96-1,MATCH("Government/Non-Government",'Impacts Database'!$2:$2,0)-1),"-")</f>
        <v>-</v>
      </c>
      <c r="I98" s="449"/>
      <c r="J98" s="166"/>
      <c r="K98" s="98"/>
      <c r="L98" s="98"/>
      <c r="M98" s="17"/>
      <c r="N98" s="242"/>
      <c r="O98" s="101"/>
      <c r="P98" s="102" t="s">
        <v>112</v>
      </c>
      <c r="Q98" s="7">
        <f>Q97-Q96</f>
        <v>0</v>
      </c>
      <c r="R98" s="25">
        <f ca="1">IF(ISTEXT(F96),0,(F96*N96*O96*Q98))</f>
        <v>0</v>
      </c>
      <c r="S98" s="325"/>
      <c r="T98" s="325">
        <f t="shared" ref="T98:BQ98" ca="1" si="174">T97-T96</f>
        <v>0</v>
      </c>
      <c r="U98" s="325">
        <f t="shared" ca="1" si="174"/>
        <v>0</v>
      </c>
      <c r="V98" s="325">
        <f t="shared" ca="1" si="174"/>
        <v>0</v>
      </c>
      <c r="W98" s="325">
        <f t="shared" ca="1" si="174"/>
        <v>0</v>
      </c>
      <c r="X98" s="325">
        <f t="shared" ca="1" si="174"/>
        <v>0</v>
      </c>
      <c r="Y98" s="325">
        <f t="shared" ca="1" si="174"/>
        <v>0</v>
      </c>
      <c r="Z98" s="325">
        <f t="shared" ca="1" si="174"/>
        <v>0</v>
      </c>
      <c r="AA98" s="325">
        <f t="shared" ca="1" si="174"/>
        <v>0</v>
      </c>
      <c r="AB98" s="325">
        <f t="shared" ca="1" si="174"/>
        <v>0</v>
      </c>
      <c r="AC98" s="325">
        <f t="shared" ca="1" si="174"/>
        <v>0</v>
      </c>
      <c r="AD98" s="325">
        <f t="shared" ca="1" si="174"/>
        <v>0</v>
      </c>
      <c r="AE98" s="325">
        <f t="shared" ca="1" si="174"/>
        <v>0</v>
      </c>
      <c r="AF98" s="325">
        <f t="shared" ca="1" si="174"/>
        <v>0</v>
      </c>
      <c r="AG98" s="325">
        <f t="shared" ca="1" si="174"/>
        <v>0</v>
      </c>
      <c r="AH98" s="325">
        <f t="shared" ca="1" si="174"/>
        <v>0</v>
      </c>
      <c r="AI98" s="325">
        <f t="shared" ca="1" si="174"/>
        <v>0</v>
      </c>
      <c r="AJ98" s="325">
        <f t="shared" ca="1" si="174"/>
        <v>0</v>
      </c>
      <c r="AK98" s="325">
        <f t="shared" ca="1" si="174"/>
        <v>0</v>
      </c>
      <c r="AL98" s="325">
        <f t="shared" ca="1" si="174"/>
        <v>0</v>
      </c>
      <c r="AM98" s="325">
        <f t="shared" ca="1" si="174"/>
        <v>0</v>
      </c>
      <c r="AN98" s="325">
        <f t="shared" ca="1" si="174"/>
        <v>0</v>
      </c>
      <c r="AO98" s="325">
        <f t="shared" ca="1" si="174"/>
        <v>0</v>
      </c>
      <c r="AP98" s="325">
        <f t="shared" ca="1" si="174"/>
        <v>0</v>
      </c>
      <c r="AQ98" s="325">
        <f t="shared" ca="1" si="174"/>
        <v>0</v>
      </c>
      <c r="AR98" s="325">
        <f t="shared" ca="1" si="174"/>
        <v>0</v>
      </c>
      <c r="AS98" s="325">
        <f t="shared" ca="1" si="174"/>
        <v>0</v>
      </c>
      <c r="AT98" s="325">
        <f t="shared" ca="1" si="174"/>
        <v>0</v>
      </c>
      <c r="AU98" s="325">
        <f t="shared" ca="1" si="174"/>
        <v>0</v>
      </c>
      <c r="AV98" s="325">
        <f t="shared" ca="1" si="174"/>
        <v>0</v>
      </c>
      <c r="AW98" s="325">
        <f t="shared" ca="1" si="174"/>
        <v>0</v>
      </c>
      <c r="AX98" s="325">
        <f t="shared" ca="1" si="174"/>
        <v>0</v>
      </c>
      <c r="AY98" s="325">
        <f t="shared" ca="1" si="174"/>
        <v>0</v>
      </c>
      <c r="AZ98" s="325">
        <f t="shared" ca="1" si="174"/>
        <v>0</v>
      </c>
      <c r="BA98" s="325">
        <f t="shared" ca="1" si="174"/>
        <v>0</v>
      </c>
      <c r="BB98" s="325">
        <f t="shared" ca="1" si="174"/>
        <v>0</v>
      </c>
      <c r="BC98" s="325">
        <f t="shared" ca="1" si="174"/>
        <v>0</v>
      </c>
      <c r="BD98" s="325">
        <f t="shared" ca="1" si="174"/>
        <v>0</v>
      </c>
      <c r="BE98" s="325">
        <f t="shared" ca="1" si="174"/>
        <v>0</v>
      </c>
      <c r="BF98" s="325">
        <f t="shared" ca="1" si="174"/>
        <v>0</v>
      </c>
      <c r="BG98" s="325">
        <f t="shared" ca="1" si="174"/>
        <v>0</v>
      </c>
      <c r="BH98" s="325">
        <f t="shared" ca="1" si="174"/>
        <v>0</v>
      </c>
      <c r="BI98" s="325">
        <f t="shared" ca="1" si="174"/>
        <v>0</v>
      </c>
      <c r="BJ98" s="325">
        <f t="shared" ca="1" si="174"/>
        <v>0</v>
      </c>
      <c r="BK98" s="325">
        <f t="shared" ca="1" si="174"/>
        <v>0</v>
      </c>
      <c r="BL98" s="325">
        <f t="shared" ca="1" si="174"/>
        <v>0</v>
      </c>
      <c r="BM98" s="325">
        <f t="shared" ca="1" si="174"/>
        <v>0</v>
      </c>
      <c r="BN98" s="325">
        <f t="shared" ca="1" si="174"/>
        <v>0</v>
      </c>
      <c r="BO98" s="325">
        <f t="shared" ca="1" si="174"/>
        <v>0</v>
      </c>
      <c r="BP98" s="325">
        <f t="shared" ca="1" si="174"/>
        <v>0</v>
      </c>
      <c r="BQ98" s="325">
        <f t="shared" ca="1" si="174"/>
        <v>0</v>
      </c>
    </row>
    <row r="99" spans="1:69" ht="15">
      <c r="A99" s="129" t="s">
        <v>371</v>
      </c>
      <c r="B99" s="316"/>
      <c r="C99" s="128" t="str">
        <f ca="1">IFERROR(OFFSET('Impacts Database'!$A$1,'Impact Inputs'!B99-1,MATCH("Description",'Impacts Database'!$2:$2,0)-1),"-")</f>
        <v>-</v>
      </c>
      <c r="D99" s="6" t="str">
        <f ca="1">IFERROR(OFFSET('Impacts Database'!$A$1,'Impact Inputs'!B99-1,MATCH("Wellbeing Domain",'Impacts Database'!$2:$2,0)-1),"-")</f>
        <v>-</v>
      </c>
      <c r="E99" s="6" t="str">
        <f ca="1">IFERROR(OFFSET('Impacts Database'!$A$1,'Impact Inputs'!B99-1,MATCH("Sector",'Impacts Database'!$2:$2,0)-1),"-")</f>
        <v>-</v>
      </c>
      <c r="F99" s="239" t="str">
        <f ca="1">IFERROR(OFFSET('Impacts Database'!$A$1,'Impact Inputs'!B99-1,MATCH("Value adjusted to "&amp;'Primary Inputs'!$C$16,'Impacts Database'!$2:$2,0)-1),"-")</f>
        <v>-</v>
      </c>
      <c r="G99" s="239" t="str">
        <f ca="1">IFERROR(OFFSET('Impacts Database'!$A$1,'Impact Inputs'!B99-1,MATCH("Unit",'Impacts Database'!$2:$2,0)-1),"-")</f>
        <v>-</v>
      </c>
      <c r="H99" s="240" t="str">
        <f ca="1">IFERROR(OFFSET('Impacts Database'!$A$1,'Impact Inputs'!B99-1,MATCH("Government/Non-Government",'Impacts Database'!$2:$2,0)-1),"-")</f>
        <v>-</v>
      </c>
      <c r="I99" s="448"/>
      <c r="J99" s="311" t="s">
        <v>394</v>
      </c>
      <c r="K99" s="312"/>
      <c r="L99" s="313"/>
      <c r="M99" s="17">
        <f xml:space="preserve"> K99 + L99</f>
        <v>0</v>
      </c>
      <c r="N99" s="314">
        <v>1</v>
      </c>
      <c r="O99" s="314">
        <v>1</v>
      </c>
      <c r="P99" s="103" t="s">
        <v>110</v>
      </c>
      <c r="Q99" s="315"/>
      <c r="R99" s="25">
        <f ca="1">IF(ISTEXT(F99),0,(F99*N99*O99*Q99))</f>
        <v>0</v>
      </c>
      <c r="S99" s="325"/>
      <c r="T99" s="325">
        <f t="shared" ref="T99:AY99" ca="1" si="175" xml:space="preserve"> MAX( MIN($M99, T$4) - MAX($K99, T$3), 0) *$R99</f>
        <v>0</v>
      </c>
      <c r="U99" s="325">
        <f t="shared" ca="1" si="175"/>
        <v>0</v>
      </c>
      <c r="V99" s="325">
        <f t="shared" ca="1" si="175"/>
        <v>0</v>
      </c>
      <c r="W99" s="325">
        <f t="shared" ca="1" si="175"/>
        <v>0</v>
      </c>
      <c r="X99" s="325">
        <f t="shared" ca="1" si="175"/>
        <v>0</v>
      </c>
      <c r="Y99" s="325">
        <f t="shared" ca="1" si="175"/>
        <v>0</v>
      </c>
      <c r="Z99" s="325">
        <f t="shared" ca="1" si="175"/>
        <v>0</v>
      </c>
      <c r="AA99" s="325">
        <f t="shared" ca="1" si="175"/>
        <v>0</v>
      </c>
      <c r="AB99" s="325">
        <f t="shared" ca="1" si="175"/>
        <v>0</v>
      </c>
      <c r="AC99" s="325">
        <f t="shared" ca="1" si="175"/>
        <v>0</v>
      </c>
      <c r="AD99" s="325">
        <f t="shared" ca="1" si="175"/>
        <v>0</v>
      </c>
      <c r="AE99" s="325">
        <f t="shared" ca="1" si="175"/>
        <v>0</v>
      </c>
      <c r="AF99" s="325">
        <f t="shared" ca="1" si="175"/>
        <v>0</v>
      </c>
      <c r="AG99" s="325">
        <f t="shared" ca="1" si="175"/>
        <v>0</v>
      </c>
      <c r="AH99" s="325">
        <f t="shared" ca="1" si="175"/>
        <v>0</v>
      </c>
      <c r="AI99" s="325">
        <f t="shared" ca="1" si="175"/>
        <v>0</v>
      </c>
      <c r="AJ99" s="325">
        <f t="shared" ca="1" si="175"/>
        <v>0</v>
      </c>
      <c r="AK99" s="325">
        <f t="shared" ca="1" si="175"/>
        <v>0</v>
      </c>
      <c r="AL99" s="325">
        <f t="shared" ca="1" si="175"/>
        <v>0</v>
      </c>
      <c r="AM99" s="325">
        <f t="shared" ca="1" si="175"/>
        <v>0</v>
      </c>
      <c r="AN99" s="325">
        <f t="shared" ca="1" si="175"/>
        <v>0</v>
      </c>
      <c r="AO99" s="325">
        <f t="shared" ca="1" si="175"/>
        <v>0</v>
      </c>
      <c r="AP99" s="325">
        <f t="shared" ca="1" si="175"/>
        <v>0</v>
      </c>
      <c r="AQ99" s="325">
        <f t="shared" ca="1" si="175"/>
        <v>0</v>
      </c>
      <c r="AR99" s="325">
        <f t="shared" ca="1" si="175"/>
        <v>0</v>
      </c>
      <c r="AS99" s="325">
        <f t="shared" ca="1" si="175"/>
        <v>0</v>
      </c>
      <c r="AT99" s="325">
        <f t="shared" ca="1" si="175"/>
        <v>0</v>
      </c>
      <c r="AU99" s="325">
        <f t="shared" ca="1" si="175"/>
        <v>0</v>
      </c>
      <c r="AV99" s="325">
        <f t="shared" ca="1" si="175"/>
        <v>0</v>
      </c>
      <c r="AW99" s="325">
        <f t="shared" ca="1" si="175"/>
        <v>0</v>
      </c>
      <c r="AX99" s="325">
        <f t="shared" ca="1" si="175"/>
        <v>0</v>
      </c>
      <c r="AY99" s="325">
        <f t="shared" ca="1" si="175"/>
        <v>0</v>
      </c>
      <c r="AZ99" s="325">
        <f t="shared" ref="AZ99:BQ99" ca="1" si="176" xml:space="preserve"> MAX( MIN($M99, AZ$4) - MAX($K99, AZ$3), 0) *$R99</f>
        <v>0</v>
      </c>
      <c r="BA99" s="325">
        <f t="shared" ca="1" si="176"/>
        <v>0</v>
      </c>
      <c r="BB99" s="325">
        <f t="shared" ca="1" si="176"/>
        <v>0</v>
      </c>
      <c r="BC99" s="325">
        <f t="shared" ca="1" si="176"/>
        <v>0</v>
      </c>
      <c r="BD99" s="325">
        <f t="shared" ca="1" si="176"/>
        <v>0</v>
      </c>
      <c r="BE99" s="325">
        <f t="shared" ca="1" si="176"/>
        <v>0</v>
      </c>
      <c r="BF99" s="325">
        <f t="shared" ca="1" si="176"/>
        <v>0</v>
      </c>
      <c r="BG99" s="325">
        <f t="shared" ca="1" si="176"/>
        <v>0</v>
      </c>
      <c r="BH99" s="325">
        <f t="shared" ca="1" si="176"/>
        <v>0</v>
      </c>
      <c r="BI99" s="325">
        <f t="shared" ca="1" si="176"/>
        <v>0</v>
      </c>
      <c r="BJ99" s="325">
        <f t="shared" ca="1" si="176"/>
        <v>0</v>
      </c>
      <c r="BK99" s="325">
        <f t="shared" ca="1" si="176"/>
        <v>0</v>
      </c>
      <c r="BL99" s="325">
        <f t="shared" ca="1" si="176"/>
        <v>0</v>
      </c>
      <c r="BM99" s="325">
        <f t="shared" ca="1" si="176"/>
        <v>0</v>
      </c>
      <c r="BN99" s="325">
        <f t="shared" ca="1" si="176"/>
        <v>0</v>
      </c>
      <c r="BO99" s="325">
        <f t="shared" ca="1" si="176"/>
        <v>0</v>
      </c>
      <c r="BP99" s="325">
        <f t="shared" ca="1" si="176"/>
        <v>0</v>
      </c>
      <c r="BQ99" s="325">
        <f t="shared" ca="1" si="176"/>
        <v>0</v>
      </c>
    </row>
    <row r="100" spans="1:69">
      <c r="A100" s="191" t="str">
        <f>IF(OR(AND(L99=0,NOT(ISBLANK(L99))),N99=0,O99=0,AND(Q99=Q100,NOT(ISBLANK(Q99)),NOT(ISBLANK(Q100)))),"ERROR","OK")</f>
        <v>OK</v>
      </c>
      <c r="B100" s="123"/>
      <c r="C100" s="125" t="str">
        <f ca="1">IF(SUMSQ($T101:$BQ101)&gt;0,"INCLUDED","EXCLUDED")</f>
        <v>EXCLUDED</v>
      </c>
      <c r="D100" s="6"/>
      <c r="E100" s="6"/>
      <c r="F100" s="239"/>
      <c r="G100" s="239"/>
      <c r="H100" s="240" t="str">
        <f ca="1">IFERROR(OFFSET('Impacts Database'!$A$1,'Impact Inputs'!B99-1,MATCH("Government/Non-Government",'Impacts Database'!$2:$2,0)-1),"-")</f>
        <v>-</v>
      </c>
      <c r="I100" s="449"/>
      <c r="J100" s="166"/>
      <c r="K100" s="99"/>
      <c r="L100" s="99"/>
      <c r="M100" s="17"/>
      <c r="N100" s="242"/>
      <c r="O100" s="100"/>
      <c r="P100" s="102" t="s">
        <v>111</v>
      </c>
      <c r="Q100" s="315"/>
      <c r="R100" s="25">
        <f ca="1">IF(ISTEXT(F99),0,(F99*N99*O99*Q100))</f>
        <v>0</v>
      </c>
      <c r="S100" s="325"/>
      <c r="T100" s="325">
        <f t="shared" ref="T100:AY100" ca="1" si="177" xml:space="preserve"> MAX( MIN($M99, T$4) - MAX($K99, T$3), 0) *$R100</f>
        <v>0</v>
      </c>
      <c r="U100" s="325">
        <f t="shared" ca="1" si="177"/>
        <v>0</v>
      </c>
      <c r="V100" s="325">
        <f t="shared" ca="1" si="177"/>
        <v>0</v>
      </c>
      <c r="W100" s="325">
        <f t="shared" ca="1" si="177"/>
        <v>0</v>
      </c>
      <c r="X100" s="325">
        <f t="shared" ca="1" si="177"/>
        <v>0</v>
      </c>
      <c r="Y100" s="325">
        <f t="shared" ca="1" si="177"/>
        <v>0</v>
      </c>
      <c r="Z100" s="325">
        <f t="shared" ca="1" si="177"/>
        <v>0</v>
      </c>
      <c r="AA100" s="325">
        <f t="shared" ca="1" si="177"/>
        <v>0</v>
      </c>
      <c r="AB100" s="325">
        <f t="shared" ca="1" si="177"/>
        <v>0</v>
      </c>
      <c r="AC100" s="325">
        <f t="shared" ca="1" si="177"/>
        <v>0</v>
      </c>
      <c r="AD100" s="325">
        <f t="shared" ca="1" si="177"/>
        <v>0</v>
      </c>
      <c r="AE100" s="325">
        <f t="shared" ca="1" si="177"/>
        <v>0</v>
      </c>
      <c r="AF100" s="325">
        <f t="shared" ca="1" si="177"/>
        <v>0</v>
      </c>
      <c r="AG100" s="325">
        <f t="shared" ca="1" si="177"/>
        <v>0</v>
      </c>
      <c r="AH100" s="325">
        <f t="shared" ca="1" si="177"/>
        <v>0</v>
      </c>
      <c r="AI100" s="325">
        <f t="shared" ca="1" si="177"/>
        <v>0</v>
      </c>
      <c r="AJ100" s="325">
        <f t="shared" ca="1" si="177"/>
        <v>0</v>
      </c>
      <c r="AK100" s="325">
        <f t="shared" ca="1" si="177"/>
        <v>0</v>
      </c>
      <c r="AL100" s="325">
        <f t="shared" ca="1" si="177"/>
        <v>0</v>
      </c>
      <c r="AM100" s="325">
        <f t="shared" ca="1" si="177"/>
        <v>0</v>
      </c>
      <c r="AN100" s="325">
        <f t="shared" ca="1" si="177"/>
        <v>0</v>
      </c>
      <c r="AO100" s="325">
        <f t="shared" ca="1" si="177"/>
        <v>0</v>
      </c>
      <c r="AP100" s="325">
        <f t="shared" ca="1" si="177"/>
        <v>0</v>
      </c>
      <c r="AQ100" s="325">
        <f t="shared" ca="1" si="177"/>
        <v>0</v>
      </c>
      <c r="AR100" s="325">
        <f t="shared" ca="1" si="177"/>
        <v>0</v>
      </c>
      <c r="AS100" s="325">
        <f t="shared" ca="1" si="177"/>
        <v>0</v>
      </c>
      <c r="AT100" s="325">
        <f t="shared" ca="1" si="177"/>
        <v>0</v>
      </c>
      <c r="AU100" s="325">
        <f t="shared" ca="1" si="177"/>
        <v>0</v>
      </c>
      <c r="AV100" s="325">
        <f t="shared" ca="1" si="177"/>
        <v>0</v>
      </c>
      <c r="AW100" s="325">
        <f t="shared" ca="1" si="177"/>
        <v>0</v>
      </c>
      <c r="AX100" s="325">
        <f t="shared" ca="1" si="177"/>
        <v>0</v>
      </c>
      <c r="AY100" s="325">
        <f t="shared" ca="1" si="177"/>
        <v>0</v>
      </c>
      <c r="AZ100" s="325">
        <f t="shared" ref="AZ100:BQ100" ca="1" si="178" xml:space="preserve"> MAX( MIN($M99, AZ$4) - MAX($K99, AZ$3), 0) *$R100</f>
        <v>0</v>
      </c>
      <c r="BA100" s="325">
        <f t="shared" ca="1" si="178"/>
        <v>0</v>
      </c>
      <c r="BB100" s="325">
        <f t="shared" ca="1" si="178"/>
        <v>0</v>
      </c>
      <c r="BC100" s="325">
        <f t="shared" ca="1" si="178"/>
        <v>0</v>
      </c>
      <c r="BD100" s="325">
        <f t="shared" ca="1" si="178"/>
        <v>0</v>
      </c>
      <c r="BE100" s="325">
        <f t="shared" ca="1" si="178"/>
        <v>0</v>
      </c>
      <c r="BF100" s="325">
        <f t="shared" ca="1" si="178"/>
        <v>0</v>
      </c>
      <c r="BG100" s="325">
        <f t="shared" ca="1" si="178"/>
        <v>0</v>
      </c>
      <c r="BH100" s="325">
        <f t="shared" ca="1" si="178"/>
        <v>0</v>
      </c>
      <c r="BI100" s="325">
        <f t="shared" ca="1" si="178"/>
        <v>0</v>
      </c>
      <c r="BJ100" s="325">
        <f t="shared" ca="1" si="178"/>
        <v>0</v>
      </c>
      <c r="BK100" s="325">
        <f t="shared" ca="1" si="178"/>
        <v>0</v>
      </c>
      <c r="BL100" s="325">
        <f t="shared" ca="1" si="178"/>
        <v>0</v>
      </c>
      <c r="BM100" s="325">
        <f t="shared" ca="1" si="178"/>
        <v>0</v>
      </c>
      <c r="BN100" s="325">
        <f t="shared" ca="1" si="178"/>
        <v>0</v>
      </c>
      <c r="BO100" s="325">
        <f t="shared" ca="1" si="178"/>
        <v>0</v>
      </c>
      <c r="BP100" s="325">
        <f t="shared" ca="1" si="178"/>
        <v>0</v>
      </c>
      <c r="BQ100" s="325">
        <f t="shared" ca="1" si="178"/>
        <v>0</v>
      </c>
    </row>
    <row r="101" spans="1:69">
      <c r="B101" s="123"/>
      <c r="C101" s="128"/>
      <c r="D101" s="6"/>
      <c r="E101" s="6"/>
      <c r="F101" s="239"/>
      <c r="G101" s="239"/>
      <c r="H101" s="240" t="str">
        <f ca="1">IFERROR(OFFSET('Impacts Database'!$A$1,'Impact Inputs'!B99-1,MATCH("Government/Non-Government",'Impacts Database'!$2:$2,0)-1),"-")</f>
        <v>-</v>
      </c>
      <c r="I101" s="449"/>
      <c r="J101" s="166"/>
      <c r="K101" s="98"/>
      <c r="L101" s="98"/>
      <c r="M101" s="17"/>
      <c r="N101" s="242"/>
      <c r="O101" s="101"/>
      <c r="P101" s="102" t="s">
        <v>112</v>
      </c>
      <c r="Q101" s="7">
        <f>Q100-Q99</f>
        <v>0</v>
      </c>
      <c r="R101" s="25">
        <f ca="1">IF(ISTEXT(F99),0,(F99*N99*O99*Q101))</f>
        <v>0</v>
      </c>
      <c r="S101" s="325"/>
      <c r="T101" s="325">
        <f t="shared" ref="T101:BQ101" ca="1" si="179">T100-T99</f>
        <v>0</v>
      </c>
      <c r="U101" s="325">
        <f t="shared" ca="1" si="179"/>
        <v>0</v>
      </c>
      <c r="V101" s="325">
        <f t="shared" ca="1" si="179"/>
        <v>0</v>
      </c>
      <c r="W101" s="325">
        <f t="shared" ca="1" si="179"/>
        <v>0</v>
      </c>
      <c r="X101" s="325">
        <f t="shared" ca="1" si="179"/>
        <v>0</v>
      </c>
      <c r="Y101" s="325">
        <f t="shared" ca="1" si="179"/>
        <v>0</v>
      </c>
      <c r="Z101" s="325">
        <f t="shared" ca="1" si="179"/>
        <v>0</v>
      </c>
      <c r="AA101" s="325">
        <f t="shared" ca="1" si="179"/>
        <v>0</v>
      </c>
      <c r="AB101" s="325">
        <f t="shared" ca="1" si="179"/>
        <v>0</v>
      </c>
      <c r="AC101" s="325">
        <f t="shared" ca="1" si="179"/>
        <v>0</v>
      </c>
      <c r="AD101" s="325">
        <f t="shared" ca="1" si="179"/>
        <v>0</v>
      </c>
      <c r="AE101" s="325">
        <f t="shared" ca="1" si="179"/>
        <v>0</v>
      </c>
      <c r="AF101" s="325">
        <f t="shared" ca="1" si="179"/>
        <v>0</v>
      </c>
      <c r="AG101" s="325">
        <f t="shared" ca="1" si="179"/>
        <v>0</v>
      </c>
      <c r="AH101" s="325">
        <f t="shared" ca="1" si="179"/>
        <v>0</v>
      </c>
      <c r="AI101" s="325">
        <f t="shared" ca="1" si="179"/>
        <v>0</v>
      </c>
      <c r="AJ101" s="325">
        <f t="shared" ca="1" si="179"/>
        <v>0</v>
      </c>
      <c r="AK101" s="325">
        <f t="shared" ca="1" si="179"/>
        <v>0</v>
      </c>
      <c r="AL101" s="325">
        <f t="shared" ca="1" si="179"/>
        <v>0</v>
      </c>
      <c r="AM101" s="325">
        <f t="shared" ca="1" si="179"/>
        <v>0</v>
      </c>
      <c r="AN101" s="325">
        <f t="shared" ca="1" si="179"/>
        <v>0</v>
      </c>
      <c r="AO101" s="325">
        <f t="shared" ca="1" si="179"/>
        <v>0</v>
      </c>
      <c r="AP101" s="325">
        <f t="shared" ca="1" si="179"/>
        <v>0</v>
      </c>
      <c r="AQ101" s="325">
        <f t="shared" ca="1" si="179"/>
        <v>0</v>
      </c>
      <c r="AR101" s="325">
        <f t="shared" ca="1" si="179"/>
        <v>0</v>
      </c>
      <c r="AS101" s="325">
        <f t="shared" ca="1" si="179"/>
        <v>0</v>
      </c>
      <c r="AT101" s="325">
        <f t="shared" ca="1" si="179"/>
        <v>0</v>
      </c>
      <c r="AU101" s="325">
        <f t="shared" ca="1" si="179"/>
        <v>0</v>
      </c>
      <c r="AV101" s="325">
        <f t="shared" ca="1" si="179"/>
        <v>0</v>
      </c>
      <c r="AW101" s="325">
        <f t="shared" ca="1" si="179"/>
        <v>0</v>
      </c>
      <c r="AX101" s="325">
        <f t="shared" ca="1" si="179"/>
        <v>0</v>
      </c>
      <c r="AY101" s="325">
        <f t="shared" ca="1" si="179"/>
        <v>0</v>
      </c>
      <c r="AZ101" s="325">
        <f t="shared" ca="1" si="179"/>
        <v>0</v>
      </c>
      <c r="BA101" s="325">
        <f t="shared" ca="1" si="179"/>
        <v>0</v>
      </c>
      <c r="BB101" s="325">
        <f t="shared" ca="1" si="179"/>
        <v>0</v>
      </c>
      <c r="BC101" s="325">
        <f t="shared" ca="1" si="179"/>
        <v>0</v>
      </c>
      <c r="BD101" s="325">
        <f t="shared" ca="1" si="179"/>
        <v>0</v>
      </c>
      <c r="BE101" s="325">
        <f t="shared" ca="1" si="179"/>
        <v>0</v>
      </c>
      <c r="BF101" s="325">
        <f t="shared" ca="1" si="179"/>
        <v>0</v>
      </c>
      <c r="BG101" s="325">
        <f t="shared" ca="1" si="179"/>
        <v>0</v>
      </c>
      <c r="BH101" s="325">
        <f t="shared" ca="1" si="179"/>
        <v>0</v>
      </c>
      <c r="BI101" s="325">
        <f t="shared" ca="1" si="179"/>
        <v>0</v>
      </c>
      <c r="BJ101" s="325">
        <f t="shared" ca="1" si="179"/>
        <v>0</v>
      </c>
      <c r="BK101" s="325">
        <f t="shared" ca="1" si="179"/>
        <v>0</v>
      </c>
      <c r="BL101" s="325">
        <f t="shared" ca="1" si="179"/>
        <v>0</v>
      </c>
      <c r="BM101" s="325">
        <f t="shared" ca="1" si="179"/>
        <v>0</v>
      </c>
      <c r="BN101" s="325">
        <f t="shared" ca="1" si="179"/>
        <v>0</v>
      </c>
      <c r="BO101" s="325">
        <f t="shared" ca="1" si="179"/>
        <v>0</v>
      </c>
      <c r="BP101" s="325">
        <f t="shared" ca="1" si="179"/>
        <v>0</v>
      </c>
      <c r="BQ101" s="325">
        <f t="shared" ca="1" si="179"/>
        <v>0</v>
      </c>
    </row>
    <row r="102" spans="1:69" ht="15">
      <c r="A102" s="129" t="s">
        <v>372</v>
      </c>
      <c r="B102" s="316"/>
      <c r="C102" s="128" t="str">
        <f ca="1">IFERROR(OFFSET('Impacts Database'!$A$1,'Impact Inputs'!B102-1,MATCH("Description",'Impacts Database'!$2:$2,0)-1),"-")</f>
        <v>-</v>
      </c>
      <c r="D102" s="6" t="str">
        <f ca="1">IFERROR(OFFSET('Impacts Database'!$A$1,'Impact Inputs'!B102-1,MATCH("Wellbeing Domain",'Impacts Database'!$2:$2,0)-1),"-")</f>
        <v>-</v>
      </c>
      <c r="E102" s="6" t="str">
        <f ca="1">IFERROR(OFFSET('Impacts Database'!$A$1,'Impact Inputs'!B102-1,MATCH("Sector",'Impacts Database'!$2:$2,0)-1),"-")</f>
        <v>-</v>
      </c>
      <c r="F102" s="239" t="str">
        <f ca="1">IFERROR(OFFSET('Impacts Database'!$A$1,'Impact Inputs'!B102-1,MATCH("Value adjusted to "&amp;'Primary Inputs'!$C$16,'Impacts Database'!$2:$2,0)-1),"-")</f>
        <v>-</v>
      </c>
      <c r="G102" s="239" t="str">
        <f ca="1">IFERROR(OFFSET('Impacts Database'!$A$1,'Impact Inputs'!B102-1,MATCH("Unit",'Impacts Database'!$2:$2,0)-1),"-")</f>
        <v>-</v>
      </c>
      <c r="H102" s="240" t="str">
        <f ca="1">IFERROR(OFFSET('Impacts Database'!$A$1,'Impact Inputs'!B102-1,MATCH("Government/Non-Government",'Impacts Database'!$2:$2,0)-1),"-")</f>
        <v>-</v>
      </c>
      <c r="I102" s="448"/>
      <c r="J102" s="311" t="s">
        <v>394</v>
      </c>
      <c r="K102" s="312"/>
      <c r="L102" s="313"/>
      <c r="M102" s="17">
        <f xml:space="preserve"> K102 + L102</f>
        <v>0</v>
      </c>
      <c r="N102" s="314">
        <v>1</v>
      </c>
      <c r="O102" s="314">
        <v>1</v>
      </c>
      <c r="P102" s="103" t="s">
        <v>110</v>
      </c>
      <c r="Q102" s="315"/>
      <c r="R102" s="25">
        <f ca="1">IF(ISTEXT(F102),0,(F102*N102*O102*Q102))</f>
        <v>0</v>
      </c>
      <c r="S102" s="325"/>
      <c r="T102" s="325">
        <f t="shared" ref="T102:AY102" ca="1" si="180" xml:space="preserve"> MAX( MIN($M102, T$4) - MAX($K102, T$3), 0) *$R102</f>
        <v>0</v>
      </c>
      <c r="U102" s="325">
        <f t="shared" ca="1" si="180"/>
        <v>0</v>
      </c>
      <c r="V102" s="325">
        <f t="shared" ca="1" si="180"/>
        <v>0</v>
      </c>
      <c r="W102" s="325">
        <f t="shared" ca="1" si="180"/>
        <v>0</v>
      </c>
      <c r="X102" s="325">
        <f t="shared" ca="1" si="180"/>
        <v>0</v>
      </c>
      <c r="Y102" s="325">
        <f t="shared" ca="1" si="180"/>
        <v>0</v>
      </c>
      <c r="Z102" s="325">
        <f t="shared" ca="1" si="180"/>
        <v>0</v>
      </c>
      <c r="AA102" s="325">
        <f t="shared" ca="1" si="180"/>
        <v>0</v>
      </c>
      <c r="AB102" s="325">
        <f t="shared" ca="1" si="180"/>
        <v>0</v>
      </c>
      <c r="AC102" s="325">
        <f t="shared" ca="1" si="180"/>
        <v>0</v>
      </c>
      <c r="AD102" s="325">
        <f t="shared" ca="1" si="180"/>
        <v>0</v>
      </c>
      <c r="AE102" s="325">
        <f t="shared" ca="1" si="180"/>
        <v>0</v>
      </c>
      <c r="AF102" s="325">
        <f t="shared" ca="1" si="180"/>
        <v>0</v>
      </c>
      <c r="AG102" s="325">
        <f t="shared" ca="1" si="180"/>
        <v>0</v>
      </c>
      <c r="AH102" s="325">
        <f t="shared" ca="1" si="180"/>
        <v>0</v>
      </c>
      <c r="AI102" s="325">
        <f t="shared" ca="1" si="180"/>
        <v>0</v>
      </c>
      <c r="AJ102" s="325">
        <f t="shared" ca="1" si="180"/>
        <v>0</v>
      </c>
      <c r="AK102" s="325">
        <f t="shared" ca="1" si="180"/>
        <v>0</v>
      </c>
      <c r="AL102" s="325">
        <f t="shared" ca="1" si="180"/>
        <v>0</v>
      </c>
      <c r="AM102" s="325">
        <f t="shared" ca="1" si="180"/>
        <v>0</v>
      </c>
      <c r="AN102" s="325">
        <f t="shared" ca="1" si="180"/>
        <v>0</v>
      </c>
      <c r="AO102" s="325">
        <f t="shared" ca="1" si="180"/>
        <v>0</v>
      </c>
      <c r="AP102" s="325">
        <f t="shared" ca="1" si="180"/>
        <v>0</v>
      </c>
      <c r="AQ102" s="325">
        <f t="shared" ca="1" si="180"/>
        <v>0</v>
      </c>
      <c r="AR102" s="325">
        <f t="shared" ca="1" si="180"/>
        <v>0</v>
      </c>
      <c r="AS102" s="325">
        <f t="shared" ca="1" si="180"/>
        <v>0</v>
      </c>
      <c r="AT102" s="325">
        <f t="shared" ca="1" si="180"/>
        <v>0</v>
      </c>
      <c r="AU102" s="325">
        <f t="shared" ca="1" si="180"/>
        <v>0</v>
      </c>
      <c r="AV102" s="325">
        <f t="shared" ca="1" si="180"/>
        <v>0</v>
      </c>
      <c r="AW102" s="325">
        <f t="shared" ca="1" si="180"/>
        <v>0</v>
      </c>
      <c r="AX102" s="325">
        <f t="shared" ca="1" si="180"/>
        <v>0</v>
      </c>
      <c r="AY102" s="325">
        <f t="shared" ca="1" si="180"/>
        <v>0</v>
      </c>
      <c r="AZ102" s="325">
        <f t="shared" ref="AZ102:BQ102" ca="1" si="181" xml:space="preserve"> MAX( MIN($M102, AZ$4) - MAX($K102, AZ$3), 0) *$R102</f>
        <v>0</v>
      </c>
      <c r="BA102" s="325">
        <f t="shared" ca="1" si="181"/>
        <v>0</v>
      </c>
      <c r="BB102" s="325">
        <f t="shared" ca="1" si="181"/>
        <v>0</v>
      </c>
      <c r="BC102" s="325">
        <f t="shared" ca="1" si="181"/>
        <v>0</v>
      </c>
      <c r="BD102" s="325">
        <f t="shared" ca="1" si="181"/>
        <v>0</v>
      </c>
      <c r="BE102" s="325">
        <f t="shared" ca="1" si="181"/>
        <v>0</v>
      </c>
      <c r="BF102" s="325">
        <f t="shared" ca="1" si="181"/>
        <v>0</v>
      </c>
      <c r="BG102" s="325">
        <f t="shared" ca="1" si="181"/>
        <v>0</v>
      </c>
      <c r="BH102" s="325">
        <f t="shared" ca="1" si="181"/>
        <v>0</v>
      </c>
      <c r="BI102" s="325">
        <f t="shared" ca="1" si="181"/>
        <v>0</v>
      </c>
      <c r="BJ102" s="325">
        <f t="shared" ca="1" si="181"/>
        <v>0</v>
      </c>
      <c r="BK102" s="325">
        <f t="shared" ca="1" si="181"/>
        <v>0</v>
      </c>
      <c r="BL102" s="325">
        <f t="shared" ca="1" si="181"/>
        <v>0</v>
      </c>
      <c r="BM102" s="325">
        <f t="shared" ca="1" si="181"/>
        <v>0</v>
      </c>
      <c r="BN102" s="325">
        <f t="shared" ca="1" si="181"/>
        <v>0</v>
      </c>
      <c r="BO102" s="325">
        <f t="shared" ca="1" si="181"/>
        <v>0</v>
      </c>
      <c r="BP102" s="325">
        <f t="shared" ca="1" si="181"/>
        <v>0</v>
      </c>
      <c r="BQ102" s="325">
        <f t="shared" ca="1" si="181"/>
        <v>0</v>
      </c>
    </row>
    <row r="103" spans="1:69">
      <c r="A103" s="191" t="str">
        <f>IF(OR(AND(L102=0,NOT(ISBLANK(L102))),N102=0,O102=0,AND(Q102=Q103,NOT(ISBLANK(Q102)),NOT(ISBLANK(Q103)))),"ERROR","OK")</f>
        <v>OK</v>
      </c>
      <c r="B103" s="123"/>
      <c r="C103" s="125" t="str">
        <f ca="1">IF(SUMSQ($T104:$BQ104)&gt;0,"INCLUDED","EXCLUDED")</f>
        <v>EXCLUDED</v>
      </c>
      <c r="D103" s="6"/>
      <c r="E103" s="6"/>
      <c r="F103" s="239"/>
      <c r="G103" s="239"/>
      <c r="H103" s="240" t="str">
        <f ca="1">IFERROR(OFFSET('Impacts Database'!$A$1,'Impact Inputs'!B102-1,MATCH("Government/Non-Government",'Impacts Database'!$2:$2,0)-1),"-")</f>
        <v>-</v>
      </c>
      <c r="I103" s="449"/>
      <c r="J103" s="166"/>
      <c r="K103" s="99"/>
      <c r="L103" s="99"/>
      <c r="M103" s="17"/>
      <c r="N103" s="242"/>
      <c r="O103" s="100"/>
      <c r="P103" s="102" t="s">
        <v>111</v>
      </c>
      <c r="Q103" s="315"/>
      <c r="R103" s="25">
        <f ca="1">IF(ISTEXT(F102),0,(F102*N102*O102*Q103))</f>
        <v>0</v>
      </c>
      <c r="S103" s="325"/>
      <c r="T103" s="325">
        <f t="shared" ref="T103:AY103" ca="1" si="182" xml:space="preserve"> MAX( MIN($M102, T$4) - MAX($K102, T$3), 0) *$R103</f>
        <v>0</v>
      </c>
      <c r="U103" s="325">
        <f t="shared" ca="1" si="182"/>
        <v>0</v>
      </c>
      <c r="V103" s="325">
        <f t="shared" ca="1" si="182"/>
        <v>0</v>
      </c>
      <c r="W103" s="325">
        <f t="shared" ca="1" si="182"/>
        <v>0</v>
      </c>
      <c r="X103" s="325">
        <f t="shared" ca="1" si="182"/>
        <v>0</v>
      </c>
      <c r="Y103" s="325">
        <f t="shared" ca="1" si="182"/>
        <v>0</v>
      </c>
      <c r="Z103" s="325">
        <f t="shared" ca="1" si="182"/>
        <v>0</v>
      </c>
      <c r="AA103" s="325">
        <f t="shared" ca="1" si="182"/>
        <v>0</v>
      </c>
      <c r="AB103" s="325">
        <f t="shared" ca="1" si="182"/>
        <v>0</v>
      </c>
      <c r="AC103" s="325">
        <f t="shared" ca="1" si="182"/>
        <v>0</v>
      </c>
      <c r="AD103" s="325">
        <f t="shared" ca="1" si="182"/>
        <v>0</v>
      </c>
      <c r="AE103" s="325">
        <f t="shared" ca="1" si="182"/>
        <v>0</v>
      </c>
      <c r="AF103" s="325">
        <f t="shared" ca="1" si="182"/>
        <v>0</v>
      </c>
      <c r="AG103" s="325">
        <f t="shared" ca="1" si="182"/>
        <v>0</v>
      </c>
      <c r="AH103" s="325">
        <f t="shared" ca="1" si="182"/>
        <v>0</v>
      </c>
      <c r="AI103" s="325">
        <f t="shared" ca="1" si="182"/>
        <v>0</v>
      </c>
      <c r="AJ103" s="325">
        <f t="shared" ca="1" si="182"/>
        <v>0</v>
      </c>
      <c r="AK103" s="325">
        <f t="shared" ca="1" si="182"/>
        <v>0</v>
      </c>
      <c r="AL103" s="325">
        <f t="shared" ca="1" si="182"/>
        <v>0</v>
      </c>
      <c r="AM103" s="325">
        <f t="shared" ca="1" si="182"/>
        <v>0</v>
      </c>
      <c r="AN103" s="325">
        <f t="shared" ca="1" si="182"/>
        <v>0</v>
      </c>
      <c r="AO103" s="325">
        <f t="shared" ca="1" si="182"/>
        <v>0</v>
      </c>
      <c r="AP103" s="325">
        <f t="shared" ca="1" si="182"/>
        <v>0</v>
      </c>
      <c r="AQ103" s="325">
        <f t="shared" ca="1" si="182"/>
        <v>0</v>
      </c>
      <c r="AR103" s="325">
        <f t="shared" ca="1" si="182"/>
        <v>0</v>
      </c>
      <c r="AS103" s="325">
        <f t="shared" ca="1" si="182"/>
        <v>0</v>
      </c>
      <c r="AT103" s="325">
        <f t="shared" ca="1" si="182"/>
        <v>0</v>
      </c>
      <c r="AU103" s="325">
        <f t="shared" ca="1" si="182"/>
        <v>0</v>
      </c>
      <c r="AV103" s="325">
        <f t="shared" ca="1" si="182"/>
        <v>0</v>
      </c>
      <c r="AW103" s="325">
        <f t="shared" ca="1" si="182"/>
        <v>0</v>
      </c>
      <c r="AX103" s="325">
        <f t="shared" ca="1" si="182"/>
        <v>0</v>
      </c>
      <c r="AY103" s="325">
        <f t="shared" ca="1" si="182"/>
        <v>0</v>
      </c>
      <c r="AZ103" s="325">
        <f t="shared" ref="AZ103:BQ103" ca="1" si="183" xml:space="preserve"> MAX( MIN($M102, AZ$4) - MAX($K102, AZ$3), 0) *$R103</f>
        <v>0</v>
      </c>
      <c r="BA103" s="325">
        <f t="shared" ca="1" si="183"/>
        <v>0</v>
      </c>
      <c r="BB103" s="325">
        <f t="shared" ca="1" si="183"/>
        <v>0</v>
      </c>
      <c r="BC103" s="325">
        <f t="shared" ca="1" si="183"/>
        <v>0</v>
      </c>
      <c r="BD103" s="325">
        <f t="shared" ca="1" si="183"/>
        <v>0</v>
      </c>
      <c r="BE103" s="325">
        <f t="shared" ca="1" si="183"/>
        <v>0</v>
      </c>
      <c r="BF103" s="325">
        <f t="shared" ca="1" si="183"/>
        <v>0</v>
      </c>
      <c r="BG103" s="325">
        <f t="shared" ca="1" si="183"/>
        <v>0</v>
      </c>
      <c r="BH103" s="325">
        <f t="shared" ca="1" si="183"/>
        <v>0</v>
      </c>
      <c r="BI103" s="325">
        <f t="shared" ca="1" si="183"/>
        <v>0</v>
      </c>
      <c r="BJ103" s="325">
        <f t="shared" ca="1" si="183"/>
        <v>0</v>
      </c>
      <c r="BK103" s="325">
        <f t="shared" ca="1" si="183"/>
        <v>0</v>
      </c>
      <c r="BL103" s="325">
        <f t="shared" ca="1" si="183"/>
        <v>0</v>
      </c>
      <c r="BM103" s="325">
        <f t="shared" ca="1" si="183"/>
        <v>0</v>
      </c>
      <c r="BN103" s="325">
        <f t="shared" ca="1" si="183"/>
        <v>0</v>
      </c>
      <c r="BO103" s="325">
        <f t="shared" ca="1" si="183"/>
        <v>0</v>
      </c>
      <c r="BP103" s="325">
        <f t="shared" ca="1" si="183"/>
        <v>0</v>
      </c>
      <c r="BQ103" s="325">
        <f t="shared" ca="1" si="183"/>
        <v>0</v>
      </c>
    </row>
    <row r="104" spans="1:69">
      <c r="B104" s="123"/>
      <c r="C104" s="128"/>
      <c r="D104" s="6"/>
      <c r="E104" s="6"/>
      <c r="F104" s="239"/>
      <c r="G104" s="239"/>
      <c r="H104" s="240" t="str">
        <f ca="1">IFERROR(OFFSET('Impacts Database'!$A$1,'Impact Inputs'!B102-1,MATCH("Government/Non-Government",'Impacts Database'!$2:$2,0)-1),"-")</f>
        <v>-</v>
      </c>
      <c r="I104" s="449"/>
      <c r="J104" s="166"/>
      <c r="K104" s="98"/>
      <c r="L104" s="98"/>
      <c r="M104" s="17"/>
      <c r="N104" s="242"/>
      <c r="O104" s="101"/>
      <c r="P104" s="102" t="s">
        <v>112</v>
      </c>
      <c r="Q104" s="7">
        <f>Q103-Q102</f>
        <v>0</v>
      </c>
      <c r="R104" s="25">
        <f ca="1">IF(ISTEXT(F102),0,(F102*N102*O102*Q104))</f>
        <v>0</v>
      </c>
      <c r="S104" s="325"/>
      <c r="T104" s="325">
        <f t="shared" ref="T104:BQ104" ca="1" si="184">T103-T102</f>
        <v>0</v>
      </c>
      <c r="U104" s="325">
        <f t="shared" ca="1" si="184"/>
        <v>0</v>
      </c>
      <c r="V104" s="325">
        <f t="shared" ca="1" si="184"/>
        <v>0</v>
      </c>
      <c r="W104" s="325">
        <f t="shared" ca="1" si="184"/>
        <v>0</v>
      </c>
      <c r="X104" s="325">
        <f t="shared" ca="1" si="184"/>
        <v>0</v>
      </c>
      <c r="Y104" s="325">
        <f t="shared" ca="1" si="184"/>
        <v>0</v>
      </c>
      <c r="Z104" s="325">
        <f t="shared" ca="1" si="184"/>
        <v>0</v>
      </c>
      <c r="AA104" s="325">
        <f t="shared" ca="1" si="184"/>
        <v>0</v>
      </c>
      <c r="AB104" s="325">
        <f t="shared" ca="1" si="184"/>
        <v>0</v>
      </c>
      <c r="AC104" s="325">
        <f t="shared" ca="1" si="184"/>
        <v>0</v>
      </c>
      <c r="AD104" s="325">
        <f t="shared" ca="1" si="184"/>
        <v>0</v>
      </c>
      <c r="AE104" s="325">
        <f t="shared" ca="1" si="184"/>
        <v>0</v>
      </c>
      <c r="AF104" s="325">
        <f t="shared" ca="1" si="184"/>
        <v>0</v>
      </c>
      <c r="AG104" s="325">
        <f t="shared" ca="1" si="184"/>
        <v>0</v>
      </c>
      <c r="AH104" s="325">
        <f t="shared" ca="1" si="184"/>
        <v>0</v>
      </c>
      <c r="AI104" s="325">
        <f t="shared" ca="1" si="184"/>
        <v>0</v>
      </c>
      <c r="AJ104" s="325">
        <f t="shared" ca="1" si="184"/>
        <v>0</v>
      </c>
      <c r="AK104" s="325">
        <f t="shared" ca="1" si="184"/>
        <v>0</v>
      </c>
      <c r="AL104" s="325">
        <f t="shared" ca="1" si="184"/>
        <v>0</v>
      </c>
      <c r="AM104" s="325">
        <f t="shared" ca="1" si="184"/>
        <v>0</v>
      </c>
      <c r="AN104" s="325">
        <f t="shared" ca="1" si="184"/>
        <v>0</v>
      </c>
      <c r="AO104" s="325">
        <f t="shared" ca="1" si="184"/>
        <v>0</v>
      </c>
      <c r="AP104" s="325">
        <f t="shared" ca="1" si="184"/>
        <v>0</v>
      </c>
      <c r="AQ104" s="325">
        <f t="shared" ca="1" si="184"/>
        <v>0</v>
      </c>
      <c r="AR104" s="325">
        <f t="shared" ca="1" si="184"/>
        <v>0</v>
      </c>
      <c r="AS104" s="325">
        <f t="shared" ca="1" si="184"/>
        <v>0</v>
      </c>
      <c r="AT104" s="325">
        <f t="shared" ca="1" si="184"/>
        <v>0</v>
      </c>
      <c r="AU104" s="325">
        <f t="shared" ca="1" si="184"/>
        <v>0</v>
      </c>
      <c r="AV104" s="325">
        <f t="shared" ca="1" si="184"/>
        <v>0</v>
      </c>
      <c r="AW104" s="325">
        <f t="shared" ca="1" si="184"/>
        <v>0</v>
      </c>
      <c r="AX104" s="325">
        <f t="shared" ca="1" si="184"/>
        <v>0</v>
      </c>
      <c r="AY104" s="325">
        <f t="shared" ca="1" si="184"/>
        <v>0</v>
      </c>
      <c r="AZ104" s="325">
        <f t="shared" ca="1" si="184"/>
        <v>0</v>
      </c>
      <c r="BA104" s="325">
        <f t="shared" ca="1" si="184"/>
        <v>0</v>
      </c>
      <c r="BB104" s="325">
        <f t="shared" ca="1" si="184"/>
        <v>0</v>
      </c>
      <c r="BC104" s="325">
        <f t="shared" ca="1" si="184"/>
        <v>0</v>
      </c>
      <c r="BD104" s="325">
        <f t="shared" ca="1" si="184"/>
        <v>0</v>
      </c>
      <c r="BE104" s="325">
        <f t="shared" ca="1" si="184"/>
        <v>0</v>
      </c>
      <c r="BF104" s="325">
        <f t="shared" ca="1" si="184"/>
        <v>0</v>
      </c>
      <c r="BG104" s="325">
        <f t="shared" ca="1" si="184"/>
        <v>0</v>
      </c>
      <c r="BH104" s="325">
        <f t="shared" ca="1" si="184"/>
        <v>0</v>
      </c>
      <c r="BI104" s="325">
        <f t="shared" ca="1" si="184"/>
        <v>0</v>
      </c>
      <c r="BJ104" s="325">
        <f t="shared" ca="1" si="184"/>
        <v>0</v>
      </c>
      <c r="BK104" s="325">
        <f t="shared" ca="1" si="184"/>
        <v>0</v>
      </c>
      <c r="BL104" s="325">
        <f t="shared" ca="1" si="184"/>
        <v>0</v>
      </c>
      <c r="BM104" s="325">
        <f t="shared" ca="1" si="184"/>
        <v>0</v>
      </c>
      <c r="BN104" s="325">
        <f t="shared" ca="1" si="184"/>
        <v>0</v>
      </c>
      <c r="BO104" s="325">
        <f t="shared" ca="1" si="184"/>
        <v>0</v>
      </c>
      <c r="BP104" s="325">
        <f t="shared" ca="1" si="184"/>
        <v>0</v>
      </c>
      <c r="BQ104" s="325">
        <f t="shared" ca="1" si="184"/>
        <v>0</v>
      </c>
    </row>
    <row r="105" spans="1:69" ht="15">
      <c r="A105" s="129" t="s">
        <v>373</v>
      </c>
      <c r="B105" s="316"/>
      <c r="C105" s="128" t="str">
        <f ca="1">IFERROR(OFFSET('Impacts Database'!$A$1,'Impact Inputs'!B105-1,MATCH("Description",'Impacts Database'!$2:$2,0)-1),"-")</f>
        <v>-</v>
      </c>
      <c r="D105" s="6" t="str">
        <f ca="1">IFERROR(OFFSET('Impacts Database'!$A$1,'Impact Inputs'!B105-1,MATCH("Wellbeing Domain",'Impacts Database'!$2:$2,0)-1),"-")</f>
        <v>-</v>
      </c>
      <c r="E105" s="6" t="str">
        <f ca="1">IFERROR(OFFSET('Impacts Database'!$A$1,'Impact Inputs'!B105-1,MATCH("Sector",'Impacts Database'!$2:$2,0)-1),"-")</f>
        <v>-</v>
      </c>
      <c r="F105" s="239" t="str">
        <f ca="1">IFERROR(OFFSET('Impacts Database'!$A$1,'Impact Inputs'!B105-1,MATCH("Value adjusted to "&amp;'Primary Inputs'!$C$16,'Impacts Database'!$2:$2,0)-1),"-")</f>
        <v>-</v>
      </c>
      <c r="G105" s="239" t="str">
        <f ca="1">IFERROR(OFFSET('Impacts Database'!$A$1,'Impact Inputs'!B105-1,MATCH("Unit",'Impacts Database'!$2:$2,0)-1),"-")</f>
        <v>-</v>
      </c>
      <c r="H105" s="240" t="str">
        <f ca="1">IFERROR(OFFSET('Impacts Database'!$A$1,'Impact Inputs'!B105-1,MATCH("Government/Non-Government",'Impacts Database'!$2:$2,0)-1),"-")</f>
        <v>-</v>
      </c>
      <c r="I105" s="448"/>
      <c r="J105" s="311" t="s">
        <v>394</v>
      </c>
      <c r="K105" s="312"/>
      <c r="L105" s="313"/>
      <c r="M105" s="17">
        <f xml:space="preserve"> K105 + L105</f>
        <v>0</v>
      </c>
      <c r="N105" s="314">
        <v>1</v>
      </c>
      <c r="O105" s="314">
        <v>1</v>
      </c>
      <c r="P105" s="103" t="s">
        <v>110</v>
      </c>
      <c r="Q105" s="315"/>
      <c r="R105" s="25">
        <f ca="1">IF(ISTEXT(F105),0,(F105*N105*O105*Q105))</f>
        <v>0</v>
      </c>
      <c r="S105" s="325"/>
      <c r="T105" s="325">
        <f t="shared" ref="T105:AY105" ca="1" si="185" xml:space="preserve"> MAX( MIN($M105, T$4) - MAX($K105, T$3), 0) *$R105</f>
        <v>0</v>
      </c>
      <c r="U105" s="325">
        <f t="shared" ca="1" si="185"/>
        <v>0</v>
      </c>
      <c r="V105" s="325">
        <f t="shared" ca="1" si="185"/>
        <v>0</v>
      </c>
      <c r="W105" s="325">
        <f t="shared" ca="1" si="185"/>
        <v>0</v>
      </c>
      <c r="X105" s="325">
        <f t="shared" ca="1" si="185"/>
        <v>0</v>
      </c>
      <c r="Y105" s="325">
        <f t="shared" ca="1" si="185"/>
        <v>0</v>
      </c>
      <c r="Z105" s="325">
        <f t="shared" ca="1" si="185"/>
        <v>0</v>
      </c>
      <c r="AA105" s="325">
        <f t="shared" ca="1" si="185"/>
        <v>0</v>
      </c>
      <c r="AB105" s="325">
        <f t="shared" ca="1" si="185"/>
        <v>0</v>
      </c>
      <c r="AC105" s="325">
        <f t="shared" ca="1" si="185"/>
        <v>0</v>
      </c>
      <c r="AD105" s="325">
        <f t="shared" ca="1" si="185"/>
        <v>0</v>
      </c>
      <c r="AE105" s="325">
        <f t="shared" ca="1" si="185"/>
        <v>0</v>
      </c>
      <c r="AF105" s="325">
        <f t="shared" ca="1" si="185"/>
        <v>0</v>
      </c>
      <c r="AG105" s="325">
        <f t="shared" ca="1" si="185"/>
        <v>0</v>
      </c>
      <c r="AH105" s="325">
        <f t="shared" ca="1" si="185"/>
        <v>0</v>
      </c>
      <c r="AI105" s="325">
        <f t="shared" ca="1" si="185"/>
        <v>0</v>
      </c>
      <c r="AJ105" s="325">
        <f t="shared" ca="1" si="185"/>
        <v>0</v>
      </c>
      <c r="AK105" s="325">
        <f t="shared" ca="1" si="185"/>
        <v>0</v>
      </c>
      <c r="AL105" s="325">
        <f t="shared" ca="1" si="185"/>
        <v>0</v>
      </c>
      <c r="AM105" s="325">
        <f t="shared" ca="1" si="185"/>
        <v>0</v>
      </c>
      <c r="AN105" s="325">
        <f t="shared" ca="1" si="185"/>
        <v>0</v>
      </c>
      <c r="AO105" s="325">
        <f t="shared" ca="1" si="185"/>
        <v>0</v>
      </c>
      <c r="AP105" s="325">
        <f t="shared" ca="1" si="185"/>
        <v>0</v>
      </c>
      <c r="AQ105" s="325">
        <f t="shared" ca="1" si="185"/>
        <v>0</v>
      </c>
      <c r="AR105" s="325">
        <f t="shared" ca="1" si="185"/>
        <v>0</v>
      </c>
      <c r="AS105" s="325">
        <f t="shared" ca="1" si="185"/>
        <v>0</v>
      </c>
      <c r="AT105" s="325">
        <f t="shared" ca="1" si="185"/>
        <v>0</v>
      </c>
      <c r="AU105" s="325">
        <f t="shared" ca="1" si="185"/>
        <v>0</v>
      </c>
      <c r="AV105" s="325">
        <f t="shared" ca="1" si="185"/>
        <v>0</v>
      </c>
      <c r="AW105" s="325">
        <f t="shared" ca="1" si="185"/>
        <v>0</v>
      </c>
      <c r="AX105" s="325">
        <f t="shared" ca="1" si="185"/>
        <v>0</v>
      </c>
      <c r="AY105" s="325">
        <f t="shared" ca="1" si="185"/>
        <v>0</v>
      </c>
      <c r="AZ105" s="325">
        <f t="shared" ref="AZ105:BQ105" ca="1" si="186" xml:space="preserve"> MAX( MIN($M105, AZ$4) - MAX($K105, AZ$3), 0) *$R105</f>
        <v>0</v>
      </c>
      <c r="BA105" s="325">
        <f t="shared" ca="1" si="186"/>
        <v>0</v>
      </c>
      <c r="BB105" s="325">
        <f t="shared" ca="1" si="186"/>
        <v>0</v>
      </c>
      <c r="BC105" s="325">
        <f t="shared" ca="1" si="186"/>
        <v>0</v>
      </c>
      <c r="BD105" s="325">
        <f t="shared" ca="1" si="186"/>
        <v>0</v>
      </c>
      <c r="BE105" s="325">
        <f t="shared" ca="1" si="186"/>
        <v>0</v>
      </c>
      <c r="BF105" s="325">
        <f t="shared" ca="1" si="186"/>
        <v>0</v>
      </c>
      <c r="BG105" s="325">
        <f t="shared" ca="1" si="186"/>
        <v>0</v>
      </c>
      <c r="BH105" s="325">
        <f t="shared" ca="1" si="186"/>
        <v>0</v>
      </c>
      <c r="BI105" s="325">
        <f t="shared" ca="1" si="186"/>
        <v>0</v>
      </c>
      <c r="BJ105" s="325">
        <f t="shared" ca="1" si="186"/>
        <v>0</v>
      </c>
      <c r="BK105" s="325">
        <f t="shared" ca="1" si="186"/>
        <v>0</v>
      </c>
      <c r="BL105" s="325">
        <f t="shared" ca="1" si="186"/>
        <v>0</v>
      </c>
      <c r="BM105" s="325">
        <f t="shared" ca="1" si="186"/>
        <v>0</v>
      </c>
      <c r="BN105" s="325">
        <f t="shared" ca="1" si="186"/>
        <v>0</v>
      </c>
      <c r="BO105" s="325">
        <f t="shared" ca="1" si="186"/>
        <v>0</v>
      </c>
      <c r="BP105" s="325">
        <f t="shared" ca="1" si="186"/>
        <v>0</v>
      </c>
      <c r="BQ105" s="325">
        <f t="shared" ca="1" si="186"/>
        <v>0</v>
      </c>
    </row>
    <row r="106" spans="1:69">
      <c r="A106" s="191" t="str">
        <f>IF(OR(AND(L105=0,NOT(ISBLANK(L105))),N105=0,O105=0,AND(Q105=Q106,NOT(ISBLANK(Q105)),NOT(ISBLANK(Q106)))),"ERROR","OK")</f>
        <v>OK</v>
      </c>
      <c r="B106" s="123"/>
      <c r="C106" s="125" t="str">
        <f ca="1">IF(SUMSQ($T107:$BQ107)&gt;0,"INCLUDED","EXCLUDED")</f>
        <v>EXCLUDED</v>
      </c>
      <c r="D106" s="6"/>
      <c r="E106" s="6"/>
      <c r="F106" s="239"/>
      <c r="G106" s="239"/>
      <c r="H106" s="240" t="str">
        <f ca="1">IFERROR(OFFSET('Impacts Database'!$A$1,'Impact Inputs'!B105-1,MATCH("Government/Non-Government",'Impacts Database'!$2:$2,0)-1),"-")</f>
        <v>-</v>
      </c>
      <c r="I106" s="449"/>
      <c r="J106" s="166"/>
      <c r="K106" s="99"/>
      <c r="L106" s="99"/>
      <c r="M106" s="17"/>
      <c r="N106" s="242"/>
      <c r="O106" s="100"/>
      <c r="P106" s="102" t="s">
        <v>111</v>
      </c>
      <c r="Q106" s="315"/>
      <c r="R106" s="25">
        <f ca="1">IF(ISTEXT(F105),0,(F105*N105*O105*Q106))</f>
        <v>0</v>
      </c>
      <c r="S106" s="325"/>
      <c r="T106" s="325">
        <f t="shared" ref="T106:AY106" ca="1" si="187" xml:space="preserve"> MAX( MIN($M105, T$4) - MAX($K105, T$3), 0) *$R106</f>
        <v>0</v>
      </c>
      <c r="U106" s="325">
        <f t="shared" ca="1" si="187"/>
        <v>0</v>
      </c>
      <c r="V106" s="325">
        <f t="shared" ca="1" si="187"/>
        <v>0</v>
      </c>
      <c r="W106" s="325">
        <f t="shared" ca="1" si="187"/>
        <v>0</v>
      </c>
      <c r="X106" s="325">
        <f t="shared" ca="1" si="187"/>
        <v>0</v>
      </c>
      <c r="Y106" s="325">
        <f t="shared" ca="1" si="187"/>
        <v>0</v>
      </c>
      <c r="Z106" s="325">
        <f t="shared" ca="1" si="187"/>
        <v>0</v>
      </c>
      <c r="AA106" s="325">
        <f t="shared" ca="1" si="187"/>
        <v>0</v>
      </c>
      <c r="AB106" s="325">
        <f t="shared" ca="1" si="187"/>
        <v>0</v>
      </c>
      <c r="AC106" s="325">
        <f t="shared" ca="1" si="187"/>
        <v>0</v>
      </c>
      <c r="AD106" s="325">
        <f t="shared" ca="1" si="187"/>
        <v>0</v>
      </c>
      <c r="AE106" s="325">
        <f t="shared" ca="1" si="187"/>
        <v>0</v>
      </c>
      <c r="AF106" s="325">
        <f t="shared" ca="1" si="187"/>
        <v>0</v>
      </c>
      <c r="AG106" s="325">
        <f t="shared" ca="1" si="187"/>
        <v>0</v>
      </c>
      <c r="AH106" s="325">
        <f t="shared" ca="1" si="187"/>
        <v>0</v>
      </c>
      <c r="AI106" s="325">
        <f t="shared" ca="1" si="187"/>
        <v>0</v>
      </c>
      <c r="AJ106" s="325">
        <f t="shared" ca="1" si="187"/>
        <v>0</v>
      </c>
      <c r="AK106" s="325">
        <f t="shared" ca="1" si="187"/>
        <v>0</v>
      </c>
      <c r="AL106" s="325">
        <f t="shared" ca="1" si="187"/>
        <v>0</v>
      </c>
      <c r="AM106" s="325">
        <f t="shared" ca="1" si="187"/>
        <v>0</v>
      </c>
      <c r="AN106" s="325">
        <f t="shared" ca="1" si="187"/>
        <v>0</v>
      </c>
      <c r="AO106" s="325">
        <f t="shared" ca="1" si="187"/>
        <v>0</v>
      </c>
      <c r="AP106" s="325">
        <f t="shared" ca="1" si="187"/>
        <v>0</v>
      </c>
      <c r="AQ106" s="325">
        <f t="shared" ca="1" si="187"/>
        <v>0</v>
      </c>
      <c r="AR106" s="325">
        <f t="shared" ca="1" si="187"/>
        <v>0</v>
      </c>
      <c r="AS106" s="325">
        <f t="shared" ca="1" si="187"/>
        <v>0</v>
      </c>
      <c r="AT106" s="325">
        <f t="shared" ca="1" si="187"/>
        <v>0</v>
      </c>
      <c r="AU106" s="325">
        <f t="shared" ca="1" si="187"/>
        <v>0</v>
      </c>
      <c r="AV106" s="325">
        <f t="shared" ca="1" si="187"/>
        <v>0</v>
      </c>
      <c r="AW106" s="325">
        <f t="shared" ca="1" si="187"/>
        <v>0</v>
      </c>
      <c r="AX106" s="325">
        <f t="shared" ca="1" si="187"/>
        <v>0</v>
      </c>
      <c r="AY106" s="325">
        <f t="shared" ca="1" si="187"/>
        <v>0</v>
      </c>
      <c r="AZ106" s="325">
        <f t="shared" ref="AZ106:BQ106" ca="1" si="188" xml:space="preserve"> MAX( MIN($M105, AZ$4) - MAX($K105, AZ$3), 0) *$R106</f>
        <v>0</v>
      </c>
      <c r="BA106" s="325">
        <f t="shared" ca="1" si="188"/>
        <v>0</v>
      </c>
      <c r="BB106" s="325">
        <f t="shared" ca="1" si="188"/>
        <v>0</v>
      </c>
      <c r="BC106" s="325">
        <f t="shared" ca="1" si="188"/>
        <v>0</v>
      </c>
      <c r="BD106" s="325">
        <f t="shared" ca="1" si="188"/>
        <v>0</v>
      </c>
      <c r="BE106" s="325">
        <f t="shared" ca="1" si="188"/>
        <v>0</v>
      </c>
      <c r="BF106" s="325">
        <f t="shared" ca="1" si="188"/>
        <v>0</v>
      </c>
      <c r="BG106" s="325">
        <f t="shared" ca="1" si="188"/>
        <v>0</v>
      </c>
      <c r="BH106" s="325">
        <f t="shared" ca="1" si="188"/>
        <v>0</v>
      </c>
      <c r="BI106" s="325">
        <f t="shared" ca="1" si="188"/>
        <v>0</v>
      </c>
      <c r="BJ106" s="325">
        <f t="shared" ca="1" si="188"/>
        <v>0</v>
      </c>
      <c r="BK106" s="325">
        <f t="shared" ca="1" si="188"/>
        <v>0</v>
      </c>
      <c r="BL106" s="325">
        <f t="shared" ca="1" si="188"/>
        <v>0</v>
      </c>
      <c r="BM106" s="325">
        <f t="shared" ca="1" si="188"/>
        <v>0</v>
      </c>
      <c r="BN106" s="325">
        <f t="shared" ca="1" si="188"/>
        <v>0</v>
      </c>
      <c r="BO106" s="325">
        <f t="shared" ca="1" si="188"/>
        <v>0</v>
      </c>
      <c r="BP106" s="325">
        <f t="shared" ca="1" si="188"/>
        <v>0</v>
      </c>
      <c r="BQ106" s="325">
        <f t="shared" ca="1" si="188"/>
        <v>0</v>
      </c>
    </row>
    <row r="107" spans="1:69">
      <c r="B107" s="123"/>
      <c r="C107" s="128"/>
      <c r="D107" s="6"/>
      <c r="E107" s="6"/>
      <c r="F107" s="239"/>
      <c r="G107" s="239"/>
      <c r="H107" s="240" t="str">
        <f ca="1">IFERROR(OFFSET('Impacts Database'!$A$1,'Impact Inputs'!B105-1,MATCH("Government/Non-Government",'Impacts Database'!$2:$2,0)-1),"-")</f>
        <v>-</v>
      </c>
      <c r="I107" s="449"/>
      <c r="J107" s="166"/>
      <c r="K107" s="98"/>
      <c r="L107" s="98"/>
      <c r="M107" s="17"/>
      <c r="N107" s="242"/>
      <c r="O107" s="101"/>
      <c r="P107" s="102" t="s">
        <v>112</v>
      </c>
      <c r="Q107" s="7">
        <f>Q106-Q105</f>
        <v>0</v>
      </c>
      <c r="R107" s="25">
        <f ca="1">IF(ISTEXT(F105),0,(F105*N105*O105*Q107))</f>
        <v>0</v>
      </c>
      <c r="S107" s="325"/>
      <c r="T107" s="325">
        <f t="shared" ref="T107:BQ107" ca="1" si="189">T106-T105</f>
        <v>0</v>
      </c>
      <c r="U107" s="325">
        <f t="shared" ca="1" si="189"/>
        <v>0</v>
      </c>
      <c r="V107" s="325">
        <f t="shared" ca="1" si="189"/>
        <v>0</v>
      </c>
      <c r="W107" s="325">
        <f t="shared" ca="1" si="189"/>
        <v>0</v>
      </c>
      <c r="X107" s="325">
        <f t="shared" ca="1" si="189"/>
        <v>0</v>
      </c>
      <c r="Y107" s="325">
        <f t="shared" ca="1" si="189"/>
        <v>0</v>
      </c>
      <c r="Z107" s="325">
        <f t="shared" ca="1" si="189"/>
        <v>0</v>
      </c>
      <c r="AA107" s="325">
        <f t="shared" ca="1" si="189"/>
        <v>0</v>
      </c>
      <c r="AB107" s="325">
        <f t="shared" ca="1" si="189"/>
        <v>0</v>
      </c>
      <c r="AC107" s="325">
        <f t="shared" ca="1" si="189"/>
        <v>0</v>
      </c>
      <c r="AD107" s="325">
        <f t="shared" ca="1" si="189"/>
        <v>0</v>
      </c>
      <c r="AE107" s="325">
        <f t="shared" ca="1" si="189"/>
        <v>0</v>
      </c>
      <c r="AF107" s="325">
        <f t="shared" ca="1" si="189"/>
        <v>0</v>
      </c>
      <c r="AG107" s="325">
        <f t="shared" ca="1" si="189"/>
        <v>0</v>
      </c>
      <c r="AH107" s="325">
        <f t="shared" ca="1" si="189"/>
        <v>0</v>
      </c>
      <c r="AI107" s="325">
        <f t="shared" ca="1" si="189"/>
        <v>0</v>
      </c>
      <c r="AJ107" s="325">
        <f t="shared" ca="1" si="189"/>
        <v>0</v>
      </c>
      <c r="AK107" s="325">
        <f t="shared" ca="1" si="189"/>
        <v>0</v>
      </c>
      <c r="AL107" s="325">
        <f t="shared" ca="1" si="189"/>
        <v>0</v>
      </c>
      <c r="AM107" s="325">
        <f t="shared" ca="1" si="189"/>
        <v>0</v>
      </c>
      <c r="AN107" s="325">
        <f t="shared" ca="1" si="189"/>
        <v>0</v>
      </c>
      <c r="AO107" s="325">
        <f t="shared" ca="1" si="189"/>
        <v>0</v>
      </c>
      <c r="AP107" s="325">
        <f t="shared" ca="1" si="189"/>
        <v>0</v>
      </c>
      <c r="AQ107" s="325">
        <f t="shared" ca="1" si="189"/>
        <v>0</v>
      </c>
      <c r="AR107" s="325">
        <f t="shared" ca="1" si="189"/>
        <v>0</v>
      </c>
      <c r="AS107" s="325">
        <f t="shared" ca="1" si="189"/>
        <v>0</v>
      </c>
      <c r="AT107" s="325">
        <f t="shared" ca="1" si="189"/>
        <v>0</v>
      </c>
      <c r="AU107" s="325">
        <f t="shared" ca="1" si="189"/>
        <v>0</v>
      </c>
      <c r="AV107" s="325">
        <f t="shared" ca="1" si="189"/>
        <v>0</v>
      </c>
      <c r="AW107" s="325">
        <f t="shared" ca="1" si="189"/>
        <v>0</v>
      </c>
      <c r="AX107" s="325">
        <f t="shared" ca="1" si="189"/>
        <v>0</v>
      </c>
      <c r="AY107" s="325">
        <f t="shared" ca="1" si="189"/>
        <v>0</v>
      </c>
      <c r="AZ107" s="325">
        <f t="shared" ca="1" si="189"/>
        <v>0</v>
      </c>
      <c r="BA107" s="325">
        <f t="shared" ca="1" si="189"/>
        <v>0</v>
      </c>
      <c r="BB107" s="325">
        <f t="shared" ca="1" si="189"/>
        <v>0</v>
      </c>
      <c r="BC107" s="325">
        <f t="shared" ca="1" si="189"/>
        <v>0</v>
      </c>
      <c r="BD107" s="325">
        <f t="shared" ca="1" si="189"/>
        <v>0</v>
      </c>
      <c r="BE107" s="325">
        <f t="shared" ca="1" si="189"/>
        <v>0</v>
      </c>
      <c r="BF107" s="325">
        <f t="shared" ca="1" si="189"/>
        <v>0</v>
      </c>
      <c r="BG107" s="325">
        <f t="shared" ca="1" si="189"/>
        <v>0</v>
      </c>
      <c r="BH107" s="325">
        <f t="shared" ca="1" si="189"/>
        <v>0</v>
      </c>
      <c r="BI107" s="325">
        <f t="shared" ca="1" si="189"/>
        <v>0</v>
      </c>
      <c r="BJ107" s="325">
        <f t="shared" ca="1" si="189"/>
        <v>0</v>
      </c>
      <c r="BK107" s="325">
        <f t="shared" ca="1" si="189"/>
        <v>0</v>
      </c>
      <c r="BL107" s="325">
        <f t="shared" ca="1" si="189"/>
        <v>0</v>
      </c>
      <c r="BM107" s="325">
        <f t="shared" ca="1" si="189"/>
        <v>0</v>
      </c>
      <c r="BN107" s="325">
        <f t="shared" ca="1" si="189"/>
        <v>0</v>
      </c>
      <c r="BO107" s="325">
        <f t="shared" ca="1" si="189"/>
        <v>0</v>
      </c>
      <c r="BP107" s="325">
        <f t="shared" ca="1" si="189"/>
        <v>0</v>
      </c>
      <c r="BQ107" s="325">
        <f t="shared" ca="1" si="189"/>
        <v>0</v>
      </c>
    </row>
    <row r="108" spans="1:69" ht="15">
      <c r="A108" s="129" t="s">
        <v>374</v>
      </c>
      <c r="B108" s="316"/>
      <c r="C108" s="128" t="str">
        <f ca="1">IFERROR(OFFSET('Impacts Database'!$A$1,'Impact Inputs'!B108-1,MATCH("Description",'Impacts Database'!$2:$2,0)-1),"-")</f>
        <v>-</v>
      </c>
      <c r="D108" s="6" t="str">
        <f ca="1">IFERROR(OFFSET('Impacts Database'!$A$1,'Impact Inputs'!B108-1,MATCH("Wellbeing Domain",'Impacts Database'!$2:$2,0)-1),"-")</f>
        <v>-</v>
      </c>
      <c r="E108" s="6" t="str">
        <f ca="1">IFERROR(OFFSET('Impacts Database'!$A$1,'Impact Inputs'!B108-1,MATCH("Sector",'Impacts Database'!$2:$2,0)-1),"-")</f>
        <v>-</v>
      </c>
      <c r="F108" s="239" t="str">
        <f ca="1">IFERROR(OFFSET('Impacts Database'!$A$1,'Impact Inputs'!B108-1,MATCH("Value adjusted to "&amp;'Primary Inputs'!$C$16,'Impacts Database'!$2:$2,0)-1),"-")</f>
        <v>-</v>
      </c>
      <c r="G108" s="239" t="str">
        <f ca="1">IFERROR(OFFSET('Impacts Database'!$A$1,'Impact Inputs'!B108-1,MATCH("Unit",'Impacts Database'!$2:$2,0)-1),"-")</f>
        <v>-</v>
      </c>
      <c r="H108" s="240" t="str">
        <f ca="1">IFERROR(OFFSET('Impacts Database'!$A$1,'Impact Inputs'!B108-1,MATCH("Government/Non-Government",'Impacts Database'!$2:$2,0)-1),"-")</f>
        <v>-</v>
      </c>
      <c r="I108" s="448"/>
      <c r="J108" s="311" t="s">
        <v>394</v>
      </c>
      <c r="K108" s="312"/>
      <c r="L108" s="313"/>
      <c r="M108" s="17">
        <f xml:space="preserve"> K108 + L108</f>
        <v>0</v>
      </c>
      <c r="N108" s="314">
        <v>1</v>
      </c>
      <c r="O108" s="314">
        <v>1</v>
      </c>
      <c r="P108" s="103" t="s">
        <v>110</v>
      </c>
      <c r="Q108" s="315"/>
      <c r="R108" s="25">
        <f ca="1">IF(ISTEXT(F108),0,(F108*N108*O108*Q108))</f>
        <v>0</v>
      </c>
      <c r="S108" s="325"/>
      <c r="T108" s="325">
        <f t="shared" ref="T108:AY108" ca="1" si="190" xml:space="preserve"> MAX( MIN($M108, T$4) - MAX($K108, T$3), 0) *$R108</f>
        <v>0</v>
      </c>
      <c r="U108" s="325">
        <f t="shared" ca="1" si="190"/>
        <v>0</v>
      </c>
      <c r="V108" s="325">
        <f t="shared" ca="1" si="190"/>
        <v>0</v>
      </c>
      <c r="W108" s="325">
        <f t="shared" ca="1" si="190"/>
        <v>0</v>
      </c>
      <c r="X108" s="325">
        <f t="shared" ca="1" si="190"/>
        <v>0</v>
      </c>
      <c r="Y108" s="325">
        <f t="shared" ca="1" si="190"/>
        <v>0</v>
      </c>
      <c r="Z108" s="325">
        <f t="shared" ca="1" si="190"/>
        <v>0</v>
      </c>
      <c r="AA108" s="325">
        <f t="shared" ca="1" si="190"/>
        <v>0</v>
      </c>
      <c r="AB108" s="325">
        <f t="shared" ca="1" si="190"/>
        <v>0</v>
      </c>
      <c r="AC108" s="325">
        <f t="shared" ca="1" si="190"/>
        <v>0</v>
      </c>
      <c r="AD108" s="325">
        <f t="shared" ca="1" si="190"/>
        <v>0</v>
      </c>
      <c r="AE108" s="325">
        <f t="shared" ca="1" si="190"/>
        <v>0</v>
      </c>
      <c r="AF108" s="325">
        <f t="shared" ca="1" si="190"/>
        <v>0</v>
      </c>
      <c r="AG108" s="325">
        <f t="shared" ca="1" si="190"/>
        <v>0</v>
      </c>
      <c r="AH108" s="325">
        <f t="shared" ca="1" si="190"/>
        <v>0</v>
      </c>
      <c r="AI108" s="325">
        <f t="shared" ca="1" si="190"/>
        <v>0</v>
      </c>
      <c r="AJ108" s="325">
        <f t="shared" ca="1" si="190"/>
        <v>0</v>
      </c>
      <c r="AK108" s="325">
        <f t="shared" ca="1" si="190"/>
        <v>0</v>
      </c>
      <c r="AL108" s="325">
        <f t="shared" ca="1" si="190"/>
        <v>0</v>
      </c>
      <c r="AM108" s="325">
        <f t="shared" ca="1" si="190"/>
        <v>0</v>
      </c>
      <c r="AN108" s="325">
        <f t="shared" ca="1" si="190"/>
        <v>0</v>
      </c>
      <c r="AO108" s="325">
        <f t="shared" ca="1" si="190"/>
        <v>0</v>
      </c>
      <c r="AP108" s="325">
        <f t="shared" ca="1" si="190"/>
        <v>0</v>
      </c>
      <c r="AQ108" s="325">
        <f t="shared" ca="1" si="190"/>
        <v>0</v>
      </c>
      <c r="AR108" s="325">
        <f t="shared" ca="1" si="190"/>
        <v>0</v>
      </c>
      <c r="AS108" s="325">
        <f t="shared" ca="1" si="190"/>
        <v>0</v>
      </c>
      <c r="AT108" s="325">
        <f t="shared" ca="1" si="190"/>
        <v>0</v>
      </c>
      <c r="AU108" s="325">
        <f t="shared" ca="1" si="190"/>
        <v>0</v>
      </c>
      <c r="AV108" s="325">
        <f t="shared" ca="1" si="190"/>
        <v>0</v>
      </c>
      <c r="AW108" s="325">
        <f t="shared" ca="1" si="190"/>
        <v>0</v>
      </c>
      <c r="AX108" s="325">
        <f t="shared" ca="1" si="190"/>
        <v>0</v>
      </c>
      <c r="AY108" s="325">
        <f t="shared" ca="1" si="190"/>
        <v>0</v>
      </c>
      <c r="AZ108" s="325">
        <f t="shared" ref="AZ108:BQ108" ca="1" si="191" xml:space="preserve"> MAX( MIN($M108, AZ$4) - MAX($K108, AZ$3), 0) *$R108</f>
        <v>0</v>
      </c>
      <c r="BA108" s="325">
        <f t="shared" ca="1" si="191"/>
        <v>0</v>
      </c>
      <c r="BB108" s="325">
        <f t="shared" ca="1" si="191"/>
        <v>0</v>
      </c>
      <c r="BC108" s="325">
        <f t="shared" ca="1" si="191"/>
        <v>0</v>
      </c>
      <c r="BD108" s="325">
        <f t="shared" ca="1" si="191"/>
        <v>0</v>
      </c>
      <c r="BE108" s="325">
        <f t="shared" ca="1" si="191"/>
        <v>0</v>
      </c>
      <c r="BF108" s="325">
        <f t="shared" ca="1" si="191"/>
        <v>0</v>
      </c>
      <c r="BG108" s="325">
        <f t="shared" ca="1" si="191"/>
        <v>0</v>
      </c>
      <c r="BH108" s="325">
        <f t="shared" ca="1" si="191"/>
        <v>0</v>
      </c>
      <c r="BI108" s="325">
        <f t="shared" ca="1" si="191"/>
        <v>0</v>
      </c>
      <c r="BJ108" s="325">
        <f t="shared" ca="1" si="191"/>
        <v>0</v>
      </c>
      <c r="BK108" s="325">
        <f t="shared" ca="1" si="191"/>
        <v>0</v>
      </c>
      <c r="BL108" s="325">
        <f t="shared" ca="1" si="191"/>
        <v>0</v>
      </c>
      <c r="BM108" s="325">
        <f t="shared" ca="1" si="191"/>
        <v>0</v>
      </c>
      <c r="BN108" s="325">
        <f t="shared" ca="1" si="191"/>
        <v>0</v>
      </c>
      <c r="BO108" s="325">
        <f t="shared" ca="1" si="191"/>
        <v>0</v>
      </c>
      <c r="BP108" s="325">
        <f t="shared" ca="1" si="191"/>
        <v>0</v>
      </c>
      <c r="BQ108" s="325">
        <f t="shared" ca="1" si="191"/>
        <v>0</v>
      </c>
    </row>
    <row r="109" spans="1:69">
      <c r="A109" s="191" t="str">
        <f>IF(OR(AND(L108=0,NOT(ISBLANK(L108))),N108=0,O108=0,AND(Q108=Q109,NOT(ISBLANK(Q108)),NOT(ISBLANK(Q109)))),"ERROR","OK")</f>
        <v>OK</v>
      </c>
      <c r="B109" s="123"/>
      <c r="C109" s="125" t="str">
        <f ca="1">IF(SUMSQ($T110:$BQ110)&gt;0,"INCLUDED","EXCLUDED")</f>
        <v>EXCLUDED</v>
      </c>
      <c r="D109" s="6"/>
      <c r="E109" s="6"/>
      <c r="F109" s="239"/>
      <c r="G109" s="239"/>
      <c r="H109" s="240" t="str">
        <f ca="1">IFERROR(OFFSET('Impacts Database'!$A$1,'Impact Inputs'!B108-1,MATCH("Government/Non-Government",'Impacts Database'!$2:$2,0)-1),"-")</f>
        <v>-</v>
      </c>
      <c r="I109" s="449"/>
      <c r="J109" s="166"/>
      <c r="K109" s="99"/>
      <c r="L109" s="99"/>
      <c r="M109" s="17"/>
      <c r="N109" s="242"/>
      <c r="O109" s="100"/>
      <c r="P109" s="102" t="s">
        <v>111</v>
      </c>
      <c r="Q109" s="315"/>
      <c r="R109" s="25">
        <f ca="1">IF(ISTEXT(F108),0,(F108*N108*O108*Q109))</f>
        <v>0</v>
      </c>
      <c r="S109" s="325"/>
      <c r="T109" s="325">
        <f t="shared" ref="T109:AY109" ca="1" si="192" xml:space="preserve"> MAX( MIN($M108, T$4) - MAX($K108, T$3), 0) *$R109</f>
        <v>0</v>
      </c>
      <c r="U109" s="325">
        <f t="shared" ca="1" si="192"/>
        <v>0</v>
      </c>
      <c r="V109" s="325">
        <f t="shared" ca="1" si="192"/>
        <v>0</v>
      </c>
      <c r="W109" s="325">
        <f t="shared" ca="1" si="192"/>
        <v>0</v>
      </c>
      <c r="X109" s="325">
        <f t="shared" ca="1" si="192"/>
        <v>0</v>
      </c>
      <c r="Y109" s="325">
        <f t="shared" ca="1" si="192"/>
        <v>0</v>
      </c>
      <c r="Z109" s="325">
        <f t="shared" ca="1" si="192"/>
        <v>0</v>
      </c>
      <c r="AA109" s="325">
        <f t="shared" ca="1" si="192"/>
        <v>0</v>
      </c>
      <c r="AB109" s="325">
        <f t="shared" ca="1" si="192"/>
        <v>0</v>
      </c>
      <c r="AC109" s="325">
        <f t="shared" ca="1" si="192"/>
        <v>0</v>
      </c>
      <c r="AD109" s="325">
        <f t="shared" ca="1" si="192"/>
        <v>0</v>
      </c>
      <c r="AE109" s="325">
        <f t="shared" ca="1" si="192"/>
        <v>0</v>
      </c>
      <c r="AF109" s="325">
        <f t="shared" ca="1" si="192"/>
        <v>0</v>
      </c>
      <c r="AG109" s="325">
        <f t="shared" ca="1" si="192"/>
        <v>0</v>
      </c>
      <c r="AH109" s="325">
        <f t="shared" ca="1" si="192"/>
        <v>0</v>
      </c>
      <c r="AI109" s="325">
        <f t="shared" ca="1" si="192"/>
        <v>0</v>
      </c>
      <c r="AJ109" s="325">
        <f t="shared" ca="1" si="192"/>
        <v>0</v>
      </c>
      <c r="AK109" s="325">
        <f t="shared" ca="1" si="192"/>
        <v>0</v>
      </c>
      <c r="AL109" s="325">
        <f t="shared" ca="1" si="192"/>
        <v>0</v>
      </c>
      <c r="AM109" s="325">
        <f t="shared" ca="1" si="192"/>
        <v>0</v>
      </c>
      <c r="AN109" s="325">
        <f t="shared" ca="1" si="192"/>
        <v>0</v>
      </c>
      <c r="AO109" s="325">
        <f t="shared" ca="1" si="192"/>
        <v>0</v>
      </c>
      <c r="AP109" s="325">
        <f t="shared" ca="1" si="192"/>
        <v>0</v>
      </c>
      <c r="AQ109" s="325">
        <f t="shared" ca="1" si="192"/>
        <v>0</v>
      </c>
      <c r="AR109" s="325">
        <f t="shared" ca="1" si="192"/>
        <v>0</v>
      </c>
      <c r="AS109" s="325">
        <f t="shared" ca="1" si="192"/>
        <v>0</v>
      </c>
      <c r="AT109" s="325">
        <f t="shared" ca="1" si="192"/>
        <v>0</v>
      </c>
      <c r="AU109" s="325">
        <f t="shared" ca="1" si="192"/>
        <v>0</v>
      </c>
      <c r="AV109" s="325">
        <f t="shared" ca="1" si="192"/>
        <v>0</v>
      </c>
      <c r="AW109" s="325">
        <f t="shared" ca="1" si="192"/>
        <v>0</v>
      </c>
      <c r="AX109" s="325">
        <f t="shared" ca="1" si="192"/>
        <v>0</v>
      </c>
      <c r="AY109" s="325">
        <f t="shared" ca="1" si="192"/>
        <v>0</v>
      </c>
      <c r="AZ109" s="325">
        <f t="shared" ref="AZ109:BQ109" ca="1" si="193" xml:space="preserve"> MAX( MIN($M108, AZ$4) - MAX($K108, AZ$3), 0) *$R109</f>
        <v>0</v>
      </c>
      <c r="BA109" s="325">
        <f t="shared" ca="1" si="193"/>
        <v>0</v>
      </c>
      <c r="BB109" s="325">
        <f t="shared" ca="1" si="193"/>
        <v>0</v>
      </c>
      <c r="BC109" s="325">
        <f t="shared" ca="1" si="193"/>
        <v>0</v>
      </c>
      <c r="BD109" s="325">
        <f t="shared" ca="1" si="193"/>
        <v>0</v>
      </c>
      <c r="BE109" s="325">
        <f t="shared" ca="1" si="193"/>
        <v>0</v>
      </c>
      <c r="BF109" s="325">
        <f t="shared" ca="1" si="193"/>
        <v>0</v>
      </c>
      <c r="BG109" s="325">
        <f t="shared" ca="1" si="193"/>
        <v>0</v>
      </c>
      <c r="BH109" s="325">
        <f t="shared" ca="1" si="193"/>
        <v>0</v>
      </c>
      <c r="BI109" s="325">
        <f t="shared" ca="1" si="193"/>
        <v>0</v>
      </c>
      <c r="BJ109" s="325">
        <f t="shared" ca="1" si="193"/>
        <v>0</v>
      </c>
      <c r="BK109" s="325">
        <f t="shared" ca="1" si="193"/>
        <v>0</v>
      </c>
      <c r="BL109" s="325">
        <f t="shared" ca="1" si="193"/>
        <v>0</v>
      </c>
      <c r="BM109" s="325">
        <f t="shared" ca="1" si="193"/>
        <v>0</v>
      </c>
      <c r="BN109" s="325">
        <f t="shared" ca="1" si="193"/>
        <v>0</v>
      </c>
      <c r="BO109" s="325">
        <f t="shared" ca="1" si="193"/>
        <v>0</v>
      </c>
      <c r="BP109" s="325">
        <f t="shared" ca="1" si="193"/>
        <v>0</v>
      </c>
      <c r="BQ109" s="325">
        <f t="shared" ca="1" si="193"/>
        <v>0</v>
      </c>
    </row>
    <row r="110" spans="1:69">
      <c r="B110" s="123"/>
      <c r="C110" s="128"/>
      <c r="D110" s="6"/>
      <c r="E110" s="6"/>
      <c r="F110" s="239"/>
      <c r="G110" s="239"/>
      <c r="H110" s="240" t="str">
        <f ca="1">IFERROR(OFFSET('Impacts Database'!$A$1,'Impact Inputs'!B108-1,MATCH("Government/Non-Government",'Impacts Database'!$2:$2,0)-1),"-")</f>
        <v>-</v>
      </c>
      <c r="I110" s="449"/>
      <c r="J110" s="166"/>
      <c r="K110" s="98"/>
      <c r="L110" s="98"/>
      <c r="M110" s="17"/>
      <c r="N110" s="242"/>
      <c r="O110" s="101"/>
      <c r="P110" s="102" t="s">
        <v>112</v>
      </c>
      <c r="Q110" s="7">
        <f>Q109-Q108</f>
        <v>0</v>
      </c>
      <c r="R110" s="25">
        <f ca="1">IF(ISTEXT(F108),0,(F108*N108*O108*Q110))</f>
        <v>0</v>
      </c>
      <c r="S110" s="325"/>
      <c r="T110" s="325">
        <f t="shared" ref="T110:BQ110" ca="1" si="194">T109-T108</f>
        <v>0</v>
      </c>
      <c r="U110" s="325">
        <f t="shared" ca="1" si="194"/>
        <v>0</v>
      </c>
      <c r="V110" s="325">
        <f t="shared" ca="1" si="194"/>
        <v>0</v>
      </c>
      <c r="W110" s="325">
        <f t="shared" ca="1" si="194"/>
        <v>0</v>
      </c>
      <c r="X110" s="325">
        <f t="shared" ca="1" si="194"/>
        <v>0</v>
      </c>
      <c r="Y110" s="325">
        <f t="shared" ca="1" si="194"/>
        <v>0</v>
      </c>
      <c r="Z110" s="325">
        <f t="shared" ca="1" si="194"/>
        <v>0</v>
      </c>
      <c r="AA110" s="325">
        <f t="shared" ca="1" si="194"/>
        <v>0</v>
      </c>
      <c r="AB110" s="325">
        <f t="shared" ca="1" si="194"/>
        <v>0</v>
      </c>
      <c r="AC110" s="325">
        <f t="shared" ca="1" si="194"/>
        <v>0</v>
      </c>
      <c r="AD110" s="325">
        <f t="shared" ca="1" si="194"/>
        <v>0</v>
      </c>
      <c r="AE110" s="325">
        <f t="shared" ca="1" si="194"/>
        <v>0</v>
      </c>
      <c r="AF110" s="325">
        <f t="shared" ca="1" si="194"/>
        <v>0</v>
      </c>
      <c r="AG110" s="325">
        <f t="shared" ca="1" si="194"/>
        <v>0</v>
      </c>
      <c r="AH110" s="325">
        <f t="shared" ca="1" si="194"/>
        <v>0</v>
      </c>
      <c r="AI110" s="325">
        <f t="shared" ca="1" si="194"/>
        <v>0</v>
      </c>
      <c r="AJ110" s="325">
        <f t="shared" ca="1" si="194"/>
        <v>0</v>
      </c>
      <c r="AK110" s="325">
        <f t="shared" ca="1" si="194"/>
        <v>0</v>
      </c>
      <c r="AL110" s="325">
        <f t="shared" ca="1" si="194"/>
        <v>0</v>
      </c>
      <c r="AM110" s="325">
        <f t="shared" ca="1" si="194"/>
        <v>0</v>
      </c>
      <c r="AN110" s="325">
        <f t="shared" ca="1" si="194"/>
        <v>0</v>
      </c>
      <c r="AO110" s="325">
        <f t="shared" ca="1" si="194"/>
        <v>0</v>
      </c>
      <c r="AP110" s="325">
        <f t="shared" ca="1" si="194"/>
        <v>0</v>
      </c>
      <c r="AQ110" s="325">
        <f t="shared" ca="1" si="194"/>
        <v>0</v>
      </c>
      <c r="AR110" s="325">
        <f t="shared" ca="1" si="194"/>
        <v>0</v>
      </c>
      <c r="AS110" s="325">
        <f t="shared" ca="1" si="194"/>
        <v>0</v>
      </c>
      <c r="AT110" s="325">
        <f t="shared" ca="1" si="194"/>
        <v>0</v>
      </c>
      <c r="AU110" s="325">
        <f t="shared" ca="1" si="194"/>
        <v>0</v>
      </c>
      <c r="AV110" s="325">
        <f t="shared" ca="1" si="194"/>
        <v>0</v>
      </c>
      <c r="AW110" s="325">
        <f t="shared" ca="1" si="194"/>
        <v>0</v>
      </c>
      <c r="AX110" s="325">
        <f t="shared" ca="1" si="194"/>
        <v>0</v>
      </c>
      <c r="AY110" s="325">
        <f t="shared" ca="1" si="194"/>
        <v>0</v>
      </c>
      <c r="AZ110" s="325">
        <f t="shared" ca="1" si="194"/>
        <v>0</v>
      </c>
      <c r="BA110" s="325">
        <f t="shared" ca="1" si="194"/>
        <v>0</v>
      </c>
      <c r="BB110" s="325">
        <f t="shared" ca="1" si="194"/>
        <v>0</v>
      </c>
      <c r="BC110" s="325">
        <f t="shared" ca="1" si="194"/>
        <v>0</v>
      </c>
      <c r="BD110" s="325">
        <f t="shared" ca="1" si="194"/>
        <v>0</v>
      </c>
      <c r="BE110" s="325">
        <f t="shared" ca="1" si="194"/>
        <v>0</v>
      </c>
      <c r="BF110" s="325">
        <f t="shared" ca="1" si="194"/>
        <v>0</v>
      </c>
      <c r="BG110" s="325">
        <f t="shared" ca="1" si="194"/>
        <v>0</v>
      </c>
      <c r="BH110" s="325">
        <f t="shared" ca="1" si="194"/>
        <v>0</v>
      </c>
      <c r="BI110" s="325">
        <f t="shared" ca="1" si="194"/>
        <v>0</v>
      </c>
      <c r="BJ110" s="325">
        <f t="shared" ca="1" si="194"/>
        <v>0</v>
      </c>
      <c r="BK110" s="325">
        <f t="shared" ca="1" si="194"/>
        <v>0</v>
      </c>
      <c r="BL110" s="325">
        <f t="shared" ca="1" si="194"/>
        <v>0</v>
      </c>
      <c r="BM110" s="325">
        <f t="shared" ca="1" si="194"/>
        <v>0</v>
      </c>
      <c r="BN110" s="325">
        <f t="shared" ca="1" si="194"/>
        <v>0</v>
      </c>
      <c r="BO110" s="325">
        <f t="shared" ca="1" si="194"/>
        <v>0</v>
      </c>
      <c r="BP110" s="325">
        <f t="shared" ca="1" si="194"/>
        <v>0</v>
      </c>
      <c r="BQ110" s="325">
        <f t="shared" ca="1" si="194"/>
        <v>0</v>
      </c>
    </row>
    <row r="111" spans="1:69" ht="15">
      <c r="A111" s="129" t="s">
        <v>375</v>
      </c>
      <c r="B111" s="316"/>
      <c r="C111" s="128" t="str">
        <f ca="1">IFERROR(OFFSET('Impacts Database'!$A$1,'Impact Inputs'!B111-1,MATCH("Description",'Impacts Database'!$2:$2,0)-1),"-")</f>
        <v>-</v>
      </c>
      <c r="D111" s="6" t="str">
        <f ca="1">IFERROR(OFFSET('Impacts Database'!$A$1,'Impact Inputs'!B111-1,MATCH("Wellbeing Domain",'Impacts Database'!$2:$2,0)-1),"-")</f>
        <v>-</v>
      </c>
      <c r="E111" s="6" t="str">
        <f ca="1">IFERROR(OFFSET('Impacts Database'!$A$1,'Impact Inputs'!B111-1,MATCH("Sector",'Impacts Database'!$2:$2,0)-1),"-")</f>
        <v>-</v>
      </c>
      <c r="F111" s="239" t="str">
        <f ca="1">IFERROR(OFFSET('Impacts Database'!$A$1,'Impact Inputs'!B111-1,MATCH("Value adjusted to "&amp;'Primary Inputs'!$C$16,'Impacts Database'!$2:$2,0)-1),"-")</f>
        <v>-</v>
      </c>
      <c r="G111" s="239" t="str">
        <f ca="1">IFERROR(OFFSET('Impacts Database'!$A$1,'Impact Inputs'!B111-1,MATCH("Unit",'Impacts Database'!$2:$2,0)-1),"-")</f>
        <v>-</v>
      </c>
      <c r="H111" s="240" t="str">
        <f ca="1">IFERROR(OFFSET('Impacts Database'!$A$1,'Impact Inputs'!B111-1,MATCH("Government/Non-Government",'Impacts Database'!$2:$2,0)-1),"-")</f>
        <v>-</v>
      </c>
      <c r="I111" s="448"/>
      <c r="J111" s="311" t="s">
        <v>394</v>
      </c>
      <c r="K111" s="312"/>
      <c r="L111" s="313"/>
      <c r="M111" s="17">
        <f xml:space="preserve"> K111 + L111</f>
        <v>0</v>
      </c>
      <c r="N111" s="314">
        <v>1</v>
      </c>
      <c r="O111" s="314">
        <v>1</v>
      </c>
      <c r="P111" s="103" t="s">
        <v>110</v>
      </c>
      <c r="Q111" s="315"/>
      <c r="R111" s="25">
        <f ca="1">IF(ISTEXT(F111),0,(F111*N111*O111*Q111))</f>
        <v>0</v>
      </c>
      <c r="S111" s="325"/>
      <c r="T111" s="325">
        <f t="shared" ref="T111:AY111" ca="1" si="195" xml:space="preserve"> MAX( MIN($M111, T$4) - MAX($K111, T$3), 0) *$R111</f>
        <v>0</v>
      </c>
      <c r="U111" s="325">
        <f t="shared" ca="1" si="195"/>
        <v>0</v>
      </c>
      <c r="V111" s="325">
        <f t="shared" ca="1" si="195"/>
        <v>0</v>
      </c>
      <c r="W111" s="325">
        <f t="shared" ca="1" si="195"/>
        <v>0</v>
      </c>
      <c r="X111" s="325">
        <f t="shared" ca="1" si="195"/>
        <v>0</v>
      </c>
      <c r="Y111" s="325">
        <f t="shared" ca="1" si="195"/>
        <v>0</v>
      </c>
      <c r="Z111" s="325">
        <f t="shared" ca="1" si="195"/>
        <v>0</v>
      </c>
      <c r="AA111" s="325">
        <f t="shared" ca="1" si="195"/>
        <v>0</v>
      </c>
      <c r="AB111" s="325">
        <f t="shared" ca="1" si="195"/>
        <v>0</v>
      </c>
      <c r="AC111" s="325">
        <f t="shared" ca="1" si="195"/>
        <v>0</v>
      </c>
      <c r="AD111" s="325">
        <f t="shared" ca="1" si="195"/>
        <v>0</v>
      </c>
      <c r="AE111" s="325">
        <f t="shared" ca="1" si="195"/>
        <v>0</v>
      </c>
      <c r="AF111" s="325">
        <f t="shared" ca="1" si="195"/>
        <v>0</v>
      </c>
      <c r="AG111" s="325">
        <f t="shared" ca="1" si="195"/>
        <v>0</v>
      </c>
      <c r="AH111" s="325">
        <f t="shared" ca="1" si="195"/>
        <v>0</v>
      </c>
      <c r="AI111" s="325">
        <f t="shared" ca="1" si="195"/>
        <v>0</v>
      </c>
      <c r="AJ111" s="325">
        <f t="shared" ca="1" si="195"/>
        <v>0</v>
      </c>
      <c r="AK111" s="325">
        <f t="shared" ca="1" si="195"/>
        <v>0</v>
      </c>
      <c r="AL111" s="325">
        <f t="shared" ca="1" si="195"/>
        <v>0</v>
      </c>
      <c r="AM111" s="325">
        <f t="shared" ca="1" si="195"/>
        <v>0</v>
      </c>
      <c r="AN111" s="325">
        <f t="shared" ca="1" si="195"/>
        <v>0</v>
      </c>
      <c r="AO111" s="325">
        <f t="shared" ca="1" si="195"/>
        <v>0</v>
      </c>
      <c r="AP111" s="325">
        <f t="shared" ca="1" si="195"/>
        <v>0</v>
      </c>
      <c r="AQ111" s="325">
        <f t="shared" ca="1" si="195"/>
        <v>0</v>
      </c>
      <c r="AR111" s="325">
        <f t="shared" ca="1" si="195"/>
        <v>0</v>
      </c>
      <c r="AS111" s="325">
        <f t="shared" ca="1" si="195"/>
        <v>0</v>
      </c>
      <c r="AT111" s="325">
        <f t="shared" ca="1" si="195"/>
        <v>0</v>
      </c>
      <c r="AU111" s="325">
        <f t="shared" ca="1" si="195"/>
        <v>0</v>
      </c>
      <c r="AV111" s="325">
        <f t="shared" ca="1" si="195"/>
        <v>0</v>
      </c>
      <c r="AW111" s="325">
        <f t="shared" ca="1" si="195"/>
        <v>0</v>
      </c>
      <c r="AX111" s="325">
        <f t="shared" ca="1" si="195"/>
        <v>0</v>
      </c>
      <c r="AY111" s="325">
        <f t="shared" ca="1" si="195"/>
        <v>0</v>
      </c>
      <c r="AZ111" s="325">
        <f t="shared" ref="AZ111:BQ111" ca="1" si="196" xml:space="preserve"> MAX( MIN($M111, AZ$4) - MAX($K111, AZ$3), 0) *$R111</f>
        <v>0</v>
      </c>
      <c r="BA111" s="325">
        <f t="shared" ca="1" si="196"/>
        <v>0</v>
      </c>
      <c r="BB111" s="325">
        <f t="shared" ca="1" si="196"/>
        <v>0</v>
      </c>
      <c r="BC111" s="325">
        <f t="shared" ca="1" si="196"/>
        <v>0</v>
      </c>
      <c r="BD111" s="325">
        <f t="shared" ca="1" si="196"/>
        <v>0</v>
      </c>
      <c r="BE111" s="325">
        <f t="shared" ca="1" si="196"/>
        <v>0</v>
      </c>
      <c r="BF111" s="325">
        <f t="shared" ca="1" si="196"/>
        <v>0</v>
      </c>
      <c r="BG111" s="325">
        <f t="shared" ca="1" si="196"/>
        <v>0</v>
      </c>
      <c r="BH111" s="325">
        <f t="shared" ca="1" si="196"/>
        <v>0</v>
      </c>
      <c r="BI111" s="325">
        <f t="shared" ca="1" si="196"/>
        <v>0</v>
      </c>
      <c r="BJ111" s="325">
        <f t="shared" ca="1" si="196"/>
        <v>0</v>
      </c>
      <c r="BK111" s="325">
        <f t="shared" ca="1" si="196"/>
        <v>0</v>
      </c>
      <c r="BL111" s="325">
        <f t="shared" ca="1" si="196"/>
        <v>0</v>
      </c>
      <c r="BM111" s="325">
        <f t="shared" ca="1" si="196"/>
        <v>0</v>
      </c>
      <c r="BN111" s="325">
        <f t="shared" ca="1" si="196"/>
        <v>0</v>
      </c>
      <c r="BO111" s="325">
        <f t="shared" ca="1" si="196"/>
        <v>0</v>
      </c>
      <c r="BP111" s="325">
        <f t="shared" ca="1" si="196"/>
        <v>0</v>
      </c>
      <c r="BQ111" s="325">
        <f t="shared" ca="1" si="196"/>
        <v>0</v>
      </c>
    </row>
    <row r="112" spans="1:69">
      <c r="A112" s="191" t="str">
        <f>IF(OR(AND(L111=0,NOT(ISBLANK(L111))),N111=0,O111=0,AND(Q111=Q112,NOT(ISBLANK(Q111)),NOT(ISBLANK(Q112)))),"ERROR","OK")</f>
        <v>OK</v>
      </c>
      <c r="B112" s="123"/>
      <c r="C112" s="125" t="str">
        <f ca="1">IF(SUMSQ($T113:$BQ113)&gt;0,"INCLUDED","EXCLUDED")</f>
        <v>EXCLUDED</v>
      </c>
      <c r="D112" s="6"/>
      <c r="E112" s="6"/>
      <c r="F112" s="239"/>
      <c r="G112" s="239"/>
      <c r="H112" s="240" t="str">
        <f ca="1">IFERROR(OFFSET('Impacts Database'!$A$1,'Impact Inputs'!B111-1,MATCH("Government/Non-Government",'Impacts Database'!$2:$2,0)-1),"-")</f>
        <v>-</v>
      </c>
      <c r="I112" s="449"/>
      <c r="J112" s="166"/>
      <c r="K112" s="99"/>
      <c r="L112" s="99"/>
      <c r="M112" s="17"/>
      <c r="N112" s="242"/>
      <c r="O112" s="100"/>
      <c r="P112" s="102" t="s">
        <v>111</v>
      </c>
      <c r="Q112" s="315"/>
      <c r="R112" s="25">
        <f ca="1">IF(ISTEXT(F111),0,(F111*N111*O111*Q112))</f>
        <v>0</v>
      </c>
      <c r="S112" s="325"/>
      <c r="T112" s="325">
        <f t="shared" ref="T112:AY112" ca="1" si="197" xml:space="preserve"> MAX( MIN($M111, T$4) - MAX($K111, T$3), 0) *$R112</f>
        <v>0</v>
      </c>
      <c r="U112" s="325">
        <f t="shared" ca="1" si="197"/>
        <v>0</v>
      </c>
      <c r="V112" s="325">
        <f t="shared" ca="1" si="197"/>
        <v>0</v>
      </c>
      <c r="W112" s="325">
        <f t="shared" ca="1" si="197"/>
        <v>0</v>
      </c>
      <c r="X112" s="325">
        <f t="shared" ca="1" si="197"/>
        <v>0</v>
      </c>
      <c r="Y112" s="325">
        <f t="shared" ca="1" si="197"/>
        <v>0</v>
      </c>
      <c r="Z112" s="325">
        <f t="shared" ca="1" si="197"/>
        <v>0</v>
      </c>
      <c r="AA112" s="325">
        <f t="shared" ca="1" si="197"/>
        <v>0</v>
      </c>
      <c r="AB112" s="325">
        <f t="shared" ca="1" si="197"/>
        <v>0</v>
      </c>
      <c r="AC112" s="325">
        <f t="shared" ca="1" si="197"/>
        <v>0</v>
      </c>
      <c r="AD112" s="325">
        <f t="shared" ca="1" si="197"/>
        <v>0</v>
      </c>
      <c r="AE112" s="325">
        <f t="shared" ca="1" si="197"/>
        <v>0</v>
      </c>
      <c r="AF112" s="325">
        <f t="shared" ca="1" si="197"/>
        <v>0</v>
      </c>
      <c r="AG112" s="325">
        <f t="shared" ca="1" si="197"/>
        <v>0</v>
      </c>
      <c r="AH112" s="325">
        <f t="shared" ca="1" si="197"/>
        <v>0</v>
      </c>
      <c r="AI112" s="325">
        <f t="shared" ca="1" si="197"/>
        <v>0</v>
      </c>
      <c r="AJ112" s="325">
        <f t="shared" ca="1" si="197"/>
        <v>0</v>
      </c>
      <c r="AK112" s="325">
        <f t="shared" ca="1" si="197"/>
        <v>0</v>
      </c>
      <c r="AL112" s="325">
        <f t="shared" ca="1" si="197"/>
        <v>0</v>
      </c>
      <c r="AM112" s="325">
        <f t="shared" ca="1" si="197"/>
        <v>0</v>
      </c>
      <c r="AN112" s="325">
        <f t="shared" ca="1" si="197"/>
        <v>0</v>
      </c>
      <c r="AO112" s="325">
        <f t="shared" ca="1" si="197"/>
        <v>0</v>
      </c>
      <c r="AP112" s="325">
        <f t="shared" ca="1" si="197"/>
        <v>0</v>
      </c>
      <c r="AQ112" s="325">
        <f t="shared" ca="1" si="197"/>
        <v>0</v>
      </c>
      <c r="AR112" s="325">
        <f t="shared" ca="1" si="197"/>
        <v>0</v>
      </c>
      <c r="AS112" s="325">
        <f t="shared" ca="1" si="197"/>
        <v>0</v>
      </c>
      <c r="AT112" s="325">
        <f t="shared" ca="1" si="197"/>
        <v>0</v>
      </c>
      <c r="AU112" s="325">
        <f t="shared" ca="1" si="197"/>
        <v>0</v>
      </c>
      <c r="AV112" s="325">
        <f t="shared" ca="1" si="197"/>
        <v>0</v>
      </c>
      <c r="AW112" s="325">
        <f t="shared" ca="1" si="197"/>
        <v>0</v>
      </c>
      <c r="AX112" s="325">
        <f t="shared" ca="1" si="197"/>
        <v>0</v>
      </c>
      <c r="AY112" s="325">
        <f t="shared" ca="1" si="197"/>
        <v>0</v>
      </c>
      <c r="AZ112" s="325">
        <f t="shared" ref="AZ112:BQ112" ca="1" si="198" xml:space="preserve"> MAX( MIN($M111, AZ$4) - MAX($K111, AZ$3), 0) *$R112</f>
        <v>0</v>
      </c>
      <c r="BA112" s="325">
        <f t="shared" ca="1" si="198"/>
        <v>0</v>
      </c>
      <c r="BB112" s="325">
        <f t="shared" ca="1" si="198"/>
        <v>0</v>
      </c>
      <c r="BC112" s="325">
        <f t="shared" ca="1" si="198"/>
        <v>0</v>
      </c>
      <c r="BD112" s="325">
        <f t="shared" ca="1" si="198"/>
        <v>0</v>
      </c>
      <c r="BE112" s="325">
        <f t="shared" ca="1" si="198"/>
        <v>0</v>
      </c>
      <c r="BF112" s="325">
        <f t="shared" ca="1" si="198"/>
        <v>0</v>
      </c>
      <c r="BG112" s="325">
        <f t="shared" ca="1" si="198"/>
        <v>0</v>
      </c>
      <c r="BH112" s="325">
        <f t="shared" ca="1" si="198"/>
        <v>0</v>
      </c>
      <c r="BI112" s="325">
        <f t="shared" ca="1" si="198"/>
        <v>0</v>
      </c>
      <c r="BJ112" s="325">
        <f t="shared" ca="1" si="198"/>
        <v>0</v>
      </c>
      <c r="BK112" s="325">
        <f t="shared" ca="1" si="198"/>
        <v>0</v>
      </c>
      <c r="BL112" s="325">
        <f t="shared" ca="1" si="198"/>
        <v>0</v>
      </c>
      <c r="BM112" s="325">
        <f t="shared" ca="1" si="198"/>
        <v>0</v>
      </c>
      <c r="BN112" s="325">
        <f t="shared" ca="1" si="198"/>
        <v>0</v>
      </c>
      <c r="BO112" s="325">
        <f t="shared" ca="1" si="198"/>
        <v>0</v>
      </c>
      <c r="BP112" s="325">
        <f t="shared" ca="1" si="198"/>
        <v>0</v>
      </c>
      <c r="BQ112" s="325">
        <f t="shared" ca="1" si="198"/>
        <v>0</v>
      </c>
    </row>
    <row r="113" spans="1:69">
      <c r="B113" s="123"/>
      <c r="C113" s="128"/>
      <c r="D113" s="6"/>
      <c r="E113" s="6"/>
      <c r="F113" s="239"/>
      <c r="G113" s="239"/>
      <c r="H113" s="240" t="str">
        <f ca="1">IFERROR(OFFSET('Impacts Database'!$A$1,'Impact Inputs'!B111-1,MATCH("Government/Non-Government",'Impacts Database'!$2:$2,0)-1),"-")</f>
        <v>-</v>
      </c>
      <c r="I113" s="449"/>
      <c r="J113" s="166"/>
      <c r="K113" s="98"/>
      <c r="L113" s="98"/>
      <c r="M113" s="17"/>
      <c r="N113" s="242"/>
      <c r="O113" s="101"/>
      <c r="P113" s="102" t="s">
        <v>112</v>
      </c>
      <c r="Q113" s="7">
        <f>Q112-Q111</f>
        <v>0</v>
      </c>
      <c r="R113" s="25">
        <f ca="1">IF(ISTEXT(F111),0,(F111*N111*O111*Q113))</f>
        <v>0</v>
      </c>
      <c r="S113" s="325"/>
      <c r="T113" s="325">
        <f t="shared" ref="T113:BQ113" ca="1" si="199">T112-T111</f>
        <v>0</v>
      </c>
      <c r="U113" s="325">
        <f t="shared" ca="1" si="199"/>
        <v>0</v>
      </c>
      <c r="V113" s="325">
        <f t="shared" ca="1" si="199"/>
        <v>0</v>
      </c>
      <c r="W113" s="325">
        <f t="shared" ca="1" si="199"/>
        <v>0</v>
      </c>
      <c r="X113" s="325">
        <f t="shared" ca="1" si="199"/>
        <v>0</v>
      </c>
      <c r="Y113" s="325">
        <f t="shared" ca="1" si="199"/>
        <v>0</v>
      </c>
      <c r="Z113" s="325">
        <f t="shared" ca="1" si="199"/>
        <v>0</v>
      </c>
      <c r="AA113" s="325">
        <f t="shared" ca="1" si="199"/>
        <v>0</v>
      </c>
      <c r="AB113" s="325">
        <f t="shared" ca="1" si="199"/>
        <v>0</v>
      </c>
      <c r="AC113" s="325">
        <f t="shared" ca="1" si="199"/>
        <v>0</v>
      </c>
      <c r="AD113" s="325">
        <f t="shared" ca="1" si="199"/>
        <v>0</v>
      </c>
      <c r="AE113" s="325">
        <f t="shared" ca="1" si="199"/>
        <v>0</v>
      </c>
      <c r="AF113" s="325">
        <f t="shared" ca="1" si="199"/>
        <v>0</v>
      </c>
      <c r="AG113" s="325">
        <f t="shared" ca="1" si="199"/>
        <v>0</v>
      </c>
      <c r="AH113" s="325">
        <f t="shared" ca="1" si="199"/>
        <v>0</v>
      </c>
      <c r="AI113" s="325">
        <f t="shared" ca="1" si="199"/>
        <v>0</v>
      </c>
      <c r="AJ113" s="325">
        <f t="shared" ca="1" si="199"/>
        <v>0</v>
      </c>
      <c r="AK113" s="325">
        <f t="shared" ca="1" si="199"/>
        <v>0</v>
      </c>
      <c r="AL113" s="325">
        <f t="shared" ca="1" si="199"/>
        <v>0</v>
      </c>
      <c r="AM113" s="325">
        <f t="shared" ca="1" si="199"/>
        <v>0</v>
      </c>
      <c r="AN113" s="325">
        <f t="shared" ca="1" si="199"/>
        <v>0</v>
      </c>
      <c r="AO113" s="325">
        <f t="shared" ca="1" si="199"/>
        <v>0</v>
      </c>
      <c r="AP113" s="325">
        <f t="shared" ca="1" si="199"/>
        <v>0</v>
      </c>
      <c r="AQ113" s="325">
        <f t="shared" ca="1" si="199"/>
        <v>0</v>
      </c>
      <c r="AR113" s="325">
        <f t="shared" ca="1" si="199"/>
        <v>0</v>
      </c>
      <c r="AS113" s="325">
        <f t="shared" ca="1" si="199"/>
        <v>0</v>
      </c>
      <c r="AT113" s="325">
        <f t="shared" ca="1" si="199"/>
        <v>0</v>
      </c>
      <c r="AU113" s="325">
        <f t="shared" ca="1" si="199"/>
        <v>0</v>
      </c>
      <c r="AV113" s="325">
        <f t="shared" ca="1" si="199"/>
        <v>0</v>
      </c>
      <c r="AW113" s="325">
        <f t="shared" ca="1" si="199"/>
        <v>0</v>
      </c>
      <c r="AX113" s="325">
        <f t="shared" ca="1" si="199"/>
        <v>0</v>
      </c>
      <c r="AY113" s="325">
        <f t="shared" ca="1" si="199"/>
        <v>0</v>
      </c>
      <c r="AZ113" s="325">
        <f t="shared" ca="1" si="199"/>
        <v>0</v>
      </c>
      <c r="BA113" s="325">
        <f t="shared" ca="1" si="199"/>
        <v>0</v>
      </c>
      <c r="BB113" s="325">
        <f t="shared" ca="1" si="199"/>
        <v>0</v>
      </c>
      <c r="BC113" s="325">
        <f t="shared" ca="1" si="199"/>
        <v>0</v>
      </c>
      <c r="BD113" s="325">
        <f t="shared" ca="1" si="199"/>
        <v>0</v>
      </c>
      <c r="BE113" s="325">
        <f t="shared" ca="1" si="199"/>
        <v>0</v>
      </c>
      <c r="BF113" s="325">
        <f t="shared" ca="1" si="199"/>
        <v>0</v>
      </c>
      <c r="BG113" s="325">
        <f t="shared" ca="1" si="199"/>
        <v>0</v>
      </c>
      <c r="BH113" s="325">
        <f t="shared" ca="1" si="199"/>
        <v>0</v>
      </c>
      <c r="BI113" s="325">
        <f t="shared" ca="1" si="199"/>
        <v>0</v>
      </c>
      <c r="BJ113" s="325">
        <f t="shared" ca="1" si="199"/>
        <v>0</v>
      </c>
      <c r="BK113" s="325">
        <f t="shared" ca="1" si="199"/>
        <v>0</v>
      </c>
      <c r="BL113" s="325">
        <f t="shared" ca="1" si="199"/>
        <v>0</v>
      </c>
      <c r="BM113" s="325">
        <f t="shared" ca="1" si="199"/>
        <v>0</v>
      </c>
      <c r="BN113" s="325">
        <f t="shared" ca="1" si="199"/>
        <v>0</v>
      </c>
      <c r="BO113" s="325">
        <f t="shared" ca="1" si="199"/>
        <v>0</v>
      </c>
      <c r="BP113" s="325">
        <f t="shared" ca="1" si="199"/>
        <v>0</v>
      </c>
      <c r="BQ113" s="325">
        <f t="shared" ca="1" si="199"/>
        <v>0</v>
      </c>
    </row>
    <row r="114" spans="1:69" ht="15">
      <c r="A114" s="129" t="s">
        <v>376</v>
      </c>
      <c r="B114" s="316"/>
      <c r="C114" s="128" t="str">
        <f ca="1">IFERROR(OFFSET('Impacts Database'!$A$1,'Impact Inputs'!B114-1,MATCH("Description",'Impacts Database'!$2:$2,0)-1),"-")</f>
        <v>-</v>
      </c>
      <c r="D114" s="6" t="str">
        <f ca="1">IFERROR(OFFSET('Impacts Database'!$A$1,'Impact Inputs'!B114-1,MATCH("Wellbeing Domain",'Impacts Database'!$2:$2,0)-1),"-")</f>
        <v>-</v>
      </c>
      <c r="E114" s="6" t="str">
        <f ca="1">IFERROR(OFFSET('Impacts Database'!$A$1,'Impact Inputs'!B114-1,MATCH("Sector",'Impacts Database'!$2:$2,0)-1),"-")</f>
        <v>-</v>
      </c>
      <c r="F114" s="239" t="str">
        <f ca="1">IFERROR(OFFSET('Impacts Database'!$A$1,'Impact Inputs'!B114-1,MATCH("Value adjusted to "&amp;'Primary Inputs'!$C$16,'Impacts Database'!$2:$2,0)-1),"-")</f>
        <v>-</v>
      </c>
      <c r="G114" s="239" t="str">
        <f ca="1">IFERROR(OFFSET('Impacts Database'!$A$1,'Impact Inputs'!B114-1,MATCH("Unit",'Impacts Database'!$2:$2,0)-1),"-")</f>
        <v>-</v>
      </c>
      <c r="H114" s="240" t="str">
        <f ca="1">IFERROR(OFFSET('Impacts Database'!$A$1,'Impact Inputs'!B114-1,MATCH("Government/Non-Government",'Impacts Database'!$2:$2,0)-1),"-")</f>
        <v>-</v>
      </c>
      <c r="I114" s="448"/>
      <c r="J114" s="311" t="s">
        <v>394</v>
      </c>
      <c r="K114" s="312"/>
      <c r="L114" s="313"/>
      <c r="M114" s="17">
        <f xml:space="preserve"> K114 + L114</f>
        <v>0</v>
      </c>
      <c r="N114" s="314">
        <v>1</v>
      </c>
      <c r="O114" s="314">
        <v>1</v>
      </c>
      <c r="P114" s="103" t="s">
        <v>110</v>
      </c>
      <c r="Q114" s="315"/>
      <c r="R114" s="25">
        <f ca="1">IF(ISTEXT(F114),0,(F114*N114*O114*Q114))</f>
        <v>0</v>
      </c>
      <c r="S114" s="325"/>
      <c r="T114" s="325">
        <f t="shared" ref="T114:AY114" ca="1" si="200" xml:space="preserve"> MAX( MIN($M114, T$4) - MAX($K114, T$3), 0) *$R114</f>
        <v>0</v>
      </c>
      <c r="U114" s="325">
        <f t="shared" ca="1" si="200"/>
        <v>0</v>
      </c>
      <c r="V114" s="325">
        <f t="shared" ca="1" si="200"/>
        <v>0</v>
      </c>
      <c r="W114" s="325">
        <f t="shared" ca="1" si="200"/>
        <v>0</v>
      </c>
      <c r="X114" s="325">
        <f t="shared" ca="1" si="200"/>
        <v>0</v>
      </c>
      <c r="Y114" s="325">
        <f t="shared" ca="1" si="200"/>
        <v>0</v>
      </c>
      <c r="Z114" s="325">
        <f t="shared" ca="1" si="200"/>
        <v>0</v>
      </c>
      <c r="AA114" s="325">
        <f t="shared" ca="1" si="200"/>
        <v>0</v>
      </c>
      <c r="AB114" s="325">
        <f t="shared" ca="1" si="200"/>
        <v>0</v>
      </c>
      <c r="AC114" s="325">
        <f t="shared" ca="1" si="200"/>
        <v>0</v>
      </c>
      <c r="AD114" s="325">
        <f t="shared" ca="1" si="200"/>
        <v>0</v>
      </c>
      <c r="AE114" s="325">
        <f t="shared" ca="1" si="200"/>
        <v>0</v>
      </c>
      <c r="AF114" s="325">
        <f t="shared" ca="1" si="200"/>
        <v>0</v>
      </c>
      <c r="AG114" s="325">
        <f t="shared" ca="1" si="200"/>
        <v>0</v>
      </c>
      <c r="AH114" s="325">
        <f t="shared" ca="1" si="200"/>
        <v>0</v>
      </c>
      <c r="AI114" s="325">
        <f t="shared" ca="1" si="200"/>
        <v>0</v>
      </c>
      <c r="AJ114" s="325">
        <f t="shared" ca="1" si="200"/>
        <v>0</v>
      </c>
      <c r="AK114" s="325">
        <f t="shared" ca="1" si="200"/>
        <v>0</v>
      </c>
      <c r="AL114" s="325">
        <f t="shared" ca="1" si="200"/>
        <v>0</v>
      </c>
      <c r="AM114" s="325">
        <f t="shared" ca="1" si="200"/>
        <v>0</v>
      </c>
      <c r="AN114" s="325">
        <f t="shared" ca="1" si="200"/>
        <v>0</v>
      </c>
      <c r="AO114" s="325">
        <f t="shared" ca="1" si="200"/>
        <v>0</v>
      </c>
      <c r="AP114" s="325">
        <f t="shared" ca="1" si="200"/>
        <v>0</v>
      </c>
      <c r="AQ114" s="325">
        <f t="shared" ca="1" si="200"/>
        <v>0</v>
      </c>
      <c r="AR114" s="325">
        <f t="shared" ca="1" si="200"/>
        <v>0</v>
      </c>
      <c r="AS114" s="325">
        <f t="shared" ca="1" si="200"/>
        <v>0</v>
      </c>
      <c r="AT114" s="325">
        <f t="shared" ca="1" si="200"/>
        <v>0</v>
      </c>
      <c r="AU114" s="325">
        <f t="shared" ca="1" si="200"/>
        <v>0</v>
      </c>
      <c r="AV114" s="325">
        <f t="shared" ca="1" si="200"/>
        <v>0</v>
      </c>
      <c r="AW114" s="325">
        <f t="shared" ca="1" si="200"/>
        <v>0</v>
      </c>
      <c r="AX114" s="325">
        <f t="shared" ca="1" si="200"/>
        <v>0</v>
      </c>
      <c r="AY114" s="325">
        <f t="shared" ca="1" si="200"/>
        <v>0</v>
      </c>
      <c r="AZ114" s="325">
        <f t="shared" ref="AZ114:BQ114" ca="1" si="201" xml:space="preserve"> MAX( MIN($M114, AZ$4) - MAX($K114, AZ$3), 0) *$R114</f>
        <v>0</v>
      </c>
      <c r="BA114" s="325">
        <f t="shared" ca="1" si="201"/>
        <v>0</v>
      </c>
      <c r="BB114" s="325">
        <f t="shared" ca="1" si="201"/>
        <v>0</v>
      </c>
      <c r="BC114" s="325">
        <f t="shared" ca="1" si="201"/>
        <v>0</v>
      </c>
      <c r="BD114" s="325">
        <f t="shared" ca="1" si="201"/>
        <v>0</v>
      </c>
      <c r="BE114" s="325">
        <f t="shared" ca="1" si="201"/>
        <v>0</v>
      </c>
      <c r="BF114" s="325">
        <f t="shared" ca="1" si="201"/>
        <v>0</v>
      </c>
      <c r="BG114" s="325">
        <f t="shared" ca="1" si="201"/>
        <v>0</v>
      </c>
      <c r="BH114" s="325">
        <f t="shared" ca="1" si="201"/>
        <v>0</v>
      </c>
      <c r="BI114" s="325">
        <f t="shared" ca="1" si="201"/>
        <v>0</v>
      </c>
      <c r="BJ114" s="325">
        <f t="shared" ca="1" si="201"/>
        <v>0</v>
      </c>
      <c r="BK114" s="325">
        <f t="shared" ca="1" si="201"/>
        <v>0</v>
      </c>
      <c r="BL114" s="325">
        <f t="shared" ca="1" si="201"/>
        <v>0</v>
      </c>
      <c r="BM114" s="325">
        <f t="shared" ca="1" si="201"/>
        <v>0</v>
      </c>
      <c r="BN114" s="325">
        <f t="shared" ca="1" si="201"/>
        <v>0</v>
      </c>
      <c r="BO114" s="325">
        <f t="shared" ca="1" si="201"/>
        <v>0</v>
      </c>
      <c r="BP114" s="325">
        <f t="shared" ca="1" si="201"/>
        <v>0</v>
      </c>
      <c r="BQ114" s="325">
        <f t="shared" ca="1" si="201"/>
        <v>0</v>
      </c>
    </row>
    <row r="115" spans="1:69">
      <c r="A115" s="191" t="str">
        <f>IF(OR(AND(L114=0,NOT(ISBLANK(L114))),N114=0,O114=0,AND(Q114=Q115,NOT(ISBLANK(Q114)),NOT(ISBLANK(Q115)))),"ERROR","OK")</f>
        <v>OK</v>
      </c>
      <c r="B115" s="123"/>
      <c r="C115" s="125" t="str">
        <f ca="1">IF(SUMSQ($T116:$BQ116)&gt;0,"INCLUDED","EXCLUDED")</f>
        <v>EXCLUDED</v>
      </c>
      <c r="D115" s="6"/>
      <c r="E115" s="6"/>
      <c r="F115" s="239"/>
      <c r="G115" s="239"/>
      <c r="H115" s="240" t="str">
        <f ca="1">IFERROR(OFFSET('Impacts Database'!$A$1,'Impact Inputs'!B114-1,MATCH("Government/Non-Government",'Impacts Database'!$2:$2,0)-1),"-")</f>
        <v>-</v>
      </c>
      <c r="I115" s="449"/>
      <c r="J115" s="166"/>
      <c r="K115" s="99"/>
      <c r="L115" s="99"/>
      <c r="M115" s="17"/>
      <c r="N115" s="242"/>
      <c r="O115" s="100"/>
      <c r="P115" s="102" t="s">
        <v>111</v>
      </c>
      <c r="Q115" s="315"/>
      <c r="R115" s="25">
        <f ca="1">IF(ISTEXT(F114),0,(F114*N114*O114*Q115))</f>
        <v>0</v>
      </c>
      <c r="S115" s="325"/>
      <c r="T115" s="325">
        <f t="shared" ref="T115:AY115" ca="1" si="202" xml:space="preserve"> MAX( MIN($M114, T$4) - MAX($K114, T$3), 0) *$R115</f>
        <v>0</v>
      </c>
      <c r="U115" s="325">
        <f t="shared" ca="1" si="202"/>
        <v>0</v>
      </c>
      <c r="V115" s="325">
        <f t="shared" ca="1" si="202"/>
        <v>0</v>
      </c>
      <c r="W115" s="325">
        <f t="shared" ca="1" si="202"/>
        <v>0</v>
      </c>
      <c r="X115" s="325">
        <f t="shared" ca="1" si="202"/>
        <v>0</v>
      </c>
      <c r="Y115" s="325">
        <f t="shared" ca="1" si="202"/>
        <v>0</v>
      </c>
      <c r="Z115" s="325">
        <f t="shared" ca="1" si="202"/>
        <v>0</v>
      </c>
      <c r="AA115" s="325">
        <f t="shared" ca="1" si="202"/>
        <v>0</v>
      </c>
      <c r="AB115" s="325">
        <f t="shared" ca="1" si="202"/>
        <v>0</v>
      </c>
      <c r="AC115" s="325">
        <f t="shared" ca="1" si="202"/>
        <v>0</v>
      </c>
      <c r="AD115" s="325">
        <f t="shared" ca="1" si="202"/>
        <v>0</v>
      </c>
      <c r="AE115" s="325">
        <f t="shared" ca="1" si="202"/>
        <v>0</v>
      </c>
      <c r="AF115" s="325">
        <f t="shared" ca="1" si="202"/>
        <v>0</v>
      </c>
      <c r="AG115" s="325">
        <f t="shared" ca="1" si="202"/>
        <v>0</v>
      </c>
      <c r="AH115" s="325">
        <f t="shared" ca="1" si="202"/>
        <v>0</v>
      </c>
      <c r="AI115" s="325">
        <f t="shared" ca="1" si="202"/>
        <v>0</v>
      </c>
      <c r="AJ115" s="325">
        <f t="shared" ca="1" si="202"/>
        <v>0</v>
      </c>
      <c r="AK115" s="325">
        <f t="shared" ca="1" si="202"/>
        <v>0</v>
      </c>
      <c r="AL115" s="325">
        <f t="shared" ca="1" si="202"/>
        <v>0</v>
      </c>
      <c r="AM115" s="325">
        <f t="shared" ca="1" si="202"/>
        <v>0</v>
      </c>
      <c r="AN115" s="325">
        <f t="shared" ca="1" si="202"/>
        <v>0</v>
      </c>
      <c r="AO115" s="325">
        <f t="shared" ca="1" si="202"/>
        <v>0</v>
      </c>
      <c r="AP115" s="325">
        <f t="shared" ca="1" si="202"/>
        <v>0</v>
      </c>
      <c r="AQ115" s="325">
        <f t="shared" ca="1" si="202"/>
        <v>0</v>
      </c>
      <c r="AR115" s="325">
        <f t="shared" ca="1" si="202"/>
        <v>0</v>
      </c>
      <c r="AS115" s="325">
        <f t="shared" ca="1" si="202"/>
        <v>0</v>
      </c>
      <c r="AT115" s="325">
        <f t="shared" ca="1" si="202"/>
        <v>0</v>
      </c>
      <c r="AU115" s="325">
        <f t="shared" ca="1" si="202"/>
        <v>0</v>
      </c>
      <c r="AV115" s="325">
        <f t="shared" ca="1" si="202"/>
        <v>0</v>
      </c>
      <c r="AW115" s="325">
        <f t="shared" ca="1" si="202"/>
        <v>0</v>
      </c>
      <c r="AX115" s="325">
        <f t="shared" ca="1" si="202"/>
        <v>0</v>
      </c>
      <c r="AY115" s="325">
        <f t="shared" ca="1" si="202"/>
        <v>0</v>
      </c>
      <c r="AZ115" s="325">
        <f t="shared" ref="AZ115:BQ115" ca="1" si="203" xml:space="preserve"> MAX( MIN($M114, AZ$4) - MAX($K114, AZ$3), 0) *$R115</f>
        <v>0</v>
      </c>
      <c r="BA115" s="325">
        <f t="shared" ca="1" si="203"/>
        <v>0</v>
      </c>
      <c r="BB115" s="325">
        <f t="shared" ca="1" si="203"/>
        <v>0</v>
      </c>
      <c r="BC115" s="325">
        <f t="shared" ca="1" si="203"/>
        <v>0</v>
      </c>
      <c r="BD115" s="325">
        <f t="shared" ca="1" si="203"/>
        <v>0</v>
      </c>
      <c r="BE115" s="325">
        <f t="shared" ca="1" si="203"/>
        <v>0</v>
      </c>
      <c r="BF115" s="325">
        <f t="shared" ca="1" si="203"/>
        <v>0</v>
      </c>
      <c r="BG115" s="325">
        <f t="shared" ca="1" si="203"/>
        <v>0</v>
      </c>
      <c r="BH115" s="325">
        <f t="shared" ca="1" si="203"/>
        <v>0</v>
      </c>
      <c r="BI115" s="325">
        <f t="shared" ca="1" si="203"/>
        <v>0</v>
      </c>
      <c r="BJ115" s="325">
        <f t="shared" ca="1" si="203"/>
        <v>0</v>
      </c>
      <c r="BK115" s="325">
        <f t="shared" ca="1" si="203"/>
        <v>0</v>
      </c>
      <c r="BL115" s="325">
        <f t="shared" ca="1" si="203"/>
        <v>0</v>
      </c>
      <c r="BM115" s="325">
        <f t="shared" ca="1" si="203"/>
        <v>0</v>
      </c>
      <c r="BN115" s="325">
        <f t="shared" ca="1" si="203"/>
        <v>0</v>
      </c>
      <c r="BO115" s="325">
        <f t="shared" ca="1" si="203"/>
        <v>0</v>
      </c>
      <c r="BP115" s="325">
        <f t="shared" ca="1" si="203"/>
        <v>0</v>
      </c>
      <c r="BQ115" s="325">
        <f t="shared" ca="1" si="203"/>
        <v>0</v>
      </c>
    </row>
    <row r="116" spans="1:69">
      <c r="B116" s="123"/>
      <c r="C116" s="128"/>
      <c r="D116" s="6"/>
      <c r="E116" s="6"/>
      <c r="F116" s="239"/>
      <c r="G116" s="239"/>
      <c r="H116" s="240" t="str">
        <f ca="1">IFERROR(OFFSET('Impacts Database'!$A$1,'Impact Inputs'!B114-1,MATCH("Government/Non-Government",'Impacts Database'!$2:$2,0)-1),"-")</f>
        <v>-</v>
      </c>
      <c r="I116" s="449"/>
      <c r="J116" s="166"/>
      <c r="K116" s="98"/>
      <c r="L116" s="98"/>
      <c r="M116" s="17"/>
      <c r="N116" s="242"/>
      <c r="O116" s="101"/>
      <c r="P116" s="102" t="s">
        <v>112</v>
      </c>
      <c r="Q116" s="7">
        <f>Q115-Q114</f>
        <v>0</v>
      </c>
      <c r="R116" s="25">
        <f ca="1">IF(ISTEXT(F114),0,(F114*N114*O114*Q116))</f>
        <v>0</v>
      </c>
      <c r="S116" s="325"/>
      <c r="T116" s="325">
        <f t="shared" ref="T116:BQ116" ca="1" si="204">T115-T114</f>
        <v>0</v>
      </c>
      <c r="U116" s="325">
        <f t="shared" ca="1" si="204"/>
        <v>0</v>
      </c>
      <c r="V116" s="325">
        <f t="shared" ca="1" si="204"/>
        <v>0</v>
      </c>
      <c r="W116" s="325">
        <f t="shared" ca="1" si="204"/>
        <v>0</v>
      </c>
      <c r="X116" s="325">
        <f t="shared" ca="1" si="204"/>
        <v>0</v>
      </c>
      <c r="Y116" s="325">
        <f t="shared" ca="1" si="204"/>
        <v>0</v>
      </c>
      <c r="Z116" s="325">
        <f t="shared" ca="1" si="204"/>
        <v>0</v>
      </c>
      <c r="AA116" s="325">
        <f t="shared" ca="1" si="204"/>
        <v>0</v>
      </c>
      <c r="AB116" s="325">
        <f t="shared" ca="1" si="204"/>
        <v>0</v>
      </c>
      <c r="AC116" s="325">
        <f t="shared" ca="1" si="204"/>
        <v>0</v>
      </c>
      <c r="AD116" s="325">
        <f t="shared" ca="1" si="204"/>
        <v>0</v>
      </c>
      <c r="AE116" s="325">
        <f t="shared" ca="1" si="204"/>
        <v>0</v>
      </c>
      <c r="AF116" s="325">
        <f t="shared" ca="1" si="204"/>
        <v>0</v>
      </c>
      <c r="AG116" s="325">
        <f t="shared" ca="1" si="204"/>
        <v>0</v>
      </c>
      <c r="AH116" s="325">
        <f t="shared" ca="1" si="204"/>
        <v>0</v>
      </c>
      <c r="AI116" s="325">
        <f t="shared" ca="1" si="204"/>
        <v>0</v>
      </c>
      <c r="AJ116" s="325">
        <f t="shared" ca="1" si="204"/>
        <v>0</v>
      </c>
      <c r="AK116" s="325">
        <f t="shared" ca="1" si="204"/>
        <v>0</v>
      </c>
      <c r="AL116" s="325">
        <f t="shared" ca="1" si="204"/>
        <v>0</v>
      </c>
      <c r="AM116" s="325">
        <f t="shared" ca="1" si="204"/>
        <v>0</v>
      </c>
      <c r="AN116" s="325">
        <f t="shared" ca="1" si="204"/>
        <v>0</v>
      </c>
      <c r="AO116" s="325">
        <f t="shared" ca="1" si="204"/>
        <v>0</v>
      </c>
      <c r="AP116" s="325">
        <f t="shared" ca="1" si="204"/>
        <v>0</v>
      </c>
      <c r="AQ116" s="325">
        <f t="shared" ca="1" si="204"/>
        <v>0</v>
      </c>
      <c r="AR116" s="325">
        <f t="shared" ca="1" si="204"/>
        <v>0</v>
      </c>
      <c r="AS116" s="325">
        <f t="shared" ca="1" si="204"/>
        <v>0</v>
      </c>
      <c r="AT116" s="325">
        <f t="shared" ca="1" si="204"/>
        <v>0</v>
      </c>
      <c r="AU116" s="325">
        <f t="shared" ca="1" si="204"/>
        <v>0</v>
      </c>
      <c r="AV116" s="325">
        <f t="shared" ca="1" si="204"/>
        <v>0</v>
      </c>
      <c r="AW116" s="325">
        <f t="shared" ca="1" si="204"/>
        <v>0</v>
      </c>
      <c r="AX116" s="325">
        <f t="shared" ca="1" si="204"/>
        <v>0</v>
      </c>
      <c r="AY116" s="325">
        <f t="shared" ca="1" si="204"/>
        <v>0</v>
      </c>
      <c r="AZ116" s="325">
        <f t="shared" ca="1" si="204"/>
        <v>0</v>
      </c>
      <c r="BA116" s="325">
        <f t="shared" ca="1" si="204"/>
        <v>0</v>
      </c>
      <c r="BB116" s="325">
        <f t="shared" ca="1" si="204"/>
        <v>0</v>
      </c>
      <c r="BC116" s="325">
        <f t="shared" ca="1" si="204"/>
        <v>0</v>
      </c>
      <c r="BD116" s="325">
        <f t="shared" ca="1" si="204"/>
        <v>0</v>
      </c>
      <c r="BE116" s="325">
        <f t="shared" ca="1" si="204"/>
        <v>0</v>
      </c>
      <c r="BF116" s="325">
        <f t="shared" ca="1" si="204"/>
        <v>0</v>
      </c>
      <c r="BG116" s="325">
        <f t="shared" ca="1" si="204"/>
        <v>0</v>
      </c>
      <c r="BH116" s="325">
        <f t="shared" ca="1" si="204"/>
        <v>0</v>
      </c>
      <c r="BI116" s="325">
        <f t="shared" ca="1" si="204"/>
        <v>0</v>
      </c>
      <c r="BJ116" s="325">
        <f t="shared" ca="1" si="204"/>
        <v>0</v>
      </c>
      <c r="BK116" s="325">
        <f t="shared" ca="1" si="204"/>
        <v>0</v>
      </c>
      <c r="BL116" s="325">
        <f t="shared" ca="1" si="204"/>
        <v>0</v>
      </c>
      <c r="BM116" s="325">
        <f t="shared" ca="1" si="204"/>
        <v>0</v>
      </c>
      <c r="BN116" s="325">
        <f t="shared" ca="1" si="204"/>
        <v>0</v>
      </c>
      <c r="BO116" s="325">
        <f t="shared" ca="1" si="204"/>
        <v>0</v>
      </c>
      <c r="BP116" s="325">
        <f t="shared" ca="1" si="204"/>
        <v>0</v>
      </c>
      <c r="BQ116" s="325">
        <f t="shared" ca="1" si="204"/>
        <v>0</v>
      </c>
    </row>
    <row r="117" spans="1:69" ht="15">
      <c r="A117" s="129" t="s">
        <v>377</v>
      </c>
      <c r="B117" s="316"/>
      <c r="C117" s="128" t="str">
        <f ca="1">IFERROR(OFFSET('Impacts Database'!$A$1,'Impact Inputs'!B117-1,MATCH("Description",'Impacts Database'!$2:$2,0)-1),"-")</f>
        <v>-</v>
      </c>
      <c r="D117" s="6" t="str">
        <f ca="1">IFERROR(OFFSET('Impacts Database'!$A$1,'Impact Inputs'!B117-1,MATCH("Wellbeing Domain",'Impacts Database'!$2:$2,0)-1),"-")</f>
        <v>-</v>
      </c>
      <c r="E117" s="6" t="str">
        <f ca="1">IFERROR(OFFSET('Impacts Database'!$A$1,'Impact Inputs'!B117-1,MATCH("Sector",'Impacts Database'!$2:$2,0)-1),"-")</f>
        <v>-</v>
      </c>
      <c r="F117" s="239" t="str">
        <f ca="1">IFERROR(OFFSET('Impacts Database'!$A$1,'Impact Inputs'!B117-1,MATCH("Value adjusted to "&amp;'Primary Inputs'!$C$16,'Impacts Database'!$2:$2,0)-1),"-")</f>
        <v>-</v>
      </c>
      <c r="G117" s="239" t="str">
        <f ca="1">IFERROR(OFFSET('Impacts Database'!$A$1,'Impact Inputs'!B117-1,MATCH("Unit",'Impacts Database'!$2:$2,0)-1),"-")</f>
        <v>-</v>
      </c>
      <c r="H117" s="240" t="str">
        <f ca="1">IFERROR(OFFSET('Impacts Database'!$A$1,'Impact Inputs'!B117-1,MATCH("Government/Non-Government",'Impacts Database'!$2:$2,0)-1),"-")</f>
        <v>-</v>
      </c>
      <c r="I117" s="448"/>
      <c r="J117" s="311" t="s">
        <v>394</v>
      </c>
      <c r="K117" s="312"/>
      <c r="L117" s="313"/>
      <c r="M117" s="17">
        <f xml:space="preserve"> K117 + L117</f>
        <v>0</v>
      </c>
      <c r="N117" s="314">
        <v>1</v>
      </c>
      <c r="O117" s="314">
        <v>1</v>
      </c>
      <c r="P117" s="103" t="s">
        <v>110</v>
      </c>
      <c r="Q117" s="315"/>
      <c r="R117" s="25">
        <f ca="1">IF(ISTEXT(F117),0,(F117*N117*O117*Q117))</f>
        <v>0</v>
      </c>
      <c r="S117" s="325"/>
      <c r="T117" s="325">
        <f t="shared" ref="T117:AY117" ca="1" si="205" xml:space="preserve"> MAX( MIN($M117, T$4) - MAX($K117, T$3), 0) *$R117</f>
        <v>0</v>
      </c>
      <c r="U117" s="325">
        <f t="shared" ca="1" si="205"/>
        <v>0</v>
      </c>
      <c r="V117" s="325">
        <f t="shared" ca="1" si="205"/>
        <v>0</v>
      </c>
      <c r="W117" s="325">
        <f t="shared" ca="1" si="205"/>
        <v>0</v>
      </c>
      <c r="X117" s="325">
        <f t="shared" ca="1" si="205"/>
        <v>0</v>
      </c>
      <c r="Y117" s="325">
        <f t="shared" ca="1" si="205"/>
        <v>0</v>
      </c>
      <c r="Z117" s="325">
        <f t="shared" ca="1" si="205"/>
        <v>0</v>
      </c>
      <c r="AA117" s="325">
        <f t="shared" ca="1" si="205"/>
        <v>0</v>
      </c>
      <c r="AB117" s="325">
        <f t="shared" ca="1" si="205"/>
        <v>0</v>
      </c>
      <c r="AC117" s="325">
        <f t="shared" ca="1" si="205"/>
        <v>0</v>
      </c>
      <c r="AD117" s="325">
        <f t="shared" ca="1" si="205"/>
        <v>0</v>
      </c>
      <c r="AE117" s="325">
        <f t="shared" ca="1" si="205"/>
        <v>0</v>
      </c>
      <c r="AF117" s="325">
        <f t="shared" ca="1" si="205"/>
        <v>0</v>
      </c>
      <c r="AG117" s="325">
        <f t="shared" ca="1" si="205"/>
        <v>0</v>
      </c>
      <c r="AH117" s="325">
        <f t="shared" ca="1" si="205"/>
        <v>0</v>
      </c>
      <c r="AI117" s="325">
        <f t="shared" ca="1" si="205"/>
        <v>0</v>
      </c>
      <c r="AJ117" s="325">
        <f t="shared" ca="1" si="205"/>
        <v>0</v>
      </c>
      <c r="AK117" s="325">
        <f t="shared" ca="1" si="205"/>
        <v>0</v>
      </c>
      <c r="AL117" s="325">
        <f t="shared" ca="1" si="205"/>
        <v>0</v>
      </c>
      <c r="AM117" s="325">
        <f t="shared" ca="1" si="205"/>
        <v>0</v>
      </c>
      <c r="AN117" s="325">
        <f t="shared" ca="1" si="205"/>
        <v>0</v>
      </c>
      <c r="AO117" s="325">
        <f t="shared" ca="1" si="205"/>
        <v>0</v>
      </c>
      <c r="AP117" s="325">
        <f t="shared" ca="1" si="205"/>
        <v>0</v>
      </c>
      <c r="AQ117" s="325">
        <f t="shared" ca="1" si="205"/>
        <v>0</v>
      </c>
      <c r="AR117" s="325">
        <f t="shared" ca="1" si="205"/>
        <v>0</v>
      </c>
      <c r="AS117" s="325">
        <f t="shared" ca="1" si="205"/>
        <v>0</v>
      </c>
      <c r="AT117" s="325">
        <f t="shared" ca="1" si="205"/>
        <v>0</v>
      </c>
      <c r="AU117" s="325">
        <f t="shared" ca="1" si="205"/>
        <v>0</v>
      </c>
      <c r="AV117" s="325">
        <f t="shared" ca="1" si="205"/>
        <v>0</v>
      </c>
      <c r="AW117" s="325">
        <f t="shared" ca="1" si="205"/>
        <v>0</v>
      </c>
      <c r="AX117" s="325">
        <f t="shared" ca="1" si="205"/>
        <v>0</v>
      </c>
      <c r="AY117" s="325">
        <f t="shared" ca="1" si="205"/>
        <v>0</v>
      </c>
      <c r="AZ117" s="325">
        <f t="shared" ref="AZ117:BQ117" ca="1" si="206" xml:space="preserve"> MAX( MIN($M117, AZ$4) - MAX($K117, AZ$3), 0) *$R117</f>
        <v>0</v>
      </c>
      <c r="BA117" s="325">
        <f t="shared" ca="1" si="206"/>
        <v>0</v>
      </c>
      <c r="BB117" s="325">
        <f t="shared" ca="1" si="206"/>
        <v>0</v>
      </c>
      <c r="BC117" s="325">
        <f t="shared" ca="1" si="206"/>
        <v>0</v>
      </c>
      <c r="BD117" s="325">
        <f t="shared" ca="1" si="206"/>
        <v>0</v>
      </c>
      <c r="BE117" s="325">
        <f t="shared" ca="1" si="206"/>
        <v>0</v>
      </c>
      <c r="BF117" s="325">
        <f t="shared" ca="1" si="206"/>
        <v>0</v>
      </c>
      <c r="BG117" s="325">
        <f t="shared" ca="1" si="206"/>
        <v>0</v>
      </c>
      <c r="BH117" s="325">
        <f t="shared" ca="1" si="206"/>
        <v>0</v>
      </c>
      <c r="BI117" s="325">
        <f t="shared" ca="1" si="206"/>
        <v>0</v>
      </c>
      <c r="BJ117" s="325">
        <f t="shared" ca="1" si="206"/>
        <v>0</v>
      </c>
      <c r="BK117" s="325">
        <f t="shared" ca="1" si="206"/>
        <v>0</v>
      </c>
      <c r="BL117" s="325">
        <f t="shared" ca="1" si="206"/>
        <v>0</v>
      </c>
      <c r="BM117" s="325">
        <f t="shared" ca="1" si="206"/>
        <v>0</v>
      </c>
      <c r="BN117" s="325">
        <f t="shared" ca="1" si="206"/>
        <v>0</v>
      </c>
      <c r="BO117" s="325">
        <f t="shared" ca="1" si="206"/>
        <v>0</v>
      </c>
      <c r="BP117" s="325">
        <f t="shared" ca="1" si="206"/>
        <v>0</v>
      </c>
      <c r="BQ117" s="325">
        <f t="shared" ca="1" si="206"/>
        <v>0</v>
      </c>
    </row>
    <row r="118" spans="1:69">
      <c r="A118" s="191" t="str">
        <f>IF(OR(AND(L117=0,NOT(ISBLANK(L117))),N117=0,O117=0,AND(Q117=Q118,NOT(ISBLANK(Q117)),NOT(ISBLANK(Q118)))),"ERROR","OK")</f>
        <v>OK</v>
      </c>
      <c r="B118" s="123"/>
      <c r="C118" s="125" t="str">
        <f ca="1">IF(SUMSQ($T119:$BQ119)&gt;0,"INCLUDED","EXCLUDED")</f>
        <v>EXCLUDED</v>
      </c>
      <c r="D118" s="6"/>
      <c r="E118" s="6"/>
      <c r="F118" s="239"/>
      <c r="G118" s="239"/>
      <c r="H118" s="240" t="str">
        <f ca="1">IFERROR(OFFSET('Impacts Database'!$A$1,'Impact Inputs'!B117-1,MATCH("Government/Non-Government",'Impacts Database'!$2:$2,0)-1),"-")</f>
        <v>-</v>
      </c>
      <c r="I118" s="449"/>
      <c r="J118" s="166"/>
      <c r="K118" s="99"/>
      <c r="L118" s="99"/>
      <c r="M118" s="17"/>
      <c r="N118" s="242"/>
      <c r="O118" s="100"/>
      <c r="P118" s="102" t="s">
        <v>111</v>
      </c>
      <c r="Q118" s="315"/>
      <c r="R118" s="25">
        <f ca="1">IF(ISTEXT(F117),0,(F117*N117*O117*Q118))</f>
        <v>0</v>
      </c>
      <c r="S118" s="325"/>
      <c r="T118" s="325">
        <f t="shared" ref="T118:AY118" ca="1" si="207" xml:space="preserve"> MAX( MIN($M117, T$4) - MAX($K117, T$3), 0) *$R118</f>
        <v>0</v>
      </c>
      <c r="U118" s="325">
        <f t="shared" ca="1" si="207"/>
        <v>0</v>
      </c>
      <c r="V118" s="325">
        <f t="shared" ca="1" si="207"/>
        <v>0</v>
      </c>
      <c r="W118" s="325">
        <f t="shared" ca="1" si="207"/>
        <v>0</v>
      </c>
      <c r="X118" s="325">
        <f t="shared" ca="1" si="207"/>
        <v>0</v>
      </c>
      <c r="Y118" s="325">
        <f t="shared" ca="1" si="207"/>
        <v>0</v>
      </c>
      <c r="Z118" s="325">
        <f t="shared" ca="1" si="207"/>
        <v>0</v>
      </c>
      <c r="AA118" s="325">
        <f t="shared" ca="1" si="207"/>
        <v>0</v>
      </c>
      <c r="AB118" s="325">
        <f t="shared" ca="1" si="207"/>
        <v>0</v>
      </c>
      <c r="AC118" s="325">
        <f t="shared" ca="1" si="207"/>
        <v>0</v>
      </c>
      <c r="AD118" s="325">
        <f t="shared" ca="1" si="207"/>
        <v>0</v>
      </c>
      <c r="AE118" s="325">
        <f t="shared" ca="1" si="207"/>
        <v>0</v>
      </c>
      <c r="AF118" s="325">
        <f t="shared" ca="1" si="207"/>
        <v>0</v>
      </c>
      <c r="AG118" s="325">
        <f t="shared" ca="1" si="207"/>
        <v>0</v>
      </c>
      <c r="AH118" s="325">
        <f t="shared" ca="1" si="207"/>
        <v>0</v>
      </c>
      <c r="AI118" s="325">
        <f t="shared" ca="1" si="207"/>
        <v>0</v>
      </c>
      <c r="AJ118" s="325">
        <f t="shared" ca="1" si="207"/>
        <v>0</v>
      </c>
      <c r="AK118" s="325">
        <f t="shared" ca="1" si="207"/>
        <v>0</v>
      </c>
      <c r="AL118" s="325">
        <f t="shared" ca="1" si="207"/>
        <v>0</v>
      </c>
      <c r="AM118" s="325">
        <f t="shared" ca="1" si="207"/>
        <v>0</v>
      </c>
      <c r="AN118" s="325">
        <f t="shared" ca="1" si="207"/>
        <v>0</v>
      </c>
      <c r="AO118" s="325">
        <f t="shared" ca="1" si="207"/>
        <v>0</v>
      </c>
      <c r="AP118" s="325">
        <f t="shared" ca="1" si="207"/>
        <v>0</v>
      </c>
      <c r="AQ118" s="325">
        <f t="shared" ca="1" si="207"/>
        <v>0</v>
      </c>
      <c r="AR118" s="325">
        <f t="shared" ca="1" si="207"/>
        <v>0</v>
      </c>
      <c r="AS118" s="325">
        <f t="shared" ca="1" si="207"/>
        <v>0</v>
      </c>
      <c r="AT118" s="325">
        <f t="shared" ca="1" si="207"/>
        <v>0</v>
      </c>
      <c r="AU118" s="325">
        <f t="shared" ca="1" si="207"/>
        <v>0</v>
      </c>
      <c r="AV118" s="325">
        <f t="shared" ca="1" si="207"/>
        <v>0</v>
      </c>
      <c r="AW118" s="325">
        <f t="shared" ca="1" si="207"/>
        <v>0</v>
      </c>
      <c r="AX118" s="325">
        <f t="shared" ca="1" si="207"/>
        <v>0</v>
      </c>
      <c r="AY118" s="325">
        <f t="shared" ca="1" si="207"/>
        <v>0</v>
      </c>
      <c r="AZ118" s="325">
        <f t="shared" ref="AZ118:BQ118" ca="1" si="208" xml:space="preserve"> MAX( MIN($M117, AZ$4) - MAX($K117, AZ$3), 0) *$R118</f>
        <v>0</v>
      </c>
      <c r="BA118" s="325">
        <f t="shared" ca="1" si="208"/>
        <v>0</v>
      </c>
      <c r="BB118" s="325">
        <f t="shared" ca="1" si="208"/>
        <v>0</v>
      </c>
      <c r="BC118" s="325">
        <f t="shared" ca="1" si="208"/>
        <v>0</v>
      </c>
      <c r="BD118" s="325">
        <f t="shared" ca="1" si="208"/>
        <v>0</v>
      </c>
      <c r="BE118" s="325">
        <f t="shared" ca="1" si="208"/>
        <v>0</v>
      </c>
      <c r="BF118" s="325">
        <f t="shared" ca="1" si="208"/>
        <v>0</v>
      </c>
      <c r="BG118" s="325">
        <f t="shared" ca="1" si="208"/>
        <v>0</v>
      </c>
      <c r="BH118" s="325">
        <f t="shared" ca="1" si="208"/>
        <v>0</v>
      </c>
      <c r="BI118" s="325">
        <f t="shared" ca="1" si="208"/>
        <v>0</v>
      </c>
      <c r="BJ118" s="325">
        <f t="shared" ca="1" si="208"/>
        <v>0</v>
      </c>
      <c r="BK118" s="325">
        <f t="shared" ca="1" si="208"/>
        <v>0</v>
      </c>
      <c r="BL118" s="325">
        <f t="shared" ca="1" si="208"/>
        <v>0</v>
      </c>
      <c r="BM118" s="325">
        <f t="shared" ca="1" si="208"/>
        <v>0</v>
      </c>
      <c r="BN118" s="325">
        <f t="shared" ca="1" si="208"/>
        <v>0</v>
      </c>
      <c r="BO118" s="325">
        <f t="shared" ca="1" si="208"/>
        <v>0</v>
      </c>
      <c r="BP118" s="325">
        <f t="shared" ca="1" si="208"/>
        <v>0</v>
      </c>
      <c r="BQ118" s="325">
        <f t="shared" ca="1" si="208"/>
        <v>0</v>
      </c>
    </row>
    <row r="119" spans="1:69">
      <c r="B119" s="123"/>
      <c r="C119" s="128"/>
      <c r="D119" s="6"/>
      <c r="E119" s="6"/>
      <c r="F119" s="239"/>
      <c r="G119" s="239"/>
      <c r="H119" s="240" t="str">
        <f ca="1">IFERROR(OFFSET('Impacts Database'!$A$1,'Impact Inputs'!B117-1,MATCH("Government/Non-Government",'Impacts Database'!$2:$2,0)-1),"-")</f>
        <v>-</v>
      </c>
      <c r="I119" s="449"/>
      <c r="J119" s="166"/>
      <c r="K119" s="98"/>
      <c r="L119" s="98"/>
      <c r="M119" s="17"/>
      <c r="N119" s="242"/>
      <c r="O119" s="101"/>
      <c r="P119" s="102" t="s">
        <v>112</v>
      </c>
      <c r="Q119" s="7">
        <f>Q118-Q117</f>
        <v>0</v>
      </c>
      <c r="R119" s="25">
        <f ca="1">IF(ISTEXT(F117),0,(F117*N117*O117*Q119))</f>
        <v>0</v>
      </c>
      <c r="S119" s="325"/>
      <c r="T119" s="325">
        <f t="shared" ref="T119:BQ119" ca="1" si="209">T118-T117</f>
        <v>0</v>
      </c>
      <c r="U119" s="325">
        <f t="shared" ca="1" si="209"/>
        <v>0</v>
      </c>
      <c r="V119" s="325">
        <f t="shared" ca="1" si="209"/>
        <v>0</v>
      </c>
      <c r="W119" s="325">
        <f t="shared" ca="1" si="209"/>
        <v>0</v>
      </c>
      <c r="X119" s="325">
        <f t="shared" ca="1" si="209"/>
        <v>0</v>
      </c>
      <c r="Y119" s="325">
        <f t="shared" ca="1" si="209"/>
        <v>0</v>
      </c>
      <c r="Z119" s="325">
        <f t="shared" ca="1" si="209"/>
        <v>0</v>
      </c>
      <c r="AA119" s="325">
        <f t="shared" ca="1" si="209"/>
        <v>0</v>
      </c>
      <c r="AB119" s="325">
        <f t="shared" ca="1" si="209"/>
        <v>0</v>
      </c>
      <c r="AC119" s="325">
        <f t="shared" ca="1" si="209"/>
        <v>0</v>
      </c>
      <c r="AD119" s="325">
        <f t="shared" ca="1" si="209"/>
        <v>0</v>
      </c>
      <c r="AE119" s="325">
        <f t="shared" ca="1" si="209"/>
        <v>0</v>
      </c>
      <c r="AF119" s="325">
        <f t="shared" ca="1" si="209"/>
        <v>0</v>
      </c>
      <c r="AG119" s="325">
        <f t="shared" ca="1" si="209"/>
        <v>0</v>
      </c>
      <c r="AH119" s="325">
        <f t="shared" ca="1" si="209"/>
        <v>0</v>
      </c>
      <c r="AI119" s="325">
        <f t="shared" ca="1" si="209"/>
        <v>0</v>
      </c>
      <c r="AJ119" s="325">
        <f t="shared" ca="1" si="209"/>
        <v>0</v>
      </c>
      <c r="AK119" s="325">
        <f t="shared" ca="1" si="209"/>
        <v>0</v>
      </c>
      <c r="AL119" s="325">
        <f t="shared" ca="1" si="209"/>
        <v>0</v>
      </c>
      <c r="AM119" s="325">
        <f t="shared" ca="1" si="209"/>
        <v>0</v>
      </c>
      <c r="AN119" s="325">
        <f t="shared" ca="1" si="209"/>
        <v>0</v>
      </c>
      <c r="AO119" s="325">
        <f t="shared" ca="1" si="209"/>
        <v>0</v>
      </c>
      <c r="AP119" s="325">
        <f t="shared" ca="1" si="209"/>
        <v>0</v>
      </c>
      <c r="AQ119" s="325">
        <f t="shared" ca="1" si="209"/>
        <v>0</v>
      </c>
      <c r="AR119" s="325">
        <f t="shared" ca="1" si="209"/>
        <v>0</v>
      </c>
      <c r="AS119" s="325">
        <f t="shared" ca="1" si="209"/>
        <v>0</v>
      </c>
      <c r="AT119" s="325">
        <f t="shared" ca="1" si="209"/>
        <v>0</v>
      </c>
      <c r="AU119" s="325">
        <f t="shared" ca="1" si="209"/>
        <v>0</v>
      </c>
      <c r="AV119" s="325">
        <f t="shared" ca="1" si="209"/>
        <v>0</v>
      </c>
      <c r="AW119" s="325">
        <f t="shared" ca="1" si="209"/>
        <v>0</v>
      </c>
      <c r="AX119" s="325">
        <f t="shared" ca="1" si="209"/>
        <v>0</v>
      </c>
      <c r="AY119" s="325">
        <f t="shared" ca="1" si="209"/>
        <v>0</v>
      </c>
      <c r="AZ119" s="325">
        <f t="shared" ca="1" si="209"/>
        <v>0</v>
      </c>
      <c r="BA119" s="325">
        <f t="shared" ca="1" si="209"/>
        <v>0</v>
      </c>
      <c r="BB119" s="325">
        <f t="shared" ca="1" si="209"/>
        <v>0</v>
      </c>
      <c r="BC119" s="325">
        <f t="shared" ca="1" si="209"/>
        <v>0</v>
      </c>
      <c r="BD119" s="325">
        <f t="shared" ca="1" si="209"/>
        <v>0</v>
      </c>
      <c r="BE119" s="325">
        <f t="shared" ca="1" si="209"/>
        <v>0</v>
      </c>
      <c r="BF119" s="325">
        <f t="shared" ca="1" si="209"/>
        <v>0</v>
      </c>
      <c r="BG119" s="325">
        <f t="shared" ca="1" si="209"/>
        <v>0</v>
      </c>
      <c r="BH119" s="325">
        <f t="shared" ca="1" si="209"/>
        <v>0</v>
      </c>
      <c r="BI119" s="325">
        <f t="shared" ca="1" si="209"/>
        <v>0</v>
      </c>
      <c r="BJ119" s="325">
        <f t="shared" ca="1" si="209"/>
        <v>0</v>
      </c>
      <c r="BK119" s="325">
        <f t="shared" ca="1" si="209"/>
        <v>0</v>
      </c>
      <c r="BL119" s="325">
        <f t="shared" ca="1" si="209"/>
        <v>0</v>
      </c>
      <c r="BM119" s="325">
        <f t="shared" ca="1" si="209"/>
        <v>0</v>
      </c>
      <c r="BN119" s="325">
        <f t="shared" ca="1" si="209"/>
        <v>0</v>
      </c>
      <c r="BO119" s="325">
        <f t="shared" ca="1" si="209"/>
        <v>0</v>
      </c>
      <c r="BP119" s="325">
        <f t="shared" ca="1" si="209"/>
        <v>0</v>
      </c>
      <c r="BQ119" s="325">
        <f t="shared" ca="1" si="209"/>
        <v>0</v>
      </c>
    </row>
    <row r="120" spans="1:69" ht="15">
      <c r="A120" s="129" t="s">
        <v>378</v>
      </c>
      <c r="B120" s="316"/>
      <c r="C120" s="128" t="str">
        <f ca="1">IFERROR(OFFSET('Impacts Database'!$A$1,'Impact Inputs'!B120-1,MATCH("Description",'Impacts Database'!$2:$2,0)-1),"-")</f>
        <v>-</v>
      </c>
      <c r="D120" s="6" t="str">
        <f ca="1">IFERROR(OFFSET('Impacts Database'!$A$1,'Impact Inputs'!B120-1,MATCH("Wellbeing Domain",'Impacts Database'!$2:$2,0)-1),"-")</f>
        <v>-</v>
      </c>
      <c r="E120" s="6" t="str">
        <f ca="1">IFERROR(OFFSET('Impacts Database'!$A$1,'Impact Inputs'!B120-1,MATCH("Sector",'Impacts Database'!$2:$2,0)-1),"-")</f>
        <v>-</v>
      </c>
      <c r="F120" s="239" t="str">
        <f ca="1">IFERROR(OFFSET('Impacts Database'!$A$1,'Impact Inputs'!B120-1,MATCH("Value adjusted to "&amp;'Primary Inputs'!$C$16,'Impacts Database'!$2:$2,0)-1),"-")</f>
        <v>-</v>
      </c>
      <c r="G120" s="239" t="str">
        <f ca="1">IFERROR(OFFSET('Impacts Database'!$A$1,'Impact Inputs'!B120-1,MATCH("Unit",'Impacts Database'!$2:$2,0)-1),"-")</f>
        <v>-</v>
      </c>
      <c r="H120" s="240" t="str">
        <f ca="1">IFERROR(OFFSET('Impacts Database'!$A$1,'Impact Inputs'!B120-1,MATCH("Government/Non-Government",'Impacts Database'!$2:$2,0)-1),"-")</f>
        <v>-</v>
      </c>
      <c r="I120" s="448"/>
      <c r="J120" s="311" t="s">
        <v>394</v>
      </c>
      <c r="K120" s="312"/>
      <c r="L120" s="313"/>
      <c r="M120" s="17">
        <f xml:space="preserve"> K120 + L120</f>
        <v>0</v>
      </c>
      <c r="N120" s="314">
        <v>1</v>
      </c>
      <c r="O120" s="314">
        <v>1</v>
      </c>
      <c r="P120" s="103" t="s">
        <v>110</v>
      </c>
      <c r="Q120" s="315"/>
      <c r="R120" s="25">
        <f ca="1">IF(ISTEXT(F120),0,(F120*N120*O120*Q120))</f>
        <v>0</v>
      </c>
      <c r="S120" s="325"/>
      <c r="T120" s="325">
        <f t="shared" ref="T120:AY120" ca="1" si="210" xml:space="preserve"> MAX( MIN($M120, T$4) - MAX($K120, T$3), 0) *$R120</f>
        <v>0</v>
      </c>
      <c r="U120" s="325">
        <f t="shared" ca="1" si="210"/>
        <v>0</v>
      </c>
      <c r="V120" s="325">
        <f t="shared" ca="1" si="210"/>
        <v>0</v>
      </c>
      <c r="W120" s="325">
        <f t="shared" ca="1" si="210"/>
        <v>0</v>
      </c>
      <c r="X120" s="325">
        <f t="shared" ca="1" si="210"/>
        <v>0</v>
      </c>
      <c r="Y120" s="325">
        <f t="shared" ca="1" si="210"/>
        <v>0</v>
      </c>
      <c r="Z120" s="325">
        <f t="shared" ca="1" si="210"/>
        <v>0</v>
      </c>
      <c r="AA120" s="325">
        <f t="shared" ca="1" si="210"/>
        <v>0</v>
      </c>
      <c r="AB120" s="325">
        <f t="shared" ca="1" si="210"/>
        <v>0</v>
      </c>
      <c r="AC120" s="325">
        <f t="shared" ca="1" si="210"/>
        <v>0</v>
      </c>
      <c r="AD120" s="325">
        <f t="shared" ca="1" si="210"/>
        <v>0</v>
      </c>
      <c r="AE120" s="325">
        <f t="shared" ca="1" si="210"/>
        <v>0</v>
      </c>
      <c r="AF120" s="325">
        <f t="shared" ca="1" si="210"/>
        <v>0</v>
      </c>
      <c r="AG120" s="325">
        <f t="shared" ca="1" si="210"/>
        <v>0</v>
      </c>
      <c r="AH120" s="325">
        <f t="shared" ca="1" si="210"/>
        <v>0</v>
      </c>
      <c r="AI120" s="325">
        <f t="shared" ca="1" si="210"/>
        <v>0</v>
      </c>
      <c r="AJ120" s="325">
        <f t="shared" ca="1" si="210"/>
        <v>0</v>
      </c>
      <c r="AK120" s="325">
        <f t="shared" ca="1" si="210"/>
        <v>0</v>
      </c>
      <c r="AL120" s="325">
        <f t="shared" ca="1" si="210"/>
        <v>0</v>
      </c>
      <c r="AM120" s="325">
        <f t="shared" ca="1" si="210"/>
        <v>0</v>
      </c>
      <c r="AN120" s="325">
        <f t="shared" ca="1" si="210"/>
        <v>0</v>
      </c>
      <c r="AO120" s="325">
        <f t="shared" ca="1" si="210"/>
        <v>0</v>
      </c>
      <c r="AP120" s="325">
        <f t="shared" ca="1" si="210"/>
        <v>0</v>
      </c>
      <c r="AQ120" s="325">
        <f t="shared" ca="1" si="210"/>
        <v>0</v>
      </c>
      <c r="AR120" s="325">
        <f t="shared" ca="1" si="210"/>
        <v>0</v>
      </c>
      <c r="AS120" s="325">
        <f t="shared" ca="1" si="210"/>
        <v>0</v>
      </c>
      <c r="AT120" s="325">
        <f t="shared" ca="1" si="210"/>
        <v>0</v>
      </c>
      <c r="AU120" s="325">
        <f t="shared" ca="1" si="210"/>
        <v>0</v>
      </c>
      <c r="AV120" s="325">
        <f t="shared" ca="1" si="210"/>
        <v>0</v>
      </c>
      <c r="AW120" s="325">
        <f t="shared" ca="1" si="210"/>
        <v>0</v>
      </c>
      <c r="AX120" s="325">
        <f t="shared" ca="1" si="210"/>
        <v>0</v>
      </c>
      <c r="AY120" s="325">
        <f t="shared" ca="1" si="210"/>
        <v>0</v>
      </c>
      <c r="AZ120" s="325">
        <f t="shared" ref="AZ120:BQ120" ca="1" si="211" xml:space="preserve"> MAX( MIN($M120, AZ$4) - MAX($K120, AZ$3), 0) *$R120</f>
        <v>0</v>
      </c>
      <c r="BA120" s="325">
        <f t="shared" ca="1" si="211"/>
        <v>0</v>
      </c>
      <c r="BB120" s="325">
        <f t="shared" ca="1" si="211"/>
        <v>0</v>
      </c>
      <c r="BC120" s="325">
        <f t="shared" ca="1" si="211"/>
        <v>0</v>
      </c>
      <c r="BD120" s="325">
        <f t="shared" ca="1" si="211"/>
        <v>0</v>
      </c>
      <c r="BE120" s="325">
        <f t="shared" ca="1" si="211"/>
        <v>0</v>
      </c>
      <c r="BF120" s="325">
        <f t="shared" ca="1" si="211"/>
        <v>0</v>
      </c>
      <c r="BG120" s="325">
        <f t="shared" ca="1" si="211"/>
        <v>0</v>
      </c>
      <c r="BH120" s="325">
        <f t="shared" ca="1" si="211"/>
        <v>0</v>
      </c>
      <c r="BI120" s="325">
        <f t="shared" ca="1" si="211"/>
        <v>0</v>
      </c>
      <c r="BJ120" s="325">
        <f t="shared" ca="1" si="211"/>
        <v>0</v>
      </c>
      <c r="BK120" s="325">
        <f t="shared" ca="1" si="211"/>
        <v>0</v>
      </c>
      <c r="BL120" s="325">
        <f t="shared" ca="1" si="211"/>
        <v>0</v>
      </c>
      <c r="BM120" s="325">
        <f t="shared" ca="1" si="211"/>
        <v>0</v>
      </c>
      <c r="BN120" s="325">
        <f t="shared" ca="1" si="211"/>
        <v>0</v>
      </c>
      <c r="BO120" s="325">
        <f t="shared" ca="1" si="211"/>
        <v>0</v>
      </c>
      <c r="BP120" s="325">
        <f t="shared" ca="1" si="211"/>
        <v>0</v>
      </c>
      <c r="BQ120" s="325">
        <f t="shared" ca="1" si="211"/>
        <v>0</v>
      </c>
    </row>
    <row r="121" spans="1:69">
      <c r="A121" s="191" t="str">
        <f>IF(OR(AND(L120=0,NOT(ISBLANK(L120))),N120=0,O120=0,AND(Q120=Q121,NOT(ISBLANK(Q120)),NOT(ISBLANK(Q121)))),"ERROR","OK")</f>
        <v>OK</v>
      </c>
      <c r="B121" s="123"/>
      <c r="C121" s="125" t="str">
        <f ca="1">IF(SUMSQ($T122:$BQ122)&gt;0,"INCLUDED","EXCLUDED")</f>
        <v>EXCLUDED</v>
      </c>
      <c r="D121" s="6"/>
      <c r="E121" s="6"/>
      <c r="F121" s="239"/>
      <c r="G121" s="239"/>
      <c r="H121" s="240" t="str">
        <f ca="1">IFERROR(OFFSET('Impacts Database'!$A$1,'Impact Inputs'!B120-1,MATCH("Government/Non-Government",'Impacts Database'!$2:$2,0)-1),"-")</f>
        <v>-</v>
      </c>
      <c r="I121" s="449"/>
      <c r="J121" s="166"/>
      <c r="K121" s="99"/>
      <c r="L121" s="99"/>
      <c r="M121" s="17"/>
      <c r="N121" s="242"/>
      <c r="O121" s="100"/>
      <c r="P121" s="102" t="s">
        <v>111</v>
      </c>
      <c r="Q121" s="315"/>
      <c r="R121" s="25">
        <f ca="1">IF(ISTEXT(F120),0,(F120*N120*O120*Q121))</f>
        <v>0</v>
      </c>
      <c r="S121" s="325"/>
      <c r="T121" s="325">
        <f t="shared" ref="T121:AY121" ca="1" si="212" xml:space="preserve"> MAX( MIN($M120, T$4) - MAX($K120, T$3), 0) *$R121</f>
        <v>0</v>
      </c>
      <c r="U121" s="325">
        <f t="shared" ca="1" si="212"/>
        <v>0</v>
      </c>
      <c r="V121" s="325">
        <f t="shared" ca="1" si="212"/>
        <v>0</v>
      </c>
      <c r="W121" s="325">
        <f t="shared" ca="1" si="212"/>
        <v>0</v>
      </c>
      <c r="X121" s="325">
        <f t="shared" ca="1" si="212"/>
        <v>0</v>
      </c>
      <c r="Y121" s="325">
        <f t="shared" ca="1" si="212"/>
        <v>0</v>
      </c>
      <c r="Z121" s="325">
        <f t="shared" ca="1" si="212"/>
        <v>0</v>
      </c>
      <c r="AA121" s="325">
        <f t="shared" ca="1" si="212"/>
        <v>0</v>
      </c>
      <c r="AB121" s="325">
        <f t="shared" ca="1" si="212"/>
        <v>0</v>
      </c>
      <c r="AC121" s="325">
        <f t="shared" ca="1" si="212"/>
        <v>0</v>
      </c>
      <c r="AD121" s="325">
        <f t="shared" ca="1" si="212"/>
        <v>0</v>
      </c>
      <c r="AE121" s="325">
        <f t="shared" ca="1" si="212"/>
        <v>0</v>
      </c>
      <c r="AF121" s="325">
        <f t="shared" ca="1" si="212"/>
        <v>0</v>
      </c>
      <c r="AG121" s="325">
        <f t="shared" ca="1" si="212"/>
        <v>0</v>
      </c>
      <c r="AH121" s="325">
        <f t="shared" ca="1" si="212"/>
        <v>0</v>
      </c>
      <c r="AI121" s="325">
        <f t="shared" ca="1" si="212"/>
        <v>0</v>
      </c>
      <c r="AJ121" s="325">
        <f t="shared" ca="1" si="212"/>
        <v>0</v>
      </c>
      <c r="AK121" s="325">
        <f t="shared" ca="1" si="212"/>
        <v>0</v>
      </c>
      <c r="AL121" s="325">
        <f t="shared" ca="1" si="212"/>
        <v>0</v>
      </c>
      <c r="AM121" s="325">
        <f t="shared" ca="1" si="212"/>
        <v>0</v>
      </c>
      <c r="AN121" s="325">
        <f t="shared" ca="1" si="212"/>
        <v>0</v>
      </c>
      <c r="AO121" s="325">
        <f t="shared" ca="1" si="212"/>
        <v>0</v>
      </c>
      <c r="AP121" s="325">
        <f t="shared" ca="1" si="212"/>
        <v>0</v>
      </c>
      <c r="AQ121" s="325">
        <f t="shared" ca="1" si="212"/>
        <v>0</v>
      </c>
      <c r="AR121" s="325">
        <f t="shared" ca="1" si="212"/>
        <v>0</v>
      </c>
      <c r="AS121" s="325">
        <f t="shared" ca="1" si="212"/>
        <v>0</v>
      </c>
      <c r="AT121" s="325">
        <f t="shared" ca="1" si="212"/>
        <v>0</v>
      </c>
      <c r="AU121" s="325">
        <f t="shared" ca="1" si="212"/>
        <v>0</v>
      </c>
      <c r="AV121" s="325">
        <f t="shared" ca="1" si="212"/>
        <v>0</v>
      </c>
      <c r="AW121" s="325">
        <f t="shared" ca="1" si="212"/>
        <v>0</v>
      </c>
      <c r="AX121" s="325">
        <f t="shared" ca="1" si="212"/>
        <v>0</v>
      </c>
      <c r="AY121" s="325">
        <f t="shared" ca="1" si="212"/>
        <v>0</v>
      </c>
      <c r="AZ121" s="325">
        <f t="shared" ref="AZ121:BQ121" ca="1" si="213" xml:space="preserve"> MAX( MIN($M120, AZ$4) - MAX($K120, AZ$3), 0) *$R121</f>
        <v>0</v>
      </c>
      <c r="BA121" s="325">
        <f t="shared" ca="1" si="213"/>
        <v>0</v>
      </c>
      <c r="BB121" s="325">
        <f t="shared" ca="1" si="213"/>
        <v>0</v>
      </c>
      <c r="BC121" s="325">
        <f t="shared" ca="1" si="213"/>
        <v>0</v>
      </c>
      <c r="BD121" s="325">
        <f t="shared" ca="1" si="213"/>
        <v>0</v>
      </c>
      <c r="BE121" s="325">
        <f t="shared" ca="1" si="213"/>
        <v>0</v>
      </c>
      <c r="BF121" s="325">
        <f t="shared" ca="1" si="213"/>
        <v>0</v>
      </c>
      <c r="BG121" s="325">
        <f t="shared" ca="1" si="213"/>
        <v>0</v>
      </c>
      <c r="BH121" s="325">
        <f t="shared" ca="1" si="213"/>
        <v>0</v>
      </c>
      <c r="BI121" s="325">
        <f t="shared" ca="1" si="213"/>
        <v>0</v>
      </c>
      <c r="BJ121" s="325">
        <f t="shared" ca="1" si="213"/>
        <v>0</v>
      </c>
      <c r="BK121" s="325">
        <f t="shared" ca="1" si="213"/>
        <v>0</v>
      </c>
      <c r="BL121" s="325">
        <f t="shared" ca="1" si="213"/>
        <v>0</v>
      </c>
      <c r="BM121" s="325">
        <f t="shared" ca="1" si="213"/>
        <v>0</v>
      </c>
      <c r="BN121" s="325">
        <f t="shared" ca="1" si="213"/>
        <v>0</v>
      </c>
      <c r="BO121" s="325">
        <f t="shared" ca="1" si="213"/>
        <v>0</v>
      </c>
      <c r="BP121" s="325">
        <f t="shared" ca="1" si="213"/>
        <v>0</v>
      </c>
      <c r="BQ121" s="325">
        <f t="shared" ca="1" si="213"/>
        <v>0</v>
      </c>
    </row>
    <row r="122" spans="1:69">
      <c r="B122" s="123"/>
      <c r="C122" s="128"/>
      <c r="D122" s="6"/>
      <c r="E122" s="6"/>
      <c r="F122" s="239"/>
      <c r="G122" s="239"/>
      <c r="H122" s="240" t="str">
        <f ca="1">IFERROR(OFFSET('Impacts Database'!$A$1,'Impact Inputs'!B120-1,MATCH("Government/Non-Government",'Impacts Database'!$2:$2,0)-1),"-")</f>
        <v>-</v>
      </c>
      <c r="I122" s="449"/>
      <c r="J122" s="166"/>
      <c r="K122" s="98"/>
      <c r="L122" s="98"/>
      <c r="M122" s="17"/>
      <c r="N122" s="242"/>
      <c r="O122" s="101"/>
      <c r="P122" s="102" t="s">
        <v>112</v>
      </c>
      <c r="Q122" s="7">
        <f>Q121-Q120</f>
        <v>0</v>
      </c>
      <c r="R122" s="25">
        <f ca="1">IF(ISTEXT(F120),0,(F120*N120*O120*Q122))</f>
        <v>0</v>
      </c>
      <c r="S122" s="325"/>
      <c r="T122" s="325">
        <f t="shared" ref="T122:BQ122" ca="1" si="214">T121-T120</f>
        <v>0</v>
      </c>
      <c r="U122" s="325">
        <f t="shared" ca="1" si="214"/>
        <v>0</v>
      </c>
      <c r="V122" s="325">
        <f t="shared" ca="1" si="214"/>
        <v>0</v>
      </c>
      <c r="W122" s="325">
        <f t="shared" ca="1" si="214"/>
        <v>0</v>
      </c>
      <c r="X122" s="325">
        <f t="shared" ca="1" si="214"/>
        <v>0</v>
      </c>
      <c r="Y122" s="325">
        <f t="shared" ca="1" si="214"/>
        <v>0</v>
      </c>
      <c r="Z122" s="325">
        <f t="shared" ca="1" si="214"/>
        <v>0</v>
      </c>
      <c r="AA122" s="325">
        <f t="shared" ca="1" si="214"/>
        <v>0</v>
      </c>
      <c r="AB122" s="325">
        <f t="shared" ca="1" si="214"/>
        <v>0</v>
      </c>
      <c r="AC122" s="325">
        <f t="shared" ca="1" si="214"/>
        <v>0</v>
      </c>
      <c r="AD122" s="325">
        <f t="shared" ca="1" si="214"/>
        <v>0</v>
      </c>
      <c r="AE122" s="325">
        <f t="shared" ca="1" si="214"/>
        <v>0</v>
      </c>
      <c r="AF122" s="325">
        <f t="shared" ca="1" si="214"/>
        <v>0</v>
      </c>
      <c r="AG122" s="325">
        <f t="shared" ca="1" si="214"/>
        <v>0</v>
      </c>
      <c r="AH122" s="325">
        <f t="shared" ca="1" si="214"/>
        <v>0</v>
      </c>
      <c r="AI122" s="325">
        <f t="shared" ca="1" si="214"/>
        <v>0</v>
      </c>
      <c r="AJ122" s="325">
        <f t="shared" ca="1" si="214"/>
        <v>0</v>
      </c>
      <c r="AK122" s="325">
        <f t="shared" ca="1" si="214"/>
        <v>0</v>
      </c>
      <c r="AL122" s="325">
        <f t="shared" ca="1" si="214"/>
        <v>0</v>
      </c>
      <c r="AM122" s="325">
        <f t="shared" ca="1" si="214"/>
        <v>0</v>
      </c>
      <c r="AN122" s="325">
        <f t="shared" ca="1" si="214"/>
        <v>0</v>
      </c>
      <c r="AO122" s="325">
        <f t="shared" ca="1" si="214"/>
        <v>0</v>
      </c>
      <c r="AP122" s="325">
        <f t="shared" ca="1" si="214"/>
        <v>0</v>
      </c>
      <c r="AQ122" s="325">
        <f t="shared" ca="1" si="214"/>
        <v>0</v>
      </c>
      <c r="AR122" s="325">
        <f t="shared" ca="1" si="214"/>
        <v>0</v>
      </c>
      <c r="AS122" s="325">
        <f t="shared" ca="1" si="214"/>
        <v>0</v>
      </c>
      <c r="AT122" s="325">
        <f t="shared" ca="1" si="214"/>
        <v>0</v>
      </c>
      <c r="AU122" s="325">
        <f t="shared" ca="1" si="214"/>
        <v>0</v>
      </c>
      <c r="AV122" s="325">
        <f t="shared" ca="1" si="214"/>
        <v>0</v>
      </c>
      <c r="AW122" s="325">
        <f t="shared" ca="1" si="214"/>
        <v>0</v>
      </c>
      <c r="AX122" s="325">
        <f t="shared" ca="1" si="214"/>
        <v>0</v>
      </c>
      <c r="AY122" s="325">
        <f t="shared" ca="1" si="214"/>
        <v>0</v>
      </c>
      <c r="AZ122" s="325">
        <f t="shared" ca="1" si="214"/>
        <v>0</v>
      </c>
      <c r="BA122" s="325">
        <f t="shared" ca="1" si="214"/>
        <v>0</v>
      </c>
      <c r="BB122" s="325">
        <f t="shared" ca="1" si="214"/>
        <v>0</v>
      </c>
      <c r="BC122" s="325">
        <f t="shared" ca="1" si="214"/>
        <v>0</v>
      </c>
      <c r="BD122" s="325">
        <f t="shared" ca="1" si="214"/>
        <v>0</v>
      </c>
      <c r="BE122" s="325">
        <f t="shared" ca="1" si="214"/>
        <v>0</v>
      </c>
      <c r="BF122" s="325">
        <f t="shared" ca="1" si="214"/>
        <v>0</v>
      </c>
      <c r="BG122" s="325">
        <f t="shared" ca="1" si="214"/>
        <v>0</v>
      </c>
      <c r="BH122" s="325">
        <f t="shared" ca="1" si="214"/>
        <v>0</v>
      </c>
      <c r="BI122" s="325">
        <f t="shared" ca="1" si="214"/>
        <v>0</v>
      </c>
      <c r="BJ122" s="325">
        <f t="shared" ca="1" si="214"/>
        <v>0</v>
      </c>
      <c r="BK122" s="325">
        <f t="shared" ca="1" si="214"/>
        <v>0</v>
      </c>
      <c r="BL122" s="325">
        <f t="shared" ca="1" si="214"/>
        <v>0</v>
      </c>
      <c r="BM122" s="325">
        <f t="shared" ca="1" si="214"/>
        <v>0</v>
      </c>
      <c r="BN122" s="325">
        <f t="shared" ca="1" si="214"/>
        <v>0</v>
      </c>
      <c r="BO122" s="325">
        <f t="shared" ca="1" si="214"/>
        <v>0</v>
      </c>
      <c r="BP122" s="325">
        <f t="shared" ca="1" si="214"/>
        <v>0</v>
      </c>
      <c r="BQ122" s="325">
        <f t="shared" ca="1" si="214"/>
        <v>0</v>
      </c>
    </row>
    <row r="123" spans="1:69" ht="15">
      <c r="A123" s="129" t="s">
        <v>379</v>
      </c>
      <c r="B123" s="316"/>
      <c r="C123" s="128" t="str">
        <f ca="1">IFERROR(OFFSET('Impacts Database'!$A$1,'Impact Inputs'!B123-1,MATCH("Description",'Impacts Database'!$2:$2,0)-1),"-")</f>
        <v>-</v>
      </c>
      <c r="D123" s="6" t="str">
        <f ca="1">IFERROR(OFFSET('Impacts Database'!$A$1,'Impact Inputs'!B123-1,MATCH("Wellbeing Domain",'Impacts Database'!$2:$2,0)-1),"-")</f>
        <v>-</v>
      </c>
      <c r="E123" s="6" t="str">
        <f ca="1">IFERROR(OFFSET('Impacts Database'!$A$1,'Impact Inputs'!B123-1,MATCH("Sector",'Impacts Database'!$2:$2,0)-1),"-")</f>
        <v>-</v>
      </c>
      <c r="F123" s="239" t="str">
        <f ca="1">IFERROR(OFFSET('Impacts Database'!$A$1,'Impact Inputs'!B123-1,MATCH("Value adjusted to "&amp;'Primary Inputs'!$C$16,'Impacts Database'!$2:$2,0)-1),"-")</f>
        <v>-</v>
      </c>
      <c r="G123" s="239" t="str">
        <f ca="1">IFERROR(OFFSET('Impacts Database'!$A$1,'Impact Inputs'!B123-1,MATCH("Unit",'Impacts Database'!$2:$2,0)-1),"-")</f>
        <v>-</v>
      </c>
      <c r="H123" s="240" t="str">
        <f ca="1">IFERROR(OFFSET('Impacts Database'!$A$1,'Impact Inputs'!B123-1,MATCH("Government/Non-Government",'Impacts Database'!$2:$2,0)-1),"-")</f>
        <v>-</v>
      </c>
      <c r="I123" s="448"/>
      <c r="J123" s="311" t="s">
        <v>394</v>
      </c>
      <c r="K123" s="312"/>
      <c r="L123" s="313"/>
      <c r="M123" s="17">
        <f xml:space="preserve"> K123 + L123</f>
        <v>0</v>
      </c>
      <c r="N123" s="314">
        <v>1</v>
      </c>
      <c r="O123" s="314">
        <v>1</v>
      </c>
      <c r="P123" s="103" t="s">
        <v>110</v>
      </c>
      <c r="Q123" s="315"/>
      <c r="R123" s="25">
        <f ca="1">IF(ISTEXT(F123),0,(F123*N123*O123*Q123))</f>
        <v>0</v>
      </c>
      <c r="S123" s="325"/>
      <c r="T123" s="325">
        <f t="shared" ref="T123:AY123" ca="1" si="215" xml:space="preserve"> MAX( MIN($M123, T$4) - MAX($K123, T$3), 0) *$R123</f>
        <v>0</v>
      </c>
      <c r="U123" s="325">
        <f t="shared" ca="1" si="215"/>
        <v>0</v>
      </c>
      <c r="V123" s="325">
        <f t="shared" ca="1" si="215"/>
        <v>0</v>
      </c>
      <c r="W123" s="325">
        <f t="shared" ca="1" si="215"/>
        <v>0</v>
      </c>
      <c r="X123" s="325">
        <f t="shared" ca="1" si="215"/>
        <v>0</v>
      </c>
      <c r="Y123" s="325">
        <f t="shared" ca="1" si="215"/>
        <v>0</v>
      </c>
      <c r="Z123" s="325">
        <f t="shared" ca="1" si="215"/>
        <v>0</v>
      </c>
      <c r="AA123" s="325">
        <f t="shared" ca="1" si="215"/>
        <v>0</v>
      </c>
      <c r="AB123" s="325">
        <f t="shared" ca="1" si="215"/>
        <v>0</v>
      </c>
      <c r="AC123" s="325">
        <f t="shared" ca="1" si="215"/>
        <v>0</v>
      </c>
      <c r="AD123" s="325">
        <f t="shared" ca="1" si="215"/>
        <v>0</v>
      </c>
      <c r="AE123" s="325">
        <f t="shared" ca="1" si="215"/>
        <v>0</v>
      </c>
      <c r="AF123" s="325">
        <f t="shared" ca="1" si="215"/>
        <v>0</v>
      </c>
      <c r="AG123" s="325">
        <f t="shared" ca="1" si="215"/>
        <v>0</v>
      </c>
      <c r="AH123" s="325">
        <f t="shared" ca="1" si="215"/>
        <v>0</v>
      </c>
      <c r="AI123" s="325">
        <f t="shared" ca="1" si="215"/>
        <v>0</v>
      </c>
      <c r="AJ123" s="325">
        <f t="shared" ca="1" si="215"/>
        <v>0</v>
      </c>
      <c r="AK123" s="325">
        <f t="shared" ca="1" si="215"/>
        <v>0</v>
      </c>
      <c r="AL123" s="325">
        <f t="shared" ca="1" si="215"/>
        <v>0</v>
      </c>
      <c r="AM123" s="325">
        <f t="shared" ca="1" si="215"/>
        <v>0</v>
      </c>
      <c r="AN123" s="325">
        <f t="shared" ca="1" si="215"/>
        <v>0</v>
      </c>
      <c r="AO123" s="325">
        <f t="shared" ca="1" si="215"/>
        <v>0</v>
      </c>
      <c r="AP123" s="325">
        <f t="shared" ca="1" si="215"/>
        <v>0</v>
      </c>
      <c r="AQ123" s="325">
        <f t="shared" ca="1" si="215"/>
        <v>0</v>
      </c>
      <c r="AR123" s="325">
        <f t="shared" ca="1" si="215"/>
        <v>0</v>
      </c>
      <c r="AS123" s="325">
        <f t="shared" ca="1" si="215"/>
        <v>0</v>
      </c>
      <c r="AT123" s="325">
        <f t="shared" ca="1" si="215"/>
        <v>0</v>
      </c>
      <c r="AU123" s="325">
        <f t="shared" ca="1" si="215"/>
        <v>0</v>
      </c>
      <c r="AV123" s="325">
        <f t="shared" ca="1" si="215"/>
        <v>0</v>
      </c>
      <c r="AW123" s="325">
        <f t="shared" ca="1" si="215"/>
        <v>0</v>
      </c>
      <c r="AX123" s="325">
        <f t="shared" ca="1" si="215"/>
        <v>0</v>
      </c>
      <c r="AY123" s="325">
        <f t="shared" ca="1" si="215"/>
        <v>0</v>
      </c>
      <c r="AZ123" s="325">
        <f t="shared" ref="AZ123:BQ123" ca="1" si="216" xml:space="preserve"> MAX( MIN($M123, AZ$4) - MAX($K123, AZ$3), 0) *$R123</f>
        <v>0</v>
      </c>
      <c r="BA123" s="325">
        <f t="shared" ca="1" si="216"/>
        <v>0</v>
      </c>
      <c r="BB123" s="325">
        <f t="shared" ca="1" si="216"/>
        <v>0</v>
      </c>
      <c r="BC123" s="325">
        <f t="shared" ca="1" si="216"/>
        <v>0</v>
      </c>
      <c r="BD123" s="325">
        <f t="shared" ca="1" si="216"/>
        <v>0</v>
      </c>
      <c r="BE123" s="325">
        <f t="shared" ca="1" si="216"/>
        <v>0</v>
      </c>
      <c r="BF123" s="325">
        <f t="shared" ca="1" si="216"/>
        <v>0</v>
      </c>
      <c r="BG123" s="325">
        <f t="shared" ca="1" si="216"/>
        <v>0</v>
      </c>
      <c r="BH123" s="325">
        <f t="shared" ca="1" si="216"/>
        <v>0</v>
      </c>
      <c r="BI123" s="325">
        <f t="shared" ca="1" si="216"/>
        <v>0</v>
      </c>
      <c r="BJ123" s="325">
        <f t="shared" ca="1" si="216"/>
        <v>0</v>
      </c>
      <c r="BK123" s="325">
        <f t="shared" ca="1" si="216"/>
        <v>0</v>
      </c>
      <c r="BL123" s="325">
        <f t="shared" ca="1" si="216"/>
        <v>0</v>
      </c>
      <c r="BM123" s="325">
        <f t="shared" ca="1" si="216"/>
        <v>0</v>
      </c>
      <c r="BN123" s="325">
        <f t="shared" ca="1" si="216"/>
        <v>0</v>
      </c>
      <c r="BO123" s="325">
        <f t="shared" ca="1" si="216"/>
        <v>0</v>
      </c>
      <c r="BP123" s="325">
        <f t="shared" ca="1" si="216"/>
        <v>0</v>
      </c>
      <c r="BQ123" s="325">
        <f t="shared" ca="1" si="216"/>
        <v>0</v>
      </c>
    </row>
    <row r="124" spans="1:69">
      <c r="A124" s="191" t="str">
        <f>IF(OR(AND(L123=0,NOT(ISBLANK(L123))),N123=0,O123=0,AND(Q123=Q124,NOT(ISBLANK(Q123)),NOT(ISBLANK(Q124)))),"ERROR","OK")</f>
        <v>OK</v>
      </c>
      <c r="B124" s="123"/>
      <c r="C124" s="125" t="str">
        <f ca="1">IF(SUMSQ($T125:$BQ125)&gt;0,"INCLUDED","EXCLUDED")</f>
        <v>EXCLUDED</v>
      </c>
      <c r="D124" s="6"/>
      <c r="E124" s="6"/>
      <c r="F124" s="239"/>
      <c r="G124" s="239"/>
      <c r="H124" s="240" t="str">
        <f ca="1">IFERROR(OFFSET('Impacts Database'!$A$1,'Impact Inputs'!B123-1,MATCH("Government/Non-Government",'Impacts Database'!$2:$2,0)-1),"-")</f>
        <v>-</v>
      </c>
      <c r="I124" s="449"/>
      <c r="J124" s="166"/>
      <c r="K124" s="99"/>
      <c r="L124" s="99"/>
      <c r="M124" s="17"/>
      <c r="N124" s="242"/>
      <c r="O124" s="100"/>
      <c r="P124" s="102" t="s">
        <v>111</v>
      </c>
      <c r="Q124" s="315"/>
      <c r="R124" s="25">
        <f ca="1">IF(ISTEXT(F123),0,(F123*N123*O123*Q124))</f>
        <v>0</v>
      </c>
      <c r="S124" s="325"/>
      <c r="T124" s="325">
        <f t="shared" ref="T124:AY124" ca="1" si="217" xml:space="preserve"> MAX( MIN($M123, T$4) - MAX($K123, T$3), 0) *$R124</f>
        <v>0</v>
      </c>
      <c r="U124" s="325">
        <f t="shared" ca="1" si="217"/>
        <v>0</v>
      </c>
      <c r="V124" s="325">
        <f t="shared" ca="1" si="217"/>
        <v>0</v>
      </c>
      <c r="W124" s="325">
        <f t="shared" ca="1" si="217"/>
        <v>0</v>
      </c>
      <c r="X124" s="325">
        <f t="shared" ca="1" si="217"/>
        <v>0</v>
      </c>
      <c r="Y124" s="325">
        <f t="shared" ca="1" si="217"/>
        <v>0</v>
      </c>
      <c r="Z124" s="325">
        <f t="shared" ca="1" si="217"/>
        <v>0</v>
      </c>
      <c r="AA124" s="325">
        <f t="shared" ca="1" si="217"/>
        <v>0</v>
      </c>
      <c r="AB124" s="325">
        <f t="shared" ca="1" si="217"/>
        <v>0</v>
      </c>
      <c r="AC124" s="325">
        <f t="shared" ca="1" si="217"/>
        <v>0</v>
      </c>
      <c r="AD124" s="325">
        <f t="shared" ca="1" si="217"/>
        <v>0</v>
      </c>
      <c r="AE124" s="325">
        <f t="shared" ca="1" si="217"/>
        <v>0</v>
      </c>
      <c r="AF124" s="325">
        <f t="shared" ca="1" si="217"/>
        <v>0</v>
      </c>
      <c r="AG124" s="325">
        <f t="shared" ca="1" si="217"/>
        <v>0</v>
      </c>
      <c r="AH124" s="325">
        <f t="shared" ca="1" si="217"/>
        <v>0</v>
      </c>
      <c r="AI124" s="325">
        <f t="shared" ca="1" si="217"/>
        <v>0</v>
      </c>
      <c r="AJ124" s="325">
        <f t="shared" ca="1" si="217"/>
        <v>0</v>
      </c>
      <c r="AK124" s="325">
        <f t="shared" ca="1" si="217"/>
        <v>0</v>
      </c>
      <c r="AL124" s="325">
        <f t="shared" ca="1" si="217"/>
        <v>0</v>
      </c>
      <c r="AM124" s="325">
        <f t="shared" ca="1" si="217"/>
        <v>0</v>
      </c>
      <c r="AN124" s="325">
        <f t="shared" ca="1" si="217"/>
        <v>0</v>
      </c>
      <c r="AO124" s="325">
        <f t="shared" ca="1" si="217"/>
        <v>0</v>
      </c>
      <c r="AP124" s="325">
        <f t="shared" ca="1" si="217"/>
        <v>0</v>
      </c>
      <c r="AQ124" s="325">
        <f t="shared" ca="1" si="217"/>
        <v>0</v>
      </c>
      <c r="AR124" s="325">
        <f t="shared" ca="1" si="217"/>
        <v>0</v>
      </c>
      <c r="AS124" s="325">
        <f t="shared" ca="1" si="217"/>
        <v>0</v>
      </c>
      <c r="AT124" s="325">
        <f t="shared" ca="1" si="217"/>
        <v>0</v>
      </c>
      <c r="AU124" s="325">
        <f t="shared" ca="1" si="217"/>
        <v>0</v>
      </c>
      <c r="AV124" s="325">
        <f t="shared" ca="1" si="217"/>
        <v>0</v>
      </c>
      <c r="AW124" s="325">
        <f t="shared" ca="1" si="217"/>
        <v>0</v>
      </c>
      <c r="AX124" s="325">
        <f t="shared" ca="1" si="217"/>
        <v>0</v>
      </c>
      <c r="AY124" s="325">
        <f t="shared" ca="1" si="217"/>
        <v>0</v>
      </c>
      <c r="AZ124" s="325">
        <f t="shared" ref="AZ124:BQ124" ca="1" si="218" xml:space="preserve"> MAX( MIN($M123, AZ$4) - MAX($K123, AZ$3), 0) *$R124</f>
        <v>0</v>
      </c>
      <c r="BA124" s="325">
        <f t="shared" ca="1" si="218"/>
        <v>0</v>
      </c>
      <c r="BB124" s="325">
        <f t="shared" ca="1" si="218"/>
        <v>0</v>
      </c>
      <c r="BC124" s="325">
        <f t="shared" ca="1" si="218"/>
        <v>0</v>
      </c>
      <c r="BD124" s="325">
        <f t="shared" ca="1" si="218"/>
        <v>0</v>
      </c>
      <c r="BE124" s="325">
        <f t="shared" ca="1" si="218"/>
        <v>0</v>
      </c>
      <c r="BF124" s="325">
        <f t="shared" ca="1" si="218"/>
        <v>0</v>
      </c>
      <c r="BG124" s="325">
        <f t="shared" ca="1" si="218"/>
        <v>0</v>
      </c>
      <c r="BH124" s="325">
        <f t="shared" ca="1" si="218"/>
        <v>0</v>
      </c>
      <c r="BI124" s="325">
        <f t="shared" ca="1" si="218"/>
        <v>0</v>
      </c>
      <c r="BJ124" s="325">
        <f t="shared" ca="1" si="218"/>
        <v>0</v>
      </c>
      <c r="BK124" s="325">
        <f t="shared" ca="1" si="218"/>
        <v>0</v>
      </c>
      <c r="BL124" s="325">
        <f t="shared" ca="1" si="218"/>
        <v>0</v>
      </c>
      <c r="BM124" s="325">
        <f t="shared" ca="1" si="218"/>
        <v>0</v>
      </c>
      <c r="BN124" s="325">
        <f t="shared" ca="1" si="218"/>
        <v>0</v>
      </c>
      <c r="BO124" s="325">
        <f t="shared" ca="1" si="218"/>
        <v>0</v>
      </c>
      <c r="BP124" s="325">
        <f t="shared" ca="1" si="218"/>
        <v>0</v>
      </c>
      <c r="BQ124" s="325">
        <f t="shared" ca="1" si="218"/>
        <v>0</v>
      </c>
    </row>
    <row r="125" spans="1:69">
      <c r="B125" s="123"/>
      <c r="C125" s="128"/>
      <c r="D125" s="6"/>
      <c r="E125" s="6"/>
      <c r="F125" s="239"/>
      <c r="G125" s="239"/>
      <c r="H125" s="240" t="str">
        <f ca="1">IFERROR(OFFSET('Impacts Database'!$A$1,'Impact Inputs'!B123-1,MATCH("Government/Non-Government",'Impacts Database'!$2:$2,0)-1),"-")</f>
        <v>-</v>
      </c>
      <c r="I125" s="449"/>
      <c r="J125" s="166"/>
      <c r="K125" s="98"/>
      <c r="L125" s="98"/>
      <c r="M125" s="17"/>
      <c r="N125" s="242"/>
      <c r="O125" s="101"/>
      <c r="P125" s="102" t="s">
        <v>112</v>
      </c>
      <c r="Q125" s="7">
        <f>Q124-Q123</f>
        <v>0</v>
      </c>
      <c r="R125" s="25">
        <f ca="1">IF(ISTEXT(F123),0,(F123*N123*O123*Q125))</f>
        <v>0</v>
      </c>
      <c r="S125" s="325"/>
      <c r="T125" s="325">
        <f t="shared" ref="T125:BQ125" ca="1" si="219">T124-T123</f>
        <v>0</v>
      </c>
      <c r="U125" s="325">
        <f t="shared" ca="1" si="219"/>
        <v>0</v>
      </c>
      <c r="V125" s="325">
        <f t="shared" ca="1" si="219"/>
        <v>0</v>
      </c>
      <c r="W125" s="325">
        <f t="shared" ca="1" si="219"/>
        <v>0</v>
      </c>
      <c r="X125" s="325">
        <f t="shared" ca="1" si="219"/>
        <v>0</v>
      </c>
      <c r="Y125" s="325">
        <f t="shared" ca="1" si="219"/>
        <v>0</v>
      </c>
      <c r="Z125" s="325">
        <f t="shared" ca="1" si="219"/>
        <v>0</v>
      </c>
      <c r="AA125" s="325">
        <f t="shared" ca="1" si="219"/>
        <v>0</v>
      </c>
      <c r="AB125" s="325">
        <f t="shared" ca="1" si="219"/>
        <v>0</v>
      </c>
      <c r="AC125" s="325">
        <f t="shared" ca="1" si="219"/>
        <v>0</v>
      </c>
      <c r="AD125" s="325">
        <f t="shared" ca="1" si="219"/>
        <v>0</v>
      </c>
      <c r="AE125" s="325">
        <f t="shared" ca="1" si="219"/>
        <v>0</v>
      </c>
      <c r="AF125" s="325">
        <f t="shared" ca="1" si="219"/>
        <v>0</v>
      </c>
      <c r="AG125" s="325">
        <f t="shared" ca="1" si="219"/>
        <v>0</v>
      </c>
      <c r="AH125" s="325">
        <f t="shared" ca="1" si="219"/>
        <v>0</v>
      </c>
      <c r="AI125" s="325">
        <f t="shared" ca="1" si="219"/>
        <v>0</v>
      </c>
      <c r="AJ125" s="325">
        <f t="shared" ca="1" si="219"/>
        <v>0</v>
      </c>
      <c r="AK125" s="325">
        <f t="shared" ca="1" si="219"/>
        <v>0</v>
      </c>
      <c r="AL125" s="325">
        <f t="shared" ca="1" si="219"/>
        <v>0</v>
      </c>
      <c r="AM125" s="325">
        <f t="shared" ca="1" si="219"/>
        <v>0</v>
      </c>
      <c r="AN125" s="325">
        <f t="shared" ca="1" si="219"/>
        <v>0</v>
      </c>
      <c r="AO125" s="325">
        <f t="shared" ca="1" si="219"/>
        <v>0</v>
      </c>
      <c r="AP125" s="325">
        <f t="shared" ca="1" si="219"/>
        <v>0</v>
      </c>
      <c r="AQ125" s="325">
        <f t="shared" ca="1" si="219"/>
        <v>0</v>
      </c>
      <c r="AR125" s="325">
        <f t="shared" ca="1" si="219"/>
        <v>0</v>
      </c>
      <c r="AS125" s="325">
        <f t="shared" ca="1" si="219"/>
        <v>0</v>
      </c>
      <c r="AT125" s="325">
        <f t="shared" ca="1" si="219"/>
        <v>0</v>
      </c>
      <c r="AU125" s="325">
        <f t="shared" ca="1" si="219"/>
        <v>0</v>
      </c>
      <c r="AV125" s="325">
        <f t="shared" ca="1" si="219"/>
        <v>0</v>
      </c>
      <c r="AW125" s="325">
        <f t="shared" ca="1" si="219"/>
        <v>0</v>
      </c>
      <c r="AX125" s="325">
        <f t="shared" ca="1" si="219"/>
        <v>0</v>
      </c>
      <c r="AY125" s="325">
        <f t="shared" ca="1" si="219"/>
        <v>0</v>
      </c>
      <c r="AZ125" s="325">
        <f t="shared" ca="1" si="219"/>
        <v>0</v>
      </c>
      <c r="BA125" s="325">
        <f t="shared" ca="1" si="219"/>
        <v>0</v>
      </c>
      <c r="BB125" s="325">
        <f t="shared" ca="1" si="219"/>
        <v>0</v>
      </c>
      <c r="BC125" s="325">
        <f t="shared" ca="1" si="219"/>
        <v>0</v>
      </c>
      <c r="BD125" s="325">
        <f t="shared" ca="1" si="219"/>
        <v>0</v>
      </c>
      <c r="BE125" s="325">
        <f t="shared" ca="1" si="219"/>
        <v>0</v>
      </c>
      <c r="BF125" s="325">
        <f t="shared" ca="1" si="219"/>
        <v>0</v>
      </c>
      <c r="BG125" s="325">
        <f t="shared" ca="1" si="219"/>
        <v>0</v>
      </c>
      <c r="BH125" s="325">
        <f t="shared" ca="1" si="219"/>
        <v>0</v>
      </c>
      <c r="BI125" s="325">
        <f t="shared" ca="1" si="219"/>
        <v>0</v>
      </c>
      <c r="BJ125" s="325">
        <f t="shared" ca="1" si="219"/>
        <v>0</v>
      </c>
      <c r="BK125" s="325">
        <f t="shared" ca="1" si="219"/>
        <v>0</v>
      </c>
      <c r="BL125" s="325">
        <f t="shared" ca="1" si="219"/>
        <v>0</v>
      </c>
      <c r="BM125" s="325">
        <f t="shared" ca="1" si="219"/>
        <v>0</v>
      </c>
      <c r="BN125" s="325">
        <f t="shared" ca="1" si="219"/>
        <v>0</v>
      </c>
      <c r="BO125" s="325">
        <f t="shared" ca="1" si="219"/>
        <v>0</v>
      </c>
      <c r="BP125" s="325">
        <f t="shared" ca="1" si="219"/>
        <v>0</v>
      </c>
      <c r="BQ125" s="325">
        <f t="shared" ca="1" si="219"/>
        <v>0</v>
      </c>
    </row>
    <row r="126" spans="1:69" ht="15">
      <c r="A126" s="129" t="s">
        <v>380</v>
      </c>
      <c r="B126" s="316"/>
      <c r="C126" s="128" t="str">
        <f ca="1">IFERROR(OFFSET('Impacts Database'!$A$1,'Impact Inputs'!B126-1,MATCH("Description",'Impacts Database'!$2:$2,0)-1),"-")</f>
        <v>-</v>
      </c>
      <c r="D126" s="6" t="str">
        <f ca="1">IFERROR(OFFSET('Impacts Database'!$A$1,'Impact Inputs'!B126-1,MATCH("Wellbeing Domain",'Impacts Database'!$2:$2,0)-1),"-")</f>
        <v>-</v>
      </c>
      <c r="E126" s="6" t="str">
        <f ca="1">IFERROR(OFFSET('Impacts Database'!$A$1,'Impact Inputs'!B126-1,MATCH("Sector",'Impacts Database'!$2:$2,0)-1),"-")</f>
        <v>-</v>
      </c>
      <c r="F126" s="239" t="str">
        <f ca="1">IFERROR(OFFSET('Impacts Database'!$A$1,'Impact Inputs'!B126-1,MATCH("Value adjusted to "&amp;'Primary Inputs'!$C$16,'Impacts Database'!$2:$2,0)-1),"-")</f>
        <v>-</v>
      </c>
      <c r="G126" s="239" t="str">
        <f ca="1">IFERROR(OFFSET('Impacts Database'!$A$1,'Impact Inputs'!B126-1,MATCH("Unit",'Impacts Database'!$2:$2,0)-1),"-")</f>
        <v>-</v>
      </c>
      <c r="H126" s="240" t="str">
        <f ca="1">IFERROR(OFFSET('Impacts Database'!$A$1,'Impact Inputs'!B126-1,MATCH("Government/Non-Government",'Impacts Database'!$2:$2,0)-1),"-")</f>
        <v>-</v>
      </c>
      <c r="I126" s="448"/>
      <c r="J126" s="311" t="s">
        <v>394</v>
      </c>
      <c r="K126" s="312"/>
      <c r="L126" s="313"/>
      <c r="M126" s="17">
        <f xml:space="preserve"> K126 + L126</f>
        <v>0</v>
      </c>
      <c r="N126" s="314">
        <v>1</v>
      </c>
      <c r="O126" s="314">
        <v>1</v>
      </c>
      <c r="P126" s="103" t="s">
        <v>110</v>
      </c>
      <c r="Q126" s="315"/>
      <c r="R126" s="25">
        <f ca="1">IF(ISTEXT(F126),0,(F126*N126*O126*Q126))</f>
        <v>0</v>
      </c>
      <c r="S126" s="325"/>
      <c r="T126" s="325">
        <f t="shared" ref="T126:AY126" ca="1" si="220" xml:space="preserve"> MAX( MIN($M126, T$4) - MAX($K126, T$3), 0) *$R126</f>
        <v>0</v>
      </c>
      <c r="U126" s="325">
        <f t="shared" ca="1" si="220"/>
        <v>0</v>
      </c>
      <c r="V126" s="325">
        <f t="shared" ca="1" si="220"/>
        <v>0</v>
      </c>
      <c r="W126" s="325">
        <f t="shared" ca="1" si="220"/>
        <v>0</v>
      </c>
      <c r="X126" s="325">
        <f t="shared" ca="1" si="220"/>
        <v>0</v>
      </c>
      <c r="Y126" s="325">
        <f t="shared" ca="1" si="220"/>
        <v>0</v>
      </c>
      <c r="Z126" s="325">
        <f t="shared" ca="1" si="220"/>
        <v>0</v>
      </c>
      <c r="AA126" s="325">
        <f t="shared" ca="1" si="220"/>
        <v>0</v>
      </c>
      <c r="AB126" s="325">
        <f t="shared" ca="1" si="220"/>
        <v>0</v>
      </c>
      <c r="AC126" s="325">
        <f t="shared" ca="1" si="220"/>
        <v>0</v>
      </c>
      <c r="AD126" s="325">
        <f t="shared" ca="1" si="220"/>
        <v>0</v>
      </c>
      <c r="AE126" s="325">
        <f t="shared" ca="1" si="220"/>
        <v>0</v>
      </c>
      <c r="AF126" s="325">
        <f t="shared" ca="1" si="220"/>
        <v>0</v>
      </c>
      <c r="AG126" s="325">
        <f t="shared" ca="1" si="220"/>
        <v>0</v>
      </c>
      <c r="AH126" s="325">
        <f t="shared" ca="1" si="220"/>
        <v>0</v>
      </c>
      <c r="AI126" s="325">
        <f t="shared" ca="1" si="220"/>
        <v>0</v>
      </c>
      <c r="AJ126" s="325">
        <f t="shared" ca="1" si="220"/>
        <v>0</v>
      </c>
      <c r="AK126" s="325">
        <f t="shared" ca="1" si="220"/>
        <v>0</v>
      </c>
      <c r="AL126" s="325">
        <f t="shared" ca="1" si="220"/>
        <v>0</v>
      </c>
      <c r="AM126" s="325">
        <f t="shared" ca="1" si="220"/>
        <v>0</v>
      </c>
      <c r="AN126" s="325">
        <f t="shared" ca="1" si="220"/>
        <v>0</v>
      </c>
      <c r="AO126" s="325">
        <f t="shared" ca="1" si="220"/>
        <v>0</v>
      </c>
      <c r="AP126" s="325">
        <f t="shared" ca="1" si="220"/>
        <v>0</v>
      </c>
      <c r="AQ126" s="325">
        <f t="shared" ca="1" si="220"/>
        <v>0</v>
      </c>
      <c r="AR126" s="325">
        <f t="shared" ca="1" si="220"/>
        <v>0</v>
      </c>
      <c r="AS126" s="325">
        <f t="shared" ca="1" si="220"/>
        <v>0</v>
      </c>
      <c r="AT126" s="325">
        <f t="shared" ca="1" si="220"/>
        <v>0</v>
      </c>
      <c r="AU126" s="325">
        <f t="shared" ca="1" si="220"/>
        <v>0</v>
      </c>
      <c r="AV126" s="325">
        <f t="shared" ca="1" si="220"/>
        <v>0</v>
      </c>
      <c r="AW126" s="325">
        <f t="shared" ca="1" si="220"/>
        <v>0</v>
      </c>
      <c r="AX126" s="325">
        <f t="shared" ca="1" si="220"/>
        <v>0</v>
      </c>
      <c r="AY126" s="325">
        <f t="shared" ca="1" si="220"/>
        <v>0</v>
      </c>
      <c r="AZ126" s="325">
        <f t="shared" ref="AZ126:BQ126" ca="1" si="221" xml:space="preserve"> MAX( MIN($M126, AZ$4) - MAX($K126, AZ$3), 0) *$R126</f>
        <v>0</v>
      </c>
      <c r="BA126" s="325">
        <f t="shared" ca="1" si="221"/>
        <v>0</v>
      </c>
      <c r="BB126" s="325">
        <f t="shared" ca="1" si="221"/>
        <v>0</v>
      </c>
      <c r="BC126" s="325">
        <f t="shared" ca="1" si="221"/>
        <v>0</v>
      </c>
      <c r="BD126" s="325">
        <f t="shared" ca="1" si="221"/>
        <v>0</v>
      </c>
      <c r="BE126" s="325">
        <f t="shared" ca="1" si="221"/>
        <v>0</v>
      </c>
      <c r="BF126" s="325">
        <f t="shared" ca="1" si="221"/>
        <v>0</v>
      </c>
      <c r="BG126" s="325">
        <f t="shared" ca="1" si="221"/>
        <v>0</v>
      </c>
      <c r="BH126" s="325">
        <f t="shared" ca="1" si="221"/>
        <v>0</v>
      </c>
      <c r="BI126" s="325">
        <f t="shared" ca="1" si="221"/>
        <v>0</v>
      </c>
      <c r="BJ126" s="325">
        <f t="shared" ca="1" si="221"/>
        <v>0</v>
      </c>
      <c r="BK126" s="325">
        <f t="shared" ca="1" si="221"/>
        <v>0</v>
      </c>
      <c r="BL126" s="325">
        <f t="shared" ca="1" si="221"/>
        <v>0</v>
      </c>
      <c r="BM126" s="325">
        <f t="shared" ca="1" si="221"/>
        <v>0</v>
      </c>
      <c r="BN126" s="325">
        <f t="shared" ca="1" si="221"/>
        <v>0</v>
      </c>
      <c r="BO126" s="325">
        <f t="shared" ca="1" si="221"/>
        <v>0</v>
      </c>
      <c r="BP126" s="325">
        <f t="shared" ca="1" si="221"/>
        <v>0</v>
      </c>
      <c r="BQ126" s="325">
        <f t="shared" ca="1" si="221"/>
        <v>0</v>
      </c>
    </row>
    <row r="127" spans="1:69">
      <c r="A127" s="191" t="str">
        <f>IF(OR(AND(L126=0,NOT(ISBLANK(L126))),N126=0,O126=0,AND(Q126=Q127,NOT(ISBLANK(Q126)),NOT(ISBLANK(Q127)))),"ERROR","OK")</f>
        <v>OK</v>
      </c>
      <c r="B127" s="123"/>
      <c r="C127" s="125" t="str">
        <f ca="1">IF(SUMSQ($T128:$BQ128)&gt;0,"INCLUDED","EXCLUDED")</f>
        <v>EXCLUDED</v>
      </c>
      <c r="D127" s="6"/>
      <c r="E127" s="6"/>
      <c r="F127" s="239"/>
      <c r="G127" s="239"/>
      <c r="H127" s="240" t="str">
        <f ca="1">IFERROR(OFFSET('Impacts Database'!$A$1,'Impact Inputs'!B126-1,MATCH("Government/Non-Government",'Impacts Database'!$2:$2,0)-1),"-")</f>
        <v>-</v>
      </c>
      <c r="I127" s="449"/>
      <c r="J127" s="166"/>
      <c r="K127" s="99"/>
      <c r="L127" s="99"/>
      <c r="M127" s="17"/>
      <c r="N127" s="242"/>
      <c r="O127" s="100"/>
      <c r="P127" s="102" t="s">
        <v>111</v>
      </c>
      <c r="Q127" s="315"/>
      <c r="R127" s="25">
        <f ca="1">IF(ISTEXT(F126),0,(F126*N126*O126*Q127))</f>
        <v>0</v>
      </c>
      <c r="S127" s="325"/>
      <c r="T127" s="325">
        <f t="shared" ref="T127:AY127" ca="1" si="222" xml:space="preserve"> MAX( MIN($M126, T$4) - MAX($K126, T$3), 0) *$R127</f>
        <v>0</v>
      </c>
      <c r="U127" s="325">
        <f t="shared" ca="1" si="222"/>
        <v>0</v>
      </c>
      <c r="V127" s="325">
        <f t="shared" ca="1" si="222"/>
        <v>0</v>
      </c>
      <c r="W127" s="325">
        <f t="shared" ca="1" si="222"/>
        <v>0</v>
      </c>
      <c r="X127" s="325">
        <f t="shared" ca="1" si="222"/>
        <v>0</v>
      </c>
      <c r="Y127" s="325">
        <f t="shared" ca="1" si="222"/>
        <v>0</v>
      </c>
      <c r="Z127" s="325">
        <f t="shared" ca="1" si="222"/>
        <v>0</v>
      </c>
      <c r="AA127" s="325">
        <f t="shared" ca="1" si="222"/>
        <v>0</v>
      </c>
      <c r="AB127" s="325">
        <f t="shared" ca="1" si="222"/>
        <v>0</v>
      </c>
      <c r="AC127" s="325">
        <f t="shared" ca="1" si="222"/>
        <v>0</v>
      </c>
      <c r="AD127" s="325">
        <f t="shared" ca="1" si="222"/>
        <v>0</v>
      </c>
      <c r="AE127" s="325">
        <f t="shared" ca="1" si="222"/>
        <v>0</v>
      </c>
      <c r="AF127" s="325">
        <f t="shared" ca="1" si="222"/>
        <v>0</v>
      </c>
      <c r="AG127" s="325">
        <f t="shared" ca="1" si="222"/>
        <v>0</v>
      </c>
      <c r="AH127" s="325">
        <f t="shared" ca="1" si="222"/>
        <v>0</v>
      </c>
      <c r="AI127" s="325">
        <f t="shared" ca="1" si="222"/>
        <v>0</v>
      </c>
      <c r="AJ127" s="325">
        <f t="shared" ca="1" si="222"/>
        <v>0</v>
      </c>
      <c r="AK127" s="325">
        <f t="shared" ca="1" si="222"/>
        <v>0</v>
      </c>
      <c r="AL127" s="325">
        <f t="shared" ca="1" si="222"/>
        <v>0</v>
      </c>
      <c r="AM127" s="325">
        <f t="shared" ca="1" si="222"/>
        <v>0</v>
      </c>
      <c r="AN127" s="325">
        <f t="shared" ca="1" si="222"/>
        <v>0</v>
      </c>
      <c r="AO127" s="325">
        <f t="shared" ca="1" si="222"/>
        <v>0</v>
      </c>
      <c r="AP127" s="325">
        <f t="shared" ca="1" si="222"/>
        <v>0</v>
      </c>
      <c r="AQ127" s="325">
        <f t="shared" ca="1" si="222"/>
        <v>0</v>
      </c>
      <c r="AR127" s="325">
        <f t="shared" ca="1" si="222"/>
        <v>0</v>
      </c>
      <c r="AS127" s="325">
        <f t="shared" ca="1" si="222"/>
        <v>0</v>
      </c>
      <c r="AT127" s="325">
        <f t="shared" ca="1" si="222"/>
        <v>0</v>
      </c>
      <c r="AU127" s="325">
        <f t="shared" ca="1" si="222"/>
        <v>0</v>
      </c>
      <c r="AV127" s="325">
        <f t="shared" ca="1" si="222"/>
        <v>0</v>
      </c>
      <c r="AW127" s="325">
        <f t="shared" ca="1" si="222"/>
        <v>0</v>
      </c>
      <c r="AX127" s="325">
        <f t="shared" ca="1" si="222"/>
        <v>0</v>
      </c>
      <c r="AY127" s="325">
        <f t="shared" ca="1" si="222"/>
        <v>0</v>
      </c>
      <c r="AZ127" s="325">
        <f t="shared" ref="AZ127:BQ127" ca="1" si="223" xml:space="preserve"> MAX( MIN($M126, AZ$4) - MAX($K126, AZ$3), 0) *$R127</f>
        <v>0</v>
      </c>
      <c r="BA127" s="325">
        <f t="shared" ca="1" si="223"/>
        <v>0</v>
      </c>
      <c r="BB127" s="325">
        <f t="shared" ca="1" si="223"/>
        <v>0</v>
      </c>
      <c r="BC127" s="325">
        <f t="shared" ca="1" si="223"/>
        <v>0</v>
      </c>
      <c r="BD127" s="325">
        <f t="shared" ca="1" si="223"/>
        <v>0</v>
      </c>
      <c r="BE127" s="325">
        <f t="shared" ca="1" si="223"/>
        <v>0</v>
      </c>
      <c r="BF127" s="325">
        <f t="shared" ca="1" si="223"/>
        <v>0</v>
      </c>
      <c r="BG127" s="325">
        <f t="shared" ca="1" si="223"/>
        <v>0</v>
      </c>
      <c r="BH127" s="325">
        <f t="shared" ca="1" si="223"/>
        <v>0</v>
      </c>
      <c r="BI127" s="325">
        <f t="shared" ca="1" si="223"/>
        <v>0</v>
      </c>
      <c r="BJ127" s="325">
        <f t="shared" ca="1" si="223"/>
        <v>0</v>
      </c>
      <c r="BK127" s="325">
        <f t="shared" ca="1" si="223"/>
        <v>0</v>
      </c>
      <c r="BL127" s="325">
        <f t="shared" ca="1" si="223"/>
        <v>0</v>
      </c>
      <c r="BM127" s="325">
        <f t="shared" ca="1" si="223"/>
        <v>0</v>
      </c>
      <c r="BN127" s="325">
        <f t="shared" ca="1" si="223"/>
        <v>0</v>
      </c>
      <c r="BO127" s="325">
        <f t="shared" ca="1" si="223"/>
        <v>0</v>
      </c>
      <c r="BP127" s="325">
        <f t="shared" ca="1" si="223"/>
        <v>0</v>
      </c>
      <c r="BQ127" s="325">
        <f t="shared" ca="1" si="223"/>
        <v>0</v>
      </c>
    </row>
    <row r="128" spans="1:69">
      <c r="B128" s="123"/>
      <c r="C128" s="128"/>
      <c r="D128" s="6"/>
      <c r="E128" s="6"/>
      <c r="F128" s="239"/>
      <c r="G128" s="239"/>
      <c r="H128" s="240" t="str">
        <f ca="1">IFERROR(OFFSET('Impacts Database'!$A$1,'Impact Inputs'!B126-1,MATCH("Government/Non-Government",'Impacts Database'!$2:$2,0)-1),"-")</f>
        <v>-</v>
      </c>
      <c r="I128" s="449"/>
      <c r="J128" s="166"/>
      <c r="K128" s="98"/>
      <c r="L128" s="98"/>
      <c r="M128" s="17"/>
      <c r="N128" s="242"/>
      <c r="O128" s="101"/>
      <c r="P128" s="102" t="s">
        <v>112</v>
      </c>
      <c r="Q128" s="7">
        <f>Q127-Q126</f>
        <v>0</v>
      </c>
      <c r="R128" s="25">
        <f ca="1">IF(ISTEXT(F126),0,(F126*N126*O126*Q128))</f>
        <v>0</v>
      </c>
      <c r="S128" s="325"/>
      <c r="T128" s="325">
        <f t="shared" ref="T128:BQ128" ca="1" si="224">T127-T126</f>
        <v>0</v>
      </c>
      <c r="U128" s="325">
        <f t="shared" ca="1" si="224"/>
        <v>0</v>
      </c>
      <c r="V128" s="325">
        <f t="shared" ca="1" si="224"/>
        <v>0</v>
      </c>
      <c r="W128" s="325">
        <f t="shared" ca="1" si="224"/>
        <v>0</v>
      </c>
      <c r="X128" s="325">
        <f t="shared" ca="1" si="224"/>
        <v>0</v>
      </c>
      <c r="Y128" s="325">
        <f t="shared" ca="1" si="224"/>
        <v>0</v>
      </c>
      <c r="Z128" s="325">
        <f t="shared" ca="1" si="224"/>
        <v>0</v>
      </c>
      <c r="AA128" s="325">
        <f t="shared" ca="1" si="224"/>
        <v>0</v>
      </c>
      <c r="AB128" s="325">
        <f t="shared" ca="1" si="224"/>
        <v>0</v>
      </c>
      <c r="AC128" s="325">
        <f t="shared" ca="1" si="224"/>
        <v>0</v>
      </c>
      <c r="AD128" s="325">
        <f t="shared" ca="1" si="224"/>
        <v>0</v>
      </c>
      <c r="AE128" s="325">
        <f t="shared" ca="1" si="224"/>
        <v>0</v>
      </c>
      <c r="AF128" s="325">
        <f t="shared" ca="1" si="224"/>
        <v>0</v>
      </c>
      <c r="AG128" s="325">
        <f t="shared" ca="1" si="224"/>
        <v>0</v>
      </c>
      <c r="AH128" s="325">
        <f t="shared" ca="1" si="224"/>
        <v>0</v>
      </c>
      <c r="AI128" s="325">
        <f t="shared" ca="1" si="224"/>
        <v>0</v>
      </c>
      <c r="AJ128" s="325">
        <f t="shared" ca="1" si="224"/>
        <v>0</v>
      </c>
      <c r="AK128" s="325">
        <f t="shared" ca="1" si="224"/>
        <v>0</v>
      </c>
      <c r="AL128" s="325">
        <f t="shared" ca="1" si="224"/>
        <v>0</v>
      </c>
      <c r="AM128" s="325">
        <f t="shared" ca="1" si="224"/>
        <v>0</v>
      </c>
      <c r="AN128" s="325">
        <f t="shared" ca="1" si="224"/>
        <v>0</v>
      </c>
      <c r="AO128" s="325">
        <f t="shared" ca="1" si="224"/>
        <v>0</v>
      </c>
      <c r="AP128" s="325">
        <f t="shared" ca="1" si="224"/>
        <v>0</v>
      </c>
      <c r="AQ128" s="325">
        <f t="shared" ca="1" si="224"/>
        <v>0</v>
      </c>
      <c r="AR128" s="325">
        <f t="shared" ca="1" si="224"/>
        <v>0</v>
      </c>
      <c r="AS128" s="325">
        <f t="shared" ca="1" si="224"/>
        <v>0</v>
      </c>
      <c r="AT128" s="325">
        <f t="shared" ca="1" si="224"/>
        <v>0</v>
      </c>
      <c r="AU128" s="325">
        <f t="shared" ca="1" si="224"/>
        <v>0</v>
      </c>
      <c r="AV128" s="325">
        <f t="shared" ca="1" si="224"/>
        <v>0</v>
      </c>
      <c r="AW128" s="325">
        <f t="shared" ca="1" si="224"/>
        <v>0</v>
      </c>
      <c r="AX128" s="325">
        <f t="shared" ca="1" si="224"/>
        <v>0</v>
      </c>
      <c r="AY128" s="325">
        <f t="shared" ca="1" si="224"/>
        <v>0</v>
      </c>
      <c r="AZ128" s="325">
        <f t="shared" ca="1" si="224"/>
        <v>0</v>
      </c>
      <c r="BA128" s="325">
        <f t="shared" ca="1" si="224"/>
        <v>0</v>
      </c>
      <c r="BB128" s="325">
        <f t="shared" ca="1" si="224"/>
        <v>0</v>
      </c>
      <c r="BC128" s="325">
        <f t="shared" ca="1" si="224"/>
        <v>0</v>
      </c>
      <c r="BD128" s="325">
        <f t="shared" ca="1" si="224"/>
        <v>0</v>
      </c>
      <c r="BE128" s="325">
        <f t="shared" ca="1" si="224"/>
        <v>0</v>
      </c>
      <c r="BF128" s="325">
        <f t="shared" ca="1" si="224"/>
        <v>0</v>
      </c>
      <c r="BG128" s="325">
        <f t="shared" ca="1" si="224"/>
        <v>0</v>
      </c>
      <c r="BH128" s="325">
        <f t="shared" ca="1" si="224"/>
        <v>0</v>
      </c>
      <c r="BI128" s="325">
        <f t="shared" ca="1" si="224"/>
        <v>0</v>
      </c>
      <c r="BJ128" s="325">
        <f t="shared" ca="1" si="224"/>
        <v>0</v>
      </c>
      <c r="BK128" s="325">
        <f t="shared" ca="1" si="224"/>
        <v>0</v>
      </c>
      <c r="BL128" s="325">
        <f t="shared" ca="1" si="224"/>
        <v>0</v>
      </c>
      <c r="BM128" s="325">
        <f t="shared" ca="1" si="224"/>
        <v>0</v>
      </c>
      <c r="BN128" s="325">
        <f t="shared" ca="1" si="224"/>
        <v>0</v>
      </c>
      <c r="BO128" s="325">
        <f t="shared" ca="1" si="224"/>
        <v>0</v>
      </c>
      <c r="BP128" s="325">
        <f t="shared" ca="1" si="224"/>
        <v>0</v>
      </c>
      <c r="BQ128" s="325">
        <f t="shared" ca="1" si="224"/>
        <v>0</v>
      </c>
    </row>
    <row r="129" spans="1:69" ht="15">
      <c r="A129" s="129" t="s">
        <v>381</v>
      </c>
      <c r="B129" s="316"/>
      <c r="C129" s="128" t="str">
        <f ca="1">IFERROR(OFFSET('Impacts Database'!$A$1,'Impact Inputs'!B129-1,MATCH("Description",'Impacts Database'!$2:$2,0)-1),"-")</f>
        <v>-</v>
      </c>
      <c r="D129" s="6" t="str">
        <f ca="1">IFERROR(OFFSET('Impacts Database'!$A$1,'Impact Inputs'!B129-1,MATCH("Wellbeing Domain",'Impacts Database'!$2:$2,0)-1),"-")</f>
        <v>-</v>
      </c>
      <c r="E129" s="6" t="str">
        <f ca="1">IFERROR(OFFSET('Impacts Database'!$A$1,'Impact Inputs'!B129-1,MATCH("Sector",'Impacts Database'!$2:$2,0)-1),"-")</f>
        <v>-</v>
      </c>
      <c r="F129" s="239" t="str">
        <f ca="1">IFERROR(OFFSET('Impacts Database'!$A$1,'Impact Inputs'!B129-1,MATCH("Value adjusted to "&amp;'Primary Inputs'!$C$16,'Impacts Database'!$2:$2,0)-1),"-")</f>
        <v>-</v>
      </c>
      <c r="G129" s="239" t="str">
        <f ca="1">IFERROR(OFFSET('Impacts Database'!$A$1,'Impact Inputs'!B129-1,MATCH("Unit",'Impacts Database'!$2:$2,0)-1),"-")</f>
        <v>-</v>
      </c>
      <c r="H129" s="240" t="str">
        <f ca="1">IFERROR(OFFSET('Impacts Database'!$A$1,'Impact Inputs'!B129-1,MATCH("Government/Non-Government",'Impacts Database'!$2:$2,0)-1),"-")</f>
        <v>-</v>
      </c>
      <c r="I129" s="448"/>
      <c r="J129" s="311" t="s">
        <v>394</v>
      </c>
      <c r="K129" s="312"/>
      <c r="L129" s="313"/>
      <c r="M129" s="17">
        <f xml:space="preserve"> K129 + L129</f>
        <v>0</v>
      </c>
      <c r="N129" s="314">
        <v>1</v>
      </c>
      <c r="O129" s="314">
        <v>1</v>
      </c>
      <c r="P129" s="103" t="s">
        <v>110</v>
      </c>
      <c r="Q129" s="315"/>
      <c r="R129" s="25">
        <f ca="1">IF(ISTEXT(F129),0,(F129*N129*O129*Q129))</f>
        <v>0</v>
      </c>
      <c r="S129" s="325"/>
      <c r="T129" s="325">
        <f t="shared" ref="T129:AY129" ca="1" si="225" xml:space="preserve"> MAX( MIN($M129, T$4) - MAX($K129, T$3), 0) *$R129</f>
        <v>0</v>
      </c>
      <c r="U129" s="325">
        <f t="shared" ca="1" si="225"/>
        <v>0</v>
      </c>
      <c r="V129" s="325">
        <f t="shared" ca="1" si="225"/>
        <v>0</v>
      </c>
      <c r="W129" s="325">
        <f t="shared" ca="1" si="225"/>
        <v>0</v>
      </c>
      <c r="X129" s="325">
        <f t="shared" ca="1" si="225"/>
        <v>0</v>
      </c>
      <c r="Y129" s="325">
        <f t="shared" ca="1" si="225"/>
        <v>0</v>
      </c>
      <c r="Z129" s="325">
        <f t="shared" ca="1" si="225"/>
        <v>0</v>
      </c>
      <c r="AA129" s="325">
        <f t="shared" ca="1" si="225"/>
        <v>0</v>
      </c>
      <c r="AB129" s="325">
        <f t="shared" ca="1" si="225"/>
        <v>0</v>
      </c>
      <c r="AC129" s="325">
        <f t="shared" ca="1" si="225"/>
        <v>0</v>
      </c>
      <c r="AD129" s="325">
        <f t="shared" ca="1" si="225"/>
        <v>0</v>
      </c>
      <c r="AE129" s="325">
        <f t="shared" ca="1" si="225"/>
        <v>0</v>
      </c>
      <c r="AF129" s="325">
        <f t="shared" ca="1" si="225"/>
        <v>0</v>
      </c>
      <c r="AG129" s="325">
        <f t="shared" ca="1" si="225"/>
        <v>0</v>
      </c>
      <c r="AH129" s="325">
        <f t="shared" ca="1" si="225"/>
        <v>0</v>
      </c>
      <c r="AI129" s="325">
        <f t="shared" ca="1" si="225"/>
        <v>0</v>
      </c>
      <c r="AJ129" s="325">
        <f t="shared" ca="1" si="225"/>
        <v>0</v>
      </c>
      <c r="AK129" s="325">
        <f t="shared" ca="1" si="225"/>
        <v>0</v>
      </c>
      <c r="AL129" s="325">
        <f t="shared" ca="1" si="225"/>
        <v>0</v>
      </c>
      <c r="AM129" s="325">
        <f t="shared" ca="1" si="225"/>
        <v>0</v>
      </c>
      <c r="AN129" s="325">
        <f t="shared" ca="1" si="225"/>
        <v>0</v>
      </c>
      <c r="AO129" s="325">
        <f t="shared" ca="1" si="225"/>
        <v>0</v>
      </c>
      <c r="AP129" s="325">
        <f t="shared" ca="1" si="225"/>
        <v>0</v>
      </c>
      <c r="AQ129" s="325">
        <f t="shared" ca="1" si="225"/>
        <v>0</v>
      </c>
      <c r="AR129" s="325">
        <f t="shared" ca="1" si="225"/>
        <v>0</v>
      </c>
      <c r="AS129" s="325">
        <f t="shared" ca="1" si="225"/>
        <v>0</v>
      </c>
      <c r="AT129" s="325">
        <f t="shared" ca="1" si="225"/>
        <v>0</v>
      </c>
      <c r="AU129" s="325">
        <f t="shared" ca="1" si="225"/>
        <v>0</v>
      </c>
      <c r="AV129" s="325">
        <f t="shared" ca="1" si="225"/>
        <v>0</v>
      </c>
      <c r="AW129" s="325">
        <f t="shared" ca="1" si="225"/>
        <v>0</v>
      </c>
      <c r="AX129" s="325">
        <f t="shared" ca="1" si="225"/>
        <v>0</v>
      </c>
      <c r="AY129" s="325">
        <f t="shared" ca="1" si="225"/>
        <v>0</v>
      </c>
      <c r="AZ129" s="325">
        <f t="shared" ref="AZ129:BQ129" ca="1" si="226" xml:space="preserve"> MAX( MIN($M129, AZ$4) - MAX($K129, AZ$3), 0) *$R129</f>
        <v>0</v>
      </c>
      <c r="BA129" s="325">
        <f t="shared" ca="1" si="226"/>
        <v>0</v>
      </c>
      <c r="BB129" s="325">
        <f t="shared" ca="1" si="226"/>
        <v>0</v>
      </c>
      <c r="BC129" s="325">
        <f t="shared" ca="1" si="226"/>
        <v>0</v>
      </c>
      <c r="BD129" s="325">
        <f t="shared" ca="1" si="226"/>
        <v>0</v>
      </c>
      <c r="BE129" s="325">
        <f t="shared" ca="1" si="226"/>
        <v>0</v>
      </c>
      <c r="BF129" s="325">
        <f t="shared" ca="1" si="226"/>
        <v>0</v>
      </c>
      <c r="BG129" s="325">
        <f t="shared" ca="1" si="226"/>
        <v>0</v>
      </c>
      <c r="BH129" s="325">
        <f t="shared" ca="1" si="226"/>
        <v>0</v>
      </c>
      <c r="BI129" s="325">
        <f t="shared" ca="1" si="226"/>
        <v>0</v>
      </c>
      <c r="BJ129" s="325">
        <f t="shared" ca="1" si="226"/>
        <v>0</v>
      </c>
      <c r="BK129" s="325">
        <f t="shared" ca="1" si="226"/>
        <v>0</v>
      </c>
      <c r="BL129" s="325">
        <f t="shared" ca="1" si="226"/>
        <v>0</v>
      </c>
      <c r="BM129" s="325">
        <f t="shared" ca="1" si="226"/>
        <v>0</v>
      </c>
      <c r="BN129" s="325">
        <f t="shared" ca="1" si="226"/>
        <v>0</v>
      </c>
      <c r="BO129" s="325">
        <f t="shared" ca="1" si="226"/>
        <v>0</v>
      </c>
      <c r="BP129" s="325">
        <f t="shared" ca="1" si="226"/>
        <v>0</v>
      </c>
      <c r="BQ129" s="325">
        <f t="shared" ca="1" si="226"/>
        <v>0</v>
      </c>
    </row>
    <row r="130" spans="1:69">
      <c r="A130" s="191" t="str">
        <f>IF(OR(AND(L129=0,NOT(ISBLANK(L129))),N129=0,O129=0,AND(Q129=Q130,NOT(ISBLANK(Q129)),NOT(ISBLANK(Q130)))),"ERROR","OK")</f>
        <v>OK</v>
      </c>
      <c r="B130" s="123"/>
      <c r="C130" s="125" t="str">
        <f ca="1">IF(SUMSQ($T131:$BQ131)&gt;0,"INCLUDED","EXCLUDED")</f>
        <v>EXCLUDED</v>
      </c>
      <c r="D130" s="6"/>
      <c r="E130" s="6"/>
      <c r="F130" s="239"/>
      <c r="G130" s="239"/>
      <c r="H130" s="240" t="str">
        <f ca="1">IFERROR(OFFSET('Impacts Database'!$A$1,'Impact Inputs'!B129-1,MATCH("Government/Non-Government",'Impacts Database'!$2:$2,0)-1),"-")</f>
        <v>-</v>
      </c>
      <c r="I130" s="449"/>
      <c r="J130" s="166"/>
      <c r="K130" s="99"/>
      <c r="L130" s="99"/>
      <c r="M130" s="17"/>
      <c r="N130" s="242"/>
      <c r="O130" s="100"/>
      <c r="P130" s="102" t="s">
        <v>111</v>
      </c>
      <c r="Q130" s="315"/>
      <c r="R130" s="25">
        <f ca="1">IF(ISTEXT(F129),0,(F129*N129*O129*Q130))</f>
        <v>0</v>
      </c>
      <c r="S130" s="325"/>
      <c r="T130" s="325">
        <f t="shared" ref="T130:AY130" ca="1" si="227" xml:space="preserve"> MAX( MIN($M129, T$4) - MAX($K129, T$3), 0) *$R130</f>
        <v>0</v>
      </c>
      <c r="U130" s="325">
        <f t="shared" ca="1" si="227"/>
        <v>0</v>
      </c>
      <c r="V130" s="325">
        <f t="shared" ca="1" si="227"/>
        <v>0</v>
      </c>
      <c r="W130" s="325">
        <f t="shared" ca="1" si="227"/>
        <v>0</v>
      </c>
      <c r="X130" s="325">
        <f t="shared" ca="1" si="227"/>
        <v>0</v>
      </c>
      <c r="Y130" s="325">
        <f t="shared" ca="1" si="227"/>
        <v>0</v>
      </c>
      <c r="Z130" s="325">
        <f t="shared" ca="1" si="227"/>
        <v>0</v>
      </c>
      <c r="AA130" s="325">
        <f t="shared" ca="1" si="227"/>
        <v>0</v>
      </c>
      <c r="AB130" s="325">
        <f t="shared" ca="1" si="227"/>
        <v>0</v>
      </c>
      <c r="AC130" s="325">
        <f t="shared" ca="1" si="227"/>
        <v>0</v>
      </c>
      <c r="AD130" s="325">
        <f t="shared" ca="1" si="227"/>
        <v>0</v>
      </c>
      <c r="AE130" s="325">
        <f t="shared" ca="1" si="227"/>
        <v>0</v>
      </c>
      <c r="AF130" s="325">
        <f t="shared" ca="1" si="227"/>
        <v>0</v>
      </c>
      <c r="AG130" s="325">
        <f t="shared" ca="1" si="227"/>
        <v>0</v>
      </c>
      <c r="AH130" s="325">
        <f t="shared" ca="1" si="227"/>
        <v>0</v>
      </c>
      <c r="AI130" s="325">
        <f t="shared" ca="1" si="227"/>
        <v>0</v>
      </c>
      <c r="AJ130" s="325">
        <f t="shared" ca="1" si="227"/>
        <v>0</v>
      </c>
      <c r="AK130" s="325">
        <f t="shared" ca="1" si="227"/>
        <v>0</v>
      </c>
      <c r="AL130" s="325">
        <f t="shared" ca="1" si="227"/>
        <v>0</v>
      </c>
      <c r="AM130" s="325">
        <f t="shared" ca="1" si="227"/>
        <v>0</v>
      </c>
      <c r="AN130" s="325">
        <f t="shared" ca="1" si="227"/>
        <v>0</v>
      </c>
      <c r="AO130" s="325">
        <f t="shared" ca="1" si="227"/>
        <v>0</v>
      </c>
      <c r="AP130" s="325">
        <f t="shared" ca="1" si="227"/>
        <v>0</v>
      </c>
      <c r="AQ130" s="325">
        <f t="shared" ca="1" si="227"/>
        <v>0</v>
      </c>
      <c r="AR130" s="325">
        <f t="shared" ca="1" si="227"/>
        <v>0</v>
      </c>
      <c r="AS130" s="325">
        <f t="shared" ca="1" si="227"/>
        <v>0</v>
      </c>
      <c r="AT130" s="325">
        <f t="shared" ca="1" si="227"/>
        <v>0</v>
      </c>
      <c r="AU130" s="325">
        <f t="shared" ca="1" si="227"/>
        <v>0</v>
      </c>
      <c r="AV130" s="325">
        <f t="shared" ca="1" si="227"/>
        <v>0</v>
      </c>
      <c r="AW130" s="325">
        <f t="shared" ca="1" si="227"/>
        <v>0</v>
      </c>
      <c r="AX130" s="325">
        <f t="shared" ca="1" si="227"/>
        <v>0</v>
      </c>
      <c r="AY130" s="325">
        <f t="shared" ca="1" si="227"/>
        <v>0</v>
      </c>
      <c r="AZ130" s="325">
        <f t="shared" ref="AZ130:BQ130" ca="1" si="228" xml:space="preserve"> MAX( MIN($M129, AZ$4) - MAX($K129, AZ$3), 0) *$R130</f>
        <v>0</v>
      </c>
      <c r="BA130" s="325">
        <f t="shared" ca="1" si="228"/>
        <v>0</v>
      </c>
      <c r="BB130" s="325">
        <f t="shared" ca="1" si="228"/>
        <v>0</v>
      </c>
      <c r="BC130" s="325">
        <f t="shared" ca="1" si="228"/>
        <v>0</v>
      </c>
      <c r="BD130" s="325">
        <f t="shared" ca="1" si="228"/>
        <v>0</v>
      </c>
      <c r="BE130" s="325">
        <f t="shared" ca="1" si="228"/>
        <v>0</v>
      </c>
      <c r="BF130" s="325">
        <f t="shared" ca="1" si="228"/>
        <v>0</v>
      </c>
      <c r="BG130" s="325">
        <f t="shared" ca="1" si="228"/>
        <v>0</v>
      </c>
      <c r="BH130" s="325">
        <f t="shared" ca="1" si="228"/>
        <v>0</v>
      </c>
      <c r="BI130" s="325">
        <f t="shared" ca="1" si="228"/>
        <v>0</v>
      </c>
      <c r="BJ130" s="325">
        <f t="shared" ca="1" si="228"/>
        <v>0</v>
      </c>
      <c r="BK130" s="325">
        <f t="shared" ca="1" si="228"/>
        <v>0</v>
      </c>
      <c r="BL130" s="325">
        <f t="shared" ca="1" si="228"/>
        <v>0</v>
      </c>
      <c r="BM130" s="325">
        <f t="shared" ca="1" si="228"/>
        <v>0</v>
      </c>
      <c r="BN130" s="325">
        <f t="shared" ca="1" si="228"/>
        <v>0</v>
      </c>
      <c r="BO130" s="325">
        <f t="shared" ca="1" si="228"/>
        <v>0</v>
      </c>
      <c r="BP130" s="325">
        <f t="shared" ca="1" si="228"/>
        <v>0</v>
      </c>
      <c r="BQ130" s="325">
        <f t="shared" ca="1" si="228"/>
        <v>0</v>
      </c>
    </row>
    <row r="131" spans="1:69">
      <c r="B131" s="123"/>
      <c r="C131" s="128"/>
      <c r="D131" s="6"/>
      <c r="E131" s="6"/>
      <c r="F131" s="239"/>
      <c r="G131" s="239"/>
      <c r="H131" s="240" t="str">
        <f ca="1">IFERROR(OFFSET('Impacts Database'!$A$1,'Impact Inputs'!B129-1,MATCH("Government/Non-Government",'Impacts Database'!$2:$2,0)-1),"-")</f>
        <v>-</v>
      </c>
      <c r="I131" s="449"/>
      <c r="J131" s="166"/>
      <c r="K131" s="98"/>
      <c r="L131" s="98"/>
      <c r="M131" s="17"/>
      <c r="N131" s="242"/>
      <c r="O131" s="101"/>
      <c r="P131" s="102" t="s">
        <v>112</v>
      </c>
      <c r="Q131" s="7">
        <f>Q130-Q129</f>
        <v>0</v>
      </c>
      <c r="R131" s="25">
        <f ca="1">IF(ISTEXT(F129),0,(F129*N129*O129*Q131))</f>
        <v>0</v>
      </c>
      <c r="S131" s="325"/>
      <c r="T131" s="325">
        <f t="shared" ref="T131:BQ131" ca="1" si="229">T130-T129</f>
        <v>0</v>
      </c>
      <c r="U131" s="325">
        <f t="shared" ca="1" si="229"/>
        <v>0</v>
      </c>
      <c r="V131" s="325">
        <f t="shared" ca="1" si="229"/>
        <v>0</v>
      </c>
      <c r="W131" s="325">
        <f t="shared" ca="1" si="229"/>
        <v>0</v>
      </c>
      <c r="X131" s="325">
        <f t="shared" ca="1" si="229"/>
        <v>0</v>
      </c>
      <c r="Y131" s="325">
        <f t="shared" ca="1" si="229"/>
        <v>0</v>
      </c>
      <c r="Z131" s="325">
        <f t="shared" ca="1" si="229"/>
        <v>0</v>
      </c>
      <c r="AA131" s="325">
        <f t="shared" ca="1" si="229"/>
        <v>0</v>
      </c>
      <c r="AB131" s="325">
        <f t="shared" ca="1" si="229"/>
        <v>0</v>
      </c>
      <c r="AC131" s="325">
        <f t="shared" ca="1" si="229"/>
        <v>0</v>
      </c>
      <c r="AD131" s="325">
        <f t="shared" ca="1" si="229"/>
        <v>0</v>
      </c>
      <c r="AE131" s="325">
        <f t="shared" ca="1" si="229"/>
        <v>0</v>
      </c>
      <c r="AF131" s="325">
        <f t="shared" ca="1" si="229"/>
        <v>0</v>
      </c>
      <c r="AG131" s="325">
        <f t="shared" ca="1" si="229"/>
        <v>0</v>
      </c>
      <c r="AH131" s="325">
        <f t="shared" ca="1" si="229"/>
        <v>0</v>
      </c>
      <c r="AI131" s="325">
        <f t="shared" ca="1" si="229"/>
        <v>0</v>
      </c>
      <c r="AJ131" s="325">
        <f t="shared" ca="1" si="229"/>
        <v>0</v>
      </c>
      <c r="AK131" s="325">
        <f t="shared" ca="1" si="229"/>
        <v>0</v>
      </c>
      <c r="AL131" s="325">
        <f t="shared" ca="1" si="229"/>
        <v>0</v>
      </c>
      <c r="AM131" s="325">
        <f t="shared" ca="1" si="229"/>
        <v>0</v>
      </c>
      <c r="AN131" s="325">
        <f t="shared" ca="1" si="229"/>
        <v>0</v>
      </c>
      <c r="AO131" s="325">
        <f t="shared" ca="1" si="229"/>
        <v>0</v>
      </c>
      <c r="AP131" s="325">
        <f t="shared" ca="1" si="229"/>
        <v>0</v>
      </c>
      <c r="AQ131" s="325">
        <f t="shared" ca="1" si="229"/>
        <v>0</v>
      </c>
      <c r="AR131" s="325">
        <f t="shared" ca="1" si="229"/>
        <v>0</v>
      </c>
      <c r="AS131" s="325">
        <f t="shared" ca="1" si="229"/>
        <v>0</v>
      </c>
      <c r="AT131" s="325">
        <f t="shared" ca="1" si="229"/>
        <v>0</v>
      </c>
      <c r="AU131" s="325">
        <f t="shared" ca="1" si="229"/>
        <v>0</v>
      </c>
      <c r="AV131" s="325">
        <f t="shared" ca="1" si="229"/>
        <v>0</v>
      </c>
      <c r="AW131" s="325">
        <f t="shared" ca="1" si="229"/>
        <v>0</v>
      </c>
      <c r="AX131" s="325">
        <f t="shared" ca="1" si="229"/>
        <v>0</v>
      </c>
      <c r="AY131" s="325">
        <f t="shared" ca="1" si="229"/>
        <v>0</v>
      </c>
      <c r="AZ131" s="325">
        <f t="shared" ca="1" si="229"/>
        <v>0</v>
      </c>
      <c r="BA131" s="325">
        <f t="shared" ca="1" si="229"/>
        <v>0</v>
      </c>
      <c r="BB131" s="325">
        <f t="shared" ca="1" si="229"/>
        <v>0</v>
      </c>
      <c r="BC131" s="325">
        <f t="shared" ca="1" si="229"/>
        <v>0</v>
      </c>
      <c r="BD131" s="325">
        <f t="shared" ca="1" si="229"/>
        <v>0</v>
      </c>
      <c r="BE131" s="325">
        <f t="shared" ca="1" si="229"/>
        <v>0</v>
      </c>
      <c r="BF131" s="325">
        <f t="shared" ca="1" si="229"/>
        <v>0</v>
      </c>
      <c r="BG131" s="325">
        <f t="shared" ca="1" si="229"/>
        <v>0</v>
      </c>
      <c r="BH131" s="325">
        <f t="shared" ca="1" si="229"/>
        <v>0</v>
      </c>
      <c r="BI131" s="325">
        <f t="shared" ca="1" si="229"/>
        <v>0</v>
      </c>
      <c r="BJ131" s="325">
        <f t="shared" ca="1" si="229"/>
        <v>0</v>
      </c>
      <c r="BK131" s="325">
        <f t="shared" ca="1" si="229"/>
        <v>0</v>
      </c>
      <c r="BL131" s="325">
        <f t="shared" ca="1" si="229"/>
        <v>0</v>
      </c>
      <c r="BM131" s="325">
        <f t="shared" ca="1" si="229"/>
        <v>0</v>
      </c>
      <c r="BN131" s="325">
        <f t="shared" ca="1" si="229"/>
        <v>0</v>
      </c>
      <c r="BO131" s="325">
        <f t="shared" ca="1" si="229"/>
        <v>0</v>
      </c>
      <c r="BP131" s="325">
        <f t="shared" ca="1" si="229"/>
        <v>0</v>
      </c>
      <c r="BQ131" s="325">
        <f t="shared" ca="1" si="229"/>
        <v>0</v>
      </c>
    </row>
    <row r="132" spans="1:69" ht="15">
      <c r="A132" s="129" t="s">
        <v>382</v>
      </c>
      <c r="B132" s="316"/>
      <c r="C132" s="128" t="str">
        <f ca="1">IFERROR(OFFSET('Impacts Database'!$A$1,'Impact Inputs'!B132-1,MATCH("Description",'Impacts Database'!$2:$2,0)-1),"-")</f>
        <v>-</v>
      </c>
      <c r="D132" s="6" t="str">
        <f ca="1">IFERROR(OFFSET('Impacts Database'!$A$1,'Impact Inputs'!B132-1,MATCH("Wellbeing Domain",'Impacts Database'!$2:$2,0)-1),"-")</f>
        <v>-</v>
      </c>
      <c r="E132" s="6" t="str">
        <f ca="1">IFERROR(OFFSET('Impacts Database'!$A$1,'Impact Inputs'!B132-1,MATCH("Sector",'Impacts Database'!$2:$2,0)-1),"-")</f>
        <v>-</v>
      </c>
      <c r="F132" s="239" t="str">
        <f ca="1">IFERROR(OFFSET('Impacts Database'!$A$1,'Impact Inputs'!B132-1,MATCH("Value adjusted to "&amp;'Primary Inputs'!$C$16,'Impacts Database'!$2:$2,0)-1),"-")</f>
        <v>-</v>
      </c>
      <c r="G132" s="239" t="str">
        <f ca="1">IFERROR(OFFSET('Impacts Database'!$A$1,'Impact Inputs'!B132-1,MATCH("Unit",'Impacts Database'!$2:$2,0)-1),"-")</f>
        <v>-</v>
      </c>
      <c r="H132" s="240" t="str">
        <f ca="1">IFERROR(OFFSET('Impacts Database'!$A$1,'Impact Inputs'!B132-1,MATCH("Government/Non-Government",'Impacts Database'!$2:$2,0)-1),"-")</f>
        <v>-</v>
      </c>
      <c r="I132" s="448"/>
      <c r="J132" s="311" t="s">
        <v>394</v>
      </c>
      <c r="K132" s="312"/>
      <c r="L132" s="313"/>
      <c r="M132" s="17">
        <f xml:space="preserve"> K132 + L132</f>
        <v>0</v>
      </c>
      <c r="N132" s="314">
        <v>1</v>
      </c>
      <c r="O132" s="314">
        <v>1</v>
      </c>
      <c r="P132" s="103" t="s">
        <v>110</v>
      </c>
      <c r="Q132" s="315"/>
      <c r="R132" s="25">
        <f ca="1">IF(ISTEXT(F132),0,(F132*N132*O132*Q132))</f>
        <v>0</v>
      </c>
      <c r="S132" s="325"/>
      <c r="T132" s="325">
        <f t="shared" ref="T132:AY132" ca="1" si="230" xml:space="preserve"> MAX( MIN($M132, T$4) - MAX($K132, T$3), 0) *$R132</f>
        <v>0</v>
      </c>
      <c r="U132" s="325">
        <f t="shared" ca="1" si="230"/>
        <v>0</v>
      </c>
      <c r="V132" s="325">
        <f t="shared" ca="1" si="230"/>
        <v>0</v>
      </c>
      <c r="W132" s="325">
        <f t="shared" ca="1" si="230"/>
        <v>0</v>
      </c>
      <c r="X132" s="325">
        <f t="shared" ca="1" si="230"/>
        <v>0</v>
      </c>
      <c r="Y132" s="325">
        <f t="shared" ca="1" si="230"/>
        <v>0</v>
      </c>
      <c r="Z132" s="325">
        <f t="shared" ca="1" si="230"/>
        <v>0</v>
      </c>
      <c r="AA132" s="325">
        <f t="shared" ca="1" si="230"/>
        <v>0</v>
      </c>
      <c r="AB132" s="325">
        <f t="shared" ca="1" si="230"/>
        <v>0</v>
      </c>
      <c r="AC132" s="325">
        <f t="shared" ca="1" si="230"/>
        <v>0</v>
      </c>
      <c r="AD132" s="325">
        <f t="shared" ca="1" si="230"/>
        <v>0</v>
      </c>
      <c r="AE132" s="325">
        <f t="shared" ca="1" si="230"/>
        <v>0</v>
      </c>
      <c r="AF132" s="325">
        <f t="shared" ca="1" si="230"/>
        <v>0</v>
      </c>
      <c r="AG132" s="325">
        <f t="shared" ca="1" si="230"/>
        <v>0</v>
      </c>
      <c r="AH132" s="325">
        <f t="shared" ca="1" si="230"/>
        <v>0</v>
      </c>
      <c r="AI132" s="325">
        <f t="shared" ca="1" si="230"/>
        <v>0</v>
      </c>
      <c r="AJ132" s="325">
        <f t="shared" ca="1" si="230"/>
        <v>0</v>
      </c>
      <c r="AK132" s="325">
        <f t="shared" ca="1" si="230"/>
        <v>0</v>
      </c>
      <c r="AL132" s="325">
        <f t="shared" ca="1" si="230"/>
        <v>0</v>
      </c>
      <c r="AM132" s="325">
        <f t="shared" ca="1" si="230"/>
        <v>0</v>
      </c>
      <c r="AN132" s="325">
        <f t="shared" ca="1" si="230"/>
        <v>0</v>
      </c>
      <c r="AO132" s="325">
        <f t="shared" ca="1" si="230"/>
        <v>0</v>
      </c>
      <c r="AP132" s="325">
        <f t="shared" ca="1" si="230"/>
        <v>0</v>
      </c>
      <c r="AQ132" s="325">
        <f t="shared" ca="1" si="230"/>
        <v>0</v>
      </c>
      <c r="AR132" s="325">
        <f t="shared" ca="1" si="230"/>
        <v>0</v>
      </c>
      <c r="AS132" s="325">
        <f t="shared" ca="1" si="230"/>
        <v>0</v>
      </c>
      <c r="AT132" s="325">
        <f t="shared" ca="1" si="230"/>
        <v>0</v>
      </c>
      <c r="AU132" s="325">
        <f t="shared" ca="1" si="230"/>
        <v>0</v>
      </c>
      <c r="AV132" s="325">
        <f t="shared" ca="1" si="230"/>
        <v>0</v>
      </c>
      <c r="AW132" s="325">
        <f t="shared" ca="1" si="230"/>
        <v>0</v>
      </c>
      <c r="AX132" s="325">
        <f t="shared" ca="1" si="230"/>
        <v>0</v>
      </c>
      <c r="AY132" s="325">
        <f t="shared" ca="1" si="230"/>
        <v>0</v>
      </c>
      <c r="AZ132" s="325">
        <f t="shared" ref="AZ132:BQ132" ca="1" si="231" xml:space="preserve"> MAX( MIN($M132, AZ$4) - MAX($K132, AZ$3), 0) *$R132</f>
        <v>0</v>
      </c>
      <c r="BA132" s="325">
        <f t="shared" ca="1" si="231"/>
        <v>0</v>
      </c>
      <c r="BB132" s="325">
        <f t="shared" ca="1" si="231"/>
        <v>0</v>
      </c>
      <c r="BC132" s="325">
        <f t="shared" ca="1" si="231"/>
        <v>0</v>
      </c>
      <c r="BD132" s="325">
        <f t="shared" ca="1" si="231"/>
        <v>0</v>
      </c>
      <c r="BE132" s="325">
        <f t="shared" ca="1" si="231"/>
        <v>0</v>
      </c>
      <c r="BF132" s="325">
        <f t="shared" ca="1" si="231"/>
        <v>0</v>
      </c>
      <c r="BG132" s="325">
        <f t="shared" ca="1" si="231"/>
        <v>0</v>
      </c>
      <c r="BH132" s="325">
        <f t="shared" ca="1" si="231"/>
        <v>0</v>
      </c>
      <c r="BI132" s="325">
        <f t="shared" ca="1" si="231"/>
        <v>0</v>
      </c>
      <c r="BJ132" s="325">
        <f t="shared" ca="1" si="231"/>
        <v>0</v>
      </c>
      <c r="BK132" s="325">
        <f t="shared" ca="1" si="231"/>
        <v>0</v>
      </c>
      <c r="BL132" s="325">
        <f t="shared" ca="1" si="231"/>
        <v>0</v>
      </c>
      <c r="BM132" s="325">
        <f t="shared" ca="1" si="231"/>
        <v>0</v>
      </c>
      <c r="BN132" s="325">
        <f t="shared" ca="1" si="231"/>
        <v>0</v>
      </c>
      <c r="BO132" s="325">
        <f t="shared" ca="1" si="231"/>
        <v>0</v>
      </c>
      <c r="BP132" s="325">
        <f t="shared" ca="1" si="231"/>
        <v>0</v>
      </c>
      <c r="BQ132" s="325">
        <f t="shared" ca="1" si="231"/>
        <v>0</v>
      </c>
    </row>
    <row r="133" spans="1:69">
      <c r="A133" s="191" t="str">
        <f>IF(OR(AND(L132=0,NOT(ISBLANK(L132))),N132=0,O132=0,AND(Q132=Q133,NOT(ISBLANK(Q132)),NOT(ISBLANK(Q133)))),"ERROR","OK")</f>
        <v>OK</v>
      </c>
      <c r="B133" s="123"/>
      <c r="C133" s="125" t="str">
        <f ca="1">IF(SUMSQ($T134:$BQ134)&gt;0,"INCLUDED","EXCLUDED")</f>
        <v>EXCLUDED</v>
      </c>
      <c r="D133" s="6"/>
      <c r="E133" s="6"/>
      <c r="F133" s="239"/>
      <c r="G133" s="239"/>
      <c r="H133" s="240" t="str">
        <f ca="1">IFERROR(OFFSET('Impacts Database'!$A$1,'Impact Inputs'!B132-1,MATCH("Government/Non-Government",'Impacts Database'!$2:$2,0)-1),"-")</f>
        <v>-</v>
      </c>
      <c r="I133" s="449"/>
      <c r="J133" s="166"/>
      <c r="K133" s="99"/>
      <c r="L133" s="99"/>
      <c r="M133" s="17"/>
      <c r="N133" s="242"/>
      <c r="O133" s="100"/>
      <c r="P133" s="102" t="s">
        <v>111</v>
      </c>
      <c r="Q133" s="315"/>
      <c r="R133" s="25">
        <f ca="1">IF(ISTEXT(F132),0,(F132*N132*O132*Q133))</f>
        <v>0</v>
      </c>
      <c r="S133" s="325"/>
      <c r="T133" s="325">
        <f t="shared" ref="T133:AY133" ca="1" si="232" xml:space="preserve"> MAX( MIN($M132, T$4) - MAX($K132, T$3), 0) *$R133</f>
        <v>0</v>
      </c>
      <c r="U133" s="325">
        <f t="shared" ca="1" si="232"/>
        <v>0</v>
      </c>
      <c r="V133" s="325">
        <f t="shared" ca="1" si="232"/>
        <v>0</v>
      </c>
      <c r="W133" s="325">
        <f t="shared" ca="1" si="232"/>
        <v>0</v>
      </c>
      <c r="X133" s="325">
        <f t="shared" ca="1" si="232"/>
        <v>0</v>
      </c>
      <c r="Y133" s="325">
        <f t="shared" ca="1" si="232"/>
        <v>0</v>
      </c>
      <c r="Z133" s="325">
        <f t="shared" ca="1" si="232"/>
        <v>0</v>
      </c>
      <c r="AA133" s="325">
        <f t="shared" ca="1" si="232"/>
        <v>0</v>
      </c>
      <c r="AB133" s="325">
        <f t="shared" ca="1" si="232"/>
        <v>0</v>
      </c>
      <c r="AC133" s="325">
        <f t="shared" ca="1" si="232"/>
        <v>0</v>
      </c>
      <c r="AD133" s="325">
        <f t="shared" ca="1" si="232"/>
        <v>0</v>
      </c>
      <c r="AE133" s="325">
        <f t="shared" ca="1" si="232"/>
        <v>0</v>
      </c>
      <c r="AF133" s="325">
        <f t="shared" ca="1" si="232"/>
        <v>0</v>
      </c>
      <c r="AG133" s="325">
        <f t="shared" ca="1" si="232"/>
        <v>0</v>
      </c>
      <c r="AH133" s="325">
        <f t="shared" ca="1" si="232"/>
        <v>0</v>
      </c>
      <c r="AI133" s="325">
        <f t="shared" ca="1" si="232"/>
        <v>0</v>
      </c>
      <c r="AJ133" s="325">
        <f t="shared" ca="1" si="232"/>
        <v>0</v>
      </c>
      <c r="AK133" s="325">
        <f t="shared" ca="1" si="232"/>
        <v>0</v>
      </c>
      <c r="AL133" s="325">
        <f t="shared" ca="1" si="232"/>
        <v>0</v>
      </c>
      <c r="AM133" s="325">
        <f t="shared" ca="1" si="232"/>
        <v>0</v>
      </c>
      <c r="AN133" s="325">
        <f t="shared" ca="1" si="232"/>
        <v>0</v>
      </c>
      <c r="AO133" s="325">
        <f t="shared" ca="1" si="232"/>
        <v>0</v>
      </c>
      <c r="AP133" s="325">
        <f t="shared" ca="1" si="232"/>
        <v>0</v>
      </c>
      <c r="AQ133" s="325">
        <f t="shared" ca="1" si="232"/>
        <v>0</v>
      </c>
      <c r="AR133" s="325">
        <f t="shared" ca="1" si="232"/>
        <v>0</v>
      </c>
      <c r="AS133" s="325">
        <f t="shared" ca="1" si="232"/>
        <v>0</v>
      </c>
      <c r="AT133" s="325">
        <f t="shared" ca="1" si="232"/>
        <v>0</v>
      </c>
      <c r="AU133" s="325">
        <f t="shared" ca="1" si="232"/>
        <v>0</v>
      </c>
      <c r="AV133" s="325">
        <f t="shared" ca="1" si="232"/>
        <v>0</v>
      </c>
      <c r="AW133" s="325">
        <f t="shared" ca="1" si="232"/>
        <v>0</v>
      </c>
      <c r="AX133" s="325">
        <f t="shared" ca="1" si="232"/>
        <v>0</v>
      </c>
      <c r="AY133" s="325">
        <f t="shared" ca="1" si="232"/>
        <v>0</v>
      </c>
      <c r="AZ133" s="325">
        <f t="shared" ref="AZ133:BQ133" ca="1" si="233" xml:space="preserve"> MAX( MIN($M132, AZ$4) - MAX($K132, AZ$3), 0) *$R133</f>
        <v>0</v>
      </c>
      <c r="BA133" s="325">
        <f t="shared" ca="1" si="233"/>
        <v>0</v>
      </c>
      <c r="BB133" s="325">
        <f t="shared" ca="1" si="233"/>
        <v>0</v>
      </c>
      <c r="BC133" s="325">
        <f t="shared" ca="1" si="233"/>
        <v>0</v>
      </c>
      <c r="BD133" s="325">
        <f t="shared" ca="1" si="233"/>
        <v>0</v>
      </c>
      <c r="BE133" s="325">
        <f t="shared" ca="1" si="233"/>
        <v>0</v>
      </c>
      <c r="BF133" s="325">
        <f t="shared" ca="1" si="233"/>
        <v>0</v>
      </c>
      <c r="BG133" s="325">
        <f t="shared" ca="1" si="233"/>
        <v>0</v>
      </c>
      <c r="BH133" s="325">
        <f t="shared" ca="1" si="233"/>
        <v>0</v>
      </c>
      <c r="BI133" s="325">
        <f t="shared" ca="1" si="233"/>
        <v>0</v>
      </c>
      <c r="BJ133" s="325">
        <f t="shared" ca="1" si="233"/>
        <v>0</v>
      </c>
      <c r="BK133" s="325">
        <f t="shared" ca="1" si="233"/>
        <v>0</v>
      </c>
      <c r="BL133" s="325">
        <f t="shared" ca="1" si="233"/>
        <v>0</v>
      </c>
      <c r="BM133" s="325">
        <f t="shared" ca="1" si="233"/>
        <v>0</v>
      </c>
      <c r="BN133" s="325">
        <f t="shared" ca="1" si="233"/>
        <v>0</v>
      </c>
      <c r="BO133" s="325">
        <f t="shared" ca="1" si="233"/>
        <v>0</v>
      </c>
      <c r="BP133" s="325">
        <f t="shared" ca="1" si="233"/>
        <v>0</v>
      </c>
      <c r="BQ133" s="325">
        <f t="shared" ca="1" si="233"/>
        <v>0</v>
      </c>
    </row>
    <row r="134" spans="1:69">
      <c r="B134" s="123"/>
      <c r="C134" s="128"/>
      <c r="D134" s="6"/>
      <c r="E134" s="6"/>
      <c r="F134" s="239"/>
      <c r="G134" s="239"/>
      <c r="H134" s="240" t="str">
        <f ca="1">IFERROR(OFFSET('Impacts Database'!$A$1,'Impact Inputs'!B132-1,MATCH("Government/Non-Government",'Impacts Database'!$2:$2,0)-1),"-")</f>
        <v>-</v>
      </c>
      <c r="I134" s="449"/>
      <c r="J134" s="166"/>
      <c r="K134" s="98"/>
      <c r="L134" s="98"/>
      <c r="M134" s="17"/>
      <c r="N134" s="242"/>
      <c r="O134" s="101"/>
      <c r="P134" s="102" t="s">
        <v>112</v>
      </c>
      <c r="Q134" s="7">
        <f>Q133-Q132</f>
        <v>0</v>
      </c>
      <c r="R134" s="25">
        <f ca="1">IF(ISTEXT(F132),0,(F132*N132*O132*Q134))</f>
        <v>0</v>
      </c>
      <c r="S134" s="325"/>
      <c r="T134" s="325">
        <f t="shared" ref="T134:BQ134" ca="1" si="234">T133-T132</f>
        <v>0</v>
      </c>
      <c r="U134" s="325">
        <f t="shared" ca="1" si="234"/>
        <v>0</v>
      </c>
      <c r="V134" s="325">
        <f t="shared" ca="1" si="234"/>
        <v>0</v>
      </c>
      <c r="W134" s="325">
        <f t="shared" ca="1" si="234"/>
        <v>0</v>
      </c>
      <c r="X134" s="325">
        <f t="shared" ca="1" si="234"/>
        <v>0</v>
      </c>
      <c r="Y134" s="325">
        <f t="shared" ca="1" si="234"/>
        <v>0</v>
      </c>
      <c r="Z134" s="325">
        <f t="shared" ca="1" si="234"/>
        <v>0</v>
      </c>
      <c r="AA134" s="325">
        <f t="shared" ca="1" si="234"/>
        <v>0</v>
      </c>
      <c r="AB134" s="325">
        <f t="shared" ca="1" si="234"/>
        <v>0</v>
      </c>
      <c r="AC134" s="325">
        <f t="shared" ca="1" si="234"/>
        <v>0</v>
      </c>
      <c r="AD134" s="325">
        <f t="shared" ca="1" si="234"/>
        <v>0</v>
      </c>
      <c r="AE134" s="325">
        <f t="shared" ca="1" si="234"/>
        <v>0</v>
      </c>
      <c r="AF134" s="325">
        <f t="shared" ca="1" si="234"/>
        <v>0</v>
      </c>
      <c r="AG134" s="325">
        <f t="shared" ca="1" si="234"/>
        <v>0</v>
      </c>
      <c r="AH134" s="325">
        <f t="shared" ca="1" si="234"/>
        <v>0</v>
      </c>
      <c r="AI134" s="325">
        <f t="shared" ca="1" si="234"/>
        <v>0</v>
      </c>
      <c r="AJ134" s="325">
        <f t="shared" ca="1" si="234"/>
        <v>0</v>
      </c>
      <c r="AK134" s="325">
        <f t="shared" ca="1" si="234"/>
        <v>0</v>
      </c>
      <c r="AL134" s="325">
        <f t="shared" ca="1" si="234"/>
        <v>0</v>
      </c>
      <c r="AM134" s="325">
        <f t="shared" ca="1" si="234"/>
        <v>0</v>
      </c>
      <c r="AN134" s="325">
        <f t="shared" ca="1" si="234"/>
        <v>0</v>
      </c>
      <c r="AO134" s="325">
        <f t="shared" ca="1" si="234"/>
        <v>0</v>
      </c>
      <c r="AP134" s="325">
        <f t="shared" ca="1" si="234"/>
        <v>0</v>
      </c>
      <c r="AQ134" s="325">
        <f t="shared" ca="1" si="234"/>
        <v>0</v>
      </c>
      <c r="AR134" s="325">
        <f t="shared" ca="1" si="234"/>
        <v>0</v>
      </c>
      <c r="AS134" s="325">
        <f t="shared" ca="1" si="234"/>
        <v>0</v>
      </c>
      <c r="AT134" s="325">
        <f t="shared" ca="1" si="234"/>
        <v>0</v>
      </c>
      <c r="AU134" s="325">
        <f t="shared" ca="1" si="234"/>
        <v>0</v>
      </c>
      <c r="AV134" s="325">
        <f t="shared" ca="1" si="234"/>
        <v>0</v>
      </c>
      <c r="AW134" s="325">
        <f t="shared" ca="1" si="234"/>
        <v>0</v>
      </c>
      <c r="AX134" s="325">
        <f t="shared" ca="1" si="234"/>
        <v>0</v>
      </c>
      <c r="AY134" s="325">
        <f t="shared" ca="1" si="234"/>
        <v>0</v>
      </c>
      <c r="AZ134" s="325">
        <f t="shared" ca="1" si="234"/>
        <v>0</v>
      </c>
      <c r="BA134" s="325">
        <f t="shared" ca="1" si="234"/>
        <v>0</v>
      </c>
      <c r="BB134" s="325">
        <f t="shared" ca="1" si="234"/>
        <v>0</v>
      </c>
      <c r="BC134" s="325">
        <f t="shared" ca="1" si="234"/>
        <v>0</v>
      </c>
      <c r="BD134" s="325">
        <f t="shared" ca="1" si="234"/>
        <v>0</v>
      </c>
      <c r="BE134" s="325">
        <f t="shared" ca="1" si="234"/>
        <v>0</v>
      </c>
      <c r="BF134" s="325">
        <f t="shared" ca="1" si="234"/>
        <v>0</v>
      </c>
      <c r="BG134" s="325">
        <f t="shared" ca="1" si="234"/>
        <v>0</v>
      </c>
      <c r="BH134" s="325">
        <f t="shared" ca="1" si="234"/>
        <v>0</v>
      </c>
      <c r="BI134" s="325">
        <f t="shared" ca="1" si="234"/>
        <v>0</v>
      </c>
      <c r="BJ134" s="325">
        <f t="shared" ca="1" si="234"/>
        <v>0</v>
      </c>
      <c r="BK134" s="325">
        <f t="shared" ca="1" si="234"/>
        <v>0</v>
      </c>
      <c r="BL134" s="325">
        <f t="shared" ca="1" si="234"/>
        <v>0</v>
      </c>
      <c r="BM134" s="325">
        <f t="shared" ca="1" si="234"/>
        <v>0</v>
      </c>
      <c r="BN134" s="325">
        <f t="shared" ca="1" si="234"/>
        <v>0</v>
      </c>
      <c r="BO134" s="325">
        <f t="shared" ca="1" si="234"/>
        <v>0</v>
      </c>
      <c r="BP134" s="325">
        <f t="shared" ca="1" si="234"/>
        <v>0</v>
      </c>
      <c r="BQ134" s="325">
        <f t="shared" ca="1" si="234"/>
        <v>0</v>
      </c>
    </row>
    <row r="135" spans="1:69" ht="15">
      <c r="A135" s="129" t="s">
        <v>383</v>
      </c>
      <c r="B135" s="316"/>
      <c r="C135" s="128" t="str">
        <f ca="1">IFERROR(OFFSET('Impacts Database'!$A$1,'Impact Inputs'!B135-1,MATCH("Description",'Impacts Database'!$2:$2,0)-1),"-")</f>
        <v>-</v>
      </c>
      <c r="D135" s="6" t="str">
        <f ca="1">IFERROR(OFFSET('Impacts Database'!$A$1,'Impact Inputs'!B135-1,MATCH("Wellbeing Domain",'Impacts Database'!$2:$2,0)-1),"-")</f>
        <v>-</v>
      </c>
      <c r="E135" s="6" t="str">
        <f ca="1">IFERROR(OFFSET('Impacts Database'!$A$1,'Impact Inputs'!B135-1,MATCH("Sector",'Impacts Database'!$2:$2,0)-1),"-")</f>
        <v>-</v>
      </c>
      <c r="F135" s="239" t="str">
        <f ca="1">IFERROR(OFFSET('Impacts Database'!$A$1,'Impact Inputs'!B135-1,MATCH("Value adjusted to "&amp;'Primary Inputs'!$C$16,'Impacts Database'!$2:$2,0)-1),"-")</f>
        <v>-</v>
      </c>
      <c r="G135" s="239" t="str">
        <f ca="1">IFERROR(OFFSET('Impacts Database'!$A$1,'Impact Inputs'!B135-1,MATCH("Unit",'Impacts Database'!$2:$2,0)-1),"-")</f>
        <v>-</v>
      </c>
      <c r="H135" s="240" t="str">
        <f ca="1">IFERROR(OFFSET('Impacts Database'!$A$1,'Impact Inputs'!B135-1,MATCH("Government/Non-Government",'Impacts Database'!$2:$2,0)-1),"-")</f>
        <v>-</v>
      </c>
      <c r="I135" s="448"/>
      <c r="J135" s="311" t="s">
        <v>394</v>
      </c>
      <c r="K135" s="312"/>
      <c r="L135" s="313"/>
      <c r="M135" s="17">
        <f xml:space="preserve"> K135 + L135</f>
        <v>0</v>
      </c>
      <c r="N135" s="314">
        <v>1</v>
      </c>
      <c r="O135" s="314">
        <v>1</v>
      </c>
      <c r="P135" s="103" t="s">
        <v>110</v>
      </c>
      <c r="Q135" s="315"/>
      <c r="R135" s="25">
        <f ca="1">IF(ISTEXT(F135),0,(F135*N135*O135*Q135))</f>
        <v>0</v>
      </c>
      <c r="S135" s="325"/>
      <c r="T135" s="325">
        <f t="shared" ref="T135:AY135" ca="1" si="235" xml:space="preserve"> MAX( MIN($M135, T$4) - MAX($K135, T$3), 0) *$R135</f>
        <v>0</v>
      </c>
      <c r="U135" s="325">
        <f t="shared" ca="1" si="235"/>
        <v>0</v>
      </c>
      <c r="V135" s="325">
        <f t="shared" ca="1" si="235"/>
        <v>0</v>
      </c>
      <c r="W135" s="325">
        <f t="shared" ca="1" si="235"/>
        <v>0</v>
      </c>
      <c r="X135" s="325">
        <f t="shared" ca="1" si="235"/>
        <v>0</v>
      </c>
      <c r="Y135" s="325">
        <f t="shared" ca="1" si="235"/>
        <v>0</v>
      </c>
      <c r="Z135" s="325">
        <f t="shared" ca="1" si="235"/>
        <v>0</v>
      </c>
      <c r="AA135" s="325">
        <f t="shared" ca="1" si="235"/>
        <v>0</v>
      </c>
      <c r="AB135" s="325">
        <f t="shared" ca="1" si="235"/>
        <v>0</v>
      </c>
      <c r="AC135" s="325">
        <f t="shared" ca="1" si="235"/>
        <v>0</v>
      </c>
      <c r="AD135" s="325">
        <f t="shared" ca="1" si="235"/>
        <v>0</v>
      </c>
      <c r="AE135" s="325">
        <f t="shared" ca="1" si="235"/>
        <v>0</v>
      </c>
      <c r="AF135" s="325">
        <f t="shared" ca="1" si="235"/>
        <v>0</v>
      </c>
      <c r="AG135" s="325">
        <f t="shared" ca="1" si="235"/>
        <v>0</v>
      </c>
      <c r="AH135" s="325">
        <f t="shared" ca="1" si="235"/>
        <v>0</v>
      </c>
      <c r="AI135" s="325">
        <f t="shared" ca="1" si="235"/>
        <v>0</v>
      </c>
      <c r="AJ135" s="325">
        <f t="shared" ca="1" si="235"/>
        <v>0</v>
      </c>
      <c r="AK135" s="325">
        <f t="shared" ca="1" si="235"/>
        <v>0</v>
      </c>
      <c r="AL135" s="325">
        <f t="shared" ca="1" si="235"/>
        <v>0</v>
      </c>
      <c r="AM135" s="325">
        <f t="shared" ca="1" si="235"/>
        <v>0</v>
      </c>
      <c r="AN135" s="325">
        <f t="shared" ca="1" si="235"/>
        <v>0</v>
      </c>
      <c r="AO135" s="325">
        <f t="shared" ca="1" si="235"/>
        <v>0</v>
      </c>
      <c r="AP135" s="325">
        <f t="shared" ca="1" si="235"/>
        <v>0</v>
      </c>
      <c r="AQ135" s="325">
        <f t="shared" ca="1" si="235"/>
        <v>0</v>
      </c>
      <c r="AR135" s="325">
        <f t="shared" ca="1" si="235"/>
        <v>0</v>
      </c>
      <c r="AS135" s="325">
        <f t="shared" ca="1" si="235"/>
        <v>0</v>
      </c>
      <c r="AT135" s="325">
        <f t="shared" ca="1" si="235"/>
        <v>0</v>
      </c>
      <c r="AU135" s="325">
        <f t="shared" ca="1" si="235"/>
        <v>0</v>
      </c>
      <c r="AV135" s="325">
        <f t="shared" ca="1" si="235"/>
        <v>0</v>
      </c>
      <c r="AW135" s="325">
        <f t="shared" ca="1" si="235"/>
        <v>0</v>
      </c>
      <c r="AX135" s="325">
        <f t="shared" ca="1" si="235"/>
        <v>0</v>
      </c>
      <c r="AY135" s="325">
        <f t="shared" ca="1" si="235"/>
        <v>0</v>
      </c>
      <c r="AZ135" s="325">
        <f t="shared" ref="AZ135:BQ135" ca="1" si="236" xml:space="preserve"> MAX( MIN($M135, AZ$4) - MAX($K135, AZ$3), 0) *$R135</f>
        <v>0</v>
      </c>
      <c r="BA135" s="325">
        <f t="shared" ca="1" si="236"/>
        <v>0</v>
      </c>
      <c r="BB135" s="325">
        <f t="shared" ca="1" si="236"/>
        <v>0</v>
      </c>
      <c r="BC135" s="325">
        <f t="shared" ca="1" si="236"/>
        <v>0</v>
      </c>
      <c r="BD135" s="325">
        <f t="shared" ca="1" si="236"/>
        <v>0</v>
      </c>
      <c r="BE135" s="325">
        <f t="shared" ca="1" si="236"/>
        <v>0</v>
      </c>
      <c r="BF135" s="325">
        <f t="shared" ca="1" si="236"/>
        <v>0</v>
      </c>
      <c r="BG135" s="325">
        <f t="shared" ca="1" si="236"/>
        <v>0</v>
      </c>
      <c r="BH135" s="325">
        <f t="shared" ca="1" si="236"/>
        <v>0</v>
      </c>
      <c r="BI135" s="325">
        <f t="shared" ca="1" si="236"/>
        <v>0</v>
      </c>
      <c r="BJ135" s="325">
        <f t="shared" ca="1" si="236"/>
        <v>0</v>
      </c>
      <c r="BK135" s="325">
        <f t="shared" ca="1" si="236"/>
        <v>0</v>
      </c>
      <c r="BL135" s="325">
        <f t="shared" ca="1" si="236"/>
        <v>0</v>
      </c>
      <c r="BM135" s="325">
        <f t="shared" ca="1" si="236"/>
        <v>0</v>
      </c>
      <c r="BN135" s="325">
        <f t="shared" ca="1" si="236"/>
        <v>0</v>
      </c>
      <c r="BO135" s="325">
        <f t="shared" ca="1" si="236"/>
        <v>0</v>
      </c>
      <c r="BP135" s="325">
        <f t="shared" ca="1" si="236"/>
        <v>0</v>
      </c>
      <c r="BQ135" s="325">
        <f t="shared" ca="1" si="236"/>
        <v>0</v>
      </c>
    </row>
    <row r="136" spans="1:69">
      <c r="A136" s="191" t="str">
        <f>IF(OR(AND(L135=0,NOT(ISBLANK(L135))),N135=0,O135=0,AND(Q135=Q136,NOT(ISBLANK(Q135)),NOT(ISBLANK(Q136)))),"ERROR","OK")</f>
        <v>OK</v>
      </c>
      <c r="B136" s="123"/>
      <c r="C136" s="125" t="str">
        <f ca="1">IF(SUMSQ($T137:$BQ137)&gt;0,"INCLUDED","EXCLUDED")</f>
        <v>EXCLUDED</v>
      </c>
      <c r="D136" s="6"/>
      <c r="E136" s="6"/>
      <c r="F136" s="239"/>
      <c r="G136" s="239"/>
      <c r="H136" s="240" t="str">
        <f ca="1">IFERROR(OFFSET('Impacts Database'!$A$1,'Impact Inputs'!B135-1,MATCH("Government/Non-Government",'Impacts Database'!$2:$2,0)-1),"-")</f>
        <v>-</v>
      </c>
      <c r="I136" s="449"/>
      <c r="J136" s="166"/>
      <c r="K136" s="99"/>
      <c r="L136" s="99"/>
      <c r="M136" s="17"/>
      <c r="N136" s="242"/>
      <c r="O136" s="100"/>
      <c r="P136" s="102" t="s">
        <v>111</v>
      </c>
      <c r="Q136" s="315"/>
      <c r="R136" s="25">
        <f ca="1">IF(ISTEXT(F135),0,(F135*N135*O135*Q136))</f>
        <v>0</v>
      </c>
      <c r="S136" s="325"/>
      <c r="T136" s="325">
        <f t="shared" ref="T136:AY136" ca="1" si="237" xml:space="preserve"> MAX( MIN($M135, T$4) - MAX($K135, T$3), 0) *$R136</f>
        <v>0</v>
      </c>
      <c r="U136" s="325">
        <f t="shared" ca="1" si="237"/>
        <v>0</v>
      </c>
      <c r="V136" s="325">
        <f t="shared" ca="1" si="237"/>
        <v>0</v>
      </c>
      <c r="W136" s="325">
        <f t="shared" ca="1" si="237"/>
        <v>0</v>
      </c>
      <c r="X136" s="325">
        <f t="shared" ca="1" si="237"/>
        <v>0</v>
      </c>
      <c r="Y136" s="325">
        <f t="shared" ca="1" si="237"/>
        <v>0</v>
      </c>
      <c r="Z136" s="325">
        <f t="shared" ca="1" si="237"/>
        <v>0</v>
      </c>
      <c r="AA136" s="325">
        <f t="shared" ca="1" si="237"/>
        <v>0</v>
      </c>
      <c r="AB136" s="325">
        <f t="shared" ca="1" si="237"/>
        <v>0</v>
      </c>
      <c r="AC136" s="325">
        <f t="shared" ca="1" si="237"/>
        <v>0</v>
      </c>
      <c r="AD136" s="325">
        <f t="shared" ca="1" si="237"/>
        <v>0</v>
      </c>
      <c r="AE136" s="325">
        <f t="shared" ca="1" si="237"/>
        <v>0</v>
      </c>
      <c r="AF136" s="325">
        <f t="shared" ca="1" si="237"/>
        <v>0</v>
      </c>
      <c r="AG136" s="325">
        <f t="shared" ca="1" si="237"/>
        <v>0</v>
      </c>
      <c r="AH136" s="325">
        <f t="shared" ca="1" si="237"/>
        <v>0</v>
      </c>
      <c r="AI136" s="325">
        <f t="shared" ca="1" si="237"/>
        <v>0</v>
      </c>
      <c r="AJ136" s="325">
        <f t="shared" ca="1" si="237"/>
        <v>0</v>
      </c>
      <c r="AK136" s="325">
        <f t="shared" ca="1" si="237"/>
        <v>0</v>
      </c>
      <c r="AL136" s="325">
        <f t="shared" ca="1" si="237"/>
        <v>0</v>
      </c>
      <c r="AM136" s="325">
        <f t="shared" ca="1" si="237"/>
        <v>0</v>
      </c>
      <c r="AN136" s="325">
        <f t="shared" ca="1" si="237"/>
        <v>0</v>
      </c>
      <c r="AO136" s="325">
        <f t="shared" ca="1" si="237"/>
        <v>0</v>
      </c>
      <c r="AP136" s="325">
        <f t="shared" ca="1" si="237"/>
        <v>0</v>
      </c>
      <c r="AQ136" s="325">
        <f t="shared" ca="1" si="237"/>
        <v>0</v>
      </c>
      <c r="AR136" s="325">
        <f t="shared" ca="1" si="237"/>
        <v>0</v>
      </c>
      <c r="AS136" s="325">
        <f t="shared" ca="1" si="237"/>
        <v>0</v>
      </c>
      <c r="AT136" s="325">
        <f t="shared" ca="1" si="237"/>
        <v>0</v>
      </c>
      <c r="AU136" s="325">
        <f t="shared" ca="1" si="237"/>
        <v>0</v>
      </c>
      <c r="AV136" s="325">
        <f t="shared" ca="1" si="237"/>
        <v>0</v>
      </c>
      <c r="AW136" s="325">
        <f t="shared" ca="1" si="237"/>
        <v>0</v>
      </c>
      <c r="AX136" s="325">
        <f t="shared" ca="1" si="237"/>
        <v>0</v>
      </c>
      <c r="AY136" s="325">
        <f t="shared" ca="1" si="237"/>
        <v>0</v>
      </c>
      <c r="AZ136" s="325">
        <f t="shared" ref="AZ136:BQ136" ca="1" si="238" xml:space="preserve"> MAX( MIN($M135, AZ$4) - MAX($K135, AZ$3), 0) *$R136</f>
        <v>0</v>
      </c>
      <c r="BA136" s="325">
        <f t="shared" ca="1" si="238"/>
        <v>0</v>
      </c>
      <c r="BB136" s="325">
        <f t="shared" ca="1" si="238"/>
        <v>0</v>
      </c>
      <c r="BC136" s="325">
        <f t="shared" ca="1" si="238"/>
        <v>0</v>
      </c>
      <c r="BD136" s="325">
        <f t="shared" ca="1" si="238"/>
        <v>0</v>
      </c>
      <c r="BE136" s="325">
        <f t="shared" ca="1" si="238"/>
        <v>0</v>
      </c>
      <c r="BF136" s="325">
        <f t="shared" ca="1" si="238"/>
        <v>0</v>
      </c>
      <c r="BG136" s="325">
        <f t="shared" ca="1" si="238"/>
        <v>0</v>
      </c>
      <c r="BH136" s="325">
        <f t="shared" ca="1" si="238"/>
        <v>0</v>
      </c>
      <c r="BI136" s="325">
        <f t="shared" ca="1" si="238"/>
        <v>0</v>
      </c>
      <c r="BJ136" s="325">
        <f t="shared" ca="1" si="238"/>
        <v>0</v>
      </c>
      <c r="BK136" s="325">
        <f t="shared" ca="1" si="238"/>
        <v>0</v>
      </c>
      <c r="BL136" s="325">
        <f t="shared" ca="1" si="238"/>
        <v>0</v>
      </c>
      <c r="BM136" s="325">
        <f t="shared" ca="1" si="238"/>
        <v>0</v>
      </c>
      <c r="BN136" s="325">
        <f t="shared" ca="1" si="238"/>
        <v>0</v>
      </c>
      <c r="BO136" s="325">
        <f t="shared" ca="1" si="238"/>
        <v>0</v>
      </c>
      <c r="BP136" s="325">
        <f t="shared" ca="1" si="238"/>
        <v>0</v>
      </c>
      <c r="BQ136" s="325">
        <f t="shared" ca="1" si="238"/>
        <v>0</v>
      </c>
    </row>
    <row r="137" spans="1:69">
      <c r="B137" s="123"/>
      <c r="C137" s="128"/>
      <c r="D137" s="6"/>
      <c r="E137" s="6"/>
      <c r="F137" s="239"/>
      <c r="G137" s="239"/>
      <c r="H137" s="240" t="str">
        <f ca="1">IFERROR(OFFSET('Impacts Database'!$A$1,'Impact Inputs'!B135-1,MATCH("Government/Non-Government",'Impacts Database'!$2:$2,0)-1),"-")</f>
        <v>-</v>
      </c>
      <c r="I137" s="449"/>
      <c r="J137" s="166"/>
      <c r="K137" s="98"/>
      <c r="L137" s="98"/>
      <c r="M137" s="17"/>
      <c r="N137" s="242"/>
      <c r="O137" s="101"/>
      <c r="P137" s="102" t="s">
        <v>112</v>
      </c>
      <c r="Q137" s="7">
        <f>Q136-Q135</f>
        <v>0</v>
      </c>
      <c r="R137" s="25">
        <f ca="1">IF(ISTEXT(F135),0,(F135*N135*O135*Q137))</f>
        <v>0</v>
      </c>
      <c r="S137" s="325"/>
      <c r="T137" s="325">
        <f t="shared" ref="T137:BQ137" ca="1" si="239">T136-T135</f>
        <v>0</v>
      </c>
      <c r="U137" s="325">
        <f t="shared" ca="1" si="239"/>
        <v>0</v>
      </c>
      <c r="V137" s="325">
        <f t="shared" ca="1" si="239"/>
        <v>0</v>
      </c>
      <c r="W137" s="325">
        <f t="shared" ca="1" si="239"/>
        <v>0</v>
      </c>
      <c r="X137" s="325">
        <f t="shared" ca="1" si="239"/>
        <v>0</v>
      </c>
      <c r="Y137" s="325">
        <f t="shared" ca="1" si="239"/>
        <v>0</v>
      </c>
      <c r="Z137" s="325">
        <f t="shared" ca="1" si="239"/>
        <v>0</v>
      </c>
      <c r="AA137" s="325">
        <f t="shared" ca="1" si="239"/>
        <v>0</v>
      </c>
      <c r="AB137" s="325">
        <f t="shared" ca="1" si="239"/>
        <v>0</v>
      </c>
      <c r="AC137" s="325">
        <f t="shared" ca="1" si="239"/>
        <v>0</v>
      </c>
      <c r="AD137" s="325">
        <f t="shared" ca="1" si="239"/>
        <v>0</v>
      </c>
      <c r="AE137" s="325">
        <f t="shared" ca="1" si="239"/>
        <v>0</v>
      </c>
      <c r="AF137" s="325">
        <f t="shared" ca="1" si="239"/>
        <v>0</v>
      </c>
      <c r="AG137" s="325">
        <f t="shared" ca="1" si="239"/>
        <v>0</v>
      </c>
      <c r="AH137" s="325">
        <f t="shared" ca="1" si="239"/>
        <v>0</v>
      </c>
      <c r="AI137" s="325">
        <f t="shared" ca="1" si="239"/>
        <v>0</v>
      </c>
      <c r="AJ137" s="325">
        <f t="shared" ca="1" si="239"/>
        <v>0</v>
      </c>
      <c r="AK137" s="325">
        <f t="shared" ca="1" si="239"/>
        <v>0</v>
      </c>
      <c r="AL137" s="325">
        <f t="shared" ca="1" si="239"/>
        <v>0</v>
      </c>
      <c r="AM137" s="325">
        <f t="shared" ca="1" si="239"/>
        <v>0</v>
      </c>
      <c r="AN137" s="325">
        <f t="shared" ca="1" si="239"/>
        <v>0</v>
      </c>
      <c r="AO137" s="325">
        <f t="shared" ca="1" si="239"/>
        <v>0</v>
      </c>
      <c r="AP137" s="325">
        <f t="shared" ca="1" si="239"/>
        <v>0</v>
      </c>
      <c r="AQ137" s="325">
        <f t="shared" ca="1" si="239"/>
        <v>0</v>
      </c>
      <c r="AR137" s="325">
        <f t="shared" ca="1" si="239"/>
        <v>0</v>
      </c>
      <c r="AS137" s="325">
        <f t="shared" ca="1" si="239"/>
        <v>0</v>
      </c>
      <c r="AT137" s="325">
        <f t="shared" ca="1" si="239"/>
        <v>0</v>
      </c>
      <c r="AU137" s="325">
        <f t="shared" ca="1" si="239"/>
        <v>0</v>
      </c>
      <c r="AV137" s="325">
        <f t="shared" ca="1" si="239"/>
        <v>0</v>
      </c>
      <c r="AW137" s="325">
        <f t="shared" ca="1" si="239"/>
        <v>0</v>
      </c>
      <c r="AX137" s="325">
        <f t="shared" ca="1" si="239"/>
        <v>0</v>
      </c>
      <c r="AY137" s="325">
        <f t="shared" ca="1" si="239"/>
        <v>0</v>
      </c>
      <c r="AZ137" s="325">
        <f t="shared" ca="1" si="239"/>
        <v>0</v>
      </c>
      <c r="BA137" s="325">
        <f t="shared" ca="1" si="239"/>
        <v>0</v>
      </c>
      <c r="BB137" s="325">
        <f t="shared" ca="1" si="239"/>
        <v>0</v>
      </c>
      <c r="BC137" s="325">
        <f t="shared" ca="1" si="239"/>
        <v>0</v>
      </c>
      <c r="BD137" s="325">
        <f t="shared" ca="1" si="239"/>
        <v>0</v>
      </c>
      <c r="BE137" s="325">
        <f t="shared" ca="1" si="239"/>
        <v>0</v>
      </c>
      <c r="BF137" s="325">
        <f t="shared" ca="1" si="239"/>
        <v>0</v>
      </c>
      <c r="BG137" s="325">
        <f t="shared" ca="1" si="239"/>
        <v>0</v>
      </c>
      <c r="BH137" s="325">
        <f t="shared" ca="1" si="239"/>
        <v>0</v>
      </c>
      <c r="BI137" s="325">
        <f t="shared" ca="1" si="239"/>
        <v>0</v>
      </c>
      <c r="BJ137" s="325">
        <f t="shared" ca="1" si="239"/>
        <v>0</v>
      </c>
      <c r="BK137" s="325">
        <f t="shared" ca="1" si="239"/>
        <v>0</v>
      </c>
      <c r="BL137" s="325">
        <f t="shared" ca="1" si="239"/>
        <v>0</v>
      </c>
      <c r="BM137" s="325">
        <f t="shared" ca="1" si="239"/>
        <v>0</v>
      </c>
      <c r="BN137" s="325">
        <f t="shared" ca="1" si="239"/>
        <v>0</v>
      </c>
      <c r="BO137" s="325">
        <f t="shared" ca="1" si="239"/>
        <v>0</v>
      </c>
      <c r="BP137" s="325">
        <f t="shared" ca="1" si="239"/>
        <v>0</v>
      </c>
      <c r="BQ137" s="325">
        <f t="shared" ca="1" si="239"/>
        <v>0</v>
      </c>
    </row>
    <row r="138" spans="1:69" ht="15">
      <c r="A138" s="129" t="s">
        <v>384</v>
      </c>
      <c r="B138" s="316"/>
      <c r="C138" s="128" t="str">
        <f ca="1">IFERROR(OFFSET('Impacts Database'!$A$1,'Impact Inputs'!B138-1,MATCH("Description",'Impacts Database'!$2:$2,0)-1),"-")</f>
        <v>-</v>
      </c>
      <c r="D138" s="6" t="str">
        <f ca="1">IFERROR(OFFSET('Impacts Database'!$A$1,'Impact Inputs'!B138-1,MATCH("Wellbeing Domain",'Impacts Database'!$2:$2,0)-1),"-")</f>
        <v>-</v>
      </c>
      <c r="E138" s="6" t="str">
        <f ca="1">IFERROR(OFFSET('Impacts Database'!$A$1,'Impact Inputs'!B138-1,MATCH("Sector",'Impacts Database'!$2:$2,0)-1),"-")</f>
        <v>-</v>
      </c>
      <c r="F138" s="239" t="str">
        <f ca="1">IFERROR(OFFSET('Impacts Database'!$A$1,'Impact Inputs'!B138-1,MATCH("Value adjusted to "&amp;'Primary Inputs'!$C$16,'Impacts Database'!$2:$2,0)-1),"-")</f>
        <v>-</v>
      </c>
      <c r="G138" s="239" t="str">
        <f ca="1">IFERROR(OFFSET('Impacts Database'!$A$1,'Impact Inputs'!B138-1,MATCH("Unit",'Impacts Database'!$2:$2,0)-1),"-")</f>
        <v>-</v>
      </c>
      <c r="H138" s="240" t="str">
        <f ca="1">IFERROR(OFFSET('Impacts Database'!$A$1,'Impact Inputs'!B138-1,MATCH("Government/Non-Government",'Impacts Database'!$2:$2,0)-1),"-")</f>
        <v>-</v>
      </c>
      <c r="I138" s="448"/>
      <c r="J138" s="311" t="s">
        <v>394</v>
      </c>
      <c r="K138" s="312"/>
      <c r="L138" s="313"/>
      <c r="M138" s="17">
        <f xml:space="preserve"> K138 + L138</f>
        <v>0</v>
      </c>
      <c r="N138" s="314">
        <v>1</v>
      </c>
      <c r="O138" s="314">
        <v>1</v>
      </c>
      <c r="P138" s="103" t="s">
        <v>110</v>
      </c>
      <c r="Q138" s="315"/>
      <c r="R138" s="25">
        <f ca="1">IF(ISTEXT(F138),0,(F138*N138*O138*Q138))</f>
        <v>0</v>
      </c>
      <c r="S138" s="325"/>
      <c r="T138" s="325">
        <f t="shared" ref="T138:AY138" ca="1" si="240" xml:space="preserve"> MAX( MIN($M138, T$4) - MAX($K138, T$3), 0) *$R138</f>
        <v>0</v>
      </c>
      <c r="U138" s="325">
        <f t="shared" ca="1" si="240"/>
        <v>0</v>
      </c>
      <c r="V138" s="325">
        <f t="shared" ca="1" si="240"/>
        <v>0</v>
      </c>
      <c r="W138" s="325">
        <f t="shared" ca="1" si="240"/>
        <v>0</v>
      </c>
      <c r="X138" s="325">
        <f t="shared" ca="1" si="240"/>
        <v>0</v>
      </c>
      <c r="Y138" s="325">
        <f t="shared" ca="1" si="240"/>
        <v>0</v>
      </c>
      <c r="Z138" s="325">
        <f t="shared" ca="1" si="240"/>
        <v>0</v>
      </c>
      <c r="AA138" s="325">
        <f t="shared" ca="1" si="240"/>
        <v>0</v>
      </c>
      <c r="AB138" s="325">
        <f t="shared" ca="1" si="240"/>
        <v>0</v>
      </c>
      <c r="AC138" s="325">
        <f t="shared" ca="1" si="240"/>
        <v>0</v>
      </c>
      <c r="AD138" s="325">
        <f t="shared" ca="1" si="240"/>
        <v>0</v>
      </c>
      <c r="AE138" s="325">
        <f t="shared" ca="1" si="240"/>
        <v>0</v>
      </c>
      <c r="AF138" s="325">
        <f t="shared" ca="1" si="240"/>
        <v>0</v>
      </c>
      <c r="AG138" s="325">
        <f t="shared" ca="1" si="240"/>
        <v>0</v>
      </c>
      <c r="AH138" s="325">
        <f t="shared" ca="1" si="240"/>
        <v>0</v>
      </c>
      <c r="AI138" s="325">
        <f t="shared" ca="1" si="240"/>
        <v>0</v>
      </c>
      <c r="AJ138" s="325">
        <f t="shared" ca="1" si="240"/>
        <v>0</v>
      </c>
      <c r="AK138" s="325">
        <f t="shared" ca="1" si="240"/>
        <v>0</v>
      </c>
      <c r="AL138" s="325">
        <f t="shared" ca="1" si="240"/>
        <v>0</v>
      </c>
      <c r="AM138" s="325">
        <f t="shared" ca="1" si="240"/>
        <v>0</v>
      </c>
      <c r="AN138" s="325">
        <f t="shared" ca="1" si="240"/>
        <v>0</v>
      </c>
      <c r="AO138" s="325">
        <f t="shared" ca="1" si="240"/>
        <v>0</v>
      </c>
      <c r="AP138" s="325">
        <f t="shared" ca="1" si="240"/>
        <v>0</v>
      </c>
      <c r="AQ138" s="325">
        <f t="shared" ca="1" si="240"/>
        <v>0</v>
      </c>
      <c r="AR138" s="325">
        <f t="shared" ca="1" si="240"/>
        <v>0</v>
      </c>
      <c r="AS138" s="325">
        <f t="shared" ca="1" si="240"/>
        <v>0</v>
      </c>
      <c r="AT138" s="325">
        <f t="shared" ca="1" si="240"/>
        <v>0</v>
      </c>
      <c r="AU138" s="325">
        <f t="shared" ca="1" si="240"/>
        <v>0</v>
      </c>
      <c r="AV138" s="325">
        <f t="shared" ca="1" si="240"/>
        <v>0</v>
      </c>
      <c r="AW138" s="325">
        <f t="shared" ca="1" si="240"/>
        <v>0</v>
      </c>
      <c r="AX138" s="325">
        <f t="shared" ca="1" si="240"/>
        <v>0</v>
      </c>
      <c r="AY138" s="325">
        <f t="shared" ca="1" si="240"/>
        <v>0</v>
      </c>
      <c r="AZ138" s="325">
        <f t="shared" ref="AZ138:BQ138" ca="1" si="241" xml:space="preserve"> MAX( MIN($M138, AZ$4) - MAX($K138, AZ$3), 0) *$R138</f>
        <v>0</v>
      </c>
      <c r="BA138" s="325">
        <f t="shared" ca="1" si="241"/>
        <v>0</v>
      </c>
      <c r="BB138" s="325">
        <f t="shared" ca="1" si="241"/>
        <v>0</v>
      </c>
      <c r="BC138" s="325">
        <f t="shared" ca="1" si="241"/>
        <v>0</v>
      </c>
      <c r="BD138" s="325">
        <f t="shared" ca="1" si="241"/>
        <v>0</v>
      </c>
      <c r="BE138" s="325">
        <f t="shared" ca="1" si="241"/>
        <v>0</v>
      </c>
      <c r="BF138" s="325">
        <f t="shared" ca="1" si="241"/>
        <v>0</v>
      </c>
      <c r="BG138" s="325">
        <f t="shared" ca="1" si="241"/>
        <v>0</v>
      </c>
      <c r="BH138" s="325">
        <f t="shared" ca="1" si="241"/>
        <v>0</v>
      </c>
      <c r="BI138" s="325">
        <f t="shared" ca="1" si="241"/>
        <v>0</v>
      </c>
      <c r="BJ138" s="325">
        <f t="shared" ca="1" si="241"/>
        <v>0</v>
      </c>
      <c r="BK138" s="325">
        <f t="shared" ca="1" si="241"/>
        <v>0</v>
      </c>
      <c r="BL138" s="325">
        <f t="shared" ca="1" si="241"/>
        <v>0</v>
      </c>
      <c r="BM138" s="325">
        <f t="shared" ca="1" si="241"/>
        <v>0</v>
      </c>
      <c r="BN138" s="325">
        <f t="shared" ca="1" si="241"/>
        <v>0</v>
      </c>
      <c r="BO138" s="325">
        <f t="shared" ca="1" si="241"/>
        <v>0</v>
      </c>
      <c r="BP138" s="325">
        <f t="shared" ca="1" si="241"/>
        <v>0</v>
      </c>
      <c r="BQ138" s="325">
        <f t="shared" ca="1" si="241"/>
        <v>0</v>
      </c>
    </row>
    <row r="139" spans="1:69">
      <c r="A139" s="191" t="str">
        <f>IF(OR(AND(L138=0,NOT(ISBLANK(L138))),N138=0,O138=0,AND(Q138=Q139,NOT(ISBLANK(Q138)),NOT(ISBLANK(Q139)))),"ERROR","OK")</f>
        <v>OK</v>
      </c>
      <c r="B139" s="123"/>
      <c r="C139" s="125" t="str">
        <f ca="1">IF(SUMSQ($T140:$BQ140)&gt;0,"INCLUDED","EXCLUDED")</f>
        <v>EXCLUDED</v>
      </c>
      <c r="D139" s="6"/>
      <c r="E139" s="6"/>
      <c r="F139" s="239"/>
      <c r="G139" s="239"/>
      <c r="H139" s="240" t="str">
        <f ca="1">IFERROR(OFFSET('Impacts Database'!$A$1,'Impact Inputs'!B138-1,MATCH("Government/Non-Government",'Impacts Database'!$2:$2,0)-1),"-")</f>
        <v>-</v>
      </c>
      <c r="I139" s="449"/>
      <c r="J139" s="166"/>
      <c r="K139" s="99"/>
      <c r="L139" s="99"/>
      <c r="M139" s="17"/>
      <c r="N139" s="242"/>
      <c r="O139" s="100"/>
      <c r="P139" s="102" t="s">
        <v>111</v>
      </c>
      <c r="Q139" s="315"/>
      <c r="R139" s="25">
        <f ca="1">IF(ISTEXT(F138),0,(F138*N138*O138*Q139))</f>
        <v>0</v>
      </c>
      <c r="S139" s="325"/>
      <c r="T139" s="325">
        <f t="shared" ref="T139:AY139" ca="1" si="242" xml:space="preserve"> MAX( MIN($M138, T$4) - MAX($K138, T$3), 0) *$R139</f>
        <v>0</v>
      </c>
      <c r="U139" s="325">
        <f t="shared" ca="1" si="242"/>
        <v>0</v>
      </c>
      <c r="V139" s="325">
        <f t="shared" ca="1" si="242"/>
        <v>0</v>
      </c>
      <c r="W139" s="325">
        <f t="shared" ca="1" si="242"/>
        <v>0</v>
      </c>
      <c r="X139" s="325">
        <f t="shared" ca="1" si="242"/>
        <v>0</v>
      </c>
      <c r="Y139" s="325">
        <f t="shared" ca="1" si="242"/>
        <v>0</v>
      </c>
      <c r="Z139" s="325">
        <f t="shared" ca="1" si="242"/>
        <v>0</v>
      </c>
      <c r="AA139" s="325">
        <f t="shared" ca="1" si="242"/>
        <v>0</v>
      </c>
      <c r="AB139" s="325">
        <f t="shared" ca="1" si="242"/>
        <v>0</v>
      </c>
      <c r="AC139" s="325">
        <f t="shared" ca="1" si="242"/>
        <v>0</v>
      </c>
      <c r="AD139" s="325">
        <f t="shared" ca="1" si="242"/>
        <v>0</v>
      </c>
      <c r="AE139" s="325">
        <f t="shared" ca="1" si="242"/>
        <v>0</v>
      </c>
      <c r="AF139" s="325">
        <f t="shared" ca="1" si="242"/>
        <v>0</v>
      </c>
      <c r="AG139" s="325">
        <f t="shared" ca="1" si="242"/>
        <v>0</v>
      </c>
      <c r="AH139" s="325">
        <f t="shared" ca="1" si="242"/>
        <v>0</v>
      </c>
      <c r="AI139" s="325">
        <f t="shared" ca="1" si="242"/>
        <v>0</v>
      </c>
      <c r="AJ139" s="325">
        <f t="shared" ca="1" si="242"/>
        <v>0</v>
      </c>
      <c r="AK139" s="325">
        <f t="shared" ca="1" si="242"/>
        <v>0</v>
      </c>
      <c r="AL139" s="325">
        <f t="shared" ca="1" si="242"/>
        <v>0</v>
      </c>
      <c r="AM139" s="325">
        <f t="shared" ca="1" si="242"/>
        <v>0</v>
      </c>
      <c r="AN139" s="325">
        <f t="shared" ca="1" si="242"/>
        <v>0</v>
      </c>
      <c r="AO139" s="325">
        <f t="shared" ca="1" si="242"/>
        <v>0</v>
      </c>
      <c r="AP139" s="325">
        <f t="shared" ca="1" si="242"/>
        <v>0</v>
      </c>
      <c r="AQ139" s="325">
        <f t="shared" ca="1" si="242"/>
        <v>0</v>
      </c>
      <c r="AR139" s="325">
        <f t="shared" ca="1" si="242"/>
        <v>0</v>
      </c>
      <c r="AS139" s="325">
        <f t="shared" ca="1" si="242"/>
        <v>0</v>
      </c>
      <c r="AT139" s="325">
        <f t="shared" ca="1" si="242"/>
        <v>0</v>
      </c>
      <c r="AU139" s="325">
        <f t="shared" ca="1" si="242"/>
        <v>0</v>
      </c>
      <c r="AV139" s="325">
        <f t="shared" ca="1" si="242"/>
        <v>0</v>
      </c>
      <c r="AW139" s="325">
        <f t="shared" ca="1" si="242"/>
        <v>0</v>
      </c>
      <c r="AX139" s="325">
        <f t="shared" ca="1" si="242"/>
        <v>0</v>
      </c>
      <c r="AY139" s="325">
        <f t="shared" ca="1" si="242"/>
        <v>0</v>
      </c>
      <c r="AZ139" s="325">
        <f t="shared" ref="AZ139:BQ139" ca="1" si="243" xml:space="preserve"> MAX( MIN($M138, AZ$4) - MAX($K138, AZ$3), 0) *$R139</f>
        <v>0</v>
      </c>
      <c r="BA139" s="325">
        <f t="shared" ca="1" si="243"/>
        <v>0</v>
      </c>
      <c r="BB139" s="325">
        <f t="shared" ca="1" si="243"/>
        <v>0</v>
      </c>
      <c r="BC139" s="325">
        <f t="shared" ca="1" si="243"/>
        <v>0</v>
      </c>
      <c r="BD139" s="325">
        <f t="shared" ca="1" si="243"/>
        <v>0</v>
      </c>
      <c r="BE139" s="325">
        <f t="shared" ca="1" si="243"/>
        <v>0</v>
      </c>
      <c r="BF139" s="325">
        <f t="shared" ca="1" si="243"/>
        <v>0</v>
      </c>
      <c r="BG139" s="325">
        <f t="shared" ca="1" si="243"/>
        <v>0</v>
      </c>
      <c r="BH139" s="325">
        <f t="shared" ca="1" si="243"/>
        <v>0</v>
      </c>
      <c r="BI139" s="325">
        <f t="shared" ca="1" si="243"/>
        <v>0</v>
      </c>
      <c r="BJ139" s="325">
        <f t="shared" ca="1" si="243"/>
        <v>0</v>
      </c>
      <c r="BK139" s="325">
        <f t="shared" ca="1" si="243"/>
        <v>0</v>
      </c>
      <c r="BL139" s="325">
        <f t="shared" ca="1" si="243"/>
        <v>0</v>
      </c>
      <c r="BM139" s="325">
        <f t="shared" ca="1" si="243"/>
        <v>0</v>
      </c>
      <c r="BN139" s="325">
        <f t="shared" ca="1" si="243"/>
        <v>0</v>
      </c>
      <c r="BO139" s="325">
        <f t="shared" ca="1" si="243"/>
        <v>0</v>
      </c>
      <c r="BP139" s="325">
        <f t="shared" ca="1" si="243"/>
        <v>0</v>
      </c>
      <c r="BQ139" s="325">
        <f t="shared" ca="1" si="243"/>
        <v>0</v>
      </c>
    </row>
    <row r="140" spans="1:69">
      <c r="B140" s="123"/>
      <c r="C140" s="128"/>
      <c r="D140" s="6"/>
      <c r="E140" s="6"/>
      <c r="F140" s="239"/>
      <c r="G140" s="239"/>
      <c r="H140" s="240" t="str">
        <f ca="1">IFERROR(OFFSET('Impacts Database'!$A$1,'Impact Inputs'!B138-1,MATCH("Government/Non-Government",'Impacts Database'!$2:$2,0)-1),"-")</f>
        <v>-</v>
      </c>
      <c r="I140" s="449"/>
      <c r="J140" s="166"/>
      <c r="K140" s="98"/>
      <c r="L140" s="98"/>
      <c r="M140" s="17"/>
      <c r="N140" s="242"/>
      <c r="O140" s="101"/>
      <c r="P140" s="102" t="s">
        <v>112</v>
      </c>
      <c r="Q140" s="7">
        <f>Q139-Q138</f>
        <v>0</v>
      </c>
      <c r="R140" s="25">
        <f ca="1">IF(ISTEXT(F138),0,(F138*N138*O138*Q140))</f>
        <v>0</v>
      </c>
      <c r="S140" s="325"/>
      <c r="T140" s="325">
        <f t="shared" ref="T140:BQ140" ca="1" si="244">T139-T138</f>
        <v>0</v>
      </c>
      <c r="U140" s="325">
        <f t="shared" ca="1" si="244"/>
        <v>0</v>
      </c>
      <c r="V140" s="325">
        <f t="shared" ca="1" si="244"/>
        <v>0</v>
      </c>
      <c r="W140" s="325">
        <f t="shared" ca="1" si="244"/>
        <v>0</v>
      </c>
      <c r="X140" s="325">
        <f t="shared" ca="1" si="244"/>
        <v>0</v>
      </c>
      <c r="Y140" s="325">
        <f t="shared" ca="1" si="244"/>
        <v>0</v>
      </c>
      <c r="Z140" s="325">
        <f t="shared" ca="1" si="244"/>
        <v>0</v>
      </c>
      <c r="AA140" s="325">
        <f t="shared" ca="1" si="244"/>
        <v>0</v>
      </c>
      <c r="AB140" s="325">
        <f t="shared" ca="1" si="244"/>
        <v>0</v>
      </c>
      <c r="AC140" s="325">
        <f t="shared" ca="1" si="244"/>
        <v>0</v>
      </c>
      <c r="AD140" s="325">
        <f t="shared" ca="1" si="244"/>
        <v>0</v>
      </c>
      <c r="AE140" s="325">
        <f t="shared" ca="1" si="244"/>
        <v>0</v>
      </c>
      <c r="AF140" s="325">
        <f t="shared" ca="1" si="244"/>
        <v>0</v>
      </c>
      <c r="AG140" s="325">
        <f t="shared" ca="1" si="244"/>
        <v>0</v>
      </c>
      <c r="AH140" s="325">
        <f t="shared" ca="1" si="244"/>
        <v>0</v>
      </c>
      <c r="AI140" s="325">
        <f t="shared" ca="1" si="244"/>
        <v>0</v>
      </c>
      <c r="AJ140" s="325">
        <f t="shared" ca="1" si="244"/>
        <v>0</v>
      </c>
      <c r="AK140" s="325">
        <f t="shared" ca="1" si="244"/>
        <v>0</v>
      </c>
      <c r="AL140" s="325">
        <f t="shared" ca="1" si="244"/>
        <v>0</v>
      </c>
      <c r="AM140" s="325">
        <f t="shared" ca="1" si="244"/>
        <v>0</v>
      </c>
      <c r="AN140" s="325">
        <f t="shared" ca="1" si="244"/>
        <v>0</v>
      </c>
      <c r="AO140" s="325">
        <f t="shared" ca="1" si="244"/>
        <v>0</v>
      </c>
      <c r="AP140" s="325">
        <f t="shared" ca="1" si="244"/>
        <v>0</v>
      </c>
      <c r="AQ140" s="325">
        <f t="shared" ca="1" si="244"/>
        <v>0</v>
      </c>
      <c r="AR140" s="325">
        <f t="shared" ca="1" si="244"/>
        <v>0</v>
      </c>
      <c r="AS140" s="325">
        <f t="shared" ca="1" si="244"/>
        <v>0</v>
      </c>
      <c r="AT140" s="325">
        <f t="shared" ca="1" si="244"/>
        <v>0</v>
      </c>
      <c r="AU140" s="325">
        <f t="shared" ca="1" si="244"/>
        <v>0</v>
      </c>
      <c r="AV140" s="325">
        <f t="shared" ca="1" si="244"/>
        <v>0</v>
      </c>
      <c r="AW140" s="325">
        <f t="shared" ca="1" si="244"/>
        <v>0</v>
      </c>
      <c r="AX140" s="325">
        <f t="shared" ca="1" si="244"/>
        <v>0</v>
      </c>
      <c r="AY140" s="325">
        <f t="shared" ca="1" si="244"/>
        <v>0</v>
      </c>
      <c r="AZ140" s="325">
        <f t="shared" ca="1" si="244"/>
        <v>0</v>
      </c>
      <c r="BA140" s="325">
        <f t="shared" ca="1" si="244"/>
        <v>0</v>
      </c>
      <c r="BB140" s="325">
        <f t="shared" ca="1" si="244"/>
        <v>0</v>
      </c>
      <c r="BC140" s="325">
        <f t="shared" ca="1" si="244"/>
        <v>0</v>
      </c>
      <c r="BD140" s="325">
        <f t="shared" ca="1" si="244"/>
        <v>0</v>
      </c>
      <c r="BE140" s="325">
        <f t="shared" ca="1" si="244"/>
        <v>0</v>
      </c>
      <c r="BF140" s="325">
        <f t="shared" ca="1" si="244"/>
        <v>0</v>
      </c>
      <c r="BG140" s="325">
        <f t="shared" ca="1" si="244"/>
        <v>0</v>
      </c>
      <c r="BH140" s="325">
        <f t="shared" ca="1" si="244"/>
        <v>0</v>
      </c>
      <c r="BI140" s="325">
        <f t="shared" ca="1" si="244"/>
        <v>0</v>
      </c>
      <c r="BJ140" s="325">
        <f t="shared" ca="1" si="244"/>
        <v>0</v>
      </c>
      <c r="BK140" s="325">
        <f t="shared" ca="1" si="244"/>
        <v>0</v>
      </c>
      <c r="BL140" s="325">
        <f t="shared" ca="1" si="244"/>
        <v>0</v>
      </c>
      <c r="BM140" s="325">
        <f t="shared" ca="1" si="244"/>
        <v>0</v>
      </c>
      <c r="BN140" s="325">
        <f t="shared" ca="1" si="244"/>
        <v>0</v>
      </c>
      <c r="BO140" s="325">
        <f t="shared" ca="1" si="244"/>
        <v>0</v>
      </c>
      <c r="BP140" s="325">
        <f t="shared" ca="1" si="244"/>
        <v>0</v>
      </c>
      <c r="BQ140" s="325">
        <f t="shared" ca="1" si="244"/>
        <v>0</v>
      </c>
    </row>
    <row r="141" spans="1:69" ht="15">
      <c r="A141" s="129" t="s">
        <v>385</v>
      </c>
      <c r="B141" s="316"/>
      <c r="C141" s="128" t="str">
        <f ca="1">IFERROR(OFFSET('Impacts Database'!$A$1,'Impact Inputs'!B141-1,MATCH("Description",'Impacts Database'!$2:$2,0)-1),"-")</f>
        <v>-</v>
      </c>
      <c r="D141" s="6" t="str">
        <f ca="1">IFERROR(OFFSET('Impacts Database'!$A$1,'Impact Inputs'!B141-1,MATCH("Wellbeing Domain",'Impacts Database'!$2:$2,0)-1),"-")</f>
        <v>-</v>
      </c>
      <c r="E141" s="6" t="str">
        <f ca="1">IFERROR(OFFSET('Impacts Database'!$A$1,'Impact Inputs'!B141-1,MATCH("Sector",'Impacts Database'!$2:$2,0)-1),"-")</f>
        <v>-</v>
      </c>
      <c r="F141" s="239" t="str">
        <f ca="1">IFERROR(OFFSET('Impacts Database'!$A$1,'Impact Inputs'!B141-1,MATCH("Value adjusted to "&amp;'Primary Inputs'!$C$16,'Impacts Database'!$2:$2,0)-1),"-")</f>
        <v>-</v>
      </c>
      <c r="G141" s="239" t="str">
        <f ca="1">IFERROR(OFFSET('Impacts Database'!$A$1,'Impact Inputs'!B141-1,MATCH("Unit",'Impacts Database'!$2:$2,0)-1),"-")</f>
        <v>-</v>
      </c>
      <c r="H141" s="240" t="str">
        <f ca="1">IFERROR(OFFSET('Impacts Database'!$A$1,'Impact Inputs'!B141-1,MATCH("Government/Non-Government",'Impacts Database'!$2:$2,0)-1),"-")</f>
        <v>-</v>
      </c>
      <c r="I141" s="448"/>
      <c r="J141" s="311" t="s">
        <v>394</v>
      </c>
      <c r="K141" s="312"/>
      <c r="L141" s="313"/>
      <c r="M141" s="17">
        <f xml:space="preserve"> K141 + L141</f>
        <v>0</v>
      </c>
      <c r="N141" s="314">
        <v>1</v>
      </c>
      <c r="O141" s="314">
        <v>1</v>
      </c>
      <c r="P141" s="103" t="s">
        <v>110</v>
      </c>
      <c r="Q141" s="315"/>
      <c r="R141" s="25">
        <f ca="1">IF(ISTEXT(F141),0,(F141*N141*O141*Q141))</f>
        <v>0</v>
      </c>
      <c r="S141" s="325"/>
      <c r="T141" s="325">
        <f t="shared" ref="T141:AY141" ca="1" si="245" xml:space="preserve"> MAX( MIN($M141, T$4) - MAX($K141, T$3), 0) *$R141</f>
        <v>0</v>
      </c>
      <c r="U141" s="325">
        <f t="shared" ca="1" si="245"/>
        <v>0</v>
      </c>
      <c r="V141" s="325">
        <f t="shared" ca="1" si="245"/>
        <v>0</v>
      </c>
      <c r="W141" s="325">
        <f t="shared" ca="1" si="245"/>
        <v>0</v>
      </c>
      <c r="X141" s="325">
        <f t="shared" ca="1" si="245"/>
        <v>0</v>
      </c>
      <c r="Y141" s="325">
        <f t="shared" ca="1" si="245"/>
        <v>0</v>
      </c>
      <c r="Z141" s="325">
        <f t="shared" ca="1" si="245"/>
        <v>0</v>
      </c>
      <c r="AA141" s="325">
        <f t="shared" ca="1" si="245"/>
        <v>0</v>
      </c>
      <c r="AB141" s="325">
        <f t="shared" ca="1" si="245"/>
        <v>0</v>
      </c>
      <c r="AC141" s="325">
        <f t="shared" ca="1" si="245"/>
        <v>0</v>
      </c>
      <c r="AD141" s="325">
        <f t="shared" ca="1" si="245"/>
        <v>0</v>
      </c>
      <c r="AE141" s="325">
        <f t="shared" ca="1" si="245"/>
        <v>0</v>
      </c>
      <c r="AF141" s="325">
        <f t="shared" ca="1" si="245"/>
        <v>0</v>
      </c>
      <c r="AG141" s="325">
        <f t="shared" ca="1" si="245"/>
        <v>0</v>
      </c>
      <c r="AH141" s="325">
        <f t="shared" ca="1" si="245"/>
        <v>0</v>
      </c>
      <c r="AI141" s="325">
        <f t="shared" ca="1" si="245"/>
        <v>0</v>
      </c>
      <c r="AJ141" s="325">
        <f t="shared" ca="1" si="245"/>
        <v>0</v>
      </c>
      <c r="AK141" s="325">
        <f t="shared" ca="1" si="245"/>
        <v>0</v>
      </c>
      <c r="AL141" s="325">
        <f t="shared" ca="1" si="245"/>
        <v>0</v>
      </c>
      <c r="AM141" s="325">
        <f t="shared" ca="1" si="245"/>
        <v>0</v>
      </c>
      <c r="AN141" s="325">
        <f t="shared" ca="1" si="245"/>
        <v>0</v>
      </c>
      <c r="AO141" s="325">
        <f t="shared" ca="1" si="245"/>
        <v>0</v>
      </c>
      <c r="AP141" s="325">
        <f t="shared" ca="1" si="245"/>
        <v>0</v>
      </c>
      <c r="AQ141" s="325">
        <f t="shared" ca="1" si="245"/>
        <v>0</v>
      </c>
      <c r="AR141" s="325">
        <f t="shared" ca="1" si="245"/>
        <v>0</v>
      </c>
      <c r="AS141" s="325">
        <f t="shared" ca="1" si="245"/>
        <v>0</v>
      </c>
      <c r="AT141" s="325">
        <f t="shared" ca="1" si="245"/>
        <v>0</v>
      </c>
      <c r="AU141" s="325">
        <f t="shared" ca="1" si="245"/>
        <v>0</v>
      </c>
      <c r="AV141" s="325">
        <f t="shared" ca="1" si="245"/>
        <v>0</v>
      </c>
      <c r="AW141" s="325">
        <f t="shared" ca="1" si="245"/>
        <v>0</v>
      </c>
      <c r="AX141" s="325">
        <f t="shared" ca="1" si="245"/>
        <v>0</v>
      </c>
      <c r="AY141" s="325">
        <f t="shared" ca="1" si="245"/>
        <v>0</v>
      </c>
      <c r="AZ141" s="325">
        <f t="shared" ref="AZ141:BQ141" ca="1" si="246" xml:space="preserve"> MAX( MIN($M141, AZ$4) - MAX($K141, AZ$3), 0) *$R141</f>
        <v>0</v>
      </c>
      <c r="BA141" s="325">
        <f t="shared" ca="1" si="246"/>
        <v>0</v>
      </c>
      <c r="BB141" s="325">
        <f t="shared" ca="1" si="246"/>
        <v>0</v>
      </c>
      <c r="BC141" s="325">
        <f t="shared" ca="1" si="246"/>
        <v>0</v>
      </c>
      <c r="BD141" s="325">
        <f t="shared" ca="1" si="246"/>
        <v>0</v>
      </c>
      <c r="BE141" s="325">
        <f t="shared" ca="1" si="246"/>
        <v>0</v>
      </c>
      <c r="BF141" s="325">
        <f t="shared" ca="1" si="246"/>
        <v>0</v>
      </c>
      <c r="BG141" s="325">
        <f t="shared" ca="1" si="246"/>
        <v>0</v>
      </c>
      <c r="BH141" s="325">
        <f t="shared" ca="1" si="246"/>
        <v>0</v>
      </c>
      <c r="BI141" s="325">
        <f t="shared" ca="1" si="246"/>
        <v>0</v>
      </c>
      <c r="BJ141" s="325">
        <f t="shared" ca="1" si="246"/>
        <v>0</v>
      </c>
      <c r="BK141" s="325">
        <f t="shared" ca="1" si="246"/>
        <v>0</v>
      </c>
      <c r="BL141" s="325">
        <f t="shared" ca="1" si="246"/>
        <v>0</v>
      </c>
      <c r="BM141" s="325">
        <f t="shared" ca="1" si="246"/>
        <v>0</v>
      </c>
      <c r="BN141" s="325">
        <f t="shared" ca="1" si="246"/>
        <v>0</v>
      </c>
      <c r="BO141" s="325">
        <f t="shared" ca="1" si="246"/>
        <v>0</v>
      </c>
      <c r="BP141" s="325">
        <f t="shared" ca="1" si="246"/>
        <v>0</v>
      </c>
      <c r="BQ141" s="325">
        <f t="shared" ca="1" si="246"/>
        <v>0</v>
      </c>
    </row>
    <row r="142" spans="1:69">
      <c r="A142" s="191" t="str">
        <f>IF(OR(AND(L141=0,NOT(ISBLANK(L141))),N141=0,O141=0,AND(Q141=Q142,NOT(ISBLANK(Q141)),NOT(ISBLANK(Q142)))),"ERROR","OK")</f>
        <v>OK</v>
      </c>
      <c r="B142" s="123"/>
      <c r="C142" s="125" t="str">
        <f ca="1">IF(SUMSQ($T143:$BQ143)&gt;0,"INCLUDED","EXCLUDED")</f>
        <v>EXCLUDED</v>
      </c>
      <c r="D142" s="6"/>
      <c r="E142" s="6"/>
      <c r="F142" s="239"/>
      <c r="G142" s="239"/>
      <c r="H142" s="240" t="str">
        <f ca="1">IFERROR(OFFSET('Impacts Database'!$A$1,'Impact Inputs'!B141-1,MATCH("Government/Non-Government",'Impacts Database'!$2:$2,0)-1),"-")</f>
        <v>-</v>
      </c>
      <c r="I142" s="449"/>
      <c r="J142" s="166"/>
      <c r="K142" s="99"/>
      <c r="L142" s="99"/>
      <c r="M142" s="17"/>
      <c r="N142" s="242"/>
      <c r="O142" s="100"/>
      <c r="P142" s="102" t="s">
        <v>111</v>
      </c>
      <c r="Q142" s="315"/>
      <c r="R142" s="25">
        <f ca="1">IF(ISTEXT(F141),0,(F141*N141*O141*Q142))</f>
        <v>0</v>
      </c>
      <c r="S142" s="325"/>
      <c r="T142" s="325">
        <f t="shared" ref="T142:AY142" ca="1" si="247" xml:space="preserve"> MAX( MIN($M141, T$4) - MAX($K141, T$3), 0) *$R142</f>
        <v>0</v>
      </c>
      <c r="U142" s="325">
        <f t="shared" ca="1" si="247"/>
        <v>0</v>
      </c>
      <c r="V142" s="325">
        <f t="shared" ca="1" si="247"/>
        <v>0</v>
      </c>
      <c r="W142" s="325">
        <f t="shared" ca="1" si="247"/>
        <v>0</v>
      </c>
      <c r="X142" s="325">
        <f t="shared" ca="1" si="247"/>
        <v>0</v>
      </c>
      <c r="Y142" s="325">
        <f t="shared" ca="1" si="247"/>
        <v>0</v>
      </c>
      <c r="Z142" s="325">
        <f t="shared" ca="1" si="247"/>
        <v>0</v>
      </c>
      <c r="AA142" s="325">
        <f t="shared" ca="1" si="247"/>
        <v>0</v>
      </c>
      <c r="AB142" s="325">
        <f t="shared" ca="1" si="247"/>
        <v>0</v>
      </c>
      <c r="AC142" s="325">
        <f t="shared" ca="1" si="247"/>
        <v>0</v>
      </c>
      <c r="AD142" s="325">
        <f t="shared" ca="1" si="247"/>
        <v>0</v>
      </c>
      <c r="AE142" s="325">
        <f t="shared" ca="1" si="247"/>
        <v>0</v>
      </c>
      <c r="AF142" s="325">
        <f t="shared" ca="1" si="247"/>
        <v>0</v>
      </c>
      <c r="AG142" s="325">
        <f t="shared" ca="1" si="247"/>
        <v>0</v>
      </c>
      <c r="AH142" s="325">
        <f t="shared" ca="1" si="247"/>
        <v>0</v>
      </c>
      <c r="AI142" s="325">
        <f t="shared" ca="1" si="247"/>
        <v>0</v>
      </c>
      <c r="AJ142" s="325">
        <f t="shared" ca="1" si="247"/>
        <v>0</v>
      </c>
      <c r="AK142" s="325">
        <f t="shared" ca="1" si="247"/>
        <v>0</v>
      </c>
      <c r="AL142" s="325">
        <f t="shared" ca="1" si="247"/>
        <v>0</v>
      </c>
      <c r="AM142" s="325">
        <f t="shared" ca="1" si="247"/>
        <v>0</v>
      </c>
      <c r="AN142" s="325">
        <f t="shared" ca="1" si="247"/>
        <v>0</v>
      </c>
      <c r="AO142" s="325">
        <f t="shared" ca="1" si="247"/>
        <v>0</v>
      </c>
      <c r="AP142" s="325">
        <f t="shared" ca="1" si="247"/>
        <v>0</v>
      </c>
      <c r="AQ142" s="325">
        <f t="shared" ca="1" si="247"/>
        <v>0</v>
      </c>
      <c r="AR142" s="325">
        <f t="shared" ca="1" si="247"/>
        <v>0</v>
      </c>
      <c r="AS142" s="325">
        <f t="shared" ca="1" si="247"/>
        <v>0</v>
      </c>
      <c r="AT142" s="325">
        <f t="shared" ca="1" si="247"/>
        <v>0</v>
      </c>
      <c r="AU142" s="325">
        <f t="shared" ca="1" si="247"/>
        <v>0</v>
      </c>
      <c r="AV142" s="325">
        <f t="shared" ca="1" si="247"/>
        <v>0</v>
      </c>
      <c r="AW142" s="325">
        <f t="shared" ca="1" si="247"/>
        <v>0</v>
      </c>
      <c r="AX142" s="325">
        <f t="shared" ca="1" si="247"/>
        <v>0</v>
      </c>
      <c r="AY142" s="325">
        <f t="shared" ca="1" si="247"/>
        <v>0</v>
      </c>
      <c r="AZ142" s="325">
        <f t="shared" ref="AZ142:BQ142" ca="1" si="248" xml:space="preserve"> MAX( MIN($M141, AZ$4) - MAX($K141, AZ$3), 0) *$R142</f>
        <v>0</v>
      </c>
      <c r="BA142" s="325">
        <f t="shared" ca="1" si="248"/>
        <v>0</v>
      </c>
      <c r="BB142" s="325">
        <f t="shared" ca="1" si="248"/>
        <v>0</v>
      </c>
      <c r="BC142" s="325">
        <f t="shared" ca="1" si="248"/>
        <v>0</v>
      </c>
      <c r="BD142" s="325">
        <f t="shared" ca="1" si="248"/>
        <v>0</v>
      </c>
      <c r="BE142" s="325">
        <f t="shared" ca="1" si="248"/>
        <v>0</v>
      </c>
      <c r="BF142" s="325">
        <f t="shared" ca="1" si="248"/>
        <v>0</v>
      </c>
      <c r="BG142" s="325">
        <f t="shared" ca="1" si="248"/>
        <v>0</v>
      </c>
      <c r="BH142" s="325">
        <f t="shared" ca="1" si="248"/>
        <v>0</v>
      </c>
      <c r="BI142" s="325">
        <f t="shared" ca="1" si="248"/>
        <v>0</v>
      </c>
      <c r="BJ142" s="325">
        <f t="shared" ca="1" si="248"/>
        <v>0</v>
      </c>
      <c r="BK142" s="325">
        <f t="shared" ca="1" si="248"/>
        <v>0</v>
      </c>
      <c r="BL142" s="325">
        <f t="shared" ca="1" si="248"/>
        <v>0</v>
      </c>
      <c r="BM142" s="325">
        <f t="shared" ca="1" si="248"/>
        <v>0</v>
      </c>
      <c r="BN142" s="325">
        <f t="shared" ca="1" si="248"/>
        <v>0</v>
      </c>
      <c r="BO142" s="325">
        <f t="shared" ca="1" si="248"/>
        <v>0</v>
      </c>
      <c r="BP142" s="325">
        <f t="shared" ca="1" si="248"/>
        <v>0</v>
      </c>
      <c r="BQ142" s="325">
        <f t="shared" ca="1" si="248"/>
        <v>0</v>
      </c>
    </row>
    <row r="143" spans="1:69">
      <c r="B143" s="123"/>
      <c r="C143" s="128"/>
      <c r="D143" s="6"/>
      <c r="E143" s="6"/>
      <c r="F143" s="239"/>
      <c r="G143" s="239"/>
      <c r="H143" s="240" t="str">
        <f ca="1">IFERROR(OFFSET('Impacts Database'!$A$1,'Impact Inputs'!B141-1,MATCH("Government/Non-Government",'Impacts Database'!$2:$2,0)-1),"-")</f>
        <v>-</v>
      </c>
      <c r="I143" s="449"/>
      <c r="J143" s="166"/>
      <c r="K143" s="98"/>
      <c r="L143" s="98"/>
      <c r="M143" s="17"/>
      <c r="N143" s="242"/>
      <c r="O143" s="101"/>
      <c r="P143" s="102" t="s">
        <v>112</v>
      </c>
      <c r="Q143" s="7">
        <f>Q142-Q141</f>
        <v>0</v>
      </c>
      <c r="R143" s="25">
        <f ca="1">IF(ISTEXT(F141),0,(F141*N141*O141*Q143))</f>
        <v>0</v>
      </c>
      <c r="S143" s="325"/>
      <c r="T143" s="325">
        <f t="shared" ref="T143:BQ143" ca="1" si="249">T142-T141</f>
        <v>0</v>
      </c>
      <c r="U143" s="325">
        <f t="shared" ca="1" si="249"/>
        <v>0</v>
      </c>
      <c r="V143" s="325">
        <f t="shared" ca="1" si="249"/>
        <v>0</v>
      </c>
      <c r="W143" s="325">
        <f t="shared" ca="1" si="249"/>
        <v>0</v>
      </c>
      <c r="X143" s="325">
        <f t="shared" ca="1" si="249"/>
        <v>0</v>
      </c>
      <c r="Y143" s="325">
        <f t="shared" ca="1" si="249"/>
        <v>0</v>
      </c>
      <c r="Z143" s="325">
        <f t="shared" ca="1" si="249"/>
        <v>0</v>
      </c>
      <c r="AA143" s="325">
        <f t="shared" ca="1" si="249"/>
        <v>0</v>
      </c>
      <c r="AB143" s="325">
        <f t="shared" ca="1" si="249"/>
        <v>0</v>
      </c>
      <c r="AC143" s="325">
        <f t="shared" ca="1" si="249"/>
        <v>0</v>
      </c>
      <c r="AD143" s="325">
        <f t="shared" ca="1" si="249"/>
        <v>0</v>
      </c>
      <c r="AE143" s="325">
        <f t="shared" ca="1" si="249"/>
        <v>0</v>
      </c>
      <c r="AF143" s="325">
        <f t="shared" ca="1" si="249"/>
        <v>0</v>
      </c>
      <c r="AG143" s="325">
        <f t="shared" ca="1" si="249"/>
        <v>0</v>
      </c>
      <c r="AH143" s="325">
        <f t="shared" ca="1" si="249"/>
        <v>0</v>
      </c>
      <c r="AI143" s="325">
        <f t="shared" ca="1" si="249"/>
        <v>0</v>
      </c>
      <c r="AJ143" s="325">
        <f t="shared" ca="1" si="249"/>
        <v>0</v>
      </c>
      <c r="AK143" s="325">
        <f t="shared" ca="1" si="249"/>
        <v>0</v>
      </c>
      <c r="AL143" s="325">
        <f t="shared" ca="1" si="249"/>
        <v>0</v>
      </c>
      <c r="AM143" s="325">
        <f t="shared" ca="1" si="249"/>
        <v>0</v>
      </c>
      <c r="AN143" s="325">
        <f t="shared" ca="1" si="249"/>
        <v>0</v>
      </c>
      <c r="AO143" s="325">
        <f t="shared" ca="1" si="249"/>
        <v>0</v>
      </c>
      <c r="AP143" s="325">
        <f t="shared" ca="1" si="249"/>
        <v>0</v>
      </c>
      <c r="AQ143" s="325">
        <f t="shared" ca="1" si="249"/>
        <v>0</v>
      </c>
      <c r="AR143" s="325">
        <f t="shared" ca="1" si="249"/>
        <v>0</v>
      </c>
      <c r="AS143" s="325">
        <f t="shared" ca="1" si="249"/>
        <v>0</v>
      </c>
      <c r="AT143" s="325">
        <f t="shared" ca="1" si="249"/>
        <v>0</v>
      </c>
      <c r="AU143" s="325">
        <f t="shared" ca="1" si="249"/>
        <v>0</v>
      </c>
      <c r="AV143" s="325">
        <f t="shared" ca="1" si="249"/>
        <v>0</v>
      </c>
      <c r="AW143" s="325">
        <f t="shared" ca="1" si="249"/>
        <v>0</v>
      </c>
      <c r="AX143" s="325">
        <f t="shared" ca="1" si="249"/>
        <v>0</v>
      </c>
      <c r="AY143" s="325">
        <f t="shared" ca="1" si="249"/>
        <v>0</v>
      </c>
      <c r="AZ143" s="325">
        <f t="shared" ca="1" si="249"/>
        <v>0</v>
      </c>
      <c r="BA143" s="325">
        <f t="shared" ca="1" si="249"/>
        <v>0</v>
      </c>
      <c r="BB143" s="325">
        <f t="shared" ca="1" si="249"/>
        <v>0</v>
      </c>
      <c r="BC143" s="325">
        <f t="shared" ca="1" si="249"/>
        <v>0</v>
      </c>
      <c r="BD143" s="325">
        <f t="shared" ca="1" si="249"/>
        <v>0</v>
      </c>
      <c r="BE143" s="325">
        <f t="shared" ca="1" si="249"/>
        <v>0</v>
      </c>
      <c r="BF143" s="325">
        <f t="shared" ca="1" si="249"/>
        <v>0</v>
      </c>
      <c r="BG143" s="325">
        <f t="shared" ca="1" si="249"/>
        <v>0</v>
      </c>
      <c r="BH143" s="325">
        <f t="shared" ca="1" si="249"/>
        <v>0</v>
      </c>
      <c r="BI143" s="325">
        <f t="shared" ca="1" si="249"/>
        <v>0</v>
      </c>
      <c r="BJ143" s="325">
        <f t="shared" ca="1" si="249"/>
        <v>0</v>
      </c>
      <c r="BK143" s="325">
        <f t="shared" ca="1" si="249"/>
        <v>0</v>
      </c>
      <c r="BL143" s="325">
        <f t="shared" ca="1" si="249"/>
        <v>0</v>
      </c>
      <c r="BM143" s="325">
        <f t="shared" ca="1" si="249"/>
        <v>0</v>
      </c>
      <c r="BN143" s="325">
        <f t="shared" ca="1" si="249"/>
        <v>0</v>
      </c>
      <c r="BO143" s="325">
        <f t="shared" ca="1" si="249"/>
        <v>0</v>
      </c>
      <c r="BP143" s="325">
        <f t="shared" ca="1" si="249"/>
        <v>0</v>
      </c>
      <c r="BQ143" s="325">
        <f t="shared" ca="1" si="249"/>
        <v>0</v>
      </c>
    </row>
    <row r="144" spans="1:69" ht="15">
      <c r="A144" s="129" t="s">
        <v>386</v>
      </c>
      <c r="B144" s="316"/>
      <c r="C144" s="128" t="str">
        <f ca="1">IFERROR(OFFSET('Impacts Database'!$A$1,'Impact Inputs'!B144-1,MATCH("Description",'Impacts Database'!$2:$2,0)-1),"-")</f>
        <v>-</v>
      </c>
      <c r="D144" s="6" t="str">
        <f ca="1">IFERROR(OFFSET('Impacts Database'!$A$1,'Impact Inputs'!B144-1,MATCH("Wellbeing Domain",'Impacts Database'!$2:$2,0)-1),"-")</f>
        <v>-</v>
      </c>
      <c r="E144" s="6" t="str">
        <f ca="1">IFERROR(OFFSET('Impacts Database'!$A$1,'Impact Inputs'!B144-1,MATCH("Sector",'Impacts Database'!$2:$2,0)-1),"-")</f>
        <v>-</v>
      </c>
      <c r="F144" s="239" t="str">
        <f ca="1">IFERROR(OFFSET('Impacts Database'!$A$1,'Impact Inputs'!B144-1,MATCH("Value adjusted to "&amp;'Primary Inputs'!$C$16,'Impacts Database'!$2:$2,0)-1),"-")</f>
        <v>-</v>
      </c>
      <c r="G144" s="239" t="str">
        <f ca="1">IFERROR(OFFSET('Impacts Database'!$A$1,'Impact Inputs'!B144-1,MATCH("Unit",'Impacts Database'!$2:$2,0)-1),"-")</f>
        <v>-</v>
      </c>
      <c r="H144" s="240" t="str">
        <f ca="1">IFERROR(OFFSET('Impacts Database'!$A$1,'Impact Inputs'!B144-1,MATCH("Government/Non-Government",'Impacts Database'!$2:$2,0)-1),"-")</f>
        <v>-</v>
      </c>
      <c r="I144" s="448"/>
      <c r="J144" s="311" t="s">
        <v>394</v>
      </c>
      <c r="K144" s="312"/>
      <c r="L144" s="313"/>
      <c r="M144" s="17">
        <f xml:space="preserve"> K144 + L144</f>
        <v>0</v>
      </c>
      <c r="N144" s="314">
        <v>1</v>
      </c>
      <c r="O144" s="314">
        <v>1</v>
      </c>
      <c r="P144" s="103" t="s">
        <v>110</v>
      </c>
      <c r="Q144" s="315"/>
      <c r="R144" s="25">
        <f ca="1">IF(ISTEXT(F144),0,(F144*N144*O144*Q144))</f>
        <v>0</v>
      </c>
      <c r="S144" s="325"/>
      <c r="T144" s="325">
        <f t="shared" ref="T144:AY144" ca="1" si="250" xml:space="preserve"> MAX( MIN($M144, T$4) - MAX($K144, T$3), 0) *$R144</f>
        <v>0</v>
      </c>
      <c r="U144" s="325">
        <f t="shared" ca="1" si="250"/>
        <v>0</v>
      </c>
      <c r="V144" s="325">
        <f t="shared" ca="1" si="250"/>
        <v>0</v>
      </c>
      <c r="W144" s="325">
        <f t="shared" ca="1" si="250"/>
        <v>0</v>
      </c>
      <c r="X144" s="325">
        <f t="shared" ca="1" si="250"/>
        <v>0</v>
      </c>
      <c r="Y144" s="325">
        <f t="shared" ca="1" si="250"/>
        <v>0</v>
      </c>
      <c r="Z144" s="325">
        <f t="shared" ca="1" si="250"/>
        <v>0</v>
      </c>
      <c r="AA144" s="325">
        <f t="shared" ca="1" si="250"/>
        <v>0</v>
      </c>
      <c r="AB144" s="325">
        <f t="shared" ca="1" si="250"/>
        <v>0</v>
      </c>
      <c r="AC144" s="325">
        <f t="shared" ca="1" si="250"/>
        <v>0</v>
      </c>
      <c r="AD144" s="325">
        <f t="shared" ca="1" si="250"/>
        <v>0</v>
      </c>
      <c r="AE144" s="325">
        <f t="shared" ca="1" si="250"/>
        <v>0</v>
      </c>
      <c r="AF144" s="325">
        <f t="shared" ca="1" si="250"/>
        <v>0</v>
      </c>
      <c r="AG144" s="325">
        <f t="shared" ca="1" si="250"/>
        <v>0</v>
      </c>
      <c r="AH144" s="325">
        <f t="shared" ca="1" si="250"/>
        <v>0</v>
      </c>
      <c r="AI144" s="325">
        <f t="shared" ca="1" si="250"/>
        <v>0</v>
      </c>
      <c r="AJ144" s="325">
        <f t="shared" ca="1" si="250"/>
        <v>0</v>
      </c>
      <c r="AK144" s="325">
        <f t="shared" ca="1" si="250"/>
        <v>0</v>
      </c>
      <c r="AL144" s="325">
        <f t="shared" ca="1" si="250"/>
        <v>0</v>
      </c>
      <c r="AM144" s="325">
        <f t="shared" ca="1" si="250"/>
        <v>0</v>
      </c>
      <c r="AN144" s="325">
        <f t="shared" ca="1" si="250"/>
        <v>0</v>
      </c>
      <c r="AO144" s="325">
        <f t="shared" ca="1" si="250"/>
        <v>0</v>
      </c>
      <c r="AP144" s="325">
        <f t="shared" ca="1" si="250"/>
        <v>0</v>
      </c>
      <c r="AQ144" s="325">
        <f t="shared" ca="1" si="250"/>
        <v>0</v>
      </c>
      <c r="AR144" s="325">
        <f t="shared" ca="1" si="250"/>
        <v>0</v>
      </c>
      <c r="AS144" s="325">
        <f t="shared" ca="1" si="250"/>
        <v>0</v>
      </c>
      <c r="AT144" s="325">
        <f t="shared" ca="1" si="250"/>
        <v>0</v>
      </c>
      <c r="AU144" s="325">
        <f t="shared" ca="1" si="250"/>
        <v>0</v>
      </c>
      <c r="AV144" s="325">
        <f t="shared" ca="1" si="250"/>
        <v>0</v>
      </c>
      <c r="AW144" s="325">
        <f t="shared" ca="1" si="250"/>
        <v>0</v>
      </c>
      <c r="AX144" s="325">
        <f t="shared" ca="1" si="250"/>
        <v>0</v>
      </c>
      <c r="AY144" s="325">
        <f t="shared" ca="1" si="250"/>
        <v>0</v>
      </c>
      <c r="AZ144" s="325">
        <f t="shared" ref="AZ144:BQ144" ca="1" si="251" xml:space="preserve"> MAX( MIN($M144, AZ$4) - MAX($K144, AZ$3), 0) *$R144</f>
        <v>0</v>
      </c>
      <c r="BA144" s="325">
        <f t="shared" ca="1" si="251"/>
        <v>0</v>
      </c>
      <c r="BB144" s="325">
        <f t="shared" ca="1" si="251"/>
        <v>0</v>
      </c>
      <c r="BC144" s="325">
        <f t="shared" ca="1" si="251"/>
        <v>0</v>
      </c>
      <c r="BD144" s="325">
        <f t="shared" ca="1" si="251"/>
        <v>0</v>
      </c>
      <c r="BE144" s="325">
        <f t="shared" ca="1" si="251"/>
        <v>0</v>
      </c>
      <c r="BF144" s="325">
        <f t="shared" ca="1" si="251"/>
        <v>0</v>
      </c>
      <c r="BG144" s="325">
        <f t="shared" ca="1" si="251"/>
        <v>0</v>
      </c>
      <c r="BH144" s="325">
        <f t="shared" ca="1" si="251"/>
        <v>0</v>
      </c>
      <c r="BI144" s="325">
        <f t="shared" ca="1" si="251"/>
        <v>0</v>
      </c>
      <c r="BJ144" s="325">
        <f t="shared" ca="1" si="251"/>
        <v>0</v>
      </c>
      <c r="BK144" s="325">
        <f t="shared" ca="1" si="251"/>
        <v>0</v>
      </c>
      <c r="BL144" s="325">
        <f t="shared" ca="1" si="251"/>
        <v>0</v>
      </c>
      <c r="BM144" s="325">
        <f t="shared" ca="1" si="251"/>
        <v>0</v>
      </c>
      <c r="BN144" s="325">
        <f t="shared" ca="1" si="251"/>
        <v>0</v>
      </c>
      <c r="BO144" s="325">
        <f t="shared" ca="1" si="251"/>
        <v>0</v>
      </c>
      <c r="BP144" s="325">
        <f t="shared" ca="1" si="251"/>
        <v>0</v>
      </c>
      <c r="BQ144" s="325">
        <f t="shared" ca="1" si="251"/>
        <v>0</v>
      </c>
    </row>
    <row r="145" spans="1:69">
      <c r="A145" s="191" t="str">
        <f>IF(OR(AND(L144=0,NOT(ISBLANK(L144))),N144=0,O144=0,AND(Q144=Q145,NOT(ISBLANK(Q144)),NOT(ISBLANK(Q145)))),"ERROR","OK")</f>
        <v>OK</v>
      </c>
      <c r="B145" s="123"/>
      <c r="C145" s="125" t="str">
        <f ca="1">IF(SUMSQ($T146:$BQ146)&gt;0,"INCLUDED","EXCLUDED")</f>
        <v>EXCLUDED</v>
      </c>
      <c r="D145" s="6"/>
      <c r="E145" s="6"/>
      <c r="F145" s="239"/>
      <c r="G145" s="239"/>
      <c r="H145" s="240" t="str">
        <f ca="1">IFERROR(OFFSET('Impacts Database'!$A$1,'Impact Inputs'!B144-1,MATCH("Government/Non-Government",'Impacts Database'!$2:$2,0)-1),"-")</f>
        <v>-</v>
      </c>
      <c r="I145" s="449"/>
      <c r="J145" s="166"/>
      <c r="K145" s="99"/>
      <c r="L145" s="99"/>
      <c r="M145" s="17"/>
      <c r="N145" s="242"/>
      <c r="O145" s="100"/>
      <c r="P145" s="102" t="s">
        <v>111</v>
      </c>
      <c r="Q145" s="315"/>
      <c r="R145" s="25">
        <f ca="1">IF(ISTEXT(F144),0,(F144*N144*O144*Q145))</f>
        <v>0</v>
      </c>
      <c r="S145" s="325"/>
      <c r="T145" s="325">
        <f t="shared" ref="T145:AY145" ca="1" si="252" xml:space="preserve"> MAX( MIN($M144, T$4) - MAX($K144, T$3), 0) *$R145</f>
        <v>0</v>
      </c>
      <c r="U145" s="325">
        <f t="shared" ca="1" si="252"/>
        <v>0</v>
      </c>
      <c r="V145" s="325">
        <f t="shared" ca="1" si="252"/>
        <v>0</v>
      </c>
      <c r="W145" s="325">
        <f t="shared" ca="1" si="252"/>
        <v>0</v>
      </c>
      <c r="X145" s="325">
        <f t="shared" ca="1" si="252"/>
        <v>0</v>
      </c>
      <c r="Y145" s="325">
        <f t="shared" ca="1" si="252"/>
        <v>0</v>
      </c>
      <c r="Z145" s="325">
        <f t="shared" ca="1" si="252"/>
        <v>0</v>
      </c>
      <c r="AA145" s="325">
        <f t="shared" ca="1" si="252"/>
        <v>0</v>
      </c>
      <c r="AB145" s="325">
        <f t="shared" ca="1" si="252"/>
        <v>0</v>
      </c>
      <c r="AC145" s="325">
        <f t="shared" ca="1" si="252"/>
        <v>0</v>
      </c>
      <c r="AD145" s="325">
        <f t="shared" ca="1" si="252"/>
        <v>0</v>
      </c>
      <c r="AE145" s="325">
        <f t="shared" ca="1" si="252"/>
        <v>0</v>
      </c>
      <c r="AF145" s="325">
        <f t="shared" ca="1" si="252"/>
        <v>0</v>
      </c>
      <c r="AG145" s="325">
        <f t="shared" ca="1" si="252"/>
        <v>0</v>
      </c>
      <c r="AH145" s="325">
        <f t="shared" ca="1" si="252"/>
        <v>0</v>
      </c>
      <c r="AI145" s="325">
        <f t="shared" ca="1" si="252"/>
        <v>0</v>
      </c>
      <c r="AJ145" s="325">
        <f t="shared" ca="1" si="252"/>
        <v>0</v>
      </c>
      <c r="AK145" s="325">
        <f t="shared" ca="1" si="252"/>
        <v>0</v>
      </c>
      <c r="AL145" s="325">
        <f t="shared" ca="1" si="252"/>
        <v>0</v>
      </c>
      <c r="AM145" s="325">
        <f t="shared" ca="1" si="252"/>
        <v>0</v>
      </c>
      <c r="AN145" s="325">
        <f t="shared" ca="1" si="252"/>
        <v>0</v>
      </c>
      <c r="AO145" s="325">
        <f t="shared" ca="1" si="252"/>
        <v>0</v>
      </c>
      <c r="AP145" s="325">
        <f t="shared" ca="1" si="252"/>
        <v>0</v>
      </c>
      <c r="AQ145" s="325">
        <f t="shared" ca="1" si="252"/>
        <v>0</v>
      </c>
      <c r="AR145" s="325">
        <f t="shared" ca="1" si="252"/>
        <v>0</v>
      </c>
      <c r="AS145" s="325">
        <f t="shared" ca="1" si="252"/>
        <v>0</v>
      </c>
      <c r="AT145" s="325">
        <f t="shared" ca="1" si="252"/>
        <v>0</v>
      </c>
      <c r="AU145" s="325">
        <f t="shared" ca="1" si="252"/>
        <v>0</v>
      </c>
      <c r="AV145" s="325">
        <f t="shared" ca="1" si="252"/>
        <v>0</v>
      </c>
      <c r="AW145" s="325">
        <f t="shared" ca="1" si="252"/>
        <v>0</v>
      </c>
      <c r="AX145" s="325">
        <f t="shared" ca="1" si="252"/>
        <v>0</v>
      </c>
      <c r="AY145" s="325">
        <f t="shared" ca="1" si="252"/>
        <v>0</v>
      </c>
      <c r="AZ145" s="325">
        <f t="shared" ref="AZ145:BQ145" ca="1" si="253" xml:space="preserve"> MAX( MIN($M144, AZ$4) - MAX($K144, AZ$3), 0) *$R145</f>
        <v>0</v>
      </c>
      <c r="BA145" s="325">
        <f t="shared" ca="1" si="253"/>
        <v>0</v>
      </c>
      <c r="BB145" s="325">
        <f t="shared" ca="1" si="253"/>
        <v>0</v>
      </c>
      <c r="BC145" s="325">
        <f t="shared" ca="1" si="253"/>
        <v>0</v>
      </c>
      <c r="BD145" s="325">
        <f t="shared" ca="1" si="253"/>
        <v>0</v>
      </c>
      <c r="BE145" s="325">
        <f t="shared" ca="1" si="253"/>
        <v>0</v>
      </c>
      <c r="BF145" s="325">
        <f t="shared" ca="1" si="253"/>
        <v>0</v>
      </c>
      <c r="BG145" s="325">
        <f t="shared" ca="1" si="253"/>
        <v>0</v>
      </c>
      <c r="BH145" s="325">
        <f t="shared" ca="1" si="253"/>
        <v>0</v>
      </c>
      <c r="BI145" s="325">
        <f t="shared" ca="1" si="253"/>
        <v>0</v>
      </c>
      <c r="BJ145" s="325">
        <f t="shared" ca="1" si="253"/>
        <v>0</v>
      </c>
      <c r="BK145" s="325">
        <f t="shared" ca="1" si="253"/>
        <v>0</v>
      </c>
      <c r="BL145" s="325">
        <f t="shared" ca="1" si="253"/>
        <v>0</v>
      </c>
      <c r="BM145" s="325">
        <f t="shared" ca="1" si="253"/>
        <v>0</v>
      </c>
      <c r="BN145" s="325">
        <f t="shared" ca="1" si="253"/>
        <v>0</v>
      </c>
      <c r="BO145" s="325">
        <f t="shared" ca="1" si="253"/>
        <v>0</v>
      </c>
      <c r="BP145" s="325">
        <f t="shared" ca="1" si="253"/>
        <v>0</v>
      </c>
      <c r="BQ145" s="325">
        <f t="shared" ca="1" si="253"/>
        <v>0</v>
      </c>
    </row>
    <row r="146" spans="1:69">
      <c r="B146" s="123"/>
      <c r="C146" s="128"/>
      <c r="D146" s="6"/>
      <c r="E146" s="6"/>
      <c r="F146" s="239"/>
      <c r="G146" s="239"/>
      <c r="H146" s="240" t="str">
        <f ca="1">IFERROR(OFFSET('Impacts Database'!$A$1,'Impact Inputs'!B144-1,MATCH("Government/Non-Government",'Impacts Database'!$2:$2,0)-1),"-")</f>
        <v>-</v>
      </c>
      <c r="I146" s="449"/>
      <c r="J146" s="166"/>
      <c r="K146" s="98"/>
      <c r="L146" s="98"/>
      <c r="M146" s="17"/>
      <c r="N146" s="242"/>
      <c r="O146" s="101"/>
      <c r="P146" s="102" t="s">
        <v>112</v>
      </c>
      <c r="Q146" s="7">
        <f>Q145-Q144</f>
        <v>0</v>
      </c>
      <c r="R146" s="25">
        <f ca="1">IF(ISTEXT(F144),0,(F144*N144*O144*Q146))</f>
        <v>0</v>
      </c>
      <c r="S146" s="325"/>
      <c r="T146" s="325">
        <f t="shared" ref="T146:BQ146" ca="1" si="254">T145-T144</f>
        <v>0</v>
      </c>
      <c r="U146" s="325">
        <f t="shared" ca="1" si="254"/>
        <v>0</v>
      </c>
      <c r="V146" s="325">
        <f t="shared" ca="1" si="254"/>
        <v>0</v>
      </c>
      <c r="W146" s="325">
        <f t="shared" ca="1" si="254"/>
        <v>0</v>
      </c>
      <c r="X146" s="325">
        <f t="shared" ca="1" si="254"/>
        <v>0</v>
      </c>
      <c r="Y146" s="325">
        <f t="shared" ca="1" si="254"/>
        <v>0</v>
      </c>
      <c r="Z146" s="325">
        <f t="shared" ca="1" si="254"/>
        <v>0</v>
      </c>
      <c r="AA146" s="325">
        <f t="shared" ca="1" si="254"/>
        <v>0</v>
      </c>
      <c r="AB146" s="325">
        <f t="shared" ca="1" si="254"/>
        <v>0</v>
      </c>
      <c r="AC146" s="325">
        <f t="shared" ca="1" si="254"/>
        <v>0</v>
      </c>
      <c r="AD146" s="325">
        <f t="shared" ca="1" si="254"/>
        <v>0</v>
      </c>
      <c r="AE146" s="325">
        <f t="shared" ca="1" si="254"/>
        <v>0</v>
      </c>
      <c r="AF146" s="325">
        <f t="shared" ca="1" si="254"/>
        <v>0</v>
      </c>
      <c r="AG146" s="325">
        <f t="shared" ca="1" si="254"/>
        <v>0</v>
      </c>
      <c r="AH146" s="325">
        <f t="shared" ca="1" si="254"/>
        <v>0</v>
      </c>
      <c r="AI146" s="325">
        <f t="shared" ca="1" si="254"/>
        <v>0</v>
      </c>
      <c r="AJ146" s="325">
        <f t="shared" ca="1" si="254"/>
        <v>0</v>
      </c>
      <c r="AK146" s="325">
        <f t="shared" ca="1" si="254"/>
        <v>0</v>
      </c>
      <c r="AL146" s="325">
        <f t="shared" ca="1" si="254"/>
        <v>0</v>
      </c>
      <c r="AM146" s="325">
        <f t="shared" ca="1" si="254"/>
        <v>0</v>
      </c>
      <c r="AN146" s="325">
        <f t="shared" ca="1" si="254"/>
        <v>0</v>
      </c>
      <c r="AO146" s="325">
        <f t="shared" ca="1" si="254"/>
        <v>0</v>
      </c>
      <c r="AP146" s="325">
        <f t="shared" ca="1" si="254"/>
        <v>0</v>
      </c>
      <c r="AQ146" s="325">
        <f t="shared" ca="1" si="254"/>
        <v>0</v>
      </c>
      <c r="AR146" s="325">
        <f t="shared" ca="1" si="254"/>
        <v>0</v>
      </c>
      <c r="AS146" s="325">
        <f t="shared" ca="1" si="254"/>
        <v>0</v>
      </c>
      <c r="AT146" s="325">
        <f t="shared" ca="1" si="254"/>
        <v>0</v>
      </c>
      <c r="AU146" s="325">
        <f t="shared" ca="1" si="254"/>
        <v>0</v>
      </c>
      <c r="AV146" s="325">
        <f t="shared" ca="1" si="254"/>
        <v>0</v>
      </c>
      <c r="AW146" s="325">
        <f t="shared" ca="1" si="254"/>
        <v>0</v>
      </c>
      <c r="AX146" s="325">
        <f t="shared" ca="1" si="254"/>
        <v>0</v>
      </c>
      <c r="AY146" s="325">
        <f t="shared" ca="1" si="254"/>
        <v>0</v>
      </c>
      <c r="AZ146" s="325">
        <f t="shared" ca="1" si="254"/>
        <v>0</v>
      </c>
      <c r="BA146" s="325">
        <f t="shared" ca="1" si="254"/>
        <v>0</v>
      </c>
      <c r="BB146" s="325">
        <f t="shared" ca="1" si="254"/>
        <v>0</v>
      </c>
      <c r="BC146" s="325">
        <f t="shared" ca="1" si="254"/>
        <v>0</v>
      </c>
      <c r="BD146" s="325">
        <f t="shared" ca="1" si="254"/>
        <v>0</v>
      </c>
      <c r="BE146" s="325">
        <f t="shared" ca="1" si="254"/>
        <v>0</v>
      </c>
      <c r="BF146" s="325">
        <f t="shared" ca="1" si="254"/>
        <v>0</v>
      </c>
      <c r="BG146" s="325">
        <f t="shared" ca="1" si="254"/>
        <v>0</v>
      </c>
      <c r="BH146" s="325">
        <f t="shared" ca="1" si="254"/>
        <v>0</v>
      </c>
      <c r="BI146" s="325">
        <f t="shared" ca="1" si="254"/>
        <v>0</v>
      </c>
      <c r="BJ146" s="325">
        <f t="shared" ca="1" si="254"/>
        <v>0</v>
      </c>
      <c r="BK146" s="325">
        <f t="shared" ca="1" si="254"/>
        <v>0</v>
      </c>
      <c r="BL146" s="325">
        <f t="shared" ca="1" si="254"/>
        <v>0</v>
      </c>
      <c r="BM146" s="325">
        <f t="shared" ca="1" si="254"/>
        <v>0</v>
      </c>
      <c r="BN146" s="325">
        <f t="shared" ca="1" si="254"/>
        <v>0</v>
      </c>
      <c r="BO146" s="325">
        <f t="shared" ca="1" si="254"/>
        <v>0</v>
      </c>
      <c r="BP146" s="325">
        <f t="shared" ca="1" si="254"/>
        <v>0</v>
      </c>
      <c r="BQ146" s="325">
        <f t="shared" ca="1" si="254"/>
        <v>0</v>
      </c>
    </row>
    <row r="147" spans="1:69" ht="15">
      <c r="A147" s="129" t="s">
        <v>387</v>
      </c>
      <c r="B147" s="316"/>
      <c r="C147" s="128" t="str">
        <f ca="1">IFERROR(OFFSET('Impacts Database'!$A$1,'Impact Inputs'!B147-1,MATCH("Description",'Impacts Database'!$2:$2,0)-1),"-")</f>
        <v>-</v>
      </c>
      <c r="D147" s="6" t="str">
        <f ca="1">IFERROR(OFFSET('Impacts Database'!$A$1,'Impact Inputs'!B147-1,MATCH("Wellbeing Domain",'Impacts Database'!$2:$2,0)-1),"-")</f>
        <v>-</v>
      </c>
      <c r="E147" s="6" t="str">
        <f ca="1">IFERROR(OFFSET('Impacts Database'!$A$1,'Impact Inputs'!B147-1,MATCH("Sector",'Impacts Database'!$2:$2,0)-1),"-")</f>
        <v>-</v>
      </c>
      <c r="F147" s="239" t="str">
        <f ca="1">IFERROR(OFFSET('Impacts Database'!$A$1,'Impact Inputs'!B147-1,MATCH("Value adjusted to "&amp;'Primary Inputs'!$C$16,'Impacts Database'!$2:$2,0)-1),"-")</f>
        <v>-</v>
      </c>
      <c r="G147" s="239" t="str">
        <f ca="1">IFERROR(OFFSET('Impacts Database'!$A$1,'Impact Inputs'!B147-1,MATCH("Unit",'Impacts Database'!$2:$2,0)-1),"-")</f>
        <v>-</v>
      </c>
      <c r="H147" s="240" t="str">
        <f ca="1">IFERROR(OFFSET('Impacts Database'!$A$1,'Impact Inputs'!B147-1,MATCH("Government/Non-Government",'Impacts Database'!$2:$2,0)-1),"-")</f>
        <v>-</v>
      </c>
      <c r="I147" s="448"/>
      <c r="J147" s="311" t="s">
        <v>394</v>
      </c>
      <c r="K147" s="312"/>
      <c r="L147" s="313"/>
      <c r="M147" s="17">
        <f xml:space="preserve"> K147 + L147</f>
        <v>0</v>
      </c>
      <c r="N147" s="314">
        <v>1</v>
      </c>
      <c r="O147" s="314">
        <v>1</v>
      </c>
      <c r="P147" s="103" t="s">
        <v>110</v>
      </c>
      <c r="Q147" s="315"/>
      <c r="R147" s="25">
        <f ca="1">IF(ISTEXT(F147),0,(F147*N147*O147*Q147))</f>
        <v>0</v>
      </c>
      <c r="S147" s="325"/>
      <c r="T147" s="325">
        <f t="shared" ref="T147:AY147" ca="1" si="255" xml:space="preserve"> MAX( MIN($M147, T$4) - MAX($K147, T$3), 0) *$R147</f>
        <v>0</v>
      </c>
      <c r="U147" s="325">
        <f t="shared" ca="1" si="255"/>
        <v>0</v>
      </c>
      <c r="V147" s="325">
        <f t="shared" ca="1" si="255"/>
        <v>0</v>
      </c>
      <c r="W147" s="325">
        <f t="shared" ca="1" si="255"/>
        <v>0</v>
      </c>
      <c r="X147" s="325">
        <f t="shared" ca="1" si="255"/>
        <v>0</v>
      </c>
      <c r="Y147" s="325">
        <f t="shared" ca="1" si="255"/>
        <v>0</v>
      </c>
      <c r="Z147" s="325">
        <f t="shared" ca="1" si="255"/>
        <v>0</v>
      </c>
      <c r="AA147" s="325">
        <f t="shared" ca="1" si="255"/>
        <v>0</v>
      </c>
      <c r="AB147" s="325">
        <f t="shared" ca="1" si="255"/>
        <v>0</v>
      </c>
      <c r="AC147" s="325">
        <f t="shared" ca="1" si="255"/>
        <v>0</v>
      </c>
      <c r="AD147" s="325">
        <f t="shared" ca="1" si="255"/>
        <v>0</v>
      </c>
      <c r="AE147" s="325">
        <f t="shared" ca="1" si="255"/>
        <v>0</v>
      </c>
      <c r="AF147" s="325">
        <f t="shared" ca="1" si="255"/>
        <v>0</v>
      </c>
      <c r="AG147" s="325">
        <f t="shared" ca="1" si="255"/>
        <v>0</v>
      </c>
      <c r="AH147" s="325">
        <f t="shared" ca="1" si="255"/>
        <v>0</v>
      </c>
      <c r="AI147" s="325">
        <f t="shared" ca="1" si="255"/>
        <v>0</v>
      </c>
      <c r="AJ147" s="325">
        <f t="shared" ca="1" si="255"/>
        <v>0</v>
      </c>
      <c r="AK147" s="325">
        <f t="shared" ca="1" si="255"/>
        <v>0</v>
      </c>
      <c r="AL147" s="325">
        <f t="shared" ca="1" si="255"/>
        <v>0</v>
      </c>
      <c r="AM147" s="325">
        <f t="shared" ca="1" si="255"/>
        <v>0</v>
      </c>
      <c r="AN147" s="325">
        <f t="shared" ca="1" si="255"/>
        <v>0</v>
      </c>
      <c r="AO147" s="325">
        <f t="shared" ca="1" si="255"/>
        <v>0</v>
      </c>
      <c r="AP147" s="325">
        <f t="shared" ca="1" si="255"/>
        <v>0</v>
      </c>
      <c r="AQ147" s="325">
        <f t="shared" ca="1" si="255"/>
        <v>0</v>
      </c>
      <c r="AR147" s="325">
        <f t="shared" ca="1" si="255"/>
        <v>0</v>
      </c>
      <c r="AS147" s="325">
        <f t="shared" ca="1" si="255"/>
        <v>0</v>
      </c>
      <c r="AT147" s="325">
        <f t="shared" ca="1" si="255"/>
        <v>0</v>
      </c>
      <c r="AU147" s="325">
        <f t="shared" ca="1" si="255"/>
        <v>0</v>
      </c>
      <c r="AV147" s="325">
        <f t="shared" ca="1" si="255"/>
        <v>0</v>
      </c>
      <c r="AW147" s="325">
        <f t="shared" ca="1" si="255"/>
        <v>0</v>
      </c>
      <c r="AX147" s="325">
        <f t="shared" ca="1" si="255"/>
        <v>0</v>
      </c>
      <c r="AY147" s="325">
        <f t="shared" ca="1" si="255"/>
        <v>0</v>
      </c>
      <c r="AZ147" s="325">
        <f t="shared" ref="AZ147:BQ147" ca="1" si="256" xml:space="preserve"> MAX( MIN($M147, AZ$4) - MAX($K147, AZ$3), 0) *$R147</f>
        <v>0</v>
      </c>
      <c r="BA147" s="325">
        <f t="shared" ca="1" si="256"/>
        <v>0</v>
      </c>
      <c r="BB147" s="325">
        <f t="shared" ca="1" si="256"/>
        <v>0</v>
      </c>
      <c r="BC147" s="325">
        <f t="shared" ca="1" si="256"/>
        <v>0</v>
      </c>
      <c r="BD147" s="325">
        <f t="shared" ca="1" si="256"/>
        <v>0</v>
      </c>
      <c r="BE147" s="325">
        <f t="shared" ca="1" si="256"/>
        <v>0</v>
      </c>
      <c r="BF147" s="325">
        <f t="shared" ca="1" si="256"/>
        <v>0</v>
      </c>
      <c r="BG147" s="325">
        <f t="shared" ca="1" si="256"/>
        <v>0</v>
      </c>
      <c r="BH147" s="325">
        <f t="shared" ca="1" si="256"/>
        <v>0</v>
      </c>
      <c r="BI147" s="325">
        <f t="shared" ca="1" si="256"/>
        <v>0</v>
      </c>
      <c r="BJ147" s="325">
        <f t="shared" ca="1" si="256"/>
        <v>0</v>
      </c>
      <c r="BK147" s="325">
        <f t="shared" ca="1" si="256"/>
        <v>0</v>
      </c>
      <c r="BL147" s="325">
        <f t="shared" ca="1" si="256"/>
        <v>0</v>
      </c>
      <c r="BM147" s="325">
        <f t="shared" ca="1" si="256"/>
        <v>0</v>
      </c>
      <c r="BN147" s="325">
        <f t="shared" ca="1" si="256"/>
        <v>0</v>
      </c>
      <c r="BO147" s="325">
        <f t="shared" ca="1" si="256"/>
        <v>0</v>
      </c>
      <c r="BP147" s="325">
        <f t="shared" ca="1" si="256"/>
        <v>0</v>
      </c>
      <c r="BQ147" s="325">
        <f t="shared" ca="1" si="256"/>
        <v>0</v>
      </c>
    </row>
    <row r="148" spans="1:69">
      <c r="A148" s="191" t="str">
        <f>IF(OR(AND(L147=0,NOT(ISBLANK(L147))),N147=0,O147=0,AND(Q147=Q148,NOT(ISBLANK(Q147)),NOT(ISBLANK(Q148)))),"ERROR","OK")</f>
        <v>OK</v>
      </c>
      <c r="B148" s="123"/>
      <c r="C148" s="125" t="str">
        <f ca="1">IF(SUMSQ($T149:$BQ149)&gt;0,"INCLUDED","EXCLUDED")</f>
        <v>EXCLUDED</v>
      </c>
      <c r="D148" s="6"/>
      <c r="E148" s="6"/>
      <c r="F148" s="239"/>
      <c r="G148" s="239"/>
      <c r="H148" s="240" t="str">
        <f ca="1">IFERROR(OFFSET('Impacts Database'!$A$1,'Impact Inputs'!B147-1,MATCH("Government/Non-Government",'Impacts Database'!$2:$2,0)-1),"-")</f>
        <v>-</v>
      </c>
      <c r="I148" s="449"/>
      <c r="J148" s="166"/>
      <c r="K148" s="99"/>
      <c r="L148" s="99"/>
      <c r="M148" s="17"/>
      <c r="N148" s="242"/>
      <c r="O148" s="100"/>
      <c r="P148" s="102" t="s">
        <v>111</v>
      </c>
      <c r="Q148" s="315"/>
      <c r="R148" s="25">
        <f ca="1">IF(ISTEXT(F147),0,(F147*N147*O147*Q148))</f>
        <v>0</v>
      </c>
      <c r="S148" s="325"/>
      <c r="T148" s="325">
        <f t="shared" ref="T148:AY148" ca="1" si="257" xml:space="preserve"> MAX( MIN($M147, T$4) - MAX($K147, T$3), 0) *$R148</f>
        <v>0</v>
      </c>
      <c r="U148" s="325">
        <f t="shared" ca="1" si="257"/>
        <v>0</v>
      </c>
      <c r="V148" s="325">
        <f t="shared" ca="1" si="257"/>
        <v>0</v>
      </c>
      <c r="W148" s="325">
        <f t="shared" ca="1" si="257"/>
        <v>0</v>
      </c>
      <c r="X148" s="325">
        <f t="shared" ca="1" si="257"/>
        <v>0</v>
      </c>
      <c r="Y148" s="325">
        <f t="shared" ca="1" si="257"/>
        <v>0</v>
      </c>
      <c r="Z148" s="325">
        <f t="shared" ca="1" si="257"/>
        <v>0</v>
      </c>
      <c r="AA148" s="325">
        <f t="shared" ca="1" si="257"/>
        <v>0</v>
      </c>
      <c r="AB148" s="325">
        <f t="shared" ca="1" si="257"/>
        <v>0</v>
      </c>
      <c r="AC148" s="325">
        <f t="shared" ca="1" si="257"/>
        <v>0</v>
      </c>
      <c r="AD148" s="325">
        <f t="shared" ca="1" si="257"/>
        <v>0</v>
      </c>
      <c r="AE148" s="325">
        <f t="shared" ca="1" si="257"/>
        <v>0</v>
      </c>
      <c r="AF148" s="325">
        <f t="shared" ca="1" si="257"/>
        <v>0</v>
      </c>
      <c r="AG148" s="325">
        <f t="shared" ca="1" si="257"/>
        <v>0</v>
      </c>
      <c r="AH148" s="325">
        <f t="shared" ca="1" si="257"/>
        <v>0</v>
      </c>
      <c r="AI148" s="325">
        <f t="shared" ca="1" si="257"/>
        <v>0</v>
      </c>
      <c r="AJ148" s="325">
        <f t="shared" ca="1" si="257"/>
        <v>0</v>
      </c>
      <c r="AK148" s="325">
        <f t="shared" ca="1" si="257"/>
        <v>0</v>
      </c>
      <c r="AL148" s="325">
        <f t="shared" ca="1" si="257"/>
        <v>0</v>
      </c>
      <c r="AM148" s="325">
        <f t="shared" ca="1" si="257"/>
        <v>0</v>
      </c>
      <c r="AN148" s="325">
        <f t="shared" ca="1" si="257"/>
        <v>0</v>
      </c>
      <c r="AO148" s="325">
        <f t="shared" ca="1" si="257"/>
        <v>0</v>
      </c>
      <c r="AP148" s="325">
        <f t="shared" ca="1" si="257"/>
        <v>0</v>
      </c>
      <c r="AQ148" s="325">
        <f t="shared" ca="1" si="257"/>
        <v>0</v>
      </c>
      <c r="AR148" s="325">
        <f t="shared" ca="1" si="257"/>
        <v>0</v>
      </c>
      <c r="AS148" s="325">
        <f t="shared" ca="1" si="257"/>
        <v>0</v>
      </c>
      <c r="AT148" s="325">
        <f t="shared" ca="1" si="257"/>
        <v>0</v>
      </c>
      <c r="AU148" s="325">
        <f t="shared" ca="1" si="257"/>
        <v>0</v>
      </c>
      <c r="AV148" s="325">
        <f t="shared" ca="1" si="257"/>
        <v>0</v>
      </c>
      <c r="AW148" s="325">
        <f t="shared" ca="1" si="257"/>
        <v>0</v>
      </c>
      <c r="AX148" s="325">
        <f t="shared" ca="1" si="257"/>
        <v>0</v>
      </c>
      <c r="AY148" s="325">
        <f t="shared" ca="1" si="257"/>
        <v>0</v>
      </c>
      <c r="AZ148" s="325">
        <f t="shared" ref="AZ148:BQ148" ca="1" si="258" xml:space="preserve"> MAX( MIN($M147, AZ$4) - MAX($K147, AZ$3), 0) *$R148</f>
        <v>0</v>
      </c>
      <c r="BA148" s="325">
        <f t="shared" ca="1" si="258"/>
        <v>0</v>
      </c>
      <c r="BB148" s="325">
        <f t="shared" ca="1" si="258"/>
        <v>0</v>
      </c>
      <c r="BC148" s="325">
        <f t="shared" ca="1" si="258"/>
        <v>0</v>
      </c>
      <c r="BD148" s="325">
        <f t="shared" ca="1" si="258"/>
        <v>0</v>
      </c>
      <c r="BE148" s="325">
        <f t="shared" ca="1" si="258"/>
        <v>0</v>
      </c>
      <c r="BF148" s="325">
        <f t="shared" ca="1" si="258"/>
        <v>0</v>
      </c>
      <c r="BG148" s="325">
        <f t="shared" ca="1" si="258"/>
        <v>0</v>
      </c>
      <c r="BH148" s="325">
        <f t="shared" ca="1" si="258"/>
        <v>0</v>
      </c>
      <c r="BI148" s="325">
        <f t="shared" ca="1" si="258"/>
        <v>0</v>
      </c>
      <c r="BJ148" s="325">
        <f t="shared" ca="1" si="258"/>
        <v>0</v>
      </c>
      <c r="BK148" s="325">
        <f t="shared" ca="1" si="258"/>
        <v>0</v>
      </c>
      <c r="BL148" s="325">
        <f t="shared" ca="1" si="258"/>
        <v>0</v>
      </c>
      <c r="BM148" s="325">
        <f t="shared" ca="1" si="258"/>
        <v>0</v>
      </c>
      <c r="BN148" s="325">
        <f t="shared" ca="1" si="258"/>
        <v>0</v>
      </c>
      <c r="BO148" s="325">
        <f t="shared" ca="1" si="258"/>
        <v>0</v>
      </c>
      <c r="BP148" s="325">
        <f t="shared" ca="1" si="258"/>
        <v>0</v>
      </c>
      <c r="BQ148" s="325">
        <f t="shared" ca="1" si="258"/>
        <v>0</v>
      </c>
    </row>
    <row r="149" spans="1:69">
      <c r="B149" s="123"/>
      <c r="C149" s="128"/>
      <c r="D149" s="6"/>
      <c r="E149" s="6"/>
      <c r="F149" s="239"/>
      <c r="G149" s="239"/>
      <c r="H149" s="240" t="str">
        <f ca="1">IFERROR(OFFSET('Impacts Database'!$A$1,'Impact Inputs'!B147-1,MATCH("Government/Non-Government",'Impacts Database'!$2:$2,0)-1),"-")</f>
        <v>-</v>
      </c>
      <c r="I149" s="449"/>
      <c r="J149" s="166"/>
      <c r="K149" s="98"/>
      <c r="L149" s="98"/>
      <c r="M149" s="17"/>
      <c r="N149" s="242"/>
      <c r="O149" s="101"/>
      <c r="P149" s="102" t="s">
        <v>112</v>
      </c>
      <c r="Q149" s="7">
        <f>Q148-Q147</f>
        <v>0</v>
      </c>
      <c r="R149" s="25">
        <f ca="1">IF(ISTEXT(F147),0,(F147*N147*O147*Q149))</f>
        <v>0</v>
      </c>
      <c r="S149" s="325"/>
      <c r="T149" s="325">
        <f t="shared" ref="T149:BQ149" ca="1" si="259">T148-T147</f>
        <v>0</v>
      </c>
      <c r="U149" s="325">
        <f t="shared" ca="1" si="259"/>
        <v>0</v>
      </c>
      <c r="V149" s="325">
        <f t="shared" ca="1" si="259"/>
        <v>0</v>
      </c>
      <c r="W149" s="325">
        <f t="shared" ca="1" si="259"/>
        <v>0</v>
      </c>
      <c r="X149" s="325">
        <f t="shared" ca="1" si="259"/>
        <v>0</v>
      </c>
      <c r="Y149" s="325">
        <f t="shared" ca="1" si="259"/>
        <v>0</v>
      </c>
      <c r="Z149" s="325">
        <f t="shared" ca="1" si="259"/>
        <v>0</v>
      </c>
      <c r="AA149" s="325">
        <f t="shared" ca="1" si="259"/>
        <v>0</v>
      </c>
      <c r="AB149" s="325">
        <f t="shared" ca="1" si="259"/>
        <v>0</v>
      </c>
      <c r="AC149" s="325">
        <f t="shared" ca="1" si="259"/>
        <v>0</v>
      </c>
      <c r="AD149" s="325">
        <f t="shared" ca="1" si="259"/>
        <v>0</v>
      </c>
      <c r="AE149" s="325">
        <f t="shared" ca="1" si="259"/>
        <v>0</v>
      </c>
      <c r="AF149" s="325">
        <f t="shared" ca="1" si="259"/>
        <v>0</v>
      </c>
      <c r="AG149" s="325">
        <f t="shared" ca="1" si="259"/>
        <v>0</v>
      </c>
      <c r="AH149" s="325">
        <f t="shared" ca="1" si="259"/>
        <v>0</v>
      </c>
      <c r="AI149" s="325">
        <f t="shared" ca="1" si="259"/>
        <v>0</v>
      </c>
      <c r="AJ149" s="325">
        <f t="shared" ca="1" si="259"/>
        <v>0</v>
      </c>
      <c r="AK149" s="325">
        <f t="shared" ca="1" si="259"/>
        <v>0</v>
      </c>
      <c r="AL149" s="325">
        <f t="shared" ca="1" si="259"/>
        <v>0</v>
      </c>
      <c r="AM149" s="325">
        <f t="shared" ca="1" si="259"/>
        <v>0</v>
      </c>
      <c r="AN149" s="325">
        <f t="shared" ca="1" si="259"/>
        <v>0</v>
      </c>
      <c r="AO149" s="325">
        <f t="shared" ca="1" si="259"/>
        <v>0</v>
      </c>
      <c r="AP149" s="325">
        <f t="shared" ca="1" si="259"/>
        <v>0</v>
      </c>
      <c r="AQ149" s="325">
        <f t="shared" ca="1" si="259"/>
        <v>0</v>
      </c>
      <c r="AR149" s="325">
        <f t="shared" ca="1" si="259"/>
        <v>0</v>
      </c>
      <c r="AS149" s="325">
        <f t="shared" ca="1" si="259"/>
        <v>0</v>
      </c>
      <c r="AT149" s="325">
        <f t="shared" ca="1" si="259"/>
        <v>0</v>
      </c>
      <c r="AU149" s="325">
        <f t="shared" ca="1" si="259"/>
        <v>0</v>
      </c>
      <c r="AV149" s="325">
        <f t="shared" ca="1" si="259"/>
        <v>0</v>
      </c>
      <c r="AW149" s="325">
        <f t="shared" ca="1" si="259"/>
        <v>0</v>
      </c>
      <c r="AX149" s="325">
        <f t="shared" ca="1" si="259"/>
        <v>0</v>
      </c>
      <c r="AY149" s="325">
        <f t="shared" ca="1" si="259"/>
        <v>0</v>
      </c>
      <c r="AZ149" s="325">
        <f t="shared" ca="1" si="259"/>
        <v>0</v>
      </c>
      <c r="BA149" s="325">
        <f t="shared" ca="1" si="259"/>
        <v>0</v>
      </c>
      <c r="BB149" s="325">
        <f t="shared" ca="1" si="259"/>
        <v>0</v>
      </c>
      <c r="BC149" s="325">
        <f t="shared" ca="1" si="259"/>
        <v>0</v>
      </c>
      <c r="BD149" s="325">
        <f t="shared" ca="1" si="259"/>
        <v>0</v>
      </c>
      <c r="BE149" s="325">
        <f t="shared" ca="1" si="259"/>
        <v>0</v>
      </c>
      <c r="BF149" s="325">
        <f t="shared" ca="1" si="259"/>
        <v>0</v>
      </c>
      <c r="BG149" s="325">
        <f t="shared" ca="1" si="259"/>
        <v>0</v>
      </c>
      <c r="BH149" s="325">
        <f t="shared" ca="1" si="259"/>
        <v>0</v>
      </c>
      <c r="BI149" s="325">
        <f t="shared" ca="1" si="259"/>
        <v>0</v>
      </c>
      <c r="BJ149" s="325">
        <f t="shared" ca="1" si="259"/>
        <v>0</v>
      </c>
      <c r="BK149" s="325">
        <f t="shared" ca="1" si="259"/>
        <v>0</v>
      </c>
      <c r="BL149" s="325">
        <f t="shared" ca="1" si="259"/>
        <v>0</v>
      </c>
      <c r="BM149" s="325">
        <f t="shared" ca="1" si="259"/>
        <v>0</v>
      </c>
      <c r="BN149" s="325">
        <f t="shared" ca="1" si="259"/>
        <v>0</v>
      </c>
      <c r="BO149" s="325">
        <f t="shared" ca="1" si="259"/>
        <v>0</v>
      </c>
      <c r="BP149" s="325">
        <f t="shared" ca="1" si="259"/>
        <v>0</v>
      </c>
      <c r="BQ149" s="325">
        <f t="shared" ca="1" si="259"/>
        <v>0</v>
      </c>
    </row>
    <row r="150" spans="1:69" ht="15">
      <c r="A150" s="129" t="s">
        <v>388</v>
      </c>
      <c r="B150" s="316"/>
      <c r="C150" s="128" t="str">
        <f ca="1">IFERROR(OFFSET('Impacts Database'!$A$1,'Impact Inputs'!B150-1,MATCH("Description",'Impacts Database'!$2:$2,0)-1),"-")</f>
        <v>-</v>
      </c>
      <c r="D150" s="6" t="str">
        <f ca="1">IFERROR(OFFSET('Impacts Database'!$A$1,'Impact Inputs'!B150-1,MATCH("Wellbeing Domain",'Impacts Database'!$2:$2,0)-1),"-")</f>
        <v>-</v>
      </c>
      <c r="E150" s="6" t="str">
        <f ca="1">IFERROR(OFFSET('Impacts Database'!$A$1,'Impact Inputs'!B150-1,MATCH("Sector",'Impacts Database'!$2:$2,0)-1),"-")</f>
        <v>-</v>
      </c>
      <c r="F150" s="239" t="str">
        <f ca="1">IFERROR(OFFSET('Impacts Database'!$A$1,'Impact Inputs'!B150-1,MATCH("Value adjusted to "&amp;'Primary Inputs'!$C$16,'Impacts Database'!$2:$2,0)-1),"-")</f>
        <v>-</v>
      </c>
      <c r="G150" s="239" t="str">
        <f ca="1">IFERROR(OFFSET('Impacts Database'!$A$1,'Impact Inputs'!B150-1,MATCH("Unit",'Impacts Database'!$2:$2,0)-1),"-")</f>
        <v>-</v>
      </c>
      <c r="H150" s="240" t="str">
        <f ca="1">IFERROR(OFFSET('Impacts Database'!$A$1,'Impact Inputs'!B150-1,MATCH("Government/Non-Government",'Impacts Database'!$2:$2,0)-1),"-")</f>
        <v>-</v>
      </c>
      <c r="I150" s="448"/>
      <c r="J150" s="311" t="s">
        <v>394</v>
      </c>
      <c r="K150" s="312"/>
      <c r="L150" s="313"/>
      <c r="M150" s="17">
        <f xml:space="preserve"> K150 + L150</f>
        <v>0</v>
      </c>
      <c r="N150" s="314">
        <v>1</v>
      </c>
      <c r="O150" s="314">
        <v>1</v>
      </c>
      <c r="P150" s="103" t="s">
        <v>110</v>
      </c>
      <c r="Q150" s="315"/>
      <c r="R150" s="25">
        <f ca="1">IF(ISTEXT(F150),0,(F150*N150*O150*Q150))</f>
        <v>0</v>
      </c>
      <c r="S150" s="325"/>
      <c r="T150" s="325">
        <f t="shared" ref="T150:AY150" ca="1" si="260" xml:space="preserve"> MAX( MIN($M150, T$4) - MAX($K150, T$3), 0) *$R150</f>
        <v>0</v>
      </c>
      <c r="U150" s="325">
        <f t="shared" ca="1" si="260"/>
        <v>0</v>
      </c>
      <c r="V150" s="325">
        <f t="shared" ca="1" si="260"/>
        <v>0</v>
      </c>
      <c r="W150" s="325">
        <f t="shared" ca="1" si="260"/>
        <v>0</v>
      </c>
      <c r="X150" s="325">
        <f t="shared" ca="1" si="260"/>
        <v>0</v>
      </c>
      <c r="Y150" s="325">
        <f t="shared" ca="1" si="260"/>
        <v>0</v>
      </c>
      <c r="Z150" s="325">
        <f t="shared" ca="1" si="260"/>
        <v>0</v>
      </c>
      <c r="AA150" s="325">
        <f t="shared" ca="1" si="260"/>
        <v>0</v>
      </c>
      <c r="AB150" s="325">
        <f t="shared" ca="1" si="260"/>
        <v>0</v>
      </c>
      <c r="AC150" s="325">
        <f t="shared" ca="1" si="260"/>
        <v>0</v>
      </c>
      <c r="AD150" s="325">
        <f t="shared" ca="1" si="260"/>
        <v>0</v>
      </c>
      <c r="AE150" s="325">
        <f t="shared" ca="1" si="260"/>
        <v>0</v>
      </c>
      <c r="AF150" s="325">
        <f t="shared" ca="1" si="260"/>
        <v>0</v>
      </c>
      <c r="AG150" s="325">
        <f t="shared" ca="1" si="260"/>
        <v>0</v>
      </c>
      <c r="AH150" s="325">
        <f t="shared" ca="1" si="260"/>
        <v>0</v>
      </c>
      <c r="AI150" s="325">
        <f t="shared" ca="1" si="260"/>
        <v>0</v>
      </c>
      <c r="AJ150" s="325">
        <f t="shared" ca="1" si="260"/>
        <v>0</v>
      </c>
      <c r="AK150" s="325">
        <f t="shared" ca="1" si="260"/>
        <v>0</v>
      </c>
      <c r="AL150" s="325">
        <f t="shared" ca="1" si="260"/>
        <v>0</v>
      </c>
      <c r="AM150" s="325">
        <f t="shared" ca="1" si="260"/>
        <v>0</v>
      </c>
      <c r="AN150" s="325">
        <f t="shared" ca="1" si="260"/>
        <v>0</v>
      </c>
      <c r="AO150" s="325">
        <f t="shared" ca="1" si="260"/>
        <v>0</v>
      </c>
      <c r="AP150" s="325">
        <f t="shared" ca="1" si="260"/>
        <v>0</v>
      </c>
      <c r="AQ150" s="325">
        <f t="shared" ca="1" si="260"/>
        <v>0</v>
      </c>
      <c r="AR150" s="325">
        <f t="shared" ca="1" si="260"/>
        <v>0</v>
      </c>
      <c r="AS150" s="325">
        <f t="shared" ca="1" si="260"/>
        <v>0</v>
      </c>
      <c r="AT150" s="325">
        <f t="shared" ca="1" si="260"/>
        <v>0</v>
      </c>
      <c r="AU150" s="325">
        <f t="shared" ca="1" si="260"/>
        <v>0</v>
      </c>
      <c r="AV150" s="325">
        <f t="shared" ca="1" si="260"/>
        <v>0</v>
      </c>
      <c r="AW150" s="325">
        <f t="shared" ca="1" si="260"/>
        <v>0</v>
      </c>
      <c r="AX150" s="325">
        <f t="shared" ca="1" si="260"/>
        <v>0</v>
      </c>
      <c r="AY150" s="325">
        <f t="shared" ca="1" si="260"/>
        <v>0</v>
      </c>
      <c r="AZ150" s="325">
        <f t="shared" ref="AZ150:BQ150" ca="1" si="261" xml:space="preserve"> MAX( MIN($M150, AZ$4) - MAX($K150, AZ$3), 0) *$R150</f>
        <v>0</v>
      </c>
      <c r="BA150" s="325">
        <f t="shared" ca="1" si="261"/>
        <v>0</v>
      </c>
      <c r="BB150" s="325">
        <f t="shared" ca="1" si="261"/>
        <v>0</v>
      </c>
      <c r="BC150" s="325">
        <f t="shared" ca="1" si="261"/>
        <v>0</v>
      </c>
      <c r="BD150" s="325">
        <f t="shared" ca="1" si="261"/>
        <v>0</v>
      </c>
      <c r="BE150" s="325">
        <f t="shared" ca="1" si="261"/>
        <v>0</v>
      </c>
      <c r="BF150" s="325">
        <f t="shared" ca="1" si="261"/>
        <v>0</v>
      </c>
      <c r="BG150" s="325">
        <f t="shared" ca="1" si="261"/>
        <v>0</v>
      </c>
      <c r="BH150" s="325">
        <f t="shared" ca="1" si="261"/>
        <v>0</v>
      </c>
      <c r="BI150" s="325">
        <f t="shared" ca="1" si="261"/>
        <v>0</v>
      </c>
      <c r="BJ150" s="325">
        <f t="shared" ca="1" si="261"/>
        <v>0</v>
      </c>
      <c r="BK150" s="325">
        <f t="shared" ca="1" si="261"/>
        <v>0</v>
      </c>
      <c r="BL150" s="325">
        <f t="shared" ca="1" si="261"/>
        <v>0</v>
      </c>
      <c r="BM150" s="325">
        <f t="shared" ca="1" si="261"/>
        <v>0</v>
      </c>
      <c r="BN150" s="325">
        <f t="shared" ca="1" si="261"/>
        <v>0</v>
      </c>
      <c r="BO150" s="325">
        <f t="shared" ca="1" si="261"/>
        <v>0</v>
      </c>
      <c r="BP150" s="325">
        <f t="shared" ca="1" si="261"/>
        <v>0</v>
      </c>
      <c r="BQ150" s="325">
        <f t="shared" ca="1" si="261"/>
        <v>0</v>
      </c>
    </row>
    <row r="151" spans="1:69">
      <c r="A151" s="191" t="str">
        <f>IF(OR(AND(L150=0,NOT(ISBLANK(L150))),N150=0,O150=0,AND(Q150=Q151,NOT(ISBLANK(Q150)),NOT(ISBLANK(Q151)))),"ERROR","OK")</f>
        <v>OK</v>
      </c>
      <c r="B151" s="123"/>
      <c r="C151" s="125" t="str">
        <f ca="1">IF(SUMSQ($T152:$BQ152)&gt;0,"INCLUDED","EXCLUDED")</f>
        <v>EXCLUDED</v>
      </c>
      <c r="D151" s="6"/>
      <c r="E151" s="6"/>
      <c r="F151" s="239"/>
      <c r="G151" s="239"/>
      <c r="H151" s="240" t="str">
        <f ca="1">IFERROR(OFFSET('Impacts Database'!$A$1,'Impact Inputs'!B150-1,MATCH("Government/Non-Government",'Impacts Database'!$2:$2,0)-1),"-")</f>
        <v>-</v>
      </c>
      <c r="I151" s="449"/>
      <c r="J151" s="166"/>
      <c r="K151" s="99"/>
      <c r="L151" s="99"/>
      <c r="M151" s="17"/>
      <c r="N151" s="242"/>
      <c r="O151" s="100"/>
      <c r="P151" s="102" t="s">
        <v>111</v>
      </c>
      <c r="Q151" s="315"/>
      <c r="R151" s="25">
        <f ca="1">IF(ISTEXT(F150),0,(F150*N150*O150*Q151))</f>
        <v>0</v>
      </c>
      <c r="S151" s="325"/>
      <c r="T151" s="325">
        <f t="shared" ref="T151:AY151" ca="1" si="262" xml:space="preserve"> MAX( MIN($M150, T$4) - MAX($K150, T$3), 0) *$R151</f>
        <v>0</v>
      </c>
      <c r="U151" s="325">
        <f t="shared" ca="1" si="262"/>
        <v>0</v>
      </c>
      <c r="V151" s="325">
        <f t="shared" ca="1" si="262"/>
        <v>0</v>
      </c>
      <c r="W151" s="325">
        <f t="shared" ca="1" si="262"/>
        <v>0</v>
      </c>
      <c r="X151" s="325">
        <f t="shared" ca="1" si="262"/>
        <v>0</v>
      </c>
      <c r="Y151" s="325">
        <f t="shared" ca="1" si="262"/>
        <v>0</v>
      </c>
      <c r="Z151" s="325">
        <f t="shared" ca="1" si="262"/>
        <v>0</v>
      </c>
      <c r="AA151" s="325">
        <f t="shared" ca="1" si="262"/>
        <v>0</v>
      </c>
      <c r="AB151" s="325">
        <f t="shared" ca="1" si="262"/>
        <v>0</v>
      </c>
      <c r="AC151" s="325">
        <f t="shared" ca="1" si="262"/>
        <v>0</v>
      </c>
      <c r="AD151" s="325">
        <f t="shared" ca="1" si="262"/>
        <v>0</v>
      </c>
      <c r="AE151" s="325">
        <f t="shared" ca="1" si="262"/>
        <v>0</v>
      </c>
      <c r="AF151" s="325">
        <f t="shared" ca="1" si="262"/>
        <v>0</v>
      </c>
      <c r="AG151" s="325">
        <f t="shared" ca="1" si="262"/>
        <v>0</v>
      </c>
      <c r="AH151" s="325">
        <f t="shared" ca="1" si="262"/>
        <v>0</v>
      </c>
      <c r="AI151" s="325">
        <f t="shared" ca="1" si="262"/>
        <v>0</v>
      </c>
      <c r="AJ151" s="325">
        <f t="shared" ca="1" si="262"/>
        <v>0</v>
      </c>
      <c r="AK151" s="325">
        <f t="shared" ca="1" si="262"/>
        <v>0</v>
      </c>
      <c r="AL151" s="325">
        <f t="shared" ca="1" si="262"/>
        <v>0</v>
      </c>
      <c r="AM151" s="325">
        <f t="shared" ca="1" si="262"/>
        <v>0</v>
      </c>
      <c r="AN151" s="325">
        <f t="shared" ca="1" si="262"/>
        <v>0</v>
      </c>
      <c r="AO151" s="325">
        <f t="shared" ca="1" si="262"/>
        <v>0</v>
      </c>
      <c r="AP151" s="325">
        <f t="shared" ca="1" si="262"/>
        <v>0</v>
      </c>
      <c r="AQ151" s="325">
        <f t="shared" ca="1" si="262"/>
        <v>0</v>
      </c>
      <c r="AR151" s="325">
        <f t="shared" ca="1" si="262"/>
        <v>0</v>
      </c>
      <c r="AS151" s="325">
        <f t="shared" ca="1" si="262"/>
        <v>0</v>
      </c>
      <c r="AT151" s="325">
        <f t="shared" ca="1" si="262"/>
        <v>0</v>
      </c>
      <c r="AU151" s="325">
        <f t="shared" ca="1" si="262"/>
        <v>0</v>
      </c>
      <c r="AV151" s="325">
        <f t="shared" ca="1" si="262"/>
        <v>0</v>
      </c>
      <c r="AW151" s="325">
        <f t="shared" ca="1" si="262"/>
        <v>0</v>
      </c>
      <c r="AX151" s="325">
        <f t="shared" ca="1" si="262"/>
        <v>0</v>
      </c>
      <c r="AY151" s="325">
        <f t="shared" ca="1" si="262"/>
        <v>0</v>
      </c>
      <c r="AZ151" s="325">
        <f t="shared" ref="AZ151:BQ151" ca="1" si="263" xml:space="preserve"> MAX( MIN($M150, AZ$4) - MAX($K150, AZ$3), 0) *$R151</f>
        <v>0</v>
      </c>
      <c r="BA151" s="325">
        <f t="shared" ca="1" si="263"/>
        <v>0</v>
      </c>
      <c r="BB151" s="325">
        <f t="shared" ca="1" si="263"/>
        <v>0</v>
      </c>
      <c r="BC151" s="325">
        <f t="shared" ca="1" si="263"/>
        <v>0</v>
      </c>
      <c r="BD151" s="325">
        <f t="shared" ca="1" si="263"/>
        <v>0</v>
      </c>
      <c r="BE151" s="325">
        <f t="shared" ca="1" si="263"/>
        <v>0</v>
      </c>
      <c r="BF151" s="325">
        <f t="shared" ca="1" si="263"/>
        <v>0</v>
      </c>
      <c r="BG151" s="325">
        <f t="shared" ca="1" si="263"/>
        <v>0</v>
      </c>
      <c r="BH151" s="325">
        <f t="shared" ca="1" si="263"/>
        <v>0</v>
      </c>
      <c r="BI151" s="325">
        <f t="shared" ca="1" si="263"/>
        <v>0</v>
      </c>
      <c r="BJ151" s="325">
        <f t="shared" ca="1" si="263"/>
        <v>0</v>
      </c>
      <c r="BK151" s="325">
        <f t="shared" ca="1" si="263"/>
        <v>0</v>
      </c>
      <c r="BL151" s="325">
        <f t="shared" ca="1" si="263"/>
        <v>0</v>
      </c>
      <c r="BM151" s="325">
        <f t="shared" ca="1" si="263"/>
        <v>0</v>
      </c>
      <c r="BN151" s="325">
        <f t="shared" ca="1" si="263"/>
        <v>0</v>
      </c>
      <c r="BO151" s="325">
        <f t="shared" ca="1" si="263"/>
        <v>0</v>
      </c>
      <c r="BP151" s="325">
        <f t="shared" ca="1" si="263"/>
        <v>0</v>
      </c>
      <c r="BQ151" s="325">
        <f t="shared" ca="1" si="263"/>
        <v>0</v>
      </c>
    </row>
    <row r="152" spans="1:69">
      <c r="B152" s="123"/>
      <c r="C152" s="128"/>
      <c r="D152" s="6"/>
      <c r="E152" s="6"/>
      <c r="F152" s="239"/>
      <c r="G152" s="239"/>
      <c r="H152" s="240" t="str">
        <f ca="1">IFERROR(OFFSET('Impacts Database'!$A$1,'Impact Inputs'!B150-1,MATCH("Government/Non-Government",'Impacts Database'!$2:$2,0)-1),"-")</f>
        <v>-</v>
      </c>
      <c r="I152" s="449"/>
      <c r="J152" s="166"/>
      <c r="K152" s="98"/>
      <c r="L152" s="98"/>
      <c r="M152" s="17"/>
      <c r="N152" s="242"/>
      <c r="O152" s="101"/>
      <c r="P152" s="102" t="s">
        <v>112</v>
      </c>
      <c r="Q152" s="7">
        <f>Q151-Q150</f>
        <v>0</v>
      </c>
      <c r="R152" s="25">
        <f ca="1">IF(ISTEXT(F150),0,(F150*N150*O150*Q152))</f>
        <v>0</v>
      </c>
      <c r="S152" s="325"/>
      <c r="T152" s="325">
        <f t="shared" ref="T152:BQ152" ca="1" si="264">T151-T150</f>
        <v>0</v>
      </c>
      <c r="U152" s="325">
        <f t="shared" ca="1" si="264"/>
        <v>0</v>
      </c>
      <c r="V152" s="325">
        <f t="shared" ca="1" si="264"/>
        <v>0</v>
      </c>
      <c r="W152" s="325">
        <f t="shared" ca="1" si="264"/>
        <v>0</v>
      </c>
      <c r="X152" s="325">
        <f t="shared" ca="1" si="264"/>
        <v>0</v>
      </c>
      <c r="Y152" s="325">
        <f t="shared" ca="1" si="264"/>
        <v>0</v>
      </c>
      <c r="Z152" s="325">
        <f t="shared" ca="1" si="264"/>
        <v>0</v>
      </c>
      <c r="AA152" s="325">
        <f t="shared" ca="1" si="264"/>
        <v>0</v>
      </c>
      <c r="AB152" s="325">
        <f t="shared" ca="1" si="264"/>
        <v>0</v>
      </c>
      <c r="AC152" s="325">
        <f t="shared" ca="1" si="264"/>
        <v>0</v>
      </c>
      <c r="AD152" s="325">
        <f t="shared" ca="1" si="264"/>
        <v>0</v>
      </c>
      <c r="AE152" s="325">
        <f t="shared" ca="1" si="264"/>
        <v>0</v>
      </c>
      <c r="AF152" s="325">
        <f t="shared" ca="1" si="264"/>
        <v>0</v>
      </c>
      <c r="AG152" s="325">
        <f t="shared" ca="1" si="264"/>
        <v>0</v>
      </c>
      <c r="AH152" s="325">
        <f t="shared" ca="1" si="264"/>
        <v>0</v>
      </c>
      <c r="AI152" s="325">
        <f t="shared" ca="1" si="264"/>
        <v>0</v>
      </c>
      <c r="AJ152" s="325">
        <f t="shared" ca="1" si="264"/>
        <v>0</v>
      </c>
      <c r="AK152" s="325">
        <f t="shared" ca="1" si="264"/>
        <v>0</v>
      </c>
      <c r="AL152" s="325">
        <f t="shared" ca="1" si="264"/>
        <v>0</v>
      </c>
      <c r="AM152" s="325">
        <f t="shared" ca="1" si="264"/>
        <v>0</v>
      </c>
      <c r="AN152" s="325">
        <f t="shared" ca="1" si="264"/>
        <v>0</v>
      </c>
      <c r="AO152" s="325">
        <f t="shared" ca="1" si="264"/>
        <v>0</v>
      </c>
      <c r="AP152" s="325">
        <f t="shared" ca="1" si="264"/>
        <v>0</v>
      </c>
      <c r="AQ152" s="325">
        <f t="shared" ca="1" si="264"/>
        <v>0</v>
      </c>
      <c r="AR152" s="325">
        <f t="shared" ca="1" si="264"/>
        <v>0</v>
      </c>
      <c r="AS152" s="325">
        <f t="shared" ca="1" si="264"/>
        <v>0</v>
      </c>
      <c r="AT152" s="325">
        <f t="shared" ca="1" si="264"/>
        <v>0</v>
      </c>
      <c r="AU152" s="325">
        <f t="shared" ca="1" si="264"/>
        <v>0</v>
      </c>
      <c r="AV152" s="325">
        <f t="shared" ca="1" si="264"/>
        <v>0</v>
      </c>
      <c r="AW152" s="325">
        <f t="shared" ca="1" si="264"/>
        <v>0</v>
      </c>
      <c r="AX152" s="325">
        <f t="shared" ca="1" si="264"/>
        <v>0</v>
      </c>
      <c r="AY152" s="325">
        <f t="shared" ca="1" si="264"/>
        <v>0</v>
      </c>
      <c r="AZ152" s="325">
        <f t="shared" ca="1" si="264"/>
        <v>0</v>
      </c>
      <c r="BA152" s="325">
        <f t="shared" ca="1" si="264"/>
        <v>0</v>
      </c>
      <c r="BB152" s="325">
        <f t="shared" ca="1" si="264"/>
        <v>0</v>
      </c>
      <c r="BC152" s="325">
        <f t="shared" ca="1" si="264"/>
        <v>0</v>
      </c>
      <c r="BD152" s="325">
        <f t="shared" ca="1" si="264"/>
        <v>0</v>
      </c>
      <c r="BE152" s="325">
        <f t="shared" ca="1" si="264"/>
        <v>0</v>
      </c>
      <c r="BF152" s="325">
        <f t="shared" ca="1" si="264"/>
        <v>0</v>
      </c>
      <c r="BG152" s="325">
        <f t="shared" ca="1" si="264"/>
        <v>0</v>
      </c>
      <c r="BH152" s="325">
        <f t="shared" ca="1" si="264"/>
        <v>0</v>
      </c>
      <c r="BI152" s="325">
        <f t="shared" ca="1" si="264"/>
        <v>0</v>
      </c>
      <c r="BJ152" s="325">
        <f t="shared" ca="1" si="264"/>
        <v>0</v>
      </c>
      <c r="BK152" s="325">
        <f t="shared" ca="1" si="264"/>
        <v>0</v>
      </c>
      <c r="BL152" s="325">
        <f t="shared" ca="1" si="264"/>
        <v>0</v>
      </c>
      <c r="BM152" s="325">
        <f t="shared" ca="1" si="264"/>
        <v>0</v>
      </c>
      <c r="BN152" s="325">
        <f t="shared" ca="1" si="264"/>
        <v>0</v>
      </c>
      <c r="BO152" s="325">
        <f t="shared" ca="1" si="264"/>
        <v>0</v>
      </c>
      <c r="BP152" s="325">
        <f t="shared" ca="1" si="264"/>
        <v>0</v>
      </c>
      <c r="BQ152" s="325">
        <f t="shared" ca="1" si="264"/>
        <v>0</v>
      </c>
    </row>
    <row r="153" spans="1:69" ht="15">
      <c r="A153" s="129" t="s">
        <v>389</v>
      </c>
      <c r="B153" s="316"/>
      <c r="C153" s="128" t="str">
        <f ca="1">IFERROR(OFFSET('Impacts Database'!$A$1,'Impact Inputs'!B153-1,MATCH("Description",'Impacts Database'!$2:$2,0)-1),"-")</f>
        <v>-</v>
      </c>
      <c r="D153" s="6" t="str">
        <f ca="1">IFERROR(OFFSET('Impacts Database'!$A$1,'Impact Inputs'!B153-1,MATCH("Wellbeing Domain",'Impacts Database'!$2:$2,0)-1),"-")</f>
        <v>-</v>
      </c>
      <c r="E153" s="6" t="str">
        <f ca="1">IFERROR(OFFSET('Impacts Database'!$A$1,'Impact Inputs'!B153-1,MATCH("Sector",'Impacts Database'!$2:$2,0)-1),"-")</f>
        <v>-</v>
      </c>
      <c r="F153" s="239" t="str">
        <f ca="1">IFERROR(OFFSET('Impacts Database'!$A$1,'Impact Inputs'!B153-1,MATCH("Value adjusted to "&amp;'Primary Inputs'!$C$16,'Impacts Database'!$2:$2,0)-1),"-")</f>
        <v>-</v>
      </c>
      <c r="G153" s="239" t="str">
        <f ca="1">IFERROR(OFFSET('Impacts Database'!$A$1,'Impact Inputs'!B153-1,MATCH("Unit",'Impacts Database'!$2:$2,0)-1),"-")</f>
        <v>-</v>
      </c>
      <c r="H153" s="240" t="str">
        <f ca="1">IFERROR(OFFSET('Impacts Database'!$A$1,'Impact Inputs'!B153-1,MATCH("Government/Non-Government",'Impacts Database'!$2:$2,0)-1),"-")</f>
        <v>-</v>
      </c>
      <c r="I153" s="448"/>
      <c r="J153" s="311" t="s">
        <v>394</v>
      </c>
      <c r="K153" s="312"/>
      <c r="L153" s="313"/>
      <c r="M153" s="17">
        <f xml:space="preserve"> K153 + L153</f>
        <v>0</v>
      </c>
      <c r="N153" s="314">
        <v>1</v>
      </c>
      <c r="O153" s="314">
        <v>1</v>
      </c>
      <c r="P153" s="103" t="s">
        <v>110</v>
      </c>
      <c r="Q153" s="315"/>
      <c r="R153" s="25">
        <f ca="1">IF(ISTEXT(F153),0,(F153*N153*O153*Q153))</f>
        <v>0</v>
      </c>
      <c r="S153" s="325"/>
      <c r="T153" s="325">
        <f t="shared" ref="T153:AY153" ca="1" si="265" xml:space="preserve"> MAX( MIN($M153, T$4) - MAX($K153, T$3), 0) *$R153</f>
        <v>0</v>
      </c>
      <c r="U153" s="325">
        <f t="shared" ca="1" si="265"/>
        <v>0</v>
      </c>
      <c r="V153" s="325">
        <f t="shared" ca="1" si="265"/>
        <v>0</v>
      </c>
      <c r="W153" s="325">
        <f t="shared" ca="1" si="265"/>
        <v>0</v>
      </c>
      <c r="X153" s="325">
        <f t="shared" ca="1" si="265"/>
        <v>0</v>
      </c>
      <c r="Y153" s="325">
        <f t="shared" ca="1" si="265"/>
        <v>0</v>
      </c>
      <c r="Z153" s="325">
        <f t="shared" ca="1" si="265"/>
        <v>0</v>
      </c>
      <c r="AA153" s="325">
        <f t="shared" ca="1" si="265"/>
        <v>0</v>
      </c>
      <c r="AB153" s="325">
        <f t="shared" ca="1" si="265"/>
        <v>0</v>
      </c>
      <c r="AC153" s="325">
        <f t="shared" ca="1" si="265"/>
        <v>0</v>
      </c>
      <c r="AD153" s="325">
        <f t="shared" ca="1" si="265"/>
        <v>0</v>
      </c>
      <c r="AE153" s="325">
        <f t="shared" ca="1" si="265"/>
        <v>0</v>
      </c>
      <c r="AF153" s="325">
        <f t="shared" ca="1" si="265"/>
        <v>0</v>
      </c>
      <c r="AG153" s="325">
        <f t="shared" ca="1" si="265"/>
        <v>0</v>
      </c>
      <c r="AH153" s="325">
        <f t="shared" ca="1" si="265"/>
        <v>0</v>
      </c>
      <c r="AI153" s="325">
        <f t="shared" ca="1" si="265"/>
        <v>0</v>
      </c>
      <c r="AJ153" s="325">
        <f t="shared" ca="1" si="265"/>
        <v>0</v>
      </c>
      <c r="AK153" s="325">
        <f t="shared" ca="1" si="265"/>
        <v>0</v>
      </c>
      <c r="AL153" s="325">
        <f t="shared" ca="1" si="265"/>
        <v>0</v>
      </c>
      <c r="AM153" s="325">
        <f t="shared" ca="1" si="265"/>
        <v>0</v>
      </c>
      <c r="AN153" s="325">
        <f t="shared" ca="1" si="265"/>
        <v>0</v>
      </c>
      <c r="AO153" s="325">
        <f t="shared" ca="1" si="265"/>
        <v>0</v>
      </c>
      <c r="AP153" s="325">
        <f t="shared" ca="1" si="265"/>
        <v>0</v>
      </c>
      <c r="AQ153" s="325">
        <f t="shared" ca="1" si="265"/>
        <v>0</v>
      </c>
      <c r="AR153" s="325">
        <f t="shared" ca="1" si="265"/>
        <v>0</v>
      </c>
      <c r="AS153" s="325">
        <f t="shared" ca="1" si="265"/>
        <v>0</v>
      </c>
      <c r="AT153" s="325">
        <f t="shared" ca="1" si="265"/>
        <v>0</v>
      </c>
      <c r="AU153" s="325">
        <f t="shared" ca="1" si="265"/>
        <v>0</v>
      </c>
      <c r="AV153" s="325">
        <f t="shared" ca="1" si="265"/>
        <v>0</v>
      </c>
      <c r="AW153" s="325">
        <f t="shared" ca="1" si="265"/>
        <v>0</v>
      </c>
      <c r="AX153" s="325">
        <f t="shared" ca="1" si="265"/>
        <v>0</v>
      </c>
      <c r="AY153" s="325">
        <f t="shared" ca="1" si="265"/>
        <v>0</v>
      </c>
      <c r="AZ153" s="325">
        <f t="shared" ref="AZ153:BQ153" ca="1" si="266" xml:space="preserve"> MAX( MIN($M153, AZ$4) - MAX($K153, AZ$3), 0) *$R153</f>
        <v>0</v>
      </c>
      <c r="BA153" s="325">
        <f t="shared" ca="1" si="266"/>
        <v>0</v>
      </c>
      <c r="BB153" s="325">
        <f t="shared" ca="1" si="266"/>
        <v>0</v>
      </c>
      <c r="BC153" s="325">
        <f t="shared" ca="1" si="266"/>
        <v>0</v>
      </c>
      <c r="BD153" s="325">
        <f t="shared" ca="1" si="266"/>
        <v>0</v>
      </c>
      <c r="BE153" s="325">
        <f t="shared" ca="1" si="266"/>
        <v>0</v>
      </c>
      <c r="BF153" s="325">
        <f t="shared" ca="1" si="266"/>
        <v>0</v>
      </c>
      <c r="BG153" s="325">
        <f t="shared" ca="1" si="266"/>
        <v>0</v>
      </c>
      <c r="BH153" s="325">
        <f t="shared" ca="1" si="266"/>
        <v>0</v>
      </c>
      <c r="BI153" s="325">
        <f t="shared" ca="1" si="266"/>
        <v>0</v>
      </c>
      <c r="BJ153" s="325">
        <f t="shared" ca="1" si="266"/>
        <v>0</v>
      </c>
      <c r="BK153" s="325">
        <f t="shared" ca="1" si="266"/>
        <v>0</v>
      </c>
      <c r="BL153" s="325">
        <f t="shared" ca="1" si="266"/>
        <v>0</v>
      </c>
      <c r="BM153" s="325">
        <f t="shared" ca="1" si="266"/>
        <v>0</v>
      </c>
      <c r="BN153" s="325">
        <f t="shared" ca="1" si="266"/>
        <v>0</v>
      </c>
      <c r="BO153" s="325">
        <f t="shared" ca="1" si="266"/>
        <v>0</v>
      </c>
      <c r="BP153" s="325">
        <f t="shared" ca="1" si="266"/>
        <v>0</v>
      </c>
      <c r="BQ153" s="325">
        <f t="shared" ca="1" si="266"/>
        <v>0</v>
      </c>
    </row>
    <row r="154" spans="1:69">
      <c r="A154" s="191" t="str">
        <f>IF(OR(AND(L153=0,NOT(ISBLANK(L153))),N153=0,O153=0,AND(Q153=Q154,NOT(ISBLANK(Q153)),NOT(ISBLANK(Q154)))),"ERROR","OK")</f>
        <v>OK</v>
      </c>
      <c r="B154" s="123"/>
      <c r="C154" s="125" t="str">
        <f ca="1">IF(SUMSQ($T155:$BQ155)&gt;0,"INCLUDED","EXCLUDED")</f>
        <v>EXCLUDED</v>
      </c>
      <c r="D154" s="6"/>
      <c r="E154" s="6"/>
      <c r="F154" s="239"/>
      <c r="G154" s="239"/>
      <c r="H154" s="240" t="str">
        <f ca="1">IFERROR(OFFSET('Impacts Database'!$A$1,'Impact Inputs'!B153-1,MATCH("Government/Non-Government",'Impacts Database'!$2:$2,0)-1),"-")</f>
        <v>-</v>
      </c>
      <c r="I154" s="449"/>
      <c r="J154" s="166"/>
      <c r="K154" s="99"/>
      <c r="L154" s="99"/>
      <c r="M154" s="17"/>
      <c r="N154" s="242"/>
      <c r="O154" s="100"/>
      <c r="P154" s="102" t="s">
        <v>111</v>
      </c>
      <c r="Q154" s="315"/>
      <c r="R154" s="25">
        <f ca="1">IF(ISTEXT(F153),0,(F153*N153*O153*Q154))</f>
        <v>0</v>
      </c>
      <c r="S154" s="325"/>
      <c r="T154" s="325">
        <f t="shared" ref="T154:AY154" ca="1" si="267" xml:space="preserve"> MAX( MIN($M153, T$4) - MAX($K153, T$3), 0) *$R154</f>
        <v>0</v>
      </c>
      <c r="U154" s="325">
        <f t="shared" ca="1" si="267"/>
        <v>0</v>
      </c>
      <c r="V154" s="325">
        <f t="shared" ca="1" si="267"/>
        <v>0</v>
      </c>
      <c r="W154" s="325">
        <f t="shared" ca="1" si="267"/>
        <v>0</v>
      </c>
      <c r="X154" s="325">
        <f t="shared" ca="1" si="267"/>
        <v>0</v>
      </c>
      <c r="Y154" s="325">
        <f t="shared" ca="1" si="267"/>
        <v>0</v>
      </c>
      <c r="Z154" s="325">
        <f t="shared" ca="1" si="267"/>
        <v>0</v>
      </c>
      <c r="AA154" s="325">
        <f t="shared" ca="1" si="267"/>
        <v>0</v>
      </c>
      <c r="AB154" s="325">
        <f t="shared" ca="1" si="267"/>
        <v>0</v>
      </c>
      <c r="AC154" s="325">
        <f t="shared" ca="1" si="267"/>
        <v>0</v>
      </c>
      <c r="AD154" s="325">
        <f t="shared" ca="1" si="267"/>
        <v>0</v>
      </c>
      <c r="AE154" s="325">
        <f t="shared" ca="1" si="267"/>
        <v>0</v>
      </c>
      <c r="AF154" s="325">
        <f t="shared" ca="1" si="267"/>
        <v>0</v>
      </c>
      <c r="AG154" s="325">
        <f t="shared" ca="1" si="267"/>
        <v>0</v>
      </c>
      <c r="AH154" s="325">
        <f t="shared" ca="1" si="267"/>
        <v>0</v>
      </c>
      <c r="AI154" s="325">
        <f t="shared" ca="1" si="267"/>
        <v>0</v>
      </c>
      <c r="AJ154" s="325">
        <f t="shared" ca="1" si="267"/>
        <v>0</v>
      </c>
      <c r="AK154" s="325">
        <f t="shared" ca="1" si="267"/>
        <v>0</v>
      </c>
      <c r="AL154" s="325">
        <f t="shared" ca="1" si="267"/>
        <v>0</v>
      </c>
      <c r="AM154" s="325">
        <f t="shared" ca="1" si="267"/>
        <v>0</v>
      </c>
      <c r="AN154" s="325">
        <f t="shared" ca="1" si="267"/>
        <v>0</v>
      </c>
      <c r="AO154" s="325">
        <f t="shared" ca="1" si="267"/>
        <v>0</v>
      </c>
      <c r="AP154" s="325">
        <f t="shared" ca="1" si="267"/>
        <v>0</v>
      </c>
      <c r="AQ154" s="325">
        <f t="shared" ca="1" si="267"/>
        <v>0</v>
      </c>
      <c r="AR154" s="325">
        <f t="shared" ca="1" si="267"/>
        <v>0</v>
      </c>
      <c r="AS154" s="325">
        <f t="shared" ca="1" si="267"/>
        <v>0</v>
      </c>
      <c r="AT154" s="325">
        <f t="shared" ca="1" si="267"/>
        <v>0</v>
      </c>
      <c r="AU154" s="325">
        <f t="shared" ca="1" si="267"/>
        <v>0</v>
      </c>
      <c r="AV154" s="325">
        <f t="shared" ca="1" si="267"/>
        <v>0</v>
      </c>
      <c r="AW154" s="325">
        <f t="shared" ca="1" si="267"/>
        <v>0</v>
      </c>
      <c r="AX154" s="325">
        <f t="shared" ca="1" si="267"/>
        <v>0</v>
      </c>
      <c r="AY154" s="325">
        <f t="shared" ca="1" si="267"/>
        <v>0</v>
      </c>
      <c r="AZ154" s="325">
        <f t="shared" ref="AZ154:BQ154" ca="1" si="268" xml:space="preserve"> MAX( MIN($M153, AZ$4) - MAX($K153, AZ$3), 0) *$R154</f>
        <v>0</v>
      </c>
      <c r="BA154" s="325">
        <f t="shared" ca="1" si="268"/>
        <v>0</v>
      </c>
      <c r="BB154" s="325">
        <f t="shared" ca="1" si="268"/>
        <v>0</v>
      </c>
      <c r="BC154" s="325">
        <f t="shared" ca="1" si="268"/>
        <v>0</v>
      </c>
      <c r="BD154" s="325">
        <f t="shared" ca="1" si="268"/>
        <v>0</v>
      </c>
      <c r="BE154" s="325">
        <f t="shared" ca="1" si="268"/>
        <v>0</v>
      </c>
      <c r="BF154" s="325">
        <f t="shared" ca="1" si="268"/>
        <v>0</v>
      </c>
      <c r="BG154" s="325">
        <f t="shared" ca="1" si="268"/>
        <v>0</v>
      </c>
      <c r="BH154" s="325">
        <f t="shared" ca="1" si="268"/>
        <v>0</v>
      </c>
      <c r="BI154" s="325">
        <f t="shared" ca="1" si="268"/>
        <v>0</v>
      </c>
      <c r="BJ154" s="325">
        <f t="shared" ca="1" si="268"/>
        <v>0</v>
      </c>
      <c r="BK154" s="325">
        <f t="shared" ca="1" si="268"/>
        <v>0</v>
      </c>
      <c r="BL154" s="325">
        <f t="shared" ca="1" si="268"/>
        <v>0</v>
      </c>
      <c r="BM154" s="325">
        <f t="shared" ca="1" si="268"/>
        <v>0</v>
      </c>
      <c r="BN154" s="325">
        <f t="shared" ca="1" si="268"/>
        <v>0</v>
      </c>
      <c r="BO154" s="325">
        <f t="shared" ca="1" si="268"/>
        <v>0</v>
      </c>
      <c r="BP154" s="325">
        <f t="shared" ca="1" si="268"/>
        <v>0</v>
      </c>
      <c r="BQ154" s="325">
        <f t="shared" ca="1" si="268"/>
        <v>0</v>
      </c>
    </row>
    <row r="155" spans="1:69">
      <c r="B155" s="123"/>
      <c r="C155" s="128"/>
      <c r="D155" s="6"/>
      <c r="E155" s="6"/>
      <c r="F155" s="239"/>
      <c r="G155" s="239"/>
      <c r="H155" s="240" t="str">
        <f ca="1">IFERROR(OFFSET('Impacts Database'!$A$1,'Impact Inputs'!B153-1,MATCH("Government/Non-Government",'Impacts Database'!$2:$2,0)-1),"-")</f>
        <v>-</v>
      </c>
      <c r="I155" s="449"/>
      <c r="J155" s="166"/>
      <c r="K155" s="98"/>
      <c r="L155" s="98"/>
      <c r="M155" s="17"/>
      <c r="N155" s="242"/>
      <c r="O155" s="101"/>
      <c r="P155" s="102" t="s">
        <v>112</v>
      </c>
      <c r="Q155" s="7">
        <f>Q154-Q153</f>
        <v>0</v>
      </c>
      <c r="R155" s="25">
        <f ca="1">IF(ISTEXT(F153),0,(F153*N153*O153*Q155))</f>
        <v>0</v>
      </c>
      <c r="S155" s="325"/>
      <c r="T155" s="325">
        <f t="shared" ref="T155:BQ155" ca="1" si="269">T154-T153</f>
        <v>0</v>
      </c>
      <c r="U155" s="325">
        <f t="shared" ca="1" si="269"/>
        <v>0</v>
      </c>
      <c r="V155" s="325">
        <f t="shared" ca="1" si="269"/>
        <v>0</v>
      </c>
      <c r="W155" s="325">
        <f t="shared" ca="1" si="269"/>
        <v>0</v>
      </c>
      <c r="X155" s="325">
        <f t="shared" ca="1" si="269"/>
        <v>0</v>
      </c>
      <c r="Y155" s="325">
        <f t="shared" ca="1" si="269"/>
        <v>0</v>
      </c>
      <c r="Z155" s="325">
        <f t="shared" ca="1" si="269"/>
        <v>0</v>
      </c>
      <c r="AA155" s="325">
        <f t="shared" ca="1" si="269"/>
        <v>0</v>
      </c>
      <c r="AB155" s="325">
        <f t="shared" ca="1" si="269"/>
        <v>0</v>
      </c>
      <c r="AC155" s="325">
        <f t="shared" ca="1" si="269"/>
        <v>0</v>
      </c>
      <c r="AD155" s="325">
        <f t="shared" ca="1" si="269"/>
        <v>0</v>
      </c>
      <c r="AE155" s="325">
        <f t="shared" ca="1" si="269"/>
        <v>0</v>
      </c>
      <c r="AF155" s="325">
        <f t="shared" ca="1" si="269"/>
        <v>0</v>
      </c>
      <c r="AG155" s="325">
        <f t="shared" ca="1" si="269"/>
        <v>0</v>
      </c>
      <c r="AH155" s="325">
        <f t="shared" ca="1" si="269"/>
        <v>0</v>
      </c>
      <c r="AI155" s="325">
        <f t="shared" ca="1" si="269"/>
        <v>0</v>
      </c>
      <c r="AJ155" s="325">
        <f t="shared" ca="1" si="269"/>
        <v>0</v>
      </c>
      <c r="AK155" s="325">
        <f t="shared" ca="1" si="269"/>
        <v>0</v>
      </c>
      <c r="AL155" s="325">
        <f t="shared" ca="1" si="269"/>
        <v>0</v>
      </c>
      <c r="AM155" s="325">
        <f t="shared" ca="1" si="269"/>
        <v>0</v>
      </c>
      <c r="AN155" s="325">
        <f t="shared" ca="1" si="269"/>
        <v>0</v>
      </c>
      <c r="AO155" s="325">
        <f t="shared" ca="1" si="269"/>
        <v>0</v>
      </c>
      <c r="AP155" s="325">
        <f t="shared" ca="1" si="269"/>
        <v>0</v>
      </c>
      <c r="AQ155" s="325">
        <f t="shared" ca="1" si="269"/>
        <v>0</v>
      </c>
      <c r="AR155" s="325">
        <f t="shared" ca="1" si="269"/>
        <v>0</v>
      </c>
      <c r="AS155" s="325">
        <f t="shared" ca="1" si="269"/>
        <v>0</v>
      </c>
      <c r="AT155" s="325">
        <f t="shared" ca="1" si="269"/>
        <v>0</v>
      </c>
      <c r="AU155" s="325">
        <f t="shared" ca="1" si="269"/>
        <v>0</v>
      </c>
      <c r="AV155" s="325">
        <f t="shared" ca="1" si="269"/>
        <v>0</v>
      </c>
      <c r="AW155" s="325">
        <f t="shared" ca="1" si="269"/>
        <v>0</v>
      </c>
      <c r="AX155" s="325">
        <f t="shared" ca="1" si="269"/>
        <v>0</v>
      </c>
      <c r="AY155" s="325">
        <f t="shared" ca="1" si="269"/>
        <v>0</v>
      </c>
      <c r="AZ155" s="325">
        <f t="shared" ca="1" si="269"/>
        <v>0</v>
      </c>
      <c r="BA155" s="325">
        <f t="shared" ca="1" si="269"/>
        <v>0</v>
      </c>
      <c r="BB155" s="325">
        <f t="shared" ca="1" si="269"/>
        <v>0</v>
      </c>
      <c r="BC155" s="325">
        <f t="shared" ca="1" si="269"/>
        <v>0</v>
      </c>
      <c r="BD155" s="325">
        <f t="shared" ca="1" si="269"/>
        <v>0</v>
      </c>
      <c r="BE155" s="325">
        <f t="shared" ca="1" si="269"/>
        <v>0</v>
      </c>
      <c r="BF155" s="325">
        <f t="shared" ca="1" si="269"/>
        <v>0</v>
      </c>
      <c r="BG155" s="325">
        <f t="shared" ca="1" si="269"/>
        <v>0</v>
      </c>
      <c r="BH155" s="325">
        <f t="shared" ca="1" si="269"/>
        <v>0</v>
      </c>
      <c r="BI155" s="325">
        <f t="shared" ca="1" si="269"/>
        <v>0</v>
      </c>
      <c r="BJ155" s="325">
        <f t="shared" ca="1" si="269"/>
        <v>0</v>
      </c>
      <c r="BK155" s="325">
        <f t="shared" ca="1" si="269"/>
        <v>0</v>
      </c>
      <c r="BL155" s="325">
        <f t="shared" ca="1" si="269"/>
        <v>0</v>
      </c>
      <c r="BM155" s="325">
        <f t="shared" ca="1" si="269"/>
        <v>0</v>
      </c>
      <c r="BN155" s="325">
        <f t="shared" ca="1" si="269"/>
        <v>0</v>
      </c>
      <c r="BO155" s="325">
        <f t="shared" ca="1" si="269"/>
        <v>0</v>
      </c>
      <c r="BP155" s="325">
        <f t="shared" ca="1" si="269"/>
        <v>0</v>
      </c>
      <c r="BQ155" s="325">
        <f t="shared" ca="1" si="269"/>
        <v>0</v>
      </c>
    </row>
    <row r="156" spans="1:69"/>
    <row r="157" spans="1:69"/>
    <row r="158" spans="1:69"/>
    <row r="159" spans="1:69"/>
    <row r="160" spans="1:69"/>
  </sheetData>
  <sheetProtection sheet="1" objects="1" scenarios="1"/>
  <protectedRanges>
    <protectedRange sqref="Q6:BQ155" name="Range4"/>
    <protectedRange sqref="J6:O155" name="Range3"/>
    <protectedRange sqref="D6:J155" name="Range2"/>
    <protectedRange sqref="B6:B155" name="Range1"/>
  </protectedRanges>
  <mergeCells count="1">
    <mergeCell ref="A4:B4"/>
  </mergeCells>
  <conditionalFormatting sqref="A7 A10 A13 A16 A19 A22 A25 A28 A31 A34 A37 A40 A43 A46 A49 A52 A55 A58 A61 A64 A67 A70 A73 A76 A79 A82 A85 A88 A91 A94 A97 A100 A103 A106 A109 A112 A115 A118 A121 A124 A127 A130 A133 A136 A139 A142 A145 A148 A151 A154">
    <cfRule type="containsText" dxfId="33" priority="4" operator="containsText" text="ERROR">
      <formula>NOT(ISERROR(SEARCH("ERROR",A7)))</formula>
    </cfRule>
    <cfRule type="containsText" dxfId="32" priority="5" operator="containsText" text="OK">
      <formula>NOT(ISERROR(SEARCH("OK",A7)))</formula>
    </cfRule>
  </conditionalFormatting>
  <conditionalFormatting sqref="C7 C10 C13 C16 C19 C22 C25 C28 C31 C34 C37 C40 C43 C46 C49 C52 C55 C58 C61 C64 C67 C70 C73 C76 C79 C82 C85 C88 C91 C94 C97 C100 C103 C106 C109 C112 C115 C118 C121 C124 C127 C130 C133 C136 C139 C142 C145 C148 C151 C154">
    <cfRule type="cellIs" dxfId="31" priority="2" operator="equal">
      <formula>"EXCLUDED"</formula>
    </cfRule>
    <cfRule type="cellIs" dxfId="30" priority="3" operator="equal">
      <formula>"INCLUDED"</formula>
    </cfRule>
  </conditionalFormatting>
  <dataValidations count="5">
    <dataValidation type="list" allowBlank="1" showInputMessage="1" showErrorMessage="1" sqref="J6 J9 J12 J15 J18 J21 J24 J27 J30 J33 J36 J39 J42 J45 J48 J51 J54 J57 J60 J63 J66 J69 J72 J75 J78 J81 J84 J87 J90 J93 J96 J99 J102 J105 J108 J111 J114 J117 J120 J123 J126 J129 J132 J135 J138 J141 J144 J147 J150 J153" xr:uid="{00000000-0002-0000-0800-000000000000}">
      <formula1>"Low, Medium, High"</formula1>
    </dataValidation>
    <dataValidation type="decimal" allowBlank="1" showInputMessage="1" showErrorMessage="1" prompt="Only numbers can be entered in this cell." sqref="K6:L155" xr:uid="{00000000-0002-0000-0800-000001000000}">
      <formula1>-1000000</formula1>
      <formula2>1000000</formula2>
    </dataValidation>
    <dataValidation type="decimal" allowBlank="1" showInputMessage="1" showErrorMessage="1" error="Percentages have to be between 0% and 100% inclusive." sqref="N6:O155" xr:uid="{00000000-0002-0000-0800-000002000000}">
      <formula1>0</formula1>
      <formula2>1</formula2>
    </dataValidation>
    <dataValidation type="decimal" allowBlank="1" showInputMessage="1" showErrorMessage="1" sqref="Q6:Q155" xr:uid="{00000000-0002-0000-0800-000003000000}">
      <formula1>-100000000000000000</formula1>
      <formula2>100000000000000000000</formula2>
    </dataValidation>
    <dataValidation type="decimal" allowBlank="1" showInputMessage="1" showErrorMessage="1" error="Impacts must be numbers." sqref="T6:BQ155" xr:uid="{00000000-0002-0000-0800-000004000000}">
      <formula1>-1E+23</formula1>
      <formula2>1E+24</formula2>
    </dataValidation>
  </dataValidations>
  <pageMargins left="0.70866141732283472" right="0.70866141732283472" top="0.74803149606299213" bottom="0.74803149606299213" header="0.31496062992125984" footer="0.31496062992125984"/>
  <pageSetup paperSize="8" scale="37"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10</vt:i4>
      </vt:variant>
    </vt:vector>
  </HeadingPairs>
  <TitlesOfParts>
    <vt:vector size="28" baseType="lpstr">
      <vt:lpstr>Intro</vt:lpstr>
      <vt:lpstr>Guide to Model</vt:lpstr>
      <vt:lpstr>Primary Inputs</vt:lpstr>
      <vt:lpstr>Primary Inputs Alt</vt:lpstr>
      <vt:lpstr>Cost Inputs</vt:lpstr>
      <vt:lpstr>Calculations</vt:lpstr>
      <vt:lpstr>Calculations Alt</vt:lpstr>
      <vt:lpstr>Impacts Database</vt:lpstr>
      <vt:lpstr>Impact Inputs</vt:lpstr>
      <vt:lpstr>GDP inflator</vt:lpstr>
      <vt:lpstr>Chart data</vt:lpstr>
      <vt:lpstr>Chart data Alt</vt:lpstr>
      <vt:lpstr>Outputs Summary</vt:lpstr>
      <vt:lpstr>Outputs Summary Alt</vt:lpstr>
      <vt:lpstr>Assumptions</vt:lpstr>
      <vt:lpstr>Wellbeing Impacts</vt:lpstr>
      <vt:lpstr>Sensitivity Analysis</vt:lpstr>
      <vt:lpstr>Chart data (2)</vt:lpstr>
      <vt:lpstr>'Cost Inputs'!Print_Area</vt:lpstr>
      <vt:lpstr>'Guide to Model'!Print_Area</vt:lpstr>
      <vt:lpstr>'Impact Inputs'!Print_Area</vt:lpstr>
      <vt:lpstr>'Impacts Database'!Print_Area</vt:lpstr>
      <vt:lpstr>Intro!Print_Area</vt:lpstr>
      <vt:lpstr>'Outputs Summary'!Print_Area</vt:lpstr>
      <vt:lpstr>'Outputs Summary Alt'!Print_Area</vt:lpstr>
      <vt:lpstr>'Primary Inputs'!Print_Area</vt:lpstr>
      <vt:lpstr>'Primary Inputs Alt'!Print_Area</vt:lpstr>
      <vt:lpstr>'Wellbeing Impacts'!Print_Area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CBAx Spreadsheet Model - September 2021 - The Treasury</dc:title>
  <dc:creator>New Zealand Treasury</dc:creator>
  <dc:description/>
  <cp:lastModifiedBy>Grace Skene</cp:lastModifiedBy>
  <cp:lastPrinted>2022-08-03T04:21:22Z</cp:lastPrinted>
  <dcterms:created xsi:type="dcterms:W3CDTF">2014-04-03T23:05:03Z</dcterms:created>
  <dcterms:modified xsi:type="dcterms:W3CDTF">2022-08-03T04:22:29Z</dcterms:modified>
</cp:coreProperties>
</file>